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rongyi/Dropbox/CS_Virus_Testing/Codes/Data/"/>
    </mc:Choice>
  </mc:AlternateContent>
  <xr:revisionPtr revIDLastSave="0" documentId="13_ncr:1_{17B30163-84C3-4743-BB67-674CE96C0EF1}" xr6:coauthVersionLast="45" xr6:coauthVersionMax="45" xr10:uidLastSave="{00000000-0000-0000-0000-000000000000}"/>
  <bookViews>
    <workbookView xWindow="4800" yWindow="460" windowWidth="19440" windowHeight="11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32" i="1" l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L20" i="1"/>
  <c r="AL21" i="1" s="1"/>
  <c r="AL22" i="1" s="1"/>
  <c r="AL23" i="1" s="1"/>
  <c r="AL24" i="1" s="1"/>
  <c r="AL25" i="1" s="1"/>
  <c r="AL26" i="1" s="1"/>
  <c r="AT19" i="1"/>
  <c r="AT15" i="1"/>
  <c r="AT14" i="1"/>
  <c r="AT13" i="1"/>
  <c r="AT12" i="1"/>
  <c r="AT11" i="1"/>
  <c r="AT10" i="1"/>
  <c r="AT9" i="1"/>
  <c r="AT8" i="1"/>
  <c r="AT7" i="1"/>
  <c r="AT6" i="1"/>
  <c r="AT5" i="1"/>
  <c r="AT4" i="1"/>
  <c r="AL4" i="1"/>
  <c r="AL5" i="1" s="1"/>
  <c r="AL6" i="1" s="1"/>
  <c r="AL7" i="1" s="1"/>
  <c r="AL8" i="1" s="1"/>
  <c r="AL9" i="1" s="1"/>
  <c r="AT3" i="1"/>
  <c r="AL3" i="1"/>
  <c r="AT2" i="1"/>
  <c r="V81" i="1" l="1"/>
  <c r="V59" i="1"/>
  <c r="V38" i="1"/>
  <c r="V25" i="1"/>
  <c r="V5" i="1"/>
  <c r="AH206" i="1"/>
  <c r="AH183" i="1"/>
  <c r="AH156" i="1"/>
  <c r="AH130" i="1"/>
  <c r="AH94" i="1"/>
  <c r="AH86" i="1"/>
  <c r="AH56" i="1"/>
  <c r="AH33" i="1"/>
  <c r="I5" i="1"/>
</calcChain>
</file>

<file path=xl/sharedStrings.xml><?xml version="1.0" encoding="utf-8"?>
<sst xmlns="http://schemas.openxmlformats.org/spreadsheetml/2006/main" count="236" uniqueCount="68">
  <si>
    <t>N=7</t>
  </si>
  <si>
    <t>Run 1</t>
  </si>
  <si>
    <t>Pool 1</t>
  </si>
  <si>
    <t>Pool 2</t>
  </si>
  <si>
    <t>Pool 3</t>
  </si>
  <si>
    <t>Result</t>
  </si>
  <si>
    <t>CT Value</t>
  </si>
  <si>
    <t>N=15</t>
  </si>
  <si>
    <t>Pool 4</t>
  </si>
  <si>
    <t>Run 2</t>
  </si>
  <si>
    <t>Run 3</t>
  </si>
  <si>
    <t>Run 4</t>
  </si>
  <si>
    <t>Run 5</t>
  </si>
  <si>
    <t>Run 6</t>
  </si>
  <si>
    <t>Run 7</t>
  </si>
  <si>
    <t>N=31</t>
  </si>
  <si>
    <t>Pool 5</t>
  </si>
  <si>
    <t>Ct</t>
  </si>
  <si>
    <t>Straight</t>
  </si>
  <si>
    <t>10^-1</t>
  </si>
  <si>
    <t>10^-2</t>
  </si>
  <si>
    <t>10^-3</t>
  </si>
  <si>
    <t>10^-4</t>
  </si>
  <si>
    <t>10^-5</t>
  </si>
  <si>
    <t>10^-6</t>
  </si>
  <si>
    <t>10^-7</t>
  </si>
  <si>
    <t>Dilution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</si>
  <si>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</si>
  <si>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</si>
  <si>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</si>
  <si>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</si>
  <si>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Samp index</t>
  </si>
  <si>
    <t>2,3,</t>
  </si>
  <si>
    <t>1,2,3,5,6,9,</t>
  </si>
  <si>
    <t>2,5,</t>
  </si>
  <si>
    <t xml:space="preserve">3,4, </t>
  </si>
  <si>
    <t>1,2,4,5,7,10,11,18,19,22,26,28,30,31,</t>
  </si>
  <si>
    <t>1,</t>
  </si>
  <si>
    <t>2,</t>
  </si>
  <si>
    <t>4,</t>
  </si>
  <si>
    <t>5,</t>
  </si>
  <si>
    <t>7,</t>
  </si>
  <si>
    <t>10,</t>
  </si>
  <si>
    <t>11,</t>
  </si>
  <si>
    <t>17,</t>
  </si>
  <si>
    <t>18,</t>
  </si>
  <si>
    <t>19,</t>
  </si>
  <si>
    <t>22,</t>
  </si>
  <si>
    <t>26,</t>
  </si>
  <si>
    <t>28,</t>
  </si>
  <si>
    <t>30,</t>
  </si>
  <si>
    <t>31,</t>
  </si>
  <si>
    <t>2,3,5,8,20,31,</t>
  </si>
  <si>
    <t>4,5,</t>
  </si>
  <si>
    <t>1,2,3,4,5,6,7,8,9,10,11,12,13,14,15,</t>
  </si>
  <si>
    <t>17,18,1920,21,22,23,24,25,26,27,28,29,30,31,</t>
  </si>
  <si>
    <t>1,3,</t>
  </si>
  <si>
    <t>In the interval?</t>
  </si>
  <si>
    <t>L2 mismatch</t>
  </si>
  <si>
    <t>Samp virus load lower (ng/ml)</t>
  </si>
  <si>
    <t>Samp virus load upper (ng/ml)</t>
  </si>
  <si>
    <t>Samp virus load (ng/ml)</t>
  </si>
  <si>
    <t>Actual</t>
  </si>
  <si>
    <t>Curve 1</t>
  </si>
  <si>
    <t>Curve 2</t>
  </si>
  <si>
    <t>Std Curve 1 (ng/uL)</t>
  </si>
  <si>
    <t>Interpolated</t>
  </si>
  <si>
    <t>Std Curve 2 (ng/uL)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</si>
</sst>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164" fontId="0" fillId="0" borderId="0" xfId="0" applyNumberFormat="1" applyBorder="1"/>
    <xf numFmtId="164" fontId="3" fillId="0" borderId="0" xfId="0" applyNumberFormat="1" applyFont="1" applyBorder="1"/>
    <xf numFmtId="164" fontId="0" fillId="0" borderId="0" xfId="0" applyNumberFormat="1"/>
    <xf numFmtId="0" fontId="0" fillId="0" borderId="0" xfId="0" applyBorder="1"/>
    <xf numFmtId="0" fontId="0" fillId="0" borderId="0" xfId="0" applyAlignment="1">
      <alignment vertical="center"/>
    </xf>
    <xf numFmtId="0" fontId="4" fillId="0" borderId="0" xfId="0" applyFont="1"/>
    <xf numFmtId="11" fontId="0" fillId="0" borderId="0" xfId="0" applyNumberFormat="1"/>
    <xf numFmtId="0" fontId="7" fillId="0" borderId="0" xfId="0" applyFont="1"/>
    <xf numFmtId="164" fontId="7" fillId="0" borderId="0" xfId="0" applyNumberFormat="1" applyFont="1" applyBorder="1"/>
    <xf numFmtId="16" fontId="0" fillId="0" borderId="0" xfId="0" applyNumberFormat="1"/>
    <xf numFmtId="0" fontId="8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59</xdr:row>
      <xdr:rowOff>142874</xdr:rowOff>
    </xdr:from>
    <xdr:to>
      <xdr:col>5</xdr:col>
      <xdr:colOff>1446681</xdr:colOff>
      <xdr:row>63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6BC842-9F06-F64D-8701-A6118B66342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1944349"/>
          <a:ext cx="5429250" cy="733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127000</xdr:rowOff>
    </xdr:from>
    <xdr:to>
      <xdr:col>6</xdr:col>
      <xdr:colOff>727635</xdr:colOff>
      <xdr:row>78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B82280-F90F-4C42-9178-80A95AFE29EA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538200"/>
          <a:ext cx="6743700" cy="2501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31"/>
  <sheetViews>
    <sheetView tabSelected="1" topLeftCell="AH1" zoomScale="85" zoomScaleNormal="85" workbookViewId="0">
      <selection activeCell="AN11" sqref="AN11"/>
    </sheetView>
  </sheetViews>
  <sheetFormatPr baseColWidth="10" defaultColWidth="11" defaultRowHeight="16" x14ac:dyDescent="0.2"/>
  <cols>
    <col min="1" max="1" width="8.33203125" bestFit="1" customWidth="1"/>
    <col min="6" max="6" width="27.5" customWidth="1"/>
    <col min="7" max="7" width="18.33203125" customWidth="1"/>
    <col min="8" max="9" width="18.1640625" customWidth="1"/>
    <col min="10" max="10" width="18.33203125" customWidth="1"/>
    <col min="11" max="11" width="16.1640625" customWidth="1"/>
    <col min="12" max="12" width="18.33203125" customWidth="1"/>
    <col min="19" max="19" width="30.5" customWidth="1"/>
    <col min="20" max="20" width="24.5" customWidth="1"/>
    <col min="21" max="21" width="30.5" customWidth="1"/>
    <col min="22" max="22" width="24.5" customWidth="1"/>
    <col min="29" max="29" width="10.83203125" style="11"/>
    <col min="31" max="31" width="31.5" customWidth="1"/>
    <col min="32" max="32" width="25.6640625" customWidth="1"/>
    <col min="33" max="33" width="31.5" customWidth="1"/>
    <col min="34" max="34" width="25.6640625" customWidth="1"/>
    <col min="35" max="36" width="13.5" bestFit="1" customWidth="1"/>
    <col min="38" max="38" width="15.5" bestFit="1" customWidth="1"/>
    <col min="39" max="39" width="13.83203125" customWidth="1"/>
    <col min="40" max="41" width="6.6640625" bestFit="1" customWidth="1"/>
  </cols>
  <sheetData>
    <row r="1" spans="1:46" x14ac:dyDescent="0.2">
      <c r="A1" s="1" t="s">
        <v>0</v>
      </c>
      <c r="J1" s="1" t="s">
        <v>62</v>
      </c>
      <c r="N1" s="1" t="s">
        <v>7</v>
      </c>
      <c r="W1" s="1" t="s">
        <v>62</v>
      </c>
      <c r="X1" s="1"/>
      <c r="Z1" s="1" t="s">
        <v>15</v>
      </c>
      <c r="AG1" t="s">
        <v>58</v>
      </c>
      <c r="AI1" s="1" t="s">
        <v>62</v>
      </c>
      <c r="AJ1" s="1"/>
      <c r="AL1" s="1" t="s">
        <v>65</v>
      </c>
      <c r="AM1" s="1" t="s">
        <v>26</v>
      </c>
      <c r="AN1" s="1" t="s">
        <v>17</v>
      </c>
      <c r="AR1" t="s">
        <v>17</v>
      </c>
      <c r="AS1" t="s">
        <v>66</v>
      </c>
      <c r="AT1" t="s">
        <v>62</v>
      </c>
    </row>
    <row r="2" spans="1:46" ht="17" x14ac:dyDescent="0.2">
      <c r="A2" s="1" t="s">
        <v>1</v>
      </c>
      <c r="B2" s="1" t="s">
        <v>5</v>
      </c>
      <c r="C2" s="1" t="s">
        <v>6</v>
      </c>
      <c r="E2" s="1" t="s">
        <v>31</v>
      </c>
      <c r="F2" s="1" t="s">
        <v>59</v>
      </c>
      <c r="G2" s="1" t="s">
        <v>60</v>
      </c>
      <c r="H2" s="1" t="s">
        <v>61</v>
      </c>
      <c r="I2" s="1" t="s">
        <v>57</v>
      </c>
      <c r="J2" s="1" t="s">
        <v>63</v>
      </c>
      <c r="K2" s="1" t="s">
        <v>64</v>
      </c>
      <c r="L2" s="1"/>
      <c r="N2" s="1" t="s">
        <v>1</v>
      </c>
      <c r="O2" s="1" t="s">
        <v>5</v>
      </c>
      <c r="P2" s="1" t="s">
        <v>6</v>
      </c>
      <c r="R2" s="1" t="s">
        <v>31</v>
      </c>
      <c r="S2" s="1" t="s">
        <v>59</v>
      </c>
      <c r="T2" s="1" t="s">
        <v>60</v>
      </c>
      <c r="U2" s="1" t="s">
        <v>61</v>
      </c>
      <c r="V2" s="1" t="s">
        <v>57</v>
      </c>
      <c r="W2" s="1" t="s">
        <v>63</v>
      </c>
      <c r="X2" s="1" t="s">
        <v>64</v>
      </c>
      <c r="Z2" s="1" t="s">
        <v>1</v>
      </c>
      <c r="AA2" s="1" t="s">
        <v>5</v>
      </c>
      <c r="AB2" s="1" t="s">
        <v>6</v>
      </c>
      <c r="AD2" s="1" t="s">
        <v>31</v>
      </c>
      <c r="AE2" s="1" t="s">
        <v>59</v>
      </c>
      <c r="AF2" s="1" t="s">
        <v>60</v>
      </c>
      <c r="AG2" s="1" t="s">
        <v>60</v>
      </c>
      <c r="AH2" s="1" t="s">
        <v>57</v>
      </c>
      <c r="AI2" s="1" t="s">
        <v>63</v>
      </c>
      <c r="AJ2" s="1" t="s">
        <v>64</v>
      </c>
      <c r="AL2">
        <v>2200</v>
      </c>
      <c r="AM2" t="s">
        <v>18</v>
      </c>
      <c r="AN2" s="6">
        <v>11.69204044342041</v>
      </c>
      <c r="AO2" s="6">
        <v>11.67908763885498</v>
      </c>
      <c r="AQ2">
        <v>7</v>
      </c>
      <c r="AR2" s="14">
        <v>21.75</v>
      </c>
      <c r="AS2" s="14">
        <v>3.2286709121269999</v>
      </c>
      <c r="AT2">
        <f t="shared" ref="AT2:AT15" si="0">2200*10^(-(AS2))</f>
        <v>1.2994266476342684</v>
      </c>
    </row>
    <row r="3" spans="1:46" ht="17" x14ac:dyDescent="0.2">
      <c r="A3" t="s">
        <v>2</v>
      </c>
      <c r="B3">
        <v>0</v>
      </c>
      <c r="C3">
        <v>40</v>
      </c>
      <c r="D3">
        <v>40</v>
      </c>
      <c r="E3">
        <v>1</v>
      </c>
      <c r="F3" s="10">
        <v>4.48094405255896E-12</v>
      </c>
      <c r="G3" s="10">
        <v>5.7132280616102404E-12</v>
      </c>
      <c r="H3" s="10">
        <v>-2.1697047270428699E-11</v>
      </c>
      <c r="J3" s="10">
        <v>0</v>
      </c>
      <c r="K3" s="10">
        <v>0</v>
      </c>
      <c r="N3" t="s">
        <v>2</v>
      </c>
      <c r="O3">
        <v>0</v>
      </c>
      <c r="P3">
        <v>40</v>
      </c>
      <c r="Q3">
        <v>40</v>
      </c>
      <c r="R3">
        <v>1</v>
      </c>
      <c r="S3" s="10">
        <v>1.7874709264859901E-11</v>
      </c>
      <c r="T3" s="10">
        <v>2.6246088804703301E-11</v>
      </c>
      <c r="U3" s="10">
        <v>-4.2526958462952301E-13</v>
      </c>
      <c r="W3" s="10">
        <v>0</v>
      </c>
      <c r="X3" s="10">
        <v>0</v>
      </c>
      <c r="Z3" t="s">
        <v>2</v>
      </c>
      <c r="AA3">
        <v>0</v>
      </c>
      <c r="AB3">
        <v>40</v>
      </c>
      <c r="AC3" s="11">
        <v>40</v>
      </c>
      <c r="AD3">
        <v>1</v>
      </c>
      <c r="AE3" s="10">
        <v>2.6307959546838599E-12</v>
      </c>
      <c r="AF3" s="10">
        <v>3.45076118100329E-12</v>
      </c>
      <c r="AG3" s="10">
        <v>-1.07402483886567E-13</v>
      </c>
      <c r="AI3" s="10">
        <v>0</v>
      </c>
      <c r="AJ3" s="10">
        <v>0</v>
      </c>
      <c r="AL3">
        <f t="shared" ref="AL3:AL9" si="1">AL2/10</f>
        <v>220</v>
      </c>
      <c r="AM3" t="s">
        <v>19</v>
      </c>
      <c r="AN3" s="6">
        <v>15.036208152770996</v>
      </c>
      <c r="AO3" s="6">
        <v>14.994017601013184</v>
      </c>
      <c r="AQ3">
        <v>15</v>
      </c>
      <c r="AR3" s="14">
        <v>29.52</v>
      </c>
      <c r="AS3" s="14">
        <v>5.4127962814853996</v>
      </c>
      <c r="AT3">
        <f t="shared" si="0"/>
        <v>8.5040616382954931E-3</v>
      </c>
    </row>
    <row r="4" spans="1:46" ht="17" x14ac:dyDescent="0.2">
      <c r="A4" t="s">
        <v>3</v>
      </c>
      <c r="B4">
        <v>0</v>
      </c>
      <c r="C4">
        <v>40</v>
      </c>
      <c r="D4">
        <v>40</v>
      </c>
      <c r="E4">
        <v>2</v>
      </c>
      <c r="F4" s="10">
        <v>4.4809482194913301E-12</v>
      </c>
      <c r="G4" s="10">
        <v>5.7132301925200699E-12</v>
      </c>
      <c r="H4" s="10">
        <v>1.0985056414617E-11</v>
      </c>
      <c r="J4" s="10">
        <v>0</v>
      </c>
      <c r="K4" s="10">
        <v>0</v>
      </c>
      <c r="N4" t="s">
        <v>3</v>
      </c>
      <c r="O4">
        <v>0</v>
      </c>
      <c r="P4">
        <v>40</v>
      </c>
      <c r="Q4">
        <v>40</v>
      </c>
      <c r="R4">
        <v>2</v>
      </c>
      <c r="S4" s="10">
        <v>1.7874709265538399E-11</v>
      </c>
      <c r="T4" s="10">
        <v>2.62460887987474E-11</v>
      </c>
      <c r="U4" s="10">
        <v>1.5020861114695199E-13</v>
      </c>
      <c r="W4" s="10">
        <v>0</v>
      </c>
      <c r="X4" s="10">
        <v>0</v>
      </c>
      <c r="Z4" t="s">
        <v>3</v>
      </c>
      <c r="AA4">
        <v>1</v>
      </c>
      <c r="AB4">
        <v>35.055999999999997</v>
      </c>
      <c r="AC4" s="11">
        <v>34.826000000000001</v>
      </c>
      <c r="AD4">
        <v>2</v>
      </c>
      <c r="AE4" s="10">
        <v>2.65195447843691E-12</v>
      </c>
      <c r="AF4" s="10">
        <v>3.2191433776195201E-12</v>
      </c>
      <c r="AG4" s="10">
        <v>-8.1564688612447799E-15</v>
      </c>
      <c r="AI4" s="10">
        <v>0</v>
      </c>
      <c r="AJ4" s="10">
        <v>0</v>
      </c>
      <c r="AK4" s="9"/>
      <c r="AL4">
        <f t="shared" si="1"/>
        <v>22</v>
      </c>
      <c r="AM4" t="s">
        <v>20</v>
      </c>
      <c r="AN4" s="6">
        <v>18.494695663452148</v>
      </c>
      <c r="AO4" s="6">
        <v>18.660854339599609</v>
      </c>
      <c r="AR4" s="14">
        <v>14.32</v>
      </c>
      <c r="AS4" s="14">
        <v>1.1401185962540501</v>
      </c>
      <c r="AT4">
        <f t="shared" si="0"/>
        <v>159.33239510864365</v>
      </c>
    </row>
    <row r="5" spans="1:46" ht="17" x14ac:dyDescent="0.2">
      <c r="A5" t="s">
        <v>4</v>
      </c>
      <c r="B5">
        <v>1</v>
      </c>
      <c r="C5">
        <v>24.29</v>
      </c>
      <c r="D5">
        <v>24.428000000000001</v>
      </c>
      <c r="E5" s="9">
        <v>3</v>
      </c>
      <c r="F5">
        <v>0.40890688023383598</v>
      </c>
      <c r="G5">
        <v>5.2477102646856704</v>
      </c>
      <c r="H5">
        <v>1.46031194835689</v>
      </c>
      <c r="I5">
        <f>(H5&gt;F5)*(G5&gt;H5)</f>
        <v>1</v>
      </c>
      <c r="J5" s="1">
        <v>1.2989999999999999</v>
      </c>
      <c r="K5" s="1">
        <v>2.5070000000000001</v>
      </c>
      <c r="N5" t="s">
        <v>4</v>
      </c>
      <c r="O5">
        <v>1</v>
      </c>
      <c r="P5" s="4">
        <v>31.166614532470703</v>
      </c>
      <c r="Q5" s="4">
        <v>31.315143585205078</v>
      </c>
      <c r="R5" s="9">
        <v>3</v>
      </c>
      <c r="S5">
        <v>4.3463283605104704E-3</v>
      </c>
      <c r="T5">
        <v>5.5391898810668999E-2</v>
      </c>
      <c r="U5">
        <v>1.54603346099179E-2</v>
      </c>
      <c r="V5">
        <f>(U5&gt;S5)*(U5&lt;T5)</f>
        <v>1</v>
      </c>
      <c r="W5" s="1">
        <v>8.5039999999999994E-3</v>
      </c>
      <c r="X5" s="1">
        <v>1.2699999999999999E-2</v>
      </c>
      <c r="Z5" t="s">
        <v>4</v>
      </c>
      <c r="AA5">
        <v>0</v>
      </c>
      <c r="AB5">
        <v>40</v>
      </c>
      <c r="AC5" s="11">
        <v>40</v>
      </c>
      <c r="AD5">
        <v>3</v>
      </c>
      <c r="AE5" s="10">
        <v>2.6307959545241098E-12</v>
      </c>
      <c r="AF5" s="10">
        <v>3.4507611807306301E-12</v>
      </c>
      <c r="AG5" s="10">
        <v>1.4866646192198899E-14</v>
      </c>
      <c r="AI5" s="10">
        <v>0</v>
      </c>
      <c r="AJ5" s="10">
        <v>0</v>
      </c>
      <c r="AL5">
        <f t="shared" si="1"/>
        <v>2.2000000000000002</v>
      </c>
      <c r="AM5" t="s">
        <v>21</v>
      </c>
      <c r="AN5" s="6">
        <v>21.980190277099609</v>
      </c>
      <c r="AO5" s="6">
        <v>22.227424621582031</v>
      </c>
      <c r="AR5" s="14">
        <v>16.329999999999998</v>
      </c>
      <c r="AS5" s="14">
        <v>1.70512400068266</v>
      </c>
      <c r="AT5">
        <f t="shared" si="0"/>
        <v>43.380912215918421</v>
      </c>
    </row>
    <row r="6" spans="1:46" ht="17" x14ac:dyDescent="0.2">
      <c r="E6">
        <v>4</v>
      </c>
      <c r="F6" s="10">
        <v>2.3241490485287601E-12</v>
      </c>
      <c r="G6" s="10">
        <v>2.6734871204294799E-12</v>
      </c>
      <c r="H6" s="10">
        <v>5.3534026390356201E-12</v>
      </c>
      <c r="J6" s="10">
        <v>0</v>
      </c>
      <c r="K6" s="10">
        <v>0</v>
      </c>
      <c r="N6" t="s">
        <v>8</v>
      </c>
      <c r="O6">
        <v>0</v>
      </c>
      <c r="P6">
        <v>40</v>
      </c>
      <c r="Q6">
        <v>40</v>
      </c>
      <c r="R6">
        <v>4</v>
      </c>
      <c r="S6" s="10">
        <v>1.7874709266256799E-11</v>
      </c>
      <c r="T6" s="10">
        <v>2.6246088797082001E-11</v>
      </c>
      <c r="U6" s="10">
        <v>1.5020861114532199E-13</v>
      </c>
      <c r="W6" s="10">
        <v>0</v>
      </c>
      <c r="X6" s="10">
        <v>0</v>
      </c>
      <c r="Z6" t="s">
        <v>8</v>
      </c>
      <c r="AA6">
        <v>0</v>
      </c>
      <c r="AB6">
        <v>40</v>
      </c>
      <c r="AC6" s="11">
        <v>40</v>
      </c>
      <c r="AD6">
        <v>4</v>
      </c>
      <c r="AE6" s="10">
        <v>2.6307959545858099E-12</v>
      </c>
      <c r="AF6" s="10">
        <v>3.4507611809508201E-12</v>
      </c>
      <c r="AG6" s="10">
        <v>1.4866646191045301E-14</v>
      </c>
      <c r="AI6" s="10">
        <v>0</v>
      </c>
      <c r="AJ6" s="10">
        <v>0</v>
      </c>
      <c r="AL6">
        <f t="shared" si="1"/>
        <v>0.22000000000000003</v>
      </c>
      <c r="AM6" t="s">
        <v>22</v>
      </c>
      <c r="AN6" s="6">
        <v>25.169233322143555</v>
      </c>
      <c r="AO6" s="6">
        <v>25.672189712524414</v>
      </c>
      <c r="AR6" s="14">
        <v>22.36</v>
      </c>
      <c r="AS6" s="14">
        <v>3.4001402139685202</v>
      </c>
      <c r="AT6">
        <f t="shared" si="0"/>
        <v>0.87555305325579635</v>
      </c>
    </row>
    <row r="7" spans="1:46" ht="17" x14ac:dyDescent="0.2">
      <c r="E7">
        <v>5</v>
      </c>
      <c r="F7" s="10">
        <v>1.11523681203952E-11</v>
      </c>
      <c r="G7" s="10">
        <v>5.6201854985568602E-12</v>
      </c>
      <c r="H7" s="10">
        <v>1.09337229701248E-11</v>
      </c>
      <c r="J7" s="10">
        <v>0</v>
      </c>
      <c r="K7" s="10">
        <v>0</v>
      </c>
      <c r="R7">
        <v>5</v>
      </c>
      <c r="S7" s="10">
        <v>9.9347211881156197E-12</v>
      </c>
      <c r="T7" s="10">
        <v>1.07997170455066E-11</v>
      </c>
      <c r="U7" s="10">
        <v>5.8464640831238105E-14</v>
      </c>
      <c r="W7" s="10">
        <v>0</v>
      </c>
      <c r="X7" s="10">
        <v>0</v>
      </c>
      <c r="Z7" t="s">
        <v>16</v>
      </c>
      <c r="AA7">
        <v>1</v>
      </c>
      <c r="AB7">
        <v>34.073</v>
      </c>
      <c r="AC7" s="11">
        <v>34.338000000000001</v>
      </c>
      <c r="AD7">
        <v>5</v>
      </c>
      <c r="AE7" s="10">
        <v>2.5059052403680398E-12</v>
      </c>
      <c r="AF7" s="10">
        <v>3.24448324585241E-12</v>
      </c>
      <c r="AG7" s="10">
        <v>8.1564688612447799E-15</v>
      </c>
      <c r="AI7" s="10">
        <v>0</v>
      </c>
      <c r="AJ7" s="10">
        <v>0</v>
      </c>
      <c r="AK7" s="9"/>
      <c r="AL7">
        <f t="shared" si="1"/>
        <v>2.2000000000000002E-2</v>
      </c>
      <c r="AM7" t="s">
        <v>23</v>
      </c>
      <c r="AN7" s="6">
        <v>28.617046356201172</v>
      </c>
      <c r="AO7" s="6">
        <v>29.041526794433594</v>
      </c>
      <c r="AR7" s="14">
        <v>14.48</v>
      </c>
      <c r="AS7" s="14">
        <v>1.18509415083543</v>
      </c>
      <c r="AT7">
        <f t="shared" si="0"/>
        <v>143.65757463622643</v>
      </c>
    </row>
    <row r="8" spans="1:46" ht="17" x14ac:dyDescent="0.2">
      <c r="E8">
        <v>6</v>
      </c>
      <c r="F8" s="10">
        <v>2.28136801939695E-12</v>
      </c>
      <c r="G8" s="10">
        <v>2.6956073782321498E-12</v>
      </c>
      <c r="H8" s="10">
        <v>5.4099628179259596E-12</v>
      </c>
      <c r="J8" s="10">
        <v>0</v>
      </c>
      <c r="K8" s="10">
        <v>0</v>
      </c>
      <c r="R8">
        <v>6</v>
      </c>
      <c r="S8" s="10">
        <v>1.79620198936824E-11</v>
      </c>
      <c r="T8" s="10">
        <v>1.8962714755995499E-11</v>
      </c>
      <c r="U8" s="10">
        <v>1.2020261885421499E-13</v>
      </c>
      <c r="W8" s="10">
        <v>0</v>
      </c>
      <c r="X8" s="10">
        <v>0</v>
      </c>
      <c r="Z8" t="s">
        <v>34</v>
      </c>
      <c r="AA8">
        <v>0</v>
      </c>
      <c r="AB8">
        <v>40</v>
      </c>
      <c r="AC8">
        <v>40</v>
      </c>
      <c r="AD8">
        <v>6</v>
      </c>
      <c r="AE8" s="10">
        <v>1.39335892479757E-12</v>
      </c>
      <c r="AF8" s="10">
        <v>1.61504737139649E-12</v>
      </c>
      <c r="AG8" s="10">
        <v>8.7001466501641294E-15</v>
      </c>
      <c r="AI8" s="10">
        <v>0</v>
      </c>
      <c r="AJ8" s="10">
        <v>0</v>
      </c>
      <c r="AL8">
        <f t="shared" si="1"/>
        <v>2.2000000000000001E-3</v>
      </c>
      <c r="AM8" t="s">
        <v>24</v>
      </c>
      <c r="AN8" s="6">
        <v>32.118110656738281</v>
      </c>
      <c r="AO8" s="6">
        <v>32.647609710693359</v>
      </c>
      <c r="AQ8">
        <v>31</v>
      </c>
      <c r="AR8" s="14">
        <v>32.700000000000003</v>
      </c>
      <c r="AS8" s="14">
        <v>6.30668542879038</v>
      </c>
      <c r="AT8">
        <f t="shared" si="0"/>
        <v>1.085768535387612E-3</v>
      </c>
    </row>
    <row r="9" spans="1:46" ht="17" x14ac:dyDescent="0.2">
      <c r="E9">
        <v>7</v>
      </c>
      <c r="F9" s="10">
        <v>1.11523725259821E-11</v>
      </c>
      <c r="G9" s="10">
        <v>5.6201885277115397E-12</v>
      </c>
      <c r="H9" s="10">
        <v>1.09336818134671E-11</v>
      </c>
      <c r="J9" s="10">
        <v>0</v>
      </c>
      <c r="K9" s="10">
        <v>0</v>
      </c>
      <c r="R9">
        <v>7</v>
      </c>
      <c r="S9" s="10">
        <v>1.7962019894396699E-11</v>
      </c>
      <c r="T9" s="10">
        <v>1.8962714754368699E-11</v>
      </c>
      <c r="U9" s="10">
        <v>1.2020261885745301E-13</v>
      </c>
      <c r="W9" s="10">
        <v>0</v>
      </c>
      <c r="X9" s="10">
        <v>0</v>
      </c>
      <c r="Y9" s="4"/>
      <c r="AD9">
        <v>7</v>
      </c>
      <c r="AE9" s="10">
        <v>2.68696828608411E-12</v>
      </c>
      <c r="AF9" s="10">
        <v>3.30910589211425E-12</v>
      </c>
      <c r="AG9" s="10">
        <v>1.16274637031261E-14</v>
      </c>
      <c r="AI9" s="10">
        <v>0</v>
      </c>
      <c r="AJ9" s="10">
        <v>0</v>
      </c>
      <c r="AL9">
        <f t="shared" si="1"/>
        <v>2.2000000000000001E-4</v>
      </c>
      <c r="AM9" t="s">
        <v>25</v>
      </c>
      <c r="AN9" s="6">
        <v>35.239940643310547</v>
      </c>
      <c r="AO9" s="6">
        <v>34.919940948486328</v>
      </c>
      <c r="AR9" s="14">
        <v>14.04</v>
      </c>
      <c r="AS9" s="14">
        <v>1.0614113757366299</v>
      </c>
      <c r="AT9">
        <f t="shared" si="0"/>
        <v>190.99029744536043</v>
      </c>
    </row>
    <row r="10" spans="1:46" ht="17" x14ac:dyDescent="0.2">
      <c r="R10">
        <v>8</v>
      </c>
      <c r="S10" s="10">
        <v>6.2553220437124802E-12</v>
      </c>
      <c r="T10" s="10">
        <v>6.9263760669221402E-12</v>
      </c>
      <c r="U10" s="10">
        <v>3.2122324636483401E-14</v>
      </c>
      <c r="W10" s="10">
        <v>0</v>
      </c>
      <c r="X10" s="10">
        <v>0</v>
      </c>
      <c r="Y10" s="4"/>
      <c r="AD10">
        <v>8</v>
      </c>
      <c r="AE10" s="10">
        <v>2.5463401263909401E-12</v>
      </c>
      <c r="AF10" s="10">
        <v>3.4089556790233301E-12</v>
      </c>
      <c r="AG10" s="10">
        <v>1.26133703571637E-14</v>
      </c>
      <c r="AI10" s="10">
        <v>0</v>
      </c>
      <c r="AJ10" s="10">
        <v>0</v>
      </c>
      <c r="AR10" s="14">
        <v>30.14</v>
      </c>
      <c r="AS10" s="14">
        <v>5.5870765554882604</v>
      </c>
      <c r="AT10">
        <f t="shared" si="0"/>
        <v>5.6930647768927102E-3</v>
      </c>
    </row>
    <row r="11" spans="1:46" ht="17" x14ac:dyDescent="0.2">
      <c r="R11">
        <v>9</v>
      </c>
      <c r="S11" s="10">
        <v>1.7962019892195501E-11</v>
      </c>
      <c r="T11" s="10">
        <v>1.89627147575574E-11</v>
      </c>
      <c r="U11" s="10">
        <v>1.1457263546721E-13</v>
      </c>
      <c r="W11" s="10">
        <v>0</v>
      </c>
      <c r="X11" s="10">
        <v>0</v>
      </c>
      <c r="AD11">
        <v>9</v>
      </c>
      <c r="AE11" s="10">
        <v>9.4319036697317803E-13</v>
      </c>
      <c r="AF11" s="10">
        <v>9.5192182339022301E-13</v>
      </c>
      <c r="AG11" s="10">
        <v>3.04885863685474E-15</v>
      </c>
      <c r="AI11" s="10">
        <v>0</v>
      </c>
      <c r="AJ11" s="10">
        <v>0</v>
      </c>
      <c r="AR11" s="14">
        <v>31.89</v>
      </c>
      <c r="AS11" s="14">
        <v>6.0789966837221296</v>
      </c>
      <c r="AT11">
        <f t="shared" si="0"/>
        <v>1.8341126114156086E-3</v>
      </c>
    </row>
    <row r="12" spans="1:46" ht="17" x14ac:dyDescent="0.2">
      <c r="B12" s="3"/>
      <c r="R12">
        <v>10</v>
      </c>
      <c r="S12" s="10">
        <v>9.9347211890665704E-12</v>
      </c>
      <c r="T12" s="10">
        <v>1.0799717045642701E-11</v>
      </c>
      <c r="U12" s="10">
        <v>5.9894924438051603E-14</v>
      </c>
      <c r="W12" s="10">
        <v>0</v>
      </c>
      <c r="X12" s="10">
        <v>0</v>
      </c>
      <c r="AD12">
        <v>10</v>
      </c>
      <c r="AE12" s="10">
        <v>2.6479784271263402E-12</v>
      </c>
      <c r="AF12" s="10">
        <v>3.2232724401195801E-12</v>
      </c>
      <c r="AG12" s="10">
        <v>1.5115244424422399E-14</v>
      </c>
      <c r="AI12" s="10">
        <v>0</v>
      </c>
      <c r="AJ12" s="10">
        <v>0</v>
      </c>
      <c r="AK12" s="9"/>
      <c r="AR12" s="14">
        <v>25.49</v>
      </c>
      <c r="AS12" s="14">
        <v>4.2799745004668202</v>
      </c>
      <c r="AT12">
        <f t="shared" si="0"/>
        <v>0.11546442053147782</v>
      </c>
    </row>
    <row r="13" spans="1:46" ht="17" x14ac:dyDescent="0.2">
      <c r="R13">
        <v>11</v>
      </c>
      <c r="S13" s="10">
        <v>9.2141499611580697E-12</v>
      </c>
      <c r="T13" s="10">
        <v>1.14222468208331E-11</v>
      </c>
      <c r="U13" s="10">
        <v>5.5770076480591801E-14</v>
      </c>
      <c r="W13" s="10">
        <v>0</v>
      </c>
      <c r="X13" s="10">
        <v>0</v>
      </c>
      <c r="AD13">
        <v>11</v>
      </c>
      <c r="AE13" s="10">
        <v>2.5463401264947201E-12</v>
      </c>
      <c r="AF13" s="10">
        <v>3.40895567920425E-12</v>
      </c>
      <c r="AG13" s="10">
        <v>1.25426551960645E-14</v>
      </c>
      <c r="AI13" s="10">
        <v>0</v>
      </c>
      <c r="AJ13" s="10">
        <v>0</v>
      </c>
      <c r="AK13" s="9"/>
      <c r="AR13" s="14">
        <v>24.4</v>
      </c>
      <c r="AS13" s="14">
        <v>3.9735785348811499</v>
      </c>
      <c r="AT13">
        <f t="shared" si="0"/>
        <v>0.23379980571979009</v>
      </c>
    </row>
    <row r="14" spans="1:46" ht="17" x14ac:dyDescent="0.2">
      <c r="R14">
        <v>12</v>
      </c>
      <c r="S14" s="10">
        <v>9.2141499615993706E-12</v>
      </c>
      <c r="T14" s="10">
        <v>1.14222468218659E-11</v>
      </c>
      <c r="U14" s="10">
        <v>5.7350963255188097E-14</v>
      </c>
      <c r="W14" s="10">
        <v>0</v>
      </c>
      <c r="X14" s="10">
        <v>0</v>
      </c>
      <c r="AD14">
        <v>12</v>
      </c>
      <c r="AE14" s="10">
        <v>1.38445259402466E-12</v>
      </c>
      <c r="AF14" s="10">
        <v>1.51585553401893E-12</v>
      </c>
      <c r="AG14" s="10">
        <v>5.8647222646255798E-15</v>
      </c>
      <c r="AI14" s="10">
        <v>0</v>
      </c>
      <c r="AJ14" s="10">
        <v>0</v>
      </c>
      <c r="AR14" s="14">
        <v>18.13</v>
      </c>
      <c r="AS14" s="14">
        <v>2.2110989897232201</v>
      </c>
      <c r="AT14">
        <f t="shared" si="0"/>
        <v>13.530806740732407</v>
      </c>
    </row>
    <row r="15" spans="1:46" ht="17" x14ac:dyDescent="0.2">
      <c r="R15">
        <v>13</v>
      </c>
      <c r="S15" s="10">
        <v>6.0147933235903E-12</v>
      </c>
      <c r="T15" s="10">
        <v>6.8085534706630101E-12</v>
      </c>
      <c r="U15" s="10">
        <v>5.0105189899286402E-14</v>
      </c>
      <c r="W15" s="10">
        <v>0</v>
      </c>
      <c r="X15" s="10">
        <v>0</v>
      </c>
      <c r="AD15">
        <v>13</v>
      </c>
      <c r="AE15" s="10">
        <v>1.38445259406427E-12</v>
      </c>
      <c r="AF15" s="10">
        <v>1.5158555339990401E-12</v>
      </c>
      <c r="AG15" s="10">
        <v>5.8842206459306404E-15</v>
      </c>
      <c r="AI15" s="10">
        <v>0</v>
      </c>
      <c r="AJ15" s="10">
        <v>0</v>
      </c>
      <c r="AR15" s="14">
        <v>15.49</v>
      </c>
      <c r="AS15" s="14">
        <v>1.4690023391304099</v>
      </c>
      <c r="AT15">
        <f t="shared" si="0"/>
        <v>74.717157538697862</v>
      </c>
    </row>
    <row r="16" spans="1:46" x14ac:dyDescent="0.2">
      <c r="R16">
        <v>14</v>
      </c>
      <c r="S16" s="10">
        <v>9.2141499621580293E-12</v>
      </c>
      <c r="T16" s="10">
        <v>1.14222468209225E-11</v>
      </c>
      <c r="U16" s="10">
        <v>5.5770076481746201E-14</v>
      </c>
      <c r="W16" s="10">
        <v>0</v>
      </c>
      <c r="X16" s="10">
        <v>0</v>
      </c>
      <c r="AD16">
        <v>14</v>
      </c>
      <c r="AE16" s="10">
        <v>1.3942793747045201E-12</v>
      </c>
      <c r="AF16" s="10">
        <v>1.50905008896649E-12</v>
      </c>
      <c r="AG16" s="10">
        <v>6.3986442063939498E-15</v>
      </c>
      <c r="AI16" s="10">
        <v>0</v>
      </c>
      <c r="AJ16" s="10">
        <v>0</v>
      </c>
    </row>
    <row r="17" spans="14:46" x14ac:dyDescent="0.2">
      <c r="R17">
        <v>15</v>
      </c>
      <c r="S17" s="10">
        <v>9.9347211898190996E-12</v>
      </c>
      <c r="T17" s="10">
        <v>1.0799717044783301E-11</v>
      </c>
      <c r="U17" s="10">
        <v>5.8464640832966303E-14</v>
      </c>
      <c r="W17" s="10">
        <v>0</v>
      </c>
      <c r="X17" s="10">
        <v>0</v>
      </c>
      <c r="AD17">
        <v>15</v>
      </c>
      <c r="AE17" s="10">
        <v>9.2231662011794501E-13</v>
      </c>
      <c r="AF17" s="10">
        <v>9.7791019827085197E-13</v>
      </c>
      <c r="AG17" s="10">
        <v>3.6152788832215597E-15</v>
      </c>
      <c r="AI17" s="10">
        <v>0</v>
      </c>
      <c r="AJ17" s="10">
        <v>0</v>
      </c>
    </row>
    <row r="18" spans="14:46" x14ac:dyDescent="0.2">
      <c r="AD18">
        <v>16</v>
      </c>
      <c r="AE18" s="10">
        <v>9.3902115111976791E-13</v>
      </c>
      <c r="AF18" s="10">
        <v>9.9015796922677706E-13</v>
      </c>
      <c r="AG18" s="10">
        <v>3.2281510872229398E-15</v>
      </c>
      <c r="AI18" s="10">
        <v>0</v>
      </c>
      <c r="AJ18" s="10">
        <v>0</v>
      </c>
      <c r="AK18" s="4"/>
      <c r="AL18" s="1" t="s">
        <v>67</v>
      </c>
      <c r="AM18" s="1" t="s">
        <v>26</v>
      </c>
      <c r="AN18" s="1" t="s">
        <v>17</v>
      </c>
      <c r="AO18" s="1" t="s">
        <v>17</v>
      </c>
      <c r="AR18" t="s">
        <v>17</v>
      </c>
      <c r="AT18" t="s">
        <v>62</v>
      </c>
    </row>
    <row r="19" spans="14:46" ht="17" x14ac:dyDescent="0.2">
      <c r="N19" s="1" t="s">
        <v>9</v>
      </c>
      <c r="O19" s="1" t="s">
        <v>5</v>
      </c>
      <c r="P19" s="1" t="s">
        <v>6</v>
      </c>
      <c r="R19" s="1" t="s">
        <v>31</v>
      </c>
      <c r="S19" s="1" t="s">
        <v>59</v>
      </c>
      <c r="T19" s="1" t="s">
        <v>60</v>
      </c>
      <c r="U19" s="1" t="s">
        <v>61</v>
      </c>
      <c r="V19" s="1" t="s">
        <v>57</v>
      </c>
      <c r="AD19">
        <v>17</v>
      </c>
      <c r="AE19" s="10">
        <v>1.3803857037586599E-12</v>
      </c>
      <c r="AF19" s="10">
        <v>1.49091142337027E-12</v>
      </c>
      <c r="AG19" s="10">
        <v>6.4072828770378799E-15</v>
      </c>
      <c r="AI19" s="10">
        <v>0</v>
      </c>
      <c r="AJ19" s="10">
        <v>0</v>
      </c>
      <c r="AL19">
        <v>2200</v>
      </c>
      <c r="AM19" t="s">
        <v>18</v>
      </c>
      <c r="AN19" s="14">
        <v>10.84</v>
      </c>
      <c r="AO19" s="14">
        <v>10.11</v>
      </c>
      <c r="AQ19">
        <v>7</v>
      </c>
      <c r="AR19" s="14">
        <v>21.75</v>
      </c>
      <c r="AS19" s="14">
        <v>2.9432296002782099</v>
      </c>
      <c r="AT19">
        <f t="shared" ref="AT19:AT32" si="2">2200*10^(-(AS19))</f>
        <v>2.507223677776043</v>
      </c>
    </row>
    <row r="20" spans="14:46" ht="17" x14ac:dyDescent="0.2">
      <c r="N20" t="s">
        <v>2</v>
      </c>
      <c r="O20">
        <v>0</v>
      </c>
      <c r="P20">
        <v>40</v>
      </c>
      <c r="Q20">
        <v>40</v>
      </c>
      <c r="R20">
        <v>1</v>
      </c>
      <c r="S20" s="10">
        <v>2.9266819362535399E-13</v>
      </c>
      <c r="T20" s="10">
        <v>1.7596556618564501E-13</v>
      </c>
      <c r="U20" s="10">
        <v>-7.6309048676937305E-13</v>
      </c>
      <c r="W20" s="10">
        <v>0</v>
      </c>
      <c r="X20" s="10">
        <v>0</v>
      </c>
      <c r="AD20">
        <v>18</v>
      </c>
      <c r="AE20" s="10">
        <v>2.64797842711571E-12</v>
      </c>
      <c r="AF20" s="10">
        <v>3.2232724401862699E-12</v>
      </c>
      <c r="AG20" s="10">
        <v>1.5086930419900499E-14</v>
      </c>
      <c r="AI20" s="10">
        <v>0</v>
      </c>
      <c r="AJ20" s="10">
        <v>0</v>
      </c>
      <c r="AK20" s="5"/>
      <c r="AL20">
        <f t="shared" ref="AL20:AL26" si="3">AL19/10</f>
        <v>220</v>
      </c>
      <c r="AM20" t="s">
        <v>19</v>
      </c>
      <c r="AN20" s="14">
        <v>13.677</v>
      </c>
      <c r="AO20" s="14">
        <v>13.87</v>
      </c>
      <c r="AQ20">
        <v>15</v>
      </c>
      <c r="AR20" s="14">
        <v>29.52</v>
      </c>
      <c r="AS20" s="14">
        <v>5.2359654761779302</v>
      </c>
      <c r="AT20">
        <f t="shared" si="2"/>
        <v>1.2777832906631726E-2</v>
      </c>
    </row>
    <row r="21" spans="14:46" ht="17" x14ac:dyDescent="0.2">
      <c r="N21" t="s">
        <v>3</v>
      </c>
      <c r="O21">
        <v>1</v>
      </c>
      <c r="P21" s="4">
        <v>14.640267372131348</v>
      </c>
      <c r="Q21" s="4">
        <v>16.557811737060547</v>
      </c>
      <c r="R21">
        <v>2</v>
      </c>
      <c r="S21" s="10">
        <v>4.4802830650664202E-13</v>
      </c>
      <c r="T21" s="10">
        <v>4.3299371737882498E-13</v>
      </c>
      <c r="U21" s="10">
        <v>-1.07337591680355E-13</v>
      </c>
      <c r="W21" s="10">
        <v>0</v>
      </c>
      <c r="X21" s="10">
        <v>0</v>
      </c>
      <c r="AD21">
        <v>19</v>
      </c>
      <c r="AE21" s="10">
        <v>2.6869682860771601E-12</v>
      </c>
      <c r="AF21" s="10">
        <v>3.30910589221873E-12</v>
      </c>
      <c r="AG21" s="10">
        <v>1.15438801177324E-14</v>
      </c>
      <c r="AI21" s="10">
        <v>0</v>
      </c>
      <c r="AJ21" s="10">
        <v>0</v>
      </c>
      <c r="AK21" s="5"/>
      <c r="AL21">
        <f t="shared" si="3"/>
        <v>22</v>
      </c>
      <c r="AM21" t="s">
        <v>20</v>
      </c>
      <c r="AN21" s="14">
        <v>16.995999999999999</v>
      </c>
      <c r="AO21" s="14">
        <v>17.311</v>
      </c>
      <c r="AR21" s="14">
        <v>14.32</v>
      </c>
      <c r="AS21" s="14">
        <v>0.75081936116175396</v>
      </c>
      <c r="AT21">
        <f t="shared" si="2"/>
        <v>390.48406852023106</v>
      </c>
    </row>
    <row r="22" spans="14:46" ht="17" x14ac:dyDescent="0.2">
      <c r="N22" t="s">
        <v>4</v>
      </c>
      <c r="O22">
        <v>1</v>
      </c>
      <c r="P22" s="4">
        <v>15.193991661071777</v>
      </c>
      <c r="Q22" s="4">
        <v>16.189296722412109</v>
      </c>
      <c r="R22">
        <v>3</v>
      </c>
      <c r="S22" s="10">
        <v>5.0286923980104301E-13</v>
      </c>
      <c r="T22" s="10">
        <v>4.8577186542370898E-13</v>
      </c>
      <c r="U22" s="10">
        <v>1.07337591680355E-13</v>
      </c>
      <c r="W22" s="10">
        <v>0</v>
      </c>
      <c r="X22" s="10">
        <v>0</v>
      </c>
      <c r="AD22">
        <v>20</v>
      </c>
      <c r="AE22" s="10">
        <v>2.6869682859423802E-12</v>
      </c>
      <c r="AF22" s="10">
        <v>3.30910589204621E-12</v>
      </c>
      <c r="AG22" s="10">
        <v>1.16274637031781E-14</v>
      </c>
      <c r="AI22" s="10">
        <v>0</v>
      </c>
      <c r="AJ22" s="10">
        <v>0</v>
      </c>
      <c r="AL22">
        <f t="shared" si="3"/>
        <v>2.2000000000000002</v>
      </c>
      <c r="AM22" t="s">
        <v>21</v>
      </c>
      <c r="AN22" s="14">
        <v>20.716999999999999</v>
      </c>
      <c r="AO22" s="14">
        <v>21.306999999999999</v>
      </c>
      <c r="AR22" s="14">
        <v>16.329999999999998</v>
      </c>
      <c r="AS22" s="14">
        <v>1.34392091979218</v>
      </c>
      <c r="AT22">
        <f t="shared" si="2"/>
        <v>99.655612108340364</v>
      </c>
    </row>
    <row r="23" spans="14:46" ht="17" x14ac:dyDescent="0.2">
      <c r="N23" t="s">
        <v>8</v>
      </c>
      <c r="O23">
        <v>0</v>
      </c>
      <c r="P23">
        <v>40</v>
      </c>
      <c r="Q23">
        <v>40</v>
      </c>
      <c r="R23">
        <v>4</v>
      </c>
      <c r="S23" s="10">
        <v>2.9266643246342E-13</v>
      </c>
      <c r="T23" s="10">
        <v>1.7596584465635701E-13</v>
      </c>
      <c r="U23" s="10">
        <v>9.4908211378225795E-14</v>
      </c>
      <c r="W23" s="10">
        <v>0</v>
      </c>
      <c r="X23" s="10">
        <v>0</v>
      </c>
      <c r="AD23">
        <v>21</v>
      </c>
      <c r="AE23" s="10">
        <v>1.3933589247911E-12</v>
      </c>
      <c r="AF23" s="10">
        <v>1.6150473714370899E-12</v>
      </c>
      <c r="AG23" s="10">
        <v>8.6990299306381093E-15</v>
      </c>
      <c r="AI23" s="10">
        <v>0</v>
      </c>
      <c r="AJ23" s="10">
        <v>0</v>
      </c>
      <c r="AL23">
        <f t="shared" si="3"/>
        <v>0.22000000000000003</v>
      </c>
      <c r="AM23" t="s">
        <v>22</v>
      </c>
      <c r="AN23" s="14">
        <v>24.164999999999999</v>
      </c>
      <c r="AO23" s="14">
        <v>24.783000000000001</v>
      </c>
      <c r="AR23" s="14">
        <v>22.36</v>
      </c>
      <c r="AS23" s="14">
        <v>3.1232255956834698</v>
      </c>
      <c r="AT23">
        <f t="shared" si="2"/>
        <v>1.6565215311784856</v>
      </c>
    </row>
    <row r="24" spans="14:46" ht="17" x14ac:dyDescent="0.2">
      <c r="N24" t="s">
        <v>32</v>
      </c>
      <c r="O24">
        <v>0</v>
      </c>
      <c r="P24">
        <v>40</v>
      </c>
      <c r="Q24">
        <v>40</v>
      </c>
      <c r="R24">
        <v>5</v>
      </c>
      <c r="S24" s="10">
        <v>3.7271660921695899E-13</v>
      </c>
      <c r="T24" s="10">
        <v>5.4132062649175502E-13</v>
      </c>
      <c r="U24" s="10">
        <v>9.5068508886734003E-14</v>
      </c>
      <c r="W24" s="10">
        <v>0</v>
      </c>
      <c r="X24" s="10">
        <v>0</v>
      </c>
      <c r="AD24">
        <v>22</v>
      </c>
      <c r="AE24" s="10">
        <v>2.54634012655748E-12</v>
      </c>
      <c r="AF24" s="10">
        <v>3.40895567904504E-12</v>
      </c>
      <c r="AG24" s="10">
        <v>1.2613370358055E-14</v>
      </c>
      <c r="AI24" s="10">
        <v>0</v>
      </c>
      <c r="AJ24" s="10">
        <v>0</v>
      </c>
      <c r="AL24">
        <f t="shared" si="3"/>
        <v>2.2000000000000002E-2</v>
      </c>
      <c r="AM24" t="s">
        <v>23</v>
      </c>
      <c r="AN24" s="14">
        <v>27.606999999999999</v>
      </c>
      <c r="AO24" s="14">
        <v>28.337</v>
      </c>
      <c r="AR24" s="14">
        <v>14.48</v>
      </c>
      <c r="AS24" s="14">
        <v>0.79803142553034501</v>
      </c>
      <c r="AT24">
        <f t="shared" si="2"/>
        <v>350.26057419392265</v>
      </c>
    </row>
    <row r="25" spans="14:46" ht="17" x14ac:dyDescent="0.2">
      <c r="R25" s="9">
        <v>6</v>
      </c>
      <c r="S25">
        <v>240.42317396454101</v>
      </c>
      <c r="T25">
        <v>951.95167877502604</v>
      </c>
      <c r="U25">
        <v>337.608148795825</v>
      </c>
      <c r="V25">
        <f>(U25&gt;S25)*(U25&lt;T25)</f>
        <v>1</v>
      </c>
      <c r="W25" s="1">
        <v>159.33000000000001</v>
      </c>
      <c r="X25" s="1">
        <v>390.48399999999998</v>
      </c>
      <c r="AD25">
        <v>23</v>
      </c>
      <c r="AE25" s="10">
        <v>1.3942793746704499E-12</v>
      </c>
      <c r="AF25" s="10">
        <v>1.50905008898461E-12</v>
      </c>
      <c r="AG25" s="10">
        <v>6.3826288741435601E-15</v>
      </c>
      <c r="AI25" s="10">
        <v>0</v>
      </c>
      <c r="AJ25" s="10">
        <v>0</v>
      </c>
      <c r="AK25" s="4"/>
      <c r="AL25">
        <f t="shared" si="3"/>
        <v>2.2000000000000001E-3</v>
      </c>
      <c r="AM25" t="s">
        <v>24</v>
      </c>
      <c r="AN25" s="14">
        <v>30.911000000000001</v>
      </c>
      <c r="AO25" s="14">
        <v>32.018999999999998</v>
      </c>
      <c r="AQ25">
        <v>31</v>
      </c>
      <c r="AR25" s="14">
        <v>32.700000000000003</v>
      </c>
      <c r="AS25" s="14">
        <v>6.1743052555036799</v>
      </c>
      <c r="AT25">
        <f t="shared" si="2"/>
        <v>1.4727106427421075E-3</v>
      </c>
    </row>
    <row r="26" spans="14:46" ht="17" x14ac:dyDescent="0.2">
      <c r="R26">
        <v>7</v>
      </c>
      <c r="S26" s="10">
        <v>4.07209237200056E-13</v>
      </c>
      <c r="T26" s="10">
        <v>6.09894613085152E-13</v>
      </c>
      <c r="U26" s="10">
        <v>9.5188996666441103E-14</v>
      </c>
      <c r="W26" s="10">
        <v>0</v>
      </c>
      <c r="X26" s="10">
        <v>0</v>
      </c>
      <c r="AD26">
        <v>24</v>
      </c>
      <c r="AE26" s="10">
        <v>9.0263563172801304E-13</v>
      </c>
      <c r="AF26" s="10">
        <v>1.0017812852835099E-12</v>
      </c>
      <c r="AG26" s="10">
        <v>3.6271682137679102E-15</v>
      </c>
      <c r="AI26" s="10">
        <v>0</v>
      </c>
      <c r="AJ26" s="10">
        <v>0</v>
      </c>
      <c r="AK26" s="4"/>
      <c r="AL26">
        <f t="shared" si="3"/>
        <v>2.2000000000000001E-4</v>
      </c>
      <c r="AM26" t="s">
        <v>25</v>
      </c>
      <c r="AN26" s="14">
        <v>35.472999999999999</v>
      </c>
      <c r="AO26" s="14">
        <v>35.320999999999998</v>
      </c>
      <c r="AR26" s="14">
        <v>14.04</v>
      </c>
      <c r="AS26" s="14">
        <v>0.66819824851671805</v>
      </c>
      <c r="AT26">
        <f t="shared" si="2"/>
        <v>472.3070544412015</v>
      </c>
    </row>
    <row r="27" spans="14:46" ht="17" x14ac:dyDescent="0.2">
      <c r="R27">
        <v>8</v>
      </c>
      <c r="S27" s="10">
        <v>1.4555507628488099E-13</v>
      </c>
      <c r="T27" s="10">
        <v>8.3010135667816105E-14</v>
      </c>
      <c r="U27" s="10">
        <v>1.1929765545965701E-13</v>
      </c>
      <c r="W27" s="10">
        <v>0</v>
      </c>
      <c r="X27" s="10">
        <v>0</v>
      </c>
      <c r="AD27">
        <v>25</v>
      </c>
      <c r="AE27" s="10">
        <v>1.38038570374828E-12</v>
      </c>
      <c r="AF27" s="10">
        <v>1.49091142341901E-12</v>
      </c>
      <c r="AG27" s="10">
        <v>6.4225463769467897E-15</v>
      </c>
      <c r="AI27" s="10">
        <v>0</v>
      </c>
      <c r="AJ27" s="10">
        <v>0</v>
      </c>
      <c r="AR27" s="14">
        <v>30.14</v>
      </c>
      <c r="AS27" s="14">
        <v>5.4189122256062197</v>
      </c>
      <c r="AT27">
        <f t="shared" si="2"/>
        <v>8.3851426479175737E-3</v>
      </c>
    </row>
    <row r="28" spans="14:46" ht="17" x14ac:dyDescent="0.2">
      <c r="R28">
        <v>9</v>
      </c>
      <c r="S28" s="10">
        <v>4.0720372957339598E-13</v>
      </c>
      <c r="T28" s="10">
        <v>6.0989286231825804E-13</v>
      </c>
      <c r="U28" s="10">
        <v>9.5189032250285705E-14</v>
      </c>
      <c r="W28" s="10">
        <v>0</v>
      </c>
      <c r="X28" s="10">
        <v>0</v>
      </c>
      <c r="AD28">
        <v>26</v>
      </c>
      <c r="AE28" s="10">
        <v>1.3942793747442801E-12</v>
      </c>
      <c r="AF28" s="10">
        <v>1.50905008897772E-12</v>
      </c>
      <c r="AG28" s="10">
        <v>6.3826288740803502E-15</v>
      </c>
      <c r="AI28" s="10">
        <v>0</v>
      </c>
      <c r="AJ28" s="10">
        <v>0</v>
      </c>
      <c r="AK28" s="4"/>
      <c r="AR28" s="14">
        <v>31.89</v>
      </c>
      <c r="AS28" s="14">
        <v>5.9352941796376903</v>
      </c>
      <c r="AT28">
        <f t="shared" si="2"/>
        <v>2.5534567202141006E-3</v>
      </c>
    </row>
    <row r="29" spans="14:46" ht="17" x14ac:dyDescent="0.2">
      <c r="R29">
        <v>10</v>
      </c>
      <c r="S29" s="10">
        <v>3.7272140783625302E-13</v>
      </c>
      <c r="T29" s="10">
        <v>5.4131765698547698E-13</v>
      </c>
      <c r="U29" s="10">
        <v>9.5068473508820203E-14</v>
      </c>
      <c r="W29" s="10">
        <v>0</v>
      </c>
      <c r="X29" s="10">
        <v>0</v>
      </c>
      <c r="AD29">
        <v>27</v>
      </c>
      <c r="AE29" s="10">
        <v>1.38038570371076E-12</v>
      </c>
      <c r="AF29" s="10">
        <v>1.49091142340916E-12</v>
      </c>
      <c r="AG29" s="10">
        <v>6.4072828771466299E-15</v>
      </c>
      <c r="AI29" s="10">
        <v>0</v>
      </c>
      <c r="AJ29" s="10">
        <v>0</v>
      </c>
      <c r="AR29" s="14">
        <v>25.49</v>
      </c>
      <c r="AS29" s="14">
        <v>4.0468116048940299</v>
      </c>
      <c r="AT29">
        <f t="shared" si="2"/>
        <v>0.19751999954714894</v>
      </c>
    </row>
    <row r="30" spans="14:46" ht="17" x14ac:dyDescent="0.2">
      <c r="R30">
        <v>11</v>
      </c>
      <c r="S30" s="10">
        <v>3.6821998791218102E-13</v>
      </c>
      <c r="T30" s="10">
        <v>4.6052772315319595E-13</v>
      </c>
      <c r="U30" s="10">
        <v>9.5348584613784696E-14</v>
      </c>
      <c r="W30" s="10">
        <v>0</v>
      </c>
      <c r="X30" s="10">
        <v>0</v>
      </c>
      <c r="AD30">
        <v>28</v>
      </c>
      <c r="AE30" s="10">
        <v>1.38445259410561E-12</v>
      </c>
      <c r="AF30" s="10">
        <v>1.5158555340110699E-12</v>
      </c>
      <c r="AG30" s="10">
        <v>5.86472226449755E-15</v>
      </c>
      <c r="AI30" s="10">
        <v>0</v>
      </c>
      <c r="AJ30" s="10">
        <v>0</v>
      </c>
      <c r="AR30" s="14">
        <v>24.4</v>
      </c>
      <c r="AS30" s="14">
        <v>3.7251794163830101</v>
      </c>
      <c r="AT30">
        <f t="shared" si="2"/>
        <v>0.41423163634418225</v>
      </c>
    </row>
    <row r="31" spans="14:46" ht="17" x14ac:dyDescent="0.2">
      <c r="R31">
        <v>12</v>
      </c>
      <c r="S31" s="10">
        <v>3.6822158706254599E-13</v>
      </c>
      <c r="T31" s="10">
        <v>4.6052380919491305E-13</v>
      </c>
      <c r="U31" s="10">
        <v>9.5348549256653795E-14</v>
      </c>
      <c r="W31" s="10">
        <v>0</v>
      </c>
      <c r="X31" s="10">
        <v>0</v>
      </c>
      <c r="AD31">
        <v>29</v>
      </c>
      <c r="AE31" s="10">
        <v>2.64797842687914E-12</v>
      </c>
      <c r="AF31" s="10">
        <v>3.2232724401624699E-12</v>
      </c>
      <c r="AG31" s="10">
        <v>1.5115244424510799E-14</v>
      </c>
      <c r="AI31" s="10">
        <v>0</v>
      </c>
      <c r="AJ31" s="10">
        <v>0</v>
      </c>
      <c r="AR31" s="14">
        <v>18.13</v>
      </c>
      <c r="AS31" s="14">
        <v>1.8750566439388301</v>
      </c>
      <c r="AT31">
        <f t="shared" si="2"/>
        <v>29.333645344369977</v>
      </c>
    </row>
    <row r="32" spans="14:46" ht="17" x14ac:dyDescent="0.2">
      <c r="R32">
        <v>13</v>
      </c>
      <c r="S32" s="10">
        <v>1.99163303219225E-13</v>
      </c>
      <c r="T32" s="10">
        <v>2.4643399257105899E-13</v>
      </c>
      <c r="U32" s="10">
        <v>1.17507830544898E-13</v>
      </c>
      <c r="W32" s="10">
        <v>0</v>
      </c>
      <c r="X32" s="10">
        <v>0</v>
      </c>
      <c r="AD32">
        <v>30</v>
      </c>
      <c r="AE32" s="10">
        <v>1.3933589247845601E-12</v>
      </c>
      <c r="AF32" s="10">
        <v>1.61504737141479E-12</v>
      </c>
      <c r="AG32" s="10">
        <v>8.7001466501067492E-15</v>
      </c>
      <c r="AI32" s="10">
        <v>0</v>
      </c>
      <c r="AJ32" s="10">
        <v>0</v>
      </c>
      <c r="AR32" s="14">
        <v>15.49</v>
      </c>
      <c r="AS32" s="14">
        <v>1.0960575818570799</v>
      </c>
      <c r="AT32">
        <f t="shared" si="2"/>
        <v>176.34579121360582</v>
      </c>
    </row>
    <row r="33" spans="14:42" x14ac:dyDescent="0.2">
      <c r="R33">
        <v>14</v>
      </c>
      <c r="S33" s="10">
        <v>1.7160029356962501E-13</v>
      </c>
      <c r="T33" s="10">
        <v>1.67180006890373E-13</v>
      </c>
      <c r="U33" s="10">
        <v>1.1944453565365001E-13</v>
      </c>
      <c r="W33" s="10">
        <v>0</v>
      </c>
      <c r="X33" s="10">
        <v>0</v>
      </c>
      <c r="AD33" s="9">
        <v>31</v>
      </c>
      <c r="AE33" s="10">
        <v>6.36834383828083E-4</v>
      </c>
      <c r="AF33">
        <v>4.6759243641459501E-3</v>
      </c>
      <c r="AG33" s="10">
        <v>1.56209267876819E-3</v>
      </c>
      <c r="AH33">
        <f>(AG33&gt;AE33)*(AG33&lt;AF33)</f>
        <v>1</v>
      </c>
      <c r="AI33" s="1">
        <v>1.08E-3</v>
      </c>
      <c r="AJ33" s="1">
        <v>1.47E-3</v>
      </c>
    </row>
    <row r="34" spans="14:42" x14ac:dyDescent="0.2">
      <c r="R34">
        <v>15</v>
      </c>
      <c r="S34" s="10">
        <v>1.1677359832727099E-13</v>
      </c>
      <c r="T34" s="10">
        <v>7.8623880849733394E-14</v>
      </c>
      <c r="U34" s="10">
        <v>1.2123433936036301E-13</v>
      </c>
      <c r="W34" s="10">
        <v>0</v>
      </c>
      <c r="X34" s="10">
        <v>0</v>
      </c>
      <c r="AI34" s="6"/>
      <c r="AJ34" s="6"/>
      <c r="AK34" s="4"/>
      <c r="AL34" s="4"/>
      <c r="AM34" s="4"/>
    </row>
    <row r="35" spans="14:42" x14ac:dyDescent="0.2">
      <c r="Z35" s="1" t="s">
        <v>9</v>
      </c>
      <c r="AA35" s="1" t="s">
        <v>5</v>
      </c>
      <c r="AB35" s="1" t="s">
        <v>6</v>
      </c>
      <c r="AD35" s="1" t="s">
        <v>31</v>
      </c>
      <c r="AE35" s="1" t="s">
        <v>59</v>
      </c>
      <c r="AF35" s="1" t="s">
        <v>60</v>
      </c>
      <c r="AG35" s="1" t="s">
        <v>60</v>
      </c>
      <c r="AH35" s="1" t="s">
        <v>57</v>
      </c>
      <c r="AI35" s="6"/>
      <c r="AJ35" s="6"/>
      <c r="AK35" s="4"/>
      <c r="AL35" s="4"/>
      <c r="AM35" s="4"/>
    </row>
    <row r="36" spans="14:42" x14ac:dyDescent="0.2">
      <c r="N36" s="1" t="s">
        <v>10</v>
      </c>
      <c r="O36" s="1" t="s">
        <v>5</v>
      </c>
      <c r="P36" s="1" t="s">
        <v>6</v>
      </c>
      <c r="R36" s="1" t="s">
        <v>31</v>
      </c>
      <c r="S36" s="1" t="s">
        <v>59</v>
      </c>
      <c r="T36" s="1" t="s">
        <v>60</v>
      </c>
      <c r="U36" s="1" t="s">
        <v>61</v>
      </c>
      <c r="V36" s="1" t="s">
        <v>57</v>
      </c>
      <c r="Z36" t="s">
        <v>2</v>
      </c>
      <c r="AA36">
        <v>0</v>
      </c>
      <c r="AB36">
        <v>40</v>
      </c>
      <c r="AC36" s="11">
        <v>40</v>
      </c>
      <c r="AD36">
        <v>1</v>
      </c>
      <c r="AE36" s="10">
        <v>2.8269219429684201E-12</v>
      </c>
      <c r="AF36" s="10">
        <v>2.4147982982701699E-12</v>
      </c>
      <c r="AG36" s="10">
        <v>-1.4856312285629399E-11</v>
      </c>
      <c r="AI36" s="10">
        <v>0</v>
      </c>
      <c r="AJ36" s="10">
        <v>0</v>
      </c>
    </row>
    <row r="37" spans="14:42" x14ac:dyDescent="0.2">
      <c r="N37" t="s">
        <v>2</v>
      </c>
      <c r="O37">
        <v>0</v>
      </c>
      <c r="P37">
        <v>40</v>
      </c>
      <c r="Q37">
        <v>40</v>
      </c>
      <c r="R37">
        <v>1</v>
      </c>
      <c r="S37" s="10">
        <v>1.52431482373022E-12</v>
      </c>
      <c r="T37" s="10">
        <v>2.24500088780759E-12</v>
      </c>
      <c r="U37" s="10">
        <v>-5.88459555319558E-11</v>
      </c>
      <c r="W37" s="10">
        <v>0</v>
      </c>
      <c r="X37" s="10">
        <v>0</v>
      </c>
      <c r="Z37" t="s">
        <v>3</v>
      </c>
      <c r="AA37">
        <v>0</v>
      </c>
      <c r="AB37">
        <v>40</v>
      </c>
      <c r="AC37" s="11">
        <v>40</v>
      </c>
      <c r="AD37">
        <v>2</v>
      </c>
      <c r="AE37" s="10">
        <v>2.8269210430607302E-12</v>
      </c>
      <c r="AF37" s="10">
        <v>2.4147983193418798E-12</v>
      </c>
      <c r="AG37" s="10">
        <v>1.4625441095522701E-12</v>
      </c>
      <c r="AI37" s="10">
        <v>0</v>
      </c>
      <c r="AJ37" s="10">
        <v>0</v>
      </c>
    </row>
    <row r="38" spans="14:42" x14ac:dyDescent="0.2">
      <c r="N38" t="s">
        <v>3</v>
      </c>
      <c r="O38">
        <v>1</v>
      </c>
      <c r="P38" s="4">
        <v>20.065080642700195</v>
      </c>
      <c r="Q38" s="4">
        <v>20.230875015258789</v>
      </c>
      <c r="R38" s="9">
        <v>2</v>
      </c>
      <c r="S38">
        <v>6.6699586321855202</v>
      </c>
      <c r="T38">
        <v>84.041140202103506</v>
      </c>
      <c r="U38">
        <v>23.569909853258402</v>
      </c>
      <c r="V38">
        <f>(U38&gt;S38)*(U38&lt;T38)</f>
        <v>1</v>
      </c>
      <c r="W38" s="1">
        <v>43.38</v>
      </c>
      <c r="X38" s="1">
        <v>99.656000000000006</v>
      </c>
      <c r="Z38" t="s">
        <v>4</v>
      </c>
      <c r="AA38">
        <v>1</v>
      </c>
      <c r="AB38">
        <v>14.64</v>
      </c>
      <c r="AC38" s="11">
        <v>16.558</v>
      </c>
      <c r="AD38">
        <v>3</v>
      </c>
      <c r="AE38" s="10">
        <v>4.1483065276612401E-12</v>
      </c>
      <c r="AF38" s="10">
        <v>6.8318902660703999E-12</v>
      </c>
      <c r="AG38" s="10">
        <v>-1.01921633402446E-12</v>
      </c>
      <c r="AI38" s="10">
        <v>0</v>
      </c>
      <c r="AJ38" s="10">
        <v>0</v>
      </c>
      <c r="AK38" s="4"/>
    </row>
    <row r="39" spans="14:42" x14ac:dyDescent="0.2">
      <c r="N39" t="s">
        <v>4</v>
      </c>
      <c r="O39">
        <v>0</v>
      </c>
      <c r="P39">
        <v>40</v>
      </c>
      <c r="Q39">
        <v>40</v>
      </c>
      <c r="R39">
        <v>3</v>
      </c>
      <c r="S39" s="10">
        <v>1.52431482385446E-12</v>
      </c>
      <c r="T39" s="10">
        <v>2.2450008877061E-12</v>
      </c>
      <c r="U39" s="10">
        <v>8.1910634747773192E-12</v>
      </c>
      <c r="W39" s="10">
        <v>0</v>
      </c>
      <c r="X39" s="10">
        <v>0</v>
      </c>
      <c r="Z39" t="s">
        <v>8</v>
      </c>
      <c r="AA39">
        <v>1</v>
      </c>
      <c r="AB39">
        <v>15.194000000000001</v>
      </c>
      <c r="AC39" s="11">
        <v>16.189</v>
      </c>
      <c r="AD39">
        <v>4</v>
      </c>
      <c r="AE39" s="10">
        <v>5.89964026393439E-12</v>
      </c>
      <c r="AF39" s="10">
        <v>4.3913340825864304E-12</v>
      </c>
      <c r="AG39" s="10">
        <v>1.01921633402446E-12</v>
      </c>
      <c r="AI39" s="10">
        <v>0</v>
      </c>
      <c r="AJ39" s="10">
        <v>0</v>
      </c>
      <c r="AK39" s="4"/>
      <c r="AL39" s="4"/>
      <c r="AM39" s="4"/>
      <c r="AN39" s="4"/>
      <c r="AO39" s="4"/>
      <c r="AP39" s="4"/>
    </row>
    <row r="40" spans="14:42" x14ac:dyDescent="0.2">
      <c r="N40" t="s">
        <v>8</v>
      </c>
      <c r="O40">
        <v>0</v>
      </c>
      <c r="P40">
        <v>40</v>
      </c>
      <c r="Q40">
        <v>40</v>
      </c>
      <c r="R40">
        <v>4</v>
      </c>
      <c r="S40" s="10">
        <v>1.52431482384071E-12</v>
      </c>
      <c r="T40" s="10">
        <v>2.24500088763516E-12</v>
      </c>
      <c r="U40" s="10">
        <v>8.1910634759869707E-12</v>
      </c>
      <c r="W40" s="10">
        <v>0</v>
      </c>
      <c r="X40" s="10">
        <v>0</v>
      </c>
      <c r="Z40" t="s">
        <v>16</v>
      </c>
      <c r="AA40">
        <v>0</v>
      </c>
      <c r="AB40">
        <v>40</v>
      </c>
      <c r="AC40" s="11">
        <v>40</v>
      </c>
      <c r="AD40">
        <v>5</v>
      </c>
      <c r="AE40" s="10">
        <v>2.8269199114051499E-12</v>
      </c>
      <c r="AF40" s="10">
        <v>2.4147980660525798E-12</v>
      </c>
      <c r="AG40" s="10">
        <v>1.46254410955386E-12</v>
      </c>
      <c r="AI40" s="10">
        <v>0</v>
      </c>
      <c r="AJ40" s="10">
        <v>0</v>
      </c>
      <c r="AK40" s="4"/>
      <c r="AL40" s="4"/>
      <c r="AM40" s="4"/>
      <c r="AN40" s="4"/>
      <c r="AO40" s="4"/>
      <c r="AP40" s="4"/>
    </row>
    <row r="41" spans="14:42" x14ac:dyDescent="0.2">
      <c r="R41">
        <v>5</v>
      </c>
      <c r="S41" s="10">
        <v>1.4367980284175401E-12</v>
      </c>
      <c r="T41" s="10">
        <v>1.1706611324904299E-11</v>
      </c>
      <c r="U41" s="10">
        <v>8.2598301308851998E-12</v>
      </c>
      <c r="W41" s="10">
        <v>0</v>
      </c>
      <c r="X41" s="10">
        <v>0</v>
      </c>
      <c r="Z41" t="s">
        <v>35</v>
      </c>
      <c r="AA41">
        <v>0</v>
      </c>
      <c r="AB41">
        <v>40</v>
      </c>
      <c r="AC41">
        <v>40</v>
      </c>
      <c r="AD41">
        <v>6</v>
      </c>
      <c r="AE41" s="10">
        <v>3.3171903539489402E-12</v>
      </c>
      <c r="AF41" s="10">
        <v>2.8917436274784399E-12</v>
      </c>
      <c r="AG41" s="10">
        <v>1.4662821517971899E-12</v>
      </c>
      <c r="AI41" s="10">
        <v>0</v>
      </c>
      <c r="AJ41" s="10">
        <v>0</v>
      </c>
      <c r="AK41" s="4"/>
    </row>
    <row r="42" spans="14:42" x14ac:dyDescent="0.2">
      <c r="R42">
        <v>6</v>
      </c>
      <c r="S42" s="10">
        <v>1.43679802853729E-12</v>
      </c>
      <c r="T42" s="10">
        <v>1.1706611276125599E-11</v>
      </c>
      <c r="U42" s="10">
        <v>8.37008043996629E-12</v>
      </c>
      <c r="W42" s="10">
        <v>0</v>
      </c>
      <c r="X42" s="10">
        <v>0</v>
      </c>
      <c r="AD42">
        <v>7</v>
      </c>
      <c r="AE42" s="10">
        <v>4.1175746428927899E-12</v>
      </c>
      <c r="AF42" s="10">
        <v>5.3786541029329404E-12</v>
      </c>
      <c r="AG42" s="10">
        <v>1.4625432160901999E-12</v>
      </c>
      <c r="AI42" s="10">
        <v>0</v>
      </c>
      <c r="AJ42" s="10">
        <v>0</v>
      </c>
      <c r="AK42" s="4"/>
    </row>
    <row r="43" spans="14:42" x14ac:dyDescent="0.2">
      <c r="R43">
        <v>7</v>
      </c>
      <c r="S43" s="10">
        <v>8.3572512244818096E-13</v>
      </c>
      <c r="T43" s="10">
        <v>9.6968136460195696E-13</v>
      </c>
      <c r="U43" s="10">
        <v>1.16755385149145E-11</v>
      </c>
      <c r="W43" s="10">
        <v>0</v>
      </c>
      <c r="X43" s="10">
        <v>0</v>
      </c>
      <c r="AD43">
        <v>8</v>
      </c>
      <c r="AE43" s="10">
        <v>3.3171909924945998E-12</v>
      </c>
      <c r="AF43" s="10">
        <v>2.89174151517555E-12</v>
      </c>
      <c r="AG43" s="10">
        <v>1.4664141079694001E-12</v>
      </c>
      <c r="AI43" s="10">
        <v>0</v>
      </c>
      <c r="AJ43" s="10">
        <v>0</v>
      </c>
    </row>
    <row r="44" spans="14:42" x14ac:dyDescent="0.2">
      <c r="R44">
        <v>8</v>
      </c>
      <c r="S44" s="10">
        <v>8.0855104689058004E-13</v>
      </c>
      <c r="T44" s="10">
        <v>9.8005342019174209E-13</v>
      </c>
      <c r="U44" s="10">
        <v>1.1566294461669599E-11</v>
      </c>
      <c r="W44" s="10">
        <v>0</v>
      </c>
      <c r="X44" s="10">
        <v>0</v>
      </c>
      <c r="AD44">
        <v>9</v>
      </c>
      <c r="AE44" s="10">
        <v>3.7172356712239802E-12</v>
      </c>
      <c r="AF44" s="10">
        <v>5.2776557391543898E-12</v>
      </c>
      <c r="AG44" s="10">
        <v>1.4662623261483799E-12</v>
      </c>
      <c r="AI44" s="10">
        <v>0</v>
      </c>
      <c r="AJ44" s="10">
        <v>0</v>
      </c>
    </row>
    <row r="45" spans="14:42" x14ac:dyDescent="0.2">
      <c r="R45">
        <v>9</v>
      </c>
      <c r="S45" s="10">
        <v>8.3572512238167703E-13</v>
      </c>
      <c r="T45" s="10">
        <v>9.6968136464809207E-13</v>
      </c>
      <c r="U45" s="10">
        <v>1.1652212780939499E-11</v>
      </c>
      <c r="W45" s="10">
        <v>0</v>
      </c>
      <c r="X45" s="10">
        <v>0</v>
      </c>
      <c r="AD45">
        <v>10</v>
      </c>
      <c r="AE45" s="10">
        <v>1.9143988318246102E-12</v>
      </c>
      <c r="AF45" s="10">
        <v>1.16536960911517E-12</v>
      </c>
      <c r="AG45" s="10">
        <v>6.6180787910889496E-13</v>
      </c>
      <c r="AI45" s="10">
        <v>0</v>
      </c>
      <c r="AJ45" s="10">
        <v>0</v>
      </c>
      <c r="AK45" s="4"/>
      <c r="AL45" s="4"/>
      <c r="AM45" s="4"/>
      <c r="AN45" s="4"/>
    </row>
    <row r="46" spans="14:42" x14ac:dyDescent="0.2">
      <c r="R46">
        <v>10</v>
      </c>
      <c r="S46" s="10">
        <v>1.43679802851896E-12</v>
      </c>
      <c r="T46" s="10">
        <v>1.17066113290592E-11</v>
      </c>
      <c r="U46" s="10">
        <v>8.3700804408281104E-12</v>
      </c>
      <c r="W46" s="10">
        <v>0</v>
      </c>
      <c r="X46" s="10">
        <v>0</v>
      </c>
      <c r="AD46">
        <v>11</v>
      </c>
      <c r="AE46" s="10">
        <v>8.2408570440768401E-13</v>
      </c>
      <c r="AF46" s="10">
        <v>3.4382294675982999E-12</v>
      </c>
      <c r="AG46" s="10">
        <v>6.6075518844238404E-13</v>
      </c>
      <c r="AI46" s="10">
        <v>0</v>
      </c>
      <c r="AJ46" s="10">
        <v>0</v>
      </c>
      <c r="AL46" s="4"/>
      <c r="AM46" s="7"/>
      <c r="AN46" s="4"/>
    </row>
    <row r="47" spans="14:42" x14ac:dyDescent="0.2">
      <c r="R47">
        <v>11</v>
      </c>
      <c r="S47" s="10">
        <v>8.0855104688914499E-13</v>
      </c>
      <c r="T47" s="10">
        <v>9.8005342019458491E-13</v>
      </c>
      <c r="U47" s="10">
        <v>1.15662944619544E-11</v>
      </c>
      <c r="W47" s="10">
        <v>0</v>
      </c>
      <c r="X47" s="10">
        <v>0</v>
      </c>
      <c r="AD47">
        <v>12</v>
      </c>
      <c r="AE47" s="10">
        <v>1.7499097347455801E-12</v>
      </c>
      <c r="AF47" s="10">
        <v>1.93818745928088E-12</v>
      </c>
      <c r="AG47" s="10">
        <v>6.6276822644048202E-13</v>
      </c>
      <c r="AI47" s="10">
        <v>0</v>
      </c>
      <c r="AJ47" s="10">
        <v>0</v>
      </c>
      <c r="AK47" s="4"/>
    </row>
    <row r="48" spans="14:42" x14ac:dyDescent="0.2">
      <c r="R48">
        <v>12</v>
      </c>
      <c r="S48" s="10">
        <v>8.0855104693452401E-13</v>
      </c>
      <c r="T48" s="10">
        <v>9.8005342014624695E-13</v>
      </c>
      <c r="U48" s="10">
        <v>1.1589673323214999E-11</v>
      </c>
      <c r="W48" s="10">
        <v>0</v>
      </c>
      <c r="X48" s="10">
        <v>0</v>
      </c>
      <c r="AD48">
        <v>13</v>
      </c>
      <c r="AE48" s="10">
        <v>3.7172332694691402E-12</v>
      </c>
      <c r="AF48" s="10">
        <v>5.2776538270614896E-12</v>
      </c>
      <c r="AG48" s="10">
        <v>1.46639440392422E-12</v>
      </c>
      <c r="AI48" s="10">
        <v>0</v>
      </c>
      <c r="AJ48" s="10">
        <v>0</v>
      </c>
    </row>
    <row r="49" spans="1:36" x14ac:dyDescent="0.2">
      <c r="R49">
        <v>13</v>
      </c>
      <c r="S49" s="10">
        <v>5.4892974722652603E-13</v>
      </c>
      <c r="T49" s="10">
        <v>6.2288592447038303E-13</v>
      </c>
      <c r="U49" s="10">
        <v>2.0859262473241099E-12</v>
      </c>
      <c r="W49" s="10">
        <v>0</v>
      </c>
      <c r="X49" s="10">
        <v>0</v>
      </c>
      <c r="AD49">
        <v>14</v>
      </c>
      <c r="AE49" s="10">
        <v>3.7172347671324504E-12</v>
      </c>
      <c r="AF49" s="10">
        <v>5.2776579608393501E-12</v>
      </c>
      <c r="AG49" s="10">
        <v>1.4663944037688799E-12</v>
      </c>
      <c r="AI49" s="10">
        <v>0</v>
      </c>
      <c r="AJ49" s="10">
        <v>0</v>
      </c>
    </row>
    <row r="50" spans="1:36" x14ac:dyDescent="0.2">
      <c r="R50">
        <v>14</v>
      </c>
      <c r="S50" s="10">
        <v>5.5840597659825596E-13</v>
      </c>
      <c r="T50" s="10">
        <v>6.1145895687051895E-13</v>
      </c>
      <c r="U50" s="10">
        <v>2.0631846684971701E-12</v>
      </c>
      <c r="W50" s="10">
        <v>0</v>
      </c>
      <c r="X50" s="10">
        <v>0</v>
      </c>
      <c r="AD50">
        <v>15</v>
      </c>
      <c r="AE50" s="10">
        <v>1.88259531635343E-12</v>
      </c>
      <c r="AF50" s="10">
        <v>9.2388596849715204E-13</v>
      </c>
      <c r="AG50" s="10">
        <v>6.6378636693003197E-13</v>
      </c>
      <c r="AI50" s="10">
        <v>0</v>
      </c>
      <c r="AJ50" s="10">
        <v>0</v>
      </c>
    </row>
    <row r="51" spans="1:36" x14ac:dyDescent="0.2">
      <c r="R51">
        <v>15</v>
      </c>
      <c r="S51" s="10">
        <v>8.3572512239674702E-13</v>
      </c>
      <c r="T51" s="10">
        <v>9.6968136464992697E-13</v>
      </c>
      <c r="U51" s="10">
        <v>1.16522127806858E-11</v>
      </c>
      <c r="W51" s="10">
        <v>0</v>
      </c>
      <c r="X51" s="10">
        <v>0</v>
      </c>
      <c r="AD51">
        <v>16</v>
      </c>
      <c r="AE51" s="10">
        <v>1.68341143602804E-12</v>
      </c>
      <c r="AF51" s="10">
        <v>7.6437664788259596E-13</v>
      </c>
      <c r="AG51" s="10">
        <v>1.28975246547136E-12</v>
      </c>
      <c r="AI51" s="10">
        <v>0</v>
      </c>
      <c r="AJ51" s="10">
        <v>0</v>
      </c>
    </row>
    <row r="52" spans="1:36" x14ac:dyDescent="0.2">
      <c r="A52" s="1" t="s">
        <v>27</v>
      </c>
      <c r="AD52">
        <v>17</v>
      </c>
      <c r="AE52" s="10">
        <v>1.25573747795521E-12</v>
      </c>
      <c r="AF52" s="10">
        <v>1.06325804389176E-12</v>
      </c>
      <c r="AG52" s="10">
        <v>1.2904824213667701E-12</v>
      </c>
      <c r="AI52" s="10">
        <v>0</v>
      </c>
      <c r="AJ52" s="10">
        <v>0</v>
      </c>
    </row>
    <row r="53" spans="1:36" x14ac:dyDescent="0.2">
      <c r="N53" s="1" t="s">
        <v>11</v>
      </c>
      <c r="O53" s="1" t="s">
        <v>5</v>
      </c>
      <c r="P53" s="1" t="s">
        <v>6</v>
      </c>
      <c r="R53" s="1" t="s">
        <v>31</v>
      </c>
      <c r="S53" s="1" t="s">
        <v>59</v>
      </c>
      <c r="T53" s="1" t="s">
        <v>60</v>
      </c>
      <c r="U53" s="1" t="s">
        <v>61</v>
      </c>
      <c r="V53" s="1" t="s">
        <v>57</v>
      </c>
      <c r="AD53">
        <v>18</v>
      </c>
      <c r="AE53" s="10">
        <v>1.4310285182226699E-12</v>
      </c>
      <c r="AF53" s="10">
        <v>1.9243606281979102E-12</v>
      </c>
      <c r="AG53" s="10">
        <v>1.29184296059088E-12</v>
      </c>
      <c r="AI53" s="10">
        <v>0</v>
      </c>
      <c r="AJ53" s="10">
        <v>0</v>
      </c>
    </row>
    <row r="54" spans="1:36" x14ac:dyDescent="0.2">
      <c r="A54" t="s">
        <v>0</v>
      </c>
      <c r="N54" t="s">
        <v>2</v>
      </c>
      <c r="O54">
        <v>0</v>
      </c>
      <c r="P54">
        <v>40</v>
      </c>
      <c r="Q54">
        <v>40</v>
      </c>
      <c r="R54">
        <v>1</v>
      </c>
      <c r="S54" s="10">
        <v>9.9396178037616805E-13</v>
      </c>
      <c r="T54" s="10">
        <v>1.48381705333673E-12</v>
      </c>
      <c r="U54" s="10">
        <v>-1.68019998933406E-10</v>
      </c>
      <c r="W54" s="10">
        <v>0</v>
      </c>
      <c r="X54" s="10">
        <v>0</v>
      </c>
      <c r="AD54">
        <v>19</v>
      </c>
      <c r="AE54" s="10">
        <v>8.2408445646008803E-13</v>
      </c>
      <c r="AF54" s="10">
        <v>3.4382272751520401E-12</v>
      </c>
      <c r="AG54" s="10">
        <v>6.6075518839226197E-13</v>
      </c>
      <c r="AI54" s="10">
        <v>0</v>
      </c>
      <c r="AJ54" s="10">
        <v>0</v>
      </c>
    </row>
    <row r="55" spans="1:36" x14ac:dyDescent="0.2">
      <c r="A55" s="8" t="s">
        <v>28</v>
      </c>
      <c r="N55" t="s">
        <v>3</v>
      </c>
      <c r="O55">
        <v>1</v>
      </c>
      <c r="P55" s="4">
        <v>24.798971176147461</v>
      </c>
      <c r="Q55" s="4">
        <v>24.626974105834961</v>
      </c>
      <c r="R55">
        <v>2</v>
      </c>
      <c r="S55" s="10">
        <v>1.1435273945646299E-12</v>
      </c>
      <c r="T55" s="10">
        <v>1.5581605474492E-12</v>
      </c>
      <c r="U55" s="10">
        <v>-2.69211110262736E-11</v>
      </c>
      <c r="W55" s="10">
        <v>0</v>
      </c>
      <c r="X55" s="10">
        <v>0</v>
      </c>
      <c r="AD55">
        <v>20</v>
      </c>
      <c r="AE55" s="10">
        <v>3.3171902850360302E-12</v>
      </c>
      <c r="AF55" s="10">
        <v>2.8917440552808199E-12</v>
      </c>
      <c r="AG55" s="10">
        <v>1.4664141080772801E-12</v>
      </c>
      <c r="AI55" s="10">
        <v>0</v>
      </c>
      <c r="AJ55" s="10">
        <v>0</v>
      </c>
    </row>
    <row r="56" spans="1:36" x14ac:dyDescent="0.2">
      <c r="A56" s="8" t="s">
        <v>29</v>
      </c>
      <c r="N56" t="s">
        <v>4</v>
      </c>
      <c r="O56">
        <v>1</v>
      </c>
      <c r="P56">
        <v>25.234999999999999</v>
      </c>
      <c r="Q56">
        <v>24.952999999999999</v>
      </c>
      <c r="R56">
        <v>3</v>
      </c>
      <c r="S56" s="10">
        <v>1.1984857610552401E-12</v>
      </c>
      <c r="T56" s="10">
        <v>1.4797135839268001E-12</v>
      </c>
      <c r="U56" s="10">
        <v>2.69211110262736E-11</v>
      </c>
      <c r="W56" s="10">
        <v>0</v>
      </c>
      <c r="X56" s="10">
        <v>0</v>
      </c>
      <c r="AD56" s="9">
        <v>21</v>
      </c>
      <c r="AE56">
        <v>240.465656272274</v>
      </c>
      <c r="AF56">
        <v>951.833257067207</v>
      </c>
      <c r="AG56">
        <v>337.602405525412</v>
      </c>
      <c r="AH56">
        <f>(AG56&gt;AE56)*(AG56&lt;AF56)</f>
        <v>1</v>
      </c>
      <c r="AI56" s="1">
        <v>190.99</v>
      </c>
      <c r="AJ56" s="1">
        <v>472.30700000000002</v>
      </c>
    </row>
    <row r="57" spans="1:36" x14ac:dyDescent="0.2">
      <c r="A57" s="8" t="s">
        <v>30</v>
      </c>
      <c r="N57" t="s">
        <v>8</v>
      </c>
      <c r="O57">
        <v>0</v>
      </c>
      <c r="P57">
        <v>40</v>
      </c>
      <c r="Q57">
        <v>40</v>
      </c>
      <c r="R57">
        <v>4</v>
      </c>
      <c r="S57" s="10">
        <v>9.9396177813257009E-13</v>
      </c>
      <c r="T57" s="10">
        <v>1.4838170539286101E-12</v>
      </c>
      <c r="U57" s="10">
        <v>3.3640653813821001E-11</v>
      </c>
      <c r="W57" s="10">
        <v>0</v>
      </c>
      <c r="X57" s="10">
        <v>0</v>
      </c>
      <c r="AD57">
        <v>22</v>
      </c>
      <c r="AE57" s="10">
        <v>4.1175697804719004E-12</v>
      </c>
      <c r="AF57" s="10">
        <v>5.3786547615211596E-12</v>
      </c>
      <c r="AG57" s="10">
        <v>1.4625432161157599E-12</v>
      </c>
      <c r="AI57" s="10">
        <v>0</v>
      </c>
      <c r="AJ57" s="10">
        <v>0</v>
      </c>
    </row>
    <row r="58" spans="1:36" x14ac:dyDescent="0.2">
      <c r="N58" t="s">
        <v>32</v>
      </c>
      <c r="O58">
        <v>0</v>
      </c>
      <c r="P58">
        <v>40</v>
      </c>
      <c r="Q58">
        <v>40</v>
      </c>
      <c r="R58">
        <v>5</v>
      </c>
      <c r="S58" s="10">
        <v>9.5367095035944396E-13</v>
      </c>
      <c r="T58" s="10">
        <v>1.4699657238952199E-12</v>
      </c>
      <c r="U58" s="10">
        <v>3.31858125513874E-11</v>
      </c>
      <c r="W58" s="10">
        <v>0</v>
      </c>
      <c r="X58" s="10">
        <v>0</v>
      </c>
      <c r="AD58">
        <v>23</v>
      </c>
      <c r="AE58" s="10">
        <v>1.7499091550430301E-12</v>
      </c>
      <c r="AF58" s="10">
        <v>1.9381865264379601E-12</v>
      </c>
      <c r="AG58" s="10">
        <v>6.6276822644982698E-13</v>
      </c>
      <c r="AI58" s="10">
        <v>0</v>
      </c>
      <c r="AJ58" s="10">
        <v>0</v>
      </c>
    </row>
    <row r="59" spans="1:36" x14ac:dyDescent="0.2">
      <c r="A59" s="8" t="s">
        <v>7</v>
      </c>
      <c r="R59" s="9">
        <v>6</v>
      </c>
      <c r="S59">
        <v>0.32727820717948403</v>
      </c>
      <c r="T59">
        <v>3.07872570512045</v>
      </c>
      <c r="U59">
        <v>0.98850550487904898</v>
      </c>
      <c r="V59">
        <f>(U59&gt;S59)*(U59&lt;T59)</f>
        <v>1</v>
      </c>
      <c r="W59" s="1">
        <v>0.87549999999999994</v>
      </c>
      <c r="X59" s="1">
        <v>1.6559999999999999</v>
      </c>
      <c r="AD59">
        <v>24</v>
      </c>
      <c r="AE59" s="10">
        <v>1.8825955325185402E-12</v>
      </c>
      <c r="AF59" s="10">
        <v>9.2388656817875894E-13</v>
      </c>
      <c r="AG59" s="10">
        <v>6.6378636691974401E-13</v>
      </c>
      <c r="AI59" s="10">
        <v>0</v>
      </c>
      <c r="AJ59" s="10">
        <v>0</v>
      </c>
    </row>
    <row r="60" spans="1:36" x14ac:dyDescent="0.2">
      <c r="R60">
        <v>7</v>
      </c>
      <c r="S60" s="10">
        <v>1.0114010595553199E-12</v>
      </c>
      <c r="T60" s="10">
        <v>1.29229756761355E-12</v>
      </c>
      <c r="U60" s="10">
        <v>3.3853840543642497E-11</v>
      </c>
      <c r="W60" s="10">
        <v>0</v>
      </c>
      <c r="X60" s="10">
        <v>0</v>
      </c>
      <c r="AD60">
        <v>25</v>
      </c>
      <c r="AE60" s="10">
        <v>1.88259480669215E-12</v>
      </c>
      <c r="AF60" s="10">
        <v>9.2388597137580499E-13</v>
      </c>
      <c r="AG60" s="10">
        <v>6.6382216587955295E-13</v>
      </c>
      <c r="AI60" s="10">
        <v>0</v>
      </c>
      <c r="AJ60" s="10">
        <v>0</v>
      </c>
    </row>
    <row r="61" spans="1:36" x14ac:dyDescent="0.2">
      <c r="R61">
        <v>8</v>
      </c>
      <c r="S61" s="10">
        <v>5.18511670593825E-13</v>
      </c>
      <c r="T61" s="10">
        <v>5.5032332422462099E-13</v>
      </c>
      <c r="U61" s="10">
        <v>1.6745246690243899E-11</v>
      </c>
      <c r="W61" s="10">
        <v>0</v>
      </c>
      <c r="X61" s="10">
        <v>0</v>
      </c>
      <c r="AD61">
        <v>26</v>
      </c>
      <c r="AE61" s="10">
        <v>1.9143983251564901E-12</v>
      </c>
      <c r="AF61" s="10">
        <v>1.1653694101387299E-12</v>
      </c>
      <c r="AG61" s="10">
        <v>6.6177198422488E-13</v>
      </c>
      <c r="AI61" s="10">
        <v>0</v>
      </c>
      <c r="AJ61" s="10">
        <v>0</v>
      </c>
    </row>
    <row r="62" spans="1:36" x14ac:dyDescent="0.2">
      <c r="R62">
        <v>9</v>
      </c>
      <c r="S62" s="10">
        <v>1.0114010622832699E-12</v>
      </c>
      <c r="T62" s="10">
        <v>1.2922975630326999E-12</v>
      </c>
      <c r="U62" s="10">
        <v>3.3853754040662099E-11</v>
      </c>
      <c r="W62" s="10">
        <v>0</v>
      </c>
      <c r="X62" s="10">
        <v>0</v>
      </c>
      <c r="AD62">
        <v>27</v>
      </c>
      <c r="AE62" s="10">
        <v>1.4000840978810399E-12</v>
      </c>
      <c r="AF62" s="10">
        <v>2.1988089864846401E-12</v>
      </c>
      <c r="AG62" s="10">
        <v>1.29111539894846E-12</v>
      </c>
      <c r="AI62" s="10">
        <v>0</v>
      </c>
      <c r="AJ62" s="10">
        <v>0</v>
      </c>
    </row>
    <row r="63" spans="1:36" x14ac:dyDescent="0.2">
      <c r="R63">
        <v>10</v>
      </c>
      <c r="S63" s="10">
        <v>9.5367095451455292E-13</v>
      </c>
      <c r="T63" s="10">
        <v>1.4699657237162599E-12</v>
      </c>
      <c r="U63" s="10">
        <v>3.3185898753444499E-11</v>
      </c>
      <c r="W63" s="10">
        <v>0</v>
      </c>
      <c r="X63" s="10">
        <v>0</v>
      </c>
      <c r="AD63">
        <v>28</v>
      </c>
      <c r="AE63" s="10">
        <v>1.9144011355245601E-12</v>
      </c>
      <c r="AF63" s="10">
        <v>1.1653693676902899E-12</v>
      </c>
      <c r="AG63" s="10">
        <v>6.6177198425467102E-13</v>
      </c>
      <c r="AI63" s="10">
        <v>0</v>
      </c>
      <c r="AJ63" s="10">
        <v>0</v>
      </c>
    </row>
    <row r="64" spans="1:36" x14ac:dyDescent="0.2">
      <c r="R64">
        <v>11</v>
      </c>
      <c r="S64" s="10">
        <v>9.6831322820007299E-13</v>
      </c>
      <c r="T64" s="10">
        <v>1.2497019478220699E-12</v>
      </c>
      <c r="U64" s="10">
        <v>3.3645589569526299E-11</v>
      </c>
      <c r="W64" s="10">
        <v>0</v>
      </c>
      <c r="X64" s="10">
        <v>0</v>
      </c>
      <c r="AD64">
        <v>29</v>
      </c>
      <c r="AE64" s="10">
        <v>1.7499097446696001E-12</v>
      </c>
      <c r="AF64" s="10">
        <v>1.93818792181481E-12</v>
      </c>
      <c r="AG64" s="10">
        <v>6.6280408836175004E-13</v>
      </c>
      <c r="AI64" s="10">
        <v>0</v>
      </c>
      <c r="AJ64" s="10">
        <v>0</v>
      </c>
    </row>
    <row r="65" spans="1:36" x14ac:dyDescent="0.2">
      <c r="A65" t="s">
        <v>15</v>
      </c>
      <c r="R65">
        <v>12</v>
      </c>
      <c r="S65" s="10">
        <v>9.6831322606966306E-13</v>
      </c>
      <c r="T65" s="10">
        <v>1.2497019488325599E-12</v>
      </c>
      <c r="U65" s="10">
        <v>3.3645676347691903E-11</v>
      </c>
      <c r="W65" s="10">
        <v>0</v>
      </c>
      <c r="X65" s="10">
        <v>0</v>
      </c>
      <c r="AD65">
        <v>30</v>
      </c>
      <c r="AE65" s="10">
        <v>4.1175700558615503E-12</v>
      </c>
      <c r="AF65" s="10">
        <v>5.37865534545702E-12</v>
      </c>
      <c r="AG65" s="10">
        <v>1.4624110292521199E-12</v>
      </c>
      <c r="AI65" s="10">
        <v>0</v>
      </c>
      <c r="AJ65" s="10">
        <v>0</v>
      </c>
    </row>
    <row r="66" spans="1:36" x14ac:dyDescent="0.2">
      <c r="R66">
        <v>13</v>
      </c>
      <c r="S66" s="10">
        <v>5.0469632744776401E-13</v>
      </c>
      <c r="T66" s="10">
        <v>5.61311609746821E-13</v>
      </c>
      <c r="U66" s="10">
        <v>1.6835399371765899E-11</v>
      </c>
      <c r="W66" s="10">
        <v>0</v>
      </c>
      <c r="X66" s="10">
        <v>0</v>
      </c>
      <c r="AD66">
        <v>31</v>
      </c>
      <c r="AE66" s="10">
        <v>8.2408516500049198E-13</v>
      </c>
      <c r="AF66" s="10">
        <v>3.4382268968087099E-12</v>
      </c>
      <c r="AG66" s="10">
        <v>6.6079114618526305E-13</v>
      </c>
      <c r="AI66" s="10">
        <v>0</v>
      </c>
      <c r="AJ66" s="10">
        <v>0</v>
      </c>
    </row>
    <row r="67" spans="1:36" x14ac:dyDescent="0.2">
      <c r="R67">
        <v>14</v>
      </c>
      <c r="S67" s="10">
        <v>5.1095037942908404E-13</v>
      </c>
      <c r="T67" s="10">
        <v>5.4981162556920799E-13</v>
      </c>
      <c r="U67" s="10">
        <v>1.6902813176383599E-11</v>
      </c>
      <c r="W67" s="10">
        <v>0</v>
      </c>
      <c r="X67" s="10">
        <v>0</v>
      </c>
    </row>
    <row r="68" spans="1:36" x14ac:dyDescent="0.2">
      <c r="R68">
        <v>15</v>
      </c>
      <c r="S68" s="10">
        <v>5.2330931010140304E-13</v>
      </c>
      <c r="T68" s="10">
        <v>5.8891961006394296E-13</v>
      </c>
      <c r="U68" s="10">
        <v>1.6851383533436601E-11</v>
      </c>
      <c r="W68" s="10">
        <v>0</v>
      </c>
      <c r="X68" s="10">
        <v>0</v>
      </c>
      <c r="Z68" s="1" t="s">
        <v>10</v>
      </c>
      <c r="AA68" s="1" t="s">
        <v>5</v>
      </c>
      <c r="AB68" s="1" t="s">
        <v>6</v>
      </c>
      <c r="AD68" s="1" t="s">
        <v>31</v>
      </c>
      <c r="AE68" s="1" t="s">
        <v>59</v>
      </c>
      <c r="AF68" s="1" t="s">
        <v>60</v>
      </c>
      <c r="AG68" s="1" t="s">
        <v>60</v>
      </c>
      <c r="AH68" s="1" t="s">
        <v>57</v>
      </c>
    </row>
    <row r="69" spans="1:36" x14ac:dyDescent="0.2">
      <c r="Z69" t="s">
        <v>2</v>
      </c>
      <c r="AA69">
        <v>1</v>
      </c>
      <c r="AB69">
        <v>35.067999999999998</v>
      </c>
      <c r="AC69" s="11">
        <v>34.234000000000002</v>
      </c>
      <c r="AD69">
        <v>1</v>
      </c>
      <c r="AE69" s="10">
        <v>-2.6764147081094301E-13</v>
      </c>
      <c r="AF69" s="10">
        <v>6.3837409306774702E-13</v>
      </c>
      <c r="AG69">
        <v>0</v>
      </c>
      <c r="AI69" s="10">
        <v>0</v>
      </c>
      <c r="AJ69" s="10">
        <v>0</v>
      </c>
    </row>
    <row r="70" spans="1:36" x14ac:dyDescent="0.2">
      <c r="N70" s="1" t="s">
        <v>12</v>
      </c>
      <c r="O70" s="1" t="s">
        <v>5</v>
      </c>
      <c r="P70" s="1" t="s">
        <v>6</v>
      </c>
      <c r="R70" s="1" t="s">
        <v>31</v>
      </c>
      <c r="S70" s="1" t="s">
        <v>59</v>
      </c>
      <c r="T70" s="1" t="s">
        <v>60</v>
      </c>
      <c r="U70" s="1" t="s">
        <v>61</v>
      </c>
      <c r="V70" s="1" t="s">
        <v>57</v>
      </c>
      <c r="Z70" t="s">
        <v>3</v>
      </c>
      <c r="AA70">
        <v>1</v>
      </c>
      <c r="AB70" s="4">
        <v>35.106838226318359</v>
      </c>
      <c r="AC70" s="12">
        <v>34.52618408203125</v>
      </c>
      <c r="AD70">
        <v>2</v>
      </c>
      <c r="AE70" s="10">
        <v>-2.17379164266097E-12</v>
      </c>
      <c r="AF70" s="10">
        <v>-2.9777888483138797E-14</v>
      </c>
      <c r="AG70">
        <v>0</v>
      </c>
      <c r="AI70" s="10">
        <v>0</v>
      </c>
      <c r="AJ70" s="10">
        <v>0</v>
      </c>
    </row>
    <row r="71" spans="1:36" x14ac:dyDescent="0.2">
      <c r="N71" t="s">
        <v>2</v>
      </c>
      <c r="O71">
        <v>1</v>
      </c>
      <c r="P71" s="4">
        <v>16.931415557861328</v>
      </c>
      <c r="Q71" s="4">
        <v>16.909181594848633</v>
      </c>
      <c r="R71">
        <v>1</v>
      </c>
      <c r="S71" s="10">
        <v>5.6754078007202298E-12</v>
      </c>
      <c r="T71" s="10">
        <v>6.6153627395990396E-12</v>
      </c>
      <c r="U71" s="10">
        <v>8.8112391289478695E-15</v>
      </c>
      <c r="W71" s="10">
        <v>0</v>
      </c>
      <c r="X71" s="10">
        <v>0</v>
      </c>
      <c r="Z71" t="s">
        <v>4</v>
      </c>
      <c r="AA71">
        <v>0</v>
      </c>
      <c r="AB71">
        <v>40</v>
      </c>
      <c r="AC71" s="11">
        <v>40</v>
      </c>
      <c r="AD71">
        <v>3</v>
      </c>
      <c r="AE71" s="10">
        <v>1.57796061193651E-13</v>
      </c>
      <c r="AF71" s="10">
        <v>3.1727712053063601E-13</v>
      </c>
      <c r="AG71" s="10">
        <v>-1.906903310676E-14</v>
      </c>
      <c r="AI71" s="10">
        <v>0</v>
      </c>
      <c r="AJ71" s="10">
        <v>0</v>
      </c>
    </row>
    <row r="72" spans="1:36" x14ac:dyDescent="0.2">
      <c r="N72" t="s">
        <v>3</v>
      </c>
      <c r="O72">
        <v>1</v>
      </c>
      <c r="P72" s="4">
        <v>16.233722686767578</v>
      </c>
      <c r="Q72" s="4">
        <v>16.20213508605957</v>
      </c>
      <c r="R72">
        <v>2</v>
      </c>
      <c r="S72" s="10">
        <v>5.3975483022695998E-12</v>
      </c>
      <c r="T72" s="10">
        <v>6.1771801527404096E-12</v>
      </c>
      <c r="U72" s="10">
        <v>1.13741347507396E-14</v>
      </c>
      <c r="W72" s="10">
        <v>0</v>
      </c>
      <c r="X72" s="10">
        <v>0</v>
      </c>
      <c r="Z72" t="s">
        <v>8</v>
      </c>
      <c r="AA72" s="2">
        <v>1</v>
      </c>
      <c r="AB72" s="5">
        <v>35.021000000000001</v>
      </c>
      <c r="AC72" s="5">
        <v>34.697000000000003</v>
      </c>
      <c r="AD72">
        <v>4</v>
      </c>
      <c r="AE72" s="10">
        <v>-2.6992893826654499E-13</v>
      </c>
      <c r="AF72" s="10">
        <v>-1.2748425210841099E-13</v>
      </c>
      <c r="AG72">
        <v>0</v>
      </c>
      <c r="AI72" s="10">
        <v>0</v>
      </c>
      <c r="AJ72" s="10">
        <v>0</v>
      </c>
    </row>
    <row r="73" spans="1:36" x14ac:dyDescent="0.2">
      <c r="N73" t="s">
        <v>4</v>
      </c>
      <c r="O73">
        <v>1</v>
      </c>
      <c r="P73" s="4">
        <v>16.817420959472656</v>
      </c>
      <c r="Q73" s="4">
        <v>16.782770156860352</v>
      </c>
      <c r="R73">
        <v>3</v>
      </c>
      <c r="S73" s="10">
        <v>5.6328527681277501E-12</v>
      </c>
      <c r="T73" s="10">
        <v>6.5569700817342601E-12</v>
      </c>
      <c r="U73" s="10">
        <v>9.4139074249721E-15</v>
      </c>
      <c r="W73" s="10">
        <v>0</v>
      </c>
      <c r="X73" s="10">
        <v>0</v>
      </c>
      <c r="Z73" t="s">
        <v>16</v>
      </c>
      <c r="AA73">
        <v>1</v>
      </c>
      <c r="AB73" s="5">
        <v>34.030999999999999</v>
      </c>
      <c r="AC73" s="5">
        <v>34.122999999999998</v>
      </c>
      <c r="AD73">
        <v>5</v>
      </c>
      <c r="AE73" s="10">
        <v>2.47628552825824E-14</v>
      </c>
      <c r="AF73" s="10">
        <v>-3.2115368056965998E-17</v>
      </c>
      <c r="AG73">
        <v>0</v>
      </c>
      <c r="AI73" s="10">
        <v>0</v>
      </c>
      <c r="AJ73" s="10">
        <v>0</v>
      </c>
    </row>
    <row r="74" spans="1:36" x14ac:dyDescent="0.2">
      <c r="N74" t="s">
        <v>8</v>
      </c>
      <c r="O74">
        <v>0</v>
      </c>
      <c r="P74">
        <v>40</v>
      </c>
      <c r="Q74">
        <v>40</v>
      </c>
      <c r="R74">
        <v>4</v>
      </c>
      <c r="S74" s="10">
        <v>5.0651538075285204E-12</v>
      </c>
      <c r="T74" s="10">
        <v>6.0228363188015097E-12</v>
      </c>
      <c r="U74" s="10">
        <v>-5.0654874368586401E-14</v>
      </c>
      <c r="W74" s="10">
        <v>0</v>
      </c>
      <c r="X74" s="10">
        <v>0</v>
      </c>
      <c r="Z74" t="s">
        <v>36</v>
      </c>
      <c r="AA74">
        <v>1</v>
      </c>
      <c r="AB74">
        <v>34.021000000000001</v>
      </c>
      <c r="AC74">
        <v>34.320999999999998</v>
      </c>
      <c r="AD74">
        <v>6</v>
      </c>
      <c r="AE74" s="10">
        <v>9.2745500183698503E-14</v>
      </c>
      <c r="AF74" s="10">
        <v>1.7194918320068901E-13</v>
      </c>
      <c r="AG74" s="10">
        <v>-1.8684080680938599E-13</v>
      </c>
      <c r="AI74" s="10">
        <v>0</v>
      </c>
      <c r="AJ74" s="10">
        <v>0</v>
      </c>
    </row>
    <row r="75" spans="1:36" x14ac:dyDescent="0.2">
      <c r="N75" t="s">
        <v>33</v>
      </c>
      <c r="O75">
        <v>0</v>
      </c>
      <c r="P75">
        <v>40</v>
      </c>
      <c r="Q75" s="6">
        <v>40</v>
      </c>
      <c r="R75">
        <v>5</v>
      </c>
      <c r="S75" s="10">
        <v>5.5752862628711004E-12</v>
      </c>
      <c r="T75" s="10">
        <v>6.5056927173378101E-12</v>
      </c>
      <c r="U75" s="10">
        <v>6.6364093684642797E-15</v>
      </c>
      <c r="W75" s="10">
        <v>0</v>
      </c>
      <c r="X75" s="10">
        <v>0</v>
      </c>
      <c r="Z75" t="s">
        <v>37</v>
      </c>
      <c r="AA75">
        <v>0</v>
      </c>
      <c r="AB75">
        <v>40</v>
      </c>
      <c r="AC75">
        <v>40</v>
      </c>
      <c r="AD75">
        <v>7</v>
      </c>
      <c r="AE75" s="10">
        <v>-4.45130791775686E-14</v>
      </c>
      <c r="AF75" s="10">
        <v>-4.4076204036023998E-14</v>
      </c>
      <c r="AG75">
        <v>0</v>
      </c>
      <c r="AI75" s="10">
        <v>0</v>
      </c>
      <c r="AJ75" s="10">
        <v>0</v>
      </c>
    </row>
    <row r="76" spans="1:36" x14ac:dyDescent="0.2">
      <c r="R76">
        <v>6</v>
      </c>
      <c r="S76" s="10">
        <v>5.4851033452039697E-12</v>
      </c>
      <c r="T76" s="10">
        <v>6.3958561990808804E-12</v>
      </c>
      <c r="U76" s="10">
        <v>7.2367519672707893E-15</v>
      </c>
      <c r="W76" s="10">
        <v>0</v>
      </c>
      <c r="X76" s="10">
        <v>0</v>
      </c>
      <c r="Z76" t="s">
        <v>38</v>
      </c>
      <c r="AA76">
        <v>0</v>
      </c>
      <c r="AB76">
        <v>40</v>
      </c>
      <c r="AC76">
        <v>40</v>
      </c>
      <c r="AD76">
        <v>8</v>
      </c>
      <c r="AE76" s="10">
        <v>1.01618179963197E-13</v>
      </c>
      <c r="AF76" s="10">
        <v>3.08719142741702E-13</v>
      </c>
      <c r="AG76" s="10">
        <v>-2.1222346585335199E-14</v>
      </c>
      <c r="AI76" s="10">
        <v>0</v>
      </c>
      <c r="AJ76" s="10">
        <v>0</v>
      </c>
    </row>
    <row r="77" spans="1:36" x14ac:dyDescent="0.2">
      <c r="R77">
        <v>7</v>
      </c>
      <c r="S77" s="10">
        <v>5.2426202005518804E-12</v>
      </c>
      <c r="T77" s="10">
        <v>6.0315570112571297E-12</v>
      </c>
      <c r="U77" s="10">
        <v>9.4066710145533896E-15</v>
      </c>
      <c r="W77" s="10">
        <v>0</v>
      </c>
      <c r="X77" s="10">
        <v>0</v>
      </c>
      <c r="Z77" t="s">
        <v>39</v>
      </c>
      <c r="AA77">
        <v>0</v>
      </c>
      <c r="AB77">
        <v>40</v>
      </c>
      <c r="AC77">
        <v>40</v>
      </c>
      <c r="AD77">
        <v>9</v>
      </c>
      <c r="AE77" s="10">
        <v>1.3052950731882501E-13</v>
      </c>
      <c r="AF77" s="10">
        <v>1.78261653352241E-13</v>
      </c>
      <c r="AG77" s="10">
        <v>-1.5535085040988099E-13</v>
      </c>
      <c r="AI77" s="10">
        <v>0</v>
      </c>
      <c r="AJ77" s="10">
        <v>0</v>
      </c>
    </row>
    <row r="78" spans="1:36" x14ac:dyDescent="0.2">
      <c r="R78">
        <v>8</v>
      </c>
      <c r="S78" s="10">
        <v>5.1738222887245003E-12</v>
      </c>
      <c r="T78" s="10">
        <v>6.0102523332138404E-12</v>
      </c>
      <c r="U78" s="10">
        <v>6.6291751513940697E-15</v>
      </c>
      <c r="W78" s="10">
        <v>0</v>
      </c>
      <c r="X78" s="10">
        <v>0</v>
      </c>
      <c r="Z78" t="s">
        <v>40</v>
      </c>
      <c r="AA78">
        <v>0</v>
      </c>
      <c r="AB78">
        <v>40</v>
      </c>
      <c r="AC78">
        <v>40</v>
      </c>
      <c r="AD78">
        <v>10</v>
      </c>
      <c r="AE78" s="10">
        <v>-6.3248460138429501E-13</v>
      </c>
      <c r="AF78" s="10">
        <v>-3.35193948400522E-13</v>
      </c>
      <c r="AG78">
        <v>0</v>
      </c>
      <c r="AI78" s="10">
        <v>0</v>
      </c>
      <c r="AJ78" s="10">
        <v>0</v>
      </c>
    </row>
    <row r="79" spans="1:36" x14ac:dyDescent="0.2">
      <c r="R79">
        <v>9</v>
      </c>
      <c r="S79" s="10">
        <v>5.7595855947184304E-12</v>
      </c>
      <c r="T79" s="10">
        <v>6.8053049516569099E-12</v>
      </c>
      <c r="U79" s="10">
        <v>4.6930487557656899E-15</v>
      </c>
      <c r="W79" s="10">
        <v>0</v>
      </c>
      <c r="X79" s="10">
        <v>0</v>
      </c>
      <c r="Z79" t="s">
        <v>41</v>
      </c>
      <c r="AA79">
        <v>0</v>
      </c>
      <c r="AB79">
        <v>40</v>
      </c>
      <c r="AC79">
        <v>40</v>
      </c>
      <c r="AD79">
        <v>11</v>
      </c>
      <c r="AE79" s="10">
        <v>-6.2610603742512294E-14</v>
      </c>
      <c r="AF79" s="10">
        <v>4.4697411760172898E-13</v>
      </c>
      <c r="AG79">
        <v>0</v>
      </c>
      <c r="AI79" s="10">
        <v>0</v>
      </c>
      <c r="AJ79" s="10">
        <v>0</v>
      </c>
    </row>
    <row r="80" spans="1:36" x14ac:dyDescent="0.2">
      <c r="R80">
        <v>10</v>
      </c>
      <c r="S80" s="10">
        <v>5.01883519439193E-12</v>
      </c>
      <c r="T80" s="10">
        <v>5.7311911858497503E-12</v>
      </c>
      <c r="U80" s="10">
        <v>1.1366887955835001E-14</v>
      </c>
      <c r="W80" s="10">
        <v>0</v>
      </c>
      <c r="X80" s="10">
        <v>0</v>
      </c>
      <c r="Z80" t="s">
        <v>42</v>
      </c>
      <c r="AA80">
        <v>0</v>
      </c>
      <c r="AB80">
        <v>40</v>
      </c>
      <c r="AC80">
        <v>40</v>
      </c>
      <c r="AD80">
        <v>12</v>
      </c>
      <c r="AE80" s="10">
        <v>2.03824939331434E-13</v>
      </c>
      <c r="AF80" s="10">
        <v>1.2424323787691901E-13</v>
      </c>
      <c r="AG80" s="10">
        <v>-1.2794952498155101E-13</v>
      </c>
      <c r="AI80" s="10">
        <v>0</v>
      </c>
      <c r="AJ80" s="10">
        <v>0</v>
      </c>
    </row>
    <row r="81" spans="18:36" x14ac:dyDescent="0.2">
      <c r="R81" s="9">
        <v>11</v>
      </c>
      <c r="S81">
        <v>85.652478467828402</v>
      </c>
      <c r="T81">
        <v>743.69576082256299</v>
      </c>
      <c r="U81">
        <v>226.78903062932099</v>
      </c>
      <c r="V81">
        <f>(U81&gt;S81)*(U81&lt;T81)</f>
        <v>1</v>
      </c>
      <c r="W81" s="1">
        <v>143.65</v>
      </c>
      <c r="X81" s="1">
        <v>350.26</v>
      </c>
      <c r="Z81" t="s">
        <v>43</v>
      </c>
      <c r="AA81">
        <v>0</v>
      </c>
      <c r="AB81">
        <v>40</v>
      </c>
      <c r="AC81">
        <v>40</v>
      </c>
      <c r="AD81">
        <v>13</v>
      </c>
      <c r="AE81" s="10">
        <v>2.1575460610905201E-13</v>
      </c>
      <c r="AF81" s="10">
        <v>2.4207065412619199E-13</v>
      </c>
      <c r="AG81" s="10">
        <v>-5.0354989685888295E-13</v>
      </c>
      <c r="AI81" s="10">
        <v>0</v>
      </c>
      <c r="AJ81" s="10">
        <v>0</v>
      </c>
    </row>
    <row r="82" spans="18:36" x14ac:dyDescent="0.2">
      <c r="R82">
        <v>12</v>
      </c>
      <c r="S82" s="10">
        <v>5.09404623858504E-12</v>
      </c>
      <c r="T82" s="10">
        <v>5.9197376486085403E-12</v>
      </c>
      <c r="U82" s="10">
        <v>7.2295137874451907E-15</v>
      </c>
      <c r="W82" s="10">
        <v>0</v>
      </c>
      <c r="X82" s="10">
        <v>0</v>
      </c>
      <c r="Z82" t="s">
        <v>44</v>
      </c>
      <c r="AA82">
        <v>0</v>
      </c>
      <c r="AB82">
        <v>40</v>
      </c>
      <c r="AC82">
        <v>40</v>
      </c>
      <c r="AD82">
        <v>14</v>
      </c>
      <c r="AE82" s="10">
        <v>1.4988681784548001E-13</v>
      </c>
      <c r="AF82" s="10">
        <v>3.1139094742036001E-13</v>
      </c>
      <c r="AG82" s="10">
        <v>7.0673705923689804E-14</v>
      </c>
      <c r="AI82" s="10">
        <v>0</v>
      </c>
      <c r="AJ82" s="10">
        <v>0</v>
      </c>
    </row>
    <row r="83" spans="18:36" x14ac:dyDescent="0.2">
      <c r="R83">
        <v>13</v>
      </c>
      <c r="S83" s="10">
        <v>5.24752474323031E-12</v>
      </c>
      <c r="T83" s="10">
        <v>6.1993514463949698E-12</v>
      </c>
      <c r="U83" s="10">
        <v>2.53279493286465E-15</v>
      </c>
      <c r="W83" s="10">
        <v>0</v>
      </c>
      <c r="X83" s="10">
        <v>0</v>
      </c>
      <c r="Z83" t="s">
        <v>45</v>
      </c>
      <c r="AA83">
        <v>1</v>
      </c>
      <c r="AB83">
        <v>31.523</v>
      </c>
      <c r="AC83">
        <v>30.885999999999999</v>
      </c>
      <c r="AD83">
        <v>15</v>
      </c>
      <c r="AE83" s="10">
        <v>1.76163213665456E-13</v>
      </c>
      <c r="AF83" s="10">
        <v>1.5558077469484999E-13</v>
      </c>
      <c r="AG83" s="10">
        <v>-1.1945051213817099E-13</v>
      </c>
      <c r="AI83" s="10">
        <v>0</v>
      </c>
      <c r="AJ83" s="10">
        <v>0</v>
      </c>
    </row>
    <row r="84" spans="18:36" x14ac:dyDescent="0.2">
      <c r="R84">
        <v>14</v>
      </c>
      <c r="S84" s="10">
        <v>5.3374504635494797E-12</v>
      </c>
      <c r="T84" s="10">
        <v>6.2530130323993402E-12</v>
      </c>
      <c r="U84" s="10">
        <v>4.6858249420186398E-15</v>
      </c>
      <c r="W84" s="10">
        <v>0</v>
      </c>
      <c r="X84" s="10">
        <v>0</v>
      </c>
      <c r="Z84" t="s">
        <v>46</v>
      </c>
      <c r="AA84">
        <v>0</v>
      </c>
      <c r="AB84">
        <v>40</v>
      </c>
      <c r="AC84">
        <v>40</v>
      </c>
      <c r="AD84">
        <v>16</v>
      </c>
      <c r="AE84" s="10">
        <v>1.41460656214831E-13</v>
      </c>
      <c r="AF84" s="10">
        <v>7.8731115472417195E-14</v>
      </c>
      <c r="AG84" s="10">
        <v>-4.9934220120286299E-14</v>
      </c>
      <c r="AI84" s="10">
        <v>0</v>
      </c>
      <c r="AJ84" s="10">
        <v>0</v>
      </c>
    </row>
    <row r="85" spans="18:36" x14ac:dyDescent="0.2">
      <c r="R85">
        <v>15</v>
      </c>
      <c r="S85" s="10">
        <v>5.2836861948887099E-12</v>
      </c>
      <c r="T85" s="10">
        <v>6.0762633130478602E-12</v>
      </c>
      <c r="U85" s="10">
        <v>8.80400658447545E-15</v>
      </c>
      <c r="W85" s="10">
        <v>0</v>
      </c>
      <c r="X85" s="10">
        <v>0</v>
      </c>
      <c r="Z85" t="s">
        <v>47</v>
      </c>
      <c r="AA85">
        <v>0</v>
      </c>
      <c r="AB85">
        <v>40</v>
      </c>
      <c r="AC85">
        <v>40</v>
      </c>
      <c r="AD85">
        <v>17</v>
      </c>
      <c r="AE85" s="10">
        <v>-3.7771437007142498E-13</v>
      </c>
      <c r="AF85" s="10">
        <v>-4.5539915294248104E-13</v>
      </c>
      <c r="AG85">
        <v>0</v>
      </c>
      <c r="AI85" s="10">
        <v>0</v>
      </c>
      <c r="AJ85" s="10">
        <v>0</v>
      </c>
    </row>
    <row r="86" spans="18:36" x14ac:dyDescent="0.2">
      <c r="Z86" t="s">
        <v>48</v>
      </c>
      <c r="AA86">
        <v>1</v>
      </c>
      <c r="AB86">
        <v>32.052999999999997</v>
      </c>
      <c r="AC86">
        <v>32.567999999999998</v>
      </c>
      <c r="AD86" s="9">
        <v>18</v>
      </c>
      <c r="AE86">
        <v>1.3079627724737501E-3</v>
      </c>
      <c r="AF86">
        <v>4.0340958828233697E-3</v>
      </c>
      <c r="AG86">
        <v>1.0991302989042399E-3</v>
      </c>
      <c r="AH86">
        <f>(AG86&gt;AE86)*(AG86&lt;AF86)</f>
        <v>0</v>
      </c>
      <c r="AI86" s="1">
        <v>5.6899999999999997E-3</v>
      </c>
      <c r="AJ86" s="1">
        <v>8.3800000000000003E-3</v>
      </c>
    </row>
    <row r="87" spans="18:36" x14ac:dyDescent="0.2">
      <c r="Z87" t="s">
        <v>49</v>
      </c>
      <c r="AA87">
        <v>0</v>
      </c>
      <c r="AB87">
        <v>40</v>
      </c>
      <c r="AC87">
        <v>40</v>
      </c>
      <c r="AD87">
        <v>19</v>
      </c>
      <c r="AE87" s="10">
        <v>-5.0850665267455798E-14</v>
      </c>
      <c r="AF87" s="10">
        <v>1.5934263919647499E-14</v>
      </c>
      <c r="AG87">
        <v>0</v>
      </c>
      <c r="AI87" s="10">
        <v>0</v>
      </c>
      <c r="AJ87" s="10">
        <v>0</v>
      </c>
    </row>
    <row r="88" spans="18:36" x14ac:dyDescent="0.2">
      <c r="Z88" t="s">
        <v>50</v>
      </c>
      <c r="AA88">
        <v>0</v>
      </c>
      <c r="AB88">
        <v>40</v>
      </c>
      <c r="AC88">
        <v>40</v>
      </c>
      <c r="AD88">
        <v>20</v>
      </c>
      <c r="AE88" s="10">
        <v>2.3557514594810799E-13</v>
      </c>
      <c r="AF88" s="10">
        <v>2.4009519716092299E-13</v>
      </c>
      <c r="AG88" s="10">
        <v>6.8977564023712095E-14</v>
      </c>
      <c r="AI88" s="10">
        <v>0</v>
      </c>
      <c r="AJ88" s="10">
        <v>0</v>
      </c>
    </row>
    <row r="89" spans="18:36" x14ac:dyDescent="0.2">
      <c r="Z89" t="s">
        <v>51</v>
      </c>
      <c r="AA89">
        <v>0</v>
      </c>
      <c r="AB89">
        <v>40</v>
      </c>
      <c r="AC89">
        <v>40</v>
      </c>
      <c r="AD89">
        <v>21</v>
      </c>
      <c r="AE89" s="10">
        <v>2.04856434655488E-13</v>
      </c>
      <c r="AF89" s="10">
        <v>4.5686502476228898E-13</v>
      </c>
      <c r="AG89" s="10">
        <v>9.5636269510585999E-14</v>
      </c>
      <c r="AI89" s="10">
        <v>0</v>
      </c>
      <c r="AJ89" s="10">
        <v>0</v>
      </c>
    </row>
    <row r="90" spans="18:36" x14ac:dyDescent="0.2">
      <c r="AD90">
        <v>22</v>
      </c>
      <c r="AE90" s="10">
        <v>-2.3423622638864401E-14</v>
      </c>
      <c r="AF90" s="10">
        <v>-9.1060351641509207E-13</v>
      </c>
      <c r="AG90">
        <v>0</v>
      </c>
      <c r="AI90" s="10">
        <v>0</v>
      </c>
      <c r="AJ90" s="10">
        <v>0</v>
      </c>
    </row>
    <row r="91" spans="18:36" x14ac:dyDescent="0.2">
      <c r="AD91">
        <v>23</v>
      </c>
      <c r="AE91" s="10">
        <v>1.8337170959297101E-13</v>
      </c>
      <c r="AF91" s="10">
        <v>1.8682720154859199E-13</v>
      </c>
      <c r="AG91" s="10">
        <v>-1.60288098400116E-13</v>
      </c>
      <c r="AI91" s="10">
        <v>0</v>
      </c>
      <c r="AJ91" s="10">
        <v>0</v>
      </c>
    </row>
    <row r="92" spans="18:36" x14ac:dyDescent="0.2">
      <c r="AD92">
        <v>24</v>
      </c>
      <c r="AE92" s="10">
        <v>1.6898160465751301E-13</v>
      </c>
      <c r="AF92" s="10">
        <v>1.3939063441642099E-13</v>
      </c>
      <c r="AG92" s="10">
        <v>-7.5395206790880103E-14</v>
      </c>
      <c r="AI92" s="10">
        <v>0</v>
      </c>
      <c r="AJ92" s="10">
        <v>0</v>
      </c>
    </row>
    <row r="93" spans="18:36" x14ac:dyDescent="0.2">
      <c r="AD93">
        <v>25</v>
      </c>
      <c r="AE93" s="10">
        <v>1.32455448541924E-13</v>
      </c>
      <c r="AF93" s="10">
        <v>2.74264167314406E-13</v>
      </c>
      <c r="AG93" s="10">
        <v>1.2344147224035799E-12</v>
      </c>
      <c r="AI93" s="10">
        <v>0</v>
      </c>
      <c r="AJ93" s="10">
        <v>0</v>
      </c>
    </row>
    <row r="94" spans="18:36" x14ac:dyDescent="0.2">
      <c r="AD94" s="9">
        <v>26</v>
      </c>
      <c r="AE94">
        <v>6.0489648575014904E-4</v>
      </c>
      <c r="AF94">
        <v>3.3310295275359599E-3</v>
      </c>
      <c r="AG94">
        <v>1.1468973612474001E-3</v>
      </c>
      <c r="AH94">
        <f>(AG94&gt;AE94)*(AG94&lt;AF94)</f>
        <v>1</v>
      </c>
      <c r="AI94" s="1">
        <v>1.83E-3</v>
      </c>
      <c r="AJ94" s="1">
        <v>2.5500000000000002E-3</v>
      </c>
    </row>
    <row r="95" spans="18:36" x14ac:dyDescent="0.2">
      <c r="AD95">
        <v>27</v>
      </c>
      <c r="AE95" s="10">
        <v>1.7314781414714601E-13</v>
      </c>
      <c r="AF95" s="10">
        <v>1.4213073684960801E-13</v>
      </c>
      <c r="AG95" s="10">
        <v>-1.11077182899753E-13</v>
      </c>
      <c r="AI95" s="10">
        <v>0</v>
      </c>
      <c r="AJ95" s="10">
        <v>0</v>
      </c>
    </row>
    <row r="96" spans="18:36" x14ac:dyDescent="0.2">
      <c r="AD96">
        <v>28</v>
      </c>
      <c r="AE96" s="10">
        <v>-2.54271177573178E-13</v>
      </c>
      <c r="AF96" s="10">
        <v>-4.6539886145153097E-13</v>
      </c>
      <c r="AG96">
        <v>0</v>
      </c>
      <c r="AI96" s="10">
        <v>0</v>
      </c>
      <c r="AJ96" s="10">
        <v>0</v>
      </c>
    </row>
    <row r="97" spans="26:36" x14ac:dyDescent="0.2">
      <c r="AD97">
        <v>29</v>
      </c>
      <c r="AE97" s="10">
        <v>1.4497294726527501E-13</v>
      </c>
      <c r="AF97" s="10">
        <v>2.8443247401071299E-13</v>
      </c>
      <c r="AG97" s="10">
        <v>6.0425417239431994E-14</v>
      </c>
      <c r="AI97" s="10">
        <v>0</v>
      </c>
      <c r="AJ97" s="10">
        <v>0</v>
      </c>
    </row>
    <row r="98" spans="26:36" x14ac:dyDescent="0.2">
      <c r="AD98">
        <v>30</v>
      </c>
      <c r="AE98" s="10">
        <v>-2.5520804594833301E-13</v>
      </c>
      <c r="AF98" s="10">
        <v>-7.0672508920501501E-14</v>
      </c>
      <c r="AG98">
        <v>0</v>
      </c>
      <c r="AI98" s="10">
        <v>0</v>
      </c>
      <c r="AJ98" s="10">
        <v>0</v>
      </c>
    </row>
    <row r="99" spans="26:36" x14ac:dyDescent="0.2">
      <c r="AD99">
        <v>31</v>
      </c>
      <c r="AE99" s="10">
        <v>-5.8955769193747799E-13</v>
      </c>
      <c r="AF99" s="10">
        <v>-2.9000694715068202E-13</v>
      </c>
      <c r="AG99">
        <v>0</v>
      </c>
      <c r="AI99" s="10">
        <v>0</v>
      </c>
      <c r="AJ99" s="10">
        <v>0</v>
      </c>
    </row>
    <row r="101" spans="26:36" x14ac:dyDescent="0.2">
      <c r="Z101" s="1" t="s">
        <v>11</v>
      </c>
      <c r="AA101" s="1" t="s">
        <v>5</v>
      </c>
      <c r="AB101" s="1" t="s">
        <v>6</v>
      </c>
      <c r="AD101" s="1" t="s">
        <v>31</v>
      </c>
      <c r="AE101" s="1" t="s">
        <v>59</v>
      </c>
      <c r="AF101" s="1" t="s">
        <v>60</v>
      </c>
      <c r="AG101" s="1" t="s">
        <v>60</v>
      </c>
      <c r="AH101" s="1" t="s">
        <v>57</v>
      </c>
    </row>
    <row r="102" spans="26:36" x14ac:dyDescent="0.2">
      <c r="Z102" t="s">
        <v>2</v>
      </c>
      <c r="AA102">
        <v>0</v>
      </c>
      <c r="AB102">
        <v>40</v>
      </c>
      <c r="AC102" s="11">
        <v>40</v>
      </c>
      <c r="AD102">
        <v>1</v>
      </c>
      <c r="AE102" s="10">
        <v>2.9113867789607701E-12</v>
      </c>
      <c r="AF102" s="10">
        <v>3.8002501685638997E-12</v>
      </c>
      <c r="AG102" s="10">
        <v>-8.7172144613419104E-11</v>
      </c>
      <c r="AI102" s="10">
        <v>0</v>
      </c>
      <c r="AJ102" s="10">
        <v>0</v>
      </c>
    </row>
    <row r="103" spans="26:36" x14ac:dyDescent="0.2">
      <c r="Z103" t="s">
        <v>3</v>
      </c>
      <c r="AA103">
        <v>1</v>
      </c>
      <c r="AB103" s="4">
        <v>29.01341438293457</v>
      </c>
      <c r="AC103" s="12">
        <v>29.213663101196289</v>
      </c>
      <c r="AD103">
        <v>2</v>
      </c>
      <c r="AE103" s="10">
        <v>2.8388426584046502E-12</v>
      </c>
      <c r="AF103" s="10">
        <v>3.18230400910656E-12</v>
      </c>
      <c r="AG103" s="10">
        <v>6.8235477675588204E-12</v>
      </c>
      <c r="AI103" s="10">
        <v>0</v>
      </c>
      <c r="AJ103" s="10">
        <v>0</v>
      </c>
    </row>
    <row r="104" spans="26:36" x14ac:dyDescent="0.2">
      <c r="Z104" t="s">
        <v>4</v>
      </c>
      <c r="AA104">
        <v>1</v>
      </c>
      <c r="AB104" s="4">
        <v>28.558956146240234</v>
      </c>
      <c r="AC104" s="12">
        <v>28.589473724365234</v>
      </c>
      <c r="AD104">
        <v>3</v>
      </c>
      <c r="AE104" s="10">
        <v>2.78499116829781E-12</v>
      </c>
      <c r="AF104" s="10">
        <v>3.27819727368736E-12</v>
      </c>
      <c r="AG104" s="10">
        <v>6.0100459555527999E-12</v>
      </c>
      <c r="AI104" s="10">
        <v>0</v>
      </c>
      <c r="AJ104" s="10">
        <v>0</v>
      </c>
    </row>
    <row r="105" spans="26:36" x14ac:dyDescent="0.2">
      <c r="Z105" t="s">
        <v>8</v>
      </c>
      <c r="AA105" s="2">
        <v>0</v>
      </c>
      <c r="AB105">
        <v>40</v>
      </c>
      <c r="AC105" s="11">
        <v>40</v>
      </c>
      <c r="AD105">
        <v>4</v>
      </c>
      <c r="AE105" s="10">
        <v>2.9113867790358901E-12</v>
      </c>
      <c r="AF105" s="10">
        <v>3.8002501684930303E-12</v>
      </c>
      <c r="AG105" s="10">
        <v>7.9571649922353905E-12</v>
      </c>
      <c r="AI105" s="10">
        <v>0</v>
      </c>
      <c r="AJ105" s="10">
        <v>0</v>
      </c>
    </row>
    <row r="106" spans="26:36" x14ac:dyDescent="0.2">
      <c r="Z106" t="s">
        <v>16</v>
      </c>
      <c r="AA106">
        <v>1</v>
      </c>
      <c r="AB106" s="4">
        <v>27.708808898925781</v>
      </c>
      <c r="AC106" s="12">
        <v>27.552452087402344</v>
      </c>
      <c r="AD106">
        <v>5</v>
      </c>
      <c r="AE106" s="10">
        <v>2.7855466567228301E-12</v>
      </c>
      <c r="AF106" s="10">
        <v>3.2553285825922401E-12</v>
      </c>
      <c r="AG106" s="10">
        <v>5.7379498151820399E-12</v>
      </c>
      <c r="AI106" s="10">
        <v>0</v>
      </c>
      <c r="AJ106" s="10">
        <v>0</v>
      </c>
    </row>
    <row r="107" spans="26:36" x14ac:dyDescent="0.2">
      <c r="Z107" t="s">
        <v>52</v>
      </c>
      <c r="AA107">
        <v>0</v>
      </c>
      <c r="AB107">
        <v>40</v>
      </c>
      <c r="AC107" s="11">
        <v>40</v>
      </c>
      <c r="AD107">
        <v>6</v>
      </c>
      <c r="AE107" s="10">
        <v>3.0837782407986899E-12</v>
      </c>
      <c r="AF107" s="10">
        <v>3.6539496695581003E-12</v>
      </c>
      <c r="AG107" s="10">
        <v>7.6467340603573102E-12</v>
      </c>
      <c r="AI107" s="10">
        <v>0</v>
      </c>
      <c r="AJ107" s="10">
        <v>0</v>
      </c>
    </row>
    <row r="108" spans="26:36" x14ac:dyDescent="0.2">
      <c r="AD108">
        <v>7</v>
      </c>
      <c r="AE108" s="10">
        <v>3.12681717760011E-12</v>
      </c>
      <c r="AF108" s="10">
        <v>3.6253492179051601E-12</v>
      </c>
      <c r="AG108" s="10">
        <v>8.9561501426203595E-12</v>
      </c>
      <c r="AI108" s="10">
        <v>0</v>
      </c>
      <c r="AJ108" s="10">
        <v>0</v>
      </c>
    </row>
    <row r="109" spans="26:36" x14ac:dyDescent="0.2">
      <c r="AD109">
        <v>8</v>
      </c>
      <c r="AE109" s="10">
        <v>2.7328681781078101E-12</v>
      </c>
      <c r="AF109" s="10">
        <v>3.3407277977386401E-12</v>
      </c>
      <c r="AG109" s="10">
        <v>5.3658359143446198E-12</v>
      </c>
      <c r="AI109" s="10">
        <v>0</v>
      </c>
      <c r="AJ109" s="10">
        <v>0</v>
      </c>
    </row>
    <row r="110" spans="26:36" x14ac:dyDescent="0.2">
      <c r="AD110">
        <v>9</v>
      </c>
      <c r="AE110" s="10">
        <v>1.6053174467661299E-12</v>
      </c>
      <c r="AF110" s="10">
        <v>1.68367033367944E-12</v>
      </c>
      <c r="AG110" s="10">
        <v>3.9331842497952203E-12</v>
      </c>
      <c r="AI110" s="10">
        <v>0</v>
      </c>
      <c r="AJ110" s="10">
        <v>0</v>
      </c>
    </row>
    <row r="111" spans="26:36" x14ac:dyDescent="0.2">
      <c r="AD111">
        <v>10</v>
      </c>
      <c r="AE111" s="10">
        <v>3.09354703818012E-12</v>
      </c>
      <c r="AF111" s="10">
        <v>3.6873224399425301E-12</v>
      </c>
      <c r="AG111" s="10">
        <v>8.3486091113077405E-12</v>
      </c>
      <c r="AI111" s="10">
        <v>0</v>
      </c>
      <c r="AJ111" s="10">
        <v>0</v>
      </c>
    </row>
    <row r="112" spans="26:36" x14ac:dyDescent="0.2">
      <c r="AD112">
        <v>11</v>
      </c>
      <c r="AE112" s="10">
        <v>3.2202655353125801E-12</v>
      </c>
      <c r="AF112" s="10">
        <v>3.6145949276426299E-12</v>
      </c>
      <c r="AG112" s="10">
        <v>7.0925838772235603E-12</v>
      </c>
      <c r="AI112" s="10">
        <v>0</v>
      </c>
      <c r="AJ112" s="10">
        <v>0</v>
      </c>
    </row>
    <row r="113" spans="30:36" x14ac:dyDescent="0.2">
      <c r="AD113">
        <v>12</v>
      </c>
      <c r="AE113" s="10">
        <v>3.0036428649616301E-12</v>
      </c>
      <c r="AF113" s="10">
        <v>3.7339881432622E-12</v>
      </c>
      <c r="AG113" s="10">
        <v>8.6712295954452299E-12</v>
      </c>
      <c r="AI113" s="10">
        <v>0</v>
      </c>
      <c r="AJ113" s="10">
        <v>0</v>
      </c>
    </row>
    <row r="114" spans="30:36" x14ac:dyDescent="0.2">
      <c r="AD114">
        <v>13</v>
      </c>
      <c r="AE114" s="10">
        <v>3.0036428648624201E-12</v>
      </c>
      <c r="AF114" s="10">
        <v>3.7339881432851502E-12</v>
      </c>
      <c r="AG114" s="10">
        <v>8.6712414480561499E-12</v>
      </c>
      <c r="AI114" s="10">
        <v>0</v>
      </c>
      <c r="AJ114" s="10">
        <v>0</v>
      </c>
    </row>
    <row r="115" spans="30:36" x14ac:dyDescent="0.2">
      <c r="AD115">
        <v>14</v>
      </c>
      <c r="AE115" s="10">
        <v>3.04509957288061E-12</v>
      </c>
      <c r="AF115" s="10">
        <v>3.9113950598680798E-12</v>
      </c>
      <c r="AG115" s="10">
        <v>6.4051069348778102E-12</v>
      </c>
      <c r="AI115" s="10">
        <v>0</v>
      </c>
      <c r="AJ115" s="10">
        <v>0</v>
      </c>
    </row>
    <row r="116" spans="30:36" x14ac:dyDescent="0.2">
      <c r="AD116">
        <v>15</v>
      </c>
      <c r="AE116" s="10">
        <v>1.5737745635089601E-12</v>
      </c>
      <c r="AF116" s="10">
        <v>1.7210874193153901E-12</v>
      </c>
      <c r="AG116" s="10">
        <v>3.6831091795320898E-12</v>
      </c>
      <c r="AI116" s="10">
        <v>0</v>
      </c>
      <c r="AJ116" s="10">
        <v>0</v>
      </c>
    </row>
    <row r="117" spans="30:36" x14ac:dyDescent="0.2">
      <c r="AD117">
        <v>16</v>
      </c>
      <c r="AE117" s="10">
        <v>1.5932933321735501E-12</v>
      </c>
      <c r="AF117" s="10">
        <v>1.7165048834384299E-12</v>
      </c>
      <c r="AG117" s="10">
        <v>4.0582879245481297E-12</v>
      </c>
      <c r="AI117" s="10">
        <v>0</v>
      </c>
      <c r="AJ117" s="10">
        <v>0</v>
      </c>
    </row>
    <row r="118" spans="30:36" x14ac:dyDescent="0.2">
      <c r="AD118">
        <v>17</v>
      </c>
      <c r="AE118" s="10">
        <v>1.55505499329569E-12</v>
      </c>
      <c r="AF118" s="10">
        <v>1.7346877141788001E-12</v>
      </c>
      <c r="AG118" s="10">
        <v>4.1160485799615299E-12</v>
      </c>
      <c r="AI118" s="10">
        <v>0</v>
      </c>
      <c r="AJ118" s="10">
        <v>0</v>
      </c>
    </row>
    <row r="119" spans="30:36" x14ac:dyDescent="0.2">
      <c r="AD119">
        <v>18</v>
      </c>
      <c r="AE119" s="10">
        <v>3.0935470382143001E-12</v>
      </c>
      <c r="AF119" s="10">
        <v>3.6873224399415002E-12</v>
      </c>
      <c r="AG119" s="10">
        <v>8.3485965769610294E-12</v>
      </c>
      <c r="AI119" s="10">
        <v>0</v>
      </c>
      <c r="AJ119" s="10">
        <v>0</v>
      </c>
    </row>
    <row r="120" spans="30:36" x14ac:dyDescent="0.2">
      <c r="AD120">
        <v>19</v>
      </c>
      <c r="AE120" s="10">
        <v>3.1268171774057201E-12</v>
      </c>
      <c r="AF120" s="10">
        <v>3.6253492178908399E-12</v>
      </c>
      <c r="AG120" s="10">
        <v>8.9561369070205792E-12</v>
      </c>
      <c r="AI120" s="10">
        <v>0</v>
      </c>
      <c r="AJ120" s="10">
        <v>0</v>
      </c>
    </row>
    <row r="121" spans="30:36" x14ac:dyDescent="0.2">
      <c r="AD121">
        <v>20</v>
      </c>
      <c r="AE121" s="10">
        <v>2.7475840329520198E-12</v>
      </c>
      <c r="AF121" s="10">
        <v>3.3153619661285999E-12</v>
      </c>
      <c r="AG121" s="10">
        <v>6.6513660214808702E-12</v>
      </c>
      <c r="AI121" s="10">
        <v>0</v>
      </c>
      <c r="AJ121" s="10">
        <v>0</v>
      </c>
    </row>
    <row r="122" spans="30:36" x14ac:dyDescent="0.2">
      <c r="AD122">
        <v>21</v>
      </c>
      <c r="AE122" s="10">
        <v>3.0837782410045799E-12</v>
      </c>
      <c r="AF122" s="10">
        <v>3.6539496694726899E-12</v>
      </c>
      <c r="AG122" s="10">
        <v>7.6467452930910798E-12</v>
      </c>
      <c r="AI122" s="10">
        <v>0</v>
      </c>
      <c r="AJ122" s="10">
        <v>0</v>
      </c>
    </row>
    <row r="123" spans="30:36" x14ac:dyDescent="0.2">
      <c r="AD123">
        <v>22</v>
      </c>
      <c r="AE123" s="10">
        <v>3.2202655355896799E-12</v>
      </c>
      <c r="AF123" s="10">
        <v>3.6145949275741302E-12</v>
      </c>
      <c r="AG123" s="10">
        <v>7.0925960418184802E-12</v>
      </c>
      <c r="AI123" s="10">
        <v>0</v>
      </c>
      <c r="AJ123" s="10">
        <v>0</v>
      </c>
    </row>
    <row r="124" spans="30:36" x14ac:dyDescent="0.2">
      <c r="AD124">
        <v>23</v>
      </c>
      <c r="AE124" s="10">
        <v>3.0450995728098299E-12</v>
      </c>
      <c r="AF124" s="10">
        <v>3.9113950597819997E-12</v>
      </c>
      <c r="AG124" s="10">
        <v>6.4050990174421704E-12</v>
      </c>
      <c r="AI124" s="10">
        <v>0</v>
      </c>
      <c r="AJ124" s="10">
        <v>0</v>
      </c>
    </row>
    <row r="125" spans="30:36" x14ac:dyDescent="0.2">
      <c r="AD125">
        <v>24</v>
      </c>
      <c r="AE125" s="10">
        <v>1.5655285845291999E-12</v>
      </c>
      <c r="AF125" s="10">
        <v>1.73439142638269E-12</v>
      </c>
      <c r="AG125" s="10">
        <v>4.2122003384124198E-12</v>
      </c>
      <c r="AI125" s="10">
        <v>0</v>
      </c>
      <c r="AJ125" s="10">
        <v>0</v>
      </c>
    </row>
    <row r="126" spans="30:36" x14ac:dyDescent="0.2">
      <c r="AD126">
        <v>25</v>
      </c>
      <c r="AE126" s="10">
        <v>3.1139999506688501E-12</v>
      </c>
      <c r="AF126" s="10">
        <v>3.6346087330789798E-12</v>
      </c>
      <c r="AG126" s="10">
        <v>7.9158767958314295E-12</v>
      </c>
      <c r="AI126" s="10">
        <v>0</v>
      </c>
      <c r="AJ126" s="10">
        <v>0</v>
      </c>
    </row>
    <row r="127" spans="30:36" x14ac:dyDescent="0.2">
      <c r="AD127">
        <v>26</v>
      </c>
      <c r="AE127" s="10">
        <v>1.63541318219368E-12</v>
      </c>
      <c r="AF127" s="10">
        <v>1.6397496792875499E-12</v>
      </c>
      <c r="AG127" s="10">
        <v>3.80416054640217E-12</v>
      </c>
      <c r="AI127" s="10">
        <v>0</v>
      </c>
      <c r="AJ127" s="10">
        <v>0</v>
      </c>
    </row>
    <row r="128" spans="30:36" x14ac:dyDescent="0.2">
      <c r="AD128">
        <v>27</v>
      </c>
      <c r="AE128" s="10">
        <v>3.1139999507095302E-12</v>
      </c>
      <c r="AF128" s="10">
        <v>3.6346087330354002E-12</v>
      </c>
      <c r="AG128" s="10">
        <v>7.9158668757058093E-12</v>
      </c>
      <c r="AI128" s="10">
        <v>0</v>
      </c>
      <c r="AJ128" s="10">
        <v>0</v>
      </c>
    </row>
    <row r="129" spans="26:36" x14ac:dyDescent="0.2">
      <c r="AD129">
        <v>28</v>
      </c>
      <c r="AE129" s="10">
        <v>1.5952683728019101E-12</v>
      </c>
      <c r="AF129" s="10">
        <v>1.69612761049726E-12</v>
      </c>
      <c r="AG129" s="10">
        <v>4.2963886257458302E-12</v>
      </c>
      <c r="AI129" s="10">
        <v>0</v>
      </c>
      <c r="AJ129" s="10">
        <v>0</v>
      </c>
    </row>
    <row r="130" spans="26:36" x14ac:dyDescent="0.2">
      <c r="AD130" s="9">
        <v>29</v>
      </c>
      <c r="AE130">
        <v>4.7352367615449198E-2</v>
      </c>
      <c r="AF130">
        <v>0.22209803894070601</v>
      </c>
      <c r="AG130">
        <v>8.01583868844577E-2</v>
      </c>
      <c r="AH130">
        <f>(AG130&gt;AE130)*(AG130&lt;AF130)</f>
        <v>1</v>
      </c>
      <c r="AI130" s="1">
        <v>0.1153</v>
      </c>
      <c r="AJ130" s="1">
        <v>0.19750000000000001</v>
      </c>
    </row>
    <row r="131" spans="26:36" x14ac:dyDescent="0.2">
      <c r="AD131">
        <v>30</v>
      </c>
      <c r="AE131" s="10">
        <v>1.3968236756113301E-12</v>
      </c>
      <c r="AF131" s="10">
        <v>1.91319911038409E-12</v>
      </c>
      <c r="AG131" s="10">
        <v>4.0325182588660199E-12</v>
      </c>
      <c r="AI131" s="10">
        <v>0</v>
      </c>
      <c r="AJ131" s="10">
        <v>0</v>
      </c>
    </row>
    <row r="132" spans="26:36" x14ac:dyDescent="0.2">
      <c r="AD132">
        <v>31</v>
      </c>
      <c r="AE132" s="10">
        <v>2.7714936307114499E-12</v>
      </c>
      <c r="AF132" s="10">
        <v>3.28219886799081E-12</v>
      </c>
      <c r="AG132" s="10">
        <v>6.4722360594584997E-12</v>
      </c>
      <c r="AI132" s="10">
        <v>0</v>
      </c>
      <c r="AJ132" s="10">
        <v>0</v>
      </c>
    </row>
    <row r="134" spans="26:36" x14ac:dyDescent="0.2">
      <c r="Z134" s="1" t="s">
        <v>12</v>
      </c>
      <c r="AA134" s="1" t="s">
        <v>5</v>
      </c>
      <c r="AB134" s="1" t="s">
        <v>6</v>
      </c>
      <c r="AD134" s="1" t="s">
        <v>31</v>
      </c>
      <c r="AE134" s="1" t="s">
        <v>59</v>
      </c>
      <c r="AF134" s="1" t="s">
        <v>60</v>
      </c>
      <c r="AG134" s="1" t="s">
        <v>60</v>
      </c>
      <c r="AH134" s="1" t="s">
        <v>57</v>
      </c>
    </row>
    <row r="135" spans="26:36" x14ac:dyDescent="0.2">
      <c r="Z135" t="s">
        <v>2</v>
      </c>
      <c r="AA135">
        <v>0</v>
      </c>
      <c r="AB135">
        <v>40</v>
      </c>
      <c r="AC135" s="11">
        <v>40</v>
      </c>
      <c r="AD135">
        <v>1</v>
      </c>
      <c r="AE135" s="10">
        <v>1.21235957392565E-12</v>
      </c>
      <c r="AF135" s="10">
        <v>1.69199159582801E-12</v>
      </c>
      <c r="AG135" s="10">
        <v>-6.5405668074216002E-12</v>
      </c>
      <c r="AI135" s="10">
        <v>0</v>
      </c>
      <c r="AJ135" s="10">
        <v>0</v>
      </c>
    </row>
    <row r="136" spans="26:36" x14ac:dyDescent="0.2">
      <c r="Z136" t="s">
        <v>3</v>
      </c>
      <c r="AA136">
        <v>0</v>
      </c>
      <c r="AB136">
        <v>40</v>
      </c>
      <c r="AC136" s="11">
        <v>40</v>
      </c>
      <c r="AD136">
        <v>2</v>
      </c>
      <c r="AE136" s="10">
        <v>1.2123595738371901E-12</v>
      </c>
      <c r="AF136" s="10">
        <v>1.6919915957313799E-12</v>
      </c>
      <c r="AG136" s="10">
        <v>7.7192649830607499E-13</v>
      </c>
      <c r="AI136" s="10">
        <v>0</v>
      </c>
      <c r="AJ136" s="10">
        <v>0</v>
      </c>
    </row>
    <row r="137" spans="26:36" x14ac:dyDescent="0.2">
      <c r="Z137" t="s">
        <v>4</v>
      </c>
      <c r="AA137">
        <v>0</v>
      </c>
      <c r="AB137">
        <v>40</v>
      </c>
      <c r="AC137" s="11">
        <v>40</v>
      </c>
      <c r="AD137">
        <v>3</v>
      </c>
      <c r="AE137" s="10">
        <v>1.2123595737200001E-12</v>
      </c>
      <c r="AF137" s="10">
        <v>1.69199159575122E-12</v>
      </c>
      <c r="AG137" s="10">
        <v>7.7192649829343403E-13</v>
      </c>
      <c r="AI137" s="10">
        <v>0</v>
      </c>
      <c r="AJ137" s="10">
        <v>0</v>
      </c>
    </row>
    <row r="138" spans="26:36" x14ac:dyDescent="0.2">
      <c r="Z138" t="s">
        <v>8</v>
      </c>
      <c r="AA138">
        <v>1</v>
      </c>
      <c r="AB138" s="4">
        <v>27.847663879394531</v>
      </c>
      <c r="AC138" s="12">
        <v>27.760759353637695</v>
      </c>
      <c r="AD138">
        <v>4</v>
      </c>
      <c r="AE138" s="10">
        <v>1.16354982459974E-12</v>
      </c>
      <c r="AF138" s="10">
        <v>1.51675021457323E-12</v>
      </c>
      <c r="AG138" s="10">
        <v>-4.7183185108613497E-13</v>
      </c>
      <c r="AI138" s="10">
        <v>0</v>
      </c>
      <c r="AJ138" s="10">
        <v>0</v>
      </c>
    </row>
    <row r="139" spans="26:36" x14ac:dyDescent="0.2">
      <c r="Z139" t="s">
        <v>16</v>
      </c>
      <c r="AA139">
        <v>1</v>
      </c>
      <c r="AB139" s="4">
        <v>27.942087173461914</v>
      </c>
      <c r="AC139" s="12">
        <v>27.908224105834961</v>
      </c>
      <c r="AD139">
        <v>5</v>
      </c>
      <c r="AE139" s="10">
        <v>1.1853594829397501E-12</v>
      </c>
      <c r="AF139" s="10">
        <v>1.4815557233082599E-12</v>
      </c>
      <c r="AG139" s="10">
        <v>4.7183185108613497E-13</v>
      </c>
      <c r="AI139" s="10">
        <v>0</v>
      </c>
      <c r="AJ139" s="10">
        <v>0</v>
      </c>
    </row>
    <row r="140" spans="26:36" x14ac:dyDescent="0.2">
      <c r="Z140" t="s">
        <v>53</v>
      </c>
      <c r="AA140">
        <v>0</v>
      </c>
      <c r="AB140">
        <v>40</v>
      </c>
      <c r="AC140">
        <v>40</v>
      </c>
      <c r="AD140">
        <v>6</v>
      </c>
      <c r="AE140" s="10">
        <v>6.5109188226462E-13</v>
      </c>
      <c r="AF140" s="10">
        <v>7.6458790865600696E-13</v>
      </c>
      <c r="AG140" s="10">
        <v>3.7057762601682198E-13</v>
      </c>
      <c r="AI140" s="10">
        <v>0</v>
      </c>
      <c r="AJ140" s="10">
        <v>0</v>
      </c>
    </row>
    <row r="141" spans="26:36" x14ac:dyDescent="0.2">
      <c r="AD141">
        <v>7</v>
      </c>
      <c r="AE141" s="10">
        <v>1.26210631217555E-12</v>
      </c>
      <c r="AF141" s="10">
        <v>1.5788405228555301E-12</v>
      </c>
      <c r="AG141" s="10">
        <v>1.0376772663690401E-12</v>
      </c>
      <c r="AI141" s="10">
        <v>0</v>
      </c>
      <c r="AJ141" s="10">
        <v>0</v>
      </c>
    </row>
    <row r="142" spans="26:36" x14ac:dyDescent="0.2">
      <c r="AD142">
        <v>8</v>
      </c>
      <c r="AE142" s="10">
        <v>1.2753397748396699E-12</v>
      </c>
      <c r="AF142" s="10">
        <v>1.5325921132013999E-12</v>
      </c>
      <c r="AG142" s="10">
        <v>7.4941390656670099E-13</v>
      </c>
      <c r="AI142" s="10">
        <v>0</v>
      </c>
      <c r="AJ142" s="10">
        <v>0</v>
      </c>
    </row>
    <row r="143" spans="26:36" x14ac:dyDescent="0.2">
      <c r="AD143">
        <v>9</v>
      </c>
      <c r="AE143" s="10">
        <v>6.4489805619404999E-13</v>
      </c>
      <c r="AF143" s="10">
        <v>7.1443477869750597E-13</v>
      </c>
      <c r="AG143" s="10">
        <v>4.28154112759987E-13</v>
      </c>
      <c r="AI143" s="10">
        <v>0</v>
      </c>
      <c r="AJ143" s="10">
        <v>0</v>
      </c>
    </row>
    <row r="144" spans="26:36" x14ac:dyDescent="0.2">
      <c r="AD144">
        <v>10</v>
      </c>
      <c r="AE144" s="10">
        <v>1.1848516442176601E-12</v>
      </c>
      <c r="AF144" s="10">
        <v>1.7618567635835899E-12</v>
      </c>
      <c r="AG144" s="10">
        <v>7.4286785144967402E-13</v>
      </c>
      <c r="AI144" s="10">
        <v>0</v>
      </c>
      <c r="AJ144" s="10">
        <v>0</v>
      </c>
    </row>
    <row r="145" spans="30:36" x14ac:dyDescent="0.2">
      <c r="AD145">
        <v>11</v>
      </c>
      <c r="AE145" s="10">
        <v>1.2753397749321401E-12</v>
      </c>
      <c r="AF145" s="10">
        <v>1.5325921132755E-12</v>
      </c>
      <c r="AG145" s="10">
        <v>6.8645351669488701E-13</v>
      </c>
      <c r="AI145" s="10">
        <v>0</v>
      </c>
      <c r="AJ145" s="10">
        <v>0</v>
      </c>
    </row>
    <row r="146" spans="30:36" x14ac:dyDescent="0.2">
      <c r="AD146">
        <v>12</v>
      </c>
      <c r="AE146" s="10">
        <v>4.4186873211974299E-13</v>
      </c>
      <c r="AF146" s="10">
        <v>4.5412467882813998E-13</v>
      </c>
      <c r="AG146" s="10">
        <v>2.6916073237572602E-13</v>
      </c>
      <c r="AI146" s="10">
        <v>0</v>
      </c>
      <c r="AJ146" s="10">
        <v>0</v>
      </c>
    </row>
    <row r="147" spans="30:36" x14ac:dyDescent="0.2">
      <c r="AD147">
        <v>13</v>
      </c>
      <c r="AE147" s="10">
        <v>6.4489805619852204E-13</v>
      </c>
      <c r="AF147" s="10">
        <v>7.1443477872705798E-13</v>
      </c>
      <c r="AG147" s="10">
        <v>4.4009335269773098E-13</v>
      </c>
      <c r="AI147" s="10">
        <v>0</v>
      </c>
      <c r="AJ147" s="10">
        <v>0</v>
      </c>
    </row>
    <row r="148" spans="30:36" x14ac:dyDescent="0.2">
      <c r="AD148">
        <v>14</v>
      </c>
      <c r="AE148" s="10">
        <v>1.1848516442227201E-12</v>
      </c>
      <c r="AF148" s="10">
        <v>1.7618567634663401E-12</v>
      </c>
      <c r="AG148" s="10">
        <v>7.42867851451174E-13</v>
      </c>
      <c r="AI148" s="10">
        <v>0</v>
      </c>
      <c r="AJ148" s="10">
        <v>0</v>
      </c>
    </row>
    <row r="149" spans="30:36" x14ac:dyDescent="0.2">
      <c r="AD149">
        <v>15</v>
      </c>
      <c r="AE149" s="10">
        <v>6.3857259106068503E-13</v>
      </c>
      <c r="AF149" s="10">
        <v>7.2260788561078802E-13</v>
      </c>
      <c r="AG149" s="10">
        <v>3.7769057740750398E-13</v>
      </c>
      <c r="AI149" s="10">
        <v>0</v>
      </c>
      <c r="AJ149" s="10">
        <v>0</v>
      </c>
    </row>
    <row r="150" spans="30:36" x14ac:dyDescent="0.2">
      <c r="AD150">
        <v>16</v>
      </c>
      <c r="AE150" s="10">
        <v>4.34917368828164E-13</v>
      </c>
      <c r="AF150" s="10">
        <v>4.7106412543595596E-13</v>
      </c>
      <c r="AG150" s="10">
        <v>2.6999241285751901E-13</v>
      </c>
      <c r="AI150" s="10">
        <v>0</v>
      </c>
      <c r="AJ150" s="10">
        <v>0</v>
      </c>
    </row>
    <row r="151" spans="30:36" x14ac:dyDescent="0.2">
      <c r="AD151">
        <v>17</v>
      </c>
      <c r="AE151" s="10">
        <v>6.3857259108101003E-13</v>
      </c>
      <c r="AF151" s="10">
        <v>7.2260788558088603E-13</v>
      </c>
      <c r="AG151" s="10">
        <v>3.7769057740803399E-13</v>
      </c>
      <c r="AI151" s="10">
        <v>0</v>
      </c>
      <c r="AJ151" s="10">
        <v>0</v>
      </c>
    </row>
    <row r="152" spans="30:36" x14ac:dyDescent="0.2">
      <c r="AD152">
        <v>18</v>
      </c>
      <c r="AE152" s="10">
        <v>6.47583282467445E-13</v>
      </c>
      <c r="AF152" s="10">
        <v>7.1111060443245199E-13</v>
      </c>
      <c r="AG152" s="10">
        <v>3.66388440381226E-13</v>
      </c>
      <c r="AI152" s="10">
        <v>0</v>
      </c>
      <c r="AJ152" s="10">
        <v>0</v>
      </c>
    </row>
    <row r="153" spans="30:36" x14ac:dyDescent="0.2">
      <c r="AD153">
        <v>19</v>
      </c>
      <c r="AE153" s="10">
        <v>6.5109188232451305E-13</v>
      </c>
      <c r="AF153" s="10">
        <v>7.6458790864011604E-13</v>
      </c>
      <c r="AG153" s="10">
        <v>3.70577626016238E-13</v>
      </c>
      <c r="AI153" s="10">
        <v>0</v>
      </c>
      <c r="AJ153" s="10">
        <v>0</v>
      </c>
    </row>
    <row r="154" spans="30:36" x14ac:dyDescent="0.2">
      <c r="AD154">
        <v>20</v>
      </c>
      <c r="AE154" s="10">
        <v>6.5109188226580302E-13</v>
      </c>
      <c r="AF154" s="10">
        <v>7.6458790874137499E-13</v>
      </c>
      <c r="AG154" s="10">
        <v>3.81490625575869E-13</v>
      </c>
      <c r="AI154" s="10">
        <v>0</v>
      </c>
      <c r="AJ154" s="10">
        <v>0</v>
      </c>
    </row>
    <row r="155" spans="30:36" x14ac:dyDescent="0.2">
      <c r="AD155">
        <v>21</v>
      </c>
      <c r="AE155" s="10">
        <v>1.26210631211119E-12</v>
      </c>
      <c r="AF155" s="10">
        <v>1.5788405228334101E-12</v>
      </c>
      <c r="AG155" s="10">
        <v>1.0376772663886901E-12</v>
      </c>
      <c r="AI155" s="10">
        <v>0</v>
      </c>
      <c r="AJ155" s="10">
        <v>0</v>
      </c>
    </row>
    <row r="156" spans="30:36" x14ac:dyDescent="0.2">
      <c r="AD156" s="9">
        <v>22</v>
      </c>
      <c r="AE156">
        <v>4.1262939211907101E-2</v>
      </c>
      <c r="AF156">
        <v>0.514601471501685</v>
      </c>
      <c r="AG156">
        <v>0.14400694763938099</v>
      </c>
      <c r="AH156">
        <f>(AG156&gt;AE156)*(AG156&lt;AF156)</f>
        <v>1</v>
      </c>
      <c r="AI156" s="1">
        <v>0.23369999999999999</v>
      </c>
      <c r="AJ156" s="1">
        <v>0.41420000000000001</v>
      </c>
    </row>
    <row r="157" spans="30:36" x14ac:dyDescent="0.2">
      <c r="AD157">
        <v>23</v>
      </c>
      <c r="AE157" s="10">
        <v>6.4758328245667802E-13</v>
      </c>
      <c r="AF157" s="10">
        <v>7.1111060447108401E-13</v>
      </c>
      <c r="AG157" s="10">
        <v>3.6638844038212699E-13</v>
      </c>
      <c r="AI157" s="10">
        <v>0</v>
      </c>
      <c r="AJ157" s="10">
        <v>0</v>
      </c>
    </row>
    <row r="158" spans="30:36" x14ac:dyDescent="0.2">
      <c r="AD158">
        <v>24</v>
      </c>
      <c r="AE158" s="10">
        <v>4.3135717415163402E-13</v>
      </c>
      <c r="AF158" s="10">
        <v>4.6460486116914701E-13</v>
      </c>
      <c r="AG158" s="10">
        <v>2.8039525781841298E-13</v>
      </c>
      <c r="AI158" s="10">
        <v>0</v>
      </c>
      <c r="AJ158" s="10">
        <v>0</v>
      </c>
    </row>
    <row r="159" spans="30:36" x14ac:dyDescent="0.2">
      <c r="AD159">
        <v>25</v>
      </c>
      <c r="AE159" s="10">
        <v>6.3857259107238198E-13</v>
      </c>
      <c r="AF159" s="10">
        <v>7.22607885568207E-13</v>
      </c>
      <c r="AG159" s="10">
        <v>3.8980079126303001E-13</v>
      </c>
      <c r="AI159" s="10">
        <v>0</v>
      </c>
      <c r="AJ159" s="10">
        <v>0</v>
      </c>
    </row>
    <row r="160" spans="30:36" x14ac:dyDescent="0.2">
      <c r="AD160">
        <v>26</v>
      </c>
      <c r="AE160" s="10">
        <v>1.18485164415474E-12</v>
      </c>
      <c r="AF160" s="10">
        <v>1.76185676361544E-12</v>
      </c>
      <c r="AG160" s="10">
        <v>7.0633246272153101E-13</v>
      </c>
      <c r="AI160" s="10">
        <v>0</v>
      </c>
      <c r="AJ160" s="10">
        <v>0</v>
      </c>
    </row>
    <row r="161" spans="26:36" x14ac:dyDescent="0.2">
      <c r="AD161">
        <v>27</v>
      </c>
      <c r="AE161" s="10">
        <v>4.3162657988748499E-13</v>
      </c>
      <c r="AF161" s="10">
        <v>4.6488171807105397E-13</v>
      </c>
      <c r="AG161" s="10">
        <v>2.5323779003530199E-13</v>
      </c>
      <c r="AI161" s="10">
        <v>0</v>
      </c>
      <c r="AJ161" s="10">
        <v>0</v>
      </c>
    </row>
    <row r="162" spans="26:36" x14ac:dyDescent="0.2">
      <c r="AD162">
        <v>28</v>
      </c>
      <c r="AE162" s="10">
        <v>6.4489805621562202E-13</v>
      </c>
      <c r="AF162" s="10">
        <v>7.1443477866505801E-13</v>
      </c>
      <c r="AG162" s="10">
        <v>4.2815411275824302E-13</v>
      </c>
      <c r="AI162" s="10">
        <v>0</v>
      </c>
      <c r="AJ162" s="10">
        <v>0</v>
      </c>
    </row>
    <row r="163" spans="26:36" x14ac:dyDescent="0.2">
      <c r="AD163">
        <v>29</v>
      </c>
      <c r="AE163" s="10">
        <v>6.4758328251827804E-13</v>
      </c>
      <c r="AF163" s="10">
        <v>7.1111060445881201E-13</v>
      </c>
      <c r="AG163" s="10">
        <v>3.8124814917749602E-13</v>
      </c>
      <c r="AI163" s="10">
        <v>0</v>
      </c>
      <c r="AJ163" s="10">
        <v>0</v>
      </c>
    </row>
    <row r="164" spans="26:36" x14ac:dyDescent="0.2">
      <c r="AD164">
        <v>30</v>
      </c>
      <c r="AE164" s="10">
        <v>1.26210631217197E-12</v>
      </c>
      <c r="AF164" s="10">
        <v>1.5788405229874999E-12</v>
      </c>
      <c r="AG164" s="10">
        <v>9.8937312178804197E-13</v>
      </c>
      <c r="AI164" s="10">
        <v>0</v>
      </c>
      <c r="AJ164" s="10">
        <v>0</v>
      </c>
    </row>
    <row r="165" spans="26:36" x14ac:dyDescent="0.2">
      <c r="AD165">
        <v>31</v>
      </c>
      <c r="AE165" s="10">
        <v>1.27533977500784E-12</v>
      </c>
      <c r="AF165" s="10">
        <v>1.53259211321111E-12</v>
      </c>
      <c r="AG165" s="10">
        <v>7.4941390656357301E-13</v>
      </c>
      <c r="AI165" s="10">
        <v>0</v>
      </c>
      <c r="AJ165" s="10">
        <v>0</v>
      </c>
    </row>
    <row r="167" spans="26:36" x14ac:dyDescent="0.2">
      <c r="Z167" s="1" t="s">
        <v>13</v>
      </c>
      <c r="AA167" s="1" t="s">
        <v>5</v>
      </c>
      <c r="AB167" s="1" t="s">
        <v>6</v>
      </c>
      <c r="AD167" s="1" t="s">
        <v>31</v>
      </c>
      <c r="AE167" s="1" t="s">
        <v>59</v>
      </c>
      <c r="AF167" s="1" t="s">
        <v>60</v>
      </c>
      <c r="AG167" s="1" t="s">
        <v>60</v>
      </c>
      <c r="AH167" s="1" t="s">
        <v>57</v>
      </c>
    </row>
    <row r="168" spans="26:36" x14ac:dyDescent="0.2">
      <c r="Z168" t="s">
        <v>2</v>
      </c>
      <c r="AA168">
        <v>1</v>
      </c>
      <c r="AB168" s="4">
        <v>20.642065048217773</v>
      </c>
      <c r="AC168" s="12">
        <v>20.808782577514648</v>
      </c>
      <c r="AD168">
        <v>1</v>
      </c>
      <c r="AE168" s="10">
        <v>5.7178519607146399E-12</v>
      </c>
      <c r="AF168" s="10">
        <v>6.6663176457232396E-12</v>
      </c>
      <c r="AG168" s="10">
        <v>1.5310207948144099E-12</v>
      </c>
      <c r="AI168" s="10">
        <v>0</v>
      </c>
      <c r="AJ168" s="10">
        <v>0</v>
      </c>
    </row>
    <row r="169" spans="26:36" x14ac:dyDescent="0.2">
      <c r="Z169" t="s">
        <v>3</v>
      </c>
      <c r="AA169">
        <v>1</v>
      </c>
      <c r="AB169" s="4">
        <v>20.865821838378906</v>
      </c>
      <c r="AC169" s="12">
        <v>20.904516220092773</v>
      </c>
      <c r="AD169">
        <v>2</v>
      </c>
      <c r="AE169" s="10">
        <v>5.7393031371345903E-12</v>
      </c>
      <c r="AF169" s="10">
        <v>6.60470812397071E-12</v>
      </c>
      <c r="AG169" s="10">
        <v>1.52644867636559E-12</v>
      </c>
      <c r="AI169" s="10">
        <v>0</v>
      </c>
      <c r="AJ169" s="10">
        <v>0</v>
      </c>
    </row>
    <row r="170" spans="26:36" x14ac:dyDescent="0.2">
      <c r="Z170" t="s">
        <v>4</v>
      </c>
      <c r="AA170">
        <v>1</v>
      </c>
      <c r="AB170" s="4">
        <v>20.762340545654297</v>
      </c>
      <c r="AC170" s="12">
        <v>20.702713012695312</v>
      </c>
      <c r="AD170">
        <v>3</v>
      </c>
      <c r="AE170" s="10">
        <v>5.7249008340717197E-12</v>
      </c>
      <c r="AF170" s="10">
        <v>6.7953740768663201E-12</v>
      </c>
      <c r="AG170" s="10">
        <v>1.53080028639771E-12</v>
      </c>
      <c r="AI170" s="10">
        <v>0</v>
      </c>
      <c r="AJ170" s="10">
        <v>0</v>
      </c>
    </row>
    <row r="171" spans="26:36" x14ac:dyDescent="0.2">
      <c r="Z171" t="s">
        <v>8</v>
      </c>
      <c r="AA171">
        <v>1</v>
      </c>
      <c r="AB171" s="4">
        <v>20.590030670166016</v>
      </c>
      <c r="AC171" s="12">
        <v>20.795053482055664</v>
      </c>
      <c r="AD171">
        <v>4</v>
      </c>
      <c r="AE171" s="10">
        <v>5.7363969131854596E-12</v>
      </c>
      <c r="AF171" s="10">
        <v>6.6537958324357097E-12</v>
      </c>
      <c r="AG171" s="10">
        <v>1.53165990877854E-12</v>
      </c>
      <c r="AI171" s="10">
        <v>0</v>
      </c>
      <c r="AJ171" s="10">
        <v>0</v>
      </c>
    </row>
    <row r="172" spans="26:36" x14ac:dyDescent="0.2">
      <c r="Z172" t="s">
        <v>16</v>
      </c>
      <c r="AA172">
        <v>1</v>
      </c>
      <c r="AB172" s="4">
        <v>21.079845428466797</v>
      </c>
      <c r="AC172" s="12">
        <v>21.092475891113281</v>
      </c>
      <c r="AD172">
        <v>5</v>
      </c>
      <c r="AE172" s="10">
        <v>5.6514224911334001E-12</v>
      </c>
      <c r="AF172" s="10">
        <v>6.8946057884583298E-12</v>
      </c>
      <c r="AG172" s="10">
        <v>1.5177743387664599E-12</v>
      </c>
      <c r="AI172" s="10">
        <v>0</v>
      </c>
      <c r="AJ172" s="10">
        <v>0</v>
      </c>
    </row>
    <row r="173" spans="26:36" x14ac:dyDescent="0.2">
      <c r="Z173" s="13" t="s">
        <v>54</v>
      </c>
      <c r="AA173">
        <v>0</v>
      </c>
      <c r="AB173">
        <v>40</v>
      </c>
      <c r="AC173">
        <v>40</v>
      </c>
      <c r="AD173">
        <v>6</v>
      </c>
      <c r="AE173" s="10">
        <v>5.7764220756946501E-12</v>
      </c>
      <c r="AF173" s="10">
        <v>6.4300622775212096E-12</v>
      </c>
      <c r="AG173" s="10">
        <v>1.5375736031725601E-12</v>
      </c>
      <c r="AI173" s="10">
        <v>0</v>
      </c>
      <c r="AJ173" s="10">
        <v>0</v>
      </c>
    </row>
    <row r="174" spans="26:36" x14ac:dyDescent="0.2">
      <c r="Z174" t="s">
        <v>55</v>
      </c>
      <c r="AA174">
        <v>0</v>
      </c>
      <c r="AB174">
        <v>40</v>
      </c>
      <c r="AC174">
        <v>40</v>
      </c>
      <c r="AD174">
        <v>7</v>
      </c>
      <c r="AE174" s="10">
        <v>5.6918949721767699E-12</v>
      </c>
      <c r="AF174" s="10">
        <v>6.5083563656350503E-12</v>
      </c>
      <c r="AG174" s="10">
        <v>1.5338167955158799E-12</v>
      </c>
      <c r="AI174" s="10">
        <v>0</v>
      </c>
      <c r="AJ174" s="10">
        <v>0</v>
      </c>
    </row>
    <row r="175" spans="26:36" x14ac:dyDescent="0.2">
      <c r="AD175">
        <v>8</v>
      </c>
      <c r="AE175" s="10">
        <v>5.8590518260771701E-12</v>
      </c>
      <c r="AF175" s="10">
        <v>6.3212652965920602E-12</v>
      </c>
      <c r="AG175" s="10">
        <v>1.5242109910336499E-12</v>
      </c>
      <c r="AI175" s="10">
        <v>0</v>
      </c>
      <c r="AJ175" s="10">
        <v>0</v>
      </c>
    </row>
    <row r="176" spans="26:36" x14ac:dyDescent="0.2">
      <c r="AD176">
        <v>9</v>
      </c>
      <c r="AE176" s="10">
        <v>5.7614843966063699E-12</v>
      </c>
      <c r="AF176" s="10">
        <v>6.4381462064177901E-12</v>
      </c>
      <c r="AG176" s="10">
        <v>1.54494436517725E-12</v>
      </c>
      <c r="AI176" s="10">
        <v>0</v>
      </c>
      <c r="AJ176" s="10">
        <v>0</v>
      </c>
    </row>
    <row r="177" spans="30:36" x14ac:dyDescent="0.2">
      <c r="AD177">
        <v>10</v>
      </c>
      <c r="AE177" s="10">
        <v>5.8290449803613901E-12</v>
      </c>
      <c r="AF177" s="10">
        <v>6.35188565505178E-12</v>
      </c>
      <c r="AG177" s="10">
        <v>1.5271000913261799E-12</v>
      </c>
      <c r="AI177" s="10">
        <v>0</v>
      </c>
      <c r="AJ177" s="10">
        <v>0</v>
      </c>
    </row>
    <row r="178" spans="30:36" x14ac:dyDescent="0.2">
      <c r="AD178">
        <v>11</v>
      </c>
      <c r="AE178" s="10">
        <v>5.8857812791860504E-12</v>
      </c>
      <c r="AF178" s="10">
        <v>6.3017244698812502E-12</v>
      </c>
      <c r="AG178" s="10">
        <v>1.5244248037692399E-12</v>
      </c>
      <c r="AI178" s="10">
        <v>0</v>
      </c>
      <c r="AJ178" s="10">
        <v>0</v>
      </c>
    </row>
    <row r="179" spans="30:36" x14ac:dyDescent="0.2">
      <c r="AD179">
        <v>12</v>
      </c>
      <c r="AE179" s="10">
        <v>5.7472060039293202E-12</v>
      </c>
      <c r="AF179" s="10">
        <v>6.4601091760026103E-12</v>
      </c>
      <c r="AG179" s="10">
        <v>1.53963162407049E-12</v>
      </c>
      <c r="AI179" s="10">
        <v>0</v>
      </c>
      <c r="AJ179" s="10">
        <v>0</v>
      </c>
    </row>
    <row r="180" spans="30:36" x14ac:dyDescent="0.2">
      <c r="AD180">
        <v>13</v>
      </c>
      <c r="AE180" s="10">
        <v>5.6989839905958098E-12</v>
      </c>
      <c r="AF180" s="10">
        <v>6.5173680640991803E-12</v>
      </c>
      <c r="AG180" s="10">
        <v>1.54028221791401E-12</v>
      </c>
      <c r="AI180" s="10">
        <v>0</v>
      </c>
      <c r="AJ180" s="10">
        <v>0</v>
      </c>
    </row>
    <row r="181" spans="30:36" x14ac:dyDescent="0.2">
      <c r="AD181">
        <v>14</v>
      </c>
      <c r="AE181" s="10">
        <v>5.8288276439944799E-12</v>
      </c>
      <c r="AF181" s="10">
        <v>6.3247577412974603E-12</v>
      </c>
      <c r="AG181" s="10">
        <v>1.53145248233181E-12</v>
      </c>
      <c r="AI181" s="10">
        <v>0</v>
      </c>
      <c r="AJ181" s="10">
        <v>0</v>
      </c>
    </row>
    <row r="182" spans="30:36" x14ac:dyDescent="0.2">
      <c r="AD182">
        <v>15</v>
      </c>
      <c r="AE182" s="10">
        <v>5.7419914288661504E-12</v>
      </c>
      <c r="AF182" s="10">
        <v>6.5604336580619998E-12</v>
      </c>
      <c r="AG182" s="10">
        <v>1.5380052623874599E-12</v>
      </c>
      <c r="AI182" s="10">
        <v>0</v>
      </c>
      <c r="AJ182" s="10">
        <v>0</v>
      </c>
    </row>
    <row r="183" spans="30:36" x14ac:dyDescent="0.2">
      <c r="AD183" s="9">
        <v>16</v>
      </c>
      <c r="AE183">
        <v>4.7148630682449104</v>
      </c>
      <c r="AF183">
        <v>47.557971279338702</v>
      </c>
      <c r="AG183">
        <v>14.886571550593899</v>
      </c>
      <c r="AH183">
        <f>(AG183&gt;AE183)*(AG183&lt;AF183)</f>
        <v>1</v>
      </c>
      <c r="AI183" s="1">
        <v>13.530799999999999</v>
      </c>
      <c r="AJ183" s="1">
        <v>29.332999999999998</v>
      </c>
    </row>
    <row r="184" spans="30:36" x14ac:dyDescent="0.2">
      <c r="AD184">
        <v>17</v>
      </c>
      <c r="AE184" s="10">
        <v>5.6668138361858002E-12</v>
      </c>
      <c r="AF184" s="10">
        <v>6.3022530808116598E-12</v>
      </c>
      <c r="AG184" s="10">
        <v>1.53297768821065E-12</v>
      </c>
      <c r="AI184" s="10">
        <v>0</v>
      </c>
      <c r="AJ184" s="10">
        <v>0</v>
      </c>
    </row>
    <row r="185" spans="30:36" x14ac:dyDescent="0.2">
      <c r="AD185">
        <v>18</v>
      </c>
      <c r="AE185" s="10">
        <v>5.7148073571150797E-12</v>
      </c>
      <c r="AF185" s="10">
        <v>6.2525298508110499E-12</v>
      </c>
      <c r="AG185" s="10">
        <v>1.5257583912599099E-12</v>
      </c>
      <c r="AI185" s="10">
        <v>0</v>
      </c>
      <c r="AJ185" s="10">
        <v>0</v>
      </c>
    </row>
    <row r="186" spans="30:36" x14ac:dyDescent="0.2">
      <c r="AD186">
        <v>19</v>
      </c>
      <c r="AE186" s="10">
        <v>5.7320509303511499E-12</v>
      </c>
      <c r="AF186" s="10">
        <v>6.2541287482571004E-12</v>
      </c>
      <c r="AG186" s="10">
        <v>1.53239565360352E-12</v>
      </c>
      <c r="AI186" s="10">
        <v>0</v>
      </c>
      <c r="AJ186" s="10">
        <v>0</v>
      </c>
    </row>
    <row r="187" spans="30:36" x14ac:dyDescent="0.2">
      <c r="AD187">
        <v>20</v>
      </c>
      <c r="AE187" s="10">
        <v>5.7590076275236597E-12</v>
      </c>
      <c r="AF187" s="10">
        <v>6.24574510210642E-12</v>
      </c>
      <c r="AG187" s="10">
        <v>1.5321763716882499E-12</v>
      </c>
      <c r="AI187" s="10">
        <v>0</v>
      </c>
      <c r="AJ187" s="10">
        <v>0</v>
      </c>
    </row>
    <row r="188" spans="30:36" x14ac:dyDescent="0.2">
      <c r="AD188">
        <v>21</v>
      </c>
      <c r="AE188" s="10">
        <v>5.7902650922086498E-12</v>
      </c>
      <c r="AF188" s="10">
        <v>6.2612168936821303E-12</v>
      </c>
      <c r="AG188" s="10">
        <v>1.53743697322161E-12</v>
      </c>
      <c r="AI188" s="10">
        <v>0</v>
      </c>
      <c r="AJ188" s="10">
        <v>0</v>
      </c>
    </row>
    <row r="189" spans="30:36" x14ac:dyDescent="0.2">
      <c r="AD189">
        <v>22</v>
      </c>
      <c r="AE189" s="10">
        <v>5.8310235455896696E-12</v>
      </c>
      <c r="AF189" s="10">
        <v>6.1589149111268201E-12</v>
      </c>
      <c r="AG189" s="10">
        <v>1.52427202752662E-12</v>
      </c>
      <c r="AI189" s="10">
        <v>0</v>
      </c>
      <c r="AJ189" s="10">
        <v>0</v>
      </c>
    </row>
    <row r="190" spans="30:36" x14ac:dyDescent="0.2">
      <c r="AD190">
        <v>23</v>
      </c>
      <c r="AE190" s="10">
        <v>5.7387431873465601E-12</v>
      </c>
      <c r="AF190" s="10">
        <v>6.1954261254831702E-12</v>
      </c>
      <c r="AG190" s="10">
        <v>1.53010192860739E-12</v>
      </c>
      <c r="AI190" s="10">
        <v>0</v>
      </c>
      <c r="AJ190" s="10">
        <v>0</v>
      </c>
    </row>
    <row r="191" spans="30:36" x14ac:dyDescent="0.2">
      <c r="AD191">
        <v>24</v>
      </c>
      <c r="AE191" s="10">
        <v>5.5689152576224901E-12</v>
      </c>
      <c r="AF191" s="10">
        <v>6.42604767105642E-12</v>
      </c>
      <c r="AG191" s="10">
        <v>1.54627947362565E-12</v>
      </c>
      <c r="AI191" s="10">
        <v>0</v>
      </c>
      <c r="AJ191" s="10">
        <v>0</v>
      </c>
    </row>
    <row r="192" spans="30:36" x14ac:dyDescent="0.2">
      <c r="AD192">
        <v>25</v>
      </c>
      <c r="AE192" s="10">
        <v>5.6126996373249603E-12</v>
      </c>
      <c r="AF192" s="10">
        <v>6.3764743696529602E-12</v>
      </c>
      <c r="AG192" s="10">
        <v>1.53276852798192E-12</v>
      </c>
      <c r="AI192" s="10">
        <v>0</v>
      </c>
      <c r="AJ192" s="10">
        <v>0</v>
      </c>
    </row>
    <row r="193" spans="26:36" x14ac:dyDescent="0.2">
      <c r="AD193">
        <v>26</v>
      </c>
      <c r="AE193" s="10">
        <v>5.74088693394211E-12</v>
      </c>
      <c r="AF193" s="10">
        <v>6.2111266173320402E-12</v>
      </c>
      <c r="AG193" s="10">
        <v>1.5309551968298099E-12</v>
      </c>
      <c r="AI193" s="10">
        <v>0</v>
      </c>
      <c r="AJ193" s="10">
        <v>0</v>
      </c>
    </row>
    <row r="194" spans="26:36" x14ac:dyDescent="0.2">
      <c r="AD194">
        <v>27</v>
      </c>
      <c r="AE194" s="10">
        <v>5.6582069910072699E-12</v>
      </c>
      <c r="AF194" s="10">
        <v>6.3107814909251897E-12</v>
      </c>
      <c r="AG194" s="10">
        <v>1.53212602139468E-12</v>
      </c>
      <c r="AI194" s="10">
        <v>0</v>
      </c>
      <c r="AJ194" s="10">
        <v>0</v>
      </c>
    </row>
    <row r="195" spans="26:36" x14ac:dyDescent="0.2">
      <c r="AD195">
        <v>28</v>
      </c>
      <c r="AE195" s="10">
        <v>5.5903526828414002E-12</v>
      </c>
      <c r="AF195" s="10">
        <v>6.3932243551039E-12</v>
      </c>
      <c r="AG195" s="10">
        <v>1.5397933651894501E-12</v>
      </c>
      <c r="AI195" s="10">
        <v>0</v>
      </c>
      <c r="AJ195" s="10">
        <v>0</v>
      </c>
    </row>
    <row r="196" spans="26:36" x14ac:dyDescent="0.2">
      <c r="AD196">
        <v>29</v>
      </c>
      <c r="AE196" s="10">
        <v>5.6804816617011501E-12</v>
      </c>
      <c r="AF196" s="10">
        <v>6.2675505649700597E-12</v>
      </c>
      <c r="AG196" s="10">
        <v>1.52554576236206E-12</v>
      </c>
      <c r="AI196" s="10">
        <v>0</v>
      </c>
      <c r="AJ196" s="10">
        <v>0</v>
      </c>
    </row>
    <row r="197" spans="26:36" x14ac:dyDescent="0.2">
      <c r="AD197">
        <v>30</v>
      </c>
      <c r="AE197" s="10">
        <v>5.7748549617938598E-12</v>
      </c>
      <c r="AF197" s="10">
        <v>6.2356147465681797E-12</v>
      </c>
      <c r="AG197" s="10">
        <v>1.53765767118655E-12</v>
      </c>
      <c r="AI197" s="10">
        <v>0</v>
      </c>
      <c r="AJ197" s="10">
        <v>0</v>
      </c>
    </row>
    <row r="198" spans="26:36" x14ac:dyDescent="0.2">
      <c r="AD198">
        <v>31</v>
      </c>
      <c r="AE198" s="10">
        <v>5.7946717347427697E-12</v>
      </c>
      <c r="AF198" s="10">
        <v>6.1974953547802399E-12</v>
      </c>
      <c r="AG198" s="10">
        <v>1.5191278736870099E-12</v>
      </c>
      <c r="AI198" s="10">
        <v>0</v>
      </c>
      <c r="AJ198" s="10">
        <v>0</v>
      </c>
    </row>
    <row r="200" spans="26:36" x14ac:dyDescent="0.2">
      <c r="Z200" s="1" t="s">
        <v>14</v>
      </c>
      <c r="AA200" s="1" t="s">
        <v>5</v>
      </c>
      <c r="AB200" s="1" t="s">
        <v>6</v>
      </c>
      <c r="AD200" s="1" t="s">
        <v>31</v>
      </c>
      <c r="AE200" s="1" t="s">
        <v>59</v>
      </c>
      <c r="AF200" s="1" t="s">
        <v>60</v>
      </c>
      <c r="AG200" s="1" t="s">
        <v>60</v>
      </c>
      <c r="AH200" s="1" t="s">
        <v>57</v>
      </c>
    </row>
    <row r="201" spans="26:36" x14ac:dyDescent="0.2">
      <c r="Z201" t="s">
        <v>2</v>
      </c>
      <c r="AA201">
        <v>1</v>
      </c>
      <c r="AB201" s="4">
        <v>16.849727630615234</v>
      </c>
      <c r="AC201" s="12">
        <v>16.442787170410156</v>
      </c>
      <c r="AD201">
        <v>1</v>
      </c>
      <c r="AE201" s="10">
        <v>3.8731521900973402E-12</v>
      </c>
      <c r="AF201" s="10">
        <v>7.3548481726641902E-13</v>
      </c>
      <c r="AG201" s="10">
        <v>-4.7639876507999497E-13</v>
      </c>
      <c r="AI201" s="10">
        <v>0</v>
      </c>
      <c r="AJ201" s="10">
        <v>0</v>
      </c>
    </row>
    <row r="202" spans="26:36" x14ac:dyDescent="0.2">
      <c r="Z202" t="s">
        <v>3</v>
      </c>
      <c r="AA202">
        <v>0</v>
      </c>
      <c r="AB202">
        <v>40</v>
      </c>
      <c r="AC202" s="11">
        <v>40</v>
      </c>
      <c r="AD202">
        <v>2</v>
      </c>
      <c r="AE202" s="10">
        <v>2.9726598300037398E-12</v>
      </c>
      <c r="AF202" s="10">
        <v>6.3564302571118604E-13</v>
      </c>
      <c r="AG202" s="10">
        <v>-6.8516108019611202E-12</v>
      </c>
      <c r="AI202" s="10">
        <v>0</v>
      </c>
      <c r="AJ202" s="10">
        <v>0</v>
      </c>
    </row>
    <row r="203" spans="26:36" x14ac:dyDescent="0.2">
      <c r="Z203" t="s">
        <v>4</v>
      </c>
      <c r="AA203">
        <v>1</v>
      </c>
      <c r="AB203" s="4">
        <v>16.708595275878906</v>
      </c>
      <c r="AC203" s="12">
        <v>16.835700988769531</v>
      </c>
      <c r="AD203">
        <v>3</v>
      </c>
      <c r="AE203" s="10">
        <v>3.8650329922182797E-12</v>
      </c>
      <c r="AF203" s="10">
        <v>7.3558580072528896E-13</v>
      </c>
      <c r="AG203" s="10">
        <v>4.7639876507999497E-13</v>
      </c>
      <c r="AI203" s="10">
        <v>0</v>
      </c>
      <c r="AJ203" s="10">
        <v>0</v>
      </c>
    </row>
    <row r="204" spans="26:36" x14ac:dyDescent="0.2">
      <c r="Z204" t="s">
        <v>8</v>
      </c>
      <c r="AA204">
        <v>0</v>
      </c>
      <c r="AB204">
        <v>40</v>
      </c>
      <c r="AC204" s="11">
        <v>40</v>
      </c>
      <c r="AD204">
        <v>4</v>
      </c>
      <c r="AE204" s="10">
        <v>2.9726588638276698E-12</v>
      </c>
      <c r="AF204" s="10">
        <v>6.3564302566347502E-13</v>
      </c>
      <c r="AG204" s="10">
        <v>7.7158523201476404E-13</v>
      </c>
      <c r="AI204" s="10">
        <v>0</v>
      </c>
      <c r="AJ204" s="10">
        <v>0</v>
      </c>
    </row>
    <row r="205" spans="26:36" x14ac:dyDescent="0.2">
      <c r="Z205" t="s">
        <v>16</v>
      </c>
      <c r="AA205">
        <v>0</v>
      </c>
      <c r="AB205">
        <v>40</v>
      </c>
      <c r="AC205" s="11">
        <v>40</v>
      </c>
      <c r="AD205">
        <v>5</v>
      </c>
      <c r="AE205" s="10">
        <v>2.9726616421664499E-12</v>
      </c>
      <c r="AF205" s="10">
        <v>6.3564302570464604E-13</v>
      </c>
      <c r="AG205" s="10">
        <v>7.7158523196071003E-13</v>
      </c>
      <c r="AI205" s="10">
        <v>0</v>
      </c>
      <c r="AJ205" s="10">
        <v>0</v>
      </c>
    </row>
    <row r="206" spans="26:36" x14ac:dyDescent="0.2">
      <c r="Z206" t="s">
        <v>56</v>
      </c>
      <c r="AA206">
        <v>0</v>
      </c>
      <c r="AB206">
        <v>40</v>
      </c>
      <c r="AC206">
        <v>40</v>
      </c>
      <c r="AD206" s="9">
        <v>6</v>
      </c>
      <c r="AE206">
        <v>73.059351526780205</v>
      </c>
      <c r="AF206">
        <v>784.94407170536294</v>
      </c>
      <c r="AG206">
        <v>226.01979908595899</v>
      </c>
      <c r="AH206">
        <f>(AG206&gt;AE206)*(AG206&lt;AF206)</f>
        <v>1</v>
      </c>
      <c r="AI206" s="1">
        <v>74.717157538697862</v>
      </c>
      <c r="AJ206" s="1">
        <v>176.345</v>
      </c>
    </row>
    <row r="207" spans="26:36" x14ac:dyDescent="0.2">
      <c r="AD207">
        <v>7</v>
      </c>
      <c r="AE207" s="10">
        <v>9.5449364195917295E-13</v>
      </c>
      <c r="AF207" s="10">
        <v>3.0718935901107699E-13</v>
      </c>
      <c r="AG207" s="10">
        <v>2.6463176573385499E-13</v>
      </c>
      <c r="AI207" s="10">
        <v>0</v>
      </c>
      <c r="AJ207" s="10">
        <v>0</v>
      </c>
    </row>
    <row r="208" spans="26:36" x14ac:dyDescent="0.2">
      <c r="AD208">
        <v>8</v>
      </c>
      <c r="AE208" s="10">
        <v>2.9919151375414799E-12</v>
      </c>
      <c r="AF208" s="10">
        <v>6.5361272013875904E-13</v>
      </c>
      <c r="AG208" s="10">
        <v>7.6993320358850797E-13</v>
      </c>
      <c r="AI208" s="10">
        <v>0</v>
      </c>
      <c r="AJ208" s="10">
        <v>0</v>
      </c>
    </row>
    <row r="209" spans="30:36" x14ac:dyDescent="0.2">
      <c r="AD209">
        <v>9</v>
      </c>
      <c r="AE209" s="10">
        <v>3.0335087290308E-12</v>
      </c>
      <c r="AF209" s="10">
        <v>6.5745300777967002E-13</v>
      </c>
      <c r="AG209" s="10">
        <v>7.6856723276490298E-13</v>
      </c>
      <c r="AI209" s="10">
        <v>0</v>
      </c>
      <c r="AJ209" s="10">
        <v>0</v>
      </c>
    </row>
    <row r="210" spans="30:36" x14ac:dyDescent="0.2">
      <c r="AD210">
        <v>10</v>
      </c>
      <c r="AE210" s="10">
        <v>5.0452272733358103E-13</v>
      </c>
      <c r="AF210" s="10">
        <v>2.0664837618179899E-13</v>
      </c>
      <c r="AG210" s="10">
        <v>6.0756885357123804E-13</v>
      </c>
      <c r="AI210" s="10">
        <v>0</v>
      </c>
      <c r="AJ210" s="10">
        <v>0</v>
      </c>
    </row>
    <row r="211" spans="30:36" x14ac:dyDescent="0.2">
      <c r="AD211">
        <v>11</v>
      </c>
      <c r="AE211" s="10">
        <v>2.9865235621430099E-12</v>
      </c>
      <c r="AF211" s="10">
        <v>6.6004757203553303E-13</v>
      </c>
      <c r="AG211" s="10">
        <v>7.7023401458368597E-13</v>
      </c>
      <c r="AI211" s="10">
        <v>0</v>
      </c>
      <c r="AJ211" s="10">
        <v>0</v>
      </c>
    </row>
    <row r="212" spans="30:36" x14ac:dyDescent="0.2">
      <c r="AD212">
        <v>12</v>
      </c>
      <c r="AE212" s="10">
        <v>3.0335093554479001E-12</v>
      </c>
      <c r="AF212" s="10">
        <v>6.57453007819801E-13</v>
      </c>
      <c r="AG212" s="10">
        <v>7.6856019113928401E-13</v>
      </c>
      <c r="AI212" s="10">
        <v>0</v>
      </c>
      <c r="AJ212" s="10">
        <v>0</v>
      </c>
    </row>
    <row r="213" spans="30:36" x14ac:dyDescent="0.2">
      <c r="AD213">
        <v>13</v>
      </c>
      <c r="AE213" s="10">
        <v>9.4824190565402192E-13</v>
      </c>
      <c r="AF213" s="10">
        <v>3.1752847518885698E-13</v>
      </c>
      <c r="AG213" s="10">
        <v>2.6499571847984802E-13</v>
      </c>
      <c r="AI213" s="10">
        <v>0</v>
      </c>
      <c r="AJ213" s="10">
        <v>0</v>
      </c>
    </row>
    <row r="214" spans="30:36" x14ac:dyDescent="0.2">
      <c r="AD214">
        <v>14</v>
      </c>
      <c r="AE214" s="10">
        <v>9.4824109222608192E-13</v>
      </c>
      <c r="AF214" s="10">
        <v>3.1752847519771999E-13</v>
      </c>
      <c r="AG214" s="10">
        <v>2.6499840469146598E-13</v>
      </c>
      <c r="AI214" s="10">
        <v>0</v>
      </c>
      <c r="AJ214" s="10">
        <v>0</v>
      </c>
    </row>
    <row r="215" spans="30:36" x14ac:dyDescent="0.2">
      <c r="AD215">
        <v>15</v>
      </c>
      <c r="AE215" s="10">
        <v>9.4835943146064801E-13</v>
      </c>
      <c r="AF215" s="10">
        <v>3.0941476523594901E-13</v>
      </c>
      <c r="AG215" s="10">
        <v>2.6529152240699002E-13</v>
      </c>
      <c r="AI215" s="10">
        <v>0</v>
      </c>
      <c r="AJ215" s="10">
        <v>0</v>
      </c>
    </row>
    <row r="216" spans="30:36" x14ac:dyDescent="0.2">
      <c r="AD216">
        <v>16</v>
      </c>
      <c r="AE216" s="10">
        <v>5.0577945101204102E-13</v>
      </c>
      <c r="AF216" s="10">
        <v>2.0741708328596901E-13</v>
      </c>
      <c r="AG216" s="10">
        <v>6.04039878877516E-13</v>
      </c>
      <c r="AI216" s="10">
        <v>0</v>
      </c>
      <c r="AJ216" s="10">
        <v>0</v>
      </c>
    </row>
    <row r="217" spans="30:36" x14ac:dyDescent="0.2">
      <c r="AD217">
        <v>17</v>
      </c>
      <c r="AE217" s="10">
        <v>4.9930262035440697E-13</v>
      </c>
      <c r="AF217" s="10">
        <v>2.1042139289509301E-13</v>
      </c>
      <c r="AG217" s="10">
        <v>6.0596287682438099E-13</v>
      </c>
      <c r="AI217" s="10">
        <v>0</v>
      </c>
      <c r="AJ217" s="10">
        <v>0</v>
      </c>
    </row>
    <row r="218" spans="30:36" x14ac:dyDescent="0.2">
      <c r="AD218">
        <v>18</v>
      </c>
      <c r="AE218" s="10">
        <v>9.5007578444764994E-13</v>
      </c>
      <c r="AF218" s="10">
        <v>3.17709884759283E-13</v>
      </c>
      <c r="AG218" s="10">
        <v>2.6492329688688298E-13</v>
      </c>
      <c r="AI218" s="10">
        <v>0</v>
      </c>
      <c r="AJ218" s="10">
        <v>0</v>
      </c>
    </row>
    <row r="219" spans="30:36" x14ac:dyDescent="0.2">
      <c r="AD219">
        <v>19</v>
      </c>
      <c r="AE219" s="10">
        <v>2.9865240308419998E-12</v>
      </c>
      <c r="AF219" s="10">
        <v>6.6004757205753096E-13</v>
      </c>
      <c r="AG219" s="10">
        <v>7.7022703873113601E-13</v>
      </c>
      <c r="AI219" s="10">
        <v>0</v>
      </c>
      <c r="AJ219" s="10">
        <v>0</v>
      </c>
    </row>
    <row r="220" spans="30:36" x14ac:dyDescent="0.2">
      <c r="AD220">
        <v>20</v>
      </c>
      <c r="AE220" s="10">
        <v>2.9919174646026501E-12</v>
      </c>
      <c r="AF220" s="10">
        <v>6.5361272011630904E-13</v>
      </c>
      <c r="AG220" s="10">
        <v>7.69926218363093E-13</v>
      </c>
      <c r="AI220" s="10">
        <v>0</v>
      </c>
      <c r="AJ220" s="10">
        <v>0</v>
      </c>
    </row>
    <row r="221" spans="30:36" x14ac:dyDescent="0.2">
      <c r="AD221">
        <v>21</v>
      </c>
      <c r="AE221" s="10">
        <v>2.9919154261724601E-12</v>
      </c>
      <c r="AF221" s="10">
        <v>6.5361272011888095E-13</v>
      </c>
      <c r="AG221" s="10">
        <v>7.6993320357797697E-13</v>
      </c>
      <c r="AI221" s="10">
        <v>0</v>
      </c>
      <c r="AJ221" s="10">
        <v>0</v>
      </c>
    </row>
    <row r="222" spans="30:36" x14ac:dyDescent="0.2">
      <c r="AD222">
        <v>22</v>
      </c>
      <c r="AE222" s="10">
        <v>9.5449257892405494E-13</v>
      </c>
      <c r="AF222" s="10">
        <v>3.0718935902052899E-13</v>
      </c>
      <c r="AG222" s="10">
        <v>2.6463445709363199E-13</v>
      </c>
      <c r="AI222" s="10">
        <v>0</v>
      </c>
      <c r="AJ222" s="10">
        <v>0</v>
      </c>
    </row>
    <row r="223" spans="30:36" x14ac:dyDescent="0.2">
      <c r="AD223">
        <v>23</v>
      </c>
      <c r="AE223" s="10">
        <v>3.0335099644196601E-12</v>
      </c>
      <c r="AF223" s="10">
        <v>6.5745300781124495E-13</v>
      </c>
      <c r="AG223" s="10">
        <v>7.6856723277553001E-13</v>
      </c>
      <c r="AI223" s="10">
        <v>0</v>
      </c>
      <c r="AJ223" s="10">
        <v>0</v>
      </c>
    </row>
    <row r="224" spans="30:36" x14ac:dyDescent="0.2">
      <c r="AD224">
        <v>24</v>
      </c>
      <c r="AE224" s="10">
        <v>9.4835813857775206E-13</v>
      </c>
      <c r="AF224" s="10">
        <v>3.0941476522289598E-13</v>
      </c>
      <c r="AG224" s="10">
        <v>2.6528884131550998E-13</v>
      </c>
      <c r="AI224" s="10">
        <v>0</v>
      </c>
      <c r="AJ224" s="10">
        <v>0</v>
      </c>
    </row>
    <row r="225" spans="30:36" x14ac:dyDescent="0.2">
      <c r="AD225">
        <v>25</v>
      </c>
      <c r="AE225" s="10">
        <v>4.9663294096647197E-13</v>
      </c>
      <c r="AF225" s="10">
        <v>2.1108136986069801E-13</v>
      </c>
      <c r="AG225" s="10">
        <v>6.0564649960204297E-13</v>
      </c>
      <c r="AI225" s="10">
        <v>0</v>
      </c>
      <c r="AJ225" s="10">
        <v>0</v>
      </c>
    </row>
    <row r="226" spans="30:36" x14ac:dyDescent="0.2">
      <c r="AD226">
        <v>26</v>
      </c>
      <c r="AE226" s="10">
        <v>9.5007575129833499E-13</v>
      </c>
      <c r="AF226" s="10">
        <v>3.1770988474760801E-13</v>
      </c>
      <c r="AG226" s="10">
        <v>2.6492598315397001E-13</v>
      </c>
      <c r="AI226" s="10">
        <v>0</v>
      </c>
      <c r="AJ226" s="10">
        <v>0</v>
      </c>
    </row>
    <row r="227" spans="30:36" x14ac:dyDescent="0.2">
      <c r="AD227">
        <v>27</v>
      </c>
      <c r="AE227" s="10">
        <v>9.4835888746020705E-13</v>
      </c>
      <c r="AF227" s="10">
        <v>3.0941476521762901E-13</v>
      </c>
      <c r="AG227" s="10">
        <v>2.6528884132204998E-13</v>
      </c>
      <c r="AI227" s="10">
        <v>0</v>
      </c>
      <c r="AJ227" s="10">
        <v>0</v>
      </c>
    </row>
    <row r="228" spans="30:36" x14ac:dyDescent="0.2">
      <c r="AD228">
        <v>28</v>
      </c>
      <c r="AE228" s="10">
        <v>9.5007607200439801E-13</v>
      </c>
      <c r="AF228" s="10">
        <v>3.1770988475737999E-13</v>
      </c>
      <c r="AG228" s="10">
        <v>2.6492329690513901E-13</v>
      </c>
      <c r="AI228" s="10">
        <v>0</v>
      </c>
      <c r="AJ228" s="10">
        <v>0</v>
      </c>
    </row>
    <row r="229" spans="30:36" x14ac:dyDescent="0.2">
      <c r="AD229">
        <v>29</v>
      </c>
      <c r="AE229" s="10">
        <v>9.4824001145269606E-13</v>
      </c>
      <c r="AF229" s="10">
        <v>3.1752847518946701E-13</v>
      </c>
      <c r="AG229" s="10">
        <v>2.6499571849023599E-13</v>
      </c>
      <c r="AI229" s="10">
        <v>0</v>
      </c>
      <c r="AJ229" s="10">
        <v>0</v>
      </c>
    </row>
    <row r="230" spans="30:36" x14ac:dyDescent="0.2">
      <c r="AD230">
        <v>30</v>
      </c>
      <c r="AE230" s="10">
        <v>2.9865261489509201E-12</v>
      </c>
      <c r="AF230" s="10">
        <v>6.6004757200973604E-13</v>
      </c>
      <c r="AG230" s="10">
        <v>7.70234014537296E-13</v>
      </c>
      <c r="AI230" s="10">
        <v>0</v>
      </c>
      <c r="AJ230" s="10">
        <v>0</v>
      </c>
    </row>
    <row r="231" spans="30:36" x14ac:dyDescent="0.2">
      <c r="AD231">
        <v>31</v>
      </c>
      <c r="AE231" s="10">
        <v>9.5449321287069399E-13</v>
      </c>
      <c r="AF231" s="10">
        <v>3.071893590245E-13</v>
      </c>
      <c r="AG231" s="10">
        <v>2.64631765718904E-13</v>
      </c>
      <c r="AI231" s="10">
        <v>0</v>
      </c>
      <c r="AJ231" s="10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Bohan, Dana W</dc:creator>
  <cp:lastModifiedBy>Microsoft Office User</cp:lastModifiedBy>
  <dcterms:created xsi:type="dcterms:W3CDTF">2020-08-21T21:01:14Z</dcterms:created>
  <dcterms:modified xsi:type="dcterms:W3CDTF">2020-10-05T14:11:31Z</dcterms:modified>
</cp:coreProperties>
</file>