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macs/PycharmProjects/emotion_visualization_analysis/data/pilot_study/analysis/"/>
    </mc:Choice>
  </mc:AlternateContent>
  <xr:revisionPtr revIDLastSave="0" documentId="13_ncr:1_{F525204B-2FBD-5541-8FBF-0C53A7C9564A}" xr6:coauthVersionLast="45" xr6:coauthVersionMax="45" xr10:uidLastSave="{00000000-0000-0000-0000-000000000000}"/>
  <bookViews>
    <workbookView xWindow="15320" yWindow="-28340" windowWidth="34400" windowHeight="28340" xr2:uid="{00000000-000D-0000-FFFF-FFFF00000000}"/>
  </bookViews>
  <sheets>
    <sheet name="spearman" sheetId="3" r:id="rId1"/>
    <sheet name="nohue_valence" sheetId="2" r:id="rId2"/>
    <sheet name="nohue_arousal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3" l="1"/>
  <c r="G11" i="3"/>
  <c r="F11" i="3"/>
  <c r="E11" i="3"/>
  <c r="D11" i="3"/>
  <c r="H10" i="3"/>
  <c r="G10" i="3"/>
  <c r="F10" i="3"/>
  <c r="E10" i="3"/>
  <c r="D10" i="3"/>
  <c r="D22" i="2"/>
  <c r="D23" i="2"/>
  <c r="D24" i="2"/>
  <c r="D25" i="2"/>
  <c r="D21" i="2"/>
  <c r="B25" i="2"/>
  <c r="B22" i="2"/>
  <c r="B23" i="2"/>
  <c r="B24" i="2"/>
  <c r="B21" i="2"/>
  <c r="C23" i="2"/>
  <c r="C22" i="2"/>
  <c r="C24" i="2"/>
  <c r="C25" i="2"/>
  <c r="C21" i="2"/>
  <c r="A23" i="2"/>
  <c r="A24" i="2"/>
  <c r="A25" i="2"/>
  <c r="A22" i="2"/>
  <c r="A21" i="2"/>
  <c r="B14" i="2"/>
  <c r="B63" i="2"/>
  <c r="B72" i="2" s="1"/>
  <c r="B81" i="2" s="1"/>
  <c r="B62" i="2"/>
  <c r="B71" i="2" s="1"/>
  <c r="B44" i="2"/>
  <c r="C44" i="2" s="1"/>
  <c r="D44" i="2" s="1"/>
  <c r="E65" i="2"/>
  <c r="E74" i="2" s="1"/>
  <c r="E83" i="2" s="1"/>
  <c r="C67" i="2"/>
  <c r="C76" i="2" s="1"/>
  <c r="C85" i="2" s="1"/>
  <c r="B80" i="2" l="1"/>
  <c r="GW17" i="2"/>
  <c r="GW16" i="2"/>
  <c r="GW18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B45" i="2"/>
  <c r="C45" i="2" s="1"/>
  <c r="D45" i="2" s="1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B31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B30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A15" i="2"/>
  <c r="A16" i="2"/>
  <c r="A17" i="2"/>
  <c r="A18" i="2"/>
  <c r="A14" i="2"/>
  <c r="E54" i="2"/>
  <c r="E55" i="2"/>
  <c r="E56" i="2"/>
  <c r="E57" i="2"/>
  <c r="E53" i="2"/>
  <c r="D54" i="2"/>
  <c r="D55" i="2"/>
  <c r="D56" i="2"/>
  <c r="D57" i="2"/>
  <c r="D53" i="2"/>
  <c r="G67" i="2"/>
  <c r="G76" i="2" s="1"/>
  <c r="G85" i="2" s="1"/>
  <c r="B65" i="2"/>
  <c r="B74" i="2" s="1"/>
  <c r="B83" i="2" s="1"/>
  <c r="H66" i="2"/>
  <c r="H75" i="2" s="1"/>
  <c r="H84" i="2" s="1"/>
  <c r="H62" i="2"/>
  <c r="H71" i="2" s="1"/>
  <c r="H80" i="2" s="1"/>
  <c r="H63" i="2"/>
  <c r="H72" i="2" s="1"/>
  <c r="H81" i="2" s="1"/>
  <c r="H64" i="2"/>
  <c r="H73" i="2" s="1"/>
  <c r="H82" i="2" s="1"/>
  <c r="H65" i="2"/>
  <c r="H74" i="2" s="1"/>
  <c r="H83" i="2" s="1"/>
  <c r="H67" i="2"/>
  <c r="H76" i="2" s="1"/>
  <c r="H85" i="2" s="1"/>
  <c r="H61" i="2"/>
  <c r="H70" i="2" s="1"/>
  <c r="H79" i="2" s="1"/>
  <c r="G62" i="2"/>
  <c r="G71" i="2" s="1"/>
  <c r="G80" i="2" s="1"/>
  <c r="G63" i="2"/>
  <c r="G72" i="2" s="1"/>
  <c r="G81" i="2" s="1"/>
  <c r="G64" i="2"/>
  <c r="G73" i="2" s="1"/>
  <c r="G82" i="2" s="1"/>
  <c r="G65" i="2"/>
  <c r="G74" i="2" s="1"/>
  <c r="G83" i="2" s="1"/>
  <c r="G66" i="2"/>
  <c r="G75" i="2" s="1"/>
  <c r="G84" i="2" s="1"/>
  <c r="G61" i="2"/>
  <c r="G70" i="2" s="1"/>
  <c r="G79" i="2" s="1"/>
  <c r="F62" i="2"/>
  <c r="F71" i="2" s="1"/>
  <c r="F80" i="2" s="1"/>
  <c r="F63" i="2"/>
  <c r="F72" i="2" s="1"/>
  <c r="F81" i="2" s="1"/>
  <c r="F64" i="2"/>
  <c r="F73" i="2" s="1"/>
  <c r="F82" i="2" s="1"/>
  <c r="F65" i="2"/>
  <c r="F74" i="2" s="1"/>
  <c r="F83" i="2" s="1"/>
  <c r="F66" i="2"/>
  <c r="F75" i="2" s="1"/>
  <c r="F84" i="2" s="1"/>
  <c r="F67" i="2"/>
  <c r="F76" i="2" s="1"/>
  <c r="F85" i="2" s="1"/>
  <c r="F61" i="2"/>
  <c r="F70" i="2" s="1"/>
  <c r="F79" i="2" s="1"/>
  <c r="E62" i="2"/>
  <c r="E71" i="2" s="1"/>
  <c r="E80" i="2" s="1"/>
  <c r="E63" i="2"/>
  <c r="E72" i="2" s="1"/>
  <c r="E81" i="2" s="1"/>
  <c r="E64" i="2"/>
  <c r="E73" i="2" s="1"/>
  <c r="E82" i="2" s="1"/>
  <c r="B49" i="2"/>
  <c r="C49" i="2" s="1"/>
  <c r="D49" i="2" s="1"/>
  <c r="E66" i="2"/>
  <c r="E75" i="2" s="1"/>
  <c r="E84" i="2" s="1"/>
  <c r="E67" i="2"/>
  <c r="E76" i="2" s="1"/>
  <c r="E85" i="2" s="1"/>
  <c r="E61" i="2"/>
  <c r="E70" i="2" s="1"/>
  <c r="E79" i="2" s="1"/>
  <c r="D62" i="2"/>
  <c r="D71" i="2" s="1"/>
  <c r="D80" i="2" s="1"/>
  <c r="D63" i="2"/>
  <c r="D72" i="2" s="1"/>
  <c r="D81" i="2" s="1"/>
  <c r="D64" i="2"/>
  <c r="D73" i="2" s="1"/>
  <c r="D82" i="2" s="1"/>
  <c r="D65" i="2"/>
  <c r="D74" i="2" s="1"/>
  <c r="D83" i="2" s="1"/>
  <c r="D66" i="2"/>
  <c r="D75" i="2" s="1"/>
  <c r="D84" i="2" s="1"/>
  <c r="D67" i="2"/>
  <c r="D76" i="2" s="1"/>
  <c r="D85" i="2" s="1"/>
  <c r="D61" i="2"/>
  <c r="D70" i="2" s="1"/>
  <c r="D79" i="2" s="1"/>
  <c r="C63" i="2"/>
  <c r="C72" i="2" s="1"/>
  <c r="C81" i="2" s="1"/>
  <c r="C64" i="2"/>
  <c r="C73" i="2" s="1"/>
  <c r="C82" i="2" s="1"/>
  <c r="C65" i="2"/>
  <c r="C74" i="2" s="1"/>
  <c r="C83" i="2" s="1"/>
  <c r="C66" i="2"/>
  <c r="C75" i="2" s="1"/>
  <c r="C84" i="2" s="1"/>
  <c r="C62" i="2"/>
  <c r="C71" i="2" s="1"/>
  <c r="C80" i="2" s="1"/>
  <c r="C61" i="2"/>
  <c r="C70" i="2" s="1"/>
  <c r="C79" i="2" s="1"/>
  <c r="B66" i="2"/>
  <c r="B75" i="2" s="1"/>
  <c r="B84" i="2" s="1"/>
  <c r="B67" i="2"/>
  <c r="B76" i="2" s="1"/>
  <c r="B85" i="2" s="1"/>
  <c r="B64" i="2"/>
  <c r="B73" i="2" s="1"/>
  <c r="B82" i="2" s="1"/>
  <c r="B61" i="2"/>
  <c r="B70" i="2" s="1"/>
  <c r="B79" i="2" s="1"/>
  <c r="B33" i="2" l="1"/>
  <c r="B32" i="2"/>
  <c r="B19" i="1"/>
  <c r="B20" i="1"/>
  <c r="B21" i="1"/>
  <c r="B22" i="1"/>
  <c r="C22" i="1" s="1"/>
  <c r="D22" i="1" s="1"/>
  <c r="B23" i="1"/>
  <c r="B18" i="1"/>
  <c r="C18" i="1" s="1"/>
  <c r="D18" i="1" s="1"/>
  <c r="B46" i="2"/>
  <c r="C46" i="2" s="1"/>
  <c r="D46" i="2" s="1"/>
  <c r="B47" i="2"/>
  <c r="C47" i="2" s="1"/>
  <c r="D47" i="2" s="1"/>
  <c r="B48" i="2"/>
  <c r="C48" i="2" s="1"/>
  <c r="D48" i="2" s="1"/>
  <c r="D23" i="1" l="1"/>
  <c r="C23" i="1"/>
  <c r="C21" i="1"/>
  <c r="D21" i="1" s="1"/>
  <c r="C19" i="1"/>
  <c r="D19" i="1" s="1"/>
  <c r="C20" i="1"/>
  <c r="D20" i="1" s="1"/>
  <c r="B34" i="2"/>
  <c r="B35" i="2"/>
  <c r="C54" i="2"/>
  <c r="C55" i="2"/>
  <c r="C56" i="2"/>
  <c r="C57" i="2"/>
  <c r="C53" i="2"/>
  <c r="B54" i="2"/>
  <c r="B55" i="2"/>
  <c r="B56" i="2"/>
  <c r="B57" i="2"/>
  <c r="B53" i="2"/>
  <c r="A57" i="2"/>
  <c r="A54" i="2"/>
  <c r="A55" i="2"/>
  <c r="A56" i="2"/>
  <c r="A53" i="2"/>
  <c r="B37" i="2" l="1"/>
  <c r="B36" i="2"/>
</calcChain>
</file>

<file path=xl/sharedStrings.xml><?xml version="1.0" encoding="utf-8"?>
<sst xmlns="http://schemas.openxmlformats.org/spreadsheetml/2006/main" count="600" uniqueCount="280">
  <si>
    <t>order_0-0</t>
  </si>
  <si>
    <t>order_0-1</t>
  </si>
  <si>
    <t>order_0-2</t>
  </si>
  <si>
    <t>order_0-3</t>
  </si>
  <si>
    <t>order_0-4</t>
  </si>
  <si>
    <t>order_0-5</t>
  </si>
  <si>
    <t>order_0-6</t>
  </si>
  <si>
    <t>order_0-7</t>
  </si>
  <si>
    <t>order_1-0</t>
  </si>
  <si>
    <t>order_1-1</t>
  </si>
  <si>
    <t>order_1-2</t>
  </si>
  <si>
    <t>order_1-3</t>
  </si>
  <si>
    <t>order_1-4</t>
  </si>
  <si>
    <t>order_1-5</t>
  </si>
  <si>
    <t>order_1-6</t>
  </si>
  <si>
    <t>order_1-7</t>
  </si>
  <si>
    <t>order_2-0</t>
  </si>
  <si>
    <t>order_2-1</t>
  </si>
  <si>
    <t>order_2-2</t>
  </si>
  <si>
    <t>order_2-3</t>
  </si>
  <si>
    <t>order_2-4</t>
  </si>
  <si>
    <t>order_2-5</t>
  </si>
  <si>
    <t>order_2-6</t>
  </si>
  <si>
    <t>order_2-7</t>
  </si>
  <si>
    <t>order_3-0</t>
  </si>
  <si>
    <t>order_3-1</t>
  </si>
  <si>
    <t>order_3-2</t>
  </si>
  <si>
    <t>order_3-3</t>
  </si>
  <si>
    <t>order_3-4</t>
  </si>
  <si>
    <t>order_3-5</t>
  </si>
  <si>
    <t>order_3-6</t>
  </si>
  <si>
    <t>order_3-7</t>
  </si>
  <si>
    <t>order_4-0</t>
  </si>
  <si>
    <t>order_4-1</t>
  </si>
  <si>
    <t>order_4-2</t>
  </si>
  <si>
    <t>order_4-3</t>
  </si>
  <si>
    <t>order_4-4</t>
  </si>
  <si>
    <t>order_4-5</t>
  </si>
  <si>
    <t>order_4-6</t>
  </si>
  <si>
    <t>order_4-7</t>
  </si>
  <si>
    <t>order_5-0</t>
  </si>
  <si>
    <t>order_5-1</t>
  </si>
  <si>
    <t>order_5-2</t>
  </si>
  <si>
    <t>order_5-3</t>
  </si>
  <si>
    <t>order_5-4</t>
  </si>
  <si>
    <t>order_5-5</t>
  </si>
  <si>
    <t>order_5-6</t>
  </si>
  <si>
    <t>order_5-7</t>
  </si>
  <si>
    <t>order_6-0</t>
  </si>
  <si>
    <t>order_6-1</t>
  </si>
  <si>
    <t>order_6-2</t>
  </si>
  <si>
    <t>order_6-3</t>
  </si>
  <si>
    <t>order_6-4</t>
  </si>
  <si>
    <t>order_6-5</t>
  </si>
  <si>
    <t>order_6-6</t>
  </si>
  <si>
    <t>order_6-7</t>
  </si>
  <si>
    <t>order_7-0</t>
  </si>
  <si>
    <t>order_7-1</t>
  </si>
  <si>
    <t>order_7-2</t>
  </si>
  <si>
    <t>order_7-3</t>
  </si>
  <si>
    <t>order_7-4</t>
  </si>
  <si>
    <t>order_7-5</t>
  </si>
  <si>
    <t>order_7-6</t>
  </si>
  <si>
    <t>order_7-7</t>
  </si>
  <si>
    <t>order_8-0</t>
  </si>
  <si>
    <t>order_8-1</t>
  </si>
  <si>
    <t>order_8-2</t>
  </si>
  <si>
    <t>order_8-3</t>
  </si>
  <si>
    <t>order_8-4</t>
  </si>
  <si>
    <t>order_8-5</t>
  </si>
  <si>
    <t>order_8-6</t>
  </si>
  <si>
    <t>order_8-7</t>
  </si>
  <si>
    <t>order_9-0</t>
  </si>
  <si>
    <t>order_9-1</t>
  </si>
  <si>
    <t>order_9-2</t>
  </si>
  <si>
    <t>order_9-3</t>
  </si>
  <si>
    <t>order_9-4</t>
  </si>
  <si>
    <t>order_9-5</t>
  </si>
  <si>
    <t>order_9-6</t>
  </si>
  <si>
    <t>order_9-7</t>
  </si>
  <si>
    <t>order_10-0</t>
  </si>
  <si>
    <t>order_10-1</t>
  </si>
  <si>
    <t>order_10-2</t>
  </si>
  <si>
    <t>order_10-3</t>
  </si>
  <si>
    <t>order_10-4</t>
  </si>
  <si>
    <t>order_10-5</t>
  </si>
  <si>
    <t>order_10-6</t>
  </si>
  <si>
    <t>order_10-7</t>
  </si>
  <si>
    <t>order_11-0</t>
  </si>
  <si>
    <t>order_11-1</t>
  </si>
  <si>
    <t>order_11-2</t>
  </si>
  <si>
    <t>order_11-3</t>
  </si>
  <si>
    <t>order_11-4</t>
  </si>
  <si>
    <t>order_11-5</t>
  </si>
  <si>
    <t>order_11-6</t>
  </si>
  <si>
    <t>order_11-7</t>
  </si>
  <si>
    <t>order_12-0</t>
  </si>
  <si>
    <t>order_12-1</t>
  </si>
  <si>
    <t>order_12-2</t>
  </si>
  <si>
    <t>order_12-3</t>
  </si>
  <si>
    <t>order_12-4</t>
  </si>
  <si>
    <t>order_12-5</t>
  </si>
  <si>
    <t>order_12-6</t>
  </si>
  <si>
    <t>order_12-7</t>
  </si>
  <si>
    <t>order_13-0</t>
  </si>
  <si>
    <t>order_13-1</t>
  </si>
  <si>
    <t>order_13-2</t>
  </si>
  <si>
    <t>order_13-3</t>
  </si>
  <si>
    <t>order_13-4</t>
  </si>
  <si>
    <t>order_13-5</t>
  </si>
  <si>
    <t>order_13-6</t>
  </si>
  <si>
    <t>order_13-7</t>
  </si>
  <si>
    <t>order_14-0</t>
  </si>
  <si>
    <t>order_14-1</t>
  </si>
  <si>
    <t>order_14-2</t>
  </si>
  <si>
    <t>order_14-3</t>
  </si>
  <si>
    <t>order_14-4</t>
  </si>
  <si>
    <t>order_14-5</t>
  </si>
  <si>
    <t>order_14-6</t>
  </si>
  <si>
    <t>order_14-7</t>
  </si>
  <si>
    <t>order_15-0</t>
  </si>
  <si>
    <t>order_15-1</t>
  </si>
  <si>
    <t>order_15-2</t>
  </si>
  <si>
    <t>order_15-3</t>
  </si>
  <si>
    <t>order_15-4</t>
  </si>
  <si>
    <t>order_15-5</t>
  </si>
  <si>
    <t>order_15-6</t>
  </si>
  <si>
    <t>order_15-7</t>
  </si>
  <si>
    <t>order_16-0</t>
  </si>
  <si>
    <t>order_16-1</t>
  </si>
  <si>
    <t>order_16-2</t>
  </si>
  <si>
    <t>order_16-3</t>
  </si>
  <si>
    <t>order_16-4</t>
  </si>
  <si>
    <t>order_16-5</t>
  </si>
  <si>
    <t>order_16-6</t>
  </si>
  <si>
    <t>order_16-7</t>
  </si>
  <si>
    <t>radius</t>
  </si>
  <si>
    <t>theta</t>
  </si>
  <si>
    <t>valence</t>
  </si>
  <si>
    <t>arousal</t>
  </si>
  <si>
    <t>Valence</t>
    <phoneticPr fontId="18"/>
  </si>
  <si>
    <t>Arousal</t>
    <phoneticPr fontId="18"/>
  </si>
  <si>
    <t>Theta_Sub</t>
    <phoneticPr fontId="18"/>
  </si>
  <si>
    <t>Vertex_Num</t>
    <phoneticPr fontId="18"/>
  </si>
  <si>
    <t>Length_Coefficient</t>
    <phoneticPr fontId="18"/>
  </si>
  <si>
    <t>Amplitude</t>
    <phoneticPr fontId="18"/>
  </si>
  <si>
    <t>Theta_Beat</t>
    <phoneticPr fontId="18"/>
  </si>
  <si>
    <t>Valence-Theta_Sub</t>
    <phoneticPr fontId="18"/>
  </si>
  <si>
    <t>Valence-Vertex_Num</t>
    <phoneticPr fontId="18"/>
  </si>
  <si>
    <t>Valence-Length_Coefficient</t>
    <phoneticPr fontId="18"/>
  </si>
  <si>
    <t>Valence-Amplitude</t>
    <phoneticPr fontId="18"/>
  </si>
  <si>
    <t>Valence-Theta_Beat</t>
    <phoneticPr fontId="18"/>
  </si>
  <si>
    <t>Arousal-Theta_Sub</t>
    <phoneticPr fontId="18"/>
  </si>
  <si>
    <t>Arousal-Vertex_Num</t>
    <phoneticPr fontId="18"/>
  </si>
  <si>
    <t>Arousal-Length_Coefficient</t>
    <phoneticPr fontId="18"/>
  </si>
  <si>
    <t>Arousal-Amplitude</t>
    <phoneticPr fontId="18"/>
  </si>
  <si>
    <t>Arousal-Theta_Beat</t>
    <phoneticPr fontId="18"/>
  </si>
  <si>
    <t>Arousal-Hue</t>
    <phoneticPr fontId="18"/>
  </si>
  <si>
    <t>Parameter</t>
    <phoneticPr fontId="18"/>
  </si>
  <si>
    <t>Correlation</t>
    <phoneticPr fontId="18"/>
  </si>
  <si>
    <t>Min</t>
    <phoneticPr fontId="18"/>
  </si>
  <si>
    <t>Max</t>
    <phoneticPr fontId="18"/>
  </si>
  <si>
    <t>t</t>
    <phoneticPr fontId="18"/>
  </si>
  <si>
    <t>p</t>
    <phoneticPr fontId="18"/>
  </si>
  <si>
    <t>**</t>
    <phoneticPr fontId="18"/>
  </si>
  <si>
    <t>*</t>
    <phoneticPr fontId="18"/>
  </si>
  <si>
    <t>valence</t>
    <phoneticPr fontId="18"/>
  </si>
  <si>
    <t>arousal</t>
    <phoneticPr fontId="18"/>
  </si>
  <si>
    <t>theta_sub</t>
    <phoneticPr fontId="18"/>
  </si>
  <si>
    <t>vertex_num</t>
    <phoneticPr fontId="18"/>
  </si>
  <si>
    <t>length_coefficient</t>
    <phoneticPr fontId="18"/>
  </si>
  <si>
    <t>amplitude</t>
    <phoneticPr fontId="18"/>
  </si>
  <si>
    <t>theta_beat</t>
    <phoneticPr fontId="18"/>
  </si>
  <si>
    <t>SD</t>
    <phoneticPr fontId="18"/>
  </si>
  <si>
    <t>MEAN</t>
    <phoneticPr fontId="18"/>
  </si>
  <si>
    <t>Correlation of all patern</t>
  </si>
  <si>
    <t>Normalized</t>
    <phoneticPr fontId="18"/>
  </si>
  <si>
    <t>ForHue</t>
    <phoneticPr fontId="18"/>
  </si>
  <si>
    <t>Vertex_Num-Length_Coefficient</t>
    <phoneticPr fontId="18"/>
  </si>
  <si>
    <t>cos</t>
    <phoneticPr fontId="18"/>
  </si>
  <si>
    <t>sin</t>
    <phoneticPr fontId="18"/>
  </si>
  <si>
    <t>cosSum</t>
    <phoneticPr fontId="18"/>
  </si>
  <si>
    <t>sinSum</t>
    <phoneticPr fontId="18"/>
  </si>
  <si>
    <t>argStdRad</t>
    <phoneticPr fontId="18"/>
  </si>
  <si>
    <t>argVarRad</t>
    <phoneticPr fontId="18"/>
  </si>
  <si>
    <t>RRad</t>
    <phoneticPr fontId="18"/>
  </si>
  <si>
    <t>argMeanRad</t>
    <phoneticPr fontId="18"/>
  </si>
  <si>
    <t>order_0-8</t>
  </si>
  <si>
    <t>order_0-9</t>
  </si>
  <si>
    <t>order_0-10</t>
  </si>
  <si>
    <t>order_0-11</t>
  </si>
  <si>
    <t>order_1-8</t>
  </si>
  <si>
    <t>order_1-9</t>
  </si>
  <si>
    <t>order_1-10</t>
  </si>
  <si>
    <t>order_1-11</t>
  </si>
  <si>
    <t>order_2-8</t>
  </si>
  <si>
    <t>order_2-9</t>
  </si>
  <si>
    <t>order_2-10</t>
  </si>
  <si>
    <t>order_2-11</t>
  </si>
  <si>
    <t>order_3-8</t>
  </si>
  <si>
    <t>order_3-9</t>
  </si>
  <si>
    <t>order_3-10</t>
  </si>
  <si>
    <t>order_3-11</t>
  </si>
  <si>
    <t>order_4-8</t>
  </si>
  <si>
    <t>order_4-9</t>
  </si>
  <si>
    <t>order_4-10</t>
  </si>
  <si>
    <t>order_4-11</t>
  </si>
  <si>
    <t>order_5-8</t>
  </si>
  <si>
    <t>order_5-9</t>
  </si>
  <si>
    <t>order_5-10</t>
  </si>
  <si>
    <t>order_5-11</t>
  </si>
  <si>
    <t>order_6-8</t>
  </si>
  <si>
    <t>order_6-9</t>
  </si>
  <si>
    <t>order_6-10</t>
  </si>
  <si>
    <t>order_6-11</t>
  </si>
  <si>
    <t>order_7-8</t>
  </si>
  <si>
    <t>order_7-9</t>
  </si>
  <si>
    <t>order_7-10</t>
  </si>
  <si>
    <t>order_7-11</t>
  </si>
  <si>
    <t>order_8-8</t>
  </si>
  <si>
    <t>order_8-9</t>
  </si>
  <si>
    <t>order_8-10</t>
  </si>
  <si>
    <t>order_8-11</t>
  </si>
  <si>
    <t>order_9-8</t>
  </si>
  <si>
    <t>order_9-9</t>
  </si>
  <si>
    <t>order_9-10</t>
  </si>
  <si>
    <t>order_9-11</t>
  </si>
  <si>
    <t>order_10-8</t>
  </si>
  <si>
    <t>order_10-9</t>
  </si>
  <si>
    <t>order_10-10</t>
  </si>
  <si>
    <t>order_10-11</t>
  </si>
  <si>
    <t>order_11-8</t>
  </si>
  <si>
    <t>order_11-9</t>
  </si>
  <si>
    <t>order_11-10</t>
  </si>
  <si>
    <t>order_11-11</t>
  </si>
  <si>
    <t>order_12-8</t>
  </si>
  <si>
    <t>order_12-9</t>
  </si>
  <si>
    <t>order_12-10</t>
  </si>
  <si>
    <t>order_12-11</t>
  </si>
  <si>
    <t>order_13-8</t>
  </si>
  <si>
    <t>order_13-9</t>
  </si>
  <si>
    <t>order_13-10</t>
  </si>
  <si>
    <t>order_13-11</t>
  </si>
  <si>
    <t>order_14-8</t>
  </si>
  <si>
    <t>order_14-9</t>
  </si>
  <si>
    <t>order_14-10</t>
  </si>
  <si>
    <t>order_14-11</t>
  </si>
  <si>
    <t>order_15-8</t>
  </si>
  <si>
    <t>order_15-9</t>
  </si>
  <si>
    <t>order_15-10</t>
  </si>
  <si>
    <t>order_15-11</t>
  </si>
  <si>
    <t>order_16-8</t>
  </si>
  <si>
    <t>order_16-9</t>
  </si>
  <si>
    <t>order_16-10</t>
  </si>
  <si>
    <t>order_16-11</t>
  </si>
  <si>
    <t>sliderThetaSub</t>
  </si>
  <si>
    <t>sliderVertexNum</t>
  </si>
  <si>
    <t>sliderLengthCoefficient</t>
  </si>
  <si>
    <t>sliderAmplitude</t>
  </si>
  <si>
    <t>sliderThetaBeat</t>
  </si>
  <si>
    <t>最大値と最小値，平均，標準偏差</t>
    <rPh sb="0" eb="3">
      <t xml:space="preserve">サイダイチ </t>
    </rPh>
    <rPh sb="4" eb="7">
      <t xml:space="preserve">サイショウチ </t>
    </rPh>
    <rPh sb="8" eb="10">
      <t xml:space="preserve">ヘイキン </t>
    </rPh>
    <rPh sb="11" eb="15">
      <t xml:space="preserve">ヒョウジュンヘンサ </t>
    </rPh>
    <phoneticPr fontId="18"/>
  </si>
  <si>
    <t>ピアソンの積率相関係数</t>
    <rPh sb="0" eb="6">
      <t>ピアソンノ</t>
    </rPh>
    <phoneticPr fontId="18"/>
  </si>
  <si>
    <t>無相関検定p値</t>
    <rPh sb="0" eb="5">
      <t xml:space="preserve">ムソウカンケンテイ </t>
    </rPh>
    <rPh sb="6" eb="7">
      <t xml:space="preserve">チ </t>
    </rPh>
    <phoneticPr fontId="18"/>
  </si>
  <si>
    <t>VALENCE</t>
    <phoneticPr fontId="18"/>
  </si>
  <si>
    <t>スピアマンの順序相関係数</t>
    <rPh sb="6" eb="8">
      <t xml:space="preserve">ジュンジョ </t>
    </rPh>
    <rPh sb="8" eb="10">
      <t xml:space="preserve">ソウカン </t>
    </rPh>
    <rPh sb="10" eb="12">
      <t xml:space="preserve">ケイスウ </t>
    </rPh>
    <phoneticPr fontId="18"/>
  </si>
  <si>
    <t>thetaSub</t>
    <phoneticPr fontId="18"/>
  </si>
  <si>
    <t>vertexNum</t>
    <phoneticPr fontId="18"/>
  </si>
  <si>
    <t>lengthCoefficient</t>
    <phoneticPr fontId="18"/>
  </si>
  <si>
    <t>thetaBeat</t>
    <phoneticPr fontId="18"/>
  </si>
  <si>
    <t>-</t>
  </si>
  <si>
    <t>-</t>
    <phoneticPr fontId="18"/>
  </si>
  <si>
    <t>length
Coefficient</t>
    <phoneticPr fontId="18"/>
  </si>
  <si>
    <r>
      <rPr>
        <b/>
        <sz val="18"/>
        <color theme="1"/>
        <rFont val="Cambria"/>
        <family val="1"/>
      </rPr>
      <t>Spearman</t>
    </r>
    <r>
      <rPr>
        <b/>
        <sz val="18"/>
        <color theme="1"/>
        <rFont val="Times"/>
        <family val="1"/>
      </rPr>
      <t>の順位相関係数(</t>
    </r>
    <r>
      <rPr>
        <b/>
        <sz val="18"/>
        <color theme="1"/>
        <rFont val="Cambria"/>
        <family val="1"/>
      </rPr>
      <t>r</t>
    </r>
    <r>
      <rPr>
        <b/>
        <vertAlign val="subscript"/>
        <sz val="18"/>
        <color theme="1"/>
        <rFont val="Times Roman"/>
      </rPr>
      <t>s</t>
    </r>
    <r>
      <rPr>
        <b/>
        <sz val="18"/>
        <color theme="1"/>
        <rFont val="Times Roman"/>
      </rPr>
      <t>)</t>
    </r>
    <rPh sb="9" eb="15">
      <t xml:space="preserve">ジュンイソウカンケイスウ </t>
    </rPh>
    <phoneticPr fontId="18"/>
  </si>
  <si>
    <t>* p &lt; .05</t>
    <phoneticPr fontId="18"/>
  </si>
  <si>
    <t>** p &lt; .01</t>
    <phoneticPr fontId="18"/>
  </si>
  <si>
    <t>*** p &lt; .001</t>
    <phoneticPr fontId="18"/>
  </si>
  <si>
    <t>***</t>
    <phoneticPr fontId="18"/>
  </si>
  <si>
    <t>sliderHue</t>
  </si>
  <si>
    <t>hue</t>
    <phoneticPr fontId="18"/>
  </si>
  <si>
    <t>HUE固定</t>
    <rPh sb="3" eb="5">
      <t xml:space="preserve">コテイ 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</si>
</sst>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"/>
    <numFmt numFmtId="178" formatCode="0.000000_);[Red]\(0.000000\)"/>
    <numFmt numFmtId="187" formatCode="0.0000"/>
  </numFmts>
  <fonts count="32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b/>
      <sz val="18"/>
      <color theme="1"/>
      <name val="Times Roman"/>
    </font>
    <font>
      <sz val="18"/>
      <color theme="1"/>
      <name val="Times Roman"/>
    </font>
    <font>
      <b/>
      <vertAlign val="subscript"/>
      <sz val="18"/>
      <color theme="1"/>
      <name val="Times Roman"/>
    </font>
    <font>
      <sz val="18"/>
      <color theme="1"/>
      <name val="Courier"/>
      <family val="1"/>
    </font>
    <font>
      <b/>
      <sz val="18"/>
      <color theme="1"/>
      <name val="Cambria"/>
      <family val="1"/>
    </font>
    <font>
      <b/>
      <sz val="18"/>
      <color theme="1"/>
      <name val="Times"/>
      <family val="1"/>
    </font>
    <font>
      <b/>
      <sz val="18"/>
      <color theme="1"/>
      <name val="Times Roman"/>
      <family val="1"/>
    </font>
    <font>
      <sz val="16"/>
      <color theme="1"/>
      <name val="Times Roman"/>
    </font>
    <font>
      <sz val="16"/>
      <color rgb="FF000000"/>
      <name val="Times Roman"/>
    </font>
    <font>
      <sz val="18"/>
      <color rgb="FF000000"/>
      <name val="Courier"/>
      <family val="1"/>
    </font>
    <font>
      <sz val="20"/>
      <color theme="1"/>
      <name val="游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/>
      <right/>
      <top/>
      <bottom/>
      <diagonal style="thin">
        <color auto="1"/>
      </diagonal>
    </border>
    <border diagonalDown="1">
      <left/>
      <right/>
      <top/>
      <bottom style="medium">
        <color indexed="64"/>
      </bottom>
      <diagonal style="thin">
        <color auto="1"/>
      </diagonal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2" fontId="0" fillId="34" borderId="0" xfId="0" applyNumberFormat="1" applyFill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Fill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22" fillId="0" borderId="0" xfId="0" applyFon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0" fontId="27" fillId="0" borderId="10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/>
    </xf>
    <xf numFmtId="2" fontId="24" fillId="0" borderId="11" xfId="0" applyNumberFormat="1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2" fontId="30" fillId="0" borderId="0" xfId="0" applyNumberFormat="1" applyFont="1" applyAlignment="1">
      <alignment horizontal="center" vertical="center"/>
    </xf>
    <xf numFmtId="2" fontId="30" fillId="0" borderId="0" xfId="0" applyNumberFormat="1" applyFont="1">
      <alignment vertical="center"/>
    </xf>
    <xf numFmtId="0" fontId="22" fillId="0" borderId="11" xfId="0" applyFont="1" applyFill="1" applyBorder="1" applyAlignment="1">
      <alignment horizontal="center" vertical="center"/>
    </xf>
    <xf numFmtId="2" fontId="24" fillId="0" borderId="11" xfId="0" applyNumberFormat="1" applyFont="1" applyBorder="1">
      <alignment vertical="center"/>
    </xf>
    <xf numFmtId="0" fontId="0" fillId="33" borderId="0" xfId="0" applyFill="1">
      <alignment vertical="center"/>
    </xf>
    <xf numFmtId="0" fontId="20" fillId="33" borderId="0" xfId="0" applyFont="1" applyFill="1">
      <alignment vertical="center"/>
    </xf>
    <xf numFmtId="178" fontId="20" fillId="33" borderId="0" xfId="0" applyNumberFormat="1" applyFont="1" applyFill="1">
      <alignment vertical="center"/>
    </xf>
    <xf numFmtId="0" fontId="28" fillId="33" borderId="0" xfId="0" applyFont="1" applyFill="1" applyAlignment="1">
      <alignment horizontal="right" vertical="center"/>
    </xf>
    <xf numFmtId="0" fontId="29" fillId="33" borderId="0" xfId="0" applyFont="1" applyFill="1" applyAlignment="1">
      <alignment horizontal="right" vertical="center"/>
    </xf>
    <xf numFmtId="2" fontId="24" fillId="0" borderId="12" xfId="0" applyNumberFormat="1" applyFont="1" applyBorder="1" applyAlignment="1">
      <alignment horizontal="center" vertical="center"/>
    </xf>
    <xf numFmtId="2" fontId="30" fillId="0" borderId="12" xfId="0" applyNumberFormat="1" applyFont="1" applyBorder="1" applyAlignment="1">
      <alignment horizontal="center" vertical="center"/>
    </xf>
    <xf numFmtId="2" fontId="24" fillId="0" borderId="13" xfId="0" applyNumberFormat="1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187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sz="2400" baseline="0"/>
              <a:t>correlation Between valence and theta_sub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nohue_valence!$A$44</c:f>
              <c:strCache>
                <c:ptCount val="1"/>
                <c:pt idx="0">
                  <c:v>Valence-Theta_Sub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73025">
                <a:solidFill>
                  <a:srgbClr val="FF0000"/>
                </a:solidFill>
                <a:round/>
              </a:ln>
              <a:effectLst/>
            </c:spPr>
          </c:marker>
          <c:trendline>
            <c:spPr>
              <a:ln w="38100" cap="rnd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436724255638244E-2"/>
                  <c:y val="0.21943082122180199"/>
                </c:manualLayout>
              </c:layout>
              <c:numFmt formatCode="General" sourceLinked="0"/>
              <c:spPr>
                <a:solidFill>
                  <a:sysClr val="window" lastClr="FFFFFF">
                    <a:alpha val="23000"/>
                  </a:sysClr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ourier" pitchFamily="2" charset="0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nohue_valence!$B$4:$GV$4</c:f>
              <c:numCache>
                <c:formatCode>General</c:formatCode>
                <c:ptCount val="203"/>
                <c:pt idx="0">
                  <c:v>2.3809500000000001E-2</c:v>
                </c:pt>
                <c:pt idx="1">
                  <c:v>-1.5873000000000002E-2</c:v>
                </c:pt>
                <c:pt idx="2">
                  <c:v>0</c:v>
                </c:pt>
                <c:pt idx="3">
                  <c:v>3.8819899999999997E-2</c:v>
                </c:pt>
                <c:pt idx="4">
                  <c:v>-8.6266399999999997E-3</c:v>
                </c:pt>
                <c:pt idx="5">
                  <c:v>8.6266399999999997E-3</c:v>
                </c:pt>
                <c:pt idx="6">
                  <c:v>1.7253299999999999E-2</c:v>
                </c:pt>
                <c:pt idx="7">
                  <c:v>3.8279E-3</c:v>
                </c:pt>
                <c:pt idx="8">
                  <c:v>-4.7619000000000002E-2</c:v>
                </c:pt>
                <c:pt idx="9">
                  <c:v>0</c:v>
                </c:pt>
                <c:pt idx="10">
                  <c:v>-3.8279E-3</c:v>
                </c:pt>
                <c:pt idx="11">
                  <c:v>-7.9365100000000008E-3</c:v>
                </c:pt>
                <c:pt idx="12">
                  <c:v>0.5</c:v>
                </c:pt>
                <c:pt idx="13">
                  <c:v>0.54761899999999997</c:v>
                </c:pt>
                <c:pt idx="14">
                  <c:v>0.522648</c:v>
                </c:pt>
                <c:pt idx="15">
                  <c:v>0.54761899999999997</c:v>
                </c:pt>
                <c:pt idx="16">
                  <c:v>0.54761899999999997</c:v>
                </c:pt>
                <c:pt idx="17">
                  <c:v>0.53968300000000002</c:v>
                </c:pt>
                <c:pt idx="18">
                  <c:v>0.53968300000000002</c:v>
                </c:pt>
                <c:pt idx="19">
                  <c:v>0.52380899999999997</c:v>
                </c:pt>
                <c:pt idx="20">
                  <c:v>0.50793600000000005</c:v>
                </c:pt>
                <c:pt idx="21">
                  <c:v>0.46031699999999998</c:v>
                </c:pt>
                <c:pt idx="22">
                  <c:v>0.53174600000000005</c:v>
                </c:pt>
                <c:pt idx="23">
                  <c:v>0.52380899999999997</c:v>
                </c:pt>
                <c:pt idx="24">
                  <c:v>0.96302699999999997</c:v>
                </c:pt>
                <c:pt idx="25">
                  <c:v>0.953349</c:v>
                </c:pt>
                <c:pt idx="26">
                  <c:v>0.97619</c:v>
                </c:pt>
                <c:pt idx="27">
                  <c:v>0.97619</c:v>
                </c:pt>
                <c:pt idx="28">
                  <c:v>0.97270599999999996</c:v>
                </c:pt>
                <c:pt idx="29">
                  <c:v>0.953349</c:v>
                </c:pt>
                <c:pt idx="30">
                  <c:v>0.99206399999999995</c:v>
                </c:pt>
                <c:pt idx="31">
                  <c:v>0.953349</c:v>
                </c:pt>
                <c:pt idx="32">
                  <c:v>0.96786700000000003</c:v>
                </c:pt>
                <c:pt idx="33">
                  <c:v>0.96786700000000003</c:v>
                </c:pt>
                <c:pt idx="34">
                  <c:v>0.98238499999999995</c:v>
                </c:pt>
                <c:pt idx="35">
                  <c:v>0.953349</c:v>
                </c:pt>
                <c:pt idx="36">
                  <c:v>0.30952400000000002</c:v>
                </c:pt>
                <c:pt idx="37">
                  <c:v>0.35973899999999998</c:v>
                </c:pt>
                <c:pt idx="38">
                  <c:v>0.32349899999999998</c:v>
                </c:pt>
                <c:pt idx="39">
                  <c:v>0.38714700000000002</c:v>
                </c:pt>
                <c:pt idx="40">
                  <c:v>0.36294999999999999</c:v>
                </c:pt>
                <c:pt idx="41">
                  <c:v>0.36778899999999998</c:v>
                </c:pt>
                <c:pt idx="42">
                  <c:v>0.40166499999999999</c:v>
                </c:pt>
                <c:pt idx="43">
                  <c:v>0.35052899999999998</c:v>
                </c:pt>
                <c:pt idx="44">
                  <c:v>0.33875300000000003</c:v>
                </c:pt>
                <c:pt idx="45">
                  <c:v>0.39682499999999998</c:v>
                </c:pt>
                <c:pt idx="46">
                  <c:v>0.358655</c:v>
                </c:pt>
                <c:pt idx="47">
                  <c:v>0.37525900000000001</c:v>
                </c:pt>
                <c:pt idx="48">
                  <c:v>0.66755699999999996</c:v>
                </c:pt>
                <c:pt idx="49">
                  <c:v>0.66666700000000001</c:v>
                </c:pt>
                <c:pt idx="50">
                  <c:v>0.69717099999999999</c:v>
                </c:pt>
                <c:pt idx="51">
                  <c:v>0.67195800000000006</c:v>
                </c:pt>
                <c:pt idx="52">
                  <c:v>0.71138199999999996</c:v>
                </c:pt>
                <c:pt idx="53">
                  <c:v>0.66782799999999998</c:v>
                </c:pt>
                <c:pt idx="54">
                  <c:v>0.71220600000000001</c:v>
                </c:pt>
                <c:pt idx="55">
                  <c:v>0.66298900000000005</c:v>
                </c:pt>
                <c:pt idx="56">
                  <c:v>0.692025</c:v>
                </c:pt>
                <c:pt idx="57">
                  <c:v>0.692025</c:v>
                </c:pt>
                <c:pt idx="58">
                  <c:v>0.66666700000000001</c:v>
                </c:pt>
                <c:pt idx="59">
                  <c:v>0.69717099999999999</c:v>
                </c:pt>
                <c:pt idx="60">
                  <c:v>0</c:v>
                </c:pt>
                <c:pt idx="61">
                  <c:v>-3.3377799999999999E-2</c:v>
                </c:pt>
                <c:pt idx="62">
                  <c:v>7.9365100000000008E-3</c:v>
                </c:pt>
                <c:pt idx="63">
                  <c:v>2.6338E-2</c:v>
                </c:pt>
                <c:pt idx="64">
                  <c:v>1.5873000000000002E-2</c:v>
                </c:pt>
                <c:pt idx="65">
                  <c:v>1.5873000000000002E-2</c:v>
                </c:pt>
                <c:pt idx="66">
                  <c:v>-2.9035999999999999E-2</c:v>
                </c:pt>
                <c:pt idx="67">
                  <c:v>0</c:v>
                </c:pt>
                <c:pt idx="68">
                  <c:v>-4.83933E-2</c:v>
                </c:pt>
                <c:pt idx="69">
                  <c:v>7.9365100000000008E-3</c:v>
                </c:pt>
                <c:pt idx="70">
                  <c:v>-3.9682500000000002E-2</c:v>
                </c:pt>
                <c:pt idx="71">
                  <c:v>-7.8320799999999999E-3</c:v>
                </c:pt>
                <c:pt idx="72">
                  <c:v>-3.8714699999999998E-2</c:v>
                </c:pt>
                <c:pt idx="73">
                  <c:v>-3.3875299999999997E-2</c:v>
                </c:pt>
                <c:pt idx="74">
                  <c:v>-2.9035999999999999E-2</c:v>
                </c:pt>
                <c:pt idx="75">
                  <c:v>-4.3554000000000002E-2</c:v>
                </c:pt>
                <c:pt idx="76">
                  <c:v>-2.4196700000000002E-2</c:v>
                </c:pt>
                <c:pt idx="77">
                  <c:v>-3.3875299999999997E-2</c:v>
                </c:pt>
                <c:pt idx="78">
                  <c:v>3.2719199999999997E-2</c:v>
                </c:pt>
                <c:pt idx="79">
                  <c:v>7.9365100000000008E-3</c:v>
                </c:pt>
                <c:pt idx="80">
                  <c:v>-2.4196700000000002E-2</c:v>
                </c:pt>
                <c:pt idx="81">
                  <c:v>-1.4518E-2</c:v>
                </c:pt>
                <c:pt idx="82">
                  <c:v>-2.4196700000000002E-2</c:v>
                </c:pt>
                <c:pt idx="83">
                  <c:v>-3.3875299999999997E-2</c:v>
                </c:pt>
                <c:pt idx="84">
                  <c:v>-0.30952400000000002</c:v>
                </c:pt>
                <c:pt idx="85">
                  <c:v>-0.31746000000000002</c:v>
                </c:pt>
                <c:pt idx="86">
                  <c:v>-0.31078800000000001</c:v>
                </c:pt>
                <c:pt idx="87">
                  <c:v>-0.39350499999999999</c:v>
                </c:pt>
                <c:pt idx="88">
                  <c:v>-0.34843200000000002</c:v>
                </c:pt>
                <c:pt idx="89">
                  <c:v>-0.324235</c:v>
                </c:pt>
                <c:pt idx="90">
                  <c:v>-0.37301600000000001</c:v>
                </c:pt>
                <c:pt idx="91">
                  <c:v>-0.34843200000000002</c:v>
                </c:pt>
                <c:pt idx="92">
                  <c:v>-0.32720700000000003</c:v>
                </c:pt>
                <c:pt idx="93">
                  <c:v>-0.34239399999999998</c:v>
                </c:pt>
                <c:pt idx="94">
                  <c:v>-0.36346400000000001</c:v>
                </c:pt>
                <c:pt idx="95">
                  <c:v>-0.40166499999999999</c:v>
                </c:pt>
                <c:pt idx="96">
                  <c:v>-0.67460299999999995</c:v>
                </c:pt>
                <c:pt idx="97">
                  <c:v>-0.71428599999999998</c:v>
                </c:pt>
                <c:pt idx="98">
                  <c:v>-0.663717</c:v>
                </c:pt>
                <c:pt idx="99">
                  <c:v>-0.65814899999999998</c:v>
                </c:pt>
                <c:pt idx="100">
                  <c:v>-0.66298900000000005</c:v>
                </c:pt>
                <c:pt idx="101">
                  <c:v>-0.65844899999999995</c:v>
                </c:pt>
                <c:pt idx="102">
                  <c:v>-0.65873000000000004</c:v>
                </c:pt>
                <c:pt idx="103">
                  <c:v>-0.65844899999999995</c:v>
                </c:pt>
                <c:pt idx="104">
                  <c:v>-0.66666700000000001</c:v>
                </c:pt>
                <c:pt idx="105">
                  <c:v>-0.66696900000000003</c:v>
                </c:pt>
                <c:pt idx="106">
                  <c:v>-0.67355900000000002</c:v>
                </c:pt>
                <c:pt idx="107">
                  <c:v>-0.66782799999999998</c:v>
                </c:pt>
                <c:pt idx="108">
                  <c:v>-0.54200499999999996</c:v>
                </c:pt>
                <c:pt idx="109">
                  <c:v>-0.46457599999999999</c:v>
                </c:pt>
                <c:pt idx="110">
                  <c:v>-0.54200499999999996</c:v>
                </c:pt>
                <c:pt idx="111">
                  <c:v>-0.54200499999999996</c:v>
                </c:pt>
                <c:pt idx="112">
                  <c:v>-0.54684500000000003</c:v>
                </c:pt>
                <c:pt idx="113">
                  <c:v>-0.454897</c:v>
                </c:pt>
                <c:pt idx="114">
                  <c:v>-0.52380899999999997</c:v>
                </c:pt>
                <c:pt idx="115">
                  <c:v>-0.490788</c:v>
                </c:pt>
                <c:pt idx="116">
                  <c:v>-0.53174600000000005</c:v>
                </c:pt>
                <c:pt idx="117">
                  <c:v>-0.49261100000000002</c:v>
                </c:pt>
                <c:pt idx="118">
                  <c:v>-0.54761899999999997</c:v>
                </c:pt>
                <c:pt idx="119">
                  <c:v>-0.45726899999999998</c:v>
                </c:pt>
                <c:pt idx="120">
                  <c:v>-0.96786700000000003</c:v>
                </c:pt>
                <c:pt idx="121">
                  <c:v>-0.96302699999999997</c:v>
                </c:pt>
                <c:pt idx="122">
                  <c:v>-0.97270599999999996</c:v>
                </c:pt>
                <c:pt idx="123">
                  <c:v>-0.96786700000000003</c:v>
                </c:pt>
                <c:pt idx="124">
                  <c:v>-0.96144200000000002</c:v>
                </c:pt>
                <c:pt idx="125">
                  <c:v>-0.97270599999999996</c:v>
                </c:pt>
                <c:pt idx="126">
                  <c:v>-0.95818800000000004</c:v>
                </c:pt>
                <c:pt idx="127">
                  <c:v>-0.953349</c:v>
                </c:pt>
                <c:pt idx="128">
                  <c:v>-0.95818800000000004</c:v>
                </c:pt>
                <c:pt idx="129">
                  <c:v>-0.95548</c:v>
                </c:pt>
                <c:pt idx="130">
                  <c:v>-0.96302699999999997</c:v>
                </c:pt>
                <c:pt idx="131">
                  <c:v>-0.991425</c:v>
                </c:pt>
                <c:pt idx="132">
                  <c:v>-0.34920600000000002</c:v>
                </c:pt>
                <c:pt idx="133">
                  <c:v>-0.34127000000000002</c:v>
                </c:pt>
                <c:pt idx="134">
                  <c:v>-0.37301600000000001</c:v>
                </c:pt>
                <c:pt idx="135">
                  <c:v>-0.31746000000000002</c:v>
                </c:pt>
                <c:pt idx="136">
                  <c:v>-0.39682499999999998</c:v>
                </c:pt>
                <c:pt idx="137">
                  <c:v>-0.38888899999999998</c:v>
                </c:pt>
                <c:pt idx="138">
                  <c:v>-0.31455699999999998</c:v>
                </c:pt>
                <c:pt idx="139">
                  <c:v>-0.38888899999999998</c:v>
                </c:pt>
                <c:pt idx="140">
                  <c:v>-0.35739500000000002</c:v>
                </c:pt>
                <c:pt idx="141">
                  <c:v>-0.38279000000000002</c:v>
                </c:pt>
                <c:pt idx="142">
                  <c:v>-0.36507899999999999</c:v>
                </c:pt>
                <c:pt idx="143">
                  <c:v>-0.32539699999999999</c:v>
                </c:pt>
                <c:pt idx="144">
                  <c:v>-0.67750699999999997</c:v>
                </c:pt>
                <c:pt idx="145">
                  <c:v>-0.66298900000000005</c:v>
                </c:pt>
                <c:pt idx="146">
                  <c:v>-0.66298900000000005</c:v>
                </c:pt>
                <c:pt idx="147">
                  <c:v>-0.66761700000000002</c:v>
                </c:pt>
                <c:pt idx="148">
                  <c:v>-0.66761700000000002</c:v>
                </c:pt>
                <c:pt idx="149">
                  <c:v>-0.67750699999999997</c:v>
                </c:pt>
                <c:pt idx="150">
                  <c:v>-0.66761700000000002</c:v>
                </c:pt>
                <c:pt idx="151">
                  <c:v>-0.66761700000000002</c:v>
                </c:pt>
                <c:pt idx="152">
                  <c:v>-0.695322</c:v>
                </c:pt>
                <c:pt idx="153">
                  <c:v>-0.67750699999999997</c:v>
                </c:pt>
                <c:pt idx="154">
                  <c:v>-0.67750699999999997</c:v>
                </c:pt>
                <c:pt idx="155">
                  <c:v>-0.66761700000000002</c:v>
                </c:pt>
                <c:pt idx="156">
                  <c:v>-8.6422900000000004E-3</c:v>
                </c:pt>
                <c:pt idx="157">
                  <c:v>-3.8714699999999998E-2</c:v>
                </c:pt>
                <c:pt idx="158">
                  <c:v>-1.5873000000000002E-2</c:v>
                </c:pt>
                <c:pt idx="159">
                  <c:v>2.9035999999999999E-2</c:v>
                </c:pt>
                <c:pt idx="160">
                  <c:v>4.3554000000000002E-2</c:v>
                </c:pt>
                <c:pt idx="161">
                  <c:v>-2.8592200000000002E-2</c:v>
                </c:pt>
                <c:pt idx="162">
                  <c:v>3.8890300000000003E-2</c:v>
                </c:pt>
                <c:pt idx="163">
                  <c:v>8.0710199999999999E-3</c:v>
                </c:pt>
                <c:pt idx="164">
                  <c:v>-3.3875299999999997E-2</c:v>
                </c:pt>
                <c:pt idx="165">
                  <c:v>4.1050900000000001E-2</c:v>
                </c:pt>
                <c:pt idx="166">
                  <c:v>1.7284600000000001E-2</c:v>
                </c:pt>
                <c:pt idx="167">
                  <c:v>0</c:v>
                </c:pt>
                <c:pt idx="168">
                  <c:v>-1.55958E-2</c:v>
                </c:pt>
                <c:pt idx="169">
                  <c:v>-8.6266399999999997E-3</c:v>
                </c:pt>
                <c:pt idx="170">
                  <c:v>-1.5873000000000002E-2</c:v>
                </c:pt>
                <c:pt idx="171">
                  <c:v>-7.9365100000000008E-3</c:v>
                </c:pt>
                <c:pt idx="172">
                  <c:v>1.9445199999999999E-2</c:v>
                </c:pt>
                <c:pt idx="173">
                  <c:v>6.6137599999999998E-3</c:v>
                </c:pt>
                <c:pt idx="174">
                  <c:v>4.1050900000000001E-2</c:v>
                </c:pt>
                <c:pt idx="175">
                  <c:v>0</c:v>
                </c:pt>
                <c:pt idx="176">
                  <c:v>1.4518E-2</c:v>
                </c:pt>
                <c:pt idx="177">
                  <c:v>1.4518E-2</c:v>
                </c:pt>
                <c:pt idx="178">
                  <c:v>-7.9365100000000008E-3</c:v>
                </c:pt>
                <c:pt idx="179">
                  <c:v>3.7086500000000001E-2</c:v>
                </c:pt>
                <c:pt idx="180">
                  <c:v>0.37429800000000002</c:v>
                </c:pt>
                <c:pt idx="181">
                  <c:v>0.353271</c:v>
                </c:pt>
                <c:pt idx="182">
                  <c:v>0.37957200000000002</c:v>
                </c:pt>
                <c:pt idx="183">
                  <c:v>0.38230700000000001</c:v>
                </c:pt>
                <c:pt idx="184">
                  <c:v>0.35800500000000002</c:v>
                </c:pt>
                <c:pt idx="185">
                  <c:v>0.38819900000000002</c:v>
                </c:pt>
                <c:pt idx="186">
                  <c:v>0.36294999999999999</c:v>
                </c:pt>
                <c:pt idx="187">
                  <c:v>0.38388499999999998</c:v>
                </c:pt>
                <c:pt idx="188">
                  <c:v>0.37957200000000002</c:v>
                </c:pt>
                <c:pt idx="189">
                  <c:v>0.349379</c:v>
                </c:pt>
                <c:pt idx="190">
                  <c:v>0.38230700000000001</c:v>
                </c:pt>
                <c:pt idx="191">
                  <c:v>0.39682499999999998</c:v>
                </c:pt>
                <c:pt idx="192">
                  <c:v>0.68432999999999999</c:v>
                </c:pt>
                <c:pt idx="193">
                  <c:v>0.692025</c:v>
                </c:pt>
                <c:pt idx="194">
                  <c:v>0.71138199999999996</c:v>
                </c:pt>
                <c:pt idx="195">
                  <c:v>0.70170299999999997</c:v>
                </c:pt>
                <c:pt idx="196">
                  <c:v>0.692025</c:v>
                </c:pt>
                <c:pt idx="197">
                  <c:v>0.73809499999999995</c:v>
                </c:pt>
                <c:pt idx="198">
                  <c:v>0.69686400000000004</c:v>
                </c:pt>
                <c:pt idx="199">
                  <c:v>0.65814899999999998</c:v>
                </c:pt>
                <c:pt idx="200">
                  <c:v>0.65873000000000004</c:v>
                </c:pt>
                <c:pt idx="201">
                  <c:v>0.69047599999999998</c:v>
                </c:pt>
                <c:pt idx="202">
                  <c:v>0.69686400000000004</c:v>
                </c:pt>
              </c:numCache>
            </c:numRef>
          </c:xVal>
          <c:yVal>
            <c:numRef>
              <c:f>nohue_valence!$B$6:$GW$6</c:f>
              <c:numCache>
                <c:formatCode>General</c:formatCode>
                <c:ptCount val="204"/>
                <c:pt idx="0">
                  <c:v>27</c:v>
                </c:pt>
                <c:pt idx="1">
                  <c:v>25.2</c:v>
                </c:pt>
                <c:pt idx="2">
                  <c:v>28.8</c:v>
                </c:pt>
                <c:pt idx="3">
                  <c:v>25.2</c:v>
                </c:pt>
                <c:pt idx="4">
                  <c:v>27</c:v>
                </c:pt>
                <c:pt idx="5">
                  <c:v>27</c:v>
                </c:pt>
                <c:pt idx="6">
                  <c:v>21.6</c:v>
                </c:pt>
                <c:pt idx="7">
                  <c:v>23.4</c:v>
                </c:pt>
                <c:pt idx="8">
                  <c:v>21.6</c:v>
                </c:pt>
                <c:pt idx="9">
                  <c:v>25.2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30.6</c:v>
                </c:pt>
                <c:pt idx="14">
                  <c:v>28.8</c:v>
                </c:pt>
                <c:pt idx="15">
                  <c:v>37.799999999999997</c:v>
                </c:pt>
                <c:pt idx="16">
                  <c:v>27</c:v>
                </c:pt>
                <c:pt idx="17">
                  <c:v>28.8</c:v>
                </c:pt>
                <c:pt idx="18">
                  <c:v>32.4</c:v>
                </c:pt>
                <c:pt idx="19">
                  <c:v>30.6</c:v>
                </c:pt>
                <c:pt idx="20">
                  <c:v>21.6</c:v>
                </c:pt>
                <c:pt idx="21">
                  <c:v>25.2</c:v>
                </c:pt>
                <c:pt idx="22">
                  <c:v>45</c:v>
                </c:pt>
                <c:pt idx="23">
                  <c:v>19.8</c:v>
                </c:pt>
                <c:pt idx="24">
                  <c:v>45</c:v>
                </c:pt>
                <c:pt idx="25">
                  <c:v>32.4</c:v>
                </c:pt>
                <c:pt idx="26">
                  <c:v>27</c:v>
                </c:pt>
                <c:pt idx="27">
                  <c:v>45</c:v>
                </c:pt>
                <c:pt idx="28">
                  <c:v>25.2</c:v>
                </c:pt>
                <c:pt idx="29">
                  <c:v>27</c:v>
                </c:pt>
                <c:pt idx="30">
                  <c:v>37.799999999999997</c:v>
                </c:pt>
                <c:pt idx="31">
                  <c:v>30.6</c:v>
                </c:pt>
                <c:pt idx="32">
                  <c:v>9</c:v>
                </c:pt>
                <c:pt idx="33">
                  <c:v>28.8</c:v>
                </c:pt>
                <c:pt idx="34">
                  <c:v>45</c:v>
                </c:pt>
                <c:pt idx="35">
                  <c:v>28.8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32.4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32.4</c:v>
                </c:pt>
                <c:pt idx="42">
                  <c:v>23.4</c:v>
                </c:pt>
                <c:pt idx="43">
                  <c:v>32.4</c:v>
                </c:pt>
                <c:pt idx="44">
                  <c:v>12.6</c:v>
                </c:pt>
                <c:pt idx="45">
                  <c:v>25.2</c:v>
                </c:pt>
                <c:pt idx="46">
                  <c:v>36</c:v>
                </c:pt>
                <c:pt idx="47">
                  <c:v>34.200000000000003</c:v>
                </c:pt>
                <c:pt idx="48">
                  <c:v>39.6</c:v>
                </c:pt>
                <c:pt idx="49">
                  <c:v>28.8</c:v>
                </c:pt>
                <c:pt idx="50">
                  <c:v>30.6</c:v>
                </c:pt>
                <c:pt idx="51">
                  <c:v>34.200000000000003</c:v>
                </c:pt>
                <c:pt idx="52">
                  <c:v>43.2</c:v>
                </c:pt>
                <c:pt idx="53">
                  <c:v>27</c:v>
                </c:pt>
                <c:pt idx="54">
                  <c:v>30.6</c:v>
                </c:pt>
                <c:pt idx="55">
                  <c:v>32.4</c:v>
                </c:pt>
                <c:pt idx="56">
                  <c:v>12.6</c:v>
                </c:pt>
                <c:pt idx="57">
                  <c:v>30.6</c:v>
                </c:pt>
                <c:pt idx="58">
                  <c:v>32.4</c:v>
                </c:pt>
                <c:pt idx="59">
                  <c:v>34.200000000000003</c:v>
                </c:pt>
                <c:pt idx="60">
                  <c:v>27</c:v>
                </c:pt>
                <c:pt idx="61">
                  <c:v>23.4</c:v>
                </c:pt>
                <c:pt idx="62">
                  <c:v>23.4</c:v>
                </c:pt>
                <c:pt idx="63">
                  <c:v>27</c:v>
                </c:pt>
                <c:pt idx="64">
                  <c:v>23.4</c:v>
                </c:pt>
                <c:pt idx="65">
                  <c:v>28.8</c:v>
                </c:pt>
                <c:pt idx="66">
                  <c:v>21.6</c:v>
                </c:pt>
                <c:pt idx="67">
                  <c:v>28.8</c:v>
                </c:pt>
                <c:pt idx="68">
                  <c:v>19.8</c:v>
                </c:pt>
                <c:pt idx="69">
                  <c:v>27</c:v>
                </c:pt>
                <c:pt idx="70">
                  <c:v>25.2</c:v>
                </c:pt>
                <c:pt idx="71">
                  <c:v>18</c:v>
                </c:pt>
                <c:pt idx="72">
                  <c:v>28.8</c:v>
                </c:pt>
                <c:pt idx="73">
                  <c:v>27</c:v>
                </c:pt>
                <c:pt idx="74">
                  <c:v>28.8</c:v>
                </c:pt>
                <c:pt idx="75">
                  <c:v>28.8</c:v>
                </c:pt>
                <c:pt idx="76">
                  <c:v>37.799999999999997</c:v>
                </c:pt>
                <c:pt idx="77">
                  <c:v>30.6</c:v>
                </c:pt>
                <c:pt idx="78">
                  <c:v>21.6</c:v>
                </c:pt>
                <c:pt idx="79">
                  <c:v>32.4</c:v>
                </c:pt>
                <c:pt idx="80">
                  <c:v>16.2</c:v>
                </c:pt>
                <c:pt idx="81">
                  <c:v>27</c:v>
                </c:pt>
                <c:pt idx="82">
                  <c:v>14.4</c:v>
                </c:pt>
                <c:pt idx="83">
                  <c:v>9</c:v>
                </c:pt>
                <c:pt idx="84">
                  <c:v>18</c:v>
                </c:pt>
                <c:pt idx="85">
                  <c:v>21.6</c:v>
                </c:pt>
                <c:pt idx="86">
                  <c:v>21.6</c:v>
                </c:pt>
                <c:pt idx="87">
                  <c:v>16.2</c:v>
                </c:pt>
                <c:pt idx="88">
                  <c:v>10.8</c:v>
                </c:pt>
                <c:pt idx="89">
                  <c:v>19.8</c:v>
                </c:pt>
                <c:pt idx="90">
                  <c:v>19.8</c:v>
                </c:pt>
                <c:pt idx="91">
                  <c:v>18</c:v>
                </c:pt>
                <c:pt idx="92">
                  <c:v>32.4</c:v>
                </c:pt>
                <c:pt idx="93">
                  <c:v>18</c:v>
                </c:pt>
                <c:pt idx="94">
                  <c:v>10.8</c:v>
                </c:pt>
                <c:pt idx="95">
                  <c:v>14.4</c:v>
                </c:pt>
                <c:pt idx="96">
                  <c:v>12.6</c:v>
                </c:pt>
                <c:pt idx="97">
                  <c:v>18</c:v>
                </c:pt>
                <c:pt idx="98">
                  <c:v>23.4</c:v>
                </c:pt>
                <c:pt idx="99">
                  <c:v>37.799999999999997</c:v>
                </c:pt>
                <c:pt idx="100">
                  <c:v>10.8</c:v>
                </c:pt>
                <c:pt idx="101">
                  <c:v>21.6</c:v>
                </c:pt>
                <c:pt idx="102">
                  <c:v>16.2</c:v>
                </c:pt>
                <c:pt idx="103">
                  <c:v>16.2</c:v>
                </c:pt>
                <c:pt idx="104">
                  <c:v>43.2</c:v>
                </c:pt>
                <c:pt idx="105">
                  <c:v>18</c:v>
                </c:pt>
                <c:pt idx="106">
                  <c:v>32.4</c:v>
                </c:pt>
                <c:pt idx="107">
                  <c:v>16.2</c:v>
                </c:pt>
                <c:pt idx="108">
                  <c:v>19.8</c:v>
                </c:pt>
                <c:pt idx="109">
                  <c:v>21.6</c:v>
                </c:pt>
                <c:pt idx="110">
                  <c:v>14.4</c:v>
                </c:pt>
                <c:pt idx="111">
                  <c:v>16.2</c:v>
                </c:pt>
                <c:pt idx="112">
                  <c:v>16.2</c:v>
                </c:pt>
                <c:pt idx="113">
                  <c:v>23.4</c:v>
                </c:pt>
                <c:pt idx="114">
                  <c:v>16.2</c:v>
                </c:pt>
                <c:pt idx="115">
                  <c:v>10.8</c:v>
                </c:pt>
                <c:pt idx="116">
                  <c:v>9</c:v>
                </c:pt>
                <c:pt idx="117">
                  <c:v>19.8</c:v>
                </c:pt>
                <c:pt idx="118">
                  <c:v>16.2</c:v>
                </c:pt>
                <c:pt idx="119">
                  <c:v>27</c:v>
                </c:pt>
                <c:pt idx="120">
                  <c:v>27</c:v>
                </c:pt>
                <c:pt idx="121">
                  <c:v>12.6</c:v>
                </c:pt>
                <c:pt idx="122">
                  <c:v>18</c:v>
                </c:pt>
                <c:pt idx="123">
                  <c:v>21.6</c:v>
                </c:pt>
                <c:pt idx="124">
                  <c:v>9</c:v>
                </c:pt>
                <c:pt idx="125">
                  <c:v>21.6</c:v>
                </c:pt>
                <c:pt idx="126">
                  <c:v>9</c:v>
                </c:pt>
                <c:pt idx="127">
                  <c:v>9</c:v>
                </c:pt>
                <c:pt idx="128">
                  <c:v>19.8</c:v>
                </c:pt>
                <c:pt idx="129">
                  <c:v>27</c:v>
                </c:pt>
                <c:pt idx="130">
                  <c:v>9</c:v>
                </c:pt>
                <c:pt idx="131">
                  <c:v>30.6</c:v>
                </c:pt>
                <c:pt idx="132">
                  <c:v>14.4</c:v>
                </c:pt>
                <c:pt idx="133">
                  <c:v>14.4</c:v>
                </c:pt>
                <c:pt idx="134">
                  <c:v>19.8</c:v>
                </c:pt>
                <c:pt idx="135">
                  <c:v>36</c:v>
                </c:pt>
                <c:pt idx="136">
                  <c:v>34.200000000000003</c:v>
                </c:pt>
                <c:pt idx="137">
                  <c:v>25.2</c:v>
                </c:pt>
                <c:pt idx="138">
                  <c:v>16.2</c:v>
                </c:pt>
                <c:pt idx="139">
                  <c:v>16.2</c:v>
                </c:pt>
                <c:pt idx="140">
                  <c:v>16.2</c:v>
                </c:pt>
                <c:pt idx="141">
                  <c:v>21.6</c:v>
                </c:pt>
                <c:pt idx="142">
                  <c:v>21.6</c:v>
                </c:pt>
                <c:pt idx="143">
                  <c:v>27</c:v>
                </c:pt>
                <c:pt idx="144">
                  <c:v>14.4</c:v>
                </c:pt>
                <c:pt idx="145">
                  <c:v>16.2</c:v>
                </c:pt>
                <c:pt idx="146">
                  <c:v>19.8</c:v>
                </c:pt>
                <c:pt idx="147">
                  <c:v>18</c:v>
                </c:pt>
                <c:pt idx="148">
                  <c:v>36</c:v>
                </c:pt>
                <c:pt idx="149">
                  <c:v>18</c:v>
                </c:pt>
                <c:pt idx="150">
                  <c:v>16.2</c:v>
                </c:pt>
                <c:pt idx="151">
                  <c:v>12.6</c:v>
                </c:pt>
                <c:pt idx="152">
                  <c:v>21.6</c:v>
                </c:pt>
                <c:pt idx="153">
                  <c:v>21.6</c:v>
                </c:pt>
                <c:pt idx="154">
                  <c:v>18</c:v>
                </c:pt>
                <c:pt idx="155">
                  <c:v>41.4</c:v>
                </c:pt>
                <c:pt idx="156">
                  <c:v>36</c:v>
                </c:pt>
                <c:pt idx="157">
                  <c:v>25.2</c:v>
                </c:pt>
                <c:pt idx="158">
                  <c:v>30.6</c:v>
                </c:pt>
                <c:pt idx="159">
                  <c:v>36</c:v>
                </c:pt>
                <c:pt idx="160">
                  <c:v>27</c:v>
                </c:pt>
                <c:pt idx="161">
                  <c:v>27</c:v>
                </c:pt>
                <c:pt idx="162">
                  <c:v>25.2</c:v>
                </c:pt>
                <c:pt idx="163">
                  <c:v>25.2</c:v>
                </c:pt>
                <c:pt idx="164">
                  <c:v>23.4</c:v>
                </c:pt>
                <c:pt idx="165">
                  <c:v>27</c:v>
                </c:pt>
                <c:pt idx="166">
                  <c:v>27</c:v>
                </c:pt>
                <c:pt idx="167">
                  <c:v>32.4</c:v>
                </c:pt>
                <c:pt idx="168">
                  <c:v>25.2</c:v>
                </c:pt>
                <c:pt idx="169">
                  <c:v>28.8</c:v>
                </c:pt>
                <c:pt idx="170">
                  <c:v>30.6</c:v>
                </c:pt>
                <c:pt idx="171">
                  <c:v>41.4</c:v>
                </c:pt>
                <c:pt idx="172">
                  <c:v>27</c:v>
                </c:pt>
                <c:pt idx="173">
                  <c:v>25.2</c:v>
                </c:pt>
                <c:pt idx="174">
                  <c:v>28.8</c:v>
                </c:pt>
                <c:pt idx="175">
                  <c:v>23.4</c:v>
                </c:pt>
                <c:pt idx="176">
                  <c:v>10.8</c:v>
                </c:pt>
                <c:pt idx="177">
                  <c:v>27</c:v>
                </c:pt>
                <c:pt idx="178">
                  <c:v>25.2</c:v>
                </c:pt>
                <c:pt idx="179">
                  <c:v>41.4</c:v>
                </c:pt>
                <c:pt idx="180">
                  <c:v>32.4</c:v>
                </c:pt>
                <c:pt idx="181">
                  <c:v>32.4</c:v>
                </c:pt>
                <c:pt idx="182">
                  <c:v>28.8</c:v>
                </c:pt>
                <c:pt idx="183">
                  <c:v>37.799999999999997</c:v>
                </c:pt>
                <c:pt idx="184">
                  <c:v>32.4</c:v>
                </c:pt>
                <c:pt idx="185">
                  <c:v>25.2</c:v>
                </c:pt>
                <c:pt idx="186">
                  <c:v>27</c:v>
                </c:pt>
                <c:pt idx="187">
                  <c:v>28.8</c:v>
                </c:pt>
                <c:pt idx="188">
                  <c:v>12.6</c:v>
                </c:pt>
                <c:pt idx="189">
                  <c:v>27</c:v>
                </c:pt>
                <c:pt idx="190">
                  <c:v>34.200000000000003</c:v>
                </c:pt>
                <c:pt idx="191">
                  <c:v>39.6</c:v>
                </c:pt>
                <c:pt idx="192">
                  <c:v>36</c:v>
                </c:pt>
                <c:pt idx="193">
                  <c:v>32.4</c:v>
                </c:pt>
                <c:pt idx="194">
                  <c:v>27</c:v>
                </c:pt>
                <c:pt idx="195">
                  <c:v>37.799999999999997</c:v>
                </c:pt>
                <c:pt idx="196">
                  <c:v>34.200000000000003</c:v>
                </c:pt>
                <c:pt idx="197">
                  <c:v>32.4</c:v>
                </c:pt>
                <c:pt idx="198">
                  <c:v>30.6</c:v>
                </c:pt>
                <c:pt idx="199">
                  <c:v>34.200000000000003</c:v>
                </c:pt>
                <c:pt idx="200">
                  <c:v>10.8</c:v>
                </c:pt>
                <c:pt idx="201">
                  <c:v>27</c:v>
                </c:pt>
                <c:pt idx="202">
                  <c:v>25.2</c:v>
                </c:pt>
                <c:pt idx="203">
                  <c:v>37.799999999999997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F-8E4B-89DC-3F500836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97503"/>
        <c:axId val="519226383"/>
      </c:scatterChart>
      <c:valAx>
        <c:axId val="5344975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Valence</a:t>
                </a:r>
                <a:endParaRPr lang="ja-JP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19226383"/>
        <c:crosses val="autoZero"/>
        <c:crossBetween val="midCat"/>
      </c:valAx>
      <c:valAx>
        <c:axId val="5192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theta_Sub</a:t>
                </a:r>
                <a:endParaRPr lang="ja-JP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3449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correlation Between Arousal and theta_beat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nohue_arousal!$A$10</c:f>
              <c:strCache>
                <c:ptCount val="1"/>
                <c:pt idx="0">
                  <c:v>sliderThetaBeat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73025">
                <a:solidFill>
                  <a:srgbClr val="4472C4"/>
                </a:solidFill>
                <a:round/>
              </a:ln>
              <a:effectLst/>
            </c:spPr>
          </c:marker>
          <c:trendline>
            <c:spPr>
              <a:ln w="38100" cap="rnd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405195567603492"/>
                  <c:y val="-1.591406030802232E-2"/>
                </c:manualLayout>
              </c:layout>
              <c:numFmt formatCode="General" sourceLinked="0"/>
              <c:spPr>
                <a:solidFill>
                  <a:sysClr val="window" lastClr="FFFFFF">
                    <a:alpha val="28000"/>
                  </a:sysClr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ourier" pitchFamily="2" charset="0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nohue_arousal!$B$5:$GW$5</c:f>
              <c:numCache>
                <c:formatCode>General</c:formatCode>
                <c:ptCount val="204"/>
                <c:pt idx="0">
                  <c:v>-1.5873000000000002E-2</c:v>
                </c:pt>
                <c:pt idx="1">
                  <c:v>7.9365100000000008E-3</c:v>
                </c:pt>
                <c:pt idx="2">
                  <c:v>1.5873000000000002E-2</c:v>
                </c:pt>
                <c:pt idx="3">
                  <c:v>0</c:v>
                </c:pt>
                <c:pt idx="4">
                  <c:v>0</c:v>
                </c:pt>
                <c:pt idx="5">
                  <c:v>8.6266399999999997E-3</c:v>
                </c:pt>
                <c:pt idx="6">
                  <c:v>-1.294E-2</c:v>
                </c:pt>
                <c:pt idx="7">
                  <c:v>-3.8279E-3</c:v>
                </c:pt>
                <c:pt idx="8">
                  <c:v>-4.7619000000000002E-2</c:v>
                </c:pt>
                <c:pt idx="9">
                  <c:v>-2.3809500000000001E-2</c:v>
                </c:pt>
                <c:pt idx="10">
                  <c:v>-7.65579E-3</c:v>
                </c:pt>
                <c:pt idx="11">
                  <c:v>7.9365100000000008E-3</c:v>
                </c:pt>
                <c:pt idx="12">
                  <c:v>0</c:v>
                </c:pt>
                <c:pt idx="13">
                  <c:v>7.9365100000000008E-3</c:v>
                </c:pt>
                <c:pt idx="14">
                  <c:v>3.3875299999999997E-2</c:v>
                </c:pt>
                <c:pt idx="15">
                  <c:v>0</c:v>
                </c:pt>
                <c:pt idx="16">
                  <c:v>-7.9365100000000008E-3</c:v>
                </c:pt>
                <c:pt idx="17">
                  <c:v>0</c:v>
                </c:pt>
                <c:pt idx="18">
                  <c:v>7.9365100000000008E-3</c:v>
                </c:pt>
                <c:pt idx="19">
                  <c:v>7.9365100000000008E-3</c:v>
                </c:pt>
                <c:pt idx="20">
                  <c:v>7.9365100000000008E-3</c:v>
                </c:pt>
                <c:pt idx="21">
                  <c:v>7.9365100000000008E-3</c:v>
                </c:pt>
                <c:pt idx="22">
                  <c:v>2.3809500000000001E-2</c:v>
                </c:pt>
                <c:pt idx="23">
                  <c:v>0</c:v>
                </c:pt>
                <c:pt idx="24">
                  <c:v>3.8714699999999998E-2</c:v>
                </c:pt>
                <c:pt idx="25">
                  <c:v>-3.3875299999999997E-2</c:v>
                </c:pt>
                <c:pt idx="26">
                  <c:v>-1.5873000000000002E-2</c:v>
                </c:pt>
                <c:pt idx="27">
                  <c:v>-2.3809500000000001E-2</c:v>
                </c:pt>
                <c:pt idx="28">
                  <c:v>3.8714699999999998E-2</c:v>
                </c:pt>
                <c:pt idx="29">
                  <c:v>3.8714699999999998E-2</c:v>
                </c:pt>
                <c:pt idx="30">
                  <c:v>3.3875299999999997E-2</c:v>
                </c:pt>
                <c:pt idx="31">
                  <c:v>-4.83933E-2</c:v>
                </c:pt>
                <c:pt idx="32">
                  <c:v>1.4518E-2</c:v>
                </c:pt>
                <c:pt idx="33">
                  <c:v>3.8714699999999998E-2</c:v>
                </c:pt>
                <c:pt idx="34">
                  <c:v>2.4196700000000002E-2</c:v>
                </c:pt>
                <c:pt idx="35">
                  <c:v>3.8714699999999998E-2</c:v>
                </c:pt>
                <c:pt idx="36">
                  <c:v>0.36507899999999999</c:v>
                </c:pt>
                <c:pt idx="37">
                  <c:v>0.370865</c:v>
                </c:pt>
                <c:pt idx="38">
                  <c:v>0.33212599999999998</c:v>
                </c:pt>
                <c:pt idx="39">
                  <c:v>0.33391399999999999</c:v>
                </c:pt>
                <c:pt idx="40">
                  <c:v>0.36294999999999999</c:v>
                </c:pt>
                <c:pt idx="41">
                  <c:v>0.324235</c:v>
                </c:pt>
                <c:pt idx="42">
                  <c:v>0.30971700000000002</c:v>
                </c:pt>
                <c:pt idx="43">
                  <c:v>0.35052899999999998</c:v>
                </c:pt>
                <c:pt idx="44">
                  <c:v>0.32907500000000001</c:v>
                </c:pt>
                <c:pt idx="45">
                  <c:v>0.38095200000000001</c:v>
                </c:pt>
                <c:pt idx="46">
                  <c:v>0.31976500000000002</c:v>
                </c:pt>
                <c:pt idx="47">
                  <c:v>0.30624600000000002</c:v>
                </c:pt>
                <c:pt idx="48">
                  <c:v>0.72689499999999996</c:v>
                </c:pt>
                <c:pt idx="49">
                  <c:v>0.72222200000000003</c:v>
                </c:pt>
                <c:pt idx="50">
                  <c:v>0.67451899999999998</c:v>
                </c:pt>
                <c:pt idx="51">
                  <c:v>0.72486799999999996</c:v>
                </c:pt>
                <c:pt idx="52">
                  <c:v>0.68234600000000001</c:v>
                </c:pt>
                <c:pt idx="53">
                  <c:v>0.66782799999999998</c:v>
                </c:pt>
                <c:pt idx="54">
                  <c:v>0.69661099999999998</c:v>
                </c:pt>
                <c:pt idx="55">
                  <c:v>0.71138199999999996</c:v>
                </c:pt>
                <c:pt idx="56">
                  <c:v>0.66782799999999998</c:v>
                </c:pt>
                <c:pt idx="57">
                  <c:v>0.66782799999999998</c:v>
                </c:pt>
                <c:pt idx="58">
                  <c:v>0.68254000000000004</c:v>
                </c:pt>
                <c:pt idx="59">
                  <c:v>0.67451899999999998</c:v>
                </c:pt>
                <c:pt idx="60">
                  <c:v>0.5</c:v>
                </c:pt>
                <c:pt idx="61">
                  <c:v>0.50808500000000001</c:v>
                </c:pt>
                <c:pt idx="62">
                  <c:v>0.468254</c:v>
                </c:pt>
                <c:pt idx="63">
                  <c:v>0.50568900000000006</c:v>
                </c:pt>
                <c:pt idx="64">
                  <c:v>0.53968300000000002</c:v>
                </c:pt>
                <c:pt idx="65">
                  <c:v>0.48412699999999997</c:v>
                </c:pt>
                <c:pt idx="66">
                  <c:v>0.483933</c:v>
                </c:pt>
                <c:pt idx="67">
                  <c:v>0.50793600000000005</c:v>
                </c:pt>
                <c:pt idx="68">
                  <c:v>0.49845099999999998</c:v>
                </c:pt>
                <c:pt idx="69">
                  <c:v>0.5</c:v>
                </c:pt>
                <c:pt idx="70">
                  <c:v>0.54761899999999997</c:v>
                </c:pt>
                <c:pt idx="71">
                  <c:v>0.53258099999999997</c:v>
                </c:pt>
                <c:pt idx="72">
                  <c:v>0.97270599999999996</c:v>
                </c:pt>
                <c:pt idx="73">
                  <c:v>0.97270599999999996</c:v>
                </c:pt>
                <c:pt idx="74">
                  <c:v>0.98722399999999999</c:v>
                </c:pt>
                <c:pt idx="75">
                  <c:v>0.97270599999999996</c:v>
                </c:pt>
                <c:pt idx="76">
                  <c:v>0.98238499999999995</c:v>
                </c:pt>
                <c:pt idx="77">
                  <c:v>0.97270599999999996</c:v>
                </c:pt>
                <c:pt idx="78">
                  <c:v>0.97150899999999996</c:v>
                </c:pt>
                <c:pt idx="79">
                  <c:v>0.99206300000000003</c:v>
                </c:pt>
                <c:pt idx="80">
                  <c:v>0.97270599999999996</c:v>
                </c:pt>
                <c:pt idx="81">
                  <c:v>0.977545</c:v>
                </c:pt>
                <c:pt idx="82">
                  <c:v>0.98238499999999995</c:v>
                </c:pt>
                <c:pt idx="83">
                  <c:v>0.98238499999999995</c:v>
                </c:pt>
                <c:pt idx="84">
                  <c:v>0.39682499999999998</c:v>
                </c:pt>
                <c:pt idx="85">
                  <c:v>0.39682499999999998</c:v>
                </c:pt>
                <c:pt idx="86">
                  <c:v>0.32659100000000002</c:v>
                </c:pt>
                <c:pt idx="87">
                  <c:v>0.31380799999999998</c:v>
                </c:pt>
                <c:pt idx="88">
                  <c:v>0.30487799999999998</c:v>
                </c:pt>
                <c:pt idx="89">
                  <c:v>0.40166499999999999</c:v>
                </c:pt>
                <c:pt idx="90">
                  <c:v>0.37301600000000001</c:v>
                </c:pt>
                <c:pt idx="91">
                  <c:v>0.33391399999999999</c:v>
                </c:pt>
                <c:pt idx="92">
                  <c:v>0.34809200000000001</c:v>
                </c:pt>
                <c:pt idx="93">
                  <c:v>0.35819600000000001</c:v>
                </c:pt>
                <c:pt idx="94">
                  <c:v>0.32132300000000003</c:v>
                </c:pt>
                <c:pt idx="95">
                  <c:v>0.30487799999999998</c:v>
                </c:pt>
                <c:pt idx="96">
                  <c:v>0.72222200000000003</c:v>
                </c:pt>
                <c:pt idx="97">
                  <c:v>0.68254000000000004</c:v>
                </c:pt>
                <c:pt idx="98">
                  <c:v>0.65844899999999995</c:v>
                </c:pt>
                <c:pt idx="99">
                  <c:v>0.66782799999999998</c:v>
                </c:pt>
                <c:pt idx="100">
                  <c:v>0.67266700000000001</c:v>
                </c:pt>
                <c:pt idx="101">
                  <c:v>0.663717</c:v>
                </c:pt>
                <c:pt idx="102">
                  <c:v>0.74603200000000003</c:v>
                </c:pt>
                <c:pt idx="103">
                  <c:v>0.663717</c:v>
                </c:pt>
                <c:pt idx="104">
                  <c:v>0.68254000000000004</c:v>
                </c:pt>
                <c:pt idx="105">
                  <c:v>0.71478900000000001</c:v>
                </c:pt>
                <c:pt idx="106">
                  <c:v>0.67355900000000002</c:v>
                </c:pt>
                <c:pt idx="107">
                  <c:v>0.67266700000000001</c:v>
                </c:pt>
                <c:pt idx="108">
                  <c:v>4.8393300000000002E-3</c:v>
                </c:pt>
                <c:pt idx="109">
                  <c:v>2.9035999999999999E-2</c:v>
                </c:pt>
                <c:pt idx="110">
                  <c:v>4.83933E-2</c:v>
                </c:pt>
                <c:pt idx="111">
                  <c:v>4.8393300000000002E-3</c:v>
                </c:pt>
                <c:pt idx="112">
                  <c:v>4.83933E-2</c:v>
                </c:pt>
                <c:pt idx="113">
                  <c:v>0</c:v>
                </c:pt>
                <c:pt idx="114">
                  <c:v>0</c:v>
                </c:pt>
                <c:pt idx="115">
                  <c:v>1.7618000000000002E-2</c:v>
                </c:pt>
                <c:pt idx="116">
                  <c:v>0</c:v>
                </c:pt>
                <c:pt idx="117">
                  <c:v>3.67298E-2</c:v>
                </c:pt>
                <c:pt idx="118">
                  <c:v>-7.9365100000000008E-3</c:v>
                </c:pt>
                <c:pt idx="119">
                  <c:v>2.3651800000000001E-2</c:v>
                </c:pt>
                <c:pt idx="120">
                  <c:v>-4.3554000000000002E-2</c:v>
                </c:pt>
                <c:pt idx="121">
                  <c:v>-4.3554000000000002E-2</c:v>
                </c:pt>
                <c:pt idx="122">
                  <c:v>-2.4196700000000002E-2</c:v>
                </c:pt>
                <c:pt idx="123">
                  <c:v>-4.83933E-2</c:v>
                </c:pt>
                <c:pt idx="124">
                  <c:v>-4.5303499999999997E-2</c:v>
                </c:pt>
                <c:pt idx="125">
                  <c:v>-3.8714699999999998E-2</c:v>
                </c:pt>
                <c:pt idx="126">
                  <c:v>-3.3875299999999997E-2</c:v>
                </c:pt>
                <c:pt idx="127">
                  <c:v>-2.9035999999999999E-2</c:v>
                </c:pt>
                <c:pt idx="128">
                  <c:v>-2.9035999999999999E-2</c:v>
                </c:pt>
                <c:pt idx="129">
                  <c:v>-3.8735699999999998E-2</c:v>
                </c:pt>
                <c:pt idx="130">
                  <c:v>-4.3554000000000002E-2</c:v>
                </c:pt>
                <c:pt idx="131">
                  <c:v>-1.53116E-2</c:v>
                </c:pt>
                <c:pt idx="132">
                  <c:v>-0.37301600000000001</c:v>
                </c:pt>
                <c:pt idx="133">
                  <c:v>-0.33333299999999999</c:v>
                </c:pt>
                <c:pt idx="134">
                  <c:v>-0.34920600000000002</c:v>
                </c:pt>
                <c:pt idx="135">
                  <c:v>-0.30952400000000002</c:v>
                </c:pt>
                <c:pt idx="136">
                  <c:v>-0.37301600000000001</c:v>
                </c:pt>
                <c:pt idx="137">
                  <c:v>-0.39682499999999998</c:v>
                </c:pt>
                <c:pt idx="138">
                  <c:v>-0.31939600000000001</c:v>
                </c:pt>
                <c:pt idx="139">
                  <c:v>-0.39682499999999998</c:v>
                </c:pt>
                <c:pt idx="140">
                  <c:v>-0.35991099999999998</c:v>
                </c:pt>
                <c:pt idx="141">
                  <c:v>-0.34833900000000001</c:v>
                </c:pt>
                <c:pt idx="142">
                  <c:v>-0.35714299999999999</c:v>
                </c:pt>
                <c:pt idx="143">
                  <c:v>-0.38888899999999998</c:v>
                </c:pt>
                <c:pt idx="144">
                  <c:v>-0.72106099999999995</c:v>
                </c:pt>
                <c:pt idx="145">
                  <c:v>-0.74041800000000002</c:v>
                </c:pt>
                <c:pt idx="146">
                  <c:v>-0.74041800000000002</c:v>
                </c:pt>
                <c:pt idx="147">
                  <c:v>-0.663296</c:v>
                </c:pt>
                <c:pt idx="148">
                  <c:v>-0.663296</c:v>
                </c:pt>
                <c:pt idx="149">
                  <c:v>-0.72106099999999995</c:v>
                </c:pt>
                <c:pt idx="150">
                  <c:v>-0.663296</c:v>
                </c:pt>
                <c:pt idx="151">
                  <c:v>-0.663296</c:v>
                </c:pt>
                <c:pt idx="152">
                  <c:v>-0.70585799999999999</c:v>
                </c:pt>
                <c:pt idx="153">
                  <c:v>-0.72106099999999995</c:v>
                </c:pt>
                <c:pt idx="154">
                  <c:v>-0.72106099999999995</c:v>
                </c:pt>
                <c:pt idx="155">
                  <c:v>-0.663296</c:v>
                </c:pt>
                <c:pt idx="156">
                  <c:v>-0.46668399999999999</c:v>
                </c:pt>
                <c:pt idx="157">
                  <c:v>-0.49845099999999998</c:v>
                </c:pt>
                <c:pt idx="158">
                  <c:v>-0.54761899999999997</c:v>
                </c:pt>
                <c:pt idx="159">
                  <c:v>-0.54684500000000003</c:v>
                </c:pt>
                <c:pt idx="160">
                  <c:v>-0.52748700000000004</c:v>
                </c:pt>
                <c:pt idx="161">
                  <c:v>-0.48086899999999999</c:v>
                </c:pt>
                <c:pt idx="162">
                  <c:v>-0.54446499999999998</c:v>
                </c:pt>
                <c:pt idx="163">
                  <c:v>-0.46004800000000001</c:v>
                </c:pt>
                <c:pt idx="164">
                  <c:v>-0.46457599999999999</c:v>
                </c:pt>
                <c:pt idx="165">
                  <c:v>-0.52501900000000001</c:v>
                </c:pt>
                <c:pt idx="166">
                  <c:v>-0.52501900000000001</c:v>
                </c:pt>
                <c:pt idx="167">
                  <c:v>-0.48280400000000001</c:v>
                </c:pt>
                <c:pt idx="168">
                  <c:v>-0.98253299999999999</c:v>
                </c:pt>
                <c:pt idx="169">
                  <c:v>-0.97480999999999995</c:v>
                </c:pt>
                <c:pt idx="170">
                  <c:v>-0.99206300000000003</c:v>
                </c:pt>
                <c:pt idx="171">
                  <c:v>-0.96031699999999998</c:v>
                </c:pt>
                <c:pt idx="172">
                  <c:v>-0.96145499999999995</c:v>
                </c:pt>
                <c:pt idx="173">
                  <c:v>-0.98545000000000005</c:v>
                </c:pt>
                <c:pt idx="174">
                  <c:v>-0.99386399999999997</c:v>
                </c:pt>
                <c:pt idx="175">
                  <c:v>-0.97270599999999996</c:v>
                </c:pt>
                <c:pt idx="176">
                  <c:v>-0.977545</c:v>
                </c:pt>
                <c:pt idx="177">
                  <c:v>-0.977545</c:v>
                </c:pt>
                <c:pt idx="178">
                  <c:v>-0.99206300000000003</c:v>
                </c:pt>
                <c:pt idx="179">
                  <c:v>-0.97166600000000003</c:v>
                </c:pt>
                <c:pt idx="180">
                  <c:v>-0.39509300000000003</c:v>
                </c:pt>
                <c:pt idx="181">
                  <c:v>-0.39682499999999998</c:v>
                </c:pt>
                <c:pt idx="182">
                  <c:v>-0.31055899999999997</c:v>
                </c:pt>
                <c:pt idx="183">
                  <c:v>-0.38714700000000002</c:v>
                </c:pt>
                <c:pt idx="184">
                  <c:v>-0.32781199999999999</c:v>
                </c:pt>
                <c:pt idx="185">
                  <c:v>-0.33212599999999998</c:v>
                </c:pt>
                <c:pt idx="186">
                  <c:v>-0.35811100000000001</c:v>
                </c:pt>
                <c:pt idx="187">
                  <c:v>-0.349379</c:v>
                </c:pt>
                <c:pt idx="188">
                  <c:v>-0.31918600000000003</c:v>
                </c:pt>
                <c:pt idx="189">
                  <c:v>-0.31055899999999997</c:v>
                </c:pt>
                <c:pt idx="190">
                  <c:v>-0.33391399999999999</c:v>
                </c:pt>
                <c:pt idx="191">
                  <c:v>-0.31487199999999999</c:v>
                </c:pt>
                <c:pt idx="192">
                  <c:v>-0.69207700000000005</c:v>
                </c:pt>
                <c:pt idx="193">
                  <c:v>-0.66782799999999998</c:v>
                </c:pt>
                <c:pt idx="194">
                  <c:v>-0.68718500000000005</c:v>
                </c:pt>
                <c:pt idx="195">
                  <c:v>-0.66298900000000005</c:v>
                </c:pt>
                <c:pt idx="196">
                  <c:v>-0.67266700000000001</c:v>
                </c:pt>
                <c:pt idx="197">
                  <c:v>-0.66666700000000001</c:v>
                </c:pt>
                <c:pt idx="198">
                  <c:v>-0.67266700000000001</c:v>
                </c:pt>
                <c:pt idx="199">
                  <c:v>-0.73557899999999998</c:v>
                </c:pt>
                <c:pt idx="200">
                  <c:v>-0.69047599999999998</c:v>
                </c:pt>
                <c:pt idx="201">
                  <c:v>-0.65873000000000004</c:v>
                </c:pt>
                <c:pt idx="202">
                  <c:v>-0.65814899999999998</c:v>
                </c:pt>
                <c:pt idx="203">
                  <c:v>-0.67266700000000001</c:v>
                </c:pt>
              </c:numCache>
            </c:numRef>
          </c:xVal>
          <c:yVal>
            <c:numRef>
              <c:f>nohue_arousal!$B$10:$GW$10</c:f>
              <c:numCache>
                <c:formatCode>General</c:formatCode>
                <c:ptCount val="204"/>
                <c:pt idx="0">
                  <c:v>5</c:v>
                </c:pt>
                <c:pt idx="1">
                  <c:v>3.5</c:v>
                </c:pt>
                <c:pt idx="2">
                  <c:v>1.5</c:v>
                </c:pt>
                <c:pt idx="3">
                  <c:v>1</c:v>
                </c:pt>
                <c:pt idx="4">
                  <c:v>3.5</c:v>
                </c:pt>
                <c:pt idx="5">
                  <c:v>2.5</c:v>
                </c:pt>
                <c:pt idx="6">
                  <c:v>3.5</c:v>
                </c:pt>
                <c:pt idx="7">
                  <c:v>3.5</c:v>
                </c:pt>
                <c:pt idx="8">
                  <c:v>4.5</c:v>
                </c:pt>
                <c:pt idx="9">
                  <c:v>2.5</c:v>
                </c:pt>
                <c:pt idx="10">
                  <c:v>1</c:v>
                </c:pt>
                <c:pt idx="11">
                  <c:v>3.5</c:v>
                </c:pt>
                <c:pt idx="12">
                  <c:v>5</c:v>
                </c:pt>
                <c:pt idx="13">
                  <c:v>4.5</c:v>
                </c:pt>
                <c:pt idx="14">
                  <c:v>3</c:v>
                </c:pt>
                <c:pt idx="15">
                  <c:v>4</c:v>
                </c:pt>
                <c:pt idx="16">
                  <c:v>3.5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6</c:v>
                </c:pt>
                <c:pt idx="23">
                  <c:v>4</c:v>
                </c:pt>
                <c:pt idx="24">
                  <c:v>5</c:v>
                </c:pt>
                <c:pt idx="25">
                  <c:v>4.5</c:v>
                </c:pt>
                <c:pt idx="26">
                  <c:v>5</c:v>
                </c:pt>
                <c:pt idx="27">
                  <c:v>5</c:v>
                </c:pt>
                <c:pt idx="28">
                  <c:v>4.5</c:v>
                </c:pt>
                <c:pt idx="29">
                  <c:v>3</c:v>
                </c:pt>
                <c:pt idx="30">
                  <c:v>3.5</c:v>
                </c:pt>
                <c:pt idx="31">
                  <c:v>3.5</c:v>
                </c:pt>
                <c:pt idx="32">
                  <c:v>5.5</c:v>
                </c:pt>
                <c:pt idx="33">
                  <c:v>2.5</c:v>
                </c:pt>
                <c:pt idx="34">
                  <c:v>8.5</c:v>
                </c:pt>
                <c:pt idx="35">
                  <c:v>8.5</c:v>
                </c:pt>
                <c:pt idx="36">
                  <c:v>6.5</c:v>
                </c:pt>
                <c:pt idx="37">
                  <c:v>5</c:v>
                </c:pt>
                <c:pt idx="38">
                  <c:v>6.5</c:v>
                </c:pt>
                <c:pt idx="39">
                  <c:v>6.5</c:v>
                </c:pt>
                <c:pt idx="40">
                  <c:v>6.5</c:v>
                </c:pt>
                <c:pt idx="41">
                  <c:v>5</c:v>
                </c:pt>
                <c:pt idx="42">
                  <c:v>4</c:v>
                </c:pt>
                <c:pt idx="43">
                  <c:v>4.5</c:v>
                </c:pt>
                <c:pt idx="44">
                  <c:v>6.5</c:v>
                </c:pt>
                <c:pt idx="45">
                  <c:v>4</c:v>
                </c:pt>
                <c:pt idx="46">
                  <c:v>4.5</c:v>
                </c:pt>
                <c:pt idx="47">
                  <c:v>5</c:v>
                </c:pt>
                <c:pt idx="48">
                  <c:v>6.5</c:v>
                </c:pt>
                <c:pt idx="49">
                  <c:v>6.5</c:v>
                </c:pt>
                <c:pt idx="50">
                  <c:v>6.5</c:v>
                </c:pt>
                <c:pt idx="51">
                  <c:v>7</c:v>
                </c:pt>
                <c:pt idx="52">
                  <c:v>7</c:v>
                </c:pt>
                <c:pt idx="53">
                  <c:v>4</c:v>
                </c:pt>
                <c:pt idx="54">
                  <c:v>6</c:v>
                </c:pt>
                <c:pt idx="55">
                  <c:v>6.5</c:v>
                </c:pt>
                <c:pt idx="56">
                  <c:v>7.5</c:v>
                </c:pt>
                <c:pt idx="57">
                  <c:v>4</c:v>
                </c:pt>
                <c:pt idx="58">
                  <c:v>6.5</c:v>
                </c:pt>
                <c:pt idx="59">
                  <c:v>5</c:v>
                </c:pt>
                <c:pt idx="60">
                  <c:v>7</c:v>
                </c:pt>
                <c:pt idx="61">
                  <c:v>5.5</c:v>
                </c:pt>
                <c:pt idx="62">
                  <c:v>7</c:v>
                </c:pt>
                <c:pt idx="63">
                  <c:v>6.5</c:v>
                </c:pt>
                <c:pt idx="64">
                  <c:v>5</c:v>
                </c:pt>
                <c:pt idx="65">
                  <c:v>3.5</c:v>
                </c:pt>
                <c:pt idx="66">
                  <c:v>5</c:v>
                </c:pt>
                <c:pt idx="67">
                  <c:v>5</c:v>
                </c:pt>
                <c:pt idx="68">
                  <c:v>8.5</c:v>
                </c:pt>
                <c:pt idx="69">
                  <c:v>4.5</c:v>
                </c:pt>
                <c:pt idx="70">
                  <c:v>7.5</c:v>
                </c:pt>
                <c:pt idx="71">
                  <c:v>6.5</c:v>
                </c:pt>
                <c:pt idx="72">
                  <c:v>6.5</c:v>
                </c:pt>
                <c:pt idx="73">
                  <c:v>7.5</c:v>
                </c:pt>
                <c:pt idx="74">
                  <c:v>8</c:v>
                </c:pt>
                <c:pt idx="75">
                  <c:v>8</c:v>
                </c:pt>
                <c:pt idx="76">
                  <c:v>7.5</c:v>
                </c:pt>
                <c:pt idx="77">
                  <c:v>4.5</c:v>
                </c:pt>
                <c:pt idx="78">
                  <c:v>7.5</c:v>
                </c:pt>
                <c:pt idx="79">
                  <c:v>4.5</c:v>
                </c:pt>
                <c:pt idx="80">
                  <c:v>9</c:v>
                </c:pt>
                <c:pt idx="81">
                  <c:v>7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6.5</c:v>
                </c:pt>
                <c:pt idx="86">
                  <c:v>6</c:v>
                </c:pt>
                <c:pt idx="87">
                  <c:v>7</c:v>
                </c:pt>
                <c:pt idx="88">
                  <c:v>6</c:v>
                </c:pt>
                <c:pt idx="89">
                  <c:v>3.5</c:v>
                </c:pt>
                <c:pt idx="90">
                  <c:v>5.5</c:v>
                </c:pt>
                <c:pt idx="91">
                  <c:v>4.5</c:v>
                </c:pt>
                <c:pt idx="92">
                  <c:v>5.5</c:v>
                </c:pt>
                <c:pt idx="93">
                  <c:v>4</c:v>
                </c:pt>
                <c:pt idx="94">
                  <c:v>7</c:v>
                </c:pt>
                <c:pt idx="95">
                  <c:v>4.5</c:v>
                </c:pt>
                <c:pt idx="96">
                  <c:v>9</c:v>
                </c:pt>
                <c:pt idx="97">
                  <c:v>8</c:v>
                </c:pt>
                <c:pt idx="98">
                  <c:v>7</c:v>
                </c:pt>
                <c:pt idx="99">
                  <c:v>5.5</c:v>
                </c:pt>
                <c:pt idx="100">
                  <c:v>8</c:v>
                </c:pt>
                <c:pt idx="101">
                  <c:v>5.5</c:v>
                </c:pt>
                <c:pt idx="102">
                  <c:v>5</c:v>
                </c:pt>
                <c:pt idx="103">
                  <c:v>4.5</c:v>
                </c:pt>
                <c:pt idx="104">
                  <c:v>6.5</c:v>
                </c:pt>
                <c:pt idx="105">
                  <c:v>6</c:v>
                </c:pt>
                <c:pt idx="106">
                  <c:v>8.5</c:v>
                </c:pt>
                <c:pt idx="107">
                  <c:v>7.5</c:v>
                </c:pt>
                <c:pt idx="108">
                  <c:v>4.5</c:v>
                </c:pt>
                <c:pt idx="109">
                  <c:v>4</c:v>
                </c:pt>
                <c:pt idx="110">
                  <c:v>3</c:v>
                </c:pt>
                <c:pt idx="111">
                  <c:v>5</c:v>
                </c:pt>
                <c:pt idx="112">
                  <c:v>4</c:v>
                </c:pt>
                <c:pt idx="113">
                  <c:v>3.5</c:v>
                </c:pt>
                <c:pt idx="114">
                  <c:v>3.5</c:v>
                </c:pt>
                <c:pt idx="115">
                  <c:v>4</c:v>
                </c:pt>
                <c:pt idx="116">
                  <c:v>3</c:v>
                </c:pt>
                <c:pt idx="117">
                  <c:v>2.5</c:v>
                </c:pt>
                <c:pt idx="118">
                  <c:v>3.5</c:v>
                </c:pt>
                <c:pt idx="119">
                  <c:v>4.5</c:v>
                </c:pt>
                <c:pt idx="120">
                  <c:v>4.5</c:v>
                </c:pt>
                <c:pt idx="121">
                  <c:v>4</c:v>
                </c:pt>
                <c:pt idx="122">
                  <c:v>3.5</c:v>
                </c:pt>
                <c:pt idx="123">
                  <c:v>4</c:v>
                </c:pt>
                <c:pt idx="124">
                  <c:v>5.5</c:v>
                </c:pt>
                <c:pt idx="125">
                  <c:v>3</c:v>
                </c:pt>
                <c:pt idx="126">
                  <c:v>3.5</c:v>
                </c:pt>
                <c:pt idx="127">
                  <c:v>4</c:v>
                </c:pt>
                <c:pt idx="128">
                  <c:v>3.5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3.5</c:v>
                </c:pt>
                <c:pt idx="134">
                  <c:v>3.5</c:v>
                </c:pt>
                <c:pt idx="135">
                  <c:v>4</c:v>
                </c:pt>
                <c:pt idx="136">
                  <c:v>2.5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2.5</c:v>
                </c:pt>
                <c:pt idx="142">
                  <c:v>1.5</c:v>
                </c:pt>
                <c:pt idx="143">
                  <c:v>2.5</c:v>
                </c:pt>
                <c:pt idx="144">
                  <c:v>3</c:v>
                </c:pt>
                <c:pt idx="145">
                  <c:v>2.5</c:v>
                </c:pt>
                <c:pt idx="146">
                  <c:v>3</c:v>
                </c:pt>
                <c:pt idx="147">
                  <c:v>4.5</c:v>
                </c:pt>
                <c:pt idx="148">
                  <c:v>2.5</c:v>
                </c:pt>
                <c:pt idx="149">
                  <c:v>1.5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1.5</c:v>
                </c:pt>
                <c:pt idx="154">
                  <c:v>1.5</c:v>
                </c:pt>
                <c:pt idx="155">
                  <c:v>3.5</c:v>
                </c:pt>
                <c:pt idx="156">
                  <c:v>2.5</c:v>
                </c:pt>
                <c:pt idx="157">
                  <c:v>2.5</c:v>
                </c:pt>
                <c:pt idx="158">
                  <c:v>3.5</c:v>
                </c:pt>
                <c:pt idx="159">
                  <c:v>3.5</c:v>
                </c:pt>
                <c:pt idx="160">
                  <c:v>2.5</c:v>
                </c:pt>
                <c:pt idx="161">
                  <c:v>2.5</c:v>
                </c:pt>
                <c:pt idx="162">
                  <c:v>2</c:v>
                </c:pt>
                <c:pt idx="163">
                  <c:v>2.5</c:v>
                </c:pt>
                <c:pt idx="164">
                  <c:v>2.5</c:v>
                </c:pt>
                <c:pt idx="165">
                  <c:v>2.5</c:v>
                </c:pt>
                <c:pt idx="166">
                  <c:v>1</c:v>
                </c:pt>
                <c:pt idx="167">
                  <c:v>3.5</c:v>
                </c:pt>
                <c:pt idx="168">
                  <c:v>0.5</c:v>
                </c:pt>
                <c:pt idx="169">
                  <c:v>2</c:v>
                </c:pt>
                <c:pt idx="170">
                  <c:v>1.5</c:v>
                </c:pt>
                <c:pt idx="171">
                  <c:v>1.5</c:v>
                </c:pt>
                <c:pt idx="172">
                  <c:v>1</c:v>
                </c:pt>
                <c:pt idx="173">
                  <c:v>1</c:v>
                </c:pt>
                <c:pt idx="174">
                  <c:v>0.5</c:v>
                </c:pt>
                <c:pt idx="175">
                  <c:v>2.5</c:v>
                </c:pt>
                <c:pt idx="176">
                  <c:v>0.5</c:v>
                </c:pt>
                <c:pt idx="177">
                  <c:v>0</c:v>
                </c:pt>
                <c:pt idx="178">
                  <c:v>0.5</c:v>
                </c:pt>
                <c:pt idx="179">
                  <c:v>2</c:v>
                </c:pt>
                <c:pt idx="180">
                  <c:v>2.5</c:v>
                </c:pt>
                <c:pt idx="181">
                  <c:v>3.5</c:v>
                </c:pt>
                <c:pt idx="182">
                  <c:v>5</c:v>
                </c:pt>
                <c:pt idx="183">
                  <c:v>3</c:v>
                </c:pt>
                <c:pt idx="184">
                  <c:v>3.5</c:v>
                </c:pt>
                <c:pt idx="185">
                  <c:v>3</c:v>
                </c:pt>
                <c:pt idx="186">
                  <c:v>2</c:v>
                </c:pt>
                <c:pt idx="187">
                  <c:v>2.5</c:v>
                </c:pt>
                <c:pt idx="188">
                  <c:v>1.5</c:v>
                </c:pt>
                <c:pt idx="189">
                  <c:v>2.5</c:v>
                </c:pt>
                <c:pt idx="190">
                  <c:v>5</c:v>
                </c:pt>
                <c:pt idx="191">
                  <c:v>6</c:v>
                </c:pt>
                <c:pt idx="192">
                  <c:v>2.5</c:v>
                </c:pt>
                <c:pt idx="193">
                  <c:v>3</c:v>
                </c:pt>
                <c:pt idx="194">
                  <c:v>5.5</c:v>
                </c:pt>
                <c:pt idx="195">
                  <c:v>2</c:v>
                </c:pt>
                <c:pt idx="196">
                  <c:v>2</c:v>
                </c:pt>
                <c:pt idx="197">
                  <c:v>1.5</c:v>
                </c:pt>
                <c:pt idx="198">
                  <c:v>1.5</c:v>
                </c:pt>
                <c:pt idx="199">
                  <c:v>2.5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F-8E4B-89DC-3F500836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97503"/>
        <c:axId val="519226383"/>
      </c:scatterChart>
      <c:valAx>
        <c:axId val="5344975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arousal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19226383"/>
        <c:crosses val="autoZero"/>
        <c:crossBetween val="midCat"/>
      </c:valAx>
      <c:valAx>
        <c:axId val="5192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theta_beat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3449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correlation Between valence and vertex_num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nohue_valence!$A$45</c:f>
              <c:strCache>
                <c:ptCount val="1"/>
                <c:pt idx="0">
                  <c:v>Valence-Vertex_Num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73025">
                <a:solidFill>
                  <a:srgbClr val="FF0000"/>
                </a:solidFill>
                <a:round/>
              </a:ln>
              <a:effectLst/>
            </c:spPr>
          </c:marker>
          <c:trendline>
            <c:spPr>
              <a:ln w="38100" cap="rnd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831668813375339"/>
                  <c:y val="0.14014247302640784"/>
                </c:manualLayout>
              </c:layout>
              <c:numFmt formatCode="General" sourceLinked="0"/>
              <c:spPr>
                <a:solidFill>
                  <a:sysClr val="window" lastClr="FFFFFF">
                    <a:alpha val="32000"/>
                  </a:sysClr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ourier" pitchFamily="2" charset="0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nohue_valence!$B$4:$GW$4</c:f>
              <c:numCache>
                <c:formatCode>General</c:formatCode>
                <c:ptCount val="204"/>
                <c:pt idx="0">
                  <c:v>2.3809500000000001E-2</c:v>
                </c:pt>
                <c:pt idx="1">
                  <c:v>-1.5873000000000002E-2</c:v>
                </c:pt>
                <c:pt idx="2">
                  <c:v>0</c:v>
                </c:pt>
                <c:pt idx="3">
                  <c:v>3.8819899999999997E-2</c:v>
                </c:pt>
                <c:pt idx="4">
                  <c:v>-8.6266399999999997E-3</c:v>
                </c:pt>
                <c:pt idx="5">
                  <c:v>8.6266399999999997E-3</c:v>
                </c:pt>
                <c:pt idx="6">
                  <c:v>1.7253299999999999E-2</c:v>
                </c:pt>
                <c:pt idx="7">
                  <c:v>3.8279E-3</c:v>
                </c:pt>
                <c:pt idx="8">
                  <c:v>-4.7619000000000002E-2</c:v>
                </c:pt>
                <c:pt idx="9">
                  <c:v>0</c:v>
                </c:pt>
                <c:pt idx="10">
                  <c:v>-3.8279E-3</c:v>
                </c:pt>
                <c:pt idx="11">
                  <c:v>-7.9365100000000008E-3</c:v>
                </c:pt>
                <c:pt idx="12">
                  <c:v>0.5</c:v>
                </c:pt>
                <c:pt idx="13">
                  <c:v>0.54761899999999997</c:v>
                </c:pt>
                <c:pt idx="14">
                  <c:v>0.522648</c:v>
                </c:pt>
                <c:pt idx="15">
                  <c:v>0.54761899999999997</c:v>
                </c:pt>
                <c:pt idx="16">
                  <c:v>0.54761899999999997</c:v>
                </c:pt>
                <c:pt idx="17">
                  <c:v>0.53968300000000002</c:v>
                </c:pt>
                <c:pt idx="18">
                  <c:v>0.53968300000000002</c:v>
                </c:pt>
                <c:pt idx="19">
                  <c:v>0.52380899999999997</c:v>
                </c:pt>
                <c:pt idx="20">
                  <c:v>0.50793600000000005</c:v>
                </c:pt>
                <c:pt idx="21">
                  <c:v>0.46031699999999998</c:v>
                </c:pt>
                <c:pt idx="22">
                  <c:v>0.53174600000000005</c:v>
                </c:pt>
                <c:pt idx="23">
                  <c:v>0.52380899999999997</c:v>
                </c:pt>
                <c:pt idx="24">
                  <c:v>0.96302699999999997</c:v>
                </c:pt>
                <c:pt idx="25">
                  <c:v>0.953349</c:v>
                </c:pt>
                <c:pt idx="26">
                  <c:v>0.97619</c:v>
                </c:pt>
                <c:pt idx="27">
                  <c:v>0.97619</c:v>
                </c:pt>
                <c:pt idx="28">
                  <c:v>0.97270599999999996</c:v>
                </c:pt>
                <c:pt idx="29">
                  <c:v>0.953349</c:v>
                </c:pt>
                <c:pt idx="30">
                  <c:v>0.99206399999999995</c:v>
                </c:pt>
                <c:pt idx="31">
                  <c:v>0.953349</c:v>
                </c:pt>
                <c:pt idx="32">
                  <c:v>0.96786700000000003</c:v>
                </c:pt>
                <c:pt idx="33">
                  <c:v>0.96786700000000003</c:v>
                </c:pt>
                <c:pt idx="34">
                  <c:v>0.98238499999999995</c:v>
                </c:pt>
                <c:pt idx="35">
                  <c:v>0.953349</c:v>
                </c:pt>
                <c:pt idx="36">
                  <c:v>0.30952400000000002</c:v>
                </c:pt>
                <c:pt idx="37">
                  <c:v>0.35973899999999998</c:v>
                </c:pt>
                <c:pt idx="38">
                  <c:v>0.32349899999999998</c:v>
                </c:pt>
                <c:pt idx="39">
                  <c:v>0.38714700000000002</c:v>
                </c:pt>
                <c:pt idx="40">
                  <c:v>0.36294999999999999</c:v>
                </c:pt>
                <c:pt idx="41">
                  <c:v>0.36778899999999998</c:v>
                </c:pt>
                <c:pt idx="42">
                  <c:v>0.40166499999999999</c:v>
                </c:pt>
                <c:pt idx="43">
                  <c:v>0.35052899999999998</c:v>
                </c:pt>
                <c:pt idx="44">
                  <c:v>0.33875300000000003</c:v>
                </c:pt>
                <c:pt idx="45">
                  <c:v>0.39682499999999998</c:v>
                </c:pt>
                <c:pt idx="46">
                  <c:v>0.358655</c:v>
                </c:pt>
                <c:pt idx="47">
                  <c:v>0.37525900000000001</c:v>
                </c:pt>
                <c:pt idx="48">
                  <c:v>0.66755699999999996</c:v>
                </c:pt>
                <c:pt idx="49">
                  <c:v>0.66666700000000001</c:v>
                </c:pt>
                <c:pt idx="50">
                  <c:v>0.69717099999999999</c:v>
                </c:pt>
                <c:pt idx="51">
                  <c:v>0.67195800000000006</c:v>
                </c:pt>
                <c:pt idx="52">
                  <c:v>0.71138199999999996</c:v>
                </c:pt>
                <c:pt idx="53">
                  <c:v>0.66782799999999998</c:v>
                </c:pt>
                <c:pt idx="54">
                  <c:v>0.71220600000000001</c:v>
                </c:pt>
                <c:pt idx="55">
                  <c:v>0.66298900000000005</c:v>
                </c:pt>
                <c:pt idx="56">
                  <c:v>0.692025</c:v>
                </c:pt>
                <c:pt idx="57">
                  <c:v>0.692025</c:v>
                </c:pt>
                <c:pt idx="58">
                  <c:v>0.66666700000000001</c:v>
                </c:pt>
                <c:pt idx="59">
                  <c:v>0.69717099999999999</c:v>
                </c:pt>
                <c:pt idx="60">
                  <c:v>0</c:v>
                </c:pt>
                <c:pt idx="61">
                  <c:v>-3.3377799999999999E-2</c:v>
                </c:pt>
                <c:pt idx="62">
                  <c:v>7.9365100000000008E-3</c:v>
                </c:pt>
                <c:pt idx="63">
                  <c:v>2.6338E-2</c:v>
                </c:pt>
                <c:pt idx="64">
                  <c:v>1.5873000000000002E-2</c:v>
                </c:pt>
                <c:pt idx="65">
                  <c:v>1.5873000000000002E-2</c:v>
                </c:pt>
                <c:pt idx="66">
                  <c:v>-2.9035999999999999E-2</c:v>
                </c:pt>
                <c:pt idx="67">
                  <c:v>0</c:v>
                </c:pt>
                <c:pt idx="68">
                  <c:v>-4.83933E-2</c:v>
                </c:pt>
                <c:pt idx="69">
                  <c:v>7.9365100000000008E-3</c:v>
                </c:pt>
                <c:pt idx="70">
                  <c:v>-3.9682500000000002E-2</c:v>
                </c:pt>
                <c:pt idx="71">
                  <c:v>-7.8320799999999999E-3</c:v>
                </c:pt>
                <c:pt idx="72">
                  <c:v>-3.8714699999999998E-2</c:v>
                </c:pt>
                <c:pt idx="73">
                  <c:v>-3.3875299999999997E-2</c:v>
                </c:pt>
                <c:pt idx="74">
                  <c:v>-2.9035999999999999E-2</c:v>
                </c:pt>
                <c:pt idx="75">
                  <c:v>-4.3554000000000002E-2</c:v>
                </c:pt>
                <c:pt idx="76">
                  <c:v>-2.4196700000000002E-2</c:v>
                </c:pt>
                <c:pt idx="77">
                  <c:v>-3.3875299999999997E-2</c:v>
                </c:pt>
                <c:pt idx="78">
                  <c:v>3.2719199999999997E-2</c:v>
                </c:pt>
                <c:pt idx="79">
                  <c:v>7.9365100000000008E-3</c:v>
                </c:pt>
                <c:pt idx="80">
                  <c:v>-2.4196700000000002E-2</c:v>
                </c:pt>
                <c:pt idx="81">
                  <c:v>-1.4518E-2</c:v>
                </c:pt>
                <c:pt idx="82">
                  <c:v>-2.4196700000000002E-2</c:v>
                </c:pt>
                <c:pt idx="83">
                  <c:v>-3.3875299999999997E-2</c:v>
                </c:pt>
                <c:pt idx="84">
                  <c:v>-0.30952400000000002</c:v>
                </c:pt>
                <c:pt idx="85">
                  <c:v>-0.31746000000000002</c:v>
                </c:pt>
                <c:pt idx="86">
                  <c:v>-0.31078800000000001</c:v>
                </c:pt>
                <c:pt idx="87">
                  <c:v>-0.39350499999999999</c:v>
                </c:pt>
                <c:pt idx="88">
                  <c:v>-0.34843200000000002</c:v>
                </c:pt>
                <c:pt idx="89">
                  <c:v>-0.324235</c:v>
                </c:pt>
                <c:pt idx="90">
                  <c:v>-0.37301600000000001</c:v>
                </c:pt>
                <c:pt idx="91">
                  <c:v>-0.34843200000000002</c:v>
                </c:pt>
                <c:pt idx="92">
                  <c:v>-0.32720700000000003</c:v>
                </c:pt>
                <c:pt idx="93">
                  <c:v>-0.34239399999999998</c:v>
                </c:pt>
                <c:pt idx="94">
                  <c:v>-0.36346400000000001</c:v>
                </c:pt>
                <c:pt idx="95">
                  <c:v>-0.40166499999999999</c:v>
                </c:pt>
                <c:pt idx="96">
                  <c:v>-0.67460299999999995</c:v>
                </c:pt>
                <c:pt idx="97">
                  <c:v>-0.71428599999999998</c:v>
                </c:pt>
                <c:pt idx="98">
                  <c:v>-0.663717</c:v>
                </c:pt>
                <c:pt idx="99">
                  <c:v>-0.65814899999999998</c:v>
                </c:pt>
                <c:pt idx="100">
                  <c:v>-0.66298900000000005</c:v>
                </c:pt>
                <c:pt idx="101">
                  <c:v>-0.65844899999999995</c:v>
                </c:pt>
                <c:pt idx="102">
                  <c:v>-0.65873000000000004</c:v>
                </c:pt>
                <c:pt idx="103">
                  <c:v>-0.65844899999999995</c:v>
                </c:pt>
                <c:pt idx="104">
                  <c:v>-0.66666700000000001</c:v>
                </c:pt>
                <c:pt idx="105">
                  <c:v>-0.66696900000000003</c:v>
                </c:pt>
                <c:pt idx="106">
                  <c:v>-0.67355900000000002</c:v>
                </c:pt>
                <c:pt idx="107">
                  <c:v>-0.66782799999999998</c:v>
                </c:pt>
                <c:pt idx="108">
                  <c:v>-0.54200499999999996</c:v>
                </c:pt>
                <c:pt idx="109">
                  <c:v>-0.46457599999999999</c:v>
                </c:pt>
                <c:pt idx="110">
                  <c:v>-0.54200499999999996</c:v>
                </c:pt>
                <c:pt idx="111">
                  <c:v>-0.54200499999999996</c:v>
                </c:pt>
                <c:pt idx="112">
                  <c:v>-0.54684500000000003</c:v>
                </c:pt>
                <c:pt idx="113">
                  <c:v>-0.454897</c:v>
                </c:pt>
                <c:pt idx="114">
                  <c:v>-0.52380899999999997</c:v>
                </c:pt>
                <c:pt idx="115">
                  <c:v>-0.490788</c:v>
                </c:pt>
                <c:pt idx="116">
                  <c:v>-0.53174600000000005</c:v>
                </c:pt>
                <c:pt idx="117">
                  <c:v>-0.49261100000000002</c:v>
                </c:pt>
                <c:pt idx="118">
                  <c:v>-0.54761899999999997</c:v>
                </c:pt>
                <c:pt idx="119">
                  <c:v>-0.45726899999999998</c:v>
                </c:pt>
                <c:pt idx="120">
                  <c:v>-0.96786700000000003</c:v>
                </c:pt>
                <c:pt idx="121">
                  <c:v>-0.96302699999999997</c:v>
                </c:pt>
                <c:pt idx="122">
                  <c:v>-0.97270599999999996</c:v>
                </c:pt>
                <c:pt idx="123">
                  <c:v>-0.96786700000000003</c:v>
                </c:pt>
                <c:pt idx="124">
                  <c:v>-0.96144200000000002</c:v>
                </c:pt>
                <c:pt idx="125">
                  <c:v>-0.97270599999999996</c:v>
                </c:pt>
                <c:pt idx="126">
                  <c:v>-0.95818800000000004</c:v>
                </c:pt>
                <c:pt idx="127">
                  <c:v>-0.953349</c:v>
                </c:pt>
                <c:pt idx="128">
                  <c:v>-0.95818800000000004</c:v>
                </c:pt>
                <c:pt idx="129">
                  <c:v>-0.95548</c:v>
                </c:pt>
                <c:pt idx="130">
                  <c:v>-0.96302699999999997</c:v>
                </c:pt>
                <c:pt idx="131">
                  <c:v>-0.991425</c:v>
                </c:pt>
                <c:pt idx="132">
                  <c:v>-0.34920600000000002</c:v>
                </c:pt>
                <c:pt idx="133">
                  <c:v>-0.34127000000000002</c:v>
                </c:pt>
                <c:pt idx="134">
                  <c:v>-0.37301600000000001</c:v>
                </c:pt>
                <c:pt idx="135">
                  <c:v>-0.31746000000000002</c:v>
                </c:pt>
                <c:pt idx="136">
                  <c:v>-0.39682499999999998</c:v>
                </c:pt>
                <c:pt idx="137">
                  <c:v>-0.38888899999999998</c:v>
                </c:pt>
                <c:pt idx="138">
                  <c:v>-0.31455699999999998</c:v>
                </c:pt>
                <c:pt idx="139">
                  <c:v>-0.38888899999999998</c:v>
                </c:pt>
                <c:pt idx="140">
                  <c:v>-0.35739500000000002</c:v>
                </c:pt>
                <c:pt idx="141">
                  <c:v>-0.38279000000000002</c:v>
                </c:pt>
                <c:pt idx="142">
                  <c:v>-0.36507899999999999</c:v>
                </c:pt>
                <c:pt idx="143">
                  <c:v>-0.32539699999999999</c:v>
                </c:pt>
                <c:pt idx="144">
                  <c:v>-0.67750699999999997</c:v>
                </c:pt>
                <c:pt idx="145">
                  <c:v>-0.66298900000000005</c:v>
                </c:pt>
                <c:pt idx="146">
                  <c:v>-0.66298900000000005</c:v>
                </c:pt>
                <c:pt idx="147">
                  <c:v>-0.66761700000000002</c:v>
                </c:pt>
                <c:pt idx="148">
                  <c:v>-0.66761700000000002</c:v>
                </c:pt>
                <c:pt idx="149">
                  <c:v>-0.67750699999999997</c:v>
                </c:pt>
                <c:pt idx="150">
                  <c:v>-0.66761700000000002</c:v>
                </c:pt>
                <c:pt idx="151">
                  <c:v>-0.66761700000000002</c:v>
                </c:pt>
                <c:pt idx="152">
                  <c:v>-0.695322</c:v>
                </c:pt>
                <c:pt idx="153">
                  <c:v>-0.67750699999999997</c:v>
                </c:pt>
                <c:pt idx="154">
                  <c:v>-0.67750699999999997</c:v>
                </c:pt>
                <c:pt idx="155">
                  <c:v>-0.66761700000000002</c:v>
                </c:pt>
                <c:pt idx="156">
                  <c:v>-8.6422900000000004E-3</c:v>
                </c:pt>
                <c:pt idx="157">
                  <c:v>-3.8714699999999998E-2</c:v>
                </c:pt>
                <c:pt idx="158">
                  <c:v>-1.5873000000000002E-2</c:v>
                </c:pt>
                <c:pt idx="159">
                  <c:v>2.9035999999999999E-2</c:v>
                </c:pt>
                <c:pt idx="160">
                  <c:v>4.3554000000000002E-2</c:v>
                </c:pt>
                <c:pt idx="161">
                  <c:v>-2.8592200000000002E-2</c:v>
                </c:pt>
                <c:pt idx="162">
                  <c:v>3.8890300000000003E-2</c:v>
                </c:pt>
                <c:pt idx="163">
                  <c:v>8.0710199999999999E-3</c:v>
                </c:pt>
                <c:pt idx="164">
                  <c:v>-3.3875299999999997E-2</c:v>
                </c:pt>
                <c:pt idx="165">
                  <c:v>4.1050900000000001E-2</c:v>
                </c:pt>
                <c:pt idx="166">
                  <c:v>1.7284600000000001E-2</c:v>
                </c:pt>
                <c:pt idx="167">
                  <c:v>0</c:v>
                </c:pt>
                <c:pt idx="168">
                  <c:v>-1.55958E-2</c:v>
                </c:pt>
                <c:pt idx="169">
                  <c:v>-8.6266399999999997E-3</c:v>
                </c:pt>
                <c:pt idx="170">
                  <c:v>-1.5873000000000002E-2</c:v>
                </c:pt>
                <c:pt idx="171">
                  <c:v>-7.9365100000000008E-3</c:v>
                </c:pt>
                <c:pt idx="172">
                  <c:v>1.9445199999999999E-2</c:v>
                </c:pt>
                <c:pt idx="173">
                  <c:v>6.6137599999999998E-3</c:v>
                </c:pt>
                <c:pt idx="174">
                  <c:v>4.1050900000000001E-2</c:v>
                </c:pt>
                <c:pt idx="175">
                  <c:v>0</c:v>
                </c:pt>
                <c:pt idx="176">
                  <c:v>1.4518E-2</c:v>
                </c:pt>
                <c:pt idx="177">
                  <c:v>1.4518E-2</c:v>
                </c:pt>
                <c:pt idx="178">
                  <c:v>-7.9365100000000008E-3</c:v>
                </c:pt>
                <c:pt idx="179">
                  <c:v>3.7086500000000001E-2</c:v>
                </c:pt>
                <c:pt idx="180">
                  <c:v>0.37429800000000002</c:v>
                </c:pt>
                <c:pt idx="181">
                  <c:v>0.353271</c:v>
                </c:pt>
                <c:pt idx="182">
                  <c:v>0.37957200000000002</c:v>
                </c:pt>
                <c:pt idx="183">
                  <c:v>0.38230700000000001</c:v>
                </c:pt>
                <c:pt idx="184">
                  <c:v>0.35800500000000002</c:v>
                </c:pt>
                <c:pt idx="185">
                  <c:v>0.38819900000000002</c:v>
                </c:pt>
                <c:pt idx="186">
                  <c:v>0.36294999999999999</c:v>
                </c:pt>
                <c:pt idx="187">
                  <c:v>0.38388499999999998</c:v>
                </c:pt>
                <c:pt idx="188">
                  <c:v>0.37957200000000002</c:v>
                </c:pt>
                <c:pt idx="189">
                  <c:v>0.349379</c:v>
                </c:pt>
                <c:pt idx="190">
                  <c:v>0.38230700000000001</c:v>
                </c:pt>
                <c:pt idx="191">
                  <c:v>0.39682499999999998</c:v>
                </c:pt>
                <c:pt idx="192">
                  <c:v>0.68432999999999999</c:v>
                </c:pt>
                <c:pt idx="193">
                  <c:v>0.692025</c:v>
                </c:pt>
                <c:pt idx="194">
                  <c:v>0.71138199999999996</c:v>
                </c:pt>
                <c:pt idx="195">
                  <c:v>0.70170299999999997</c:v>
                </c:pt>
                <c:pt idx="196">
                  <c:v>0.692025</c:v>
                </c:pt>
                <c:pt idx="197">
                  <c:v>0.73809499999999995</c:v>
                </c:pt>
                <c:pt idx="198">
                  <c:v>0.69686400000000004</c:v>
                </c:pt>
                <c:pt idx="199">
                  <c:v>0.65814899999999998</c:v>
                </c:pt>
                <c:pt idx="200">
                  <c:v>0.65873000000000004</c:v>
                </c:pt>
                <c:pt idx="201">
                  <c:v>0.69047599999999998</c:v>
                </c:pt>
                <c:pt idx="202">
                  <c:v>0.69686400000000004</c:v>
                </c:pt>
                <c:pt idx="203">
                  <c:v>0.67750699999999997</c:v>
                </c:pt>
              </c:numCache>
            </c:numRef>
          </c:xVal>
          <c:yVal>
            <c:numRef>
              <c:f>nohue_valence!$B$7:$GW$7</c:f>
              <c:numCache>
                <c:formatCode>General</c:formatCode>
                <c:ptCount val="20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17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15</c:v>
                </c:pt>
                <c:pt idx="12">
                  <c:v>8</c:v>
                </c:pt>
                <c:pt idx="13">
                  <c:v>11</c:v>
                </c:pt>
                <c:pt idx="14">
                  <c:v>11</c:v>
                </c:pt>
                <c:pt idx="15">
                  <c:v>8</c:v>
                </c:pt>
                <c:pt idx="16">
                  <c:v>12</c:v>
                </c:pt>
                <c:pt idx="17">
                  <c:v>10</c:v>
                </c:pt>
                <c:pt idx="18">
                  <c:v>12</c:v>
                </c:pt>
                <c:pt idx="19">
                  <c:v>13</c:v>
                </c:pt>
                <c:pt idx="20">
                  <c:v>19</c:v>
                </c:pt>
                <c:pt idx="21">
                  <c:v>9</c:v>
                </c:pt>
                <c:pt idx="22">
                  <c:v>8</c:v>
                </c:pt>
                <c:pt idx="23">
                  <c:v>13</c:v>
                </c:pt>
                <c:pt idx="24">
                  <c:v>28</c:v>
                </c:pt>
                <c:pt idx="25">
                  <c:v>8</c:v>
                </c:pt>
                <c:pt idx="26">
                  <c:v>11</c:v>
                </c:pt>
                <c:pt idx="27">
                  <c:v>8</c:v>
                </c:pt>
                <c:pt idx="28">
                  <c:v>11</c:v>
                </c:pt>
                <c:pt idx="29">
                  <c:v>8</c:v>
                </c:pt>
                <c:pt idx="30">
                  <c:v>15</c:v>
                </c:pt>
                <c:pt idx="31">
                  <c:v>18</c:v>
                </c:pt>
                <c:pt idx="32">
                  <c:v>15</c:v>
                </c:pt>
                <c:pt idx="33">
                  <c:v>11</c:v>
                </c:pt>
                <c:pt idx="34">
                  <c:v>8</c:v>
                </c:pt>
                <c:pt idx="35">
                  <c:v>14</c:v>
                </c:pt>
                <c:pt idx="36">
                  <c:v>14</c:v>
                </c:pt>
                <c:pt idx="37">
                  <c:v>11</c:v>
                </c:pt>
                <c:pt idx="38">
                  <c:v>13</c:v>
                </c:pt>
                <c:pt idx="39">
                  <c:v>8</c:v>
                </c:pt>
                <c:pt idx="40">
                  <c:v>14</c:v>
                </c:pt>
                <c:pt idx="41">
                  <c:v>14</c:v>
                </c:pt>
                <c:pt idx="42">
                  <c:v>13</c:v>
                </c:pt>
                <c:pt idx="43">
                  <c:v>15</c:v>
                </c:pt>
                <c:pt idx="44">
                  <c:v>22</c:v>
                </c:pt>
                <c:pt idx="45">
                  <c:v>9</c:v>
                </c:pt>
                <c:pt idx="46">
                  <c:v>14</c:v>
                </c:pt>
                <c:pt idx="47">
                  <c:v>14</c:v>
                </c:pt>
                <c:pt idx="48">
                  <c:v>23</c:v>
                </c:pt>
                <c:pt idx="49">
                  <c:v>12</c:v>
                </c:pt>
                <c:pt idx="50">
                  <c:v>12</c:v>
                </c:pt>
                <c:pt idx="51">
                  <c:v>8</c:v>
                </c:pt>
                <c:pt idx="52">
                  <c:v>24</c:v>
                </c:pt>
                <c:pt idx="53">
                  <c:v>10</c:v>
                </c:pt>
                <c:pt idx="54">
                  <c:v>15</c:v>
                </c:pt>
                <c:pt idx="55">
                  <c:v>14</c:v>
                </c:pt>
                <c:pt idx="56">
                  <c:v>24</c:v>
                </c:pt>
                <c:pt idx="57">
                  <c:v>9</c:v>
                </c:pt>
                <c:pt idx="58">
                  <c:v>15</c:v>
                </c:pt>
                <c:pt idx="59">
                  <c:v>14</c:v>
                </c:pt>
                <c:pt idx="60">
                  <c:v>11</c:v>
                </c:pt>
                <c:pt idx="61">
                  <c:v>10</c:v>
                </c:pt>
                <c:pt idx="62">
                  <c:v>9</c:v>
                </c:pt>
                <c:pt idx="63">
                  <c:v>17</c:v>
                </c:pt>
                <c:pt idx="64">
                  <c:v>23</c:v>
                </c:pt>
                <c:pt idx="65">
                  <c:v>12</c:v>
                </c:pt>
                <c:pt idx="66">
                  <c:v>8</c:v>
                </c:pt>
                <c:pt idx="67">
                  <c:v>15</c:v>
                </c:pt>
                <c:pt idx="68">
                  <c:v>11</c:v>
                </c:pt>
                <c:pt idx="69">
                  <c:v>9</c:v>
                </c:pt>
                <c:pt idx="70">
                  <c:v>15</c:v>
                </c:pt>
                <c:pt idx="71">
                  <c:v>14</c:v>
                </c:pt>
                <c:pt idx="72">
                  <c:v>17</c:v>
                </c:pt>
                <c:pt idx="73">
                  <c:v>10</c:v>
                </c:pt>
                <c:pt idx="74">
                  <c:v>19</c:v>
                </c:pt>
                <c:pt idx="75">
                  <c:v>17</c:v>
                </c:pt>
                <c:pt idx="76">
                  <c:v>21</c:v>
                </c:pt>
                <c:pt idx="77">
                  <c:v>11</c:v>
                </c:pt>
                <c:pt idx="78">
                  <c:v>8</c:v>
                </c:pt>
                <c:pt idx="79">
                  <c:v>14</c:v>
                </c:pt>
                <c:pt idx="80">
                  <c:v>25</c:v>
                </c:pt>
                <c:pt idx="81">
                  <c:v>9</c:v>
                </c:pt>
                <c:pt idx="82">
                  <c:v>22</c:v>
                </c:pt>
                <c:pt idx="83">
                  <c:v>28</c:v>
                </c:pt>
                <c:pt idx="84">
                  <c:v>10</c:v>
                </c:pt>
                <c:pt idx="85">
                  <c:v>13</c:v>
                </c:pt>
                <c:pt idx="86">
                  <c:v>16</c:v>
                </c:pt>
                <c:pt idx="87">
                  <c:v>16</c:v>
                </c:pt>
                <c:pt idx="88">
                  <c:v>23</c:v>
                </c:pt>
                <c:pt idx="89">
                  <c:v>16</c:v>
                </c:pt>
                <c:pt idx="90">
                  <c:v>10</c:v>
                </c:pt>
                <c:pt idx="91">
                  <c:v>11</c:v>
                </c:pt>
                <c:pt idx="92">
                  <c:v>8</c:v>
                </c:pt>
                <c:pt idx="93">
                  <c:v>12</c:v>
                </c:pt>
                <c:pt idx="94">
                  <c:v>11</c:v>
                </c:pt>
                <c:pt idx="95">
                  <c:v>12</c:v>
                </c:pt>
                <c:pt idx="96">
                  <c:v>18</c:v>
                </c:pt>
                <c:pt idx="97">
                  <c:v>16</c:v>
                </c:pt>
                <c:pt idx="98">
                  <c:v>21</c:v>
                </c:pt>
                <c:pt idx="99">
                  <c:v>20</c:v>
                </c:pt>
                <c:pt idx="100">
                  <c:v>23</c:v>
                </c:pt>
                <c:pt idx="101">
                  <c:v>16</c:v>
                </c:pt>
                <c:pt idx="102">
                  <c:v>14</c:v>
                </c:pt>
                <c:pt idx="103">
                  <c:v>16</c:v>
                </c:pt>
                <c:pt idx="104">
                  <c:v>18</c:v>
                </c:pt>
                <c:pt idx="105">
                  <c:v>17</c:v>
                </c:pt>
                <c:pt idx="106">
                  <c:v>20</c:v>
                </c:pt>
                <c:pt idx="107">
                  <c:v>14</c:v>
                </c:pt>
                <c:pt idx="108">
                  <c:v>14</c:v>
                </c:pt>
                <c:pt idx="109">
                  <c:v>20</c:v>
                </c:pt>
                <c:pt idx="110">
                  <c:v>12</c:v>
                </c:pt>
                <c:pt idx="111">
                  <c:v>12</c:v>
                </c:pt>
                <c:pt idx="112">
                  <c:v>22</c:v>
                </c:pt>
                <c:pt idx="113">
                  <c:v>16</c:v>
                </c:pt>
                <c:pt idx="114">
                  <c:v>12</c:v>
                </c:pt>
                <c:pt idx="115">
                  <c:v>15</c:v>
                </c:pt>
                <c:pt idx="116">
                  <c:v>17</c:v>
                </c:pt>
                <c:pt idx="117">
                  <c:v>11</c:v>
                </c:pt>
                <c:pt idx="118">
                  <c:v>19</c:v>
                </c:pt>
                <c:pt idx="119">
                  <c:v>10</c:v>
                </c:pt>
                <c:pt idx="120">
                  <c:v>12</c:v>
                </c:pt>
                <c:pt idx="121">
                  <c:v>16</c:v>
                </c:pt>
                <c:pt idx="122">
                  <c:v>22</c:v>
                </c:pt>
                <c:pt idx="123">
                  <c:v>21</c:v>
                </c:pt>
                <c:pt idx="124">
                  <c:v>25</c:v>
                </c:pt>
                <c:pt idx="125">
                  <c:v>19</c:v>
                </c:pt>
                <c:pt idx="126">
                  <c:v>21</c:v>
                </c:pt>
                <c:pt idx="127">
                  <c:v>15</c:v>
                </c:pt>
                <c:pt idx="128">
                  <c:v>9</c:v>
                </c:pt>
                <c:pt idx="129">
                  <c:v>11</c:v>
                </c:pt>
                <c:pt idx="130">
                  <c:v>28</c:v>
                </c:pt>
                <c:pt idx="131">
                  <c:v>9</c:v>
                </c:pt>
                <c:pt idx="132">
                  <c:v>10</c:v>
                </c:pt>
                <c:pt idx="133">
                  <c:v>13</c:v>
                </c:pt>
                <c:pt idx="134">
                  <c:v>19</c:v>
                </c:pt>
                <c:pt idx="135">
                  <c:v>19</c:v>
                </c:pt>
                <c:pt idx="136">
                  <c:v>8</c:v>
                </c:pt>
                <c:pt idx="137">
                  <c:v>14</c:v>
                </c:pt>
                <c:pt idx="138">
                  <c:v>11</c:v>
                </c:pt>
                <c:pt idx="139">
                  <c:v>14</c:v>
                </c:pt>
                <c:pt idx="140">
                  <c:v>10</c:v>
                </c:pt>
                <c:pt idx="141">
                  <c:v>11</c:v>
                </c:pt>
                <c:pt idx="142">
                  <c:v>21</c:v>
                </c:pt>
                <c:pt idx="143">
                  <c:v>11</c:v>
                </c:pt>
                <c:pt idx="144">
                  <c:v>13</c:v>
                </c:pt>
                <c:pt idx="145">
                  <c:v>20</c:v>
                </c:pt>
                <c:pt idx="146">
                  <c:v>17</c:v>
                </c:pt>
                <c:pt idx="147">
                  <c:v>21</c:v>
                </c:pt>
                <c:pt idx="148">
                  <c:v>12</c:v>
                </c:pt>
                <c:pt idx="149">
                  <c:v>18</c:v>
                </c:pt>
                <c:pt idx="150">
                  <c:v>14</c:v>
                </c:pt>
                <c:pt idx="151">
                  <c:v>13</c:v>
                </c:pt>
                <c:pt idx="152">
                  <c:v>12</c:v>
                </c:pt>
                <c:pt idx="153">
                  <c:v>11</c:v>
                </c:pt>
                <c:pt idx="154">
                  <c:v>18</c:v>
                </c:pt>
                <c:pt idx="155">
                  <c:v>8</c:v>
                </c:pt>
                <c:pt idx="156">
                  <c:v>8</c:v>
                </c:pt>
                <c:pt idx="157">
                  <c:v>10</c:v>
                </c:pt>
                <c:pt idx="158">
                  <c:v>9</c:v>
                </c:pt>
                <c:pt idx="159">
                  <c:v>17</c:v>
                </c:pt>
                <c:pt idx="160">
                  <c:v>8</c:v>
                </c:pt>
                <c:pt idx="161">
                  <c:v>10</c:v>
                </c:pt>
                <c:pt idx="162">
                  <c:v>8</c:v>
                </c:pt>
                <c:pt idx="163">
                  <c:v>14</c:v>
                </c:pt>
                <c:pt idx="164">
                  <c:v>8</c:v>
                </c:pt>
                <c:pt idx="165">
                  <c:v>9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12</c:v>
                </c:pt>
                <c:pt idx="170">
                  <c:v>11</c:v>
                </c:pt>
                <c:pt idx="171">
                  <c:v>8</c:v>
                </c:pt>
                <c:pt idx="172">
                  <c:v>8</c:v>
                </c:pt>
                <c:pt idx="173">
                  <c:v>9</c:v>
                </c:pt>
                <c:pt idx="174">
                  <c:v>8</c:v>
                </c:pt>
                <c:pt idx="175">
                  <c:v>10</c:v>
                </c:pt>
                <c:pt idx="176">
                  <c:v>8</c:v>
                </c:pt>
                <c:pt idx="177">
                  <c:v>11</c:v>
                </c:pt>
                <c:pt idx="178">
                  <c:v>8</c:v>
                </c:pt>
                <c:pt idx="179">
                  <c:v>8</c:v>
                </c:pt>
                <c:pt idx="180">
                  <c:v>12</c:v>
                </c:pt>
                <c:pt idx="181">
                  <c:v>11</c:v>
                </c:pt>
                <c:pt idx="182">
                  <c:v>13</c:v>
                </c:pt>
                <c:pt idx="183">
                  <c:v>12</c:v>
                </c:pt>
                <c:pt idx="184">
                  <c:v>10</c:v>
                </c:pt>
                <c:pt idx="185">
                  <c:v>10</c:v>
                </c:pt>
                <c:pt idx="186">
                  <c:v>12</c:v>
                </c:pt>
                <c:pt idx="187">
                  <c:v>13</c:v>
                </c:pt>
                <c:pt idx="188">
                  <c:v>16</c:v>
                </c:pt>
                <c:pt idx="189">
                  <c:v>9</c:v>
                </c:pt>
                <c:pt idx="190">
                  <c:v>9</c:v>
                </c:pt>
                <c:pt idx="191">
                  <c:v>8</c:v>
                </c:pt>
                <c:pt idx="192">
                  <c:v>18</c:v>
                </c:pt>
                <c:pt idx="193">
                  <c:v>11</c:v>
                </c:pt>
                <c:pt idx="194">
                  <c:v>9</c:v>
                </c:pt>
                <c:pt idx="195">
                  <c:v>10</c:v>
                </c:pt>
                <c:pt idx="196">
                  <c:v>8</c:v>
                </c:pt>
                <c:pt idx="197">
                  <c:v>8</c:v>
                </c:pt>
                <c:pt idx="198">
                  <c:v>13</c:v>
                </c:pt>
                <c:pt idx="199">
                  <c:v>17</c:v>
                </c:pt>
                <c:pt idx="200">
                  <c:v>18</c:v>
                </c:pt>
                <c:pt idx="201">
                  <c:v>9</c:v>
                </c:pt>
                <c:pt idx="202">
                  <c:v>8</c:v>
                </c:pt>
                <c:pt idx="20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F-8E4B-89DC-3F500836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97503"/>
        <c:axId val="519226383"/>
      </c:scatterChart>
      <c:valAx>
        <c:axId val="5344975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Valence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19226383"/>
        <c:crosses val="autoZero"/>
        <c:crossBetween val="midCat"/>
      </c:valAx>
      <c:valAx>
        <c:axId val="5192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vertex_num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3449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correlation Between valence and length_coefficient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nohue_valence!$A$8</c:f>
              <c:strCache>
                <c:ptCount val="1"/>
                <c:pt idx="0">
                  <c:v>lengthCoefficient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73025">
                <a:solidFill>
                  <a:srgbClr val="FF0000"/>
                </a:solidFill>
                <a:round/>
              </a:ln>
              <a:effectLst/>
            </c:spPr>
          </c:marker>
          <c:trendline>
            <c:spPr>
              <a:ln w="38100" cap="rnd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163259222746416E-2"/>
                  <c:y val="-0.11216222636264772"/>
                </c:manualLayout>
              </c:layout>
              <c:numFmt formatCode="General" sourceLinked="0"/>
              <c:spPr>
                <a:solidFill>
                  <a:sysClr val="window" lastClr="FFFFFF">
                    <a:alpha val="68000"/>
                  </a:sysClr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ourier" pitchFamily="2" charset="0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nohue_valence!$B$4:$GW$4</c:f>
              <c:numCache>
                <c:formatCode>General</c:formatCode>
                <c:ptCount val="204"/>
                <c:pt idx="0">
                  <c:v>2.3809500000000001E-2</c:v>
                </c:pt>
                <c:pt idx="1">
                  <c:v>-1.5873000000000002E-2</c:v>
                </c:pt>
                <c:pt idx="2">
                  <c:v>0</c:v>
                </c:pt>
                <c:pt idx="3">
                  <c:v>3.8819899999999997E-2</c:v>
                </c:pt>
                <c:pt idx="4">
                  <c:v>-8.6266399999999997E-3</c:v>
                </c:pt>
                <c:pt idx="5">
                  <c:v>8.6266399999999997E-3</c:v>
                </c:pt>
                <c:pt idx="6">
                  <c:v>1.7253299999999999E-2</c:v>
                </c:pt>
                <c:pt idx="7">
                  <c:v>3.8279E-3</c:v>
                </c:pt>
                <c:pt idx="8">
                  <c:v>-4.7619000000000002E-2</c:v>
                </c:pt>
                <c:pt idx="9">
                  <c:v>0</c:v>
                </c:pt>
                <c:pt idx="10">
                  <c:v>-3.8279E-3</c:v>
                </c:pt>
                <c:pt idx="11">
                  <c:v>-7.9365100000000008E-3</c:v>
                </c:pt>
                <c:pt idx="12">
                  <c:v>0.5</c:v>
                </c:pt>
                <c:pt idx="13">
                  <c:v>0.54761899999999997</c:v>
                </c:pt>
                <c:pt idx="14">
                  <c:v>0.522648</c:v>
                </c:pt>
                <c:pt idx="15">
                  <c:v>0.54761899999999997</c:v>
                </c:pt>
                <c:pt idx="16">
                  <c:v>0.54761899999999997</c:v>
                </c:pt>
                <c:pt idx="17">
                  <c:v>0.53968300000000002</c:v>
                </c:pt>
                <c:pt idx="18">
                  <c:v>0.53968300000000002</c:v>
                </c:pt>
                <c:pt idx="19">
                  <c:v>0.52380899999999997</c:v>
                </c:pt>
                <c:pt idx="20">
                  <c:v>0.50793600000000005</c:v>
                </c:pt>
                <c:pt idx="21">
                  <c:v>0.46031699999999998</c:v>
                </c:pt>
                <c:pt idx="22">
                  <c:v>0.53174600000000005</c:v>
                </c:pt>
                <c:pt idx="23">
                  <c:v>0.52380899999999997</c:v>
                </c:pt>
                <c:pt idx="24">
                  <c:v>0.96302699999999997</c:v>
                </c:pt>
                <c:pt idx="25">
                  <c:v>0.953349</c:v>
                </c:pt>
                <c:pt idx="26">
                  <c:v>0.97619</c:v>
                </c:pt>
                <c:pt idx="27">
                  <c:v>0.97619</c:v>
                </c:pt>
                <c:pt idx="28">
                  <c:v>0.97270599999999996</c:v>
                </c:pt>
                <c:pt idx="29">
                  <c:v>0.953349</c:v>
                </c:pt>
                <c:pt idx="30">
                  <c:v>0.99206399999999995</c:v>
                </c:pt>
                <c:pt idx="31">
                  <c:v>0.953349</c:v>
                </c:pt>
                <c:pt idx="32">
                  <c:v>0.96786700000000003</c:v>
                </c:pt>
                <c:pt idx="33">
                  <c:v>0.96786700000000003</c:v>
                </c:pt>
                <c:pt idx="34">
                  <c:v>0.98238499999999995</c:v>
                </c:pt>
                <c:pt idx="35">
                  <c:v>0.953349</c:v>
                </c:pt>
                <c:pt idx="36">
                  <c:v>0.30952400000000002</c:v>
                </c:pt>
                <c:pt idx="37">
                  <c:v>0.35973899999999998</c:v>
                </c:pt>
                <c:pt idx="38">
                  <c:v>0.32349899999999998</c:v>
                </c:pt>
                <c:pt idx="39">
                  <c:v>0.38714700000000002</c:v>
                </c:pt>
                <c:pt idx="40">
                  <c:v>0.36294999999999999</c:v>
                </c:pt>
                <c:pt idx="41">
                  <c:v>0.36778899999999998</c:v>
                </c:pt>
                <c:pt idx="42">
                  <c:v>0.40166499999999999</c:v>
                </c:pt>
                <c:pt idx="43">
                  <c:v>0.35052899999999998</c:v>
                </c:pt>
                <c:pt idx="44">
                  <c:v>0.33875300000000003</c:v>
                </c:pt>
                <c:pt idx="45">
                  <c:v>0.39682499999999998</c:v>
                </c:pt>
                <c:pt idx="46">
                  <c:v>0.358655</c:v>
                </c:pt>
                <c:pt idx="47">
                  <c:v>0.37525900000000001</c:v>
                </c:pt>
                <c:pt idx="48">
                  <c:v>0.66755699999999996</c:v>
                </c:pt>
                <c:pt idx="49">
                  <c:v>0.66666700000000001</c:v>
                </c:pt>
                <c:pt idx="50">
                  <c:v>0.69717099999999999</c:v>
                </c:pt>
                <c:pt idx="51">
                  <c:v>0.67195800000000006</c:v>
                </c:pt>
                <c:pt idx="52">
                  <c:v>0.71138199999999996</c:v>
                </c:pt>
                <c:pt idx="53">
                  <c:v>0.66782799999999998</c:v>
                </c:pt>
                <c:pt idx="54">
                  <c:v>0.71220600000000001</c:v>
                </c:pt>
                <c:pt idx="55">
                  <c:v>0.66298900000000005</c:v>
                </c:pt>
                <c:pt idx="56">
                  <c:v>0.692025</c:v>
                </c:pt>
                <c:pt idx="57">
                  <c:v>0.692025</c:v>
                </c:pt>
                <c:pt idx="58">
                  <c:v>0.66666700000000001</c:v>
                </c:pt>
                <c:pt idx="59">
                  <c:v>0.69717099999999999</c:v>
                </c:pt>
                <c:pt idx="60">
                  <c:v>0</c:v>
                </c:pt>
                <c:pt idx="61">
                  <c:v>-3.3377799999999999E-2</c:v>
                </c:pt>
                <c:pt idx="62">
                  <c:v>7.9365100000000008E-3</c:v>
                </c:pt>
                <c:pt idx="63">
                  <c:v>2.6338E-2</c:v>
                </c:pt>
                <c:pt idx="64">
                  <c:v>1.5873000000000002E-2</c:v>
                </c:pt>
                <c:pt idx="65">
                  <c:v>1.5873000000000002E-2</c:v>
                </c:pt>
                <c:pt idx="66">
                  <c:v>-2.9035999999999999E-2</c:v>
                </c:pt>
                <c:pt idx="67">
                  <c:v>0</c:v>
                </c:pt>
                <c:pt idx="68">
                  <c:v>-4.83933E-2</c:v>
                </c:pt>
                <c:pt idx="69">
                  <c:v>7.9365100000000008E-3</c:v>
                </c:pt>
                <c:pt idx="70">
                  <c:v>-3.9682500000000002E-2</c:v>
                </c:pt>
                <c:pt idx="71">
                  <c:v>-7.8320799999999999E-3</c:v>
                </c:pt>
                <c:pt idx="72">
                  <c:v>-3.8714699999999998E-2</c:v>
                </c:pt>
                <c:pt idx="73">
                  <c:v>-3.3875299999999997E-2</c:v>
                </c:pt>
                <c:pt idx="74">
                  <c:v>-2.9035999999999999E-2</c:v>
                </c:pt>
                <c:pt idx="75">
                  <c:v>-4.3554000000000002E-2</c:v>
                </c:pt>
                <c:pt idx="76">
                  <c:v>-2.4196700000000002E-2</c:v>
                </c:pt>
                <c:pt idx="77">
                  <c:v>-3.3875299999999997E-2</c:v>
                </c:pt>
                <c:pt idx="78">
                  <c:v>3.2719199999999997E-2</c:v>
                </c:pt>
                <c:pt idx="79">
                  <c:v>7.9365100000000008E-3</c:v>
                </c:pt>
                <c:pt idx="80">
                  <c:v>-2.4196700000000002E-2</c:v>
                </c:pt>
                <c:pt idx="81">
                  <c:v>-1.4518E-2</c:v>
                </c:pt>
                <c:pt idx="82">
                  <c:v>-2.4196700000000002E-2</c:v>
                </c:pt>
                <c:pt idx="83">
                  <c:v>-3.3875299999999997E-2</c:v>
                </c:pt>
                <c:pt idx="84">
                  <c:v>-0.30952400000000002</c:v>
                </c:pt>
                <c:pt idx="85">
                  <c:v>-0.31746000000000002</c:v>
                </c:pt>
                <c:pt idx="86">
                  <c:v>-0.31078800000000001</c:v>
                </c:pt>
                <c:pt idx="87">
                  <c:v>-0.39350499999999999</c:v>
                </c:pt>
                <c:pt idx="88">
                  <c:v>-0.34843200000000002</c:v>
                </c:pt>
                <c:pt idx="89">
                  <c:v>-0.324235</c:v>
                </c:pt>
                <c:pt idx="90">
                  <c:v>-0.37301600000000001</c:v>
                </c:pt>
                <c:pt idx="91">
                  <c:v>-0.34843200000000002</c:v>
                </c:pt>
                <c:pt idx="92">
                  <c:v>-0.32720700000000003</c:v>
                </c:pt>
                <c:pt idx="93">
                  <c:v>-0.34239399999999998</c:v>
                </c:pt>
                <c:pt idx="94">
                  <c:v>-0.36346400000000001</c:v>
                </c:pt>
                <c:pt idx="95">
                  <c:v>-0.40166499999999999</c:v>
                </c:pt>
                <c:pt idx="96">
                  <c:v>-0.67460299999999995</c:v>
                </c:pt>
                <c:pt idx="97">
                  <c:v>-0.71428599999999998</c:v>
                </c:pt>
                <c:pt idx="98">
                  <c:v>-0.663717</c:v>
                </c:pt>
                <c:pt idx="99">
                  <c:v>-0.65814899999999998</c:v>
                </c:pt>
                <c:pt idx="100">
                  <c:v>-0.66298900000000005</c:v>
                </c:pt>
                <c:pt idx="101">
                  <c:v>-0.65844899999999995</c:v>
                </c:pt>
                <c:pt idx="102">
                  <c:v>-0.65873000000000004</c:v>
                </c:pt>
                <c:pt idx="103">
                  <c:v>-0.65844899999999995</c:v>
                </c:pt>
                <c:pt idx="104">
                  <c:v>-0.66666700000000001</c:v>
                </c:pt>
                <c:pt idx="105">
                  <c:v>-0.66696900000000003</c:v>
                </c:pt>
                <c:pt idx="106">
                  <c:v>-0.67355900000000002</c:v>
                </c:pt>
                <c:pt idx="107">
                  <c:v>-0.66782799999999998</c:v>
                </c:pt>
                <c:pt idx="108">
                  <c:v>-0.54200499999999996</c:v>
                </c:pt>
                <c:pt idx="109">
                  <c:v>-0.46457599999999999</c:v>
                </c:pt>
                <c:pt idx="110">
                  <c:v>-0.54200499999999996</c:v>
                </c:pt>
                <c:pt idx="111">
                  <c:v>-0.54200499999999996</c:v>
                </c:pt>
                <c:pt idx="112">
                  <c:v>-0.54684500000000003</c:v>
                </c:pt>
                <c:pt idx="113">
                  <c:v>-0.454897</c:v>
                </c:pt>
                <c:pt idx="114">
                  <c:v>-0.52380899999999997</c:v>
                </c:pt>
                <c:pt idx="115">
                  <c:v>-0.490788</c:v>
                </c:pt>
                <c:pt idx="116">
                  <c:v>-0.53174600000000005</c:v>
                </c:pt>
                <c:pt idx="117">
                  <c:v>-0.49261100000000002</c:v>
                </c:pt>
                <c:pt idx="118">
                  <c:v>-0.54761899999999997</c:v>
                </c:pt>
                <c:pt idx="119">
                  <c:v>-0.45726899999999998</c:v>
                </c:pt>
                <c:pt idx="120">
                  <c:v>-0.96786700000000003</c:v>
                </c:pt>
                <c:pt idx="121">
                  <c:v>-0.96302699999999997</c:v>
                </c:pt>
                <c:pt idx="122">
                  <c:v>-0.97270599999999996</c:v>
                </c:pt>
                <c:pt idx="123">
                  <c:v>-0.96786700000000003</c:v>
                </c:pt>
                <c:pt idx="124">
                  <c:v>-0.96144200000000002</c:v>
                </c:pt>
                <c:pt idx="125">
                  <c:v>-0.97270599999999996</c:v>
                </c:pt>
                <c:pt idx="126">
                  <c:v>-0.95818800000000004</c:v>
                </c:pt>
                <c:pt idx="127">
                  <c:v>-0.953349</c:v>
                </c:pt>
                <c:pt idx="128">
                  <c:v>-0.95818800000000004</c:v>
                </c:pt>
                <c:pt idx="129">
                  <c:v>-0.95548</c:v>
                </c:pt>
                <c:pt idx="130">
                  <c:v>-0.96302699999999997</c:v>
                </c:pt>
                <c:pt idx="131">
                  <c:v>-0.991425</c:v>
                </c:pt>
                <c:pt idx="132">
                  <c:v>-0.34920600000000002</c:v>
                </c:pt>
                <c:pt idx="133">
                  <c:v>-0.34127000000000002</c:v>
                </c:pt>
                <c:pt idx="134">
                  <c:v>-0.37301600000000001</c:v>
                </c:pt>
                <c:pt idx="135">
                  <c:v>-0.31746000000000002</c:v>
                </c:pt>
                <c:pt idx="136">
                  <c:v>-0.39682499999999998</c:v>
                </c:pt>
                <c:pt idx="137">
                  <c:v>-0.38888899999999998</c:v>
                </c:pt>
                <c:pt idx="138">
                  <c:v>-0.31455699999999998</c:v>
                </c:pt>
                <c:pt idx="139">
                  <c:v>-0.38888899999999998</c:v>
                </c:pt>
                <c:pt idx="140">
                  <c:v>-0.35739500000000002</c:v>
                </c:pt>
                <c:pt idx="141">
                  <c:v>-0.38279000000000002</c:v>
                </c:pt>
                <c:pt idx="142">
                  <c:v>-0.36507899999999999</c:v>
                </c:pt>
                <c:pt idx="143">
                  <c:v>-0.32539699999999999</c:v>
                </c:pt>
                <c:pt idx="144">
                  <c:v>-0.67750699999999997</c:v>
                </c:pt>
                <c:pt idx="145">
                  <c:v>-0.66298900000000005</c:v>
                </c:pt>
                <c:pt idx="146">
                  <c:v>-0.66298900000000005</c:v>
                </c:pt>
                <c:pt idx="147">
                  <c:v>-0.66761700000000002</c:v>
                </c:pt>
                <c:pt idx="148">
                  <c:v>-0.66761700000000002</c:v>
                </c:pt>
                <c:pt idx="149">
                  <c:v>-0.67750699999999997</c:v>
                </c:pt>
                <c:pt idx="150">
                  <c:v>-0.66761700000000002</c:v>
                </c:pt>
                <c:pt idx="151">
                  <c:v>-0.66761700000000002</c:v>
                </c:pt>
                <c:pt idx="152">
                  <c:v>-0.695322</c:v>
                </c:pt>
                <c:pt idx="153">
                  <c:v>-0.67750699999999997</c:v>
                </c:pt>
                <c:pt idx="154">
                  <c:v>-0.67750699999999997</c:v>
                </c:pt>
                <c:pt idx="155">
                  <c:v>-0.66761700000000002</c:v>
                </c:pt>
                <c:pt idx="156">
                  <c:v>-8.6422900000000004E-3</c:v>
                </c:pt>
                <c:pt idx="157">
                  <c:v>-3.8714699999999998E-2</c:v>
                </c:pt>
                <c:pt idx="158">
                  <c:v>-1.5873000000000002E-2</c:v>
                </c:pt>
                <c:pt idx="159">
                  <c:v>2.9035999999999999E-2</c:v>
                </c:pt>
                <c:pt idx="160">
                  <c:v>4.3554000000000002E-2</c:v>
                </c:pt>
                <c:pt idx="161">
                  <c:v>-2.8592200000000002E-2</c:v>
                </c:pt>
                <c:pt idx="162">
                  <c:v>3.8890300000000003E-2</c:v>
                </c:pt>
                <c:pt idx="163">
                  <c:v>8.0710199999999999E-3</c:v>
                </c:pt>
                <c:pt idx="164">
                  <c:v>-3.3875299999999997E-2</c:v>
                </c:pt>
                <c:pt idx="165">
                  <c:v>4.1050900000000001E-2</c:v>
                </c:pt>
                <c:pt idx="166">
                  <c:v>1.7284600000000001E-2</c:v>
                </c:pt>
                <c:pt idx="167">
                  <c:v>0</c:v>
                </c:pt>
                <c:pt idx="168">
                  <c:v>-1.55958E-2</c:v>
                </c:pt>
                <c:pt idx="169">
                  <c:v>-8.6266399999999997E-3</c:v>
                </c:pt>
                <c:pt idx="170">
                  <c:v>-1.5873000000000002E-2</c:v>
                </c:pt>
                <c:pt idx="171">
                  <c:v>-7.9365100000000008E-3</c:v>
                </c:pt>
                <c:pt idx="172">
                  <c:v>1.9445199999999999E-2</c:v>
                </c:pt>
                <c:pt idx="173">
                  <c:v>6.6137599999999998E-3</c:v>
                </c:pt>
                <c:pt idx="174">
                  <c:v>4.1050900000000001E-2</c:v>
                </c:pt>
                <c:pt idx="175">
                  <c:v>0</c:v>
                </c:pt>
                <c:pt idx="176">
                  <c:v>1.4518E-2</c:v>
                </c:pt>
                <c:pt idx="177">
                  <c:v>1.4518E-2</c:v>
                </c:pt>
                <c:pt idx="178">
                  <c:v>-7.9365100000000008E-3</c:v>
                </c:pt>
                <c:pt idx="179">
                  <c:v>3.7086500000000001E-2</c:v>
                </c:pt>
                <c:pt idx="180">
                  <c:v>0.37429800000000002</c:v>
                </c:pt>
                <c:pt idx="181">
                  <c:v>0.353271</c:v>
                </c:pt>
                <c:pt idx="182">
                  <c:v>0.37957200000000002</c:v>
                </c:pt>
                <c:pt idx="183">
                  <c:v>0.38230700000000001</c:v>
                </c:pt>
                <c:pt idx="184">
                  <c:v>0.35800500000000002</c:v>
                </c:pt>
                <c:pt idx="185">
                  <c:v>0.38819900000000002</c:v>
                </c:pt>
                <c:pt idx="186">
                  <c:v>0.36294999999999999</c:v>
                </c:pt>
                <c:pt idx="187">
                  <c:v>0.38388499999999998</c:v>
                </c:pt>
                <c:pt idx="188">
                  <c:v>0.37957200000000002</c:v>
                </c:pt>
                <c:pt idx="189">
                  <c:v>0.349379</c:v>
                </c:pt>
                <c:pt idx="190">
                  <c:v>0.38230700000000001</c:v>
                </c:pt>
                <c:pt idx="191">
                  <c:v>0.39682499999999998</c:v>
                </c:pt>
                <c:pt idx="192">
                  <c:v>0.68432999999999999</c:v>
                </c:pt>
                <c:pt idx="193">
                  <c:v>0.692025</c:v>
                </c:pt>
                <c:pt idx="194">
                  <c:v>0.71138199999999996</c:v>
                </c:pt>
                <c:pt idx="195">
                  <c:v>0.70170299999999997</c:v>
                </c:pt>
                <c:pt idx="196">
                  <c:v>0.692025</c:v>
                </c:pt>
                <c:pt idx="197">
                  <c:v>0.73809499999999995</c:v>
                </c:pt>
                <c:pt idx="198">
                  <c:v>0.69686400000000004</c:v>
                </c:pt>
                <c:pt idx="199">
                  <c:v>0.65814899999999998</c:v>
                </c:pt>
                <c:pt idx="200">
                  <c:v>0.65873000000000004</c:v>
                </c:pt>
                <c:pt idx="201">
                  <c:v>0.69047599999999998</c:v>
                </c:pt>
                <c:pt idx="202">
                  <c:v>0.69686400000000004</c:v>
                </c:pt>
                <c:pt idx="203">
                  <c:v>0.67750699999999997</c:v>
                </c:pt>
              </c:numCache>
            </c:numRef>
          </c:xVal>
          <c:yVal>
            <c:numRef>
              <c:f>nohue_valence!$B$8:$GW$8</c:f>
              <c:numCache>
                <c:formatCode>General</c:formatCode>
                <c:ptCount val="204"/>
                <c:pt idx="0">
                  <c:v>0.6</c:v>
                </c:pt>
                <c:pt idx="1">
                  <c:v>0.6</c:v>
                </c:pt>
                <c:pt idx="2">
                  <c:v>0.8</c:v>
                </c:pt>
                <c:pt idx="3">
                  <c:v>0.9</c:v>
                </c:pt>
                <c:pt idx="4">
                  <c:v>0.5</c:v>
                </c:pt>
                <c:pt idx="5">
                  <c:v>0.3</c:v>
                </c:pt>
                <c:pt idx="6">
                  <c:v>0.3</c:v>
                </c:pt>
                <c:pt idx="7">
                  <c:v>1.1000000000000001</c:v>
                </c:pt>
                <c:pt idx="8">
                  <c:v>0.7</c:v>
                </c:pt>
                <c:pt idx="9">
                  <c:v>0.7</c:v>
                </c:pt>
                <c:pt idx="10">
                  <c:v>0</c:v>
                </c:pt>
                <c:pt idx="11">
                  <c:v>0.5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0.3</c:v>
                </c:pt>
                <c:pt idx="16">
                  <c:v>1.8</c:v>
                </c:pt>
                <c:pt idx="17">
                  <c:v>0.5</c:v>
                </c:pt>
                <c:pt idx="18">
                  <c:v>1.3</c:v>
                </c:pt>
                <c:pt idx="19">
                  <c:v>1.5</c:v>
                </c:pt>
                <c:pt idx="20">
                  <c:v>1.5</c:v>
                </c:pt>
                <c:pt idx="21">
                  <c:v>0.8</c:v>
                </c:pt>
                <c:pt idx="22">
                  <c:v>0.5</c:v>
                </c:pt>
                <c:pt idx="23">
                  <c:v>0.6</c:v>
                </c:pt>
                <c:pt idx="24">
                  <c:v>0.5</c:v>
                </c:pt>
                <c:pt idx="25">
                  <c:v>0.7</c:v>
                </c:pt>
                <c:pt idx="26">
                  <c:v>0.7</c:v>
                </c:pt>
                <c:pt idx="27">
                  <c:v>0</c:v>
                </c:pt>
                <c:pt idx="28">
                  <c:v>0.4</c:v>
                </c:pt>
                <c:pt idx="29">
                  <c:v>0.7</c:v>
                </c:pt>
                <c:pt idx="30">
                  <c:v>1.5</c:v>
                </c:pt>
                <c:pt idx="31">
                  <c:v>1.1000000000000001</c:v>
                </c:pt>
                <c:pt idx="32">
                  <c:v>1.3</c:v>
                </c:pt>
                <c:pt idx="33">
                  <c:v>1</c:v>
                </c:pt>
                <c:pt idx="34">
                  <c:v>1.5</c:v>
                </c:pt>
                <c:pt idx="35">
                  <c:v>1.4</c:v>
                </c:pt>
                <c:pt idx="36">
                  <c:v>1.4</c:v>
                </c:pt>
                <c:pt idx="37">
                  <c:v>0.8</c:v>
                </c:pt>
                <c:pt idx="38">
                  <c:v>0.7</c:v>
                </c:pt>
                <c:pt idx="39">
                  <c:v>0.5</c:v>
                </c:pt>
                <c:pt idx="40">
                  <c:v>1.5</c:v>
                </c:pt>
                <c:pt idx="41">
                  <c:v>0.2</c:v>
                </c:pt>
                <c:pt idx="42">
                  <c:v>0.8</c:v>
                </c:pt>
                <c:pt idx="43">
                  <c:v>1.3</c:v>
                </c:pt>
                <c:pt idx="44">
                  <c:v>2</c:v>
                </c:pt>
                <c:pt idx="45">
                  <c:v>0.7</c:v>
                </c:pt>
                <c:pt idx="46">
                  <c:v>0.7</c:v>
                </c:pt>
                <c:pt idx="47">
                  <c:v>0.9</c:v>
                </c:pt>
                <c:pt idx="48">
                  <c:v>1.4</c:v>
                </c:pt>
                <c:pt idx="49">
                  <c:v>0.7</c:v>
                </c:pt>
                <c:pt idx="50">
                  <c:v>0.5</c:v>
                </c:pt>
                <c:pt idx="51">
                  <c:v>1.1000000000000001</c:v>
                </c:pt>
                <c:pt idx="52">
                  <c:v>1.9</c:v>
                </c:pt>
                <c:pt idx="53">
                  <c:v>0.4</c:v>
                </c:pt>
                <c:pt idx="54">
                  <c:v>1.2</c:v>
                </c:pt>
                <c:pt idx="55">
                  <c:v>1.1000000000000001</c:v>
                </c:pt>
                <c:pt idx="56">
                  <c:v>1.7</c:v>
                </c:pt>
                <c:pt idx="57">
                  <c:v>1.1000000000000001</c:v>
                </c:pt>
                <c:pt idx="58">
                  <c:v>1.2</c:v>
                </c:pt>
                <c:pt idx="59">
                  <c:v>1.4</c:v>
                </c:pt>
                <c:pt idx="60">
                  <c:v>1.1000000000000001</c:v>
                </c:pt>
                <c:pt idx="61">
                  <c:v>0.8</c:v>
                </c:pt>
                <c:pt idx="62">
                  <c:v>0.3</c:v>
                </c:pt>
                <c:pt idx="63">
                  <c:v>0.9</c:v>
                </c:pt>
                <c:pt idx="64">
                  <c:v>1.5</c:v>
                </c:pt>
                <c:pt idx="65">
                  <c:v>0.5</c:v>
                </c:pt>
                <c:pt idx="66">
                  <c:v>0.2</c:v>
                </c:pt>
                <c:pt idx="67">
                  <c:v>0.9</c:v>
                </c:pt>
                <c:pt idx="68">
                  <c:v>1.6</c:v>
                </c:pt>
                <c:pt idx="69">
                  <c:v>0.6</c:v>
                </c:pt>
                <c:pt idx="70">
                  <c:v>0.1</c:v>
                </c:pt>
                <c:pt idx="71">
                  <c:v>1.4</c:v>
                </c:pt>
                <c:pt idx="72">
                  <c:v>0.3</c:v>
                </c:pt>
                <c:pt idx="73">
                  <c:v>0.7</c:v>
                </c:pt>
                <c:pt idx="74">
                  <c:v>0.4</c:v>
                </c:pt>
                <c:pt idx="75">
                  <c:v>1</c:v>
                </c:pt>
                <c:pt idx="76">
                  <c:v>1.9</c:v>
                </c:pt>
                <c:pt idx="77">
                  <c:v>0.7</c:v>
                </c:pt>
                <c:pt idx="78">
                  <c:v>0.2</c:v>
                </c:pt>
                <c:pt idx="79">
                  <c:v>1.1000000000000001</c:v>
                </c:pt>
                <c:pt idx="80">
                  <c:v>2</c:v>
                </c:pt>
                <c:pt idx="81">
                  <c:v>1.2</c:v>
                </c:pt>
                <c:pt idx="82">
                  <c:v>0.3</c:v>
                </c:pt>
                <c:pt idx="83">
                  <c:v>1.6</c:v>
                </c:pt>
                <c:pt idx="84">
                  <c:v>0.7</c:v>
                </c:pt>
                <c:pt idx="85">
                  <c:v>1.5</c:v>
                </c:pt>
                <c:pt idx="86">
                  <c:v>1.2</c:v>
                </c:pt>
                <c:pt idx="87">
                  <c:v>1.3</c:v>
                </c:pt>
                <c:pt idx="88">
                  <c:v>1.7</c:v>
                </c:pt>
                <c:pt idx="89">
                  <c:v>1</c:v>
                </c:pt>
                <c:pt idx="90">
                  <c:v>1.1000000000000001</c:v>
                </c:pt>
                <c:pt idx="91">
                  <c:v>1.4</c:v>
                </c:pt>
                <c:pt idx="92">
                  <c:v>0.4</c:v>
                </c:pt>
                <c:pt idx="93">
                  <c:v>0.6</c:v>
                </c:pt>
                <c:pt idx="94">
                  <c:v>1.3</c:v>
                </c:pt>
                <c:pt idx="95">
                  <c:v>1.4</c:v>
                </c:pt>
                <c:pt idx="96">
                  <c:v>1.1000000000000001</c:v>
                </c:pt>
                <c:pt idx="97">
                  <c:v>1.4</c:v>
                </c:pt>
                <c:pt idx="98">
                  <c:v>1.3</c:v>
                </c:pt>
                <c:pt idx="99">
                  <c:v>1</c:v>
                </c:pt>
                <c:pt idx="100">
                  <c:v>1.8</c:v>
                </c:pt>
                <c:pt idx="101">
                  <c:v>1</c:v>
                </c:pt>
                <c:pt idx="102">
                  <c:v>1.3</c:v>
                </c:pt>
                <c:pt idx="103">
                  <c:v>1.4</c:v>
                </c:pt>
                <c:pt idx="104">
                  <c:v>0.4</c:v>
                </c:pt>
                <c:pt idx="105">
                  <c:v>1.3</c:v>
                </c:pt>
                <c:pt idx="106">
                  <c:v>1.3</c:v>
                </c:pt>
                <c:pt idx="107">
                  <c:v>1.6</c:v>
                </c:pt>
                <c:pt idx="108">
                  <c:v>1</c:v>
                </c:pt>
                <c:pt idx="109">
                  <c:v>1.2</c:v>
                </c:pt>
                <c:pt idx="110">
                  <c:v>0.9</c:v>
                </c:pt>
                <c:pt idx="111">
                  <c:v>1</c:v>
                </c:pt>
                <c:pt idx="112">
                  <c:v>0.8</c:v>
                </c:pt>
                <c:pt idx="113">
                  <c:v>1</c:v>
                </c:pt>
                <c:pt idx="114">
                  <c:v>1.1000000000000001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1.5</c:v>
                </c:pt>
                <c:pt idx="119">
                  <c:v>1.5</c:v>
                </c:pt>
                <c:pt idx="120">
                  <c:v>1</c:v>
                </c:pt>
                <c:pt idx="121">
                  <c:v>1.5</c:v>
                </c:pt>
                <c:pt idx="122">
                  <c:v>1.6</c:v>
                </c:pt>
                <c:pt idx="123">
                  <c:v>1.4</c:v>
                </c:pt>
                <c:pt idx="124">
                  <c:v>1.4</c:v>
                </c:pt>
                <c:pt idx="125">
                  <c:v>1.5</c:v>
                </c:pt>
                <c:pt idx="126">
                  <c:v>1.8</c:v>
                </c:pt>
                <c:pt idx="127">
                  <c:v>1.2</c:v>
                </c:pt>
                <c:pt idx="128">
                  <c:v>0.9</c:v>
                </c:pt>
                <c:pt idx="129">
                  <c:v>1.2</c:v>
                </c:pt>
                <c:pt idx="130">
                  <c:v>1.4</c:v>
                </c:pt>
                <c:pt idx="131">
                  <c:v>1.4</c:v>
                </c:pt>
                <c:pt idx="132">
                  <c:v>0.6</c:v>
                </c:pt>
                <c:pt idx="133">
                  <c:v>0.7</c:v>
                </c:pt>
                <c:pt idx="134">
                  <c:v>1.4</c:v>
                </c:pt>
                <c:pt idx="135">
                  <c:v>1.2</c:v>
                </c:pt>
                <c:pt idx="136">
                  <c:v>1.4</c:v>
                </c:pt>
                <c:pt idx="137">
                  <c:v>1.4</c:v>
                </c:pt>
                <c:pt idx="138">
                  <c:v>1</c:v>
                </c:pt>
                <c:pt idx="139">
                  <c:v>1.5</c:v>
                </c:pt>
                <c:pt idx="140">
                  <c:v>0.4</c:v>
                </c:pt>
                <c:pt idx="141">
                  <c:v>0.8</c:v>
                </c:pt>
                <c:pt idx="142">
                  <c:v>0.5</c:v>
                </c:pt>
                <c:pt idx="143">
                  <c:v>1.4</c:v>
                </c:pt>
                <c:pt idx="144">
                  <c:v>0.4</c:v>
                </c:pt>
                <c:pt idx="145">
                  <c:v>1.3</c:v>
                </c:pt>
                <c:pt idx="146">
                  <c:v>1.3</c:v>
                </c:pt>
                <c:pt idx="147">
                  <c:v>1</c:v>
                </c:pt>
                <c:pt idx="148">
                  <c:v>0.4</c:v>
                </c:pt>
                <c:pt idx="149">
                  <c:v>1</c:v>
                </c:pt>
                <c:pt idx="150">
                  <c:v>1.1000000000000001</c:v>
                </c:pt>
                <c:pt idx="151">
                  <c:v>1.1000000000000001</c:v>
                </c:pt>
                <c:pt idx="152">
                  <c:v>0.7</c:v>
                </c:pt>
                <c:pt idx="153">
                  <c:v>1.2</c:v>
                </c:pt>
                <c:pt idx="154">
                  <c:v>1.2</c:v>
                </c:pt>
                <c:pt idx="155">
                  <c:v>1</c:v>
                </c:pt>
                <c:pt idx="156">
                  <c:v>0.3</c:v>
                </c:pt>
                <c:pt idx="157">
                  <c:v>1</c:v>
                </c:pt>
                <c:pt idx="158">
                  <c:v>0.4</c:v>
                </c:pt>
                <c:pt idx="159">
                  <c:v>0.8</c:v>
                </c:pt>
                <c:pt idx="160">
                  <c:v>0.2</c:v>
                </c:pt>
                <c:pt idx="161">
                  <c:v>0.5</c:v>
                </c:pt>
                <c:pt idx="162">
                  <c:v>0.2</c:v>
                </c:pt>
                <c:pt idx="163">
                  <c:v>1</c:v>
                </c:pt>
                <c:pt idx="164">
                  <c:v>0.4</c:v>
                </c:pt>
                <c:pt idx="165">
                  <c:v>0.2</c:v>
                </c:pt>
                <c:pt idx="166">
                  <c:v>0</c:v>
                </c:pt>
                <c:pt idx="167">
                  <c:v>0.7</c:v>
                </c:pt>
                <c:pt idx="168">
                  <c:v>0</c:v>
                </c:pt>
                <c:pt idx="169">
                  <c:v>0.3</c:v>
                </c:pt>
                <c:pt idx="170">
                  <c:v>0</c:v>
                </c:pt>
                <c:pt idx="171">
                  <c:v>0.3</c:v>
                </c:pt>
                <c:pt idx="172">
                  <c:v>0</c:v>
                </c:pt>
                <c:pt idx="173">
                  <c:v>0.3</c:v>
                </c:pt>
                <c:pt idx="174">
                  <c:v>0.1</c:v>
                </c:pt>
                <c:pt idx="175">
                  <c:v>0.9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0.5</c:v>
                </c:pt>
                <c:pt idx="180">
                  <c:v>1.4</c:v>
                </c:pt>
                <c:pt idx="181">
                  <c:v>0.5</c:v>
                </c:pt>
                <c:pt idx="182">
                  <c:v>0.3</c:v>
                </c:pt>
                <c:pt idx="183">
                  <c:v>0.8</c:v>
                </c:pt>
                <c:pt idx="184">
                  <c:v>0.5</c:v>
                </c:pt>
                <c:pt idx="185">
                  <c:v>0.6</c:v>
                </c:pt>
                <c:pt idx="186">
                  <c:v>0.6</c:v>
                </c:pt>
                <c:pt idx="187">
                  <c:v>1.3</c:v>
                </c:pt>
                <c:pt idx="188">
                  <c:v>1.1000000000000001</c:v>
                </c:pt>
                <c:pt idx="189">
                  <c:v>0.7</c:v>
                </c:pt>
                <c:pt idx="190">
                  <c:v>0.6</c:v>
                </c:pt>
                <c:pt idx="191">
                  <c:v>0.5</c:v>
                </c:pt>
                <c:pt idx="192">
                  <c:v>0.2</c:v>
                </c:pt>
                <c:pt idx="193">
                  <c:v>0.7</c:v>
                </c:pt>
                <c:pt idx="194">
                  <c:v>0.5</c:v>
                </c:pt>
                <c:pt idx="195">
                  <c:v>0.6</c:v>
                </c:pt>
                <c:pt idx="196">
                  <c:v>0.1</c:v>
                </c:pt>
                <c:pt idx="197">
                  <c:v>0.4</c:v>
                </c:pt>
                <c:pt idx="198">
                  <c:v>1.2</c:v>
                </c:pt>
                <c:pt idx="199">
                  <c:v>0.6</c:v>
                </c:pt>
                <c:pt idx="200">
                  <c:v>0.7</c:v>
                </c:pt>
                <c:pt idx="201">
                  <c:v>1.2</c:v>
                </c:pt>
                <c:pt idx="202">
                  <c:v>1.8</c:v>
                </c:pt>
                <c:pt idx="203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F-8E4B-89DC-3F500836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97503"/>
        <c:axId val="519226383"/>
      </c:scatterChart>
      <c:valAx>
        <c:axId val="5344975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valence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19226383"/>
        <c:crosses val="autoZero"/>
        <c:crossBetween val="midCat"/>
      </c:valAx>
      <c:valAx>
        <c:axId val="5192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length_coefficient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3449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nohue_valence!$A$9</c:f>
              <c:strCache>
                <c:ptCount val="1"/>
                <c:pt idx="0">
                  <c:v>amplitude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73025">
                <a:solidFill>
                  <a:srgbClr val="FF0000"/>
                </a:solidFill>
                <a:round/>
              </a:ln>
              <a:effectLst/>
            </c:spPr>
          </c:marker>
          <c:trendline>
            <c:spPr>
              <a:ln w="38100" cap="rnd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042310097332455E-2"/>
                  <c:y val="-0.26989492232580009"/>
                </c:manualLayout>
              </c:layout>
              <c:numFmt formatCode="General" sourceLinked="0"/>
              <c:spPr>
                <a:solidFill>
                  <a:sysClr val="window" lastClr="FFFFFF">
                    <a:alpha val="32000"/>
                  </a:sysClr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ourier" pitchFamily="2" charset="0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nohue_valence!$B$4:$GW$4</c:f>
              <c:numCache>
                <c:formatCode>General</c:formatCode>
                <c:ptCount val="204"/>
                <c:pt idx="0">
                  <c:v>2.3809500000000001E-2</c:v>
                </c:pt>
                <c:pt idx="1">
                  <c:v>-1.5873000000000002E-2</c:v>
                </c:pt>
                <c:pt idx="2">
                  <c:v>0</c:v>
                </c:pt>
                <c:pt idx="3">
                  <c:v>3.8819899999999997E-2</c:v>
                </c:pt>
                <c:pt idx="4">
                  <c:v>-8.6266399999999997E-3</c:v>
                </c:pt>
                <c:pt idx="5">
                  <c:v>8.6266399999999997E-3</c:v>
                </c:pt>
                <c:pt idx="6">
                  <c:v>1.7253299999999999E-2</c:v>
                </c:pt>
                <c:pt idx="7">
                  <c:v>3.8279E-3</c:v>
                </c:pt>
                <c:pt idx="8">
                  <c:v>-4.7619000000000002E-2</c:v>
                </c:pt>
                <c:pt idx="9">
                  <c:v>0</c:v>
                </c:pt>
                <c:pt idx="10">
                  <c:v>-3.8279E-3</c:v>
                </c:pt>
                <c:pt idx="11">
                  <c:v>-7.9365100000000008E-3</c:v>
                </c:pt>
                <c:pt idx="12">
                  <c:v>0.5</c:v>
                </c:pt>
                <c:pt idx="13">
                  <c:v>0.54761899999999997</c:v>
                </c:pt>
                <c:pt idx="14">
                  <c:v>0.522648</c:v>
                </c:pt>
                <c:pt idx="15">
                  <c:v>0.54761899999999997</c:v>
                </c:pt>
                <c:pt idx="16">
                  <c:v>0.54761899999999997</c:v>
                </c:pt>
                <c:pt idx="17">
                  <c:v>0.53968300000000002</c:v>
                </c:pt>
                <c:pt idx="18">
                  <c:v>0.53968300000000002</c:v>
                </c:pt>
                <c:pt idx="19">
                  <c:v>0.52380899999999997</c:v>
                </c:pt>
                <c:pt idx="20">
                  <c:v>0.50793600000000005</c:v>
                </c:pt>
                <c:pt idx="21">
                  <c:v>0.46031699999999998</c:v>
                </c:pt>
                <c:pt idx="22">
                  <c:v>0.53174600000000005</c:v>
                </c:pt>
                <c:pt idx="23">
                  <c:v>0.52380899999999997</c:v>
                </c:pt>
                <c:pt idx="24">
                  <c:v>0.96302699999999997</c:v>
                </c:pt>
                <c:pt idx="25">
                  <c:v>0.953349</c:v>
                </c:pt>
                <c:pt idx="26">
                  <c:v>0.97619</c:v>
                </c:pt>
                <c:pt idx="27">
                  <c:v>0.97619</c:v>
                </c:pt>
                <c:pt idx="28">
                  <c:v>0.97270599999999996</c:v>
                </c:pt>
                <c:pt idx="29">
                  <c:v>0.953349</c:v>
                </c:pt>
                <c:pt idx="30">
                  <c:v>0.99206399999999995</c:v>
                </c:pt>
                <c:pt idx="31">
                  <c:v>0.953349</c:v>
                </c:pt>
                <c:pt idx="32">
                  <c:v>0.96786700000000003</c:v>
                </c:pt>
                <c:pt idx="33">
                  <c:v>0.96786700000000003</c:v>
                </c:pt>
                <c:pt idx="34">
                  <c:v>0.98238499999999995</c:v>
                </c:pt>
                <c:pt idx="35">
                  <c:v>0.953349</c:v>
                </c:pt>
                <c:pt idx="36">
                  <c:v>0.30952400000000002</c:v>
                </c:pt>
                <c:pt idx="37">
                  <c:v>0.35973899999999998</c:v>
                </c:pt>
                <c:pt idx="38">
                  <c:v>0.32349899999999998</c:v>
                </c:pt>
                <c:pt idx="39">
                  <c:v>0.38714700000000002</c:v>
                </c:pt>
                <c:pt idx="40">
                  <c:v>0.36294999999999999</c:v>
                </c:pt>
                <c:pt idx="41">
                  <c:v>0.36778899999999998</c:v>
                </c:pt>
                <c:pt idx="42">
                  <c:v>0.40166499999999999</c:v>
                </c:pt>
                <c:pt idx="43">
                  <c:v>0.35052899999999998</c:v>
                </c:pt>
                <c:pt idx="44">
                  <c:v>0.33875300000000003</c:v>
                </c:pt>
                <c:pt idx="45">
                  <c:v>0.39682499999999998</c:v>
                </c:pt>
                <c:pt idx="46">
                  <c:v>0.358655</c:v>
                </c:pt>
                <c:pt idx="47">
                  <c:v>0.37525900000000001</c:v>
                </c:pt>
                <c:pt idx="48">
                  <c:v>0.66755699999999996</c:v>
                </c:pt>
                <c:pt idx="49">
                  <c:v>0.66666700000000001</c:v>
                </c:pt>
                <c:pt idx="50">
                  <c:v>0.69717099999999999</c:v>
                </c:pt>
                <c:pt idx="51">
                  <c:v>0.67195800000000006</c:v>
                </c:pt>
                <c:pt idx="52">
                  <c:v>0.71138199999999996</c:v>
                </c:pt>
                <c:pt idx="53">
                  <c:v>0.66782799999999998</c:v>
                </c:pt>
                <c:pt idx="54">
                  <c:v>0.71220600000000001</c:v>
                </c:pt>
                <c:pt idx="55">
                  <c:v>0.66298900000000005</c:v>
                </c:pt>
                <c:pt idx="56">
                  <c:v>0.692025</c:v>
                </c:pt>
                <c:pt idx="57">
                  <c:v>0.692025</c:v>
                </c:pt>
                <c:pt idx="58">
                  <c:v>0.66666700000000001</c:v>
                </c:pt>
                <c:pt idx="59">
                  <c:v>0.69717099999999999</c:v>
                </c:pt>
                <c:pt idx="60">
                  <c:v>0</c:v>
                </c:pt>
                <c:pt idx="61">
                  <c:v>-3.3377799999999999E-2</c:v>
                </c:pt>
                <c:pt idx="62">
                  <c:v>7.9365100000000008E-3</c:v>
                </c:pt>
                <c:pt idx="63">
                  <c:v>2.6338E-2</c:v>
                </c:pt>
                <c:pt idx="64">
                  <c:v>1.5873000000000002E-2</c:v>
                </c:pt>
                <c:pt idx="65">
                  <c:v>1.5873000000000002E-2</c:v>
                </c:pt>
                <c:pt idx="66">
                  <c:v>-2.9035999999999999E-2</c:v>
                </c:pt>
                <c:pt idx="67">
                  <c:v>0</c:v>
                </c:pt>
                <c:pt idx="68">
                  <c:v>-4.83933E-2</c:v>
                </c:pt>
                <c:pt idx="69">
                  <c:v>7.9365100000000008E-3</c:v>
                </c:pt>
                <c:pt idx="70">
                  <c:v>-3.9682500000000002E-2</c:v>
                </c:pt>
                <c:pt idx="71">
                  <c:v>-7.8320799999999999E-3</c:v>
                </c:pt>
                <c:pt idx="72">
                  <c:v>-3.8714699999999998E-2</c:v>
                </c:pt>
                <c:pt idx="73">
                  <c:v>-3.3875299999999997E-2</c:v>
                </c:pt>
                <c:pt idx="74">
                  <c:v>-2.9035999999999999E-2</c:v>
                </c:pt>
                <c:pt idx="75">
                  <c:v>-4.3554000000000002E-2</c:v>
                </c:pt>
                <c:pt idx="76">
                  <c:v>-2.4196700000000002E-2</c:v>
                </c:pt>
                <c:pt idx="77">
                  <c:v>-3.3875299999999997E-2</c:v>
                </c:pt>
                <c:pt idx="78">
                  <c:v>3.2719199999999997E-2</c:v>
                </c:pt>
                <c:pt idx="79">
                  <c:v>7.9365100000000008E-3</c:v>
                </c:pt>
                <c:pt idx="80">
                  <c:v>-2.4196700000000002E-2</c:v>
                </c:pt>
                <c:pt idx="81">
                  <c:v>-1.4518E-2</c:v>
                </c:pt>
                <c:pt idx="82">
                  <c:v>-2.4196700000000002E-2</c:v>
                </c:pt>
                <c:pt idx="83">
                  <c:v>-3.3875299999999997E-2</c:v>
                </c:pt>
                <c:pt idx="84">
                  <c:v>-0.30952400000000002</c:v>
                </c:pt>
                <c:pt idx="85">
                  <c:v>-0.31746000000000002</c:v>
                </c:pt>
                <c:pt idx="86">
                  <c:v>-0.31078800000000001</c:v>
                </c:pt>
                <c:pt idx="87">
                  <c:v>-0.39350499999999999</c:v>
                </c:pt>
                <c:pt idx="88">
                  <c:v>-0.34843200000000002</c:v>
                </c:pt>
                <c:pt idx="89">
                  <c:v>-0.324235</c:v>
                </c:pt>
                <c:pt idx="90">
                  <c:v>-0.37301600000000001</c:v>
                </c:pt>
                <c:pt idx="91">
                  <c:v>-0.34843200000000002</c:v>
                </c:pt>
                <c:pt idx="92">
                  <c:v>-0.32720700000000003</c:v>
                </c:pt>
                <c:pt idx="93">
                  <c:v>-0.34239399999999998</c:v>
                </c:pt>
                <c:pt idx="94">
                  <c:v>-0.36346400000000001</c:v>
                </c:pt>
                <c:pt idx="95">
                  <c:v>-0.40166499999999999</c:v>
                </c:pt>
                <c:pt idx="96">
                  <c:v>-0.67460299999999995</c:v>
                </c:pt>
                <c:pt idx="97">
                  <c:v>-0.71428599999999998</c:v>
                </c:pt>
                <c:pt idx="98">
                  <c:v>-0.663717</c:v>
                </c:pt>
                <c:pt idx="99">
                  <c:v>-0.65814899999999998</c:v>
                </c:pt>
                <c:pt idx="100">
                  <c:v>-0.66298900000000005</c:v>
                </c:pt>
                <c:pt idx="101">
                  <c:v>-0.65844899999999995</c:v>
                </c:pt>
                <c:pt idx="102">
                  <c:v>-0.65873000000000004</c:v>
                </c:pt>
                <c:pt idx="103">
                  <c:v>-0.65844899999999995</c:v>
                </c:pt>
                <c:pt idx="104">
                  <c:v>-0.66666700000000001</c:v>
                </c:pt>
                <c:pt idx="105">
                  <c:v>-0.66696900000000003</c:v>
                </c:pt>
                <c:pt idx="106">
                  <c:v>-0.67355900000000002</c:v>
                </c:pt>
                <c:pt idx="107">
                  <c:v>-0.66782799999999998</c:v>
                </c:pt>
                <c:pt idx="108">
                  <c:v>-0.54200499999999996</c:v>
                </c:pt>
                <c:pt idx="109">
                  <c:v>-0.46457599999999999</c:v>
                </c:pt>
                <c:pt idx="110">
                  <c:v>-0.54200499999999996</c:v>
                </c:pt>
                <c:pt idx="111">
                  <c:v>-0.54200499999999996</c:v>
                </c:pt>
                <c:pt idx="112">
                  <c:v>-0.54684500000000003</c:v>
                </c:pt>
                <c:pt idx="113">
                  <c:v>-0.454897</c:v>
                </c:pt>
                <c:pt idx="114">
                  <c:v>-0.52380899999999997</c:v>
                </c:pt>
                <c:pt idx="115">
                  <c:v>-0.490788</c:v>
                </c:pt>
                <c:pt idx="116">
                  <c:v>-0.53174600000000005</c:v>
                </c:pt>
                <c:pt idx="117">
                  <c:v>-0.49261100000000002</c:v>
                </c:pt>
                <c:pt idx="118">
                  <c:v>-0.54761899999999997</c:v>
                </c:pt>
                <c:pt idx="119">
                  <c:v>-0.45726899999999998</c:v>
                </c:pt>
                <c:pt idx="120">
                  <c:v>-0.96786700000000003</c:v>
                </c:pt>
                <c:pt idx="121">
                  <c:v>-0.96302699999999997</c:v>
                </c:pt>
                <c:pt idx="122">
                  <c:v>-0.97270599999999996</c:v>
                </c:pt>
                <c:pt idx="123">
                  <c:v>-0.96786700000000003</c:v>
                </c:pt>
                <c:pt idx="124">
                  <c:v>-0.96144200000000002</c:v>
                </c:pt>
                <c:pt idx="125">
                  <c:v>-0.97270599999999996</c:v>
                </c:pt>
                <c:pt idx="126">
                  <c:v>-0.95818800000000004</c:v>
                </c:pt>
                <c:pt idx="127">
                  <c:v>-0.953349</c:v>
                </c:pt>
                <c:pt idx="128">
                  <c:v>-0.95818800000000004</c:v>
                </c:pt>
                <c:pt idx="129">
                  <c:v>-0.95548</c:v>
                </c:pt>
                <c:pt idx="130">
                  <c:v>-0.96302699999999997</c:v>
                </c:pt>
                <c:pt idx="131">
                  <c:v>-0.991425</c:v>
                </c:pt>
                <c:pt idx="132">
                  <c:v>-0.34920600000000002</c:v>
                </c:pt>
                <c:pt idx="133">
                  <c:v>-0.34127000000000002</c:v>
                </c:pt>
                <c:pt idx="134">
                  <c:v>-0.37301600000000001</c:v>
                </c:pt>
                <c:pt idx="135">
                  <c:v>-0.31746000000000002</c:v>
                </c:pt>
                <c:pt idx="136">
                  <c:v>-0.39682499999999998</c:v>
                </c:pt>
                <c:pt idx="137">
                  <c:v>-0.38888899999999998</c:v>
                </c:pt>
                <c:pt idx="138">
                  <c:v>-0.31455699999999998</c:v>
                </c:pt>
                <c:pt idx="139">
                  <c:v>-0.38888899999999998</c:v>
                </c:pt>
                <c:pt idx="140">
                  <c:v>-0.35739500000000002</c:v>
                </c:pt>
                <c:pt idx="141">
                  <c:v>-0.38279000000000002</c:v>
                </c:pt>
                <c:pt idx="142">
                  <c:v>-0.36507899999999999</c:v>
                </c:pt>
                <c:pt idx="143">
                  <c:v>-0.32539699999999999</c:v>
                </c:pt>
                <c:pt idx="144">
                  <c:v>-0.67750699999999997</c:v>
                </c:pt>
                <c:pt idx="145">
                  <c:v>-0.66298900000000005</c:v>
                </c:pt>
                <c:pt idx="146">
                  <c:v>-0.66298900000000005</c:v>
                </c:pt>
                <c:pt idx="147">
                  <c:v>-0.66761700000000002</c:v>
                </c:pt>
                <c:pt idx="148">
                  <c:v>-0.66761700000000002</c:v>
                </c:pt>
                <c:pt idx="149">
                  <c:v>-0.67750699999999997</c:v>
                </c:pt>
                <c:pt idx="150">
                  <c:v>-0.66761700000000002</c:v>
                </c:pt>
                <c:pt idx="151">
                  <c:v>-0.66761700000000002</c:v>
                </c:pt>
                <c:pt idx="152">
                  <c:v>-0.695322</c:v>
                </c:pt>
                <c:pt idx="153">
                  <c:v>-0.67750699999999997</c:v>
                </c:pt>
                <c:pt idx="154">
                  <c:v>-0.67750699999999997</c:v>
                </c:pt>
                <c:pt idx="155">
                  <c:v>-0.66761700000000002</c:v>
                </c:pt>
                <c:pt idx="156">
                  <c:v>-8.6422900000000004E-3</c:v>
                </c:pt>
                <c:pt idx="157">
                  <c:v>-3.8714699999999998E-2</c:v>
                </c:pt>
                <c:pt idx="158">
                  <c:v>-1.5873000000000002E-2</c:v>
                </c:pt>
                <c:pt idx="159">
                  <c:v>2.9035999999999999E-2</c:v>
                </c:pt>
                <c:pt idx="160">
                  <c:v>4.3554000000000002E-2</c:v>
                </c:pt>
                <c:pt idx="161">
                  <c:v>-2.8592200000000002E-2</c:v>
                </c:pt>
                <c:pt idx="162">
                  <c:v>3.8890300000000003E-2</c:v>
                </c:pt>
                <c:pt idx="163">
                  <c:v>8.0710199999999999E-3</c:v>
                </c:pt>
                <c:pt idx="164">
                  <c:v>-3.3875299999999997E-2</c:v>
                </c:pt>
                <c:pt idx="165">
                  <c:v>4.1050900000000001E-2</c:v>
                </c:pt>
                <c:pt idx="166">
                  <c:v>1.7284600000000001E-2</c:v>
                </c:pt>
                <c:pt idx="167">
                  <c:v>0</c:v>
                </c:pt>
                <c:pt idx="168">
                  <c:v>-1.55958E-2</c:v>
                </c:pt>
                <c:pt idx="169">
                  <c:v>-8.6266399999999997E-3</c:v>
                </c:pt>
                <c:pt idx="170">
                  <c:v>-1.5873000000000002E-2</c:v>
                </c:pt>
                <c:pt idx="171">
                  <c:v>-7.9365100000000008E-3</c:v>
                </c:pt>
                <c:pt idx="172">
                  <c:v>1.9445199999999999E-2</c:v>
                </c:pt>
                <c:pt idx="173">
                  <c:v>6.6137599999999998E-3</c:v>
                </c:pt>
                <c:pt idx="174">
                  <c:v>4.1050900000000001E-2</c:v>
                </c:pt>
                <c:pt idx="175">
                  <c:v>0</c:v>
                </c:pt>
                <c:pt idx="176">
                  <c:v>1.4518E-2</c:v>
                </c:pt>
                <c:pt idx="177">
                  <c:v>1.4518E-2</c:v>
                </c:pt>
                <c:pt idx="178">
                  <c:v>-7.9365100000000008E-3</c:v>
                </c:pt>
                <c:pt idx="179">
                  <c:v>3.7086500000000001E-2</c:v>
                </c:pt>
                <c:pt idx="180">
                  <c:v>0.37429800000000002</c:v>
                </c:pt>
                <c:pt idx="181">
                  <c:v>0.353271</c:v>
                </c:pt>
                <c:pt idx="182">
                  <c:v>0.37957200000000002</c:v>
                </c:pt>
                <c:pt idx="183">
                  <c:v>0.38230700000000001</c:v>
                </c:pt>
                <c:pt idx="184">
                  <c:v>0.35800500000000002</c:v>
                </c:pt>
                <c:pt idx="185">
                  <c:v>0.38819900000000002</c:v>
                </c:pt>
                <c:pt idx="186">
                  <c:v>0.36294999999999999</c:v>
                </c:pt>
                <c:pt idx="187">
                  <c:v>0.38388499999999998</c:v>
                </c:pt>
                <c:pt idx="188">
                  <c:v>0.37957200000000002</c:v>
                </c:pt>
                <c:pt idx="189">
                  <c:v>0.349379</c:v>
                </c:pt>
                <c:pt idx="190">
                  <c:v>0.38230700000000001</c:v>
                </c:pt>
                <c:pt idx="191">
                  <c:v>0.39682499999999998</c:v>
                </c:pt>
                <c:pt idx="192">
                  <c:v>0.68432999999999999</c:v>
                </c:pt>
                <c:pt idx="193">
                  <c:v>0.692025</c:v>
                </c:pt>
                <c:pt idx="194">
                  <c:v>0.71138199999999996</c:v>
                </c:pt>
                <c:pt idx="195">
                  <c:v>0.70170299999999997</c:v>
                </c:pt>
                <c:pt idx="196">
                  <c:v>0.692025</c:v>
                </c:pt>
                <c:pt idx="197">
                  <c:v>0.73809499999999995</c:v>
                </c:pt>
                <c:pt idx="198">
                  <c:v>0.69686400000000004</c:v>
                </c:pt>
                <c:pt idx="199">
                  <c:v>0.65814899999999998</c:v>
                </c:pt>
                <c:pt idx="200">
                  <c:v>0.65873000000000004</c:v>
                </c:pt>
                <c:pt idx="201">
                  <c:v>0.69047599999999998</c:v>
                </c:pt>
                <c:pt idx="202">
                  <c:v>0.69686400000000004</c:v>
                </c:pt>
                <c:pt idx="203">
                  <c:v>0.67750699999999997</c:v>
                </c:pt>
              </c:numCache>
            </c:numRef>
          </c:xVal>
          <c:yVal>
            <c:numRef>
              <c:f>nohue_valence!$B$9:$GW$9</c:f>
              <c:numCache>
                <c:formatCode>General</c:formatCode>
                <c:ptCount val="204"/>
                <c:pt idx="0">
                  <c:v>0.4</c:v>
                </c:pt>
                <c:pt idx="1">
                  <c:v>0.5</c:v>
                </c:pt>
                <c:pt idx="2">
                  <c:v>0.4</c:v>
                </c:pt>
                <c:pt idx="3">
                  <c:v>0.45</c:v>
                </c:pt>
                <c:pt idx="4">
                  <c:v>0.4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0.15</c:v>
                </c:pt>
                <c:pt idx="9">
                  <c:v>0.2</c:v>
                </c:pt>
                <c:pt idx="10">
                  <c:v>0.05</c:v>
                </c:pt>
                <c:pt idx="11">
                  <c:v>0.3</c:v>
                </c:pt>
                <c:pt idx="12">
                  <c:v>0.25</c:v>
                </c:pt>
                <c:pt idx="13">
                  <c:v>0.6</c:v>
                </c:pt>
                <c:pt idx="14">
                  <c:v>0.35</c:v>
                </c:pt>
                <c:pt idx="15">
                  <c:v>0.2</c:v>
                </c:pt>
                <c:pt idx="16">
                  <c:v>0.15</c:v>
                </c:pt>
                <c:pt idx="17">
                  <c:v>0.6</c:v>
                </c:pt>
                <c:pt idx="18">
                  <c:v>0.35</c:v>
                </c:pt>
                <c:pt idx="19">
                  <c:v>0.3</c:v>
                </c:pt>
                <c:pt idx="20">
                  <c:v>0.45</c:v>
                </c:pt>
                <c:pt idx="21">
                  <c:v>0.3</c:v>
                </c:pt>
                <c:pt idx="22">
                  <c:v>0.35</c:v>
                </c:pt>
                <c:pt idx="23">
                  <c:v>0.25</c:v>
                </c:pt>
                <c:pt idx="24">
                  <c:v>0.5</c:v>
                </c:pt>
                <c:pt idx="25">
                  <c:v>0.55000000000000004</c:v>
                </c:pt>
                <c:pt idx="26">
                  <c:v>0.35</c:v>
                </c:pt>
                <c:pt idx="27">
                  <c:v>0.6</c:v>
                </c:pt>
                <c:pt idx="28">
                  <c:v>0.3</c:v>
                </c:pt>
                <c:pt idx="29">
                  <c:v>0.4</c:v>
                </c:pt>
                <c:pt idx="30">
                  <c:v>0.3</c:v>
                </c:pt>
                <c:pt idx="31">
                  <c:v>0.35</c:v>
                </c:pt>
                <c:pt idx="32">
                  <c:v>0.2</c:v>
                </c:pt>
                <c:pt idx="33">
                  <c:v>0.25</c:v>
                </c:pt>
                <c:pt idx="34">
                  <c:v>0.05</c:v>
                </c:pt>
                <c:pt idx="35">
                  <c:v>0.25</c:v>
                </c:pt>
                <c:pt idx="36">
                  <c:v>0.65</c:v>
                </c:pt>
                <c:pt idx="37">
                  <c:v>0.65</c:v>
                </c:pt>
                <c:pt idx="38">
                  <c:v>0.65</c:v>
                </c:pt>
                <c:pt idx="39">
                  <c:v>0.65</c:v>
                </c:pt>
                <c:pt idx="40">
                  <c:v>0.5</c:v>
                </c:pt>
                <c:pt idx="41">
                  <c:v>0.4</c:v>
                </c:pt>
                <c:pt idx="42">
                  <c:v>0.45</c:v>
                </c:pt>
                <c:pt idx="43">
                  <c:v>0.4</c:v>
                </c:pt>
                <c:pt idx="44">
                  <c:v>0.6</c:v>
                </c:pt>
                <c:pt idx="45">
                  <c:v>0.35</c:v>
                </c:pt>
                <c:pt idx="46">
                  <c:v>0.35</c:v>
                </c:pt>
                <c:pt idx="47">
                  <c:v>0.6</c:v>
                </c:pt>
                <c:pt idx="48">
                  <c:v>0.7</c:v>
                </c:pt>
                <c:pt idx="49">
                  <c:v>0.7</c:v>
                </c:pt>
                <c:pt idx="50">
                  <c:v>0.6</c:v>
                </c:pt>
                <c:pt idx="51">
                  <c:v>0.6</c:v>
                </c:pt>
                <c:pt idx="52">
                  <c:v>0.8</c:v>
                </c:pt>
                <c:pt idx="53">
                  <c:v>0.55000000000000004</c:v>
                </c:pt>
                <c:pt idx="54">
                  <c:v>0.55000000000000004</c:v>
                </c:pt>
                <c:pt idx="55">
                  <c:v>0.45</c:v>
                </c:pt>
                <c:pt idx="56">
                  <c:v>0.6</c:v>
                </c:pt>
                <c:pt idx="57">
                  <c:v>0.6</c:v>
                </c:pt>
                <c:pt idx="58">
                  <c:v>0.75</c:v>
                </c:pt>
                <c:pt idx="59">
                  <c:v>0.6</c:v>
                </c:pt>
                <c:pt idx="60">
                  <c:v>0.4</c:v>
                </c:pt>
                <c:pt idx="61">
                  <c:v>0.5</c:v>
                </c:pt>
                <c:pt idx="62">
                  <c:v>0.7</c:v>
                </c:pt>
                <c:pt idx="63">
                  <c:v>0.55000000000000004</c:v>
                </c:pt>
                <c:pt idx="64">
                  <c:v>0.7</c:v>
                </c:pt>
                <c:pt idx="65">
                  <c:v>0.5</c:v>
                </c:pt>
                <c:pt idx="66">
                  <c:v>0.45</c:v>
                </c:pt>
                <c:pt idx="67">
                  <c:v>0.5</c:v>
                </c:pt>
                <c:pt idx="68">
                  <c:v>0.25</c:v>
                </c:pt>
                <c:pt idx="69">
                  <c:v>0.35</c:v>
                </c:pt>
                <c:pt idx="70">
                  <c:v>0.7</c:v>
                </c:pt>
                <c:pt idx="71">
                  <c:v>0.65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0.75</c:v>
                </c:pt>
                <c:pt idx="76">
                  <c:v>0.95</c:v>
                </c:pt>
                <c:pt idx="77">
                  <c:v>0.45</c:v>
                </c:pt>
                <c:pt idx="78">
                  <c:v>0.65</c:v>
                </c:pt>
                <c:pt idx="79">
                  <c:v>0.4</c:v>
                </c:pt>
                <c:pt idx="80">
                  <c:v>0.7</c:v>
                </c:pt>
                <c:pt idx="81">
                  <c:v>0.6</c:v>
                </c:pt>
                <c:pt idx="82">
                  <c:v>0.9</c:v>
                </c:pt>
                <c:pt idx="83">
                  <c:v>0.75</c:v>
                </c:pt>
                <c:pt idx="84">
                  <c:v>0.35</c:v>
                </c:pt>
                <c:pt idx="85">
                  <c:v>0.6</c:v>
                </c:pt>
                <c:pt idx="86">
                  <c:v>0.6</c:v>
                </c:pt>
                <c:pt idx="87">
                  <c:v>0.25</c:v>
                </c:pt>
                <c:pt idx="88">
                  <c:v>0.5</c:v>
                </c:pt>
                <c:pt idx="89">
                  <c:v>0.45</c:v>
                </c:pt>
                <c:pt idx="90">
                  <c:v>0.35</c:v>
                </c:pt>
                <c:pt idx="91">
                  <c:v>0.6</c:v>
                </c:pt>
                <c:pt idx="92">
                  <c:v>0.35</c:v>
                </c:pt>
                <c:pt idx="93">
                  <c:v>0.35</c:v>
                </c:pt>
                <c:pt idx="94">
                  <c:v>0.35</c:v>
                </c:pt>
                <c:pt idx="95">
                  <c:v>0.55000000000000004</c:v>
                </c:pt>
                <c:pt idx="96">
                  <c:v>0.7</c:v>
                </c:pt>
                <c:pt idx="97">
                  <c:v>0.55000000000000004</c:v>
                </c:pt>
                <c:pt idx="98">
                  <c:v>0.65</c:v>
                </c:pt>
                <c:pt idx="99">
                  <c:v>0.6</c:v>
                </c:pt>
                <c:pt idx="100">
                  <c:v>0.5</c:v>
                </c:pt>
                <c:pt idx="101">
                  <c:v>0.45</c:v>
                </c:pt>
                <c:pt idx="102">
                  <c:v>0.55000000000000004</c:v>
                </c:pt>
                <c:pt idx="103">
                  <c:v>0.55000000000000004</c:v>
                </c:pt>
                <c:pt idx="104">
                  <c:v>0.4</c:v>
                </c:pt>
                <c:pt idx="105">
                  <c:v>0.55000000000000004</c:v>
                </c:pt>
                <c:pt idx="106">
                  <c:v>0.2</c:v>
                </c:pt>
                <c:pt idx="107">
                  <c:v>0.75</c:v>
                </c:pt>
                <c:pt idx="108">
                  <c:v>0.3</c:v>
                </c:pt>
                <c:pt idx="109">
                  <c:v>0.4</c:v>
                </c:pt>
                <c:pt idx="110">
                  <c:v>0.3</c:v>
                </c:pt>
                <c:pt idx="111">
                  <c:v>0.5</c:v>
                </c:pt>
                <c:pt idx="112">
                  <c:v>0.25</c:v>
                </c:pt>
                <c:pt idx="113">
                  <c:v>0.2</c:v>
                </c:pt>
                <c:pt idx="114">
                  <c:v>0.35</c:v>
                </c:pt>
                <c:pt idx="115">
                  <c:v>0.1</c:v>
                </c:pt>
                <c:pt idx="116">
                  <c:v>0.2</c:v>
                </c:pt>
                <c:pt idx="117">
                  <c:v>0.2</c:v>
                </c:pt>
                <c:pt idx="118">
                  <c:v>0.35</c:v>
                </c:pt>
                <c:pt idx="119">
                  <c:v>0.4</c:v>
                </c:pt>
                <c:pt idx="120">
                  <c:v>0.6</c:v>
                </c:pt>
                <c:pt idx="121">
                  <c:v>0.7</c:v>
                </c:pt>
                <c:pt idx="122">
                  <c:v>0.35</c:v>
                </c:pt>
                <c:pt idx="123">
                  <c:v>0.35</c:v>
                </c:pt>
                <c:pt idx="124">
                  <c:v>0.45</c:v>
                </c:pt>
                <c:pt idx="125">
                  <c:v>0.35</c:v>
                </c:pt>
                <c:pt idx="126">
                  <c:v>0.35</c:v>
                </c:pt>
                <c:pt idx="127">
                  <c:v>0.25</c:v>
                </c:pt>
                <c:pt idx="128">
                  <c:v>0.45</c:v>
                </c:pt>
                <c:pt idx="129">
                  <c:v>0.3</c:v>
                </c:pt>
                <c:pt idx="130">
                  <c:v>0.4</c:v>
                </c:pt>
                <c:pt idx="131">
                  <c:v>0.45</c:v>
                </c:pt>
                <c:pt idx="132">
                  <c:v>0.25</c:v>
                </c:pt>
                <c:pt idx="133">
                  <c:v>0.4</c:v>
                </c:pt>
                <c:pt idx="134">
                  <c:v>0.4</c:v>
                </c:pt>
                <c:pt idx="135">
                  <c:v>0.25</c:v>
                </c:pt>
                <c:pt idx="136">
                  <c:v>0.15</c:v>
                </c:pt>
                <c:pt idx="137">
                  <c:v>0.2</c:v>
                </c:pt>
                <c:pt idx="138">
                  <c:v>0.35</c:v>
                </c:pt>
                <c:pt idx="139">
                  <c:v>0.3</c:v>
                </c:pt>
                <c:pt idx="140">
                  <c:v>0.2</c:v>
                </c:pt>
                <c:pt idx="141">
                  <c:v>0.25</c:v>
                </c:pt>
                <c:pt idx="142">
                  <c:v>0.55000000000000004</c:v>
                </c:pt>
                <c:pt idx="143">
                  <c:v>0.5</c:v>
                </c:pt>
                <c:pt idx="144">
                  <c:v>0.25</c:v>
                </c:pt>
                <c:pt idx="145">
                  <c:v>0.7</c:v>
                </c:pt>
                <c:pt idx="146">
                  <c:v>0.25</c:v>
                </c:pt>
                <c:pt idx="147">
                  <c:v>0.1</c:v>
                </c:pt>
                <c:pt idx="148">
                  <c:v>0.1</c:v>
                </c:pt>
                <c:pt idx="149">
                  <c:v>0.45</c:v>
                </c:pt>
                <c:pt idx="150">
                  <c:v>0.3</c:v>
                </c:pt>
                <c:pt idx="151">
                  <c:v>0.25</c:v>
                </c:pt>
                <c:pt idx="152">
                  <c:v>0.55000000000000004</c:v>
                </c:pt>
                <c:pt idx="153">
                  <c:v>0.15</c:v>
                </c:pt>
                <c:pt idx="154">
                  <c:v>0.05</c:v>
                </c:pt>
                <c:pt idx="155">
                  <c:v>0.15</c:v>
                </c:pt>
                <c:pt idx="156">
                  <c:v>0.15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0.1</c:v>
                </c:pt>
                <c:pt idx="161">
                  <c:v>0.3</c:v>
                </c:pt>
                <c:pt idx="162">
                  <c:v>0.35</c:v>
                </c:pt>
                <c:pt idx="163">
                  <c:v>0.25</c:v>
                </c:pt>
                <c:pt idx="164">
                  <c:v>0.25</c:v>
                </c:pt>
                <c:pt idx="165">
                  <c:v>0.15</c:v>
                </c:pt>
                <c:pt idx="166">
                  <c:v>0.9</c:v>
                </c:pt>
                <c:pt idx="167">
                  <c:v>0.15</c:v>
                </c:pt>
                <c:pt idx="168">
                  <c:v>0.05</c:v>
                </c:pt>
                <c:pt idx="169">
                  <c:v>0.4</c:v>
                </c:pt>
                <c:pt idx="170">
                  <c:v>0.15</c:v>
                </c:pt>
                <c:pt idx="171">
                  <c:v>0.05</c:v>
                </c:pt>
                <c:pt idx="172">
                  <c:v>0.05</c:v>
                </c:pt>
                <c:pt idx="173">
                  <c:v>0.1</c:v>
                </c:pt>
                <c:pt idx="174">
                  <c:v>0.3</c:v>
                </c:pt>
                <c:pt idx="175">
                  <c:v>0.25</c:v>
                </c:pt>
                <c:pt idx="176">
                  <c:v>0.15</c:v>
                </c:pt>
                <c:pt idx="177">
                  <c:v>0</c:v>
                </c:pt>
                <c:pt idx="178">
                  <c:v>1</c:v>
                </c:pt>
                <c:pt idx="179">
                  <c:v>0.1</c:v>
                </c:pt>
                <c:pt idx="180">
                  <c:v>0.65</c:v>
                </c:pt>
                <c:pt idx="181">
                  <c:v>0.5</c:v>
                </c:pt>
                <c:pt idx="182">
                  <c:v>0.55000000000000004</c:v>
                </c:pt>
                <c:pt idx="183">
                  <c:v>0.3</c:v>
                </c:pt>
                <c:pt idx="184">
                  <c:v>0.2</c:v>
                </c:pt>
                <c:pt idx="185">
                  <c:v>0.2</c:v>
                </c:pt>
                <c:pt idx="186">
                  <c:v>0.4</c:v>
                </c:pt>
                <c:pt idx="187">
                  <c:v>0.25</c:v>
                </c:pt>
                <c:pt idx="188">
                  <c:v>0.8</c:v>
                </c:pt>
                <c:pt idx="189">
                  <c:v>0.25</c:v>
                </c:pt>
                <c:pt idx="190">
                  <c:v>0.2</c:v>
                </c:pt>
                <c:pt idx="191">
                  <c:v>0.25</c:v>
                </c:pt>
                <c:pt idx="192">
                  <c:v>0.15</c:v>
                </c:pt>
                <c:pt idx="193">
                  <c:v>0.3</c:v>
                </c:pt>
                <c:pt idx="194">
                  <c:v>0.5</c:v>
                </c:pt>
                <c:pt idx="195">
                  <c:v>0.7</c:v>
                </c:pt>
                <c:pt idx="196">
                  <c:v>0.25</c:v>
                </c:pt>
                <c:pt idx="197">
                  <c:v>0.3</c:v>
                </c:pt>
                <c:pt idx="198">
                  <c:v>0.15</c:v>
                </c:pt>
                <c:pt idx="199">
                  <c:v>0.25</c:v>
                </c:pt>
                <c:pt idx="200">
                  <c:v>0.65</c:v>
                </c:pt>
                <c:pt idx="201">
                  <c:v>0.1</c:v>
                </c:pt>
                <c:pt idx="202">
                  <c:v>0.05</c:v>
                </c:pt>
                <c:pt idx="203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F-8E4B-89DC-3F500836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97503"/>
        <c:axId val="519226383"/>
      </c:scatterChart>
      <c:valAx>
        <c:axId val="5344975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valence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19226383"/>
        <c:crosses val="autoZero"/>
        <c:crossBetween val="midCat"/>
      </c:valAx>
      <c:valAx>
        <c:axId val="5192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amplitude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3449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Theta_Beat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nohue_valence!$A$10</c:f>
              <c:strCache>
                <c:ptCount val="1"/>
                <c:pt idx="0">
                  <c:v>thetaBeat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73025">
                <a:solidFill>
                  <a:srgbClr val="FF0000"/>
                </a:solidFill>
                <a:round/>
              </a:ln>
              <a:effectLst/>
            </c:spPr>
          </c:marker>
          <c:trendline>
            <c:spPr>
              <a:ln w="38100" cap="rnd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193562449249394E-3"/>
                  <c:y val="-0.26960653051747496"/>
                </c:manualLayout>
              </c:layout>
              <c:numFmt formatCode="General" sourceLinked="0"/>
              <c:spPr>
                <a:solidFill>
                  <a:sysClr val="window" lastClr="FFFFFF">
                    <a:alpha val="35000"/>
                  </a:sysClr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ourier" pitchFamily="2" charset="0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nohue_valence!$B$4:$GW$4</c:f>
              <c:numCache>
                <c:formatCode>General</c:formatCode>
                <c:ptCount val="204"/>
                <c:pt idx="0">
                  <c:v>2.3809500000000001E-2</c:v>
                </c:pt>
                <c:pt idx="1">
                  <c:v>-1.5873000000000002E-2</c:v>
                </c:pt>
                <c:pt idx="2">
                  <c:v>0</c:v>
                </c:pt>
                <c:pt idx="3">
                  <c:v>3.8819899999999997E-2</c:v>
                </c:pt>
                <c:pt idx="4">
                  <c:v>-8.6266399999999997E-3</c:v>
                </c:pt>
                <c:pt idx="5">
                  <c:v>8.6266399999999997E-3</c:v>
                </c:pt>
                <c:pt idx="6">
                  <c:v>1.7253299999999999E-2</c:v>
                </c:pt>
                <c:pt idx="7">
                  <c:v>3.8279E-3</c:v>
                </c:pt>
                <c:pt idx="8">
                  <c:v>-4.7619000000000002E-2</c:v>
                </c:pt>
                <c:pt idx="9">
                  <c:v>0</c:v>
                </c:pt>
                <c:pt idx="10">
                  <c:v>-3.8279E-3</c:v>
                </c:pt>
                <c:pt idx="11">
                  <c:v>-7.9365100000000008E-3</c:v>
                </c:pt>
                <c:pt idx="12">
                  <c:v>0.5</c:v>
                </c:pt>
                <c:pt idx="13">
                  <c:v>0.54761899999999997</c:v>
                </c:pt>
                <c:pt idx="14">
                  <c:v>0.522648</c:v>
                </c:pt>
                <c:pt idx="15">
                  <c:v>0.54761899999999997</c:v>
                </c:pt>
                <c:pt idx="16">
                  <c:v>0.54761899999999997</c:v>
                </c:pt>
                <c:pt idx="17">
                  <c:v>0.53968300000000002</c:v>
                </c:pt>
                <c:pt idx="18">
                  <c:v>0.53968300000000002</c:v>
                </c:pt>
                <c:pt idx="19">
                  <c:v>0.52380899999999997</c:v>
                </c:pt>
                <c:pt idx="20">
                  <c:v>0.50793600000000005</c:v>
                </c:pt>
                <c:pt idx="21">
                  <c:v>0.46031699999999998</c:v>
                </c:pt>
                <c:pt idx="22">
                  <c:v>0.53174600000000005</c:v>
                </c:pt>
                <c:pt idx="23">
                  <c:v>0.52380899999999997</c:v>
                </c:pt>
                <c:pt idx="24">
                  <c:v>0.96302699999999997</c:v>
                </c:pt>
                <c:pt idx="25">
                  <c:v>0.953349</c:v>
                </c:pt>
                <c:pt idx="26">
                  <c:v>0.97619</c:v>
                </c:pt>
                <c:pt idx="27">
                  <c:v>0.97619</c:v>
                </c:pt>
                <c:pt idx="28">
                  <c:v>0.97270599999999996</c:v>
                </c:pt>
                <c:pt idx="29">
                  <c:v>0.953349</c:v>
                </c:pt>
                <c:pt idx="30">
                  <c:v>0.99206399999999995</c:v>
                </c:pt>
                <c:pt idx="31">
                  <c:v>0.953349</c:v>
                </c:pt>
                <c:pt idx="32">
                  <c:v>0.96786700000000003</c:v>
                </c:pt>
                <c:pt idx="33">
                  <c:v>0.96786700000000003</c:v>
                </c:pt>
                <c:pt idx="34">
                  <c:v>0.98238499999999995</c:v>
                </c:pt>
                <c:pt idx="35">
                  <c:v>0.953349</c:v>
                </c:pt>
                <c:pt idx="36">
                  <c:v>0.30952400000000002</c:v>
                </c:pt>
                <c:pt idx="37">
                  <c:v>0.35973899999999998</c:v>
                </c:pt>
                <c:pt idx="38">
                  <c:v>0.32349899999999998</c:v>
                </c:pt>
                <c:pt idx="39">
                  <c:v>0.38714700000000002</c:v>
                </c:pt>
                <c:pt idx="40">
                  <c:v>0.36294999999999999</c:v>
                </c:pt>
                <c:pt idx="41">
                  <c:v>0.36778899999999998</c:v>
                </c:pt>
                <c:pt idx="42">
                  <c:v>0.40166499999999999</c:v>
                </c:pt>
                <c:pt idx="43">
                  <c:v>0.35052899999999998</c:v>
                </c:pt>
                <c:pt idx="44">
                  <c:v>0.33875300000000003</c:v>
                </c:pt>
                <c:pt idx="45">
                  <c:v>0.39682499999999998</c:v>
                </c:pt>
                <c:pt idx="46">
                  <c:v>0.358655</c:v>
                </c:pt>
                <c:pt idx="47">
                  <c:v>0.37525900000000001</c:v>
                </c:pt>
                <c:pt idx="48">
                  <c:v>0.66755699999999996</c:v>
                </c:pt>
                <c:pt idx="49">
                  <c:v>0.66666700000000001</c:v>
                </c:pt>
                <c:pt idx="50">
                  <c:v>0.69717099999999999</c:v>
                </c:pt>
                <c:pt idx="51">
                  <c:v>0.67195800000000006</c:v>
                </c:pt>
                <c:pt idx="52">
                  <c:v>0.71138199999999996</c:v>
                </c:pt>
                <c:pt idx="53">
                  <c:v>0.66782799999999998</c:v>
                </c:pt>
                <c:pt idx="54">
                  <c:v>0.71220600000000001</c:v>
                </c:pt>
                <c:pt idx="55">
                  <c:v>0.66298900000000005</c:v>
                </c:pt>
                <c:pt idx="56">
                  <c:v>0.692025</c:v>
                </c:pt>
                <c:pt idx="57">
                  <c:v>0.692025</c:v>
                </c:pt>
                <c:pt idx="58">
                  <c:v>0.66666700000000001</c:v>
                </c:pt>
                <c:pt idx="59">
                  <c:v>0.69717099999999999</c:v>
                </c:pt>
                <c:pt idx="60">
                  <c:v>0</c:v>
                </c:pt>
                <c:pt idx="61">
                  <c:v>-3.3377799999999999E-2</c:v>
                </c:pt>
                <c:pt idx="62">
                  <c:v>7.9365100000000008E-3</c:v>
                </c:pt>
                <c:pt idx="63">
                  <c:v>2.6338E-2</c:v>
                </c:pt>
                <c:pt idx="64">
                  <c:v>1.5873000000000002E-2</c:v>
                </c:pt>
                <c:pt idx="65">
                  <c:v>1.5873000000000002E-2</c:v>
                </c:pt>
                <c:pt idx="66">
                  <c:v>-2.9035999999999999E-2</c:v>
                </c:pt>
                <c:pt idx="67">
                  <c:v>0</c:v>
                </c:pt>
                <c:pt idx="68">
                  <c:v>-4.83933E-2</c:v>
                </c:pt>
                <c:pt idx="69">
                  <c:v>7.9365100000000008E-3</c:v>
                </c:pt>
                <c:pt idx="70">
                  <c:v>-3.9682500000000002E-2</c:v>
                </c:pt>
                <c:pt idx="71">
                  <c:v>-7.8320799999999999E-3</c:v>
                </c:pt>
                <c:pt idx="72">
                  <c:v>-3.8714699999999998E-2</c:v>
                </c:pt>
                <c:pt idx="73">
                  <c:v>-3.3875299999999997E-2</c:v>
                </c:pt>
                <c:pt idx="74">
                  <c:v>-2.9035999999999999E-2</c:v>
                </c:pt>
                <c:pt idx="75">
                  <c:v>-4.3554000000000002E-2</c:v>
                </c:pt>
                <c:pt idx="76">
                  <c:v>-2.4196700000000002E-2</c:v>
                </c:pt>
                <c:pt idx="77">
                  <c:v>-3.3875299999999997E-2</c:v>
                </c:pt>
                <c:pt idx="78">
                  <c:v>3.2719199999999997E-2</c:v>
                </c:pt>
                <c:pt idx="79">
                  <c:v>7.9365100000000008E-3</c:v>
                </c:pt>
                <c:pt idx="80">
                  <c:v>-2.4196700000000002E-2</c:v>
                </c:pt>
                <c:pt idx="81">
                  <c:v>-1.4518E-2</c:v>
                </c:pt>
                <c:pt idx="82">
                  <c:v>-2.4196700000000002E-2</c:v>
                </c:pt>
                <c:pt idx="83">
                  <c:v>-3.3875299999999997E-2</c:v>
                </c:pt>
                <c:pt idx="84">
                  <c:v>-0.30952400000000002</c:v>
                </c:pt>
                <c:pt idx="85">
                  <c:v>-0.31746000000000002</c:v>
                </c:pt>
                <c:pt idx="86">
                  <c:v>-0.31078800000000001</c:v>
                </c:pt>
                <c:pt idx="87">
                  <c:v>-0.39350499999999999</c:v>
                </c:pt>
                <c:pt idx="88">
                  <c:v>-0.34843200000000002</c:v>
                </c:pt>
                <c:pt idx="89">
                  <c:v>-0.324235</c:v>
                </c:pt>
                <c:pt idx="90">
                  <c:v>-0.37301600000000001</c:v>
                </c:pt>
                <c:pt idx="91">
                  <c:v>-0.34843200000000002</c:v>
                </c:pt>
                <c:pt idx="92">
                  <c:v>-0.32720700000000003</c:v>
                </c:pt>
                <c:pt idx="93">
                  <c:v>-0.34239399999999998</c:v>
                </c:pt>
                <c:pt idx="94">
                  <c:v>-0.36346400000000001</c:v>
                </c:pt>
                <c:pt idx="95">
                  <c:v>-0.40166499999999999</c:v>
                </c:pt>
                <c:pt idx="96">
                  <c:v>-0.67460299999999995</c:v>
                </c:pt>
                <c:pt idx="97">
                  <c:v>-0.71428599999999998</c:v>
                </c:pt>
                <c:pt idx="98">
                  <c:v>-0.663717</c:v>
                </c:pt>
                <c:pt idx="99">
                  <c:v>-0.65814899999999998</c:v>
                </c:pt>
                <c:pt idx="100">
                  <c:v>-0.66298900000000005</c:v>
                </c:pt>
                <c:pt idx="101">
                  <c:v>-0.65844899999999995</c:v>
                </c:pt>
                <c:pt idx="102">
                  <c:v>-0.65873000000000004</c:v>
                </c:pt>
                <c:pt idx="103">
                  <c:v>-0.65844899999999995</c:v>
                </c:pt>
                <c:pt idx="104">
                  <c:v>-0.66666700000000001</c:v>
                </c:pt>
                <c:pt idx="105">
                  <c:v>-0.66696900000000003</c:v>
                </c:pt>
                <c:pt idx="106">
                  <c:v>-0.67355900000000002</c:v>
                </c:pt>
                <c:pt idx="107">
                  <c:v>-0.66782799999999998</c:v>
                </c:pt>
                <c:pt idx="108">
                  <c:v>-0.54200499999999996</c:v>
                </c:pt>
                <c:pt idx="109">
                  <c:v>-0.46457599999999999</c:v>
                </c:pt>
                <c:pt idx="110">
                  <c:v>-0.54200499999999996</c:v>
                </c:pt>
                <c:pt idx="111">
                  <c:v>-0.54200499999999996</c:v>
                </c:pt>
                <c:pt idx="112">
                  <c:v>-0.54684500000000003</c:v>
                </c:pt>
                <c:pt idx="113">
                  <c:v>-0.454897</c:v>
                </c:pt>
                <c:pt idx="114">
                  <c:v>-0.52380899999999997</c:v>
                </c:pt>
                <c:pt idx="115">
                  <c:v>-0.490788</c:v>
                </c:pt>
                <c:pt idx="116">
                  <c:v>-0.53174600000000005</c:v>
                </c:pt>
                <c:pt idx="117">
                  <c:v>-0.49261100000000002</c:v>
                </c:pt>
                <c:pt idx="118">
                  <c:v>-0.54761899999999997</c:v>
                </c:pt>
                <c:pt idx="119">
                  <c:v>-0.45726899999999998</c:v>
                </c:pt>
                <c:pt idx="120">
                  <c:v>-0.96786700000000003</c:v>
                </c:pt>
                <c:pt idx="121">
                  <c:v>-0.96302699999999997</c:v>
                </c:pt>
                <c:pt idx="122">
                  <c:v>-0.97270599999999996</c:v>
                </c:pt>
                <c:pt idx="123">
                  <c:v>-0.96786700000000003</c:v>
                </c:pt>
                <c:pt idx="124">
                  <c:v>-0.96144200000000002</c:v>
                </c:pt>
                <c:pt idx="125">
                  <c:v>-0.97270599999999996</c:v>
                </c:pt>
                <c:pt idx="126">
                  <c:v>-0.95818800000000004</c:v>
                </c:pt>
                <c:pt idx="127">
                  <c:v>-0.953349</c:v>
                </c:pt>
                <c:pt idx="128">
                  <c:v>-0.95818800000000004</c:v>
                </c:pt>
                <c:pt idx="129">
                  <c:v>-0.95548</c:v>
                </c:pt>
                <c:pt idx="130">
                  <c:v>-0.96302699999999997</c:v>
                </c:pt>
                <c:pt idx="131">
                  <c:v>-0.991425</c:v>
                </c:pt>
                <c:pt idx="132">
                  <c:v>-0.34920600000000002</c:v>
                </c:pt>
                <c:pt idx="133">
                  <c:v>-0.34127000000000002</c:v>
                </c:pt>
                <c:pt idx="134">
                  <c:v>-0.37301600000000001</c:v>
                </c:pt>
                <c:pt idx="135">
                  <c:v>-0.31746000000000002</c:v>
                </c:pt>
                <c:pt idx="136">
                  <c:v>-0.39682499999999998</c:v>
                </c:pt>
                <c:pt idx="137">
                  <c:v>-0.38888899999999998</c:v>
                </c:pt>
                <c:pt idx="138">
                  <c:v>-0.31455699999999998</c:v>
                </c:pt>
                <c:pt idx="139">
                  <c:v>-0.38888899999999998</c:v>
                </c:pt>
                <c:pt idx="140">
                  <c:v>-0.35739500000000002</c:v>
                </c:pt>
                <c:pt idx="141">
                  <c:v>-0.38279000000000002</c:v>
                </c:pt>
                <c:pt idx="142">
                  <c:v>-0.36507899999999999</c:v>
                </c:pt>
                <c:pt idx="143">
                  <c:v>-0.32539699999999999</c:v>
                </c:pt>
                <c:pt idx="144">
                  <c:v>-0.67750699999999997</c:v>
                </c:pt>
                <c:pt idx="145">
                  <c:v>-0.66298900000000005</c:v>
                </c:pt>
                <c:pt idx="146">
                  <c:v>-0.66298900000000005</c:v>
                </c:pt>
                <c:pt idx="147">
                  <c:v>-0.66761700000000002</c:v>
                </c:pt>
                <c:pt idx="148">
                  <c:v>-0.66761700000000002</c:v>
                </c:pt>
                <c:pt idx="149">
                  <c:v>-0.67750699999999997</c:v>
                </c:pt>
                <c:pt idx="150">
                  <c:v>-0.66761700000000002</c:v>
                </c:pt>
                <c:pt idx="151">
                  <c:v>-0.66761700000000002</c:v>
                </c:pt>
                <c:pt idx="152">
                  <c:v>-0.695322</c:v>
                </c:pt>
                <c:pt idx="153">
                  <c:v>-0.67750699999999997</c:v>
                </c:pt>
                <c:pt idx="154">
                  <c:v>-0.67750699999999997</c:v>
                </c:pt>
                <c:pt idx="155">
                  <c:v>-0.66761700000000002</c:v>
                </c:pt>
                <c:pt idx="156">
                  <c:v>-8.6422900000000004E-3</c:v>
                </c:pt>
                <c:pt idx="157">
                  <c:v>-3.8714699999999998E-2</c:v>
                </c:pt>
                <c:pt idx="158">
                  <c:v>-1.5873000000000002E-2</c:v>
                </c:pt>
                <c:pt idx="159">
                  <c:v>2.9035999999999999E-2</c:v>
                </c:pt>
                <c:pt idx="160">
                  <c:v>4.3554000000000002E-2</c:v>
                </c:pt>
                <c:pt idx="161">
                  <c:v>-2.8592200000000002E-2</c:v>
                </c:pt>
                <c:pt idx="162">
                  <c:v>3.8890300000000003E-2</c:v>
                </c:pt>
                <c:pt idx="163">
                  <c:v>8.0710199999999999E-3</c:v>
                </c:pt>
                <c:pt idx="164">
                  <c:v>-3.3875299999999997E-2</c:v>
                </c:pt>
                <c:pt idx="165">
                  <c:v>4.1050900000000001E-2</c:v>
                </c:pt>
                <c:pt idx="166">
                  <c:v>1.7284600000000001E-2</c:v>
                </c:pt>
                <c:pt idx="167">
                  <c:v>0</c:v>
                </c:pt>
                <c:pt idx="168">
                  <c:v>-1.55958E-2</c:v>
                </c:pt>
                <c:pt idx="169">
                  <c:v>-8.6266399999999997E-3</c:v>
                </c:pt>
                <c:pt idx="170">
                  <c:v>-1.5873000000000002E-2</c:v>
                </c:pt>
                <c:pt idx="171">
                  <c:v>-7.9365100000000008E-3</c:v>
                </c:pt>
                <c:pt idx="172">
                  <c:v>1.9445199999999999E-2</c:v>
                </c:pt>
                <c:pt idx="173">
                  <c:v>6.6137599999999998E-3</c:v>
                </c:pt>
                <c:pt idx="174">
                  <c:v>4.1050900000000001E-2</c:v>
                </c:pt>
                <c:pt idx="175">
                  <c:v>0</c:v>
                </c:pt>
                <c:pt idx="176">
                  <c:v>1.4518E-2</c:v>
                </c:pt>
                <c:pt idx="177">
                  <c:v>1.4518E-2</c:v>
                </c:pt>
                <c:pt idx="178">
                  <c:v>-7.9365100000000008E-3</c:v>
                </c:pt>
                <c:pt idx="179">
                  <c:v>3.7086500000000001E-2</c:v>
                </c:pt>
                <c:pt idx="180">
                  <c:v>0.37429800000000002</c:v>
                </c:pt>
                <c:pt idx="181">
                  <c:v>0.353271</c:v>
                </c:pt>
                <c:pt idx="182">
                  <c:v>0.37957200000000002</c:v>
                </c:pt>
                <c:pt idx="183">
                  <c:v>0.38230700000000001</c:v>
                </c:pt>
                <c:pt idx="184">
                  <c:v>0.35800500000000002</c:v>
                </c:pt>
                <c:pt idx="185">
                  <c:v>0.38819900000000002</c:v>
                </c:pt>
                <c:pt idx="186">
                  <c:v>0.36294999999999999</c:v>
                </c:pt>
                <c:pt idx="187">
                  <c:v>0.38388499999999998</c:v>
                </c:pt>
                <c:pt idx="188">
                  <c:v>0.37957200000000002</c:v>
                </c:pt>
                <c:pt idx="189">
                  <c:v>0.349379</c:v>
                </c:pt>
                <c:pt idx="190">
                  <c:v>0.38230700000000001</c:v>
                </c:pt>
                <c:pt idx="191">
                  <c:v>0.39682499999999998</c:v>
                </c:pt>
                <c:pt idx="192">
                  <c:v>0.68432999999999999</c:v>
                </c:pt>
                <c:pt idx="193">
                  <c:v>0.692025</c:v>
                </c:pt>
                <c:pt idx="194">
                  <c:v>0.71138199999999996</c:v>
                </c:pt>
                <c:pt idx="195">
                  <c:v>0.70170299999999997</c:v>
                </c:pt>
                <c:pt idx="196">
                  <c:v>0.692025</c:v>
                </c:pt>
                <c:pt idx="197">
                  <c:v>0.73809499999999995</c:v>
                </c:pt>
                <c:pt idx="198">
                  <c:v>0.69686400000000004</c:v>
                </c:pt>
                <c:pt idx="199">
                  <c:v>0.65814899999999998</c:v>
                </c:pt>
                <c:pt idx="200">
                  <c:v>0.65873000000000004</c:v>
                </c:pt>
                <c:pt idx="201">
                  <c:v>0.69047599999999998</c:v>
                </c:pt>
                <c:pt idx="202">
                  <c:v>0.69686400000000004</c:v>
                </c:pt>
                <c:pt idx="203">
                  <c:v>0.67750699999999997</c:v>
                </c:pt>
              </c:numCache>
            </c:numRef>
          </c:xVal>
          <c:yVal>
            <c:numRef>
              <c:f>nohue_valence!$B$10:$GW$10</c:f>
              <c:numCache>
                <c:formatCode>General</c:formatCode>
                <c:ptCount val="204"/>
                <c:pt idx="0">
                  <c:v>5</c:v>
                </c:pt>
                <c:pt idx="1">
                  <c:v>3.5</c:v>
                </c:pt>
                <c:pt idx="2">
                  <c:v>1.5</c:v>
                </c:pt>
                <c:pt idx="3">
                  <c:v>1</c:v>
                </c:pt>
                <c:pt idx="4">
                  <c:v>3.5</c:v>
                </c:pt>
                <c:pt idx="5">
                  <c:v>2.5</c:v>
                </c:pt>
                <c:pt idx="6">
                  <c:v>3.5</c:v>
                </c:pt>
                <c:pt idx="7">
                  <c:v>3.5</c:v>
                </c:pt>
                <c:pt idx="8">
                  <c:v>4.5</c:v>
                </c:pt>
                <c:pt idx="9">
                  <c:v>2.5</c:v>
                </c:pt>
                <c:pt idx="10">
                  <c:v>1</c:v>
                </c:pt>
                <c:pt idx="11">
                  <c:v>3.5</c:v>
                </c:pt>
                <c:pt idx="12">
                  <c:v>5</c:v>
                </c:pt>
                <c:pt idx="13">
                  <c:v>4.5</c:v>
                </c:pt>
                <c:pt idx="14">
                  <c:v>3</c:v>
                </c:pt>
                <c:pt idx="15">
                  <c:v>4</c:v>
                </c:pt>
                <c:pt idx="16">
                  <c:v>3.5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6</c:v>
                </c:pt>
                <c:pt idx="23">
                  <c:v>4</c:v>
                </c:pt>
                <c:pt idx="24">
                  <c:v>5</c:v>
                </c:pt>
                <c:pt idx="25">
                  <c:v>4.5</c:v>
                </c:pt>
                <c:pt idx="26">
                  <c:v>5</c:v>
                </c:pt>
                <c:pt idx="27">
                  <c:v>5</c:v>
                </c:pt>
                <c:pt idx="28">
                  <c:v>4.5</c:v>
                </c:pt>
                <c:pt idx="29">
                  <c:v>3</c:v>
                </c:pt>
                <c:pt idx="30">
                  <c:v>3.5</c:v>
                </c:pt>
                <c:pt idx="31">
                  <c:v>3.5</c:v>
                </c:pt>
                <c:pt idx="32">
                  <c:v>5.5</c:v>
                </c:pt>
                <c:pt idx="33">
                  <c:v>2.5</c:v>
                </c:pt>
                <c:pt idx="34">
                  <c:v>8.5</c:v>
                </c:pt>
                <c:pt idx="35">
                  <c:v>8.5</c:v>
                </c:pt>
                <c:pt idx="36">
                  <c:v>6.5</c:v>
                </c:pt>
                <c:pt idx="37">
                  <c:v>5</c:v>
                </c:pt>
                <c:pt idx="38">
                  <c:v>6.5</c:v>
                </c:pt>
                <c:pt idx="39">
                  <c:v>6.5</c:v>
                </c:pt>
                <c:pt idx="40">
                  <c:v>6.5</c:v>
                </c:pt>
                <c:pt idx="41">
                  <c:v>5</c:v>
                </c:pt>
                <c:pt idx="42">
                  <c:v>4</c:v>
                </c:pt>
                <c:pt idx="43">
                  <c:v>4.5</c:v>
                </c:pt>
                <c:pt idx="44">
                  <c:v>6.5</c:v>
                </c:pt>
                <c:pt idx="45">
                  <c:v>4</c:v>
                </c:pt>
                <c:pt idx="46">
                  <c:v>4.5</c:v>
                </c:pt>
                <c:pt idx="47">
                  <c:v>5</c:v>
                </c:pt>
                <c:pt idx="48">
                  <c:v>6.5</c:v>
                </c:pt>
                <c:pt idx="49">
                  <c:v>6.5</c:v>
                </c:pt>
                <c:pt idx="50">
                  <c:v>6.5</c:v>
                </c:pt>
                <c:pt idx="51">
                  <c:v>7</c:v>
                </c:pt>
                <c:pt idx="52">
                  <c:v>7</c:v>
                </c:pt>
                <c:pt idx="53">
                  <c:v>4</c:v>
                </c:pt>
                <c:pt idx="54">
                  <c:v>6</c:v>
                </c:pt>
                <c:pt idx="55">
                  <c:v>6.5</c:v>
                </c:pt>
                <c:pt idx="56">
                  <c:v>7.5</c:v>
                </c:pt>
                <c:pt idx="57">
                  <c:v>4</c:v>
                </c:pt>
                <c:pt idx="58">
                  <c:v>6.5</c:v>
                </c:pt>
                <c:pt idx="59">
                  <c:v>5</c:v>
                </c:pt>
                <c:pt idx="60">
                  <c:v>7</c:v>
                </c:pt>
                <c:pt idx="61">
                  <c:v>5.5</c:v>
                </c:pt>
                <c:pt idx="62">
                  <c:v>7</c:v>
                </c:pt>
                <c:pt idx="63">
                  <c:v>6.5</c:v>
                </c:pt>
                <c:pt idx="64">
                  <c:v>5</c:v>
                </c:pt>
                <c:pt idx="65">
                  <c:v>3.5</c:v>
                </c:pt>
                <c:pt idx="66">
                  <c:v>5</c:v>
                </c:pt>
                <c:pt idx="67">
                  <c:v>5</c:v>
                </c:pt>
                <c:pt idx="68">
                  <c:v>8.5</c:v>
                </c:pt>
                <c:pt idx="69">
                  <c:v>4.5</c:v>
                </c:pt>
                <c:pt idx="70">
                  <c:v>7.5</c:v>
                </c:pt>
                <c:pt idx="71">
                  <c:v>6.5</c:v>
                </c:pt>
                <c:pt idx="72">
                  <c:v>6.5</c:v>
                </c:pt>
                <c:pt idx="73">
                  <c:v>7.5</c:v>
                </c:pt>
                <c:pt idx="74">
                  <c:v>8</c:v>
                </c:pt>
                <c:pt idx="75">
                  <c:v>8</c:v>
                </c:pt>
                <c:pt idx="76">
                  <c:v>7.5</c:v>
                </c:pt>
                <c:pt idx="77">
                  <c:v>4.5</c:v>
                </c:pt>
                <c:pt idx="78">
                  <c:v>7.5</c:v>
                </c:pt>
                <c:pt idx="79">
                  <c:v>4.5</c:v>
                </c:pt>
                <c:pt idx="80">
                  <c:v>9</c:v>
                </c:pt>
                <c:pt idx="81">
                  <c:v>7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6.5</c:v>
                </c:pt>
                <c:pt idx="86">
                  <c:v>6</c:v>
                </c:pt>
                <c:pt idx="87">
                  <c:v>7</c:v>
                </c:pt>
                <c:pt idx="88">
                  <c:v>6</c:v>
                </c:pt>
                <c:pt idx="89">
                  <c:v>3.5</c:v>
                </c:pt>
                <c:pt idx="90">
                  <c:v>5.5</c:v>
                </c:pt>
                <c:pt idx="91">
                  <c:v>4.5</c:v>
                </c:pt>
                <c:pt idx="92">
                  <c:v>5.5</c:v>
                </c:pt>
                <c:pt idx="93">
                  <c:v>4</c:v>
                </c:pt>
                <c:pt idx="94">
                  <c:v>7</c:v>
                </c:pt>
                <c:pt idx="95">
                  <c:v>4.5</c:v>
                </c:pt>
                <c:pt idx="96">
                  <c:v>9</c:v>
                </c:pt>
                <c:pt idx="97">
                  <c:v>8</c:v>
                </c:pt>
                <c:pt idx="98">
                  <c:v>7</c:v>
                </c:pt>
                <c:pt idx="99">
                  <c:v>5.5</c:v>
                </c:pt>
                <c:pt idx="100">
                  <c:v>8</c:v>
                </c:pt>
                <c:pt idx="101">
                  <c:v>5.5</c:v>
                </c:pt>
                <c:pt idx="102">
                  <c:v>5</c:v>
                </c:pt>
                <c:pt idx="103">
                  <c:v>4.5</c:v>
                </c:pt>
                <c:pt idx="104">
                  <c:v>6.5</c:v>
                </c:pt>
                <c:pt idx="105">
                  <c:v>6</c:v>
                </c:pt>
                <c:pt idx="106">
                  <c:v>8.5</c:v>
                </c:pt>
                <c:pt idx="107">
                  <c:v>7.5</c:v>
                </c:pt>
                <c:pt idx="108">
                  <c:v>4.5</c:v>
                </c:pt>
                <c:pt idx="109">
                  <c:v>4</c:v>
                </c:pt>
                <c:pt idx="110">
                  <c:v>3</c:v>
                </c:pt>
                <c:pt idx="111">
                  <c:v>5</c:v>
                </c:pt>
                <c:pt idx="112">
                  <c:v>4</c:v>
                </c:pt>
                <c:pt idx="113">
                  <c:v>3.5</c:v>
                </c:pt>
                <c:pt idx="114">
                  <c:v>3.5</c:v>
                </c:pt>
                <c:pt idx="115">
                  <c:v>4</c:v>
                </c:pt>
                <c:pt idx="116">
                  <c:v>3</c:v>
                </c:pt>
                <c:pt idx="117">
                  <c:v>2.5</c:v>
                </c:pt>
                <c:pt idx="118">
                  <c:v>3.5</c:v>
                </c:pt>
                <c:pt idx="119">
                  <c:v>4.5</c:v>
                </c:pt>
                <c:pt idx="120">
                  <c:v>4.5</c:v>
                </c:pt>
                <c:pt idx="121">
                  <c:v>4</c:v>
                </c:pt>
                <c:pt idx="122">
                  <c:v>3.5</c:v>
                </c:pt>
                <c:pt idx="123">
                  <c:v>4</c:v>
                </c:pt>
                <c:pt idx="124">
                  <c:v>5.5</c:v>
                </c:pt>
                <c:pt idx="125">
                  <c:v>3</c:v>
                </c:pt>
                <c:pt idx="126">
                  <c:v>3.5</c:v>
                </c:pt>
                <c:pt idx="127">
                  <c:v>4</c:v>
                </c:pt>
                <c:pt idx="128">
                  <c:v>3.5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3.5</c:v>
                </c:pt>
                <c:pt idx="134">
                  <c:v>3.5</c:v>
                </c:pt>
                <c:pt idx="135">
                  <c:v>4</c:v>
                </c:pt>
                <c:pt idx="136">
                  <c:v>2.5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2.5</c:v>
                </c:pt>
                <c:pt idx="142">
                  <c:v>1.5</c:v>
                </c:pt>
                <c:pt idx="143">
                  <c:v>2.5</c:v>
                </c:pt>
                <c:pt idx="144">
                  <c:v>3</c:v>
                </c:pt>
                <c:pt idx="145">
                  <c:v>2.5</c:v>
                </c:pt>
                <c:pt idx="146">
                  <c:v>3</c:v>
                </c:pt>
                <c:pt idx="147">
                  <c:v>4.5</c:v>
                </c:pt>
                <c:pt idx="148">
                  <c:v>2.5</c:v>
                </c:pt>
                <c:pt idx="149">
                  <c:v>1.5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1.5</c:v>
                </c:pt>
                <c:pt idx="154">
                  <c:v>1.5</c:v>
                </c:pt>
                <c:pt idx="155">
                  <c:v>3.5</c:v>
                </c:pt>
                <c:pt idx="156">
                  <c:v>2.5</c:v>
                </c:pt>
                <c:pt idx="157">
                  <c:v>2.5</c:v>
                </c:pt>
                <c:pt idx="158">
                  <c:v>3.5</c:v>
                </c:pt>
                <c:pt idx="159">
                  <c:v>3.5</c:v>
                </c:pt>
                <c:pt idx="160">
                  <c:v>2.5</c:v>
                </c:pt>
                <c:pt idx="161">
                  <c:v>2.5</c:v>
                </c:pt>
                <c:pt idx="162">
                  <c:v>2</c:v>
                </c:pt>
                <c:pt idx="163">
                  <c:v>2.5</c:v>
                </c:pt>
                <c:pt idx="164">
                  <c:v>2.5</c:v>
                </c:pt>
                <c:pt idx="165">
                  <c:v>2.5</c:v>
                </c:pt>
                <c:pt idx="166">
                  <c:v>1</c:v>
                </c:pt>
                <c:pt idx="167">
                  <c:v>3.5</c:v>
                </c:pt>
                <c:pt idx="168">
                  <c:v>0.5</c:v>
                </c:pt>
                <c:pt idx="169">
                  <c:v>2</c:v>
                </c:pt>
                <c:pt idx="170">
                  <c:v>1.5</c:v>
                </c:pt>
                <c:pt idx="171">
                  <c:v>1.5</c:v>
                </c:pt>
                <c:pt idx="172">
                  <c:v>1</c:v>
                </c:pt>
                <c:pt idx="173">
                  <c:v>1</c:v>
                </c:pt>
                <c:pt idx="174">
                  <c:v>0.5</c:v>
                </c:pt>
                <c:pt idx="175">
                  <c:v>2.5</c:v>
                </c:pt>
                <c:pt idx="176">
                  <c:v>0.5</c:v>
                </c:pt>
                <c:pt idx="177">
                  <c:v>0</c:v>
                </c:pt>
                <c:pt idx="178">
                  <c:v>0.5</c:v>
                </c:pt>
                <c:pt idx="179">
                  <c:v>2</c:v>
                </c:pt>
                <c:pt idx="180">
                  <c:v>2.5</c:v>
                </c:pt>
                <c:pt idx="181">
                  <c:v>3.5</c:v>
                </c:pt>
                <c:pt idx="182">
                  <c:v>5</c:v>
                </c:pt>
                <c:pt idx="183">
                  <c:v>3</c:v>
                </c:pt>
                <c:pt idx="184">
                  <c:v>3.5</c:v>
                </c:pt>
                <c:pt idx="185">
                  <c:v>3</c:v>
                </c:pt>
                <c:pt idx="186">
                  <c:v>2</c:v>
                </c:pt>
                <c:pt idx="187">
                  <c:v>2.5</c:v>
                </c:pt>
                <c:pt idx="188">
                  <c:v>1.5</c:v>
                </c:pt>
                <c:pt idx="189">
                  <c:v>2.5</c:v>
                </c:pt>
                <c:pt idx="190">
                  <c:v>5</c:v>
                </c:pt>
                <c:pt idx="191">
                  <c:v>6</c:v>
                </c:pt>
                <c:pt idx="192">
                  <c:v>2.5</c:v>
                </c:pt>
                <c:pt idx="193">
                  <c:v>3</c:v>
                </c:pt>
                <c:pt idx="194">
                  <c:v>5.5</c:v>
                </c:pt>
                <c:pt idx="195">
                  <c:v>2</c:v>
                </c:pt>
                <c:pt idx="196">
                  <c:v>2</c:v>
                </c:pt>
                <c:pt idx="197">
                  <c:v>1.5</c:v>
                </c:pt>
                <c:pt idx="198">
                  <c:v>1.5</c:v>
                </c:pt>
                <c:pt idx="199">
                  <c:v>2.5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F-8E4B-89DC-3F500836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97503"/>
        <c:axId val="519226383"/>
      </c:scatterChart>
      <c:valAx>
        <c:axId val="5344975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valence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19226383"/>
        <c:crosses val="autoZero"/>
        <c:crossBetween val="midCat"/>
      </c:valAx>
      <c:valAx>
        <c:axId val="5192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theta_beat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3449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theta_sub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nohue_arousal!$A$6</c:f>
              <c:strCache>
                <c:ptCount val="1"/>
                <c:pt idx="0">
                  <c:v>sliderThetaSub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73025">
                <a:solidFill>
                  <a:srgbClr val="4472C4"/>
                </a:solidFill>
                <a:round/>
              </a:ln>
              <a:effectLst/>
            </c:spPr>
          </c:marker>
          <c:trendline>
            <c:spPr>
              <a:ln w="38100" cap="rnd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997775453262171E-2"/>
                  <c:y val="0.28391482692151271"/>
                </c:manualLayout>
              </c:layout>
              <c:numFmt formatCode="General" sourceLinked="0"/>
              <c:spPr>
                <a:solidFill>
                  <a:sysClr val="window" lastClr="FFFFFF">
                    <a:alpha val="20000"/>
                  </a:sysClr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ourier" pitchFamily="2" charset="0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nohue_arousal!$B$5:$GW$5</c:f>
              <c:numCache>
                <c:formatCode>General</c:formatCode>
                <c:ptCount val="204"/>
                <c:pt idx="0">
                  <c:v>-1.5873000000000002E-2</c:v>
                </c:pt>
                <c:pt idx="1">
                  <c:v>7.9365100000000008E-3</c:v>
                </c:pt>
                <c:pt idx="2">
                  <c:v>1.5873000000000002E-2</c:v>
                </c:pt>
                <c:pt idx="3">
                  <c:v>0</c:v>
                </c:pt>
                <c:pt idx="4">
                  <c:v>0</c:v>
                </c:pt>
                <c:pt idx="5">
                  <c:v>8.6266399999999997E-3</c:v>
                </c:pt>
                <c:pt idx="6">
                  <c:v>-1.294E-2</c:v>
                </c:pt>
                <c:pt idx="7">
                  <c:v>-3.8279E-3</c:v>
                </c:pt>
                <c:pt idx="8">
                  <c:v>-4.7619000000000002E-2</c:v>
                </c:pt>
                <c:pt idx="9">
                  <c:v>-2.3809500000000001E-2</c:v>
                </c:pt>
                <c:pt idx="10">
                  <c:v>-7.65579E-3</c:v>
                </c:pt>
                <c:pt idx="11">
                  <c:v>7.9365100000000008E-3</c:v>
                </c:pt>
                <c:pt idx="12">
                  <c:v>0</c:v>
                </c:pt>
                <c:pt idx="13">
                  <c:v>7.9365100000000008E-3</c:v>
                </c:pt>
                <c:pt idx="14">
                  <c:v>3.3875299999999997E-2</c:v>
                </c:pt>
                <c:pt idx="15">
                  <c:v>0</c:v>
                </c:pt>
                <c:pt idx="16">
                  <c:v>-7.9365100000000008E-3</c:v>
                </c:pt>
                <c:pt idx="17">
                  <c:v>0</c:v>
                </c:pt>
                <c:pt idx="18">
                  <c:v>7.9365100000000008E-3</c:v>
                </c:pt>
                <c:pt idx="19">
                  <c:v>7.9365100000000008E-3</c:v>
                </c:pt>
                <c:pt idx="20">
                  <c:v>7.9365100000000008E-3</c:v>
                </c:pt>
                <c:pt idx="21">
                  <c:v>7.9365100000000008E-3</c:v>
                </c:pt>
                <c:pt idx="22">
                  <c:v>2.3809500000000001E-2</c:v>
                </c:pt>
                <c:pt idx="23">
                  <c:v>0</c:v>
                </c:pt>
                <c:pt idx="24">
                  <c:v>3.8714699999999998E-2</c:v>
                </c:pt>
                <c:pt idx="25">
                  <c:v>-3.3875299999999997E-2</c:v>
                </c:pt>
                <c:pt idx="26">
                  <c:v>-1.5873000000000002E-2</c:v>
                </c:pt>
                <c:pt idx="27">
                  <c:v>-2.3809500000000001E-2</c:v>
                </c:pt>
                <c:pt idx="28">
                  <c:v>3.8714699999999998E-2</c:v>
                </c:pt>
                <c:pt idx="29">
                  <c:v>3.8714699999999998E-2</c:v>
                </c:pt>
                <c:pt idx="30">
                  <c:v>3.3875299999999997E-2</c:v>
                </c:pt>
                <c:pt idx="31">
                  <c:v>-4.83933E-2</c:v>
                </c:pt>
                <c:pt idx="32">
                  <c:v>1.4518E-2</c:v>
                </c:pt>
                <c:pt idx="33">
                  <c:v>3.8714699999999998E-2</c:v>
                </c:pt>
                <c:pt idx="34">
                  <c:v>2.4196700000000002E-2</c:v>
                </c:pt>
                <c:pt idx="35">
                  <c:v>3.8714699999999998E-2</c:v>
                </c:pt>
                <c:pt idx="36">
                  <c:v>0.36507899999999999</c:v>
                </c:pt>
                <c:pt idx="37">
                  <c:v>0.370865</c:v>
                </c:pt>
                <c:pt idx="38">
                  <c:v>0.33212599999999998</c:v>
                </c:pt>
                <c:pt idx="39">
                  <c:v>0.33391399999999999</c:v>
                </c:pt>
                <c:pt idx="40">
                  <c:v>0.36294999999999999</c:v>
                </c:pt>
                <c:pt idx="41">
                  <c:v>0.324235</c:v>
                </c:pt>
                <c:pt idx="42">
                  <c:v>0.30971700000000002</c:v>
                </c:pt>
                <c:pt idx="43">
                  <c:v>0.35052899999999998</c:v>
                </c:pt>
                <c:pt idx="44">
                  <c:v>0.32907500000000001</c:v>
                </c:pt>
                <c:pt idx="45">
                  <c:v>0.38095200000000001</c:v>
                </c:pt>
                <c:pt idx="46">
                  <c:v>0.31976500000000002</c:v>
                </c:pt>
                <c:pt idx="47">
                  <c:v>0.30624600000000002</c:v>
                </c:pt>
                <c:pt idx="48">
                  <c:v>0.72689499999999996</c:v>
                </c:pt>
                <c:pt idx="49">
                  <c:v>0.72222200000000003</c:v>
                </c:pt>
                <c:pt idx="50">
                  <c:v>0.67451899999999998</c:v>
                </c:pt>
                <c:pt idx="51">
                  <c:v>0.72486799999999996</c:v>
                </c:pt>
                <c:pt idx="52">
                  <c:v>0.68234600000000001</c:v>
                </c:pt>
                <c:pt idx="53">
                  <c:v>0.66782799999999998</c:v>
                </c:pt>
                <c:pt idx="54">
                  <c:v>0.69661099999999998</c:v>
                </c:pt>
                <c:pt idx="55">
                  <c:v>0.71138199999999996</c:v>
                </c:pt>
                <c:pt idx="56">
                  <c:v>0.66782799999999998</c:v>
                </c:pt>
                <c:pt idx="57">
                  <c:v>0.66782799999999998</c:v>
                </c:pt>
                <c:pt idx="58">
                  <c:v>0.68254000000000004</c:v>
                </c:pt>
                <c:pt idx="59">
                  <c:v>0.67451899999999998</c:v>
                </c:pt>
                <c:pt idx="60">
                  <c:v>0.5</c:v>
                </c:pt>
                <c:pt idx="61">
                  <c:v>0.50808500000000001</c:v>
                </c:pt>
                <c:pt idx="62">
                  <c:v>0.468254</c:v>
                </c:pt>
                <c:pt idx="63">
                  <c:v>0.50568900000000006</c:v>
                </c:pt>
                <c:pt idx="64">
                  <c:v>0.53968300000000002</c:v>
                </c:pt>
                <c:pt idx="65">
                  <c:v>0.48412699999999997</c:v>
                </c:pt>
                <c:pt idx="66">
                  <c:v>0.483933</c:v>
                </c:pt>
                <c:pt idx="67">
                  <c:v>0.50793600000000005</c:v>
                </c:pt>
                <c:pt idx="68">
                  <c:v>0.49845099999999998</c:v>
                </c:pt>
                <c:pt idx="69">
                  <c:v>0.5</c:v>
                </c:pt>
                <c:pt idx="70">
                  <c:v>0.54761899999999997</c:v>
                </c:pt>
                <c:pt idx="71">
                  <c:v>0.53258099999999997</c:v>
                </c:pt>
                <c:pt idx="72">
                  <c:v>0.97270599999999996</c:v>
                </c:pt>
                <c:pt idx="73">
                  <c:v>0.97270599999999996</c:v>
                </c:pt>
                <c:pt idx="74">
                  <c:v>0.98722399999999999</c:v>
                </c:pt>
                <c:pt idx="75">
                  <c:v>0.97270599999999996</c:v>
                </c:pt>
                <c:pt idx="76">
                  <c:v>0.98238499999999995</c:v>
                </c:pt>
                <c:pt idx="77">
                  <c:v>0.97270599999999996</c:v>
                </c:pt>
                <c:pt idx="78">
                  <c:v>0.97150899999999996</c:v>
                </c:pt>
                <c:pt idx="79">
                  <c:v>0.99206300000000003</c:v>
                </c:pt>
                <c:pt idx="80">
                  <c:v>0.97270599999999996</c:v>
                </c:pt>
                <c:pt idx="81">
                  <c:v>0.977545</c:v>
                </c:pt>
                <c:pt idx="82">
                  <c:v>0.98238499999999995</c:v>
                </c:pt>
                <c:pt idx="83">
                  <c:v>0.98238499999999995</c:v>
                </c:pt>
                <c:pt idx="84">
                  <c:v>0.39682499999999998</c:v>
                </c:pt>
                <c:pt idx="85">
                  <c:v>0.39682499999999998</c:v>
                </c:pt>
                <c:pt idx="86">
                  <c:v>0.32659100000000002</c:v>
                </c:pt>
                <c:pt idx="87">
                  <c:v>0.31380799999999998</c:v>
                </c:pt>
                <c:pt idx="88">
                  <c:v>0.30487799999999998</c:v>
                </c:pt>
                <c:pt idx="89">
                  <c:v>0.40166499999999999</c:v>
                </c:pt>
                <c:pt idx="90">
                  <c:v>0.37301600000000001</c:v>
                </c:pt>
                <c:pt idx="91">
                  <c:v>0.33391399999999999</c:v>
                </c:pt>
                <c:pt idx="92">
                  <c:v>0.34809200000000001</c:v>
                </c:pt>
                <c:pt idx="93">
                  <c:v>0.35819600000000001</c:v>
                </c:pt>
                <c:pt idx="94">
                  <c:v>0.32132300000000003</c:v>
                </c:pt>
                <c:pt idx="95">
                  <c:v>0.30487799999999998</c:v>
                </c:pt>
                <c:pt idx="96">
                  <c:v>0.72222200000000003</c:v>
                </c:pt>
                <c:pt idx="97">
                  <c:v>0.68254000000000004</c:v>
                </c:pt>
                <c:pt idx="98">
                  <c:v>0.65844899999999995</c:v>
                </c:pt>
                <c:pt idx="99">
                  <c:v>0.66782799999999998</c:v>
                </c:pt>
                <c:pt idx="100">
                  <c:v>0.67266700000000001</c:v>
                </c:pt>
                <c:pt idx="101">
                  <c:v>0.663717</c:v>
                </c:pt>
                <c:pt idx="102">
                  <c:v>0.74603200000000003</c:v>
                </c:pt>
                <c:pt idx="103">
                  <c:v>0.663717</c:v>
                </c:pt>
                <c:pt idx="104">
                  <c:v>0.68254000000000004</c:v>
                </c:pt>
                <c:pt idx="105">
                  <c:v>0.71478900000000001</c:v>
                </c:pt>
                <c:pt idx="106">
                  <c:v>0.67355900000000002</c:v>
                </c:pt>
                <c:pt idx="107">
                  <c:v>0.67266700000000001</c:v>
                </c:pt>
                <c:pt idx="108">
                  <c:v>4.8393300000000002E-3</c:v>
                </c:pt>
                <c:pt idx="109">
                  <c:v>2.9035999999999999E-2</c:v>
                </c:pt>
                <c:pt idx="110">
                  <c:v>4.83933E-2</c:v>
                </c:pt>
                <c:pt idx="111">
                  <c:v>4.8393300000000002E-3</c:v>
                </c:pt>
                <c:pt idx="112">
                  <c:v>4.83933E-2</c:v>
                </c:pt>
                <c:pt idx="113">
                  <c:v>0</c:v>
                </c:pt>
                <c:pt idx="114">
                  <c:v>0</c:v>
                </c:pt>
                <c:pt idx="115">
                  <c:v>1.7618000000000002E-2</c:v>
                </c:pt>
                <c:pt idx="116">
                  <c:v>0</c:v>
                </c:pt>
                <c:pt idx="117">
                  <c:v>3.67298E-2</c:v>
                </c:pt>
                <c:pt idx="118">
                  <c:v>-7.9365100000000008E-3</c:v>
                </c:pt>
                <c:pt idx="119">
                  <c:v>2.3651800000000001E-2</c:v>
                </c:pt>
                <c:pt idx="120">
                  <c:v>-4.3554000000000002E-2</c:v>
                </c:pt>
                <c:pt idx="121">
                  <c:v>-4.3554000000000002E-2</c:v>
                </c:pt>
                <c:pt idx="122">
                  <c:v>-2.4196700000000002E-2</c:v>
                </c:pt>
                <c:pt idx="123">
                  <c:v>-4.83933E-2</c:v>
                </c:pt>
                <c:pt idx="124">
                  <c:v>-4.5303499999999997E-2</c:v>
                </c:pt>
                <c:pt idx="125">
                  <c:v>-3.8714699999999998E-2</c:v>
                </c:pt>
                <c:pt idx="126">
                  <c:v>-3.3875299999999997E-2</c:v>
                </c:pt>
                <c:pt idx="127">
                  <c:v>-2.9035999999999999E-2</c:v>
                </c:pt>
                <c:pt idx="128">
                  <c:v>-2.9035999999999999E-2</c:v>
                </c:pt>
                <c:pt idx="129">
                  <c:v>-3.8735699999999998E-2</c:v>
                </c:pt>
                <c:pt idx="130">
                  <c:v>-4.3554000000000002E-2</c:v>
                </c:pt>
                <c:pt idx="131">
                  <c:v>-1.53116E-2</c:v>
                </c:pt>
                <c:pt idx="132">
                  <c:v>-0.37301600000000001</c:v>
                </c:pt>
                <c:pt idx="133">
                  <c:v>-0.33333299999999999</c:v>
                </c:pt>
                <c:pt idx="134">
                  <c:v>-0.34920600000000002</c:v>
                </c:pt>
                <c:pt idx="135">
                  <c:v>-0.30952400000000002</c:v>
                </c:pt>
                <c:pt idx="136">
                  <c:v>-0.37301600000000001</c:v>
                </c:pt>
                <c:pt idx="137">
                  <c:v>-0.39682499999999998</c:v>
                </c:pt>
                <c:pt idx="138">
                  <c:v>-0.31939600000000001</c:v>
                </c:pt>
                <c:pt idx="139">
                  <c:v>-0.39682499999999998</c:v>
                </c:pt>
                <c:pt idx="140">
                  <c:v>-0.35991099999999998</c:v>
                </c:pt>
                <c:pt idx="141">
                  <c:v>-0.34833900000000001</c:v>
                </c:pt>
                <c:pt idx="142">
                  <c:v>-0.35714299999999999</c:v>
                </c:pt>
                <c:pt idx="143">
                  <c:v>-0.38888899999999998</c:v>
                </c:pt>
                <c:pt idx="144">
                  <c:v>-0.72106099999999995</c:v>
                </c:pt>
                <c:pt idx="145">
                  <c:v>-0.74041800000000002</c:v>
                </c:pt>
                <c:pt idx="146">
                  <c:v>-0.74041800000000002</c:v>
                </c:pt>
                <c:pt idx="147">
                  <c:v>-0.663296</c:v>
                </c:pt>
                <c:pt idx="148">
                  <c:v>-0.663296</c:v>
                </c:pt>
                <c:pt idx="149">
                  <c:v>-0.72106099999999995</c:v>
                </c:pt>
                <c:pt idx="150">
                  <c:v>-0.663296</c:v>
                </c:pt>
                <c:pt idx="151">
                  <c:v>-0.663296</c:v>
                </c:pt>
                <c:pt idx="152">
                  <c:v>-0.70585799999999999</c:v>
                </c:pt>
                <c:pt idx="153">
                  <c:v>-0.72106099999999995</c:v>
                </c:pt>
                <c:pt idx="154">
                  <c:v>-0.72106099999999995</c:v>
                </c:pt>
                <c:pt idx="155">
                  <c:v>-0.663296</c:v>
                </c:pt>
                <c:pt idx="156">
                  <c:v>-0.46668399999999999</c:v>
                </c:pt>
                <c:pt idx="157">
                  <c:v>-0.49845099999999998</c:v>
                </c:pt>
                <c:pt idx="158">
                  <c:v>-0.54761899999999997</c:v>
                </c:pt>
                <c:pt idx="159">
                  <c:v>-0.54684500000000003</c:v>
                </c:pt>
                <c:pt idx="160">
                  <c:v>-0.52748700000000004</c:v>
                </c:pt>
                <c:pt idx="161">
                  <c:v>-0.48086899999999999</c:v>
                </c:pt>
                <c:pt idx="162">
                  <c:v>-0.54446499999999998</c:v>
                </c:pt>
                <c:pt idx="163">
                  <c:v>-0.46004800000000001</c:v>
                </c:pt>
                <c:pt idx="164">
                  <c:v>-0.46457599999999999</c:v>
                </c:pt>
                <c:pt idx="165">
                  <c:v>-0.52501900000000001</c:v>
                </c:pt>
                <c:pt idx="166">
                  <c:v>-0.52501900000000001</c:v>
                </c:pt>
                <c:pt idx="167">
                  <c:v>-0.48280400000000001</c:v>
                </c:pt>
                <c:pt idx="168">
                  <c:v>-0.98253299999999999</c:v>
                </c:pt>
                <c:pt idx="169">
                  <c:v>-0.97480999999999995</c:v>
                </c:pt>
                <c:pt idx="170">
                  <c:v>-0.99206300000000003</c:v>
                </c:pt>
                <c:pt idx="171">
                  <c:v>-0.96031699999999998</c:v>
                </c:pt>
                <c:pt idx="172">
                  <c:v>-0.96145499999999995</c:v>
                </c:pt>
                <c:pt idx="173">
                  <c:v>-0.98545000000000005</c:v>
                </c:pt>
                <c:pt idx="174">
                  <c:v>-0.99386399999999997</c:v>
                </c:pt>
                <c:pt idx="175">
                  <c:v>-0.97270599999999996</c:v>
                </c:pt>
                <c:pt idx="176">
                  <c:v>-0.977545</c:v>
                </c:pt>
                <c:pt idx="177">
                  <c:v>-0.977545</c:v>
                </c:pt>
                <c:pt idx="178">
                  <c:v>-0.99206300000000003</c:v>
                </c:pt>
                <c:pt idx="179">
                  <c:v>-0.97166600000000003</c:v>
                </c:pt>
                <c:pt idx="180">
                  <c:v>-0.39509300000000003</c:v>
                </c:pt>
                <c:pt idx="181">
                  <c:v>-0.39682499999999998</c:v>
                </c:pt>
                <c:pt idx="182">
                  <c:v>-0.31055899999999997</c:v>
                </c:pt>
                <c:pt idx="183">
                  <c:v>-0.38714700000000002</c:v>
                </c:pt>
                <c:pt idx="184">
                  <c:v>-0.32781199999999999</c:v>
                </c:pt>
                <c:pt idx="185">
                  <c:v>-0.33212599999999998</c:v>
                </c:pt>
                <c:pt idx="186">
                  <c:v>-0.35811100000000001</c:v>
                </c:pt>
                <c:pt idx="187">
                  <c:v>-0.349379</c:v>
                </c:pt>
                <c:pt idx="188">
                  <c:v>-0.31918600000000003</c:v>
                </c:pt>
                <c:pt idx="189">
                  <c:v>-0.31055899999999997</c:v>
                </c:pt>
                <c:pt idx="190">
                  <c:v>-0.33391399999999999</c:v>
                </c:pt>
                <c:pt idx="191">
                  <c:v>-0.31487199999999999</c:v>
                </c:pt>
                <c:pt idx="192">
                  <c:v>-0.69207700000000005</c:v>
                </c:pt>
                <c:pt idx="193">
                  <c:v>-0.66782799999999998</c:v>
                </c:pt>
                <c:pt idx="194">
                  <c:v>-0.68718500000000005</c:v>
                </c:pt>
                <c:pt idx="195">
                  <c:v>-0.66298900000000005</c:v>
                </c:pt>
                <c:pt idx="196">
                  <c:v>-0.67266700000000001</c:v>
                </c:pt>
                <c:pt idx="197">
                  <c:v>-0.66666700000000001</c:v>
                </c:pt>
                <c:pt idx="198">
                  <c:v>-0.67266700000000001</c:v>
                </c:pt>
                <c:pt idx="199">
                  <c:v>-0.73557899999999998</c:v>
                </c:pt>
                <c:pt idx="200">
                  <c:v>-0.69047599999999998</c:v>
                </c:pt>
                <c:pt idx="201">
                  <c:v>-0.65873000000000004</c:v>
                </c:pt>
                <c:pt idx="202">
                  <c:v>-0.65814899999999998</c:v>
                </c:pt>
                <c:pt idx="203">
                  <c:v>-0.67266700000000001</c:v>
                </c:pt>
              </c:numCache>
            </c:numRef>
          </c:xVal>
          <c:yVal>
            <c:numRef>
              <c:f>nohue_arousal!$B$6:$GW$6</c:f>
              <c:numCache>
                <c:formatCode>General</c:formatCode>
                <c:ptCount val="204"/>
                <c:pt idx="0">
                  <c:v>27</c:v>
                </c:pt>
                <c:pt idx="1">
                  <c:v>25.2</c:v>
                </c:pt>
                <c:pt idx="2">
                  <c:v>28.8</c:v>
                </c:pt>
                <c:pt idx="3">
                  <c:v>25.2</c:v>
                </c:pt>
                <c:pt idx="4">
                  <c:v>27</c:v>
                </c:pt>
                <c:pt idx="5">
                  <c:v>27</c:v>
                </c:pt>
                <c:pt idx="6">
                  <c:v>21.6</c:v>
                </c:pt>
                <c:pt idx="7">
                  <c:v>23.4</c:v>
                </c:pt>
                <c:pt idx="8">
                  <c:v>21.6</c:v>
                </c:pt>
                <c:pt idx="9">
                  <c:v>25.2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30.6</c:v>
                </c:pt>
                <c:pt idx="14">
                  <c:v>28.8</c:v>
                </c:pt>
                <c:pt idx="15">
                  <c:v>37.799999999999997</c:v>
                </c:pt>
                <c:pt idx="16">
                  <c:v>27</c:v>
                </c:pt>
                <c:pt idx="17">
                  <c:v>28.8</c:v>
                </c:pt>
                <c:pt idx="18">
                  <c:v>32.4</c:v>
                </c:pt>
                <c:pt idx="19">
                  <c:v>30.6</c:v>
                </c:pt>
                <c:pt idx="20">
                  <c:v>21.6</c:v>
                </c:pt>
                <c:pt idx="21">
                  <c:v>25.2</c:v>
                </c:pt>
                <c:pt idx="22">
                  <c:v>45</c:v>
                </c:pt>
                <c:pt idx="23">
                  <c:v>19.8</c:v>
                </c:pt>
                <c:pt idx="24">
                  <c:v>45</c:v>
                </c:pt>
                <c:pt idx="25">
                  <c:v>32.4</c:v>
                </c:pt>
                <c:pt idx="26">
                  <c:v>27</c:v>
                </c:pt>
                <c:pt idx="27">
                  <c:v>45</c:v>
                </c:pt>
                <c:pt idx="28">
                  <c:v>25.2</c:v>
                </c:pt>
                <c:pt idx="29">
                  <c:v>27</c:v>
                </c:pt>
                <c:pt idx="30">
                  <c:v>37.799999999999997</c:v>
                </c:pt>
                <c:pt idx="31">
                  <c:v>30.6</c:v>
                </c:pt>
                <c:pt idx="32">
                  <c:v>9</c:v>
                </c:pt>
                <c:pt idx="33">
                  <c:v>28.8</c:v>
                </c:pt>
                <c:pt idx="34">
                  <c:v>45</c:v>
                </c:pt>
                <c:pt idx="35">
                  <c:v>28.8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32.4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32.4</c:v>
                </c:pt>
                <c:pt idx="42">
                  <c:v>23.4</c:v>
                </c:pt>
                <c:pt idx="43">
                  <c:v>32.4</c:v>
                </c:pt>
                <c:pt idx="44">
                  <c:v>12.6</c:v>
                </c:pt>
                <c:pt idx="45">
                  <c:v>25.2</c:v>
                </c:pt>
                <c:pt idx="46">
                  <c:v>36</c:v>
                </c:pt>
                <c:pt idx="47">
                  <c:v>34.200000000000003</c:v>
                </c:pt>
                <c:pt idx="48">
                  <c:v>39.6</c:v>
                </c:pt>
                <c:pt idx="49">
                  <c:v>28.8</c:v>
                </c:pt>
                <c:pt idx="50">
                  <c:v>30.6</c:v>
                </c:pt>
                <c:pt idx="51">
                  <c:v>34.200000000000003</c:v>
                </c:pt>
                <c:pt idx="52">
                  <c:v>43.2</c:v>
                </c:pt>
                <c:pt idx="53">
                  <c:v>27</c:v>
                </c:pt>
                <c:pt idx="54">
                  <c:v>30.6</c:v>
                </c:pt>
                <c:pt idx="55">
                  <c:v>32.4</c:v>
                </c:pt>
                <c:pt idx="56">
                  <c:v>12.6</c:v>
                </c:pt>
                <c:pt idx="57">
                  <c:v>30.6</c:v>
                </c:pt>
                <c:pt idx="58">
                  <c:v>32.4</c:v>
                </c:pt>
                <c:pt idx="59">
                  <c:v>34.200000000000003</c:v>
                </c:pt>
                <c:pt idx="60">
                  <c:v>27</c:v>
                </c:pt>
                <c:pt idx="61">
                  <c:v>23.4</c:v>
                </c:pt>
                <c:pt idx="62">
                  <c:v>23.4</c:v>
                </c:pt>
                <c:pt idx="63">
                  <c:v>27</c:v>
                </c:pt>
                <c:pt idx="64">
                  <c:v>23.4</c:v>
                </c:pt>
                <c:pt idx="65">
                  <c:v>28.8</c:v>
                </c:pt>
                <c:pt idx="66">
                  <c:v>21.6</c:v>
                </c:pt>
                <c:pt idx="67">
                  <c:v>28.8</c:v>
                </c:pt>
                <c:pt idx="68">
                  <c:v>19.8</c:v>
                </c:pt>
                <c:pt idx="69">
                  <c:v>27</c:v>
                </c:pt>
                <c:pt idx="70">
                  <c:v>25.2</c:v>
                </c:pt>
                <c:pt idx="71">
                  <c:v>18</c:v>
                </c:pt>
                <c:pt idx="72">
                  <c:v>28.8</c:v>
                </c:pt>
                <c:pt idx="73">
                  <c:v>27</c:v>
                </c:pt>
                <c:pt idx="74">
                  <c:v>28.8</c:v>
                </c:pt>
                <c:pt idx="75">
                  <c:v>28.8</c:v>
                </c:pt>
                <c:pt idx="76">
                  <c:v>37.799999999999997</c:v>
                </c:pt>
                <c:pt idx="77">
                  <c:v>30.6</c:v>
                </c:pt>
                <c:pt idx="78">
                  <c:v>21.6</c:v>
                </c:pt>
                <c:pt idx="79">
                  <c:v>32.4</c:v>
                </c:pt>
                <c:pt idx="80">
                  <c:v>16.2</c:v>
                </c:pt>
                <c:pt idx="81">
                  <c:v>27</c:v>
                </c:pt>
                <c:pt idx="82">
                  <c:v>14.4</c:v>
                </c:pt>
                <c:pt idx="83">
                  <c:v>9</c:v>
                </c:pt>
                <c:pt idx="84">
                  <c:v>18</c:v>
                </c:pt>
                <c:pt idx="85">
                  <c:v>21.6</c:v>
                </c:pt>
                <c:pt idx="86">
                  <c:v>21.6</c:v>
                </c:pt>
                <c:pt idx="87">
                  <c:v>16.2</c:v>
                </c:pt>
                <c:pt idx="88">
                  <c:v>10.8</c:v>
                </c:pt>
                <c:pt idx="89">
                  <c:v>19.8</c:v>
                </c:pt>
                <c:pt idx="90">
                  <c:v>19.8</c:v>
                </c:pt>
                <c:pt idx="91">
                  <c:v>18</c:v>
                </c:pt>
                <c:pt idx="92">
                  <c:v>32.4</c:v>
                </c:pt>
                <c:pt idx="93">
                  <c:v>18</c:v>
                </c:pt>
                <c:pt idx="94">
                  <c:v>10.8</c:v>
                </c:pt>
                <c:pt idx="95">
                  <c:v>14.4</c:v>
                </c:pt>
                <c:pt idx="96">
                  <c:v>12.6</c:v>
                </c:pt>
                <c:pt idx="97">
                  <c:v>18</c:v>
                </c:pt>
                <c:pt idx="98">
                  <c:v>23.4</c:v>
                </c:pt>
                <c:pt idx="99">
                  <c:v>37.799999999999997</c:v>
                </c:pt>
                <c:pt idx="100">
                  <c:v>10.8</c:v>
                </c:pt>
                <c:pt idx="101">
                  <c:v>21.6</c:v>
                </c:pt>
                <c:pt idx="102">
                  <c:v>16.2</c:v>
                </c:pt>
                <c:pt idx="103">
                  <c:v>16.2</c:v>
                </c:pt>
                <c:pt idx="104">
                  <c:v>43.2</c:v>
                </c:pt>
                <c:pt idx="105">
                  <c:v>18</c:v>
                </c:pt>
                <c:pt idx="106">
                  <c:v>32.4</c:v>
                </c:pt>
                <c:pt idx="107">
                  <c:v>16.2</c:v>
                </c:pt>
                <c:pt idx="108">
                  <c:v>19.8</c:v>
                </c:pt>
                <c:pt idx="109">
                  <c:v>21.6</c:v>
                </c:pt>
                <c:pt idx="110">
                  <c:v>14.4</c:v>
                </c:pt>
                <c:pt idx="111">
                  <c:v>16.2</c:v>
                </c:pt>
                <c:pt idx="112">
                  <c:v>16.2</c:v>
                </c:pt>
                <c:pt idx="113">
                  <c:v>23.4</c:v>
                </c:pt>
                <c:pt idx="114">
                  <c:v>16.2</c:v>
                </c:pt>
                <c:pt idx="115">
                  <c:v>10.8</c:v>
                </c:pt>
                <c:pt idx="116">
                  <c:v>9</c:v>
                </c:pt>
                <c:pt idx="117">
                  <c:v>19.8</c:v>
                </c:pt>
                <c:pt idx="118">
                  <c:v>16.2</c:v>
                </c:pt>
                <c:pt idx="119">
                  <c:v>27</c:v>
                </c:pt>
                <c:pt idx="120">
                  <c:v>27</c:v>
                </c:pt>
                <c:pt idx="121">
                  <c:v>12.6</c:v>
                </c:pt>
                <c:pt idx="122">
                  <c:v>18</c:v>
                </c:pt>
                <c:pt idx="123">
                  <c:v>21.6</c:v>
                </c:pt>
                <c:pt idx="124">
                  <c:v>9</c:v>
                </c:pt>
                <c:pt idx="125">
                  <c:v>21.6</c:v>
                </c:pt>
                <c:pt idx="126">
                  <c:v>9</c:v>
                </c:pt>
                <c:pt idx="127">
                  <c:v>9</c:v>
                </c:pt>
                <c:pt idx="128">
                  <c:v>19.8</c:v>
                </c:pt>
                <c:pt idx="129">
                  <c:v>27</c:v>
                </c:pt>
                <c:pt idx="130">
                  <c:v>9</c:v>
                </c:pt>
                <c:pt idx="131">
                  <c:v>30.6</c:v>
                </c:pt>
                <c:pt idx="132">
                  <c:v>14.4</c:v>
                </c:pt>
                <c:pt idx="133">
                  <c:v>14.4</c:v>
                </c:pt>
                <c:pt idx="134">
                  <c:v>19.8</c:v>
                </c:pt>
                <c:pt idx="135">
                  <c:v>36</c:v>
                </c:pt>
                <c:pt idx="136">
                  <c:v>34.200000000000003</c:v>
                </c:pt>
                <c:pt idx="137">
                  <c:v>25.2</c:v>
                </c:pt>
                <c:pt idx="138">
                  <c:v>16.2</c:v>
                </c:pt>
                <c:pt idx="139">
                  <c:v>16.2</c:v>
                </c:pt>
                <c:pt idx="140">
                  <c:v>16.2</c:v>
                </c:pt>
                <c:pt idx="141">
                  <c:v>21.6</c:v>
                </c:pt>
                <c:pt idx="142">
                  <c:v>21.6</c:v>
                </c:pt>
                <c:pt idx="143">
                  <c:v>27</c:v>
                </c:pt>
                <c:pt idx="144">
                  <c:v>14.4</c:v>
                </c:pt>
                <c:pt idx="145">
                  <c:v>16.2</c:v>
                </c:pt>
                <c:pt idx="146">
                  <c:v>19.8</c:v>
                </c:pt>
                <c:pt idx="147">
                  <c:v>18</c:v>
                </c:pt>
                <c:pt idx="148">
                  <c:v>36</c:v>
                </c:pt>
                <c:pt idx="149">
                  <c:v>18</c:v>
                </c:pt>
                <c:pt idx="150">
                  <c:v>16.2</c:v>
                </c:pt>
                <c:pt idx="151">
                  <c:v>12.6</c:v>
                </c:pt>
                <c:pt idx="152">
                  <c:v>21.6</c:v>
                </c:pt>
                <c:pt idx="153">
                  <c:v>21.6</c:v>
                </c:pt>
                <c:pt idx="154">
                  <c:v>18</c:v>
                </c:pt>
                <c:pt idx="155">
                  <c:v>41.4</c:v>
                </c:pt>
                <c:pt idx="156">
                  <c:v>36</c:v>
                </c:pt>
                <c:pt idx="157">
                  <c:v>25.2</c:v>
                </c:pt>
                <c:pt idx="158">
                  <c:v>30.6</c:v>
                </c:pt>
                <c:pt idx="159">
                  <c:v>36</c:v>
                </c:pt>
                <c:pt idx="160">
                  <c:v>27</c:v>
                </c:pt>
                <c:pt idx="161">
                  <c:v>27</c:v>
                </c:pt>
                <c:pt idx="162">
                  <c:v>25.2</c:v>
                </c:pt>
                <c:pt idx="163">
                  <c:v>25.2</c:v>
                </c:pt>
                <c:pt idx="164">
                  <c:v>23.4</c:v>
                </c:pt>
                <c:pt idx="165">
                  <c:v>27</c:v>
                </c:pt>
                <c:pt idx="166">
                  <c:v>27</c:v>
                </c:pt>
                <c:pt idx="167">
                  <c:v>32.4</c:v>
                </c:pt>
                <c:pt idx="168">
                  <c:v>25.2</c:v>
                </c:pt>
                <c:pt idx="169">
                  <c:v>28.8</c:v>
                </c:pt>
                <c:pt idx="170">
                  <c:v>30.6</c:v>
                </c:pt>
                <c:pt idx="171">
                  <c:v>41.4</c:v>
                </c:pt>
                <c:pt idx="172">
                  <c:v>27</c:v>
                </c:pt>
                <c:pt idx="173">
                  <c:v>25.2</c:v>
                </c:pt>
                <c:pt idx="174">
                  <c:v>28.8</c:v>
                </c:pt>
                <c:pt idx="175">
                  <c:v>23.4</c:v>
                </c:pt>
                <c:pt idx="176">
                  <c:v>10.8</c:v>
                </c:pt>
                <c:pt idx="177">
                  <c:v>27</c:v>
                </c:pt>
                <c:pt idx="178">
                  <c:v>25.2</c:v>
                </c:pt>
                <c:pt idx="179">
                  <c:v>41.4</c:v>
                </c:pt>
                <c:pt idx="180">
                  <c:v>32.4</c:v>
                </c:pt>
                <c:pt idx="181">
                  <c:v>32.4</c:v>
                </c:pt>
                <c:pt idx="182">
                  <c:v>28.8</c:v>
                </c:pt>
                <c:pt idx="183">
                  <c:v>37.799999999999997</c:v>
                </c:pt>
                <c:pt idx="184">
                  <c:v>32.4</c:v>
                </c:pt>
                <c:pt idx="185">
                  <c:v>25.2</c:v>
                </c:pt>
                <c:pt idx="186">
                  <c:v>27</c:v>
                </c:pt>
                <c:pt idx="187">
                  <c:v>28.8</c:v>
                </c:pt>
                <c:pt idx="188">
                  <c:v>12.6</c:v>
                </c:pt>
                <c:pt idx="189">
                  <c:v>27</c:v>
                </c:pt>
                <c:pt idx="190">
                  <c:v>34.200000000000003</c:v>
                </c:pt>
                <c:pt idx="191">
                  <c:v>39.6</c:v>
                </c:pt>
                <c:pt idx="192">
                  <c:v>36</c:v>
                </c:pt>
                <c:pt idx="193">
                  <c:v>32.4</c:v>
                </c:pt>
                <c:pt idx="194">
                  <c:v>27</c:v>
                </c:pt>
                <c:pt idx="195">
                  <c:v>37.799999999999997</c:v>
                </c:pt>
                <c:pt idx="196">
                  <c:v>34.200000000000003</c:v>
                </c:pt>
                <c:pt idx="197">
                  <c:v>32.4</c:v>
                </c:pt>
                <c:pt idx="198">
                  <c:v>30.6</c:v>
                </c:pt>
                <c:pt idx="199">
                  <c:v>34.200000000000003</c:v>
                </c:pt>
                <c:pt idx="200">
                  <c:v>10.8</c:v>
                </c:pt>
                <c:pt idx="201">
                  <c:v>27</c:v>
                </c:pt>
                <c:pt idx="202">
                  <c:v>25.2</c:v>
                </c:pt>
                <c:pt idx="203">
                  <c:v>37.799999999999997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F-8E4B-89DC-3F500836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97503"/>
        <c:axId val="519226383"/>
      </c:scatterChart>
      <c:valAx>
        <c:axId val="5344975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19226383"/>
        <c:crosses val="autoZero"/>
        <c:crossBetween val="midCat"/>
      </c:valAx>
      <c:valAx>
        <c:axId val="5192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3449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sliderVertexNum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nohue_arousal!$A$7</c:f>
              <c:strCache>
                <c:ptCount val="1"/>
                <c:pt idx="0">
                  <c:v>sliderVertexNum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73025">
                <a:solidFill>
                  <a:srgbClr val="4472C4"/>
                </a:solidFill>
                <a:round/>
              </a:ln>
              <a:effectLst/>
            </c:spPr>
          </c:marker>
          <c:trendline>
            <c:spPr>
              <a:ln w="38100" cap="rnd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28021359858848E-2"/>
                  <c:y val="0.24587832838044785"/>
                </c:manualLayout>
              </c:layout>
              <c:numFmt formatCode="General" sourceLinked="0"/>
              <c:spPr>
                <a:solidFill>
                  <a:sysClr val="window" lastClr="FFFFFF">
                    <a:alpha val="40000"/>
                  </a:sysClr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ourier" pitchFamily="2" charset="0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nohue_arousal!$B$5:$GW$5</c:f>
              <c:numCache>
                <c:formatCode>General</c:formatCode>
                <c:ptCount val="204"/>
                <c:pt idx="0">
                  <c:v>-1.5873000000000002E-2</c:v>
                </c:pt>
                <c:pt idx="1">
                  <c:v>7.9365100000000008E-3</c:v>
                </c:pt>
                <c:pt idx="2">
                  <c:v>1.5873000000000002E-2</c:v>
                </c:pt>
                <c:pt idx="3">
                  <c:v>0</c:v>
                </c:pt>
                <c:pt idx="4">
                  <c:v>0</c:v>
                </c:pt>
                <c:pt idx="5">
                  <c:v>8.6266399999999997E-3</c:v>
                </c:pt>
                <c:pt idx="6">
                  <c:v>-1.294E-2</c:v>
                </c:pt>
                <c:pt idx="7">
                  <c:v>-3.8279E-3</c:v>
                </c:pt>
                <c:pt idx="8">
                  <c:v>-4.7619000000000002E-2</c:v>
                </c:pt>
                <c:pt idx="9">
                  <c:v>-2.3809500000000001E-2</c:v>
                </c:pt>
                <c:pt idx="10">
                  <c:v>-7.65579E-3</c:v>
                </c:pt>
                <c:pt idx="11">
                  <c:v>7.9365100000000008E-3</c:v>
                </c:pt>
                <c:pt idx="12">
                  <c:v>0</c:v>
                </c:pt>
                <c:pt idx="13">
                  <c:v>7.9365100000000008E-3</c:v>
                </c:pt>
                <c:pt idx="14">
                  <c:v>3.3875299999999997E-2</c:v>
                </c:pt>
                <c:pt idx="15">
                  <c:v>0</c:v>
                </c:pt>
                <c:pt idx="16">
                  <c:v>-7.9365100000000008E-3</c:v>
                </c:pt>
                <c:pt idx="17">
                  <c:v>0</c:v>
                </c:pt>
                <c:pt idx="18">
                  <c:v>7.9365100000000008E-3</c:v>
                </c:pt>
                <c:pt idx="19">
                  <c:v>7.9365100000000008E-3</c:v>
                </c:pt>
                <c:pt idx="20">
                  <c:v>7.9365100000000008E-3</c:v>
                </c:pt>
                <c:pt idx="21">
                  <c:v>7.9365100000000008E-3</c:v>
                </c:pt>
                <c:pt idx="22">
                  <c:v>2.3809500000000001E-2</c:v>
                </c:pt>
                <c:pt idx="23">
                  <c:v>0</c:v>
                </c:pt>
                <c:pt idx="24">
                  <c:v>3.8714699999999998E-2</c:v>
                </c:pt>
                <c:pt idx="25">
                  <c:v>-3.3875299999999997E-2</c:v>
                </c:pt>
                <c:pt idx="26">
                  <c:v>-1.5873000000000002E-2</c:v>
                </c:pt>
                <c:pt idx="27">
                  <c:v>-2.3809500000000001E-2</c:v>
                </c:pt>
                <c:pt idx="28">
                  <c:v>3.8714699999999998E-2</c:v>
                </c:pt>
                <c:pt idx="29">
                  <c:v>3.8714699999999998E-2</c:v>
                </c:pt>
                <c:pt idx="30">
                  <c:v>3.3875299999999997E-2</c:v>
                </c:pt>
                <c:pt idx="31">
                  <c:v>-4.83933E-2</c:v>
                </c:pt>
                <c:pt idx="32">
                  <c:v>1.4518E-2</c:v>
                </c:pt>
                <c:pt idx="33">
                  <c:v>3.8714699999999998E-2</c:v>
                </c:pt>
                <c:pt idx="34">
                  <c:v>2.4196700000000002E-2</c:v>
                </c:pt>
                <c:pt idx="35">
                  <c:v>3.8714699999999998E-2</c:v>
                </c:pt>
                <c:pt idx="36">
                  <c:v>0.36507899999999999</c:v>
                </c:pt>
                <c:pt idx="37">
                  <c:v>0.370865</c:v>
                </c:pt>
                <c:pt idx="38">
                  <c:v>0.33212599999999998</c:v>
                </c:pt>
                <c:pt idx="39">
                  <c:v>0.33391399999999999</c:v>
                </c:pt>
                <c:pt idx="40">
                  <c:v>0.36294999999999999</c:v>
                </c:pt>
                <c:pt idx="41">
                  <c:v>0.324235</c:v>
                </c:pt>
                <c:pt idx="42">
                  <c:v>0.30971700000000002</c:v>
                </c:pt>
                <c:pt idx="43">
                  <c:v>0.35052899999999998</c:v>
                </c:pt>
                <c:pt idx="44">
                  <c:v>0.32907500000000001</c:v>
                </c:pt>
                <c:pt idx="45">
                  <c:v>0.38095200000000001</c:v>
                </c:pt>
                <c:pt idx="46">
                  <c:v>0.31976500000000002</c:v>
                </c:pt>
                <c:pt idx="47">
                  <c:v>0.30624600000000002</c:v>
                </c:pt>
                <c:pt idx="48">
                  <c:v>0.72689499999999996</c:v>
                </c:pt>
                <c:pt idx="49">
                  <c:v>0.72222200000000003</c:v>
                </c:pt>
                <c:pt idx="50">
                  <c:v>0.67451899999999998</c:v>
                </c:pt>
                <c:pt idx="51">
                  <c:v>0.72486799999999996</c:v>
                </c:pt>
                <c:pt idx="52">
                  <c:v>0.68234600000000001</c:v>
                </c:pt>
                <c:pt idx="53">
                  <c:v>0.66782799999999998</c:v>
                </c:pt>
                <c:pt idx="54">
                  <c:v>0.69661099999999998</c:v>
                </c:pt>
                <c:pt idx="55">
                  <c:v>0.71138199999999996</c:v>
                </c:pt>
                <c:pt idx="56">
                  <c:v>0.66782799999999998</c:v>
                </c:pt>
                <c:pt idx="57">
                  <c:v>0.66782799999999998</c:v>
                </c:pt>
                <c:pt idx="58">
                  <c:v>0.68254000000000004</c:v>
                </c:pt>
                <c:pt idx="59">
                  <c:v>0.67451899999999998</c:v>
                </c:pt>
                <c:pt idx="60">
                  <c:v>0.5</c:v>
                </c:pt>
                <c:pt idx="61">
                  <c:v>0.50808500000000001</c:v>
                </c:pt>
                <c:pt idx="62">
                  <c:v>0.468254</c:v>
                </c:pt>
                <c:pt idx="63">
                  <c:v>0.50568900000000006</c:v>
                </c:pt>
                <c:pt idx="64">
                  <c:v>0.53968300000000002</c:v>
                </c:pt>
                <c:pt idx="65">
                  <c:v>0.48412699999999997</c:v>
                </c:pt>
                <c:pt idx="66">
                  <c:v>0.483933</c:v>
                </c:pt>
                <c:pt idx="67">
                  <c:v>0.50793600000000005</c:v>
                </c:pt>
                <c:pt idx="68">
                  <c:v>0.49845099999999998</c:v>
                </c:pt>
                <c:pt idx="69">
                  <c:v>0.5</c:v>
                </c:pt>
                <c:pt idx="70">
                  <c:v>0.54761899999999997</c:v>
                </c:pt>
                <c:pt idx="71">
                  <c:v>0.53258099999999997</c:v>
                </c:pt>
                <c:pt idx="72">
                  <c:v>0.97270599999999996</c:v>
                </c:pt>
                <c:pt idx="73">
                  <c:v>0.97270599999999996</c:v>
                </c:pt>
                <c:pt idx="74">
                  <c:v>0.98722399999999999</c:v>
                </c:pt>
                <c:pt idx="75">
                  <c:v>0.97270599999999996</c:v>
                </c:pt>
                <c:pt idx="76">
                  <c:v>0.98238499999999995</c:v>
                </c:pt>
                <c:pt idx="77">
                  <c:v>0.97270599999999996</c:v>
                </c:pt>
                <c:pt idx="78">
                  <c:v>0.97150899999999996</c:v>
                </c:pt>
                <c:pt idx="79">
                  <c:v>0.99206300000000003</c:v>
                </c:pt>
                <c:pt idx="80">
                  <c:v>0.97270599999999996</c:v>
                </c:pt>
                <c:pt idx="81">
                  <c:v>0.977545</c:v>
                </c:pt>
                <c:pt idx="82">
                  <c:v>0.98238499999999995</c:v>
                </c:pt>
                <c:pt idx="83">
                  <c:v>0.98238499999999995</c:v>
                </c:pt>
                <c:pt idx="84">
                  <c:v>0.39682499999999998</c:v>
                </c:pt>
                <c:pt idx="85">
                  <c:v>0.39682499999999998</c:v>
                </c:pt>
                <c:pt idx="86">
                  <c:v>0.32659100000000002</c:v>
                </c:pt>
                <c:pt idx="87">
                  <c:v>0.31380799999999998</c:v>
                </c:pt>
                <c:pt idx="88">
                  <c:v>0.30487799999999998</c:v>
                </c:pt>
                <c:pt idx="89">
                  <c:v>0.40166499999999999</c:v>
                </c:pt>
                <c:pt idx="90">
                  <c:v>0.37301600000000001</c:v>
                </c:pt>
                <c:pt idx="91">
                  <c:v>0.33391399999999999</c:v>
                </c:pt>
                <c:pt idx="92">
                  <c:v>0.34809200000000001</c:v>
                </c:pt>
                <c:pt idx="93">
                  <c:v>0.35819600000000001</c:v>
                </c:pt>
                <c:pt idx="94">
                  <c:v>0.32132300000000003</c:v>
                </c:pt>
                <c:pt idx="95">
                  <c:v>0.30487799999999998</c:v>
                </c:pt>
                <c:pt idx="96">
                  <c:v>0.72222200000000003</c:v>
                </c:pt>
                <c:pt idx="97">
                  <c:v>0.68254000000000004</c:v>
                </c:pt>
                <c:pt idx="98">
                  <c:v>0.65844899999999995</c:v>
                </c:pt>
                <c:pt idx="99">
                  <c:v>0.66782799999999998</c:v>
                </c:pt>
                <c:pt idx="100">
                  <c:v>0.67266700000000001</c:v>
                </c:pt>
                <c:pt idx="101">
                  <c:v>0.663717</c:v>
                </c:pt>
                <c:pt idx="102">
                  <c:v>0.74603200000000003</c:v>
                </c:pt>
                <c:pt idx="103">
                  <c:v>0.663717</c:v>
                </c:pt>
                <c:pt idx="104">
                  <c:v>0.68254000000000004</c:v>
                </c:pt>
                <c:pt idx="105">
                  <c:v>0.71478900000000001</c:v>
                </c:pt>
                <c:pt idx="106">
                  <c:v>0.67355900000000002</c:v>
                </c:pt>
                <c:pt idx="107">
                  <c:v>0.67266700000000001</c:v>
                </c:pt>
                <c:pt idx="108">
                  <c:v>4.8393300000000002E-3</c:v>
                </c:pt>
                <c:pt idx="109">
                  <c:v>2.9035999999999999E-2</c:v>
                </c:pt>
                <c:pt idx="110">
                  <c:v>4.83933E-2</c:v>
                </c:pt>
                <c:pt idx="111">
                  <c:v>4.8393300000000002E-3</c:v>
                </c:pt>
                <c:pt idx="112">
                  <c:v>4.83933E-2</c:v>
                </c:pt>
                <c:pt idx="113">
                  <c:v>0</c:v>
                </c:pt>
                <c:pt idx="114">
                  <c:v>0</c:v>
                </c:pt>
                <c:pt idx="115">
                  <c:v>1.7618000000000002E-2</c:v>
                </c:pt>
                <c:pt idx="116">
                  <c:v>0</c:v>
                </c:pt>
                <c:pt idx="117">
                  <c:v>3.67298E-2</c:v>
                </c:pt>
                <c:pt idx="118">
                  <c:v>-7.9365100000000008E-3</c:v>
                </c:pt>
                <c:pt idx="119">
                  <c:v>2.3651800000000001E-2</c:v>
                </c:pt>
                <c:pt idx="120">
                  <c:v>-4.3554000000000002E-2</c:v>
                </c:pt>
                <c:pt idx="121">
                  <c:v>-4.3554000000000002E-2</c:v>
                </c:pt>
                <c:pt idx="122">
                  <c:v>-2.4196700000000002E-2</c:v>
                </c:pt>
                <c:pt idx="123">
                  <c:v>-4.83933E-2</c:v>
                </c:pt>
                <c:pt idx="124">
                  <c:v>-4.5303499999999997E-2</c:v>
                </c:pt>
                <c:pt idx="125">
                  <c:v>-3.8714699999999998E-2</c:v>
                </c:pt>
                <c:pt idx="126">
                  <c:v>-3.3875299999999997E-2</c:v>
                </c:pt>
                <c:pt idx="127">
                  <c:v>-2.9035999999999999E-2</c:v>
                </c:pt>
                <c:pt idx="128">
                  <c:v>-2.9035999999999999E-2</c:v>
                </c:pt>
                <c:pt idx="129">
                  <c:v>-3.8735699999999998E-2</c:v>
                </c:pt>
                <c:pt idx="130">
                  <c:v>-4.3554000000000002E-2</c:v>
                </c:pt>
                <c:pt idx="131">
                  <c:v>-1.53116E-2</c:v>
                </c:pt>
                <c:pt idx="132">
                  <c:v>-0.37301600000000001</c:v>
                </c:pt>
                <c:pt idx="133">
                  <c:v>-0.33333299999999999</c:v>
                </c:pt>
                <c:pt idx="134">
                  <c:v>-0.34920600000000002</c:v>
                </c:pt>
                <c:pt idx="135">
                  <c:v>-0.30952400000000002</c:v>
                </c:pt>
                <c:pt idx="136">
                  <c:v>-0.37301600000000001</c:v>
                </c:pt>
                <c:pt idx="137">
                  <c:v>-0.39682499999999998</c:v>
                </c:pt>
                <c:pt idx="138">
                  <c:v>-0.31939600000000001</c:v>
                </c:pt>
                <c:pt idx="139">
                  <c:v>-0.39682499999999998</c:v>
                </c:pt>
                <c:pt idx="140">
                  <c:v>-0.35991099999999998</c:v>
                </c:pt>
                <c:pt idx="141">
                  <c:v>-0.34833900000000001</c:v>
                </c:pt>
                <c:pt idx="142">
                  <c:v>-0.35714299999999999</c:v>
                </c:pt>
                <c:pt idx="143">
                  <c:v>-0.38888899999999998</c:v>
                </c:pt>
                <c:pt idx="144">
                  <c:v>-0.72106099999999995</c:v>
                </c:pt>
                <c:pt idx="145">
                  <c:v>-0.74041800000000002</c:v>
                </c:pt>
                <c:pt idx="146">
                  <c:v>-0.74041800000000002</c:v>
                </c:pt>
                <c:pt idx="147">
                  <c:v>-0.663296</c:v>
                </c:pt>
                <c:pt idx="148">
                  <c:v>-0.663296</c:v>
                </c:pt>
                <c:pt idx="149">
                  <c:v>-0.72106099999999995</c:v>
                </c:pt>
                <c:pt idx="150">
                  <c:v>-0.663296</c:v>
                </c:pt>
                <c:pt idx="151">
                  <c:v>-0.663296</c:v>
                </c:pt>
                <c:pt idx="152">
                  <c:v>-0.70585799999999999</c:v>
                </c:pt>
                <c:pt idx="153">
                  <c:v>-0.72106099999999995</c:v>
                </c:pt>
                <c:pt idx="154">
                  <c:v>-0.72106099999999995</c:v>
                </c:pt>
                <c:pt idx="155">
                  <c:v>-0.663296</c:v>
                </c:pt>
                <c:pt idx="156">
                  <c:v>-0.46668399999999999</c:v>
                </c:pt>
                <c:pt idx="157">
                  <c:v>-0.49845099999999998</c:v>
                </c:pt>
                <c:pt idx="158">
                  <c:v>-0.54761899999999997</c:v>
                </c:pt>
                <c:pt idx="159">
                  <c:v>-0.54684500000000003</c:v>
                </c:pt>
                <c:pt idx="160">
                  <c:v>-0.52748700000000004</c:v>
                </c:pt>
                <c:pt idx="161">
                  <c:v>-0.48086899999999999</c:v>
                </c:pt>
                <c:pt idx="162">
                  <c:v>-0.54446499999999998</c:v>
                </c:pt>
                <c:pt idx="163">
                  <c:v>-0.46004800000000001</c:v>
                </c:pt>
                <c:pt idx="164">
                  <c:v>-0.46457599999999999</c:v>
                </c:pt>
                <c:pt idx="165">
                  <c:v>-0.52501900000000001</c:v>
                </c:pt>
                <c:pt idx="166">
                  <c:v>-0.52501900000000001</c:v>
                </c:pt>
                <c:pt idx="167">
                  <c:v>-0.48280400000000001</c:v>
                </c:pt>
                <c:pt idx="168">
                  <c:v>-0.98253299999999999</c:v>
                </c:pt>
                <c:pt idx="169">
                  <c:v>-0.97480999999999995</c:v>
                </c:pt>
                <c:pt idx="170">
                  <c:v>-0.99206300000000003</c:v>
                </c:pt>
                <c:pt idx="171">
                  <c:v>-0.96031699999999998</c:v>
                </c:pt>
                <c:pt idx="172">
                  <c:v>-0.96145499999999995</c:v>
                </c:pt>
                <c:pt idx="173">
                  <c:v>-0.98545000000000005</c:v>
                </c:pt>
                <c:pt idx="174">
                  <c:v>-0.99386399999999997</c:v>
                </c:pt>
                <c:pt idx="175">
                  <c:v>-0.97270599999999996</c:v>
                </c:pt>
                <c:pt idx="176">
                  <c:v>-0.977545</c:v>
                </c:pt>
                <c:pt idx="177">
                  <c:v>-0.977545</c:v>
                </c:pt>
                <c:pt idx="178">
                  <c:v>-0.99206300000000003</c:v>
                </c:pt>
                <c:pt idx="179">
                  <c:v>-0.97166600000000003</c:v>
                </c:pt>
                <c:pt idx="180">
                  <c:v>-0.39509300000000003</c:v>
                </c:pt>
                <c:pt idx="181">
                  <c:v>-0.39682499999999998</c:v>
                </c:pt>
                <c:pt idx="182">
                  <c:v>-0.31055899999999997</c:v>
                </c:pt>
                <c:pt idx="183">
                  <c:v>-0.38714700000000002</c:v>
                </c:pt>
                <c:pt idx="184">
                  <c:v>-0.32781199999999999</c:v>
                </c:pt>
                <c:pt idx="185">
                  <c:v>-0.33212599999999998</c:v>
                </c:pt>
                <c:pt idx="186">
                  <c:v>-0.35811100000000001</c:v>
                </c:pt>
                <c:pt idx="187">
                  <c:v>-0.349379</c:v>
                </c:pt>
                <c:pt idx="188">
                  <c:v>-0.31918600000000003</c:v>
                </c:pt>
                <c:pt idx="189">
                  <c:v>-0.31055899999999997</c:v>
                </c:pt>
                <c:pt idx="190">
                  <c:v>-0.33391399999999999</c:v>
                </c:pt>
                <c:pt idx="191">
                  <c:v>-0.31487199999999999</c:v>
                </c:pt>
                <c:pt idx="192">
                  <c:v>-0.69207700000000005</c:v>
                </c:pt>
                <c:pt idx="193">
                  <c:v>-0.66782799999999998</c:v>
                </c:pt>
                <c:pt idx="194">
                  <c:v>-0.68718500000000005</c:v>
                </c:pt>
                <c:pt idx="195">
                  <c:v>-0.66298900000000005</c:v>
                </c:pt>
                <c:pt idx="196">
                  <c:v>-0.67266700000000001</c:v>
                </c:pt>
                <c:pt idx="197">
                  <c:v>-0.66666700000000001</c:v>
                </c:pt>
                <c:pt idx="198">
                  <c:v>-0.67266700000000001</c:v>
                </c:pt>
                <c:pt idx="199">
                  <c:v>-0.73557899999999998</c:v>
                </c:pt>
                <c:pt idx="200">
                  <c:v>-0.69047599999999998</c:v>
                </c:pt>
                <c:pt idx="201">
                  <c:v>-0.65873000000000004</c:v>
                </c:pt>
                <c:pt idx="202">
                  <c:v>-0.65814899999999998</c:v>
                </c:pt>
                <c:pt idx="203">
                  <c:v>-0.67266700000000001</c:v>
                </c:pt>
              </c:numCache>
            </c:numRef>
          </c:xVal>
          <c:yVal>
            <c:numRef>
              <c:f>nohue_arousal!$B$7:$GW$7</c:f>
              <c:numCache>
                <c:formatCode>General</c:formatCode>
                <c:ptCount val="20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17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15</c:v>
                </c:pt>
                <c:pt idx="12">
                  <c:v>8</c:v>
                </c:pt>
                <c:pt idx="13">
                  <c:v>11</c:v>
                </c:pt>
                <c:pt idx="14">
                  <c:v>11</c:v>
                </c:pt>
                <c:pt idx="15">
                  <c:v>8</c:v>
                </c:pt>
                <c:pt idx="16">
                  <c:v>12</c:v>
                </c:pt>
                <c:pt idx="17">
                  <c:v>10</c:v>
                </c:pt>
                <c:pt idx="18">
                  <c:v>12</c:v>
                </c:pt>
                <c:pt idx="19">
                  <c:v>13</c:v>
                </c:pt>
                <c:pt idx="20">
                  <c:v>19</c:v>
                </c:pt>
                <c:pt idx="21">
                  <c:v>9</c:v>
                </c:pt>
                <c:pt idx="22">
                  <c:v>8</c:v>
                </c:pt>
                <c:pt idx="23">
                  <c:v>13</c:v>
                </c:pt>
                <c:pt idx="24">
                  <c:v>28</c:v>
                </c:pt>
                <c:pt idx="25">
                  <c:v>8</c:v>
                </c:pt>
                <c:pt idx="26">
                  <c:v>11</c:v>
                </c:pt>
                <c:pt idx="27">
                  <c:v>8</c:v>
                </c:pt>
                <c:pt idx="28">
                  <c:v>11</c:v>
                </c:pt>
                <c:pt idx="29">
                  <c:v>8</c:v>
                </c:pt>
                <c:pt idx="30">
                  <c:v>15</c:v>
                </c:pt>
                <c:pt idx="31">
                  <c:v>18</c:v>
                </c:pt>
                <c:pt idx="32">
                  <c:v>15</c:v>
                </c:pt>
                <c:pt idx="33">
                  <c:v>11</c:v>
                </c:pt>
                <c:pt idx="34">
                  <c:v>8</c:v>
                </c:pt>
                <c:pt idx="35">
                  <c:v>14</c:v>
                </c:pt>
                <c:pt idx="36">
                  <c:v>14</c:v>
                </c:pt>
                <c:pt idx="37">
                  <c:v>11</c:v>
                </c:pt>
                <c:pt idx="38">
                  <c:v>13</c:v>
                </c:pt>
                <c:pt idx="39">
                  <c:v>8</c:v>
                </c:pt>
                <c:pt idx="40">
                  <c:v>14</c:v>
                </c:pt>
                <c:pt idx="41">
                  <c:v>14</c:v>
                </c:pt>
                <c:pt idx="42">
                  <c:v>13</c:v>
                </c:pt>
                <c:pt idx="43">
                  <c:v>15</c:v>
                </c:pt>
                <c:pt idx="44">
                  <c:v>22</c:v>
                </c:pt>
                <c:pt idx="45">
                  <c:v>9</c:v>
                </c:pt>
                <c:pt idx="46">
                  <c:v>14</c:v>
                </c:pt>
                <c:pt idx="47">
                  <c:v>14</c:v>
                </c:pt>
                <c:pt idx="48">
                  <c:v>23</c:v>
                </c:pt>
                <c:pt idx="49">
                  <c:v>12</c:v>
                </c:pt>
                <c:pt idx="50">
                  <c:v>12</c:v>
                </c:pt>
                <c:pt idx="51">
                  <c:v>8</c:v>
                </c:pt>
                <c:pt idx="52">
                  <c:v>24</c:v>
                </c:pt>
                <c:pt idx="53">
                  <c:v>10</c:v>
                </c:pt>
                <c:pt idx="54">
                  <c:v>15</c:v>
                </c:pt>
                <c:pt idx="55">
                  <c:v>14</c:v>
                </c:pt>
                <c:pt idx="56">
                  <c:v>24</c:v>
                </c:pt>
                <c:pt idx="57">
                  <c:v>9</c:v>
                </c:pt>
                <c:pt idx="58">
                  <c:v>15</c:v>
                </c:pt>
                <c:pt idx="59">
                  <c:v>14</c:v>
                </c:pt>
                <c:pt idx="60">
                  <c:v>11</c:v>
                </c:pt>
                <c:pt idx="61">
                  <c:v>10</c:v>
                </c:pt>
                <c:pt idx="62">
                  <c:v>9</c:v>
                </c:pt>
                <c:pt idx="63">
                  <c:v>17</c:v>
                </c:pt>
                <c:pt idx="64">
                  <c:v>23</c:v>
                </c:pt>
                <c:pt idx="65">
                  <c:v>12</c:v>
                </c:pt>
                <c:pt idx="66">
                  <c:v>8</c:v>
                </c:pt>
                <c:pt idx="67">
                  <c:v>15</c:v>
                </c:pt>
                <c:pt idx="68">
                  <c:v>11</c:v>
                </c:pt>
                <c:pt idx="69">
                  <c:v>9</c:v>
                </c:pt>
                <c:pt idx="70">
                  <c:v>15</c:v>
                </c:pt>
                <c:pt idx="71">
                  <c:v>14</c:v>
                </c:pt>
                <c:pt idx="72">
                  <c:v>17</c:v>
                </c:pt>
                <c:pt idx="73">
                  <c:v>10</c:v>
                </c:pt>
                <c:pt idx="74">
                  <c:v>19</c:v>
                </c:pt>
                <c:pt idx="75">
                  <c:v>17</c:v>
                </c:pt>
                <c:pt idx="76">
                  <c:v>21</c:v>
                </c:pt>
                <c:pt idx="77">
                  <c:v>11</c:v>
                </c:pt>
                <c:pt idx="78">
                  <c:v>8</c:v>
                </c:pt>
                <c:pt idx="79">
                  <c:v>14</c:v>
                </c:pt>
                <c:pt idx="80">
                  <c:v>25</c:v>
                </c:pt>
                <c:pt idx="81">
                  <c:v>9</c:v>
                </c:pt>
                <c:pt idx="82">
                  <c:v>22</c:v>
                </c:pt>
                <c:pt idx="83">
                  <c:v>28</c:v>
                </c:pt>
                <c:pt idx="84">
                  <c:v>10</c:v>
                </c:pt>
                <c:pt idx="85">
                  <c:v>13</c:v>
                </c:pt>
                <c:pt idx="86">
                  <c:v>16</c:v>
                </c:pt>
                <c:pt idx="87">
                  <c:v>16</c:v>
                </c:pt>
                <c:pt idx="88">
                  <c:v>23</c:v>
                </c:pt>
                <c:pt idx="89">
                  <c:v>16</c:v>
                </c:pt>
                <c:pt idx="90">
                  <c:v>10</c:v>
                </c:pt>
                <c:pt idx="91">
                  <c:v>11</c:v>
                </c:pt>
                <c:pt idx="92">
                  <c:v>8</c:v>
                </c:pt>
                <c:pt idx="93">
                  <c:v>12</c:v>
                </c:pt>
                <c:pt idx="94">
                  <c:v>11</c:v>
                </c:pt>
                <c:pt idx="95">
                  <c:v>12</c:v>
                </c:pt>
                <c:pt idx="96">
                  <c:v>18</c:v>
                </c:pt>
                <c:pt idx="97">
                  <c:v>16</c:v>
                </c:pt>
                <c:pt idx="98">
                  <c:v>21</c:v>
                </c:pt>
                <c:pt idx="99">
                  <c:v>20</c:v>
                </c:pt>
                <c:pt idx="100">
                  <c:v>23</c:v>
                </c:pt>
                <c:pt idx="101">
                  <c:v>16</c:v>
                </c:pt>
                <c:pt idx="102">
                  <c:v>14</c:v>
                </c:pt>
                <c:pt idx="103">
                  <c:v>16</c:v>
                </c:pt>
                <c:pt idx="104">
                  <c:v>18</c:v>
                </c:pt>
                <c:pt idx="105">
                  <c:v>17</c:v>
                </c:pt>
                <c:pt idx="106">
                  <c:v>20</c:v>
                </c:pt>
                <c:pt idx="107">
                  <c:v>14</c:v>
                </c:pt>
                <c:pt idx="108">
                  <c:v>14</c:v>
                </c:pt>
                <c:pt idx="109">
                  <c:v>20</c:v>
                </c:pt>
                <c:pt idx="110">
                  <c:v>12</c:v>
                </c:pt>
                <c:pt idx="111">
                  <c:v>12</c:v>
                </c:pt>
                <c:pt idx="112">
                  <c:v>22</c:v>
                </c:pt>
                <c:pt idx="113">
                  <c:v>16</c:v>
                </c:pt>
                <c:pt idx="114">
                  <c:v>12</c:v>
                </c:pt>
                <c:pt idx="115">
                  <c:v>15</c:v>
                </c:pt>
                <c:pt idx="116">
                  <c:v>17</c:v>
                </c:pt>
                <c:pt idx="117">
                  <c:v>11</c:v>
                </c:pt>
                <c:pt idx="118">
                  <c:v>19</c:v>
                </c:pt>
                <c:pt idx="119">
                  <c:v>10</c:v>
                </c:pt>
                <c:pt idx="120">
                  <c:v>12</c:v>
                </c:pt>
                <c:pt idx="121">
                  <c:v>16</c:v>
                </c:pt>
                <c:pt idx="122">
                  <c:v>22</c:v>
                </c:pt>
                <c:pt idx="123">
                  <c:v>21</c:v>
                </c:pt>
                <c:pt idx="124">
                  <c:v>25</c:v>
                </c:pt>
                <c:pt idx="125">
                  <c:v>19</c:v>
                </c:pt>
                <c:pt idx="126">
                  <c:v>21</c:v>
                </c:pt>
                <c:pt idx="127">
                  <c:v>15</c:v>
                </c:pt>
                <c:pt idx="128">
                  <c:v>9</c:v>
                </c:pt>
                <c:pt idx="129">
                  <c:v>11</c:v>
                </c:pt>
                <c:pt idx="130">
                  <c:v>28</c:v>
                </c:pt>
                <c:pt idx="131">
                  <c:v>9</c:v>
                </c:pt>
                <c:pt idx="132">
                  <c:v>10</c:v>
                </c:pt>
                <c:pt idx="133">
                  <c:v>13</c:v>
                </c:pt>
                <c:pt idx="134">
                  <c:v>19</c:v>
                </c:pt>
                <c:pt idx="135">
                  <c:v>19</c:v>
                </c:pt>
                <c:pt idx="136">
                  <c:v>8</c:v>
                </c:pt>
                <c:pt idx="137">
                  <c:v>14</c:v>
                </c:pt>
                <c:pt idx="138">
                  <c:v>11</c:v>
                </c:pt>
                <c:pt idx="139">
                  <c:v>14</c:v>
                </c:pt>
                <c:pt idx="140">
                  <c:v>10</c:v>
                </c:pt>
                <c:pt idx="141">
                  <c:v>11</c:v>
                </c:pt>
                <c:pt idx="142">
                  <c:v>21</c:v>
                </c:pt>
                <c:pt idx="143">
                  <c:v>11</c:v>
                </c:pt>
                <c:pt idx="144">
                  <c:v>13</c:v>
                </c:pt>
                <c:pt idx="145">
                  <c:v>20</c:v>
                </c:pt>
                <c:pt idx="146">
                  <c:v>17</c:v>
                </c:pt>
                <c:pt idx="147">
                  <c:v>21</c:v>
                </c:pt>
                <c:pt idx="148">
                  <c:v>12</c:v>
                </c:pt>
                <c:pt idx="149">
                  <c:v>18</c:v>
                </c:pt>
                <c:pt idx="150">
                  <c:v>14</c:v>
                </c:pt>
                <c:pt idx="151">
                  <c:v>13</c:v>
                </c:pt>
                <c:pt idx="152">
                  <c:v>12</c:v>
                </c:pt>
                <c:pt idx="153">
                  <c:v>11</c:v>
                </c:pt>
                <c:pt idx="154">
                  <c:v>18</c:v>
                </c:pt>
                <c:pt idx="155">
                  <c:v>8</c:v>
                </c:pt>
                <c:pt idx="156">
                  <c:v>8</c:v>
                </c:pt>
                <c:pt idx="157">
                  <c:v>10</c:v>
                </c:pt>
                <c:pt idx="158">
                  <c:v>9</c:v>
                </c:pt>
                <c:pt idx="159">
                  <c:v>17</c:v>
                </c:pt>
                <c:pt idx="160">
                  <c:v>8</c:v>
                </c:pt>
                <c:pt idx="161">
                  <c:v>10</c:v>
                </c:pt>
                <c:pt idx="162">
                  <c:v>8</c:v>
                </c:pt>
                <c:pt idx="163">
                  <c:v>14</c:v>
                </c:pt>
                <c:pt idx="164">
                  <c:v>8</c:v>
                </c:pt>
                <c:pt idx="165">
                  <c:v>9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12</c:v>
                </c:pt>
                <c:pt idx="170">
                  <c:v>11</c:v>
                </c:pt>
                <c:pt idx="171">
                  <c:v>8</c:v>
                </c:pt>
                <c:pt idx="172">
                  <c:v>8</c:v>
                </c:pt>
                <c:pt idx="173">
                  <c:v>9</c:v>
                </c:pt>
                <c:pt idx="174">
                  <c:v>8</c:v>
                </c:pt>
                <c:pt idx="175">
                  <c:v>10</c:v>
                </c:pt>
                <c:pt idx="176">
                  <c:v>8</c:v>
                </c:pt>
                <c:pt idx="177">
                  <c:v>11</c:v>
                </c:pt>
                <c:pt idx="178">
                  <c:v>8</c:v>
                </c:pt>
                <c:pt idx="179">
                  <c:v>8</c:v>
                </c:pt>
                <c:pt idx="180">
                  <c:v>12</c:v>
                </c:pt>
                <c:pt idx="181">
                  <c:v>11</c:v>
                </c:pt>
                <c:pt idx="182">
                  <c:v>13</c:v>
                </c:pt>
                <c:pt idx="183">
                  <c:v>12</c:v>
                </c:pt>
                <c:pt idx="184">
                  <c:v>10</c:v>
                </c:pt>
                <c:pt idx="185">
                  <c:v>10</c:v>
                </c:pt>
                <c:pt idx="186">
                  <c:v>12</c:v>
                </c:pt>
                <c:pt idx="187">
                  <c:v>13</c:v>
                </c:pt>
                <c:pt idx="188">
                  <c:v>16</c:v>
                </c:pt>
                <c:pt idx="189">
                  <c:v>9</c:v>
                </c:pt>
                <c:pt idx="190">
                  <c:v>9</c:v>
                </c:pt>
                <c:pt idx="191">
                  <c:v>8</c:v>
                </c:pt>
                <c:pt idx="192">
                  <c:v>18</c:v>
                </c:pt>
                <c:pt idx="193">
                  <c:v>11</c:v>
                </c:pt>
                <c:pt idx="194">
                  <c:v>9</c:v>
                </c:pt>
                <c:pt idx="195">
                  <c:v>10</c:v>
                </c:pt>
                <c:pt idx="196">
                  <c:v>8</c:v>
                </c:pt>
                <c:pt idx="197">
                  <c:v>8</c:v>
                </c:pt>
                <c:pt idx="198">
                  <c:v>13</c:v>
                </c:pt>
                <c:pt idx="199">
                  <c:v>17</c:v>
                </c:pt>
                <c:pt idx="200">
                  <c:v>18</c:v>
                </c:pt>
                <c:pt idx="201">
                  <c:v>9</c:v>
                </c:pt>
                <c:pt idx="202">
                  <c:v>8</c:v>
                </c:pt>
                <c:pt idx="20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F-8E4B-89DC-3F500836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97503"/>
        <c:axId val="519226383"/>
      </c:scatterChart>
      <c:valAx>
        <c:axId val="5344975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19226383"/>
        <c:crosses val="autoZero"/>
        <c:crossBetween val="midCat"/>
      </c:valAx>
      <c:valAx>
        <c:axId val="5192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3449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correlation Between Arousal and length_coeficient</a:t>
            </a:r>
          </a:p>
        </c:rich>
      </c:tx>
      <c:layout>
        <c:manualLayout>
          <c:xMode val="edge"/>
          <c:yMode val="edge"/>
          <c:x val="0.24906849463872416"/>
          <c:y val="1.4660021889441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nohue_arousal!$A$8</c:f>
              <c:strCache>
                <c:ptCount val="1"/>
                <c:pt idx="0">
                  <c:v>sliderLengthCoefficient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6350">
                <a:solidFill>
                  <a:srgbClr val="4472C4"/>
                </a:solidFill>
                <a:round/>
              </a:ln>
              <a:effectLst/>
            </c:spPr>
          </c:marker>
          <c:xVal>
            <c:numRef>
              <c:f>nohue_arousal!$B$5:$GW$5</c:f>
              <c:numCache>
                <c:formatCode>General</c:formatCode>
                <c:ptCount val="204"/>
                <c:pt idx="0">
                  <c:v>-1.5873000000000002E-2</c:v>
                </c:pt>
                <c:pt idx="1">
                  <c:v>7.9365100000000008E-3</c:v>
                </c:pt>
                <c:pt idx="2">
                  <c:v>1.5873000000000002E-2</c:v>
                </c:pt>
                <c:pt idx="3">
                  <c:v>0</c:v>
                </c:pt>
                <c:pt idx="4">
                  <c:v>0</c:v>
                </c:pt>
                <c:pt idx="5">
                  <c:v>8.6266399999999997E-3</c:v>
                </c:pt>
                <c:pt idx="6">
                  <c:v>-1.294E-2</c:v>
                </c:pt>
                <c:pt idx="7">
                  <c:v>-3.8279E-3</c:v>
                </c:pt>
                <c:pt idx="8">
                  <c:v>-4.7619000000000002E-2</c:v>
                </c:pt>
                <c:pt idx="9">
                  <c:v>-2.3809500000000001E-2</c:v>
                </c:pt>
                <c:pt idx="10">
                  <c:v>-7.65579E-3</c:v>
                </c:pt>
                <c:pt idx="11">
                  <c:v>7.9365100000000008E-3</c:v>
                </c:pt>
                <c:pt idx="12">
                  <c:v>0</c:v>
                </c:pt>
                <c:pt idx="13">
                  <c:v>7.9365100000000008E-3</c:v>
                </c:pt>
                <c:pt idx="14">
                  <c:v>3.3875299999999997E-2</c:v>
                </c:pt>
                <c:pt idx="15">
                  <c:v>0</c:v>
                </c:pt>
                <c:pt idx="16">
                  <c:v>-7.9365100000000008E-3</c:v>
                </c:pt>
                <c:pt idx="17">
                  <c:v>0</c:v>
                </c:pt>
                <c:pt idx="18">
                  <c:v>7.9365100000000008E-3</c:v>
                </c:pt>
                <c:pt idx="19">
                  <c:v>7.9365100000000008E-3</c:v>
                </c:pt>
                <c:pt idx="20">
                  <c:v>7.9365100000000008E-3</c:v>
                </c:pt>
                <c:pt idx="21">
                  <c:v>7.9365100000000008E-3</c:v>
                </c:pt>
                <c:pt idx="22">
                  <c:v>2.3809500000000001E-2</c:v>
                </c:pt>
                <c:pt idx="23">
                  <c:v>0</c:v>
                </c:pt>
                <c:pt idx="24">
                  <c:v>3.8714699999999998E-2</c:v>
                </c:pt>
                <c:pt idx="25">
                  <c:v>-3.3875299999999997E-2</c:v>
                </c:pt>
                <c:pt idx="26">
                  <c:v>-1.5873000000000002E-2</c:v>
                </c:pt>
                <c:pt idx="27">
                  <c:v>-2.3809500000000001E-2</c:v>
                </c:pt>
                <c:pt idx="28">
                  <c:v>3.8714699999999998E-2</c:v>
                </c:pt>
                <c:pt idx="29">
                  <c:v>3.8714699999999998E-2</c:v>
                </c:pt>
                <c:pt idx="30">
                  <c:v>3.3875299999999997E-2</c:v>
                </c:pt>
                <c:pt idx="31">
                  <c:v>-4.83933E-2</c:v>
                </c:pt>
                <c:pt idx="32">
                  <c:v>1.4518E-2</c:v>
                </c:pt>
                <c:pt idx="33">
                  <c:v>3.8714699999999998E-2</c:v>
                </c:pt>
                <c:pt idx="34">
                  <c:v>2.4196700000000002E-2</c:v>
                </c:pt>
                <c:pt idx="35">
                  <c:v>3.8714699999999998E-2</c:v>
                </c:pt>
                <c:pt idx="36">
                  <c:v>0.36507899999999999</c:v>
                </c:pt>
                <c:pt idx="37">
                  <c:v>0.370865</c:v>
                </c:pt>
                <c:pt idx="38">
                  <c:v>0.33212599999999998</c:v>
                </c:pt>
                <c:pt idx="39">
                  <c:v>0.33391399999999999</c:v>
                </c:pt>
                <c:pt idx="40">
                  <c:v>0.36294999999999999</c:v>
                </c:pt>
                <c:pt idx="41">
                  <c:v>0.324235</c:v>
                </c:pt>
                <c:pt idx="42">
                  <c:v>0.30971700000000002</c:v>
                </c:pt>
                <c:pt idx="43">
                  <c:v>0.35052899999999998</c:v>
                </c:pt>
                <c:pt idx="44">
                  <c:v>0.32907500000000001</c:v>
                </c:pt>
                <c:pt idx="45">
                  <c:v>0.38095200000000001</c:v>
                </c:pt>
                <c:pt idx="46">
                  <c:v>0.31976500000000002</c:v>
                </c:pt>
                <c:pt idx="47">
                  <c:v>0.30624600000000002</c:v>
                </c:pt>
                <c:pt idx="48">
                  <c:v>0.72689499999999996</c:v>
                </c:pt>
                <c:pt idx="49">
                  <c:v>0.72222200000000003</c:v>
                </c:pt>
                <c:pt idx="50">
                  <c:v>0.67451899999999998</c:v>
                </c:pt>
                <c:pt idx="51">
                  <c:v>0.72486799999999996</c:v>
                </c:pt>
                <c:pt idx="52">
                  <c:v>0.68234600000000001</c:v>
                </c:pt>
                <c:pt idx="53">
                  <c:v>0.66782799999999998</c:v>
                </c:pt>
                <c:pt idx="54">
                  <c:v>0.69661099999999998</c:v>
                </c:pt>
                <c:pt idx="55">
                  <c:v>0.71138199999999996</c:v>
                </c:pt>
                <c:pt idx="56">
                  <c:v>0.66782799999999998</c:v>
                </c:pt>
                <c:pt idx="57">
                  <c:v>0.66782799999999998</c:v>
                </c:pt>
                <c:pt idx="58">
                  <c:v>0.68254000000000004</c:v>
                </c:pt>
                <c:pt idx="59">
                  <c:v>0.67451899999999998</c:v>
                </c:pt>
                <c:pt idx="60">
                  <c:v>0.5</c:v>
                </c:pt>
                <c:pt idx="61">
                  <c:v>0.50808500000000001</c:v>
                </c:pt>
                <c:pt idx="62">
                  <c:v>0.468254</c:v>
                </c:pt>
                <c:pt idx="63">
                  <c:v>0.50568900000000006</c:v>
                </c:pt>
                <c:pt idx="64">
                  <c:v>0.53968300000000002</c:v>
                </c:pt>
                <c:pt idx="65">
                  <c:v>0.48412699999999997</c:v>
                </c:pt>
                <c:pt idx="66">
                  <c:v>0.483933</c:v>
                </c:pt>
                <c:pt idx="67">
                  <c:v>0.50793600000000005</c:v>
                </c:pt>
                <c:pt idx="68">
                  <c:v>0.49845099999999998</c:v>
                </c:pt>
                <c:pt idx="69">
                  <c:v>0.5</c:v>
                </c:pt>
                <c:pt idx="70">
                  <c:v>0.54761899999999997</c:v>
                </c:pt>
                <c:pt idx="71">
                  <c:v>0.53258099999999997</c:v>
                </c:pt>
                <c:pt idx="72">
                  <c:v>0.97270599999999996</c:v>
                </c:pt>
                <c:pt idx="73">
                  <c:v>0.97270599999999996</c:v>
                </c:pt>
                <c:pt idx="74">
                  <c:v>0.98722399999999999</c:v>
                </c:pt>
                <c:pt idx="75">
                  <c:v>0.97270599999999996</c:v>
                </c:pt>
                <c:pt idx="76">
                  <c:v>0.98238499999999995</c:v>
                </c:pt>
                <c:pt idx="77">
                  <c:v>0.97270599999999996</c:v>
                </c:pt>
                <c:pt idx="78">
                  <c:v>0.97150899999999996</c:v>
                </c:pt>
                <c:pt idx="79">
                  <c:v>0.99206300000000003</c:v>
                </c:pt>
                <c:pt idx="80">
                  <c:v>0.97270599999999996</c:v>
                </c:pt>
                <c:pt idx="81">
                  <c:v>0.977545</c:v>
                </c:pt>
                <c:pt idx="82">
                  <c:v>0.98238499999999995</c:v>
                </c:pt>
                <c:pt idx="83">
                  <c:v>0.98238499999999995</c:v>
                </c:pt>
                <c:pt idx="84">
                  <c:v>0.39682499999999998</c:v>
                </c:pt>
                <c:pt idx="85">
                  <c:v>0.39682499999999998</c:v>
                </c:pt>
                <c:pt idx="86">
                  <c:v>0.32659100000000002</c:v>
                </c:pt>
                <c:pt idx="87">
                  <c:v>0.31380799999999998</c:v>
                </c:pt>
                <c:pt idx="88">
                  <c:v>0.30487799999999998</c:v>
                </c:pt>
                <c:pt idx="89">
                  <c:v>0.40166499999999999</c:v>
                </c:pt>
                <c:pt idx="90">
                  <c:v>0.37301600000000001</c:v>
                </c:pt>
                <c:pt idx="91">
                  <c:v>0.33391399999999999</c:v>
                </c:pt>
                <c:pt idx="92">
                  <c:v>0.34809200000000001</c:v>
                </c:pt>
                <c:pt idx="93">
                  <c:v>0.35819600000000001</c:v>
                </c:pt>
                <c:pt idx="94">
                  <c:v>0.32132300000000003</c:v>
                </c:pt>
                <c:pt idx="95">
                  <c:v>0.30487799999999998</c:v>
                </c:pt>
                <c:pt idx="96">
                  <c:v>0.72222200000000003</c:v>
                </c:pt>
                <c:pt idx="97">
                  <c:v>0.68254000000000004</c:v>
                </c:pt>
                <c:pt idx="98">
                  <c:v>0.65844899999999995</c:v>
                </c:pt>
                <c:pt idx="99">
                  <c:v>0.66782799999999998</c:v>
                </c:pt>
                <c:pt idx="100">
                  <c:v>0.67266700000000001</c:v>
                </c:pt>
                <c:pt idx="101">
                  <c:v>0.663717</c:v>
                </c:pt>
                <c:pt idx="102">
                  <c:v>0.74603200000000003</c:v>
                </c:pt>
                <c:pt idx="103">
                  <c:v>0.663717</c:v>
                </c:pt>
                <c:pt idx="104">
                  <c:v>0.68254000000000004</c:v>
                </c:pt>
                <c:pt idx="105">
                  <c:v>0.71478900000000001</c:v>
                </c:pt>
                <c:pt idx="106">
                  <c:v>0.67355900000000002</c:v>
                </c:pt>
                <c:pt idx="107">
                  <c:v>0.67266700000000001</c:v>
                </c:pt>
                <c:pt idx="108">
                  <c:v>4.8393300000000002E-3</c:v>
                </c:pt>
                <c:pt idx="109">
                  <c:v>2.9035999999999999E-2</c:v>
                </c:pt>
                <c:pt idx="110">
                  <c:v>4.83933E-2</c:v>
                </c:pt>
                <c:pt idx="111">
                  <c:v>4.8393300000000002E-3</c:v>
                </c:pt>
                <c:pt idx="112">
                  <c:v>4.83933E-2</c:v>
                </c:pt>
                <c:pt idx="113">
                  <c:v>0</c:v>
                </c:pt>
                <c:pt idx="114">
                  <c:v>0</c:v>
                </c:pt>
                <c:pt idx="115">
                  <c:v>1.7618000000000002E-2</c:v>
                </c:pt>
                <c:pt idx="116">
                  <c:v>0</c:v>
                </c:pt>
                <c:pt idx="117">
                  <c:v>3.67298E-2</c:v>
                </c:pt>
                <c:pt idx="118">
                  <c:v>-7.9365100000000008E-3</c:v>
                </c:pt>
                <c:pt idx="119">
                  <c:v>2.3651800000000001E-2</c:v>
                </c:pt>
                <c:pt idx="120">
                  <c:v>-4.3554000000000002E-2</c:v>
                </c:pt>
                <c:pt idx="121">
                  <c:v>-4.3554000000000002E-2</c:v>
                </c:pt>
                <c:pt idx="122">
                  <c:v>-2.4196700000000002E-2</c:v>
                </c:pt>
                <c:pt idx="123">
                  <c:v>-4.83933E-2</c:v>
                </c:pt>
                <c:pt idx="124">
                  <c:v>-4.5303499999999997E-2</c:v>
                </c:pt>
                <c:pt idx="125">
                  <c:v>-3.8714699999999998E-2</c:v>
                </c:pt>
                <c:pt idx="126">
                  <c:v>-3.3875299999999997E-2</c:v>
                </c:pt>
                <c:pt idx="127">
                  <c:v>-2.9035999999999999E-2</c:v>
                </c:pt>
                <c:pt idx="128">
                  <c:v>-2.9035999999999999E-2</c:v>
                </c:pt>
                <c:pt idx="129">
                  <c:v>-3.8735699999999998E-2</c:v>
                </c:pt>
                <c:pt idx="130">
                  <c:v>-4.3554000000000002E-2</c:v>
                </c:pt>
                <c:pt idx="131">
                  <c:v>-1.53116E-2</c:v>
                </c:pt>
                <c:pt idx="132">
                  <c:v>-0.37301600000000001</c:v>
                </c:pt>
                <c:pt idx="133">
                  <c:v>-0.33333299999999999</c:v>
                </c:pt>
                <c:pt idx="134">
                  <c:v>-0.34920600000000002</c:v>
                </c:pt>
                <c:pt idx="135">
                  <c:v>-0.30952400000000002</c:v>
                </c:pt>
                <c:pt idx="136">
                  <c:v>-0.37301600000000001</c:v>
                </c:pt>
                <c:pt idx="137">
                  <c:v>-0.39682499999999998</c:v>
                </c:pt>
                <c:pt idx="138">
                  <c:v>-0.31939600000000001</c:v>
                </c:pt>
                <c:pt idx="139">
                  <c:v>-0.39682499999999998</c:v>
                </c:pt>
                <c:pt idx="140">
                  <c:v>-0.35991099999999998</c:v>
                </c:pt>
                <c:pt idx="141">
                  <c:v>-0.34833900000000001</c:v>
                </c:pt>
                <c:pt idx="142">
                  <c:v>-0.35714299999999999</c:v>
                </c:pt>
                <c:pt idx="143">
                  <c:v>-0.38888899999999998</c:v>
                </c:pt>
                <c:pt idx="144">
                  <c:v>-0.72106099999999995</c:v>
                </c:pt>
                <c:pt idx="145">
                  <c:v>-0.74041800000000002</c:v>
                </c:pt>
                <c:pt idx="146">
                  <c:v>-0.74041800000000002</c:v>
                </c:pt>
                <c:pt idx="147">
                  <c:v>-0.663296</c:v>
                </c:pt>
                <c:pt idx="148">
                  <c:v>-0.663296</c:v>
                </c:pt>
                <c:pt idx="149">
                  <c:v>-0.72106099999999995</c:v>
                </c:pt>
                <c:pt idx="150">
                  <c:v>-0.663296</c:v>
                </c:pt>
                <c:pt idx="151">
                  <c:v>-0.663296</c:v>
                </c:pt>
                <c:pt idx="152">
                  <c:v>-0.70585799999999999</c:v>
                </c:pt>
                <c:pt idx="153">
                  <c:v>-0.72106099999999995</c:v>
                </c:pt>
                <c:pt idx="154">
                  <c:v>-0.72106099999999995</c:v>
                </c:pt>
                <c:pt idx="155">
                  <c:v>-0.663296</c:v>
                </c:pt>
                <c:pt idx="156">
                  <c:v>-0.46668399999999999</c:v>
                </c:pt>
                <c:pt idx="157">
                  <c:v>-0.49845099999999998</c:v>
                </c:pt>
                <c:pt idx="158">
                  <c:v>-0.54761899999999997</c:v>
                </c:pt>
                <c:pt idx="159">
                  <c:v>-0.54684500000000003</c:v>
                </c:pt>
                <c:pt idx="160">
                  <c:v>-0.52748700000000004</c:v>
                </c:pt>
                <c:pt idx="161">
                  <c:v>-0.48086899999999999</c:v>
                </c:pt>
                <c:pt idx="162">
                  <c:v>-0.54446499999999998</c:v>
                </c:pt>
                <c:pt idx="163">
                  <c:v>-0.46004800000000001</c:v>
                </c:pt>
                <c:pt idx="164">
                  <c:v>-0.46457599999999999</c:v>
                </c:pt>
                <c:pt idx="165">
                  <c:v>-0.52501900000000001</c:v>
                </c:pt>
                <c:pt idx="166">
                  <c:v>-0.52501900000000001</c:v>
                </c:pt>
                <c:pt idx="167">
                  <c:v>-0.48280400000000001</c:v>
                </c:pt>
                <c:pt idx="168">
                  <c:v>-0.98253299999999999</c:v>
                </c:pt>
                <c:pt idx="169">
                  <c:v>-0.97480999999999995</c:v>
                </c:pt>
                <c:pt idx="170">
                  <c:v>-0.99206300000000003</c:v>
                </c:pt>
                <c:pt idx="171">
                  <c:v>-0.96031699999999998</c:v>
                </c:pt>
                <c:pt idx="172">
                  <c:v>-0.96145499999999995</c:v>
                </c:pt>
                <c:pt idx="173">
                  <c:v>-0.98545000000000005</c:v>
                </c:pt>
                <c:pt idx="174">
                  <c:v>-0.99386399999999997</c:v>
                </c:pt>
                <c:pt idx="175">
                  <c:v>-0.97270599999999996</c:v>
                </c:pt>
                <c:pt idx="176">
                  <c:v>-0.977545</c:v>
                </c:pt>
                <c:pt idx="177">
                  <c:v>-0.977545</c:v>
                </c:pt>
                <c:pt idx="178">
                  <c:v>-0.99206300000000003</c:v>
                </c:pt>
                <c:pt idx="179">
                  <c:v>-0.97166600000000003</c:v>
                </c:pt>
                <c:pt idx="180">
                  <c:v>-0.39509300000000003</c:v>
                </c:pt>
                <c:pt idx="181">
                  <c:v>-0.39682499999999998</c:v>
                </c:pt>
                <c:pt idx="182">
                  <c:v>-0.31055899999999997</c:v>
                </c:pt>
                <c:pt idx="183">
                  <c:v>-0.38714700000000002</c:v>
                </c:pt>
                <c:pt idx="184">
                  <c:v>-0.32781199999999999</c:v>
                </c:pt>
                <c:pt idx="185">
                  <c:v>-0.33212599999999998</c:v>
                </c:pt>
                <c:pt idx="186">
                  <c:v>-0.35811100000000001</c:v>
                </c:pt>
                <c:pt idx="187">
                  <c:v>-0.349379</c:v>
                </c:pt>
                <c:pt idx="188">
                  <c:v>-0.31918600000000003</c:v>
                </c:pt>
                <c:pt idx="189">
                  <c:v>-0.31055899999999997</c:v>
                </c:pt>
                <c:pt idx="190">
                  <c:v>-0.33391399999999999</c:v>
                </c:pt>
                <c:pt idx="191">
                  <c:v>-0.31487199999999999</c:v>
                </c:pt>
                <c:pt idx="192">
                  <c:v>-0.69207700000000005</c:v>
                </c:pt>
                <c:pt idx="193">
                  <c:v>-0.66782799999999998</c:v>
                </c:pt>
                <c:pt idx="194">
                  <c:v>-0.68718500000000005</c:v>
                </c:pt>
                <c:pt idx="195">
                  <c:v>-0.66298900000000005</c:v>
                </c:pt>
                <c:pt idx="196">
                  <c:v>-0.67266700000000001</c:v>
                </c:pt>
                <c:pt idx="197">
                  <c:v>-0.66666700000000001</c:v>
                </c:pt>
                <c:pt idx="198">
                  <c:v>-0.67266700000000001</c:v>
                </c:pt>
                <c:pt idx="199">
                  <c:v>-0.73557899999999998</c:v>
                </c:pt>
                <c:pt idx="200">
                  <c:v>-0.69047599999999998</c:v>
                </c:pt>
                <c:pt idx="201">
                  <c:v>-0.65873000000000004</c:v>
                </c:pt>
                <c:pt idx="202">
                  <c:v>-0.65814899999999998</c:v>
                </c:pt>
                <c:pt idx="203">
                  <c:v>-0.67266700000000001</c:v>
                </c:pt>
              </c:numCache>
            </c:numRef>
          </c:xVal>
          <c:yVal>
            <c:numRef>
              <c:f>nohue_arousal!$B$8:$GW$8</c:f>
              <c:numCache>
                <c:formatCode>General</c:formatCode>
                <c:ptCount val="204"/>
                <c:pt idx="0">
                  <c:v>0.6</c:v>
                </c:pt>
                <c:pt idx="1">
                  <c:v>0.6</c:v>
                </c:pt>
                <c:pt idx="2">
                  <c:v>0.8</c:v>
                </c:pt>
                <c:pt idx="3">
                  <c:v>0.9</c:v>
                </c:pt>
                <c:pt idx="4">
                  <c:v>0.5</c:v>
                </c:pt>
                <c:pt idx="5">
                  <c:v>0.3</c:v>
                </c:pt>
                <c:pt idx="6">
                  <c:v>0.3</c:v>
                </c:pt>
                <c:pt idx="7">
                  <c:v>1.1000000000000001</c:v>
                </c:pt>
                <c:pt idx="8">
                  <c:v>0.7</c:v>
                </c:pt>
                <c:pt idx="9">
                  <c:v>0.7</c:v>
                </c:pt>
                <c:pt idx="10">
                  <c:v>0</c:v>
                </c:pt>
                <c:pt idx="11">
                  <c:v>0.5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0.3</c:v>
                </c:pt>
                <c:pt idx="16">
                  <c:v>1.8</c:v>
                </c:pt>
                <c:pt idx="17">
                  <c:v>0.5</c:v>
                </c:pt>
                <c:pt idx="18">
                  <c:v>1.3</c:v>
                </c:pt>
                <c:pt idx="19">
                  <c:v>1.5</c:v>
                </c:pt>
                <c:pt idx="20">
                  <c:v>1.5</c:v>
                </c:pt>
                <c:pt idx="21">
                  <c:v>0.8</c:v>
                </c:pt>
                <c:pt idx="22">
                  <c:v>0.5</c:v>
                </c:pt>
                <c:pt idx="23">
                  <c:v>0.6</c:v>
                </c:pt>
                <c:pt idx="24">
                  <c:v>0.5</c:v>
                </c:pt>
                <c:pt idx="25">
                  <c:v>0.7</c:v>
                </c:pt>
                <c:pt idx="26">
                  <c:v>0.7</c:v>
                </c:pt>
                <c:pt idx="27">
                  <c:v>0</c:v>
                </c:pt>
                <c:pt idx="28">
                  <c:v>0.4</c:v>
                </c:pt>
                <c:pt idx="29">
                  <c:v>0.7</c:v>
                </c:pt>
                <c:pt idx="30">
                  <c:v>1.5</c:v>
                </c:pt>
                <c:pt idx="31">
                  <c:v>1.1000000000000001</c:v>
                </c:pt>
                <c:pt idx="32">
                  <c:v>1.3</c:v>
                </c:pt>
                <c:pt idx="33">
                  <c:v>1</c:v>
                </c:pt>
                <c:pt idx="34">
                  <c:v>1.5</c:v>
                </c:pt>
                <c:pt idx="35">
                  <c:v>1.4</c:v>
                </c:pt>
                <c:pt idx="36">
                  <c:v>1.4</c:v>
                </c:pt>
                <c:pt idx="37">
                  <c:v>0.8</c:v>
                </c:pt>
                <c:pt idx="38">
                  <c:v>0.7</c:v>
                </c:pt>
                <c:pt idx="39">
                  <c:v>0.5</c:v>
                </c:pt>
                <c:pt idx="40">
                  <c:v>1.5</c:v>
                </c:pt>
                <c:pt idx="41">
                  <c:v>0.2</c:v>
                </c:pt>
                <c:pt idx="42">
                  <c:v>0.8</c:v>
                </c:pt>
                <c:pt idx="43">
                  <c:v>1.3</c:v>
                </c:pt>
                <c:pt idx="44">
                  <c:v>2</c:v>
                </c:pt>
                <c:pt idx="45">
                  <c:v>0.7</c:v>
                </c:pt>
                <c:pt idx="46">
                  <c:v>0.7</c:v>
                </c:pt>
                <c:pt idx="47">
                  <c:v>0.9</c:v>
                </c:pt>
                <c:pt idx="48">
                  <c:v>1.4</c:v>
                </c:pt>
                <c:pt idx="49">
                  <c:v>0.7</c:v>
                </c:pt>
                <c:pt idx="50">
                  <c:v>0.5</c:v>
                </c:pt>
                <c:pt idx="51">
                  <c:v>1.1000000000000001</c:v>
                </c:pt>
                <c:pt idx="52">
                  <c:v>1.9</c:v>
                </c:pt>
                <c:pt idx="53">
                  <c:v>0.4</c:v>
                </c:pt>
                <c:pt idx="54">
                  <c:v>1.2</c:v>
                </c:pt>
                <c:pt idx="55">
                  <c:v>1.1000000000000001</c:v>
                </c:pt>
                <c:pt idx="56">
                  <c:v>1.7</c:v>
                </c:pt>
                <c:pt idx="57">
                  <c:v>1.1000000000000001</c:v>
                </c:pt>
                <c:pt idx="58">
                  <c:v>1.2</c:v>
                </c:pt>
                <c:pt idx="59">
                  <c:v>1.4</c:v>
                </c:pt>
                <c:pt idx="60">
                  <c:v>1.1000000000000001</c:v>
                </c:pt>
                <c:pt idx="61">
                  <c:v>0.8</c:v>
                </c:pt>
                <c:pt idx="62">
                  <c:v>0.3</c:v>
                </c:pt>
                <c:pt idx="63">
                  <c:v>0.9</c:v>
                </c:pt>
                <c:pt idx="64">
                  <c:v>1.5</c:v>
                </c:pt>
                <c:pt idx="65">
                  <c:v>0.5</c:v>
                </c:pt>
                <c:pt idx="66">
                  <c:v>0.2</c:v>
                </c:pt>
                <c:pt idx="67">
                  <c:v>0.9</c:v>
                </c:pt>
                <c:pt idx="68">
                  <c:v>1.6</c:v>
                </c:pt>
                <c:pt idx="69">
                  <c:v>0.6</c:v>
                </c:pt>
                <c:pt idx="70">
                  <c:v>0.1</c:v>
                </c:pt>
                <c:pt idx="71">
                  <c:v>1.4</c:v>
                </c:pt>
                <c:pt idx="72">
                  <c:v>0.3</c:v>
                </c:pt>
                <c:pt idx="73">
                  <c:v>0.7</c:v>
                </c:pt>
                <c:pt idx="74">
                  <c:v>0.4</c:v>
                </c:pt>
                <c:pt idx="75">
                  <c:v>1</c:v>
                </c:pt>
                <c:pt idx="76">
                  <c:v>1.9</c:v>
                </c:pt>
                <c:pt idx="77">
                  <c:v>0.7</c:v>
                </c:pt>
                <c:pt idx="78">
                  <c:v>0.2</c:v>
                </c:pt>
                <c:pt idx="79">
                  <c:v>1.1000000000000001</c:v>
                </c:pt>
                <c:pt idx="80">
                  <c:v>2</c:v>
                </c:pt>
                <c:pt idx="81">
                  <c:v>1.2</c:v>
                </c:pt>
                <c:pt idx="82">
                  <c:v>0.3</c:v>
                </c:pt>
                <c:pt idx="83">
                  <c:v>1.6</c:v>
                </c:pt>
                <c:pt idx="84">
                  <c:v>0.7</c:v>
                </c:pt>
                <c:pt idx="85">
                  <c:v>1.5</c:v>
                </c:pt>
                <c:pt idx="86">
                  <c:v>1.2</c:v>
                </c:pt>
                <c:pt idx="87">
                  <c:v>1.3</c:v>
                </c:pt>
                <c:pt idx="88">
                  <c:v>1.7</c:v>
                </c:pt>
                <c:pt idx="89">
                  <c:v>1</c:v>
                </c:pt>
                <c:pt idx="90">
                  <c:v>1.1000000000000001</c:v>
                </c:pt>
                <c:pt idx="91">
                  <c:v>1.4</c:v>
                </c:pt>
                <c:pt idx="92">
                  <c:v>0.4</c:v>
                </c:pt>
                <c:pt idx="93">
                  <c:v>0.6</c:v>
                </c:pt>
                <c:pt idx="94">
                  <c:v>1.3</c:v>
                </c:pt>
                <c:pt idx="95">
                  <c:v>1.4</c:v>
                </c:pt>
                <c:pt idx="96">
                  <c:v>1.1000000000000001</c:v>
                </c:pt>
                <c:pt idx="97">
                  <c:v>1.4</c:v>
                </c:pt>
                <c:pt idx="98">
                  <c:v>1.3</c:v>
                </c:pt>
                <c:pt idx="99">
                  <c:v>1</c:v>
                </c:pt>
                <c:pt idx="100">
                  <c:v>1.8</c:v>
                </c:pt>
                <c:pt idx="101">
                  <c:v>1</c:v>
                </c:pt>
                <c:pt idx="102">
                  <c:v>1.3</c:v>
                </c:pt>
                <c:pt idx="103">
                  <c:v>1.4</c:v>
                </c:pt>
                <c:pt idx="104">
                  <c:v>0.4</c:v>
                </c:pt>
                <c:pt idx="105">
                  <c:v>1.3</c:v>
                </c:pt>
                <c:pt idx="106">
                  <c:v>1.3</c:v>
                </c:pt>
                <c:pt idx="107">
                  <c:v>1.6</c:v>
                </c:pt>
                <c:pt idx="108">
                  <c:v>1</c:v>
                </c:pt>
                <c:pt idx="109">
                  <c:v>1.2</c:v>
                </c:pt>
                <c:pt idx="110">
                  <c:v>0.9</c:v>
                </c:pt>
                <c:pt idx="111">
                  <c:v>1</c:v>
                </c:pt>
                <c:pt idx="112">
                  <c:v>0.8</c:v>
                </c:pt>
                <c:pt idx="113">
                  <c:v>1</c:v>
                </c:pt>
                <c:pt idx="114">
                  <c:v>1.1000000000000001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1.5</c:v>
                </c:pt>
                <c:pt idx="119">
                  <c:v>1.5</c:v>
                </c:pt>
                <c:pt idx="120">
                  <c:v>1</c:v>
                </c:pt>
                <c:pt idx="121">
                  <c:v>1.5</c:v>
                </c:pt>
                <c:pt idx="122">
                  <c:v>1.6</c:v>
                </c:pt>
                <c:pt idx="123">
                  <c:v>1.4</c:v>
                </c:pt>
                <c:pt idx="124">
                  <c:v>1.4</c:v>
                </c:pt>
                <c:pt idx="125">
                  <c:v>1.5</c:v>
                </c:pt>
                <c:pt idx="126">
                  <c:v>1.8</c:v>
                </c:pt>
                <c:pt idx="127">
                  <c:v>1.2</c:v>
                </c:pt>
                <c:pt idx="128">
                  <c:v>0.9</c:v>
                </c:pt>
                <c:pt idx="129">
                  <c:v>1.2</c:v>
                </c:pt>
                <c:pt idx="130">
                  <c:v>1.4</c:v>
                </c:pt>
                <c:pt idx="131">
                  <c:v>1.4</c:v>
                </c:pt>
                <c:pt idx="132">
                  <c:v>0.6</c:v>
                </c:pt>
                <c:pt idx="133">
                  <c:v>0.7</c:v>
                </c:pt>
                <c:pt idx="134">
                  <c:v>1.4</c:v>
                </c:pt>
                <c:pt idx="135">
                  <c:v>1.2</c:v>
                </c:pt>
                <c:pt idx="136">
                  <c:v>1.4</c:v>
                </c:pt>
                <c:pt idx="137">
                  <c:v>1.4</c:v>
                </c:pt>
                <c:pt idx="138">
                  <c:v>1</c:v>
                </c:pt>
                <c:pt idx="139">
                  <c:v>1.5</c:v>
                </c:pt>
                <c:pt idx="140">
                  <c:v>0.4</c:v>
                </c:pt>
                <c:pt idx="141">
                  <c:v>0.8</c:v>
                </c:pt>
                <c:pt idx="142">
                  <c:v>0.5</c:v>
                </c:pt>
                <c:pt idx="143">
                  <c:v>1.4</c:v>
                </c:pt>
                <c:pt idx="144">
                  <c:v>0.4</c:v>
                </c:pt>
                <c:pt idx="145">
                  <c:v>1.3</c:v>
                </c:pt>
                <c:pt idx="146">
                  <c:v>1.3</c:v>
                </c:pt>
                <c:pt idx="147">
                  <c:v>1</c:v>
                </c:pt>
                <c:pt idx="148">
                  <c:v>0.4</c:v>
                </c:pt>
                <c:pt idx="149">
                  <c:v>1</c:v>
                </c:pt>
                <c:pt idx="150">
                  <c:v>1.1000000000000001</c:v>
                </c:pt>
                <c:pt idx="151">
                  <c:v>1.1000000000000001</c:v>
                </c:pt>
                <c:pt idx="152">
                  <c:v>0.7</c:v>
                </c:pt>
                <c:pt idx="153">
                  <c:v>1.2</c:v>
                </c:pt>
                <c:pt idx="154">
                  <c:v>1.2</c:v>
                </c:pt>
                <c:pt idx="155">
                  <c:v>1</c:v>
                </c:pt>
                <c:pt idx="156">
                  <c:v>0.3</c:v>
                </c:pt>
                <c:pt idx="157">
                  <c:v>1</c:v>
                </c:pt>
                <c:pt idx="158">
                  <c:v>0.4</c:v>
                </c:pt>
                <c:pt idx="159">
                  <c:v>0.8</c:v>
                </c:pt>
                <c:pt idx="160">
                  <c:v>0.2</c:v>
                </c:pt>
                <c:pt idx="161">
                  <c:v>0.5</c:v>
                </c:pt>
                <c:pt idx="162">
                  <c:v>0.2</c:v>
                </c:pt>
                <c:pt idx="163">
                  <c:v>1</c:v>
                </c:pt>
                <c:pt idx="164">
                  <c:v>0.4</c:v>
                </c:pt>
                <c:pt idx="165">
                  <c:v>0.2</c:v>
                </c:pt>
                <c:pt idx="166">
                  <c:v>0</c:v>
                </c:pt>
                <c:pt idx="167">
                  <c:v>0.7</c:v>
                </c:pt>
                <c:pt idx="168">
                  <c:v>0</c:v>
                </c:pt>
                <c:pt idx="169">
                  <c:v>0.3</c:v>
                </c:pt>
                <c:pt idx="170">
                  <c:v>0</c:v>
                </c:pt>
                <c:pt idx="171">
                  <c:v>0.3</c:v>
                </c:pt>
                <c:pt idx="172">
                  <c:v>0</c:v>
                </c:pt>
                <c:pt idx="173">
                  <c:v>0.3</c:v>
                </c:pt>
                <c:pt idx="174">
                  <c:v>0.1</c:v>
                </c:pt>
                <c:pt idx="175">
                  <c:v>0.9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0.5</c:v>
                </c:pt>
                <c:pt idx="180">
                  <c:v>1.4</c:v>
                </c:pt>
                <c:pt idx="181">
                  <c:v>0.5</c:v>
                </c:pt>
                <c:pt idx="182">
                  <c:v>0.3</c:v>
                </c:pt>
                <c:pt idx="183">
                  <c:v>0.8</c:v>
                </c:pt>
                <c:pt idx="184">
                  <c:v>0.5</c:v>
                </c:pt>
                <c:pt idx="185">
                  <c:v>0.6</c:v>
                </c:pt>
                <c:pt idx="186">
                  <c:v>0.6</c:v>
                </c:pt>
                <c:pt idx="187">
                  <c:v>1.3</c:v>
                </c:pt>
                <c:pt idx="188">
                  <c:v>1.1000000000000001</c:v>
                </c:pt>
                <c:pt idx="189">
                  <c:v>0.7</c:v>
                </c:pt>
                <c:pt idx="190">
                  <c:v>0.6</c:v>
                </c:pt>
                <c:pt idx="191">
                  <c:v>0.5</c:v>
                </c:pt>
                <c:pt idx="192">
                  <c:v>0.2</c:v>
                </c:pt>
                <c:pt idx="193">
                  <c:v>0.7</c:v>
                </c:pt>
                <c:pt idx="194">
                  <c:v>0.5</c:v>
                </c:pt>
                <c:pt idx="195">
                  <c:v>0.6</c:v>
                </c:pt>
                <c:pt idx="196">
                  <c:v>0.1</c:v>
                </c:pt>
                <c:pt idx="197">
                  <c:v>0.4</c:v>
                </c:pt>
                <c:pt idx="198">
                  <c:v>1.2</c:v>
                </c:pt>
                <c:pt idx="199">
                  <c:v>0.6</c:v>
                </c:pt>
                <c:pt idx="200">
                  <c:v>0.7</c:v>
                </c:pt>
                <c:pt idx="201">
                  <c:v>1.2</c:v>
                </c:pt>
                <c:pt idx="202">
                  <c:v>1.8</c:v>
                </c:pt>
                <c:pt idx="203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F-8E4B-89DC-3F500836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97503"/>
        <c:axId val="519226383"/>
      </c:scatterChart>
      <c:valAx>
        <c:axId val="5344975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arousal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19226383"/>
        <c:crosses val="autoZero"/>
        <c:crossBetween val="midCat"/>
      </c:valAx>
      <c:valAx>
        <c:axId val="5192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length</a:t>
                </a:r>
                <a:r>
                  <a:rPr lang="en-US" altLang="ja-JP" baseline="0"/>
                  <a:t>_coeficient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3449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correlation Between Arousal and amplitude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nohue_arousal!$A$9</c:f>
              <c:strCache>
                <c:ptCount val="1"/>
                <c:pt idx="0">
                  <c:v>sliderAmplitude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73025">
                <a:solidFill>
                  <a:srgbClr val="4472C4"/>
                </a:solidFill>
                <a:round/>
              </a:ln>
              <a:effectLst/>
            </c:spPr>
          </c:marker>
          <c:trendline>
            <c:spPr>
              <a:ln w="38100" cap="rnd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625785655796584"/>
                  <c:y val="-0.17133914244131809"/>
                </c:manualLayout>
              </c:layout>
              <c:numFmt formatCode="General" sourceLinked="0"/>
              <c:spPr>
                <a:solidFill>
                  <a:sysClr val="window" lastClr="FFFFFF">
                    <a:alpha val="34000"/>
                  </a:sysClr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ourier" pitchFamily="2" charset="0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nohue_arousal!$B$5:$GW$5</c:f>
              <c:numCache>
                <c:formatCode>General</c:formatCode>
                <c:ptCount val="204"/>
                <c:pt idx="0">
                  <c:v>-1.5873000000000002E-2</c:v>
                </c:pt>
                <c:pt idx="1">
                  <c:v>7.9365100000000008E-3</c:v>
                </c:pt>
                <c:pt idx="2">
                  <c:v>1.5873000000000002E-2</c:v>
                </c:pt>
                <c:pt idx="3">
                  <c:v>0</c:v>
                </c:pt>
                <c:pt idx="4">
                  <c:v>0</c:v>
                </c:pt>
                <c:pt idx="5">
                  <c:v>8.6266399999999997E-3</c:v>
                </c:pt>
                <c:pt idx="6">
                  <c:v>-1.294E-2</c:v>
                </c:pt>
                <c:pt idx="7">
                  <c:v>-3.8279E-3</c:v>
                </c:pt>
                <c:pt idx="8">
                  <c:v>-4.7619000000000002E-2</c:v>
                </c:pt>
                <c:pt idx="9">
                  <c:v>-2.3809500000000001E-2</c:v>
                </c:pt>
                <c:pt idx="10">
                  <c:v>-7.65579E-3</c:v>
                </c:pt>
                <c:pt idx="11">
                  <c:v>7.9365100000000008E-3</c:v>
                </c:pt>
                <c:pt idx="12">
                  <c:v>0</c:v>
                </c:pt>
                <c:pt idx="13">
                  <c:v>7.9365100000000008E-3</c:v>
                </c:pt>
                <c:pt idx="14">
                  <c:v>3.3875299999999997E-2</c:v>
                </c:pt>
                <c:pt idx="15">
                  <c:v>0</c:v>
                </c:pt>
                <c:pt idx="16">
                  <c:v>-7.9365100000000008E-3</c:v>
                </c:pt>
                <c:pt idx="17">
                  <c:v>0</c:v>
                </c:pt>
                <c:pt idx="18">
                  <c:v>7.9365100000000008E-3</c:v>
                </c:pt>
                <c:pt idx="19">
                  <c:v>7.9365100000000008E-3</c:v>
                </c:pt>
                <c:pt idx="20">
                  <c:v>7.9365100000000008E-3</c:v>
                </c:pt>
                <c:pt idx="21">
                  <c:v>7.9365100000000008E-3</c:v>
                </c:pt>
                <c:pt idx="22">
                  <c:v>2.3809500000000001E-2</c:v>
                </c:pt>
                <c:pt idx="23">
                  <c:v>0</c:v>
                </c:pt>
                <c:pt idx="24">
                  <c:v>3.8714699999999998E-2</c:v>
                </c:pt>
                <c:pt idx="25">
                  <c:v>-3.3875299999999997E-2</c:v>
                </c:pt>
                <c:pt idx="26">
                  <c:v>-1.5873000000000002E-2</c:v>
                </c:pt>
                <c:pt idx="27">
                  <c:v>-2.3809500000000001E-2</c:v>
                </c:pt>
                <c:pt idx="28">
                  <c:v>3.8714699999999998E-2</c:v>
                </c:pt>
                <c:pt idx="29">
                  <c:v>3.8714699999999998E-2</c:v>
                </c:pt>
                <c:pt idx="30">
                  <c:v>3.3875299999999997E-2</c:v>
                </c:pt>
                <c:pt idx="31">
                  <c:v>-4.83933E-2</c:v>
                </c:pt>
                <c:pt idx="32">
                  <c:v>1.4518E-2</c:v>
                </c:pt>
                <c:pt idx="33">
                  <c:v>3.8714699999999998E-2</c:v>
                </c:pt>
                <c:pt idx="34">
                  <c:v>2.4196700000000002E-2</c:v>
                </c:pt>
                <c:pt idx="35">
                  <c:v>3.8714699999999998E-2</c:v>
                </c:pt>
                <c:pt idx="36">
                  <c:v>0.36507899999999999</c:v>
                </c:pt>
                <c:pt idx="37">
                  <c:v>0.370865</c:v>
                </c:pt>
                <c:pt idx="38">
                  <c:v>0.33212599999999998</c:v>
                </c:pt>
                <c:pt idx="39">
                  <c:v>0.33391399999999999</c:v>
                </c:pt>
                <c:pt idx="40">
                  <c:v>0.36294999999999999</c:v>
                </c:pt>
                <c:pt idx="41">
                  <c:v>0.324235</c:v>
                </c:pt>
                <c:pt idx="42">
                  <c:v>0.30971700000000002</c:v>
                </c:pt>
                <c:pt idx="43">
                  <c:v>0.35052899999999998</c:v>
                </c:pt>
                <c:pt idx="44">
                  <c:v>0.32907500000000001</c:v>
                </c:pt>
                <c:pt idx="45">
                  <c:v>0.38095200000000001</c:v>
                </c:pt>
                <c:pt idx="46">
                  <c:v>0.31976500000000002</c:v>
                </c:pt>
                <c:pt idx="47">
                  <c:v>0.30624600000000002</c:v>
                </c:pt>
                <c:pt idx="48">
                  <c:v>0.72689499999999996</c:v>
                </c:pt>
                <c:pt idx="49">
                  <c:v>0.72222200000000003</c:v>
                </c:pt>
                <c:pt idx="50">
                  <c:v>0.67451899999999998</c:v>
                </c:pt>
                <c:pt idx="51">
                  <c:v>0.72486799999999996</c:v>
                </c:pt>
                <c:pt idx="52">
                  <c:v>0.68234600000000001</c:v>
                </c:pt>
                <c:pt idx="53">
                  <c:v>0.66782799999999998</c:v>
                </c:pt>
                <c:pt idx="54">
                  <c:v>0.69661099999999998</c:v>
                </c:pt>
                <c:pt idx="55">
                  <c:v>0.71138199999999996</c:v>
                </c:pt>
                <c:pt idx="56">
                  <c:v>0.66782799999999998</c:v>
                </c:pt>
                <c:pt idx="57">
                  <c:v>0.66782799999999998</c:v>
                </c:pt>
                <c:pt idx="58">
                  <c:v>0.68254000000000004</c:v>
                </c:pt>
                <c:pt idx="59">
                  <c:v>0.67451899999999998</c:v>
                </c:pt>
                <c:pt idx="60">
                  <c:v>0.5</c:v>
                </c:pt>
                <c:pt idx="61">
                  <c:v>0.50808500000000001</c:v>
                </c:pt>
                <c:pt idx="62">
                  <c:v>0.468254</c:v>
                </c:pt>
                <c:pt idx="63">
                  <c:v>0.50568900000000006</c:v>
                </c:pt>
                <c:pt idx="64">
                  <c:v>0.53968300000000002</c:v>
                </c:pt>
                <c:pt idx="65">
                  <c:v>0.48412699999999997</c:v>
                </c:pt>
                <c:pt idx="66">
                  <c:v>0.483933</c:v>
                </c:pt>
                <c:pt idx="67">
                  <c:v>0.50793600000000005</c:v>
                </c:pt>
                <c:pt idx="68">
                  <c:v>0.49845099999999998</c:v>
                </c:pt>
                <c:pt idx="69">
                  <c:v>0.5</c:v>
                </c:pt>
                <c:pt idx="70">
                  <c:v>0.54761899999999997</c:v>
                </c:pt>
                <c:pt idx="71">
                  <c:v>0.53258099999999997</c:v>
                </c:pt>
                <c:pt idx="72">
                  <c:v>0.97270599999999996</c:v>
                </c:pt>
                <c:pt idx="73">
                  <c:v>0.97270599999999996</c:v>
                </c:pt>
                <c:pt idx="74">
                  <c:v>0.98722399999999999</c:v>
                </c:pt>
                <c:pt idx="75">
                  <c:v>0.97270599999999996</c:v>
                </c:pt>
                <c:pt idx="76">
                  <c:v>0.98238499999999995</c:v>
                </c:pt>
                <c:pt idx="77">
                  <c:v>0.97270599999999996</c:v>
                </c:pt>
                <c:pt idx="78">
                  <c:v>0.97150899999999996</c:v>
                </c:pt>
                <c:pt idx="79">
                  <c:v>0.99206300000000003</c:v>
                </c:pt>
                <c:pt idx="80">
                  <c:v>0.97270599999999996</c:v>
                </c:pt>
                <c:pt idx="81">
                  <c:v>0.977545</c:v>
                </c:pt>
                <c:pt idx="82">
                  <c:v>0.98238499999999995</c:v>
                </c:pt>
                <c:pt idx="83">
                  <c:v>0.98238499999999995</c:v>
                </c:pt>
                <c:pt idx="84">
                  <c:v>0.39682499999999998</c:v>
                </c:pt>
                <c:pt idx="85">
                  <c:v>0.39682499999999998</c:v>
                </c:pt>
                <c:pt idx="86">
                  <c:v>0.32659100000000002</c:v>
                </c:pt>
                <c:pt idx="87">
                  <c:v>0.31380799999999998</c:v>
                </c:pt>
                <c:pt idx="88">
                  <c:v>0.30487799999999998</c:v>
                </c:pt>
                <c:pt idx="89">
                  <c:v>0.40166499999999999</c:v>
                </c:pt>
                <c:pt idx="90">
                  <c:v>0.37301600000000001</c:v>
                </c:pt>
                <c:pt idx="91">
                  <c:v>0.33391399999999999</c:v>
                </c:pt>
                <c:pt idx="92">
                  <c:v>0.34809200000000001</c:v>
                </c:pt>
                <c:pt idx="93">
                  <c:v>0.35819600000000001</c:v>
                </c:pt>
                <c:pt idx="94">
                  <c:v>0.32132300000000003</c:v>
                </c:pt>
                <c:pt idx="95">
                  <c:v>0.30487799999999998</c:v>
                </c:pt>
                <c:pt idx="96">
                  <c:v>0.72222200000000003</c:v>
                </c:pt>
                <c:pt idx="97">
                  <c:v>0.68254000000000004</c:v>
                </c:pt>
                <c:pt idx="98">
                  <c:v>0.65844899999999995</c:v>
                </c:pt>
                <c:pt idx="99">
                  <c:v>0.66782799999999998</c:v>
                </c:pt>
                <c:pt idx="100">
                  <c:v>0.67266700000000001</c:v>
                </c:pt>
                <c:pt idx="101">
                  <c:v>0.663717</c:v>
                </c:pt>
                <c:pt idx="102">
                  <c:v>0.74603200000000003</c:v>
                </c:pt>
                <c:pt idx="103">
                  <c:v>0.663717</c:v>
                </c:pt>
                <c:pt idx="104">
                  <c:v>0.68254000000000004</c:v>
                </c:pt>
                <c:pt idx="105">
                  <c:v>0.71478900000000001</c:v>
                </c:pt>
                <c:pt idx="106">
                  <c:v>0.67355900000000002</c:v>
                </c:pt>
                <c:pt idx="107">
                  <c:v>0.67266700000000001</c:v>
                </c:pt>
                <c:pt idx="108">
                  <c:v>4.8393300000000002E-3</c:v>
                </c:pt>
                <c:pt idx="109">
                  <c:v>2.9035999999999999E-2</c:v>
                </c:pt>
                <c:pt idx="110">
                  <c:v>4.83933E-2</c:v>
                </c:pt>
                <c:pt idx="111">
                  <c:v>4.8393300000000002E-3</c:v>
                </c:pt>
                <c:pt idx="112">
                  <c:v>4.83933E-2</c:v>
                </c:pt>
                <c:pt idx="113">
                  <c:v>0</c:v>
                </c:pt>
                <c:pt idx="114">
                  <c:v>0</c:v>
                </c:pt>
                <c:pt idx="115">
                  <c:v>1.7618000000000002E-2</c:v>
                </c:pt>
                <c:pt idx="116">
                  <c:v>0</c:v>
                </c:pt>
                <c:pt idx="117">
                  <c:v>3.67298E-2</c:v>
                </c:pt>
                <c:pt idx="118">
                  <c:v>-7.9365100000000008E-3</c:v>
                </c:pt>
                <c:pt idx="119">
                  <c:v>2.3651800000000001E-2</c:v>
                </c:pt>
                <c:pt idx="120">
                  <c:v>-4.3554000000000002E-2</c:v>
                </c:pt>
                <c:pt idx="121">
                  <c:v>-4.3554000000000002E-2</c:v>
                </c:pt>
                <c:pt idx="122">
                  <c:v>-2.4196700000000002E-2</c:v>
                </c:pt>
                <c:pt idx="123">
                  <c:v>-4.83933E-2</c:v>
                </c:pt>
                <c:pt idx="124">
                  <c:v>-4.5303499999999997E-2</c:v>
                </c:pt>
                <c:pt idx="125">
                  <c:v>-3.8714699999999998E-2</c:v>
                </c:pt>
                <c:pt idx="126">
                  <c:v>-3.3875299999999997E-2</c:v>
                </c:pt>
                <c:pt idx="127">
                  <c:v>-2.9035999999999999E-2</c:v>
                </c:pt>
                <c:pt idx="128">
                  <c:v>-2.9035999999999999E-2</c:v>
                </c:pt>
                <c:pt idx="129">
                  <c:v>-3.8735699999999998E-2</c:v>
                </c:pt>
                <c:pt idx="130">
                  <c:v>-4.3554000000000002E-2</c:v>
                </c:pt>
                <c:pt idx="131">
                  <c:v>-1.53116E-2</c:v>
                </c:pt>
                <c:pt idx="132">
                  <c:v>-0.37301600000000001</c:v>
                </c:pt>
                <c:pt idx="133">
                  <c:v>-0.33333299999999999</c:v>
                </c:pt>
                <c:pt idx="134">
                  <c:v>-0.34920600000000002</c:v>
                </c:pt>
                <c:pt idx="135">
                  <c:v>-0.30952400000000002</c:v>
                </c:pt>
                <c:pt idx="136">
                  <c:v>-0.37301600000000001</c:v>
                </c:pt>
                <c:pt idx="137">
                  <c:v>-0.39682499999999998</c:v>
                </c:pt>
                <c:pt idx="138">
                  <c:v>-0.31939600000000001</c:v>
                </c:pt>
                <c:pt idx="139">
                  <c:v>-0.39682499999999998</c:v>
                </c:pt>
                <c:pt idx="140">
                  <c:v>-0.35991099999999998</c:v>
                </c:pt>
                <c:pt idx="141">
                  <c:v>-0.34833900000000001</c:v>
                </c:pt>
                <c:pt idx="142">
                  <c:v>-0.35714299999999999</c:v>
                </c:pt>
                <c:pt idx="143">
                  <c:v>-0.38888899999999998</c:v>
                </c:pt>
                <c:pt idx="144">
                  <c:v>-0.72106099999999995</c:v>
                </c:pt>
                <c:pt idx="145">
                  <c:v>-0.74041800000000002</c:v>
                </c:pt>
                <c:pt idx="146">
                  <c:v>-0.74041800000000002</c:v>
                </c:pt>
                <c:pt idx="147">
                  <c:v>-0.663296</c:v>
                </c:pt>
                <c:pt idx="148">
                  <c:v>-0.663296</c:v>
                </c:pt>
                <c:pt idx="149">
                  <c:v>-0.72106099999999995</c:v>
                </c:pt>
                <c:pt idx="150">
                  <c:v>-0.663296</c:v>
                </c:pt>
                <c:pt idx="151">
                  <c:v>-0.663296</c:v>
                </c:pt>
                <c:pt idx="152">
                  <c:v>-0.70585799999999999</c:v>
                </c:pt>
                <c:pt idx="153">
                  <c:v>-0.72106099999999995</c:v>
                </c:pt>
                <c:pt idx="154">
                  <c:v>-0.72106099999999995</c:v>
                </c:pt>
                <c:pt idx="155">
                  <c:v>-0.663296</c:v>
                </c:pt>
                <c:pt idx="156">
                  <c:v>-0.46668399999999999</c:v>
                </c:pt>
                <c:pt idx="157">
                  <c:v>-0.49845099999999998</c:v>
                </c:pt>
                <c:pt idx="158">
                  <c:v>-0.54761899999999997</c:v>
                </c:pt>
                <c:pt idx="159">
                  <c:v>-0.54684500000000003</c:v>
                </c:pt>
                <c:pt idx="160">
                  <c:v>-0.52748700000000004</c:v>
                </c:pt>
                <c:pt idx="161">
                  <c:v>-0.48086899999999999</c:v>
                </c:pt>
                <c:pt idx="162">
                  <c:v>-0.54446499999999998</c:v>
                </c:pt>
                <c:pt idx="163">
                  <c:v>-0.46004800000000001</c:v>
                </c:pt>
                <c:pt idx="164">
                  <c:v>-0.46457599999999999</c:v>
                </c:pt>
                <c:pt idx="165">
                  <c:v>-0.52501900000000001</c:v>
                </c:pt>
                <c:pt idx="166">
                  <c:v>-0.52501900000000001</c:v>
                </c:pt>
                <c:pt idx="167">
                  <c:v>-0.48280400000000001</c:v>
                </c:pt>
                <c:pt idx="168">
                  <c:v>-0.98253299999999999</c:v>
                </c:pt>
                <c:pt idx="169">
                  <c:v>-0.97480999999999995</c:v>
                </c:pt>
                <c:pt idx="170">
                  <c:v>-0.99206300000000003</c:v>
                </c:pt>
                <c:pt idx="171">
                  <c:v>-0.96031699999999998</c:v>
                </c:pt>
                <c:pt idx="172">
                  <c:v>-0.96145499999999995</c:v>
                </c:pt>
                <c:pt idx="173">
                  <c:v>-0.98545000000000005</c:v>
                </c:pt>
                <c:pt idx="174">
                  <c:v>-0.99386399999999997</c:v>
                </c:pt>
                <c:pt idx="175">
                  <c:v>-0.97270599999999996</c:v>
                </c:pt>
                <c:pt idx="176">
                  <c:v>-0.977545</c:v>
                </c:pt>
                <c:pt idx="177">
                  <c:v>-0.977545</c:v>
                </c:pt>
                <c:pt idx="178">
                  <c:v>-0.99206300000000003</c:v>
                </c:pt>
                <c:pt idx="179">
                  <c:v>-0.97166600000000003</c:v>
                </c:pt>
                <c:pt idx="180">
                  <c:v>-0.39509300000000003</c:v>
                </c:pt>
                <c:pt idx="181">
                  <c:v>-0.39682499999999998</c:v>
                </c:pt>
                <c:pt idx="182">
                  <c:v>-0.31055899999999997</c:v>
                </c:pt>
                <c:pt idx="183">
                  <c:v>-0.38714700000000002</c:v>
                </c:pt>
                <c:pt idx="184">
                  <c:v>-0.32781199999999999</c:v>
                </c:pt>
                <c:pt idx="185">
                  <c:v>-0.33212599999999998</c:v>
                </c:pt>
                <c:pt idx="186">
                  <c:v>-0.35811100000000001</c:v>
                </c:pt>
                <c:pt idx="187">
                  <c:v>-0.349379</c:v>
                </c:pt>
                <c:pt idx="188">
                  <c:v>-0.31918600000000003</c:v>
                </c:pt>
                <c:pt idx="189">
                  <c:v>-0.31055899999999997</c:v>
                </c:pt>
                <c:pt idx="190">
                  <c:v>-0.33391399999999999</c:v>
                </c:pt>
                <c:pt idx="191">
                  <c:v>-0.31487199999999999</c:v>
                </c:pt>
                <c:pt idx="192">
                  <c:v>-0.69207700000000005</c:v>
                </c:pt>
                <c:pt idx="193">
                  <c:v>-0.66782799999999998</c:v>
                </c:pt>
                <c:pt idx="194">
                  <c:v>-0.68718500000000005</c:v>
                </c:pt>
                <c:pt idx="195">
                  <c:v>-0.66298900000000005</c:v>
                </c:pt>
                <c:pt idx="196">
                  <c:v>-0.67266700000000001</c:v>
                </c:pt>
                <c:pt idx="197">
                  <c:v>-0.66666700000000001</c:v>
                </c:pt>
                <c:pt idx="198">
                  <c:v>-0.67266700000000001</c:v>
                </c:pt>
                <c:pt idx="199">
                  <c:v>-0.73557899999999998</c:v>
                </c:pt>
                <c:pt idx="200">
                  <c:v>-0.69047599999999998</c:v>
                </c:pt>
                <c:pt idx="201">
                  <c:v>-0.65873000000000004</c:v>
                </c:pt>
                <c:pt idx="202">
                  <c:v>-0.65814899999999998</c:v>
                </c:pt>
                <c:pt idx="203">
                  <c:v>-0.67266700000000001</c:v>
                </c:pt>
              </c:numCache>
            </c:numRef>
          </c:xVal>
          <c:yVal>
            <c:numRef>
              <c:f>nohue_arousal!$B$9:$GW$9</c:f>
              <c:numCache>
                <c:formatCode>General</c:formatCode>
                <c:ptCount val="204"/>
                <c:pt idx="0">
                  <c:v>0.4</c:v>
                </c:pt>
                <c:pt idx="1">
                  <c:v>0.5</c:v>
                </c:pt>
                <c:pt idx="2">
                  <c:v>0.4</c:v>
                </c:pt>
                <c:pt idx="3">
                  <c:v>0.45</c:v>
                </c:pt>
                <c:pt idx="4">
                  <c:v>0.4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0.15</c:v>
                </c:pt>
                <c:pt idx="9">
                  <c:v>0.2</c:v>
                </c:pt>
                <c:pt idx="10">
                  <c:v>0.05</c:v>
                </c:pt>
                <c:pt idx="11">
                  <c:v>0.3</c:v>
                </c:pt>
                <c:pt idx="12">
                  <c:v>0.25</c:v>
                </c:pt>
                <c:pt idx="13">
                  <c:v>0.6</c:v>
                </c:pt>
                <c:pt idx="14">
                  <c:v>0.35</c:v>
                </c:pt>
                <c:pt idx="15">
                  <c:v>0.2</c:v>
                </c:pt>
                <c:pt idx="16">
                  <c:v>0.15</c:v>
                </c:pt>
                <c:pt idx="17">
                  <c:v>0.6</c:v>
                </c:pt>
                <c:pt idx="18">
                  <c:v>0.35</c:v>
                </c:pt>
                <c:pt idx="19">
                  <c:v>0.3</c:v>
                </c:pt>
                <c:pt idx="20">
                  <c:v>0.45</c:v>
                </c:pt>
                <c:pt idx="21">
                  <c:v>0.3</c:v>
                </c:pt>
                <c:pt idx="22">
                  <c:v>0.35</c:v>
                </c:pt>
                <c:pt idx="23">
                  <c:v>0.25</c:v>
                </c:pt>
                <c:pt idx="24">
                  <c:v>0.5</c:v>
                </c:pt>
                <c:pt idx="25">
                  <c:v>0.55000000000000004</c:v>
                </c:pt>
                <c:pt idx="26">
                  <c:v>0.35</c:v>
                </c:pt>
                <c:pt idx="27">
                  <c:v>0.6</c:v>
                </c:pt>
                <c:pt idx="28">
                  <c:v>0.3</c:v>
                </c:pt>
                <c:pt idx="29">
                  <c:v>0.4</c:v>
                </c:pt>
                <c:pt idx="30">
                  <c:v>0.3</c:v>
                </c:pt>
                <c:pt idx="31">
                  <c:v>0.35</c:v>
                </c:pt>
                <c:pt idx="32">
                  <c:v>0.2</c:v>
                </c:pt>
                <c:pt idx="33">
                  <c:v>0.25</c:v>
                </c:pt>
                <c:pt idx="34">
                  <c:v>0.05</c:v>
                </c:pt>
                <c:pt idx="35">
                  <c:v>0.25</c:v>
                </c:pt>
                <c:pt idx="36">
                  <c:v>0.65</c:v>
                </c:pt>
                <c:pt idx="37">
                  <c:v>0.65</c:v>
                </c:pt>
                <c:pt idx="38">
                  <c:v>0.65</c:v>
                </c:pt>
                <c:pt idx="39">
                  <c:v>0.65</c:v>
                </c:pt>
                <c:pt idx="40">
                  <c:v>0.5</c:v>
                </c:pt>
                <c:pt idx="41">
                  <c:v>0.4</c:v>
                </c:pt>
                <c:pt idx="42">
                  <c:v>0.45</c:v>
                </c:pt>
                <c:pt idx="43">
                  <c:v>0.4</c:v>
                </c:pt>
                <c:pt idx="44">
                  <c:v>0.6</c:v>
                </c:pt>
                <c:pt idx="45">
                  <c:v>0.35</c:v>
                </c:pt>
                <c:pt idx="46">
                  <c:v>0.35</c:v>
                </c:pt>
                <c:pt idx="47">
                  <c:v>0.6</c:v>
                </c:pt>
                <c:pt idx="48">
                  <c:v>0.7</c:v>
                </c:pt>
                <c:pt idx="49">
                  <c:v>0.7</c:v>
                </c:pt>
                <c:pt idx="50">
                  <c:v>0.6</c:v>
                </c:pt>
                <c:pt idx="51">
                  <c:v>0.6</c:v>
                </c:pt>
                <c:pt idx="52">
                  <c:v>0.8</c:v>
                </c:pt>
                <c:pt idx="53">
                  <c:v>0.55000000000000004</c:v>
                </c:pt>
                <c:pt idx="54">
                  <c:v>0.55000000000000004</c:v>
                </c:pt>
                <c:pt idx="55">
                  <c:v>0.45</c:v>
                </c:pt>
                <c:pt idx="56">
                  <c:v>0.6</c:v>
                </c:pt>
                <c:pt idx="57">
                  <c:v>0.6</c:v>
                </c:pt>
                <c:pt idx="58">
                  <c:v>0.75</c:v>
                </c:pt>
                <c:pt idx="59">
                  <c:v>0.6</c:v>
                </c:pt>
                <c:pt idx="60">
                  <c:v>0.4</c:v>
                </c:pt>
                <c:pt idx="61">
                  <c:v>0.5</c:v>
                </c:pt>
                <c:pt idx="62">
                  <c:v>0.7</c:v>
                </c:pt>
                <c:pt idx="63">
                  <c:v>0.55000000000000004</c:v>
                </c:pt>
                <c:pt idx="64">
                  <c:v>0.7</c:v>
                </c:pt>
                <c:pt idx="65">
                  <c:v>0.5</c:v>
                </c:pt>
                <c:pt idx="66">
                  <c:v>0.45</c:v>
                </c:pt>
                <c:pt idx="67">
                  <c:v>0.5</c:v>
                </c:pt>
                <c:pt idx="68">
                  <c:v>0.25</c:v>
                </c:pt>
                <c:pt idx="69">
                  <c:v>0.35</c:v>
                </c:pt>
                <c:pt idx="70">
                  <c:v>0.7</c:v>
                </c:pt>
                <c:pt idx="71">
                  <c:v>0.65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0.75</c:v>
                </c:pt>
                <c:pt idx="76">
                  <c:v>0.95</c:v>
                </c:pt>
                <c:pt idx="77">
                  <c:v>0.45</c:v>
                </c:pt>
                <c:pt idx="78">
                  <c:v>0.65</c:v>
                </c:pt>
                <c:pt idx="79">
                  <c:v>0.4</c:v>
                </c:pt>
                <c:pt idx="80">
                  <c:v>0.7</c:v>
                </c:pt>
                <c:pt idx="81">
                  <c:v>0.6</c:v>
                </c:pt>
                <c:pt idx="82">
                  <c:v>0.9</c:v>
                </c:pt>
                <c:pt idx="83">
                  <c:v>0.75</c:v>
                </c:pt>
                <c:pt idx="84">
                  <c:v>0.35</c:v>
                </c:pt>
                <c:pt idx="85">
                  <c:v>0.6</c:v>
                </c:pt>
                <c:pt idx="86">
                  <c:v>0.6</c:v>
                </c:pt>
                <c:pt idx="87">
                  <c:v>0.25</c:v>
                </c:pt>
                <c:pt idx="88">
                  <c:v>0.5</c:v>
                </c:pt>
                <c:pt idx="89">
                  <c:v>0.45</c:v>
                </c:pt>
                <c:pt idx="90">
                  <c:v>0.35</c:v>
                </c:pt>
                <c:pt idx="91">
                  <c:v>0.6</c:v>
                </c:pt>
                <c:pt idx="92">
                  <c:v>0.35</c:v>
                </c:pt>
                <c:pt idx="93">
                  <c:v>0.35</c:v>
                </c:pt>
                <c:pt idx="94">
                  <c:v>0.35</c:v>
                </c:pt>
                <c:pt idx="95">
                  <c:v>0.55000000000000004</c:v>
                </c:pt>
                <c:pt idx="96">
                  <c:v>0.7</c:v>
                </c:pt>
                <c:pt idx="97">
                  <c:v>0.55000000000000004</c:v>
                </c:pt>
                <c:pt idx="98">
                  <c:v>0.65</c:v>
                </c:pt>
                <c:pt idx="99">
                  <c:v>0.6</c:v>
                </c:pt>
                <c:pt idx="100">
                  <c:v>0.5</c:v>
                </c:pt>
                <c:pt idx="101">
                  <c:v>0.45</c:v>
                </c:pt>
                <c:pt idx="102">
                  <c:v>0.55000000000000004</c:v>
                </c:pt>
                <c:pt idx="103">
                  <c:v>0.55000000000000004</c:v>
                </c:pt>
                <c:pt idx="104">
                  <c:v>0.4</c:v>
                </c:pt>
                <c:pt idx="105">
                  <c:v>0.55000000000000004</c:v>
                </c:pt>
                <c:pt idx="106">
                  <c:v>0.2</c:v>
                </c:pt>
                <c:pt idx="107">
                  <c:v>0.75</c:v>
                </c:pt>
                <c:pt idx="108">
                  <c:v>0.3</c:v>
                </c:pt>
                <c:pt idx="109">
                  <c:v>0.4</c:v>
                </c:pt>
                <c:pt idx="110">
                  <c:v>0.3</c:v>
                </c:pt>
                <c:pt idx="111">
                  <c:v>0.5</c:v>
                </c:pt>
                <c:pt idx="112">
                  <c:v>0.25</c:v>
                </c:pt>
                <c:pt idx="113">
                  <c:v>0.2</c:v>
                </c:pt>
                <c:pt idx="114">
                  <c:v>0.35</c:v>
                </c:pt>
                <c:pt idx="115">
                  <c:v>0.1</c:v>
                </c:pt>
                <c:pt idx="116">
                  <c:v>0.2</c:v>
                </c:pt>
                <c:pt idx="117">
                  <c:v>0.2</c:v>
                </c:pt>
                <c:pt idx="118">
                  <c:v>0.35</c:v>
                </c:pt>
                <c:pt idx="119">
                  <c:v>0.4</c:v>
                </c:pt>
                <c:pt idx="120">
                  <c:v>0.6</c:v>
                </c:pt>
                <c:pt idx="121">
                  <c:v>0.7</c:v>
                </c:pt>
                <c:pt idx="122">
                  <c:v>0.35</c:v>
                </c:pt>
                <c:pt idx="123">
                  <c:v>0.35</c:v>
                </c:pt>
                <c:pt idx="124">
                  <c:v>0.45</c:v>
                </c:pt>
                <c:pt idx="125">
                  <c:v>0.35</c:v>
                </c:pt>
                <c:pt idx="126">
                  <c:v>0.35</c:v>
                </c:pt>
                <c:pt idx="127">
                  <c:v>0.25</c:v>
                </c:pt>
                <c:pt idx="128">
                  <c:v>0.45</c:v>
                </c:pt>
                <c:pt idx="129">
                  <c:v>0.3</c:v>
                </c:pt>
                <c:pt idx="130">
                  <c:v>0.4</c:v>
                </c:pt>
                <c:pt idx="131">
                  <c:v>0.45</c:v>
                </c:pt>
                <c:pt idx="132">
                  <c:v>0.25</c:v>
                </c:pt>
                <c:pt idx="133">
                  <c:v>0.4</c:v>
                </c:pt>
                <c:pt idx="134">
                  <c:v>0.4</c:v>
                </c:pt>
                <c:pt idx="135">
                  <c:v>0.25</c:v>
                </c:pt>
                <c:pt idx="136">
                  <c:v>0.15</c:v>
                </c:pt>
                <c:pt idx="137">
                  <c:v>0.2</c:v>
                </c:pt>
                <c:pt idx="138">
                  <c:v>0.35</c:v>
                </c:pt>
                <c:pt idx="139">
                  <c:v>0.3</c:v>
                </c:pt>
                <c:pt idx="140">
                  <c:v>0.2</c:v>
                </c:pt>
                <c:pt idx="141">
                  <c:v>0.25</c:v>
                </c:pt>
                <c:pt idx="142">
                  <c:v>0.55000000000000004</c:v>
                </c:pt>
                <c:pt idx="143">
                  <c:v>0.5</c:v>
                </c:pt>
                <c:pt idx="144">
                  <c:v>0.25</c:v>
                </c:pt>
                <c:pt idx="145">
                  <c:v>0.7</c:v>
                </c:pt>
                <c:pt idx="146">
                  <c:v>0.25</c:v>
                </c:pt>
                <c:pt idx="147">
                  <c:v>0.1</c:v>
                </c:pt>
                <c:pt idx="148">
                  <c:v>0.1</c:v>
                </c:pt>
                <c:pt idx="149">
                  <c:v>0.45</c:v>
                </c:pt>
                <c:pt idx="150">
                  <c:v>0.3</c:v>
                </c:pt>
                <c:pt idx="151">
                  <c:v>0.25</c:v>
                </c:pt>
                <c:pt idx="152">
                  <c:v>0.55000000000000004</c:v>
                </c:pt>
                <c:pt idx="153">
                  <c:v>0.15</c:v>
                </c:pt>
                <c:pt idx="154">
                  <c:v>0.05</c:v>
                </c:pt>
                <c:pt idx="155">
                  <c:v>0.15</c:v>
                </c:pt>
                <c:pt idx="156">
                  <c:v>0.15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0.1</c:v>
                </c:pt>
                <c:pt idx="161">
                  <c:v>0.3</c:v>
                </c:pt>
                <c:pt idx="162">
                  <c:v>0.35</c:v>
                </c:pt>
                <c:pt idx="163">
                  <c:v>0.25</c:v>
                </c:pt>
                <c:pt idx="164">
                  <c:v>0.25</c:v>
                </c:pt>
                <c:pt idx="165">
                  <c:v>0.15</c:v>
                </c:pt>
                <c:pt idx="166">
                  <c:v>0.9</c:v>
                </c:pt>
                <c:pt idx="167">
                  <c:v>0.15</c:v>
                </c:pt>
                <c:pt idx="168">
                  <c:v>0.05</c:v>
                </c:pt>
                <c:pt idx="169">
                  <c:v>0.4</c:v>
                </c:pt>
                <c:pt idx="170">
                  <c:v>0.15</c:v>
                </c:pt>
                <c:pt idx="171">
                  <c:v>0.05</c:v>
                </c:pt>
                <c:pt idx="172">
                  <c:v>0.05</c:v>
                </c:pt>
                <c:pt idx="173">
                  <c:v>0.1</c:v>
                </c:pt>
                <c:pt idx="174">
                  <c:v>0.3</c:v>
                </c:pt>
                <c:pt idx="175">
                  <c:v>0.25</c:v>
                </c:pt>
                <c:pt idx="176">
                  <c:v>0.15</c:v>
                </c:pt>
                <c:pt idx="177">
                  <c:v>0</c:v>
                </c:pt>
                <c:pt idx="178">
                  <c:v>1</c:v>
                </c:pt>
                <c:pt idx="179">
                  <c:v>0.1</c:v>
                </c:pt>
                <c:pt idx="180">
                  <c:v>0.65</c:v>
                </c:pt>
                <c:pt idx="181">
                  <c:v>0.5</c:v>
                </c:pt>
                <c:pt idx="182">
                  <c:v>0.55000000000000004</c:v>
                </c:pt>
                <c:pt idx="183">
                  <c:v>0.3</c:v>
                </c:pt>
                <c:pt idx="184">
                  <c:v>0.2</c:v>
                </c:pt>
                <c:pt idx="185">
                  <c:v>0.2</c:v>
                </c:pt>
                <c:pt idx="186">
                  <c:v>0.4</c:v>
                </c:pt>
                <c:pt idx="187">
                  <c:v>0.25</c:v>
                </c:pt>
                <c:pt idx="188">
                  <c:v>0.8</c:v>
                </c:pt>
                <c:pt idx="189">
                  <c:v>0.25</c:v>
                </c:pt>
                <c:pt idx="190">
                  <c:v>0.2</c:v>
                </c:pt>
                <c:pt idx="191">
                  <c:v>0.25</c:v>
                </c:pt>
                <c:pt idx="192">
                  <c:v>0.15</c:v>
                </c:pt>
                <c:pt idx="193">
                  <c:v>0.3</c:v>
                </c:pt>
                <c:pt idx="194">
                  <c:v>0.5</c:v>
                </c:pt>
                <c:pt idx="195">
                  <c:v>0.7</c:v>
                </c:pt>
                <c:pt idx="196">
                  <c:v>0.25</c:v>
                </c:pt>
                <c:pt idx="197">
                  <c:v>0.3</c:v>
                </c:pt>
                <c:pt idx="198">
                  <c:v>0.15</c:v>
                </c:pt>
                <c:pt idx="199">
                  <c:v>0.25</c:v>
                </c:pt>
                <c:pt idx="200">
                  <c:v>0.65</c:v>
                </c:pt>
                <c:pt idx="201">
                  <c:v>0.1</c:v>
                </c:pt>
                <c:pt idx="202">
                  <c:v>0.05</c:v>
                </c:pt>
                <c:pt idx="203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F-8E4B-89DC-3F500836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97503"/>
        <c:axId val="519226383"/>
      </c:scatterChart>
      <c:valAx>
        <c:axId val="5344975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arousal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19226383"/>
        <c:crosses val="autoZero"/>
        <c:crossBetween val="midCat"/>
      </c:valAx>
      <c:valAx>
        <c:axId val="5192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amplitude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3449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867524</xdr:colOff>
      <xdr:row>13</xdr:row>
      <xdr:rowOff>65644</xdr:rowOff>
    </xdr:from>
    <xdr:to>
      <xdr:col>28</xdr:col>
      <xdr:colOff>365334</xdr:colOff>
      <xdr:row>36</xdr:row>
      <xdr:rowOff>25828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452F98-610F-4D47-95AA-5FA94B8D0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550546</xdr:colOff>
      <xdr:row>13</xdr:row>
      <xdr:rowOff>65644</xdr:rowOff>
    </xdr:from>
    <xdr:to>
      <xdr:col>37</xdr:col>
      <xdr:colOff>1083208</xdr:colOff>
      <xdr:row>36</xdr:row>
      <xdr:rowOff>11796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D2DA5D5-0517-5B49-8D02-AB5D862DF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104549</xdr:colOff>
      <xdr:row>13</xdr:row>
      <xdr:rowOff>65644</xdr:rowOff>
    </xdr:from>
    <xdr:to>
      <xdr:col>47</xdr:col>
      <xdr:colOff>794203</xdr:colOff>
      <xdr:row>36</xdr:row>
      <xdr:rowOff>12099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73ECB48-4D37-F845-A4FE-189C3CF1E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863817</xdr:colOff>
      <xdr:row>45</xdr:row>
      <xdr:rowOff>134028</xdr:rowOff>
    </xdr:from>
    <xdr:to>
      <xdr:col>28</xdr:col>
      <xdr:colOff>361627</xdr:colOff>
      <xdr:row>70</xdr:row>
      <xdr:rowOff>94212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DD1D991-6819-F24E-8509-418A88B50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528567</xdr:colOff>
      <xdr:row>45</xdr:row>
      <xdr:rowOff>183731</xdr:rowOff>
    </xdr:from>
    <xdr:to>
      <xdr:col>37</xdr:col>
      <xdr:colOff>1057532</xdr:colOff>
      <xdr:row>70</xdr:row>
      <xdr:rowOff>139097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8EBC2A1-E4CF-2146-9E8B-946E051E4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37</xdr:row>
      <xdr:rowOff>142265</xdr:rowOff>
    </xdr:from>
    <xdr:to>
      <xdr:col>20</xdr:col>
      <xdr:colOff>420624</xdr:colOff>
      <xdr:row>60</xdr:row>
      <xdr:rowOff>88417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85B9C51-854A-024C-A9D9-27193C2FD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37</xdr:row>
      <xdr:rowOff>243865</xdr:rowOff>
    </xdr:from>
    <xdr:to>
      <xdr:col>30</xdr:col>
      <xdr:colOff>420624</xdr:colOff>
      <xdr:row>60</xdr:row>
      <xdr:rowOff>190017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F1F97B5-CD15-4E48-A4BD-A595C0761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13</xdr:row>
      <xdr:rowOff>105466</xdr:rowOff>
    </xdr:from>
    <xdr:to>
      <xdr:col>20</xdr:col>
      <xdr:colOff>420624</xdr:colOff>
      <xdr:row>36</xdr:row>
      <xdr:rowOff>51618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9D62556-7899-824C-B7B9-1F8D84001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13</xdr:row>
      <xdr:rowOff>105466</xdr:rowOff>
    </xdr:from>
    <xdr:to>
      <xdr:col>30</xdr:col>
      <xdr:colOff>420624</xdr:colOff>
      <xdr:row>36</xdr:row>
      <xdr:rowOff>51618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E27C6EA8-3C96-824A-9EB1-D94FC5B8B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838200</xdr:colOff>
      <xdr:row>13</xdr:row>
      <xdr:rowOff>105466</xdr:rowOff>
    </xdr:from>
    <xdr:to>
      <xdr:col>40</xdr:col>
      <xdr:colOff>293624</xdr:colOff>
      <xdr:row>36</xdr:row>
      <xdr:rowOff>51618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8A337415-F2B8-2248-B3DE-9274F78D8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0888F-3F8D-7D44-9B2A-D8DEA541663A}">
  <dimension ref="A1:GW31"/>
  <sheetViews>
    <sheetView tabSelected="1" zoomScale="125" zoomScaleNormal="108" workbookViewId="0">
      <selection activeCell="D19" sqref="D19"/>
    </sheetView>
  </sheetViews>
  <sheetFormatPr baseColWidth="10" defaultRowHeight="20"/>
  <cols>
    <col min="1" max="1" width="20.85546875" bestFit="1" customWidth="1"/>
    <col min="2" max="8" width="15.5703125" customWidth="1"/>
  </cols>
  <sheetData>
    <row r="1" spans="1:8" ht="34" thickBot="1">
      <c r="A1" s="35" t="s">
        <v>279</v>
      </c>
      <c r="B1" s="35"/>
      <c r="C1" s="35"/>
      <c r="D1" s="35"/>
      <c r="E1" s="35"/>
      <c r="F1" s="35"/>
      <c r="G1" s="35"/>
      <c r="H1" s="35"/>
    </row>
    <row r="2" spans="1:8" ht="53" thickBot="1">
      <c r="A2" s="16" t="s">
        <v>272</v>
      </c>
      <c r="B2" s="17" t="s">
        <v>140</v>
      </c>
      <c r="C2" s="17" t="s">
        <v>141</v>
      </c>
      <c r="D2" s="17" t="s">
        <v>265</v>
      </c>
      <c r="E2" s="17" t="s">
        <v>266</v>
      </c>
      <c r="F2" s="18" t="s">
        <v>271</v>
      </c>
      <c r="G2" s="17" t="s">
        <v>171</v>
      </c>
      <c r="H2" s="17" t="s">
        <v>268</v>
      </c>
    </row>
    <row r="3" spans="1:8" ht="31" customHeight="1" thickTop="1">
      <c r="A3" s="14" t="s">
        <v>140</v>
      </c>
      <c r="B3" s="32"/>
      <c r="C3" s="23" t="s">
        <v>269</v>
      </c>
      <c r="D3" s="23" t="s">
        <v>276</v>
      </c>
      <c r="E3" s="23" t="s">
        <v>276</v>
      </c>
      <c r="F3" s="23" t="s">
        <v>276</v>
      </c>
      <c r="G3" s="23" t="s">
        <v>269</v>
      </c>
      <c r="H3" s="23" t="s">
        <v>269</v>
      </c>
    </row>
    <row r="4" spans="1:8" ht="31" customHeight="1">
      <c r="A4" s="14" t="s">
        <v>141</v>
      </c>
      <c r="B4" s="15">
        <v>2.2414522552164098E-2</v>
      </c>
      <c r="C4" s="32"/>
      <c r="D4" s="23" t="s">
        <v>269</v>
      </c>
      <c r="E4" s="23" t="s">
        <v>276</v>
      </c>
      <c r="F4" s="23" t="s">
        <v>276</v>
      </c>
      <c r="G4" s="23" t="s">
        <v>276</v>
      </c>
      <c r="H4" s="23" t="s">
        <v>276</v>
      </c>
    </row>
    <row r="5" spans="1:8" ht="31" customHeight="1">
      <c r="A5" s="14" t="s">
        <v>265</v>
      </c>
      <c r="B5" s="15">
        <v>0.55378057349623599</v>
      </c>
      <c r="C5" s="15">
        <v>-1.1517175506881101E-2</v>
      </c>
      <c r="D5" s="33"/>
      <c r="E5" s="23" t="s">
        <v>276</v>
      </c>
      <c r="F5" s="23" t="s">
        <v>276</v>
      </c>
      <c r="G5" s="23" t="s">
        <v>269</v>
      </c>
      <c r="H5" s="23" t="s">
        <v>269</v>
      </c>
    </row>
    <row r="6" spans="1:8" ht="31" customHeight="1">
      <c r="A6" s="14" t="s">
        <v>266</v>
      </c>
      <c r="B6" s="15">
        <v>-0.29998369427593802</v>
      </c>
      <c r="C6" s="15">
        <v>0.30876224268809499</v>
      </c>
      <c r="D6" s="15">
        <v>-0.31579346734070501</v>
      </c>
      <c r="E6" s="32"/>
      <c r="F6" s="23" t="s">
        <v>276</v>
      </c>
      <c r="G6" s="23" t="s">
        <v>276</v>
      </c>
      <c r="H6" s="23" t="s">
        <v>276</v>
      </c>
    </row>
    <row r="7" spans="1:8" ht="31" customHeight="1">
      <c r="A7" s="14" t="s">
        <v>267</v>
      </c>
      <c r="B7" s="15">
        <v>-0.24460727560057099</v>
      </c>
      <c r="C7" s="15">
        <v>0.29440576341868002</v>
      </c>
      <c r="D7" s="15">
        <v>-0.27687248949381799</v>
      </c>
      <c r="E7" s="15">
        <v>0.53345864406005905</v>
      </c>
      <c r="F7" s="32"/>
      <c r="G7" s="23" t="s">
        <v>165</v>
      </c>
      <c r="H7" s="23" t="s">
        <v>276</v>
      </c>
    </row>
    <row r="8" spans="1:8" ht="31" customHeight="1">
      <c r="A8" s="14" t="s">
        <v>171</v>
      </c>
      <c r="B8" s="15">
        <v>2.66693670828855E-2</v>
      </c>
      <c r="C8" s="15">
        <v>0.57389302138452203</v>
      </c>
      <c r="D8" s="15">
        <v>-3.2975749990046599E-2</v>
      </c>
      <c r="E8" s="15">
        <v>0.310157773825955</v>
      </c>
      <c r="F8" s="15">
        <v>0.173703697412362</v>
      </c>
      <c r="G8" s="32"/>
      <c r="H8" s="23" t="s">
        <v>276</v>
      </c>
    </row>
    <row r="9" spans="1:8" ht="31" customHeight="1" thickBot="1">
      <c r="A9" s="19" t="s">
        <v>268</v>
      </c>
      <c r="B9" s="20">
        <v>-5.7878848754122497E-3</v>
      </c>
      <c r="C9" s="20">
        <v>0.81298979955085104</v>
      </c>
      <c r="D9" s="20">
        <v>-9.8754237169639495E-3</v>
      </c>
      <c r="E9" s="20">
        <v>0.321148236403547</v>
      </c>
      <c r="F9" s="20">
        <v>0.31430396210980699</v>
      </c>
      <c r="G9" s="20">
        <v>0.50460084468612199</v>
      </c>
      <c r="H9" s="34"/>
    </row>
    <row r="10" spans="1:8" ht="31" customHeight="1">
      <c r="A10" s="21" t="s">
        <v>174</v>
      </c>
      <c r="B10" s="15" t="s">
        <v>270</v>
      </c>
      <c r="C10" s="15" t="s">
        <v>270</v>
      </c>
      <c r="D10" s="24">
        <f>AVERAGE(27:27)</f>
        <v>25.570588235294103</v>
      </c>
      <c r="E10" s="24">
        <f>AVERAGE(28:28)</f>
        <v>13.245098039215685</v>
      </c>
      <c r="F10" s="24">
        <f>AVERAGE(29:29)</f>
        <v>0.9</v>
      </c>
      <c r="G10" s="24">
        <f>AVERAGE(30:30)</f>
        <v>0.40367647058823547</v>
      </c>
      <c r="H10" s="24">
        <f>AVERAGE(31:31)</f>
        <v>4.2352941176470589</v>
      </c>
    </row>
    <row r="11" spans="1:8" ht="31" customHeight="1" thickBot="1">
      <c r="A11" s="25" t="s">
        <v>173</v>
      </c>
      <c r="B11" s="20" t="s">
        <v>270</v>
      </c>
      <c r="C11" s="20" t="s">
        <v>270</v>
      </c>
      <c r="D11" s="26">
        <f>STDEV(27:27)</f>
        <v>8.4685635801122334</v>
      </c>
      <c r="E11" s="26">
        <f>STDEV(28:28)</f>
        <v>4.7735648801726596</v>
      </c>
      <c r="F11" s="26">
        <f>STDEV(29:29)</f>
        <v>0.48484419314416466</v>
      </c>
      <c r="G11" s="26">
        <f>STDEV(30:30)</f>
        <v>0.20311299782876788</v>
      </c>
      <c r="H11" s="26">
        <f>STDEV(31:31)</f>
        <v>2.0917453084054385</v>
      </c>
    </row>
    <row r="12" spans="1:8" ht="31" customHeight="1">
      <c r="A12" s="27"/>
      <c r="B12" s="28"/>
      <c r="C12" s="29"/>
      <c r="D12" s="27"/>
      <c r="E12" s="30"/>
      <c r="F12" s="31" t="s">
        <v>273</v>
      </c>
      <c r="G12" s="31" t="s">
        <v>274</v>
      </c>
      <c r="H12" s="31" t="s">
        <v>275</v>
      </c>
    </row>
    <row r="17" spans="1:205">
      <c r="A17" s="2" t="s">
        <v>163</v>
      </c>
      <c r="B17" t="s">
        <v>138</v>
      </c>
      <c r="C17" t="s">
        <v>139</v>
      </c>
      <c r="D17" t="s">
        <v>255</v>
      </c>
      <c r="E17" t="s">
        <v>256</v>
      </c>
      <c r="F17" t="s">
        <v>257</v>
      </c>
      <c r="G17" t="s">
        <v>258</v>
      </c>
      <c r="H17" t="s">
        <v>259</v>
      </c>
    </row>
    <row r="18" spans="1:205">
      <c r="A18" t="s">
        <v>138</v>
      </c>
      <c r="B18" s="36"/>
      <c r="C18" s="36">
        <v>0.75032095432786605</v>
      </c>
      <c r="D18" s="36">
        <v>8.6189756529114903E-18</v>
      </c>
      <c r="E18" s="36">
        <v>1.3059077602248E-5</v>
      </c>
      <c r="F18" s="36">
        <v>4.2198652590442001E-4</v>
      </c>
      <c r="G18" s="36">
        <v>0.70495412011687997</v>
      </c>
      <c r="H18" s="36">
        <v>0.93451928777416604</v>
      </c>
    </row>
    <row r="19" spans="1:205">
      <c r="A19" t="s">
        <v>139</v>
      </c>
      <c r="B19" s="36">
        <v>0.75032095432786605</v>
      </c>
      <c r="C19" s="36"/>
      <c r="D19" s="36">
        <v>0.87013045481422402</v>
      </c>
      <c r="E19" s="36">
        <v>7.0166761359742696E-6</v>
      </c>
      <c r="F19" s="36">
        <v>1.9179937696320399E-5</v>
      </c>
      <c r="G19" s="36">
        <v>2.8942936236896298E-19</v>
      </c>
      <c r="H19" s="36">
        <v>2.4767531800757101E-49</v>
      </c>
    </row>
    <row r="20" spans="1:205">
      <c r="A20" t="s">
        <v>255</v>
      </c>
      <c r="B20" s="36">
        <v>8.6189756529113593E-18</v>
      </c>
      <c r="C20" s="36">
        <v>0.87013045481422402</v>
      </c>
      <c r="D20" s="36"/>
      <c r="E20" s="36">
        <v>4.2046240781562901E-6</v>
      </c>
      <c r="F20" s="36">
        <v>6.10065238089053E-5</v>
      </c>
      <c r="G20" s="36">
        <v>0.63962643839039801</v>
      </c>
      <c r="H20" s="36">
        <v>0.88851306321308499</v>
      </c>
    </row>
    <row r="21" spans="1:205">
      <c r="A21" t="s">
        <v>256</v>
      </c>
      <c r="B21" s="36">
        <v>1.3059077602248E-5</v>
      </c>
      <c r="C21" s="36">
        <v>7.0166761359742696E-6</v>
      </c>
      <c r="D21" s="36">
        <v>4.2046240781562901E-6</v>
      </c>
      <c r="E21" s="36"/>
      <c r="F21" s="36">
        <v>2.12428067280784E-16</v>
      </c>
      <c r="G21" s="36">
        <v>6.34512221568567E-6</v>
      </c>
      <c r="H21" s="36">
        <v>2.8217663749849998E-6</v>
      </c>
    </row>
    <row r="22" spans="1:205">
      <c r="A22" t="s">
        <v>257</v>
      </c>
      <c r="B22" s="36">
        <v>4.2198652590442001E-4</v>
      </c>
      <c r="C22" s="36">
        <v>1.9179937696320501E-5</v>
      </c>
      <c r="D22" s="36">
        <v>6.10065238089053E-5</v>
      </c>
      <c r="E22" s="36">
        <v>2.12428067280784E-16</v>
      </c>
      <c r="F22" s="36"/>
      <c r="G22" s="36">
        <v>1.29676052462134E-2</v>
      </c>
      <c r="H22" s="36">
        <v>4.6915450211233098E-6</v>
      </c>
    </row>
    <row r="23" spans="1:205">
      <c r="A23" t="s">
        <v>258</v>
      </c>
      <c r="B23" s="36">
        <v>0.70495412011687997</v>
      </c>
      <c r="C23" s="36">
        <v>2.8942936236896698E-19</v>
      </c>
      <c r="D23" s="36">
        <v>0.63962643839039801</v>
      </c>
      <c r="E23" s="36">
        <v>6.34512221568567E-6</v>
      </c>
      <c r="F23" s="36">
        <v>1.29676052462134E-2</v>
      </c>
      <c r="G23" s="36"/>
      <c r="H23" s="36">
        <v>1.4118439304487801E-14</v>
      </c>
    </row>
    <row r="24" spans="1:205">
      <c r="A24" t="s">
        <v>259</v>
      </c>
      <c r="B24" s="36">
        <v>0.93451928777416604</v>
      </c>
      <c r="C24" s="36">
        <v>2.4767531800757101E-49</v>
      </c>
      <c r="D24" s="36">
        <v>0.88851306321308499</v>
      </c>
      <c r="E24" s="36">
        <v>2.8217663749849799E-6</v>
      </c>
      <c r="F24" s="36">
        <v>4.6915450211233098E-6</v>
      </c>
      <c r="G24" s="36">
        <v>1.4118439304487801E-14</v>
      </c>
      <c r="H24" s="36"/>
    </row>
    <row r="27" spans="1:205">
      <c r="A27" t="s">
        <v>265</v>
      </c>
      <c r="B27">
        <v>27</v>
      </c>
      <c r="C27">
        <v>25.2</v>
      </c>
      <c r="D27">
        <v>28.8</v>
      </c>
      <c r="E27">
        <v>25.2</v>
      </c>
      <c r="F27">
        <v>27</v>
      </c>
      <c r="G27">
        <v>27</v>
      </c>
      <c r="H27">
        <v>21.6</v>
      </c>
      <c r="I27">
        <v>23.4</v>
      </c>
      <c r="J27">
        <v>21.6</v>
      </c>
      <c r="K27">
        <v>25.2</v>
      </c>
      <c r="L27">
        <v>27</v>
      </c>
      <c r="M27">
        <v>27</v>
      </c>
      <c r="N27">
        <v>27</v>
      </c>
      <c r="O27">
        <v>30.6</v>
      </c>
      <c r="P27">
        <v>28.8</v>
      </c>
      <c r="Q27">
        <v>37.799999999999997</v>
      </c>
      <c r="R27">
        <v>27</v>
      </c>
      <c r="S27">
        <v>28.8</v>
      </c>
      <c r="T27">
        <v>32.4</v>
      </c>
      <c r="U27">
        <v>30.6</v>
      </c>
      <c r="V27">
        <v>21.6</v>
      </c>
      <c r="W27">
        <v>25.2</v>
      </c>
      <c r="X27">
        <v>45</v>
      </c>
      <c r="Y27">
        <v>19.8</v>
      </c>
      <c r="Z27">
        <v>45</v>
      </c>
      <c r="AA27">
        <v>32.4</v>
      </c>
      <c r="AB27">
        <v>27</v>
      </c>
      <c r="AC27">
        <v>45</v>
      </c>
      <c r="AD27">
        <v>25.2</v>
      </c>
      <c r="AE27">
        <v>27</v>
      </c>
      <c r="AF27">
        <v>37.799999999999997</v>
      </c>
      <c r="AG27">
        <v>30.6</v>
      </c>
      <c r="AH27">
        <v>9</v>
      </c>
      <c r="AI27">
        <v>28.8</v>
      </c>
      <c r="AJ27">
        <v>45</v>
      </c>
      <c r="AK27">
        <v>28.8</v>
      </c>
      <c r="AL27">
        <v>34.200000000000003</v>
      </c>
      <c r="AM27">
        <v>34.200000000000003</v>
      </c>
      <c r="AN27">
        <v>32.4</v>
      </c>
      <c r="AO27">
        <v>37.799999999999997</v>
      </c>
      <c r="AP27">
        <v>37.799999999999997</v>
      </c>
      <c r="AQ27">
        <v>32.4</v>
      </c>
      <c r="AR27">
        <v>23.4</v>
      </c>
      <c r="AS27">
        <v>32.4</v>
      </c>
      <c r="AT27">
        <v>12.6</v>
      </c>
      <c r="AU27">
        <v>25.2</v>
      </c>
      <c r="AV27">
        <v>36</v>
      </c>
      <c r="AW27">
        <v>34.200000000000003</v>
      </c>
      <c r="AX27">
        <v>39.6</v>
      </c>
      <c r="AY27">
        <v>28.8</v>
      </c>
      <c r="AZ27">
        <v>30.6</v>
      </c>
      <c r="BA27">
        <v>34.200000000000003</v>
      </c>
      <c r="BB27">
        <v>43.2</v>
      </c>
      <c r="BC27">
        <v>27</v>
      </c>
      <c r="BD27">
        <v>30.6</v>
      </c>
      <c r="BE27">
        <v>32.4</v>
      </c>
      <c r="BF27">
        <v>12.6</v>
      </c>
      <c r="BG27">
        <v>30.6</v>
      </c>
      <c r="BH27">
        <v>32.4</v>
      </c>
      <c r="BI27">
        <v>34.200000000000003</v>
      </c>
      <c r="BJ27">
        <v>27</v>
      </c>
      <c r="BK27">
        <v>23.4</v>
      </c>
      <c r="BL27">
        <v>23.4</v>
      </c>
      <c r="BM27">
        <v>27</v>
      </c>
      <c r="BN27">
        <v>23.4</v>
      </c>
      <c r="BO27">
        <v>28.8</v>
      </c>
      <c r="BP27">
        <v>21.6</v>
      </c>
      <c r="BQ27">
        <v>28.8</v>
      </c>
      <c r="BR27">
        <v>19.8</v>
      </c>
      <c r="BS27">
        <v>27</v>
      </c>
      <c r="BT27">
        <v>25.2</v>
      </c>
      <c r="BU27">
        <v>18</v>
      </c>
      <c r="BV27">
        <v>28.8</v>
      </c>
      <c r="BW27">
        <v>27</v>
      </c>
      <c r="BX27">
        <v>28.8</v>
      </c>
      <c r="BY27">
        <v>28.8</v>
      </c>
      <c r="BZ27">
        <v>37.799999999999997</v>
      </c>
      <c r="CA27">
        <v>30.6</v>
      </c>
      <c r="CB27">
        <v>21.6</v>
      </c>
      <c r="CC27">
        <v>32.4</v>
      </c>
      <c r="CD27">
        <v>16.2</v>
      </c>
      <c r="CE27">
        <v>27</v>
      </c>
      <c r="CF27">
        <v>14.4</v>
      </c>
      <c r="CG27">
        <v>9</v>
      </c>
      <c r="CH27">
        <v>18</v>
      </c>
      <c r="CI27">
        <v>21.6</v>
      </c>
      <c r="CJ27">
        <v>21.6</v>
      </c>
      <c r="CK27">
        <v>16.2</v>
      </c>
      <c r="CL27">
        <v>10.8</v>
      </c>
      <c r="CM27">
        <v>19.8</v>
      </c>
      <c r="CN27">
        <v>19.8</v>
      </c>
      <c r="CO27">
        <v>18</v>
      </c>
      <c r="CP27">
        <v>32.4</v>
      </c>
      <c r="CQ27">
        <v>18</v>
      </c>
      <c r="CR27">
        <v>10.8</v>
      </c>
      <c r="CS27">
        <v>14.4</v>
      </c>
      <c r="CT27">
        <v>12.6</v>
      </c>
      <c r="CU27">
        <v>18</v>
      </c>
      <c r="CV27">
        <v>23.4</v>
      </c>
      <c r="CW27">
        <v>37.799999999999997</v>
      </c>
      <c r="CX27">
        <v>10.8</v>
      </c>
      <c r="CY27">
        <v>21.6</v>
      </c>
      <c r="CZ27">
        <v>16.2</v>
      </c>
      <c r="DA27">
        <v>16.2</v>
      </c>
      <c r="DB27">
        <v>43.2</v>
      </c>
      <c r="DC27">
        <v>18</v>
      </c>
      <c r="DD27">
        <v>32.4</v>
      </c>
      <c r="DE27">
        <v>16.2</v>
      </c>
      <c r="DF27">
        <v>19.8</v>
      </c>
      <c r="DG27">
        <v>21.6</v>
      </c>
      <c r="DH27">
        <v>14.4</v>
      </c>
      <c r="DI27">
        <v>16.2</v>
      </c>
      <c r="DJ27">
        <v>16.2</v>
      </c>
      <c r="DK27">
        <v>23.4</v>
      </c>
      <c r="DL27">
        <v>16.2</v>
      </c>
      <c r="DM27">
        <v>10.8</v>
      </c>
      <c r="DN27">
        <v>9</v>
      </c>
      <c r="DO27">
        <v>19.8</v>
      </c>
      <c r="DP27">
        <v>16.2</v>
      </c>
      <c r="DQ27">
        <v>27</v>
      </c>
      <c r="DR27">
        <v>27</v>
      </c>
      <c r="DS27">
        <v>12.6</v>
      </c>
      <c r="DT27">
        <v>18</v>
      </c>
      <c r="DU27">
        <v>21.6</v>
      </c>
      <c r="DV27">
        <v>9</v>
      </c>
      <c r="DW27">
        <v>21.6</v>
      </c>
      <c r="DX27">
        <v>9</v>
      </c>
      <c r="DY27">
        <v>9</v>
      </c>
      <c r="DZ27">
        <v>19.8</v>
      </c>
      <c r="EA27">
        <v>27</v>
      </c>
      <c r="EB27">
        <v>9</v>
      </c>
      <c r="EC27">
        <v>30.6</v>
      </c>
      <c r="ED27">
        <v>14.4</v>
      </c>
      <c r="EE27">
        <v>14.4</v>
      </c>
      <c r="EF27">
        <v>19.8</v>
      </c>
      <c r="EG27">
        <v>36</v>
      </c>
      <c r="EH27">
        <v>34.200000000000003</v>
      </c>
      <c r="EI27">
        <v>25.2</v>
      </c>
      <c r="EJ27">
        <v>16.2</v>
      </c>
      <c r="EK27">
        <v>16.2</v>
      </c>
      <c r="EL27">
        <v>16.2</v>
      </c>
      <c r="EM27">
        <v>21.6</v>
      </c>
      <c r="EN27">
        <v>21.6</v>
      </c>
      <c r="EO27">
        <v>27</v>
      </c>
      <c r="EP27">
        <v>14.4</v>
      </c>
      <c r="EQ27">
        <v>16.2</v>
      </c>
      <c r="ER27">
        <v>19.8</v>
      </c>
      <c r="ES27">
        <v>18</v>
      </c>
      <c r="ET27">
        <v>36</v>
      </c>
      <c r="EU27">
        <v>18</v>
      </c>
      <c r="EV27">
        <v>16.2</v>
      </c>
      <c r="EW27">
        <v>12.6</v>
      </c>
      <c r="EX27">
        <v>21.6</v>
      </c>
      <c r="EY27">
        <v>21.6</v>
      </c>
      <c r="EZ27">
        <v>18</v>
      </c>
      <c r="FA27">
        <v>41.4</v>
      </c>
      <c r="FB27">
        <v>36</v>
      </c>
      <c r="FC27">
        <v>25.2</v>
      </c>
      <c r="FD27">
        <v>30.6</v>
      </c>
      <c r="FE27">
        <v>36</v>
      </c>
      <c r="FF27">
        <v>27</v>
      </c>
      <c r="FG27">
        <v>27</v>
      </c>
      <c r="FH27">
        <v>25.2</v>
      </c>
      <c r="FI27">
        <v>25.2</v>
      </c>
      <c r="FJ27">
        <v>23.4</v>
      </c>
      <c r="FK27">
        <v>27</v>
      </c>
      <c r="FL27">
        <v>27</v>
      </c>
      <c r="FM27">
        <v>32.4</v>
      </c>
      <c r="FN27">
        <v>25.2</v>
      </c>
      <c r="FO27">
        <v>28.8</v>
      </c>
      <c r="FP27">
        <v>30.6</v>
      </c>
      <c r="FQ27">
        <v>41.4</v>
      </c>
      <c r="FR27">
        <v>27</v>
      </c>
      <c r="FS27">
        <v>25.2</v>
      </c>
      <c r="FT27">
        <v>28.8</v>
      </c>
      <c r="FU27">
        <v>23.4</v>
      </c>
      <c r="FV27">
        <v>10.8</v>
      </c>
      <c r="FW27">
        <v>27</v>
      </c>
      <c r="FX27">
        <v>25.2</v>
      </c>
      <c r="FY27">
        <v>41.4</v>
      </c>
      <c r="FZ27">
        <v>32.4</v>
      </c>
      <c r="GA27">
        <v>32.4</v>
      </c>
      <c r="GB27">
        <v>28.8</v>
      </c>
      <c r="GC27">
        <v>37.799999999999997</v>
      </c>
      <c r="GD27">
        <v>32.4</v>
      </c>
      <c r="GE27">
        <v>25.2</v>
      </c>
      <c r="GF27">
        <v>27</v>
      </c>
      <c r="GG27">
        <v>28.8</v>
      </c>
      <c r="GH27">
        <v>12.6</v>
      </c>
      <c r="GI27">
        <v>27</v>
      </c>
      <c r="GJ27">
        <v>34.200000000000003</v>
      </c>
      <c r="GK27">
        <v>39.6</v>
      </c>
      <c r="GL27">
        <v>36</v>
      </c>
      <c r="GM27">
        <v>32.4</v>
      </c>
      <c r="GN27">
        <v>27</v>
      </c>
      <c r="GO27">
        <v>37.799999999999997</v>
      </c>
      <c r="GP27">
        <v>34.200000000000003</v>
      </c>
      <c r="GQ27">
        <v>32.4</v>
      </c>
      <c r="GR27">
        <v>30.6</v>
      </c>
      <c r="GS27">
        <v>34.200000000000003</v>
      </c>
      <c r="GT27">
        <v>10.8</v>
      </c>
      <c r="GU27">
        <v>27</v>
      </c>
      <c r="GV27">
        <v>25.2</v>
      </c>
      <c r="GW27">
        <v>37.799999999999997</v>
      </c>
    </row>
    <row r="28" spans="1:205">
      <c r="A28" t="s">
        <v>266</v>
      </c>
      <c r="B28">
        <v>8</v>
      </c>
      <c r="C28">
        <v>8</v>
      </c>
      <c r="D28">
        <v>8</v>
      </c>
      <c r="E28">
        <v>17</v>
      </c>
      <c r="F28">
        <v>8</v>
      </c>
      <c r="G28">
        <v>10</v>
      </c>
      <c r="H28">
        <v>8</v>
      </c>
      <c r="I28">
        <v>12</v>
      </c>
      <c r="J28">
        <v>11</v>
      </c>
      <c r="K28">
        <v>9</v>
      </c>
      <c r="L28">
        <v>8</v>
      </c>
      <c r="M28">
        <v>15</v>
      </c>
      <c r="N28">
        <v>8</v>
      </c>
      <c r="O28">
        <v>11</v>
      </c>
      <c r="P28">
        <v>11</v>
      </c>
      <c r="Q28">
        <v>8</v>
      </c>
      <c r="R28">
        <v>12</v>
      </c>
      <c r="S28">
        <v>10</v>
      </c>
      <c r="T28">
        <v>12</v>
      </c>
      <c r="U28">
        <v>13</v>
      </c>
      <c r="V28">
        <v>19</v>
      </c>
      <c r="W28">
        <v>9</v>
      </c>
      <c r="X28">
        <v>8</v>
      </c>
      <c r="Y28">
        <v>13</v>
      </c>
      <c r="Z28">
        <v>28</v>
      </c>
      <c r="AA28">
        <v>8</v>
      </c>
      <c r="AB28">
        <v>11</v>
      </c>
      <c r="AC28">
        <v>8</v>
      </c>
      <c r="AD28">
        <v>11</v>
      </c>
      <c r="AE28">
        <v>8</v>
      </c>
      <c r="AF28">
        <v>15</v>
      </c>
      <c r="AG28">
        <v>18</v>
      </c>
      <c r="AH28">
        <v>15</v>
      </c>
      <c r="AI28">
        <v>11</v>
      </c>
      <c r="AJ28">
        <v>8</v>
      </c>
      <c r="AK28">
        <v>14</v>
      </c>
      <c r="AL28">
        <v>14</v>
      </c>
      <c r="AM28">
        <v>11</v>
      </c>
      <c r="AN28">
        <v>13</v>
      </c>
      <c r="AO28">
        <v>8</v>
      </c>
      <c r="AP28">
        <v>14</v>
      </c>
      <c r="AQ28">
        <v>14</v>
      </c>
      <c r="AR28">
        <v>13</v>
      </c>
      <c r="AS28">
        <v>15</v>
      </c>
      <c r="AT28">
        <v>22</v>
      </c>
      <c r="AU28">
        <v>9</v>
      </c>
      <c r="AV28">
        <v>14</v>
      </c>
      <c r="AW28">
        <v>14</v>
      </c>
      <c r="AX28">
        <v>23</v>
      </c>
      <c r="AY28">
        <v>12</v>
      </c>
      <c r="AZ28">
        <v>12</v>
      </c>
      <c r="BA28">
        <v>8</v>
      </c>
      <c r="BB28">
        <v>24</v>
      </c>
      <c r="BC28">
        <v>10</v>
      </c>
      <c r="BD28">
        <v>15</v>
      </c>
      <c r="BE28">
        <v>14</v>
      </c>
      <c r="BF28">
        <v>24</v>
      </c>
      <c r="BG28">
        <v>9</v>
      </c>
      <c r="BH28">
        <v>15</v>
      </c>
      <c r="BI28">
        <v>14</v>
      </c>
      <c r="BJ28">
        <v>11</v>
      </c>
      <c r="BK28">
        <v>10</v>
      </c>
      <c r="BL28">
        <v>9</v>
      </c>
      <c r="BM28">
        <v>17</v>
      </c>
      <c r="BN28">
        <v>23</v>
      </c>
      <c r="BO28">
        <v>12</v>
      </c>
      <c r="BP28">
        <v>8</v>
      </c>
      <c r="BQ28">
        <v>15</v>
      </c>
      <c r="BR28">
        <v>11</v>
      </c>
      <c r="BS28">
        <v>9</v>
      </c>
      <c r="BT28">
        <v>15</v>
      </c>
      <c r="BU28">
        <v>14</v>
      </c>
      <c r="BV28">
        <v>17</v>
      </c>
      <c r="BW28">
        <v>10</v>
      </c>
      <c r="BX28">
        <v>19</v>
      </c>
      <c r="BY28">
        <v>17</v>
      </c>
      <c r="BZ28">
        <v>21</v>
      </c>
      <c r="CA28">
        <v>11</v>
      </c>
      <c r="CB28">
        <v>8</v>
      </c>
      <c r="CC28">
        <v>14</v>
      </c>
      <c r="CD28">
        <v>25</v>
      </c>
      <c r="CE28">
        <v>9</v>
      </c>
      <c r="CF28">
        <v>22</v>
      </c>
      <c r="CG28">
        <v>28</v>
      </c>
      <c r="CH28">
        <v>10</v>
      </c>
      <c r="CI28">
        <v>13</v>
      </c>
      <c r="CJ28">
        <v>16</v>
      </c>
      <c r="CK28">
        <v>16</v>
      </c>
      <c r="CL28">
        <v>23</v>
      </c>
      <c r="CM28">
        <v>16</v>
      </c>
      <c r="CN28">
        <v>10</v>
      </c>
      <c r="CO28">
        <v>11</v>
      </c>
      <c r="CP28">
        <v>8</v>
      </c>
      <c r="CQ28">
        <v>12</v>
      </c>
      <c r="CR28">
        <v>11</v>
      </c>
      <c r="CS28">
        <v>12</v>
      </c>
      <c r="CT28">
        <v>18</v>
      </c>
      <c r="CU28">
        <v>16</v>
      </c>
      <c r="CV28">
        <v>21</v>
      </c>
      <c r="CW28">
        <v>20</v>
      </c>
      <c r="CX28">
        <v>23</v>
      </c>
      <c r="CY28">
        <v>16</v>
      </c>
      <c r="CZ28">
        <v>14</v>
      </c>
      <c r="DA28">
        <v>16</v>
      </c>
      <c r="DB28">
        <v>18</v>
      </c>
      <c r="DC28">
        <v>17</v>
      </c>
      <c r="DD28">
        <v>20</v>
      </c>
      <c r="DE28">
        <v>14</v>
      </c>
      <c r="DF28">
        <v>14</v>
      </c>
      <c r="DG28">
        <v>20</v>
      </c>
      <c r="DH28">
        <v>12</v>
      </c>
      <c r="DI28">
        <v>12</v>
      </c>
      <c r="DJ28">
        <v>22</v>
      </c>
      <c r="DK28">
        <v>16</v>
      </c>
      <c r="DL28">
        <v>12</v>
      </c>
      <c r="DM28">
        <v>15</v>
      </c>
      <c r="DN28">
        <v>17</v>
      </c>
      <c r="DO28">
        <v>11</v>
      </c>
      <c r="DP28">
        <v>19</v>
      </c>
      <c r="DQ28">
        <v>10</v>
      </c>
      <c r="DR28">
        <v>12</v>
      </c>
      <c r="DS28">
        <v>16</v>
      </c>
      <c r="DT28">
        <v>22</v>
      </c>
      <c r="DU28">
        <v>21</v>
      </c>
      <c r="DV28">
        <v>25</v>
      </c>
      <c r="DW28">
        <v>19</v>
      </c>
      <c r="DX28">
        <v>21</v>
      </c>
      <c r="DY28">
        <v>15</v>
      </c>
      <c r="DZ28">
        <v>9</v>
      </c>
      <c r="EA28">
        <v>11</v>
      </c>
      <c r="EB28">
        <v>28</v>
      </c>
      <c r="EC28">
        <v>9</v>
      </c>
      <c r="ED28">
        <v>10</v>
      </c>
      <c r="EE28">
        <v>13</v>
      </c>
      <c r="EF28">
        <v>19</v>
      </c>
      <c r="EG28">
        <v>19</v>
      </c>
      <c r="EH28">
        <v>8</v>
      </c>
      <c r="EI28">
        <v>14</v>
      </c>
      <c r="EJ28">
        <v>11</v>
      </c>
      <c r="EK28">
        <v>14</v>
      </c>
      <c r="EL28">
        <v>10</v>
      </c>
      <c r="EM28">
        <v>11</v>
      </c>
      <c r="EN28">
        <v>21</v>
      </c>
      <c r="EO28">
        <v>11</v>
      </c>
      <c r="EP28">
        <v>13</v>
      </c>
      <c r="EQ28">
        <v>20</v>
      </c>
      <c r="ER28">
        <v>17</v>
      </c>
      <c r="ES28">
        <v>21</v>
      </c>
      <c r="ET28">
        <v>12</v>
      </c>
      <c r="EU28">
        <v>18</v>
      </c>
      <c r="EV28">
        <v>14</v>
      </c>
      <c r="EW28">
        <v>13</v>
      </c>
      <c r="EX28">
        <v>12</v>
      </c>
      <c r="EY28">
        <v>11</v>
      </c>
      <c r="EZ28">
        <v>18</v>
      </c>
      <c r="FA28">
        <v>8</v>
      </c>
      <c r="FB28">
        <v>8</v>
      </c>
      <c r="FC28">
        <v>10</v>
      </c>
      <c r="FD28">
        <v>9</v>
      </c>
      <c r="FE28">
        <v>17</v>
      </c>
      <c r="FF28">
        <v>8</v>
      </c>
      <c r="FG28">
        <v>10</v>
      </c>
      <c r="FH28">
        <v>8</v>
      </c>
      <c r="FI28">
        <v>14</v>
      </c>
      <c r="FJ28">
        <v>8</v>
      </c>
      <c r="FK28">
        <v>9</v>
      </c>
      <c r="FL28">
        <v>8</v>
      </c>
      <c r="FM28">
        <v>8</v>
      </c>
      <c r="FN28">
        <v>8</v>
      </c>
      <c r="FO28">
        <v>12</v>
      </c>
      <c r="FP28">
        <v>11</v>
      </c>
      <c r="FQ28">
        <v>8</v>
      </c>
      <c r="FR28">
        <v>8</v>
      </c>
      <c r="FS28">
        <v>9</v>
      </c>
      <c r="FT28">
        <v>8</v>
      </c>
      <c r="FU28">
        <v>10</v>
      </c>
      <c r="FV28">
        <v>8</v>
      </c>
      <c r="FW28">
        <v>11</v>
      </c>
      <c r="FX28">
        <v>8</v>
      </c>
      <c r="FY28">
        <v>8</v>
      </c>
      <c r="FZ28">
        <v>12</v>
      </c>
      <c r="GA28">
        <v>11</v>
      </c>
      <c r="GB28">
        <v>13</v>
      </c>
      <c r="GC28">
        <v>12</v>
      </c>
      <c r="GD28">
        <v>10</v>
      </c>
      <c r="GE28">
        <v>10</v>
      </c>
      <c r="GF28">
        <v>12</v>
      </c>
      <c r="GG28">
        <v>13</v>
      </c>
      <c r="GH28">
        <v>16</v>
      </c>
      <c r="GI28">
        <v>9</v>
      </c>
      <c r="GJ28">
        <v>9</v>
      </c>
      <c r="GK28">
        <v>8</v>
      </c>
      <c r="GL28">
        <v>18</v>
      </c>
      <c r="GM28">
        <v>11</v>
      </c>
      <c r="GN28">
        <v>9</v>
      </c>
      <c r="GO28">
        <v>10</v>
      </c>
      <c r="GP28">
        <v>8</v>
      </c>
      <c r="GQ28">
        <v>8</v>
      </c>
      <c r="GR28">
        <v>13</v>
      </c>
      <c r="GS28">
        <v>17</v>
      </c>
      <c r="GT28">
        <v>18</v>
      </c>
      <c r="GU28">
        <v>9</v>
      </c>
      <c r="GV28">
        <v>8</v>
      </c>
      <c r="GW28">
        <v>8</v>
      </c>
    </row>
    <row r="29" spans="1:205">
      <c r="A29" t="s">
        <v>267</v>
      </c>
      <c r="B29">
        <v>0.6</v>
      </c>
      <c r="C29">
        <v>0.6</v>
      </c>
      <c r="D29">
        <v>0.8</v>
      </c>
      <c r="E29">
        <v>0.9</v>
      </c>
      <c r="F29">
        <v>0.5</v>
      </c>
      <c r="G29">
        <v>0.3</v>
      </c>
      <c r="H29">
        <v>0.3</v>
      </c>
      <c r="I29">
        <v>1.1000000000000001</v>
      </c>
      <c r="J29">
        <v>0.7</v>
      </c>
      <c r="K29">
        <v>0.7</v>
      </c>
      <c r="L29">
        <v>0</v>
      </c>
      <c r="M29">
        <v>0.5</v>
      </c>
      <c r="N29">
        <v>0.4</v>
      </c>
      <c r="O29">
        <v>0.6</v>
      </c>
      <c r="P29">
        <v>0.8</v>
      </c>
      <c r="Q29">
        <v>0.3</v>
      </c>
      <c r="R29">
        <v>1.8</v>
      </c>
      <c r="S29">
        <v>0.5</v>
      </c>
      <c r="T29">
        <v>1.3</v>
      </c>
      <c r="U29">
        <v>1.5</v>
      </c>
      <c r="V29">
        <v>1.5</v>
      </c>
      <c r="W29">
        <v>0.8</v>
      </c>
      <c r="X29">
        <v>0.5</v>
      </c>
      <c r="Y29">
        <v>0.6</v>
      </c>
      <c r="Z29">
        <v>0.5</v>
      </c>
      <c r="AA29">
        <v>0.7</v>
      </c>
      <c r="AB29">
        <v>0.7</v>
      </c>
      <c r="AC29">
        <v>0</v>
      </c>
      <c r="AD29">
        <v>0.4</v>
      </c>
      <c r="AE29">
        <v>0.7</v>
      </c>
      <c r="AF29">
        <v>1.5</v>
      </c>
      <c r="AG29">
        <v>1.1000000000000001</v>
      </c>
      <c r="AH29">
        <v>1.3</v>
      </c>
      <c r="AI29">
        <v>1</v>
      </c>
      <c r="AJ29">
        <v>1.5</v>
      </c>
      <c r="AK29">
        <v>1.4</v>
      </c>
      <c r="AL29">
        <v>1.4</v>
      </c>
      <c r="AM29">
        <v>0.8</v>
      </c>
      <c r="AN29">
        <v>0.7</v>
      </c>
      <c r="AO29">
        <v>0.5</v>
      </c>
      <c r="AP29">
        <v>1.5</v>
      </c>
      <c r="AQ29">
        <v>0.2</v>
      </c>
      <c r="AR29">
        <v>0.8</v>
      </c>
      <c r="AS29">
        <v>1.3</v>
      </c>
      <c r="AT29">
        <v>2</v>
      </c>
      <c r="AU29">
        <v>0.7</v>
      </c>
      <c r="AV29">
        <v>0.7</v>
      </c>
      <c r="AW29">
        <v>0.9</v>
      </c>
      <c r="AX29">
        <v>1.4</v>
      </c>
      <c r="AY29">
        <v>0.7</v>
      </c>
      <c r="AZ29">
        <v>0.5</v>
      </c>
      <c r="BA29">
        <v>1.1000000000000001</v>
      </c>
      <c r="BB29">
        <v>1.9</v>
      </c>
      <c r="BC29">
        <v>0.4</v>
      </c>
      <c r="BD29">
        <v>1.2</v>
      </c>
      <c r="BE29">
        <v>1.1000000000000001</v>
      </c>
      <c r="BF29">
        <v>1.7</v>
      </c>
      <c r="BG29">
        <v>1.1000000000000001</v>
      </c>
      <c r="BH29">
        <v>1.2</v>
      </c>
      <c r="BI29">
        <v>1.4</v>
      </c>
      <c r="BJ29">
        <v>1.1000000000000001</v>
      </c>
      <c r="BK29">
        <v>0.8</v>
      </c>
      <c r="BL29">
        <v>0.3</v>
      </c>
      <c r="BM29">
        <v>0.9</v>
      </c>
      <c r="BN29">
        <v>1.5</v>
      </c>
      <c r="BO29">
        <v>0.5</v>
      </c>
      <c r="BP29">
        <v>0.2</v>
      </c>
      <c r="BQ29">
        <v>0.9</v>
      </c>
      <c r="BR29">
        <v>1.6</v>
      </c>
      <c r="BS29">
        <v>0.6</v>
      </c>
      <c r="BT29">
        <v>0.1</v>
      </c>
      <c r="BU29">
        <v>1.4</v>
      </c>
      <c r="BV29">
        <v>0.3</v>
      </c>
      <c r="BW29">
        <v>0.7</v>
      </c>
      <c r="BX29">
        <v>0.4</v>
      </c>
      <c r="BY29">
        <v>1</v>
      </c>
      <c r="BZ29">
        <v>1.9</v>
      </c>
      <c r="CA29">
        <v>0.7</v>
      </c>
      <c r="CB29">
        <v>0.2</v>
      </c>
      <c r="CC29">
        <v>1.1000000000000001</v>
      </c>
      <c r="CD29">
        <v>2</v>
      </c>
      <c r="CE29">
        <v>1.2</v>
      </c>
      <c r="CF29">
        <v>0.3</v>
      </c>
      <c r="CG29">
        <v>1.6</v>
      </c>
      <c r="CH29">
        <v>0.7</v>
      </c>
      <c r="CI29">
        <v>1.5</v>
      </c>
      <c r="CJ29">
        <v>1.2</v>
      </c>
      <c r="CK29">
        <v>1.3</v>
      </c>
      <c r="CL29">
        <v>1.7</v>
      </c>
      <c r="CM29">
        <v>1</v>
      </c>
      <c r="CN29">
        <v>1.1000000000000001</v>
      </c>
      <c r="CO29">
        <v>1.4</v>
      </c>
      <c r="CP29">
        <v>0.4</v>
      </c>
      <c r="CQ29">
        <v>0.6</v>
      </c>
      <c r="CR29">
        <v>1.3</v>
      </c>
      <c r="CS29">
        <v>1.4</v>
      </c>
      <c r="CT29">
        <v>1.1000000000000001</v>
      </c>
      <c r="CU29">
        <v>1.4</v>
      </c>
      <c r="CV29">
        <v>1.3</v>
      </c>
      <c r="CW29">
        <v>1</v>
      </c>
      <c r="CX29">
        <v>1.8</v>
      </c>
      <c r="CY29">
        <v>1</v>
      </c>
      <c r="CZ29">
        <v>1.3</v>
      </c>
      <c r="DA29">
        <v>1.4</v>
      </c>
      <c r="DB29">
        <v>0.4</v>
      </c>
      <c r="DC29">
        <v>1.3</v>
      </c>
      <c r="DD29">
        <v>1.3</v>
      </c>
      <c r="DE29">
        <v>1.6</v>
      </c>
      <c r="DF29">
        <v>1</v>
      </c>
      <c r="DG29">
        <v>1.2</v>
      </c>
      <c r="DH29">
        <v>0.9</v>
      </c>
      <c r="DI29">
        <v>1</v>
      </c>
      <c r="DJ29">
        <v>0.8</v>
      </c>
      <c r="DK29">
        <v>1</v>
      </c>
      <c r="DL29">
        <v>1.1000000000000001</v>
      </c>
      <c r="DM29">
        <v>1.2</v>
      </c>
      <c r="DN29">
        <v>1.2</v>
      </c>
      <c r="DO29">
        <v>1.2</v>
      </c>
      <c r="DP29">
        <v>1.5</v>
      </c>
      <c r="DQ29">
        <v>1.5</v>
      </c>
      <c r="DR29">
        <v>1</v>
      </c>
      <c r="DS29">
        <v>1.5</v>
      </c>
      <c r="DT29">
        <v>1.6</v>
      </c>
      <c r="DU29">
        <v>1.4</v>
      </c>
      <c r="DV29">
        <v>1.4</v>
      </c>
      <c r="DW29">
        <v>1.5</v>
      </c>
      <c r="DX29">
        <v>1.8</v>
      </c>
      <c r="DY29">
        <v>1.2</v>
      </c>
      <c r="DZ29">
        <v>0.9</v>
      </c>
      <c r="EA29">
        <v>1.2</v>
      </c>
      <c r="EB29">
        <v>1.4</v>
      </c>
      <c r="EC29">
        <v>1.4</v>
      </c>
      <c r="ED29">
        <v>0.6</v>
      </c>
      <c r="EE29">
        <v>0.7</v>
      </c>
      <c r="EF29">
        <v>1.4</v>
      </c>
      <c r="EG29">
        <v>1.2</v>
      </c>
      <c r="EH29">
        <v>1.4</v>
      </c>
      <c r="EI29">
        <v>1.4</v>
      </c>
      <c r="EJ29">
        <v>1</v>
      </c>
      <c r="EK29">
        <v>1.5</v>
      </c>
      <c r="EL29">
        <v>0.4</v>
      </c>
      <c r="EM29">
        <v>0.8</v>
      </c>
      <c r="EN29">
        <v>0.5</v>
      </c>
      <c r="EO29">
        <v>1.4</v>
      </c>
      <c r="EP29">
        <v>0.4</v>
      </c>
      <c r="EQ29">
        <v>1.3</v>
      </c>
      <c r="ER29">
        <v>1.3</v>
      </c>
      <c r="ES29">
        <v>1</v>
      </c>
      <c r="ET29">
        <v>0.4</v>
      </c>
      <c r="EU29">
        <v>1</v>
      </c>
      <c r="EV29">
        <v>1.1000000000000001</v>
      </c>
      <c r="EW29">
        <v>1.1000000000000001</v>
      </c>
      <c r="EX29">
        <v>0.7</v>
      </c>
      <c r="EY29">
        <v>1.2</v>
      </c>
      <c r="EZ29">
        <v>1.2</v>
      </c>
      <c r="FA29">
        <v>1</v>
      </c>
      <c r="FB29">
        <v>0.3</v>
      </c>
      <c r="FC29">
        <v>1</v>
      </c>
      <c r="FD29">
        <v>0.4</v>
      </c>
      <c r="FE29">
        <v>0.8</v>
      </c>
      <c r="FF29">
        <v>0.2</v>
      </c>
      <c r="FG29">
        <v>0.5</v>
      </c>
      <c r="FH29">
        <v>0.2</v>
      </c>
      <c r="FI29">
        <v>1</v>
      </c>
      <c r="FJ29">
        <v>0.4</v>
      </c>
      <c r="FK29">
        <v>0.2</v>
      </c>
      <c r="FL29">
        <v>0</v>
      </c>
      <c r="FM29">
        <v>0.7</v>
      </c>
      <c r="FN29">
        <v>0</v>
      </c>
      <c r="FO29">
        <v>0.3</v>
      </c>
      <c r="FP29">
        <v>0</v>
      </c>
      <c r="FQ29">
        <v>0.3</v>
      </c>
      <c r="FR29">
        <v>0</v>
      </c>
      <c r="FS29">
        <v>0.3</v>
      </c>
      <c r="FT29">
        <v>0.1</v>
      </c>
      <c r="FU29">
        <v>0.9</v>
      </c>
      <c r="FV29">
        <v>0</v>
      </c>
      <c r="FW29">
        <v>0</v>
      </c>
      <c r="FX29">
        <v>0</v>
      </c>
      <c r="FY29">
        <v>0.5</v>
      </c>
      <c r="FZ29">
        <v>1.4</v>
      </c>
      <c r="GA29">
        <v>0.5</v>
      </c>
      <c r="GB29">
        <v>0.3</v>
      </c>
      <c r="GC29">
        <v>0.8</v>
      </c>
      <c r="GD29">
        <v>0.5</v>
      </c>
      <c r="GE29">
        <v>0.6</v>
      </c>
      <c r="GF29">
        <v>0.6</v>
      </c>
      <c r="GG29">
        <v>1.3</v>
      </c>
      <c r="GH29">
        <v>1.1000000000000001</v>
      </c>
      <c r="GI29">
        <v>0.7</v>
      </c>
      <c r="GJ29">
        <v>0.6</v>
      </c>
      <c r="GK29">
        <v>0.5</v>
      </c>
      <c r="GL29">
        <v>0.2</v>
      </c>
      <c r="GM29">
        <v>0.7</v>
      </c>
      <c r="GN29">
        <v>0.5</v>
      </c>
      <c r="GO29">
        <v>0.6</v>
      </c>
      <c r="GP29">
        <v>0.1</v>
      </c>
      <c r="GQ29">
        <v>0.4</v>
      </c>
      <c r="GR29">
        <v>1.2</v>
      </c>
      <c r="GS29">
        <v>0.6</v>
      </c>
      <c r="GT29">
        <v>0.7</v>
      </c>
      <c r="GU29">
        <v>1.2</v>
      </c>
      <c r="GV29">
        <v>1.8</v>
      </c>
      <c r="GW29">
        <v>1.3</v>
      </c>
    </row>
    <row r="30" spans="1:205">
      <c r="A30" t="s">
        <v>171</v>
      </c>
      <c r="B30">
        <v>0.4</v>
      </c>
      <c r="C30">
        <v>0.5</v>
      </c>
      <c r="D30">
        <v>0.4</v>
      </c>
      <c r="E30">
        <v>0.45</v>
      </c>
      <c r="F30">
        <v>0.4</v>
      </c>
      <c r="G30">
        <v>0.35</v>
      </c>
      <c r="H30">
        <v>0.35</v>
      </c>
      <c r="I30">
        <v>0.35</v>
      </c>
      <c r="J30">
        <v>0.15</v>
      </c>
      <c r="K30">
        <v>0.2</v>
      </c>
      <c r="L30">
        <v>0.05</v>
      </c>
      <c r="M30">
        <v>0.3</v>
      </c>
      <c r="N30">
        <v>0.25</v>
      </c>
      <c r="O30">
        <v>0.6</v>
      </c>
      <c r="P30">
        <v>0.35</v>
      </c>
      <c r="Q30">
        <v>0.2</v>
      </c>
      <c r="R30">
        <v>0.15</v>
      </c>
      <c r="S30">
        <v>0.6</v>
      </c>
      <c r="T30">
        <v>0.35</v>
      </c>
      <c r="U30">
        <v>0.3</v>
      </c>
      <c r="V30">
        <v>0.45</v>
      </c>
      <c r="W30">
        <v>0.3</v>
      </c>
      <c r="X30">
        <v>0.35</v>
      </c>
      <c r="Y30">
        <v>0.25</v>
      </c>
      <c r="Z30">
        <v>0.5</v>
      </c>
      <c r="AA30">
        <v>0.55000000000000004</v>
      </c>
      <c r="AB30">
        <v>0.35</v>
      </c>
      <c r="AC30">
        <v>0.6</v>
      </c>
      <c r="AD30">
        <v>0.3</v>
      </c>
      <c r="AE30">
        <v>0.4</v>
      </c>
      <c r="AF30">
        <v>0.3</v>
      </c>
      <c r="AG30">
        <v>0.35</v>
      </c>
      <c r="AH30">
        <v>0.2</v>
      </c>
      <c r="AI30">
        <v>0.25</v>
      </c>
      <c r="AJ30">
        <v>0.05</v>
      </c>
      <c r="AK30">
        <v>0.25</v>
      </c>
      <c r="AL30">
        <v>0.65</v>
      </c>
      <c r="AM30">
        <v>0.65</v>
      </c>
      <c r="AN30">
        <v>0.65</v>
      </c>
      <c r="AO30">
        <v>0.65</v>
      </c>
      <c r="AP30">
        <v>0.5</v>
      </c>
      <c r="AQ30">
        <v>0.4</v>
      </c>
      <c r="AR30">
        <v>0.45</v>
      </c>
      <c r="AS30">
        <v>0.4</v>
      </c>
      <c r="AT30">
        <v>0.6</v>
      </c>
      <c r="AU30">
        <v>0.35</v>
      </c>
      <c r="AV30">
        <v>0.35</v>
      </c>
      <c r="AW30">
        <v>0.6</v>
      </c>
      <c r="AX30">
        <v>0.7</v>
      </c>
      <c r="AY30">
        <v>0.7</v>
      </c>
      <c r="AZ30">
        <v>0.6</v>
      </c>
      <c r="BA30">
        <v>0.6</v>
      </c>
      <c r="BB30">
        <v>0.8</v>
      </c>
      <c r="BC30">
        <v>0.55000000000000004</v>
      </c>
      <c r="BD30">
        <v>0.55000000000000004</v>
      </c>
      <c r="BE30">
        <v>0.45</v>
      </c>
      <c r="BF30">
        <v>0.6</v>
      </c>
      <c r="BG30">
        <v>0.6</v>
      </c>
      <c r="BH30">
        <v>0.75</v>
      </c>
      <c r="BI30">
        <v>0.6</v>
      </c>
      <c r="BJ30">
        <v>0.4</v>
      </c>
      <c r="BK30">
        <v>0.5</v>
      </c>
      <c r="BL30">
        <v>0.7</v>
      </c>
      <c r="BM30">
        <v>0.55000000000000004</v>
      </c>
      <c r="BN30">
        <v>0.7</v>
      </c>
      <c r="BO30">
        <v>0.5</v>
      </c>
      <c r="BP30">
        <v>0.45</v>
      </c>
      <c r="BQ30">
        <v>0.5</v>
      </c>
      <c r="BR30">
        <v>0.25</v>
      </c>
      <c r="BS30">
        <v>0.35</v>
      </c>
      <c r="BT30">
        <v>0.7</v>
      </c>
      <c r="BU30">
        <v>0.65</v>
      </c>
      <c r="BV30">
        <v>0.6</v>
      </c>
      <c r="BW30">
        <v>0.7</v>
      </c>
      <c r="BX30">
        <v>0.8</v>
      </c>
      <c r="BY30">
        <v>0.75</v>
      </c>
      <c r="BZ30">
        <v>0.95</v>
      </c>
      <c r="CA30">
        <v>0.45</v>
      </c>
      <c r="CB30">
        <v>0.65</v>
      </c>
      <c r="CC30">
        <v>0.4</v>
      </c>
      <c r="CD30">
        <v>0.7</v>
      </c>
      <c r="CE30">
        <v>0.6</v>
      </c>
      <c r="CF30">
        <v>0.9</v>
      </c>
      <c r="CG30">
        <v>0.75</v>
      </c>
      <c r="CH30">
        <v>0.35</v>
      </c>
      <c r="CI30">
        <v>0.6</v>
      </c>
      <c r="CJ30">
        <v>0.6</v>
      </c>
      <c r="CK30">
        <v>0.25</v>
      </c>
      <c r="CL30">
        <v>0.5</v>
      </c>
      <c r="CM30">
        <v>0.45</v>
      </c>
      <c r="CN30">
        <v>0.35</v>
      </c>
      <c r="CO30">
        <v>0.6</v>
      </c>
      <c r="CP30">
        <v>0.35</v>
      </c>
      <c r="CQ30">
        <v>0.35</v>
      </c>
      <c r="CR30">
        <v>0.35</v>
      </c>
      <c r="CS30">
        <v>0.55000000000000004</v>
      </c>
      <c r="CT30">
        <v>0.7</v>
      </c>
      <c r="CU30">
        <v>0.55000000000000004</v>
      </c>
      <c r="CV30">
        <v>0.65</v>
      </c>
      <c r="CW30">
        <v>0.6</v>
      </c>
      <c r="CX30">
        <v>0.5</v>
      </c>
      <c r="CY30">
        <v>0.45</v>
      </c>
      <c r="CZ30">
        <v>0.55000000000000004</v>
      </c>
      <c r="DA30">
        <v>0.55000000000000004</v>
      </c>
      <c r="DB30">
        <v>0.4</v>
      </c>
      <c r="DC30">
        <v>0.55000000000000004</v>
      </c>
      <c r="DD30">
        <v>0.2</v>
      </c>
      <c r="DE30">
        <v>0.75</v>
      </c>
      <c r="DF30">
        <v>0.3</v>
      </c>
      <c r="DG30">
        <v>0.4</v>
      </c>
      <c r="DH30">
        <v>0.3</v>
      </c>
      <c r="DI30">
        <v>0.5</v>
      </c>
      <c r="DJ30">
        <v>0.25</v>
      </c>
      <c r="DK30">
        <v>0.2</v>
      </c>
      <c r="DL30">
        <v>0.35</v>
      </c>
      <c r="DM30">
        <v>0.1</v>
      </c>
      <c r="DN30">
        <v>0.2</v>
      </c>
      <c r="DO30">
        <v>0.2</v>
      </c>
      <c r="DP30">
        <v>0.35</v>
      </c>
      <c r="DQ30">
        <v>0.4</v>
      </c>
      <c r="DR30">
        <v>0.6</v>
      </c>
      <c r="DS30">
        <v>0.7</v>
      </c>
      <c r="DT30">
        <v>0.35</v>
      </c>
      <c r="DU30">
        <v>0.35</v>
      </c>
      <c r="DV30">
        <v>0.45</v>
      </c>
      <c r="DW30">
        <v>0.35</v>
      </c>
      <c r="DX30">
        <v>0.35</v>
      </c>
      <c r="DY30">
        <v>0.25</v>
      </c>
      <c r="DZ30">
        <v>0.45</v>
      </c>
      <c r="EA30">
        <v>0.3</v>
      </c>
      <c r="EB30">
        <v>0.4</v>
      </c>
      <c r="EC30">
        <v>0.45</v>
      </c>
      <c r="ED30">
        <v>0.25</v>
      </c>
      <c r="EE30">
        <v>0.4</v>
      </c>
      <c r="EF30">
        <v>0.4</v>
      </c>
      <c r="EG30">
        <v>0.25</v>
      </c>
      <c r="EH30">
        <v>0.15</v>
      </c>
      <c r="EI30">
        <v>0.2</v>
      </c>
      <c r="EJ30">
        <v>0.35</v>
      </c>
      <c r="EK30">
        <v>0.3</v>
      </c>
      <c r="EL30">
        <v>0.2</v>
      </c>
      <c r="EM30">
        <v>0.25</v>
      </c>
      <c r="EN30">
        <v>0.55000000000000004</v>
      </c>
      <c r="EO30">
        <v>0.5</v>
      </c>
      <c r="EP30">
        <v>0.25</v>
      </c>
      <c r="EQ30">
        <v>0.7</v>
      </c>
      <c r="ER30">
        <v>0.25</v>
      </c>
      <c r="ES30">
        <v>0.1</v>
      </c>
      <c r="ET30">
        <v>0.1</v>
      </c>
      <c r="EU30">
        <v>0.45</v>
      </c>
      <c r="EV30">
        <v>0.3</v>
      </c>
      <c r="EW30">
        <v>0.25</v>
      </c>
      <c r="EX30">
        <v>0.55000000000000004</v>
      </c>
      <c r="EY30">
        <v>0.15</v>
      </c>
      <c r="EZ30">
        <v>0.05</v>
      </c>
      <c r="FA30">
        <v>0.15</v>
      </c>
      <c r="FB30">
        <v>0.15</v>
      </c>
      <c r="FC30">
        <v>0.35</v>
      </c>
      <c r="FD30">
        <v>0.35</v>
      </c>
      <c r="FE30">
        <v>0.35</v>
      </c>
      <c r="FF30">
        <v>0.1</v>
      </c>
      <c r="FG30">
        <v>0.3</v>
      </c>
      <c r="FH30">
        <v>0.35</v>
      </c>
      <c r="FI30">
        <v>0.25</v>
      </c>
      <c r="FJ30">
        <v>0.25</v>
      </c>
      <c r="FK30">
        <v>0.15</v>
      </c>
      <c r="FL30">
        <v>0.9</v>
      </c>
      <c r="FM30">
        <v>0.15</v>
      </c>
      <c r="FN30">
        <v>0.05</v>
      </c>
      <c r="FO30">
        <v>0.4</v>
      </c>
      <c r="FP30">
        <v>0.15</v>
      </c>
      <c r="FQ30">
        <v>0.05</v>
      </c>
      <c r="FR30">
        <v>0.05</v>
      </c>
      <c r="FS30">
        <v>0.1</v>
      </c>
      <c r="FT30">
        <v>0.3</v>
      </c>
      <c r="FU30">
        <v>0.25</v>
      </c>
      <c r="FV30">
        <v>0.15</v>
      </c>
      <c r="FW30">
        <v>0</v>
      </c>
      <c r="FX30">
        <v>1</v>
      </c>
      <c r="FY30">
        <v>0.1</v>
      </c>
      <c r="FZ30">
        <v>0.65</v>
      </c>
      <c r="GA30">
        <v>0.5</v>
      </c>
      <c r="GB30">
        <v>0.55000000000000004</v>
      </c>
      <c r="GC30">
        <v>0.3</v>
      </c>
      <c r="GD30">
        <v>0.2</v>
      </c>
      <c r="GE30">
        <v>0.2</v>
      </c>
      <c r="GF30">
        <v>0.4</v>
      </c>
      <c r="GG30">
        <v>0.25</v>
      </c>
      <c r="GH30">
        <v>0.8</v>
      </c>
      <c r="GI30">
        <v>0.25</v>
      </c>
      <c r="GJ30">
        <v>0.2</v>
      </c>
      <c r="GK30">
        <v>0.25</v>
      </c>
      <c r="GL30">
        <v>0.15</v>
      </c>
      <c r="GM30">
        <v>0.3</v>
      </c>
      <c r="GN30">
        <v>0.5</v>
      </c>
      <c r="GO30">
        <v>0.7</v>
      </c>
      <c r="GP30">
        <v>0.25</v>
      </c>
      <c r="GQ30">
        <v>0.3</v>
      </c>
      <c r="GR30">
        <v>0.15</v>
      </c>
      <c r="GS30">
        <v>0.25</v>
      </c>
      <c r="GT30">
        <v>0.65</v>
      </c>
      <c r="GU30">
        <v>0.1</v>
      </c>
      <c r="GV30">
        <v>0.05</v>
      </c>
      <c r="GW30">
        <v>0.35</v>
      </c>
    </row>
    <row r="31" spans="1:205">
      <c r="A31" t="s">
        <v>268</v>
      </c>
      <c r="B31">
        <v>5</v>
      </c>
      <c r="C31">
        <v>3.5</v>
      </c>
      <c r="D31">
        <v>1.5</v>
      </c>
      <c r="E31">
        <v>1</v>
      </c>
      <c r="F31">
        <v>3.5</v>
      </c>
      <c r="G31">
        <v>2.5</v>
      </c>
      <c r="H31">
        <v>3.5</v>
      </c>
      <c r="I31">
        <v>3.5</v>
      </c>
      <c r="J31">
        <v>4.5</v>
      </c>
      <c r="K31">
        <v>2.5</v>
      </c>
      <c r="L31">
        <v>1</v>
      </c>
      <c r="M31">
        <v>3.5</v>
      </c>
      <c r="N31">
        <v>5</v>
      </c>
      <c r="O31">
        <v>4.5</v>
      </c>
      <c r="P31">
        <v>3</v>
      </c>
      <c r="Q31">
        <v>4</v>
      </c>
      <c r="R31">
        <v>3.5</v>
      </c>
      <c r="S31">
        <v>3</v>
      </c>
      <c r="T31">
        <v>3.5</v>
      </c>
      <c r="U31">
        <v>4</v>
      </c>
      <c r="V31">
        <v>5</v>
      </c>
      <c r="W31">
        <v>3</v>
      </c>
      <c r="X31">
        <v>6</v>
      </c>
      <c r="Y31">
        <v>4</v>
      </c>
      <c r="Z31">
        <v>5</v>
      </c>
      <c r="AA31">
        <v>4.5</v>
      </c>
      <c r="AB31">
        <v>5</v>
      </c>
      <c r="AC31">
        <v>5</v>
      </c>
      <c r="AD31">
        <v>4.5</v>
      </c>
      <c r="AE31">
        <v>3</v>
      </c>
      <c r="AF31">
        <v>3.5</v>
      </c>
      <c r="AG31">
        <v>3.5</v>
      </c>
      <c r="AH31">
        <v>5.5</v>
      </c>
      <c r="AI31">
        <v>2.5</v>
      </c>
      <c r="AJ31">
        <v>8.5</v>
      </c>
      <c r="AK31">
        <v>8.5</v>
      </c>
      <c r="AL31">
        <v>6.5</v>
      </c>
      <c r="AM31">
        <v>5</v>
      </c>
      <c r="AN31">
        <v>6.5</v>
      </c>
      <c r="AO31">
        <v>6.5</v>
      </c>
      <c r="AP31">
        <v>6.5</v>
      </c>
      <c r="AQ31">
        <v>5</v>
      </c>
      <c r="AR31">
        <v>4</v>
      </c>
      <c r="AS31">
        <v>4.5</v>
      </c>
      <c r="AT31">
        <v>6.5</v>
      </c>
      <c r="AU31">
        <v>4</v>
      </c>
      <c r="AV31">
        <v>4.5</v>
      </c>
      <c r="AW31">
        <v>5</v>
      </c>
      <c r="AX31">
        <v>6.5</v>
      </c>
      <c r="AY31">
        <v>6.5</v>
      </c>
      <c r="AZ31">
        <v>6.5</v>
      </c>
      <c r="BA31">
        <v>7</v>
      </c>
      <c r="BB31">
        <v>7</v>
      </c>
      <c r="BC31">
        <v>4</v>
      </c>
      <c r="BD31">
        <v>6</v>
      </c>
      <c r="BE31">
        <v>6.5</v>
      </c>
      <c r="BF31">
        <v>7.5</v>
      </c>
      <c r="BG31">
        <v>4</v>
      </c>
      <c r="BH31">
        <v>6.5</v>
      </c>
      <c r="BI31">
        <v>5</v>
      </c>
      <c r="BJ31">
        <v>7</v>
      </c>
      <c r="BK31">
        <v>5.5</v>
      </c>
      <c r="BL31">
        <v>7</v>
      </c>
      <c r="BM31">
        <v>6.5</v>
      </c>
      <c r="BN31">
        <v>5</v>
      </c>
      <c r="BO31">
        <v>3.5</v>
      </c>
      <c r="BP31">
        <v>5</v>
      </c>
      <c r="BQ31">
        <v>5</v>
      </c>
      <c r="BR31">
        <v>8.5</v>
      </c>
      <c r="BS31">
        <v>4.5</v>
      </c>
      <c r="BT31">
        <v>7.5</v>
      </c>
      <c r="BU31">
        <v>6.5</v>
      </c>
      <c r="BV31">
        <v>6.5</v>
      </c>
      <c r="BW31">
        <v>7.5</v>
      </c>
      <c r="BX31">
        <v>8</v>
      </c>
      <c r="BY31">
        <v>8</v>
      </c>
      <c r="BZ31">
        <v>7.5</v>
      </c>
      <c r="CA31">
        <v>4.5</v>
      </c>
      <c r="CB31">
        <v>7.5</v>
      </c>
      <c r="CC31">
        <v>4.5</v>
      </c>
      <c r="CD31">
        <v>9</v>
      </c>
      <c r="CE31">
        <v>7</v>
      </c>
      <c r="CF31">
        <v>10</v>
      </c>
      <c r="CG31">
        <v>10</v>
      </c>
      <c r="CH31">
        <v>10</v>
      </c>
      <c r="CI31">
        <v>6.5</v>
      </c>
      <c r="CJ31">
        <v>6</v>
      </c>
      <c r="CK31">
        <v>7</v>
      </c>
      <c r="CL31">
        <v>6</v>
      </c>
      <c r="CM31">
        <v>3.5</v>
      </c>
      <c r="CN31">
        <v>5.5</v>
      </c>
      <c r="CO31">
        <v>4.5</v>
      </c>
      <c r="CP31">
        <v>5.5</v>
      </c>
      <c r="CQ31">
        <v>4</v>
      </c>
      <c r="CR31">
        <v>7</v>
      </c>
      <c r="CS31">
        <v>4.5</v>
      </c>
      <c r="CT31">
        <v>9</v>
      </c>
      <c r="CU31">
        <v>8</v>
      </c>
      <c r="CV31">
        <v>7</v>
      </c>
      <c r="CW31">
        <v>5.5</v>
      </c>
      <c r="CX31">
        <v>8</v>
      </c>
      <c r="CY31">
        <v>5.5</v>
      </c>
      <c r="CZ31">
        <v>5</v>
      </c>
      <c r="DA31">
        <v>4.5</v>
      </c>
      <c r="DB31">
        <v>6.5</v>
      </c>
      <c r="DC31">
        <v>6</v>
      </c>
      <c r="DD31">
        <v>8.5</v>
      </c>
      <c r="DE31">
        <v>7.5</v>
      </c>
      <c r="DF31">
        <v>4.5</v>
      </c>
      <c r="DG31">
        <v>4</v>
      </c>
      <c r="DH31">
        <v>3</v>
      </c>
      <c r="DI31">
        <v>5</v>
      </c>
      <c r="DJ31">
        <v>4</v>
      </c>
      <c r="DK31">
        <v>3.5</v>
      </c>
      <c r="DL31">
        <v>3.5</v>
      </c>
      <c r="DM31">
        <v>4</v>
      </c>
      <c r="DN31">
        <v>3</v>
      </c>
      <c r="DO31">
        <v>2.5</v>
      </c>
      <c r="DP31">
        <v>3.5</v>
      </c>
      <c r="DQ31">
        <v>4.5</v>
      </c>
      <c r="DR31">
        <v>4.5</v>
      </c>
      <c r="DS31">
        <v>4</v>
      </c>
      <c r="DT31">
        <v>3.5</v>
      </c>
      <c r="DU31">
        <v>4</v>
      </c>
      <c r="DV31">
        <v>5.5</v>
      </c>
      <c r="DW31">
        <v>3</v>
      </c>
      <c r="DX31">
        <v>3.5</v>
      </c>
      <c r="DY31">
        <v>4</v>
      </c>
      <c r="DZ31">
        <v>3.5</v>
      </c>
      <c r="EA31">
        <v>3</v>
      </c>
      <c r="EB31">
        <v>4</v>
      </c>
      <c r="EC31">
        <v>4</v>
      </c>
      <c r="ED31">
        <v>4</v>
      </c>
      <c r="EE31">
        <v>3.5</v>
      </c>
      <c r="EF31">
        <v>3.5</v>
      </c>
      <c r="EG31">
        <v>4</v>
      </c>
      <c r="EH31">
        <v>2.5</v>
      </c>
      <c r="EI31">
        <v>2</v>
      </c>
      <c r="EJ31">
        <v>2</v>
      </c>
      <c r="EK31">
        <v>3</v>
      </c>
      <c r="EL31">
        <v>3</v>
      </c>
      <c r="EM31">
        <v>2.5</v>
      </c>
      <c r="EN31">
        <v>1.5</v>
      </c>
      <c r="EO31">
        <v>2.5</v>
      </c>
      <c r="EP31">
        <v>3</v>
      </c>
      <c r="EQ31">
        <v>2.5</v>
      </c>
      <c r="ER31">
        <v>3</v>
      </c>
      <c r="ES31">
        <v>4.5</v>
      </c>
      <c r="ET31">
        <v>2.5</v>
      </c>
      <c r="EU31">
        <v>1.5</v>
      </c>
      <c r="EV31">
        <v>3</v>
      </c>
      <c r="EW31">
        <v>3</v>
      </c>
      <c r="EX31">
        <v>2</v>
      </c>
      <c r="EY31">
        <v>1.5</v>
      </c>
      <c r="EZ31">
        <v>1.5</v>
      </c>
      <c r="FA31">
        <v>3.5</v>
      </c>
      <c r="FB31">
        <v>2.5</v>
      </c>
      <c r="FC31">
        <v>2.5</v>
      </c>
      <c r="FD31">
        <v>3.5</v>
      </c>
      <c r="FE31">
        <v>3.5</v>
      </c>
      <c r="FF31">
        <v>2.5</v>
      </c>
      <c r="FG31">
        <v>2.5</v>
      </c>
      <c r="FH31">
        <v>2</v>
      </c>
      <c r="FI31">
        <v>2.5</v>
      </c>
      <c r="FJ31">
        <v>2.5</v>
      </c>
      <c r="FK31">
        <v>2.5</v>
      </c>
      <c r="FL31">
        <v>1</v>
      </c>
      <c r="FM31">
        <v>3.5</v>
      </c>
      <c r="FN31">
        <v>0.5</v>
      </c>
      <c r="FO31">
        <v>2</v>
      </c>
      <c r="FP31">
        <v>1.5</v>
      </c>
      <c r="FQ31">
        <v>1.5</v>
      </c>
      <c r="FR31">
        <v>1</v>
      </c>
      <c r="FS31">
        <v>1</v>
      </c>
      <c r="FT31">
        <v>0.5</v>
      </c>
      <c r="FU31">
        <v>2.5</v>
      </c>
      <c r="FV31">
        <v>0.5</v>
      </c>
      <c r="FW31">
        <v>0</v>
      </c>
      <c r="FX31">
        <v>0.5</v>
      </c>
      <c r="FY31">
        <v>2</v>
      </c>
      <c r="FZ31">
        <v>2.5</v>
      </c>
      <c r="GA31">
        <v>3.5</v>
      </c>
      <c r="GB31">
        <v>5</v>
      </c>
      <c r="GC31">
        <v>3</v>
      </c>
      <c r="GD31">
        <v>3.5</v>
      </c>
      <c r="GE31">
        <v>3</v>
      </c>
      <c r="GF31">
        <v>2</v>
      </c>
      <c r="GG31">
        <v>2.5</v>
      </c>
      <c r="GH31">
        <v>1.5</v>
      </c>
      <c r="GI31">
        <v>2.5</v>
      </c>
      <c r="GJ31">
        <v>5</v>
      </c>
      <c r="GK31">
        <v>6</v>
      </c>
      <c r="GL31">
        <v>2.5</v>
      </c>
      <c r="GM31">
        <v>3</v>
      </c>
      <c r="GN31">
        <v>5.5</v>
      </c>
      <c r="GO31">
        <v>2</v>
      </c>
      <c r="GP31">
        <v>2</v>
      </c>
      <c r="GQ31">
        <v>1.5</v>
      </c>
      <c r="GR31">
        <v>1.5</v>
      </c>
      <c r="GS31">
        <v>2.5</v>
      </c>
      <c r="GT31">
        <v>2</v>
      </c>
      <c r="GU31">
        <v>2</v>
      </c>
      <c r="GV31">
        <v>3</v>
      </c>
      <c r="GW31">
        <v>2</v>
      </c>
    </row>
  </sheetData>
  <mergeCells count="1">
    <mergeCell ref="A1:H1"/>
  </mergeCells>
  <phoneticPr fontId="18"/>
  <conditionalFormatting sqref="B3 H9">
    <cfRule type="colorScale" priority="23">
      <colorScale>
        <cfvo type="min"/>
        <cfvo type="max"/>
        <color rgb="FFFCFCFF"/>
        <color rgb="FF63BE7B"/>
      </colorScale>
    </cfRule>
  </conditionalFormatting>
  <conditionalFormatting sqref="B3 H9">
    <cfRule type="dataBar" priority="22">
      <dataBar>
        <cfvo type="num" val="-1"/>
        <cfvo type="num" val="1"/>
        <color rgb="FFFF0000"/>
      </dataBar>
      <extLst>
        <ext xmlns:x14="http://schemas.microsoft.com/office/spreadsheetml/2009/9/main" uri="{B025F937-C7B1-47D3-B67F-A62EFF666E3E}">
          <x14:id>{28EF9882-07AF-C347-BDA0-C2DE7E846321}</x14:id>
        </ext>
      </extLst>
    </cfRule>
  </conditionalFormatting>
  <conditionalFormatting sqref="B9:G9 B4 B5:C5 B6:D6 B7:E7 B8:F8">
    <cfRule type="dataBar" priority="21">
      <dataBar>
        <cfvo type="num" val="-1"/>
        <cfvo type="num" val="1"/>
        <color theme="5" tint="0.59999389629810485"/>
      </dataBar>
      <extLst>
        <ext xmlns:x14="http://schemas.microsoft.com/office/spreadsheetml/2009/9/main" uri="{B025F937-C7B1-47D3-B67F-A62EFF666E3E}">
          <x14:id>{9006DDA9-0893-B642-9BED-7B7AEFEBFAF0}</x14:id>
        </ext>
      </extLst>
    </cfRule>
  </conditionalFormatting>
  <conditionalFormatting sqref="C4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">
    <cfRule type="dataBar" priority="19">
      <dataBar>
        <cfvo type="num" val="-1"/>
        <cfvo type="num" val="1"/>
        <color rgb="FFFF0000"/>
      </dataBar>
      <extLst>
        <ext xmlns:x14="http://schemas.microsoft.com/office/spreadsheetml/2009/9/main" uri="{B025F937-C7B1-47D3-B67F-A62EFF666E3E}">
          <x14:id>{0061A6AF-D24C-D646-B36E-AF1B898C5FAA}</x14:id>
        </ext>
      </extLst>
    </cfRule>
  </conditionalFormatting>
  <conditionalFormatting sqref="E6">
    <cfRule type="colorScale" priority="16">
      <colorScale>
        <cfvo type="min"/>
        <cfvo type="max"/>
        <color rgb="FFFCFCFF"/>
        <color rgb="FF63BE7B"/>
      </colorScale>
    </cfRule>
  </conditionalFormatting>
  <conditionalFormatting sqref="E6">
    <cfRule type="dataBar" priority="15">
      <dataBar>
        <cfvo type="num" val="-1"/>
        <cfvo type="num" val="1"/>
        <color rgb="FFFF0000"/>
      </dataBar>
      <extLst>
        <ext xmlns:x14="http://schemas.microsoft.com/office/spreadsheetml/2009/9/main" uri="{B025F937-C7B1-47D3-B67F-A62EFF666E3E}">
          <x14:id>{99EBDEB4-1DEF-EC4E-9950-754F9F9E72CC}</x14:id>
        </ext>
      </extLst>
    </cfRule>
  </conditionalFormatting>
  <conditionalFormatting sqref="F7">
    <cfRule type="colorScale" priority="14">
      <colorScale>
        <cfvo type="min"/>
        <cfvo type="max"/>
        <color rgb="FFFCFCFF"/>
        <color rgb="FF63BE7B"/>
      </colorScale>
    </cfRule>
  </conditionalFormatting>
  <conditionalFormatting sqref="F7">
    <cfRule type="dataBar" priority="13">
      <dataBar>
        <cfvo type="num" val="-1"/>
        <cfvo type="num" val="1"/>
        <color rgb="FFFF0000"/>
      </dataBar>
      <extLst>
        <ext xmlns:x14="http://schemas.microsoft.com/office/spreadsheetml/2009/9/main" uri="{B025F937-C7B1-47D3-B67F-A62EFF666E3E}">
          <x14:id>{89D2B3BE-510C-0D4C-899B-EDE051D4AD35}</x14:id>
        </ext>
      </extLst>
    </cfRule>
  </conditionalFormatting>
  <conditionalFormatting sqref="G8">
    <cfRule type="colorScale" priority="12">
      <colorScale>
        <cfvo type="min"/>
        <cfvo type="max"/>
        <color rgb="FFFCFCFF"/>
        <color rgb="FF63BE7B"/>
      </colorScale>
    </cfRule>
  </conditionalFormatting>
  <conditionalFormatting sqref="G8">
    <cfRule type="dataBar" priority="11">
      <dataBar>
        <cfvo type="num" val="-1"/>
        <cfvo type="num" val="1"/>
        <color rgb="FFFF0000"/>
      </dataBar>
      <extLst>
        <ext xmlns:x14="http://schemas.microsoft.com/office/spreadsheetml/2009/9/main" uri="{B025F937-C7B1-47D3-B67F-A62EFF666E3E}">
          <x14:id>{9F9B7E5A-55E5-D342-BA31-16505E135B57}</x14:id>
        </ext>
      </extLst>
    </cfRule>
  </conditionalFormatting>
  <conditionalFormatting sqref="B10">
    <cfRule type="colorScale" priority="10">
      <colorScale>
        <cfvo type="min"/>
        <cfvo type="max"/>
        <color rgb="FFFCFCFF"/>
        <color rgb="FF63BE7B"/>
      </colorScale>
    </cfRule>
  </conditionalFormatting>
  <conditionalFormatting sqref="B10">
    <cfRule type="dataBar" priority="9">
      <dataBar>
        <cfvo type="num" val="-1"/>
        <cfvo type="num" val="1"/>
        <color rgb="FFFF0000"/>
      </dataBar>
      <extLst>
        <ext xmlns:x14="http://schemas.microsoft.com/office/spreadsheetml/2009/9/main" uri="{B025F937-C7B1-47D3-B67F-A62EFF666E3E}">
          <x14:id>{94676C7D-F1E6-2941-B743-66A6DAB0CD65}</x14:id>
        </ext>
      </extLst>
    </cfRule>
  </conditionalFormatting>
  <conditionalFormatting sqref="C10">
    <cfRule type="colorScale" priority="8">
      <colorScale>
        <cfvo type="min"/>
        <cfvo type="max"/>
        <color rgb="FFFCFCFF"/>
        <color rgb="FF63BE7B"/>
      </colorScale>
    </cfRule>
  </conditionalFormatting>
  <conditionalFormatting sqref="C10">
    <cfRule type="dataBar" priority="7">
      <dataBar>
        <cfvo type="num" val="-1"/>
        <cfvo type="num" val="1"/>
        <color rgb="FFFF0000"/>
      </dataBar>
      <extLst>
        <ext xmlns:x14="http://schemas.microsoft.com/office/spreadsheetml/2009/9/main" uri="{B025F937-C7B1-47D3-B67F-A62EFF666E3E}">
          <x14:id>{DB809E98-3A45-8846-A0F1-739FD4E399DF}</x14:id>
        </ext>
      </extLst>
    </cfRule>
  </conditionalFormatting>
  <conditionalFormatting sqref="B11">
    <cfRule type="colorScale" priority="6">
      <colorScale>
        <cfvo type="min"/>
        <cfvo type="max"/>
        <color rgb="FFFCFCFF"/>
        <color rgb="FF63BE7B"/>
      </colorScale>
    </cfRule>
  </conditionalFormatting>
  <conditionalFormatting sqref="B11">
    <cfRule type="dataBar" priority="5">
      <dataBar>
        <cfvo type="num" val="-1"/>
        <cfvo type="num" val="1"/>
        <color rgb="FFFF0000"/>
      </dataBar>
      <extLst>
        <ext xmlns:x14="http://schemas.microsoft.com/office/spreadsheetml/2009/9/main" uri="{B025F937-C7B1-47D3-B67F-A62EFF666E3E}">
          <x14:id>{060E0567-4644-604A-BF58-EC197BE73038}</x14:id>
        </ext>
      </extLst>
    </cfRule>
  </conditionalFormatting>
  <conditionalFormatting sqref="C11">
    <cfRule type="colorScale" priority="4">
      <colorScale>
        <cfvo type="min"/>
        <cfvo type="max"/>
        <color rgb="FFFCFCFF"/>
        <color rgb="FF63BE7B"/>
      </colorScale>
    </cfRule>
  </conditionalFormatting>
  <conditionalFormatting sqref="C11">
    <cfRule type="dataBar" priority="3">
      <dataBar>
        <cfvo type="num" val="-1"/>
        <cfvo type="num" val="1"/>
        <color rgb="FFFF0000"/>
      </dataBar>
      <extLst>
        <ext xmlns:x14="http://schemas.microsoft.com/office/spreadsheetml/2009/9/main" uri="{B025F937-C7B1-47D3-B67F-A62EFF666E3E}">
          <x14:id>{9DED7B46-3306-D346-8F94-00F0777D836B}</x14:id>
        </ext>
      </extLst>
    </cfRule>
  </conditionalFormatting>
  <conditionalFormatting sqref="B18:H24">
    <cfRule type="cellIs" dxfId="1" priority="2" operator="lessThan">
      <formula>0.05</formula>
    </cfRule>
    <cfRule type="cellIs" dxfId="0" priority="1" operator="lessThan">
      <formula>0.05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EF9882-07AF-C347-BDA0-C2DE7E846321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0070C0"/>
              <x14:axisColor rgb="FF000000"/>
            </x14:dataBar>
          </x14:cfRule>
          <xm:sqref>B3 H9</xm:sqref>
        </x14:conditionalFormatting>
        <x14:conditionalFormatting xmlns:xm="http://schemas.microsoft.com/office/excel/2006/main">
          <x14:cfRule type="dataBar" id="{9006DDA9-0893-B642-9BED-7B7AEFEBFAF0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theme="4" tint="0.59999389629810485"/>
              <x14:axisColor rgb="FF000000"/>
            </x14:dataBar>
          </x14:cfRule>
          <xm:sqref>B9:G9 B4 B5:C5 B6:D6 B7:E7 B8:F8</xm:sqref>
        </x14:conditionalFormatting>
        <x14:conditionalFormatting xmlns:xm="http://schemas.microsoft.com/office/excel/2006/main">
          <x14:cfRule type="dataBar" id="{0061A6AF-D24C-D646-B36E-AF1B898C5FAA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0070C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99EBDEB4-1DEF-EC4E-9950-754F9F9E72CC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0070C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89D2B3BE-510C-0D4C-899B-EDE051D4AD35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0070C0"/>
              <x14:axisColor rgb="FF000000"/>
            </x14:dataBar>
          </x14:cfRule>
          <xm:sqref>F7</xm:sqref>
        </x14:conditionalFormatting>
        <x14:conditionalFormatting xmlns:xm="http://schemas.microsoft.com/office/excel/2006/main">
          <x14:cfRule type="dataBar" id="{9F9B7E5A-55E5-D342-BA31-16505E135B57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0070C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94676C7D-F1E6-2941-B743-66A6DAB0CD65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0070C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DB809E98-3A45-8846-A0F1-739FD4E399DF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0070C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060E0567-4644-604A-BF58-EC197BE73038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0070C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9DED7B46-3306-D346-8F94-00F0777D836B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0070C0"/>
              <x14:axisColor rgb="FF000000"/>
            </x14:dataBar>
          </x14:cfRule>
          <xm:sqref>C11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85"/>
  <sheetViews>
    <sheetView topLeftCell="A50" zoomScale="90" zoomScaleNormal="100" workbookViewId="0">
      <selection activeCell="D44" sqref="D44"/>
    </sheetView>
  </sheetViews>
  <sheetFormatPr baseColWidth="10" defaultRowHeight="20"/>
  <cols>
    <col min="1" max="1" width="10.7109375" style="3"/>
    <col min="2" max="2" width="13.42578125" bestFit="1" customWidth="1"/>
    <col min="3" max="33" width="11.140625" bestFit="1" customWidth="1"/>
    <col min="34" max="34" width="13" bestFit="1" customWidth="1"/>
    <col min="35" max="37" width="11.140625" bestFit="1" customWidth="1"/>
    <col min="38" max="38" width="13" bestFit="1" customWidth="1"/>
    <col min="39" max="48" width="11.140625" bestFit="1" customWidth="1"/>
    <col min="49" max="49" width="13" bestFit="1" customWidth="1"/>
    <col min="50" max="50" width="14.85546875" bestFit="1" customWidth="1"/>
    <col min="51" max="53" width="11.140625" bestFit="1" customWidth="1"/>
    <col min="54" max="54" width="14.85546875" bestFit="1" customWidth="1"/>
    <col min="55" max="55" width="11.140625" bestFit="1" customWidth="1"/>
    <col min="56" max="65" width="11" bestFit="1" customWidth="1"/>
    <col min="66" max="68" width="10.85546875" bestFit="1" customWidth="1"/>
    <col min="69" max="69" width="12.7109375" bestFit="1" customWidth="1"/>
    <col min="70" max="119" width="10.85546875" bestFit="1" customWidth="1"/>
  </cols>
  <sheetData>
    <row r="1" spans="1:205">
      <c r="A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187</v>
      </c>
      <c r="K1" t="s">
        <v>188</v>
      </c>
      <c r="L1" t="s">
        <v>189</v>
      </c>
      <c r="M1" t="s">
        <v>190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191</v>
      </c>
      <c r="W1" t="s">
        <v>192</v>
      </c>
      <c r="X1" t="s">
        <v>193</v>
      </c>
      <c r="Y1" t="s">
        <v>194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195</v>
      </c>
      <c r="AI1" t="s">
        <v>196</v>
      </c>
      <c r="AJ1" t="s">
        <v>197</v>
      </c>
      <c r="AK1" t="s">
        <v>198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199</v>
      </c>
      <c r="AU1" t="s">
        <v>200</v>
      </c>
      <c r="AV1" t="s">
        <v>201</v>
      </c>
      <c r="AW1" t="s">
        <v>202</v>
      </c>
      <c r="AX1" t="s">
        <v>32</v>
      </c>
      <c r="AY1" t="s">
        <v>33</v>
      </c>
      <c r="AZ1" t="s">
        <v>34</v>
      </c>
      <c r="BA1" t="s">
        <v>35</v>
      </c>
      <c r="BB1" t="s">
        <v>36</v>
      </c>
      <c r="BC1" t="s">
        <v>37</v>
      </c>
      <c r="BD1" t="s">
        <v>38</v>
      </c>
      <c r="BE1" t="s">
        <v>39</v>
      </c>
      <c r="BF1" t="s">
        <v>203</v>
      </c>
      <c r="BG1" t="s">
        <v>204</v>
      </c>
      <c r="BH1" t="s">
        <v>205</v>
      </c>
      <c r="BI1" t="s">
        <v>206</v>
      </c>
      <c r="BJ1" t="s">
        <v>40</v>
      </c>
      <c r="BK1" t="s">
        <v>41</v>
      </c>
      <c r="BL1" t="s">
        <v>42</v>
      </c>
      <c r="BM1" t="s">
        <v>43</v>
      </c>
      <c r="BN1" t="s">
        <v>44</v>
      </c>
      <c r="BO1" t="s">
        <v>45</v>
      </c>
      <c r="BP1" t="s">
        <v>46</v>
      </c>
      <c r="BQ1" t="s">
        <v>47</v>
      </c>
      <c r="BR1" t="s">
        <v>207</v>
      </c>
      <c r="BS1" t="s">
        <v>208</v>
      </c>
      <c r="BT1" t="s">
        <v>209</v>
      </c>
      <c r="BU1" t="s">
        <v>210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211</v>
      </c>
      <c r="CE1" t="s">
        <v>212</v>
      </c>
      <c r="CF1" t="s">
        <v>213</v>
      </c>
      <c r="CG1" t="s">
        <v>214</v>
      </c>
      <c r="CH1" t="s">
        <v>56</v>
      </c>
      <c r="CI1" t="s">
        <v>57</v>
      </c>
      <c r="CJ1" t="s">
        <v>58</v>
      </c>
      <c r="CK1" t="s">
        <v>59</v>
      </c>
      <c r="CL1" t="s">
        <v>60</v>
      </c>
      <c r="CM1" t="s">
        <v>61</v>
      </c>
      <c r="CN1" t="s">
        <v>62</v>
      </c>
      <c r="CO1" t="s">
        <v>63</v>
      </c>
      <c r="CP1" t="s">
        <v>215</v>
      </c>
      <c r="CQ1" t="s">
        <v>216</v>
      </c>
      <c r="CR1" t="s">
        <v>217</v>
      </c>
      <c r="CS1" t="s">
        <v>218</v>
      </c>
      <c r="CT1" t="s">
        <v>64</v>
      </c>
      <c r="CU1" t="s">
        <v>65</v>
      </c>
      <c r="CV1" t="s">
        <v>66</v>
      </c>
      <c r="CW1" t="s">
        <v>67</v>
      </c>
      <c r="CX1" t="s">
        <v>68</v>
      </c>
      <c r="CY1" t="s">
        <v>69</v>
      </c>
      <c r="CZ1" t="s">
        <v>70</v>
      </c>
      <c r="DA1" t="s">
        <v>71</v>
      </c>
      <c r="DB1" t="s">
        <v>219</v>
      </c>
      <c r="DC1" t="s">
        <v>220</v>
      </c>
      <c r="DD1" t="s">
        <v>221</v>
      </c>
      <c r="DE1" t="s">
        <v>222</v>
      </c>
      <c r="DF1" t="s">
        <v>72</v>
      </c>
      <c r="DG1" t="s">
        <v>73</v>
      </c>
      <c r="DH1" t="s">
        <v>74</v>
      </c>
      <c r="DI1" t="s">
        <v>75</v>
      </c>
      <c r="DJ1" t="s">
        <v>76</v>
      </c>
      <c r="DK1" t="s">
        <v>77</v>
      </c>
      <c r="DL1" t="s">
        <v>78</v>
      </c>
      <c r="DM1" t="s">
        <v>79</v>
      </c>
      <c r="DN1" t="s">
        <v>223</v>
      </c>
      <c r="DO1" t="s">
        <v>224</v>
      </c>
      <c r="DP1" t="s">
        <v>225</v>
      </c>
      <c r="DQ1" t="s">
        <v>226</v>
      </c>
      <c r="DR1" t="s">
        <v>80</v>
      </c>
      <c r="DS1" t="s">
        <v>81</v>
      </c>
      <c r="DT1" t="s">
        <v>82</v>
      </c>
      <c r="DU1" t="s">
        <v>83</v>
      </c>
      <c r="DV1" t="s">
        <v>84</v>
      </c>
      <c r="DW1" t="s">
        <v>85</v>
      </c>
      <c r="DX1" t="s">
        <v>86</v>
      </c>
      <c r="DY1" t="s">
        <v>87</v>
      </c>
      <c r="DZ1" t="s">
        <v>227</v>
      </c>
      <c r="EA1" t="s">
        <v>228</v>
      </c>
      <c r="EB1" t="s">
        <v>229</v>
      </c>
      <c r="EC1" t="s">
        <v>230</v>
      </c>
      <c r="ED1" t="s">
        <v>88</v>
      </c>
      <c r="EE1" t="s">
        <v>89</v>
      </c>
      <c r="EF1" t="s">
        <v>90</v>
      </c>
      <c r="EG1" t="s">
        <v>91</v>
      </c>
      <c r="EH1" t="s">
        <v>92</v>
      </c>
      <c r="EI1" t="s">
        <v>93</v>
      </c>
      <c r="EJ1" t="s">
        <v>94</v>
      </c>
      <c r="EK1" t="s">
        <v>95</v>
      </c>
      <c r="EL1" t="s">
        <v>231</v>
      </c>
      <c r="EM1" t="s">
        <v>232</v>
      </c>
      <c r="EN1" t="s">
        <v>233</v>
      </c>
      <c r="EO1" t="s">
        <v>234</v>
      </c>
      <c r="EP1" t="s">
        <v>96</v>
      </c>
      <c r="EQ1" t="s">
        <v>97</v>
      </c>
      <c r="ER1" t="s">
        <v>98</v>
      </c>
      <c r="ES1" t="s">
        <v>99</v>
      </c>
      <c r="ET1" t="s">
        <v>100</v>
      </c>
      <c r="EU1" t="s">
        <v>101</v>
      </c>
      <c r="EV1" t="s">
        <v>102</v>
      </c>
      <c r="EW1" t="s">
        <v>103</v>
      </c>
      <c r="EX1" t="s">
        <v>235</v>
      </c>
      <c r="EY1" t="s">
        <v>236</v>
      </c>
      <c r="EZ1" t="s">
        <v>237</v>
      </c>
      <c r="FA1" t="s">
        <v>238</v>
      </c>
      <c r="FB1" t="s">
        <v>104</v>
      </c>
      <c r="FC1" t="s">
        <v>105</v>
      </c>
      <c r="FD1" t="s">
        <v>106</v>
      </c>
      <c r="FE1" t="s">
        <v>107</v>
      </c>
      <c r="FF1" t="s">
        <v>108</v>
      </c>
      <c r="FG1" t="s">
        <v>109</v>
      </c>
      <c r="FH1" t="s">
        <v>110</v>
      </c>
      <c r="FI1" t="s">
        <v>111</v>
      </c>
      <c r="FJ1" t="s">
        <v>239</v>
      </c>
      <c r="FK1" t="s">
        <v>240</v>
      </c>
      <c r="FL1" t="s">
        <v>241</v>
      </c>
      <c r="FM1" t="s">
        <v>242</v>
      </c>
      <c r="FN1" t="s">
        <v>112</v>
      </c>
      <c r="FO1" t="s">
        <v>113</v>
      </c>
      <c r="FP1" t="s">
        <v>114</v>
      </c>
      <c r="FQ1" t="s">
        <v>115</v>
      </c>
      <c r="FR1" t="s">
        <v>116</v>
      </c>
      <c r="FS1" t="s">
        <v>117</v>
      </c>
      <c r="FT1" t="s">
        <v>118</v>
      </c>
      <c r="FU1" t="s">
        <v>119</v>
      </c>
      <c r="FV1" t="s">
        <v>243</v>
      </c>
      <c r="FW1" t="s">
        <v>244</v>
      </c>
      <c r="FX1" t="s">
        <v>245</v>
      </c>
      <c r="FY1" t="s">
        <v>246</v>
      </c>
      <c r="FZ1" t="s">
        <v>120</v>
      </c>
      <c r="GA1" t="s">
        <v>121</v>
      </c>
      <c r="GB1" t="s">
        <v>122</v>
      </c>
      <c r="GC1" t="s">
        <v>123</v>
      </c>
      <c r="GD1" t="s">
        <v>124</v>
      </c>
      <c r="GE1" t="s">
        <v>125</v>
      </c>
      <c r="GF1" t="s">
        <v>126</v>
      </c>
      <c r="GG1" t="s">
        <v>127</v>
      </c>
      <c r="GH1" t="s">
        <v>247</v>
      </c>
      <c r="GI1" t="s">
        <v>248</v>
      </c>
      <c r="GJ1" t="s">
        <v>249</v>
      </c>
      <c r="GK1" t="s">
        <v>250</v>
      </c>
      <c r="GL1" t="s">
        <v>128</v>
      </c>
      <c r="GM1" t="s">
        <v>129</v>
      </c>
      <c r="GN1" t="s">
        <v>130</v>
      </c>
      <c r="GO1" t="s">
        <v>131</v>
      </c>
      <c r="GP1" t="s">
        <v>132</v>
      </c>
      <c r="GQ1" t="s">
        <v>133</v>
      </c>
      <c r="GR1" t="s">
        <v>134</v>
      </c>
      <c r="GS1" t="s">
        <v>135</v>
      </c>
      <c r="GT1" t="s">
        <v>251</v>
      </c>
      <c r="GU1" t="s">
        <v>252</v>
      </c>
      <c r="GV1" t="s">
        <v>253</v>
      </c>
      <c r="GW1" t="s">
        <v>254</v>
      </c>
    </row>
    <row r="2" spans="1:205">
      <c r="A2" t="s">
        <v>136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0.5</v>
      </c>
      <c r="O2">
        <v>0.5</v>
      </c>
      <c r="P2">
        <v>0.5</v>
      </c>
      <c r="Q2">
        <v>0.5</v>
      </c>
      <c r="R2">
        <v>0.5</v>
      </c>
      <c r="S2">
        <v>0.5</v>
      </c>
      <c r="T2">
        <v>0.5</v>
      </c>
      <c r="U2">
        <v>0.5</v>
      </c>
      <c r="V2">
        <v>0.5</v>
      </c>
      <c r="W2">
        <v>0.5</v>
      </c>
      <c r="X2">
        <v>0.5</v>
      </c>
      <c r="Y2">
        <v>0.5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0.5</v>
      </c>
      <c r="AM2">
        <v>0.5</v>
      </c>
      <c r="AN2">
        <v>0.5</v>
      </c>
      <c r="AO2">
        <v>0.5</v>
      </c>
      <c r="AP2">
        <v>0.5</v>
      </c>
      <c r="AQ2">
        <v>0.5</v>
      </c>
      <c r="AR2">
        <v>0.5</v>
      </c>
      <c r="AS2">
        <v>0.5</v>
      </c>
      <c r="AT2">
        <v>0.5</v>
      </c>
      <c r="AU2">
        <v>0.5</v>
      </c>
      <c r="AV2">
        <v>0.5</v>
      </c>
      <c r="AW2">
        <v>0.5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0.5</v>
      </c>
      <c r="BK2">
        <v>0.5</v>
      </c>
      <c r="BL2">
        <v>0.5</v>
      </c>
      <c r="BM2">
        <v>0.5</v>
      </c>
      <c r="BN2">
        <v>0.5</v>
      </c>
      <c r="BO2">
        <v>0.5</v>
      </c>
      <c r="BP2">
        <v>0.5</v>
      </c>
      <c r="BQ2">
        <v>0.5</v>
      </c>
      <c r="BR2">
        <v>0.5</v>
      </c>
      <c r="BS2">
        <v>0.5</v>
      </c>
      <c r="BT2">
        <v>0.5</v>
      </c>
      <c r="BU2">
        <v>0.5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0.5</v>
      </c>
      <c r="CI2">
        <v>0.5</v>
      </c>
      <c r="CJ2">
        <v>0.5</v>
      </c>
      <c r="CK2">
        <v>0.5</v>
      </c>
      <c r="CL2">
        <v>0.5</v>
      </c>
      <c r="CM2">
        <v>0.5</v>
      </c>
      <c r="CN2">
        <v>0.5</v>
      </c>
      <c r="CO2">
        <v>0.5</v>
      </c>
      <c r="CP2">
        <v>0.5</v>
      </c>
      <c r="CQ2">
        <v>0.5</v>
      </c>
      <c r="CR2">
        <v>0.5</v>
      </c>
      <c r="CS2">
        <v>0.5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0.5</v>
      </c>
      <c r="DG2">
        <v>0.5</v>
      </c>
      <c r="DH2">
        <v>0.5</v>
      </c>
      <c r="DI2">
        <v>0.5</v>
      </c>
      <c r="DJ2">
        <v>0.5</v>
      </c>
      <c r="DK2">
        <v>0.5</v>
      </c>
      <c r="DL2">
        <v>0.5</v>
      </c>
      <c r="DM2">
        <v>0.5</v>
      </c>
      <c r="DN2">
        <v>0.5</v>
      </c>
      <c r="DO2">
        <v>0.5</v>
      </c>
      <c r="DP2">
        <v>0.5</v>
      </c>
      <c r="DQ2">
        <v>0.5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0.5</v>
      </c>
      <c r="EE2">
        <v>0.5</v>
      </c>
      <c r="EF2">
        <v>0.5</v>
      </c>
      <c r="EG2">
        <v>0.5</v>
      </c>
      <c r="EH2">
        <v>0.5</v>
      </c>
      <c r="EI2">
        <v>0.5</v>
      </c>
      <c r="EJ2">
        <v>0.5</v>
      </c>
      <c r="EK2">
        <v>0.5</v>
      </c>
      <c r="EL2">
        <v>0.5</v>
      </c>
      <c r="EM2">
        <v>0.5</v>
      </c>
      <c r="EN2">
        <v>0.5</v>
      </c>
      <c r="EO2">
        <v>0.5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0.5</v>
      </c>
      <c r="FC2">
        <v>0.5</v>
      </c>
      <c r="FD2">
        <v>0.5</v>
      </c>
      <c r="FE2">
        <v>0.5</v>
      </c>
      <c r="FF2">
        <v>0.5</v>
      </c>
      <c r="FG2">
        <v>0.5</v>
      </c>
      <c r="FH2">
        <v>0.5</v>
      </c>
      <c r="FI2">
        <v>0.5</v>
      </c>
      <c r="FJ2">
        <v>0.5</v>
      </c>
      <c r="FK2">
        <v>0.5</v>
      </c>
      <c r="FL2">
        <v>0.5</v>
      </c>
      <c r="FM2">
        <v>0.5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0.5</v>
      </c>
      <c r="GA2">
        <v>0.5</v>
      </c>
      <c r="GB2">
        <v>0.5</v>
      </c>
      <c r="GC2">
        <v>0.5</v>
      </c>
      <c r="GD2">
        <v>0.5</v>
      </c>
      <c r="GE2">
        <v>0.5</v>
      </c>
      <c r="GF2">
        <v>0.5</v>
      </c>
      <c r="GG2">
        <v>0.5</v>
      </c>
      <c r="GH2">
        <v>0.5</v>
      </c>
      <c r="GI2">
        <v>0.5</v>
      </c>
      <c r="GJ2">
        <v>0.5</v>
      </c>
      <c r="GK2">
        <v>0.5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</row>
    <row r="3" spans="1:205">
      <c r="A3" t="s">
        <v>137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45</v>
      </c>
      <c r="AM3">
        <v>45</v>
      </c>
      <c r="AN3">
        <v>45</v>
      </c>
      <c r="AO3">
        <v>45</v>
      </c>
      <c r="AP3">
        <v>45</v>
      </c>
      <c r="AQ3">
        <v>45</v>
      </c>
      <c r="AR3">
        <v>45</v>
      </c>
      <c r="AS3">
        <v>45</v>
      </c>
      <c r="AT3">
        <v>45</v>
      </c>
      <c r="AU3">
        <v>45</v>
      </c>
      <c r="AV3">
        <v>45</v>
      </c>
      <c r="AW3">
        <v>45</v>
      </c>
      <c r="AX3">
        <v>45</v>
      </c>
      <c r="AY3">
        <v>45</v>
      </c>
      <c r="AZ3">
        <v>45</v>
      </c>
      <c r="BA3">
        <v>45</v>
      </c>
      <c r="BB3">
        <v>45</v>
      </c>
      <c r="BC3">
        <v>45</v>
      </c>
      <c r="BD3">
        <v>45</v>
      </c>
      <c r="BE3">
        <v>45</v>
      </c>
      <c r="BF3">
        <v>45</v>
      </c>
      <c r="BG3">
        <v>45</v>
      </c>
      <c r="BH3">
        <v>45</v>
      </c>
      <c r="BI3">
        <v>45</v>
      </c>
      <c r="BJ3">
        <v>90</v>
      </c>
      <c r="BK3">
        <v>90</v>
      </c>
      <c r="BL3">
        <v>90</v>
      </c>
      <c r="BM3">
        <v>90</v>
      </c>
      <c r="BN3">
        <v>90</v>
      </c>
      <c r="BO3">
        <v>90</v>
      </c>
      <c r="BP3">
        <v>90</v>
      </c>
      <c r="BQ3">
        <v>90</v>
      </c>
      <c r="BR3">
        <v>90</v>
      </c>
      <c r="BS3">
        <v>90</v>
      </c>
      <c r="BT3">
        <v>90</v>
      </c>
      <c r="BU3">
        <v>90</v>
      </c>
      <c r="BV3">
        <v>90</v>
      </c>
      <c r="BW3">
        <v>90</v>
      </c>
      <c r="BX3">
        <v>90</v>
      </c>
      <c r="BY3">
        <v>90</v>
      </c>
      <c r="BZ3">
        <v>90</v>
      </c>
      <c r="CA3">
        <v>90</v>
      </c>
      <c r="CB3">
        <v>90</v>
      </c>
      <c r="CC3">
        <v>90</v>
      </c>
      <c r="CD3">
        <v>90</v>
      </c>
      <c r="CE3">
        <v>90</v>
      </c>
      <c r="CF3">
        <v>90</v>
      </c>
      <c r="CG3">
        <v>90</v>
      </c>
      <c r="CH3">
        <v>135</v>
      </c>
      <c r="CI3">
        <v>135</v>
      </c>
      <c r="CJ3">
        <v>135</v>
      </c>
      <c r="CK3">
        <v>135</v>
      </c>
      <c r="CL3">
        <v>135</v>
      </c>
      <c r="CM3">
        <v>135</v>
      </c>
      <c r="CN3">
        <v>135</v>
      </c>
      <c r="CO3">
        <v>135</v>
      </c>
      <c r="CP3">
        <v>135</v>
      </c>
      <c r="CQ3">
        <v>135</v>
      </c>
      <c r="CR3">
        <v>135</v>
      </c>
      <c r="CS3">
        <v>135</v>
      </c>
      <c r="CT3">
        <v>135</v>
      </c>
      <c r="CU3">
        <v>135</v>
      </c>
      <c r="CV3">
        <v>135</v>
      </c>
      <c r="CW3">
        <v>135</v>
      </c>
      <c r="CX3">
        <v>135</v>
      </c>
      <c r="CY3">
        <v>135</v>
      </c>
      <c r="CZ3">
        <v>135</v>
      </c>
      <c r="DA3">
        <v>135</v>
      </c>
      <c r="DB3">
        <v>135</v>
      </c>
      <c r="DC3">
        <v>135</v>
      </c>
      <c r="DD3">
        <v>135</v>
      </c>
      <c r="DE3">
        <v>135</v>
      </c>
      <c r="DF3">
        <v>180</v>
      </c>
      <c r="DG3">
        <v>180</v>
      </c>
      <c r="DH3">
        <v>180</v>
      </c>
      <c r="DI3">
        <v>180</v>
      </c>
      <c r="DJ3">
        <v>180</v>
      </c>
      <c r="DK3">
        <v>180</v>
      </c>
      <c r="DL3">
        <v>180</v>
      </c>
      <c r="DM3">
        <v>180</v>
      </c>
      <c r="DN3">
        <v>180</v>
      </c>
      <c r="DO3">
        <v>180</v>
      </c>
      <c r="DP3">
        <v>180</v>
      </c>
      <c r="DQ3">
        <v>180</v>
      </c>
      <c r="DR3">
        <v>180</v>
      </c>
      <c r="DS3">
        <v>180</v>
      </c>
      <c r="DT3">
        <v>180</v>
      </c>
      <c r="DU3">
        <v>180</v>
      </c>
      <c r="DV3">
        <v>180</v>
      </c>
      <c r="DW3">
        <v>180</v>
      </c>
      <c r="DX3">
        <v>180</v>
      </c>
      <c r="DY3">
        <v>180</v>
      </c>
      <c r="DZ3">
        <v>180</v>
      </c>
      <c r="EA3">
        <v>180</v>
      </c>
      <c r="EB3">
        <v>180</v>
      </c>
      <c r="EC3">
        <v>180</v>
      </c>
      <c r="ED3">
        <v>225</v>
      </c>
      <c r="EE3">
        <v>225</v>
      </c>
      <c r="EF3">
        <v>225</v>
      </c>
      <c r="EG3">
        <v>225</v>
      </c>
      <c r="EH3">
        <v>225</v>
      </c>
      <c r="EI3">
        <v>225</v>
      </c>
      <c r="EJ3">
        <v>225</v>
      </c>
      <c r="EK3">
        <v>225</v>
      </c>
      <c r="EL3">
        <v>225</v>
      </c>
      <c r="EM3">
        <v>225</v>
      </c>
      <c r="EN3">
        <v>225</v>
      </c>
      <c r="EO3">
        <v>225</v>
      </c>
      <c r="EP3">
        <v>225</v>
      </c>
      <c r="EQ3">
        <v>225</v>
      </c>
      <c r="ER3">
        <v>225</v>
      </c>
      <c r="ES3">
        <v>225</v>
      </c>
      <c r="ET3">
        <v>225</v>
      </c>
      <c r="EU3">
        <v>225</v>
      </c>
      <c r="EV3">
        <v>225</v>
      </c>
      <c r="EW3">
        <v>225</v>
      </c>
      <c r="EX3">
        <v>225</v>
      </c>
      <c r="EY3">
        <v>225</v>
      </c>
      <c r="EZ3">
        <v>225</v>
      </c>
      <c r="FA3">
        <v>225</v>
      </c>
      <c r="FB3">
        <v>270</v>
      </c>
      <c r="FC3">
        <v>270</v>
      </c>
      <c r="FD3">
        <v>270</v>
      </c>
      <c r="FE3">
        <v>270</v>
      </c>
      <c r="FF3">
        <v>270</v>
      </c>
      <c r="FG3">
        <v>270</v>
      </c>
      <c r="FH3">
        <v>270</v>
      </c>
      <c r="FI3">
        <v>270</v>
      </c>
      <c r="FJ3">
        <v>270</v>
      </c>
      <c r="FK3">
        <v>270</v>
      </c>
      <c r="FL3">
        <v>270</v>
      </c>
      <c r="FM3">
        <v>270</v>
      </c>
      <c r="FN3">
        <v>270</v>
      </c>
      <c r="FO3">
        <v>270</v>
      </c>
      <c r="FP3">
        <v>270</v>
      </c>
      <c r="FQ3">
        <v>270</v>
      </c>
      <c r="FR3">
        <v>270</v>
      </c>
      <c r="FS3">
        <v>270</v>
      </c>
      <c r="FT3">
        <v>270</v>
      </c>
      <c r="FU3">
        <v>270</v>
      </c>
      <c r="FV3">
        <v>270</v>
      </c>
      <c r="FW3">
        <v>270</v>
      </c>
      <c r="FX3">
        <v>270</v>
      </c>
      <c r="FY3">
        <v>270</v>
      </c>
      <c r="FZ3">
        <v>315</v>
      </c>
      <c r="GA3">
        <v>315</v>
      </c>
      <c r="GB3">
        <v>315</v>
      </c>
      <c r="GC3">
        <v>315</v>
      </c>
      <c r="GD3">
        <v>315</v>
      </c>
      <c r="GE3">
        <v>315</v>
      </c>
      <c r="GF3">
        <v>315</v>
      </c>
      <c r="GG3">
        <v>315</v>
      </c>
      <c r="GH3">
        <v>315</v>
      </c>
      <c r="GI3">
        <v>315</v>
      </c>
      <c r="GJ3">
        <v>315</v>
      </c>
      <c r="GK3">
        <v>315</v>
      </c>
      <c r="GL3">
        <v>315</v>
      </c>
      <c r="GM3">
        <v>315</v>
      </c>
      <c r="GN3">
        <v>315</v>
      </c>
      <c r="GO3">
        <v>315</v>
      </c>
      <c r="GP3">
        <v>315</v>
      </c>
      <c r="GQ3">
        <v>315</v>
      </c>
      <c r="GR3">
        <v>315</v>
      </c>
      <c r="GS3">
        <v>315</v>
      </c>
      <c r="GT3">
        <v>315</v>
      </c>
      <c r="GU3">
        <v>315</v>
      </c>
      <c r="GV3">
        <v>315</v>
      </c>
      <c r="GW3">
        <v>315</v>
      </c>
    </row>
    <row r="4" spans="1:205">
      <c r="A4" t="s">
        <v>138</v>
      </c>
      <c r="B4">
        <v>2.3809500000000001E-2</v>
      </c>
      <c r="C4">
        <v>-1.5873000000000002E-2</v>
      </c>
      <c r="D4">
        <v>0</v>
      </c>
      <c r="E4">
        <v>3.8819899999999997E-2</v>
      </c>
      <c r="F4">
        <v>-8.6266399999999997E-3</v>
      </c>
      <c r="G4">
        <v>8.6266399999999997E-3</v>
      </c>
      <c r="H4">
        <v>1.7253299999999999E-2</v>
      </c>
      <c r="I4">
        <v>3.8279E-3</v>
      </c>
      <c r="J4">
        <v>-4.7619000000000002E-2</v>
      </c>
      <c r="K4">
        <v>0</v>
      </c>
      <c r="L4">
        <v>-3.8279E-3</v>
      </c>
      <c r="M4">
        <v>-7.9365100000000008E-3</v>
      </c>
      <c r="N4">
        <v>0.5</v>
      </c>
      <c r="O4">
        <v>0.54761899999999997</v>
      </c>
      <c r="P4">
        <v>0.522648</v>
      </c>
      <c r="Q4">
        <v>0.54761899999999997</v>
      </c>
      <c r="R4">
        <v>0.54761899999999997</v>
      </c>
      <c r="S4">
        <v>0.53968300000000002</v>
      </c>
      <c r="T4">
        <v>0.53968300000000002</v>
      </c>
      <c r="U4">
        <v>0.52380899999999997</v>
      </c>
      <c r="V4">
        <v>0.50793600000000005</v>
      </c>
      <c r="W4">
        <v>0.46031699999999998</v>
      </c>
      <c r="X4">
        <v>0.53174600000000005</v>
      </c>
      <c r="Y4">
        <v>0.52380899999999997</v>
      </c>
      <c r="Z4">
        <v>0.96302699999999997</v>
      </c>
      <c r="AA4">
        <v>0.953349</v>
      </c>
      <c r="AB4">
        <v>0.97619</v>
      </c>
      <c r="AC4">
        <v>0.97619</v>
      </c>
      <c r="AD4">
        <v>0.97270599999999996</v>
      </c>
      <c r="AE4">
        <v>0.953349</v>
      </c>
      <c r="AF4">
        <v>0.99206399999999995</v>
      </c>
      <c r="AG4">
        <v>0.953349</v>
      </c>
      <c r="AH4">
        <v>0.96786700000000003</v>
      </c>
      <c r="AI4">
        <v>0.96786700000000003</v>
      </c>
      <c r="AJ4">
        <v>0.98238499999999995</v>
      </c>
      <c r="AK4">
        <v>0.953349</v>
      </c>
      <c r="AL4">
        <v>0.30952400000000002</v>
      </c>
      <c r="AM4">
        <v>0.35973899999999998</v>
      </c>
      <c r="AN4">
        <v>0.32349899999999998</v>
      </c>
      <c r="AO4">
        <v>0.38714700000000002</v>
      </c>
      <c r="AP4">
        <v>0.36294999999999999</v>
      </c>
      <c r="AQ4">
        <v>0.36778899999999998</v>
      </c>
      <c r="AR4">
        <v>0.40166499999999999</v>
      </c>
      <c r="AS4">
        <v>0.35052899999999998</v>
      </c>
      <c r="AT4">
        <v>0.33875300000000003</v>
      </c>
      <c r="AU4">
        <v>0.39682499999999998</v>
      </c>
      <c r="AV4">
        <v>0.358655</v>
      </c>
      <c r="AW4">
        <v>0.37525900000000001</v>
      </c>
      <c r="AX4">
        <v>0.66755699999999996</v>
      </c>
      <c r="AY4">
        <v>0.66666700000000001</v>
      </c>
      <c r="AZ4">
        <v>0.69717099999999999</v>
      </c>
      <c r="BA4">
        <v>0.67195800000000006</v>
      </c>
      <c r="BB4">
        <v>0.71138199999999996</v>
      </c>
      <c r="BC4">
        <v>0.66782799999999998</v>
      </c>
      <c r="BD4">
        <v>0.71220600000000001</v>
      </c>
      <c r="BE4">
        <v>0.66298900000000005</v>
      </c>
      <c r="BF4">
        <v>0.692025</v>
      </c>
      <c r="BG4">
        <v>0.692025</v>
      </c>
      <c r="BH4">
        <v>0.66666700000000001</v>
      </c>
      <c r="BI4">
        <v>0.69717099999999999</v>
      </c>
      <c r="BJ4">
        <v>0</v>
      </c>
      <c r="BK4">
        <v>-3.3377799999999999E-2</v>
      </c>
      <c r="BL4">
        <v>7.9365100000000008E-3</v>
      </c>
      <c r="BM4">
        <v>2.6338E-2</v>
      </c>
      <c r="BN4">
        <v>1.5873000000000002E-2</v>
      </c>
      <c r="BO4">
        <v>1.5873000000000002E-2</v>
      </c>
      <c r="BP4">
        <v>-2.9035999999999999E-2</v>
      </c>
      <c r="BQ4">
        <v>0</v>
      </c>
      <c r="BR4">
        <v>-4.83933E-2</v>
      </c>
      <c r="BS4">
        <v>7.9365100000000008E-3</v>
      </c>
      <c r="BT4">
        <v>-3.9682500000000002E-2</v>
      </c>
      <c r="BU4">
        <v>-7.8320799999999999E-3</v>
      </c>
      <c r="BV4">
        <v>-3.8714699999999998E-2</v>
      </c>
      <c r="BW4">
        <v>-3.3875299999999997E-2</v>
      </c>
      <c r="BX4">
        <v>-2.9035999999999999E-2</v>
      </c>
      <c r="BY4">
        <v>-4.3554000000000002E-2</v>
      </c>
      <c r="BZ4">
        <v>-2.4196700000000002E-2</v>
      </c>
      <c r="CA4">
        <v>-3.3875299999999997E-2</v>
      </c>
      <c r="CB4">
        <v>3.2719199999999997E-2</v>
      </c>
      <c r="CC4">
        <v>7.9365100000000008E-3</v>
      </c>
      <c r="CD4">
        <v>-2.4196700000000002E-2</v>
      </c>
      <c r="CE4">
        <v>-1.4518E-2</v>
      </c>
      <c r="CF4">
        <v>-2.4196700000000002E-2</v>
      </c>
      <c r="CG4">
        <v>-3.3875299999999997E-2</v>
      </c>
      <c r="CH4">
        <v>-0.30952400000000002</v>
      </c>
      <c r="CI4">
        <v>-0.31746000000000002</v>
      </c>
      <c r="CJ4">
        <v>-0.31078800000000001</v>
      </c>
      <c r="CK4">
        <v>-0.39350499999999999</v>
      </c>
      <c r="CL4">
        <v>-0.34843200000000002</v>
      </c>
      <c r="CM4">
        <v>-0.324235</v>
      </c>
      <c r="CN4">
        <v>-0.37301600000000001</v>
      </c>
      <c r="CO4">
        <v>-0.34843200000000002</v>
      </c>
      <c r="CP4">
        <v>-0.32720700000000003</v>
      </c>
      <c r="CQ4">
        <v>-0.34239399999999998</v>
      </c>
      <c r="CR4">
        <v>-0.36346400000000001</v>
      </c>
      <c r="CS4">
        <v>-0.40166499999999999</v>
      </c>
      <c r="CT4">
        <v>-0.67460299999999995</v>
      </c>
      <c r="CU4">
        <v>-0.71428599999999998</v>
      </c>
      <c r="CV4">
        <v>-0.663717</v>
      </c>
      <c r="CW4">
        <v>-0.65814899999999998</v>
      </c>
      <c r="CX4">
        <v>-0.66298900000000005</v>
      </c>
      <c r="CY4">
        <v>-0.65844899999999995</v>
      </c>
      <c r="CZ4">
        <v>-0.65873000000000004</v>
      </c>
      <c r="DA4">
        <v>-0.65844899999999995</v>
      </c>
      <c r="DB4">
        <v>-0.66666700000000001</v>
      </c>
      <c r="DC4">
        <v>-0.66696900000000003</v>
      </c>
      <c r="DD4">
        <v>-0.67355900000000002</v>
      </c>
      <c r="DE4">
        <v>-0.66782799999999998</v>
      </c>
      <c r="DF4">
        <v>-0.54200499999999996</v>
      </c>
      <c r="DG4">
        <v>-0.46457599999999999</v>
      </c>
      <c r="DH4">
        <v>-0.54200499999999996</v>
      </c>
      <c r="DI4">
        <v>-0.54200499999999996</v>
      </c>
      <c r="DJ4">
        <v>-0.54684500000000003</v>
      </c>
      <c r="DK4">
        <v>-0.454897</v>
      </c>
      <c r="DL4">
        <v>-0.52380899999999997</v>
      </c>
      <c r="DM4">
        <v>-0.490788</v>
      </c>
      <c r="DN4">
        <v>-0.53174600000000005</v>
      </c>
      <c r="DO4">
        <v>-0.49261100000000002</v>
      </c>
      <c r="DP4">
        <v>-0.54761899999999997</v>
      </c>
      <c r="DQ4">
        <v>-0.45726899999999998</v>
      </c>
      <c r="DR4">
        <v>-0.96786700000000003</v>
      </c>
      <c r="DS4">
        <v>-0.96302699999999997</v>
      </c>
      <c r="DT4">
        <v>-0.97270599999999996</v>
      </c>
      <c r="DU4">
        <v>-0.96786700000000003</v>
      </c>
      <c r="DV4">
        <v>-0.96144200000000002</v>
      </c>
      <c r="DW4">
        <v>-0.97270599999999996</v>
      </c>
      <c r="DX4">
        <v>-0.95818800000000004</v>
      </c>
      <c r="DY4">
        <v>-0.953349</v>
      </c>
      <c r="DZ4">
        <v>-0.95818800000000004</v>
      </c>
      <c r="EA4">
        <v>-0.95548</v>
      </c>
      <c r="EB4">
        <v>-0.96302699999999997</v>
      </c>
      <c r="EC4">
        <v>-0.991425</v>
      </c>
      <c r="ED4">
        <v>-0.34920600000000002</v>
      </c>
      <c r="EE4">
        <v>-0.34127000000000002</v>
      </c>
      <c r="EF4">
        <v>-0.37301600000000001</v>
      </c>
      <c r="EG4">
        <v>-0.31746000000000002</v>
      </c>
      <c r="EH4">
        <v>-0.39682499999999998</v>
      </c>
      <c r="EI4">
        <v>-0.38888899999999998</v>
      </c>
      <c r="EJ4">
        <v>-0.31455699999999998</v>
      </c>
      <c r="EK4">
        <v>-0.38888899999999998</v>
      </c>
      <c r="EL4">
        <v>-0.35739500000000002</v>
      </c>
      <c r="EM4">
        <v>-0.38279000000000002</v>
      </c>
      <c r="EN4">
        <v>-0.36507899999999999</v>
      </c>
      <c r="EO4">
        <v>-0.32539699999999999</v>
      </c>
      <c r="EP4">
        <v>-0.67750699999999997</v>
      </c>
      <c r="EQ4">
        <v>-0.66298900000000005</v>
      </c>
      <c r="ER4">
        <v>-0.66298900000000005</v>
      </c>
      <c r="ES4">
        <v>-0.66761700000000002</v>
      </c>
      <c r="ET4">
        <v>-0.66761700000000002</v>
      </c>
      <c r="EU4">
        <v>-0.67750699999999997</v>
      </c>
      <c r="EV4">
        <v>-0.66761700000000002</v>
      </c>
      <c r="EW4">
        <v>-0.66761700000000002</v>
      </c>
      <c r="EX4">
        <v>-0.695322</v>
      </c>
      <c r="EY4">
        <v>-0.67750699999999997</v>
      </c>
      <c r="EZ4">
        <v>-0.67750699999999997</v>
      </c>
      <c r="FA4">
        <v>-0.66761700000000002</v>
      </c>
      <c r="FB4">
        <v>-8.6422900000000004E-3</v>
      </c>
      <c r="FC4">
        <v>-3.8714699999999998E-2</v>
      </c>
      <c r="FD4">
        <v>-1.5873000000000002E-2</v>
      </c>
      <c r="FE4">
        <v>2.9035999999999999E-2</v>
      </c>
      <c r="FF4">
        <v>4.3554000000000002E-2</v>
      </c>
      <c r="FG4">
        <v>-2.8592200000000002E-2</v>
      </c>
      <c r="FH4">
        <v>3.8890300000000003E-2</v>
      </c>
      <c r="FI4">
        <v>8.0710199999999999E-3</v>
      </c>
      <c r="FJ4">
        <v>-3.3875299999999997E-2</v>
      </c>
      <c r="FK4">
        <v>4.1050900000000001E-2</v>
      </c>
      <c r="FL4">
        <v>1.7284600000000001E-2</v>
      </c>
      <c r="FM4">
        <v>0</v>
      </c>
      <c r="FN4">
        <v>-1.55958E-2</v>
      </c>
      <c r="FO4">
        <v>-8.6266399999999997E-3</v>
      </c>
      <c r="FP4">
        <v>-1.5873000000000002E-2</v>
      </c>
      <c r="FQ4">
        <v>-7.9365100000000008E-3</v>
      </c>
      <c r="FR4">
        <v>1.9445199999999999E-2</v>
      </c>
      <c r="FS4">
        <v>6.6137599999999998E-3</v>
      </c>
      <c r="FT4">
        <v>4.1050900000000001E-2</v>
      </c>
      <c r="FU4">
        <v>0</v>
      </c>
      <c r="FV4">
        <v>1.4518E-2</v>
      </c>
      <c r="FW4">
        <v>1.4518E-2</v>
      </c>
      <c r="FX4">
        <v>-7.9365100000000008E-3</v>
      </c>
      <c r="FY4">
        <v>3.7086500000000001E-2</v>
      </c>
      <c r="FZ4">
        <v>0.37429800000000002</v>
      </c>
      <c r="GA4">
        <v>0.353271</v>
      </c>
      <c r="GB4">
        <v>0.37957200000000002</v>
      </c>
      <c r="GC4">
        <v>0.38230700000000001</v>
      </c>
      <c r="GD4">
        <v>0.35800500000000002</v>
      </c>
      <c r="GE4">
        <v>0.38819900000000002</v>
      </c>
      <c r="GF4">
        <v>0.36294999999999999</v>
      </c>
      <c r="GG4">
        <v>0.38388499999999998</v>
      </c>
      <c r="GH4">
        <v>0.37957200000000002</v>
      </c>
      <c r="GI4">
        <v>0.349379</v>
      </c>
      <c r="GJ4">
        <v>0.38230700000000001</v>
      </c>
      <c r="GK4">
        <v>0.39682499999999998</v>
      </c>
      <c r="GL4">
        <v>0.68432999999999999</v>
      </c>
      <c r="GM4">
        <v>0.692025</v>
      </c>
      <c r="GN4">
        <v>0.71138199999999996</v>
      </c>
      <c r="GO4">
        <v>0.70170299999999997</v>
      </c>
      <c r="GP4">
        <v>0.692025</v>
      </c>
      <c r="GQ4">
        <v>0.73809499999999995</v>
      </c>
      <c r="GR4">
        <v>0.69686400000000004</v>
      </c>
      <c r="GS4">
        <v>0.65814899999999998</v>
      </c>
      <c r="GT4">
        <v>0.65873000000000004</v>
      </c>
      <c r="GU4">
        <v>0.69047599999999998</v>
      </c>
      <c r="GV4">
        <v>0.69686400000000004</v>
      </c>
      <c r="GW4">
        <v>0.67750699999999997</v>
      </c>
    </row>
    <row r="5" spans="1:205">
      <c r="A5" t="s">
        <v>139</v>
      </c>
      <c r="B5">
        <v>-1.5873000000000002E-2</v>
      </c>
      <c r="C5">
        <v>7.9365100000000008E-3</v>
      </c>
      <c r="D5">
        <v>1.5873000000000002E-2</v>
      </c>
      <c r="E5">
        <v>0</v>
      </c>
      <c r="F5">
        <v>0</v>
      </c>
      <c r="G5">
        <v>8.6266399999999997E-3</v>
      </c>
      <c r="H5">
        <v>-1.294E-2</v>
      </c>
      <c r="I5">
        <v>-3.8279E-3</v>
      </c>
      <c r="J5">
        <v>-4.7619000000000002E-2</v>
      </c>
      <c r="K5">
        <v>-2.3809500000000001E-2</v>
      </c>
      <c r="L5">
        <v>-7.65579E-3</v>
      </c>
      <c r="M5">
        <v>7.9365100000000008E-3</v>
      </c>
      <c r="N5">
        <v>0</v>
      </c>
      <c r="O5">
        <v>7.9365100000000008E-3</v>
      </c>
      <c r="P5">
        <v>3.3875299999999997E-2</v>
      </c>
      <c r="Q5">
        <v>0</v>
      </c>
      <c r="R5">
        <v>-7.9365100000000008E-3</v>
      </c>
      <c r="S5">
        <v>0</v>
      </c>
      <c r="T5">
        <v>7.9365100000000008E-3</v>
      </c>
      <c r="U5">
        <v>7.9365100000000008E-3</v>
      </c>
      <c r="V5">
        <v>7.9365100000000008E-3</v>
      </c>
      <c r="W5">
        <v>7.9365100000000008E-3</v>
      </c>
      <c r="X5">
        <v>2.3809500000000001E-2</v>
      </c>
      <c r="Y5">
        <v>0</v>
      </c>
      <c r="Z5">
        <v>3.8714699999999998E-2</v>
      </c>
      <c r="AA5">
        <v>-3.3875299999999997E-2</v>
      </c>
      <c r="AB5">
        <v>-1.5873000000000002E-2</v>
      </c>
      <c r="AC5">
        <v>-2.3809500000000001E-2</v>
      </c>
      <c r="AD5">
        <v>3.8714699999999998E-2</v>
      </c>
      <c r="AE5">
        <v>3.8714699999999998E-2</v>
      </c>
      <c r="AF5">
        <v>3.3875299999999997E-2</v>
      </c>
      <c r="AG5">
        <v>-4.83933E-2</v>
      </c>
      <c r="AH5">
        <v>1.4518E-2</v>
      </c>
      <c r="AI5">
        <v>3.8714699999999998E-2</v>
      </c>
      <c r="AJ5">
        <v>2.4196700000000002E-2</v>
      </c>
      <c r="AK5">
        <v>3.8714699999999998E-2</v>
      </c>
      <c r="AL5">
        <v>0.36507899999999999</v>
      </c>
      <c r="AM5">
        <v>0.370865</v>
      </c>
      <c r="AN5">
        <v>0.33212599999999998</v>
      </c>
      <c r="AO5">
        <v>0.33391399999999999</v>
      </c>
      <c r="AP5">
        <v>0.36294999999999999</v>
      </c>
      <c r="AQ5">
        <v>0.324235</v>
      </c>
      <c r="AR5">
        <v>0.30971700000000002</v>
      </c>
      <c r="AS5">
        <v>0.35052899999999998</v>
      </c>
      <c r="AT5">
        <v>0.32907500000000001</v>
      </c>
      <c r="AU5">
        <v>0.38095200000000001</v>
      </c>
      <c r="AV5">
        <v>0.31976500000000002</v>
      </c>
      <c r="AW5">
        <v>0.30624600000000002</v>
      </c>
      <c r="AX5">
        <v>0.72689499999999996</v>
      </c>
      <c r="AY5">
        <v>0.72222200000000003</v>
      </c>
      <c r="AZ5">
        <v>0.67451899999999998</v>
      </c>
      <c r="BA5">
        <v>0.72486799999999996</v>
      </c>
      <c r="BB5">
        <v>0.68234600000000001</v>
      </c>
      <c r="BC5">
        <v>0.66782799999999998</v>
      </c>
      <c r="BD5">
        <v>0.69661099999999998</v>
      </c>
      <c r="BE5">
        <v>0.71138199999999996</v>
      </c>
      <c r="BF5">
        <v>0.66782799999999998</v>
      </c>
      <c r="BG5">
        <v>0.66782799999999998</v>
      </c>
      <c r="BH5">
        <v>0.68254000000000004</v>
      </c>
      <c r="BI5">
        <v>0.67451899999999998</v>
      </c>
      <c r="BJ5">
        <v>0.5</v>
      </c>
      <c r="BK5">
        <v>0.50808500000000001</v>
      </c>
      <c r="BL5">
        <v>0.468254</v>
      </c>
      <c r="BM5">
        <v>0.50568900000000006</v>
      </c>
      <c r="BN5">
        <v>0.53968300000000002</v>
      </c>
      <c r="BO5">
        <v>0.48412699999999997</v>
      </c>
      <c r="BP5">
        <v>0.483933</v>
      </c>
      <c r="BQ5">
        <v>0.50793600000000005</v>
      </c>
      <c r="BR5">
        <v>0.49845099999999998</v>
      </c>
      <c r="BS5">
        <v>0.5</v>
      </c>
      <c r="BT5">
        <v>0.54761899999999997</v>
      </c>
      <c r="BU5">
        <v>0.53258099999999997</v>
      </c>
      <c r="BV5">
        <v>0.97270599999999996</v>
      </c>
      <c r="BW5">
        <v>0.97270599999999996</v>
      </c>
      <c r="BX5">
        <v>0.98722399999999999</v>
      </c>
      <c r="BY5">
        <v>0.97270599999999996</v>
      </c>
      <c r="BZ5">
        <v>0.98238499999999995</v>
      </c>
      <c r="CA5">
        <v>0.97270599999999996</v>
      </c>
      <c r="CB5">
        <v>0.97150899999999996</v>
      </c>
      <c r="CC5">
        <v>0.99206300000000003</v>
      </c>
      <c r="CD5">
        <v>0.97270599999999996</v>
      </c>
      <c r="CE5">
        <v>0.977545</v>
      </c>
      <c r="CF5">
        <v>0.98238499999999995</v>
      </c>
      <c r="CG5">
        <v>0.98238499999999995</v>
      </c>
      <c r="CH5">
        <v>0.39682499999999998</v>
      </c>
      <c r="CI5">
        <v>0.39682499999999998</v>
      </c>
      <c r="CJ5">
        <v>0.32659100000000002</v>
      </c>
      <c r="CK5">
        <v>0.31380799999999998</v>
      </c>
      <c r="CL5">
        <v>0.30487799999999998</v>
      </c>
      <c r="CM5">
        <v>0.40166499999999999</v>
      </c>
      <c r="CN5">
        <v>0.37301600000000001</v>
      </c>
      <c r="CO5">
        <v>0.33391399999999999</v>
      </c>
      <c r="CP5">
        <v>0.34809200000000001</v>
      </c>
      <c r="CQ5">
        <v>0.35819600000000001</v>
      </c>
      <c r="CR5">
        <v>0.32132300000000003</v>
      </c>
      <c r="CS5">
        <v>0.30487799999999998</v>
      </c>
      <c r="CT5">
        <v>0.72222200000000003</v>
      </c>
      <c r="CU5">
        <v>0.68254000000000004</v>
      </c>
      <c r="CV5">
        <v>0.65844899999999995</v>
      </c>
      <c r="CW5">
        <v>0.66782799999999998</v>
      </c>
      <c r="CX5">
        <v>0.67266700000000001</v>
      </c>
      <c r="CY5">
        <v>0.663717</v>
      </c>
      <c r="CZ5">
        <v>0.74603200000000003</v>
      </c>
      <c r="DA5">
        <v>0.663717</v>
      </c>
      <c r="DB5">
        <v>0.68254000000000004</v>
      </c>
      <c r="DC5">
        <v>0.71478900000000001</v>
      </c>
      <c r="DD5">
        <v>0.67355900000000002</v>
      </c>
      <c r="DE5">
        <v>0.67266700000000001</v>
      </c>
      <c r="DF5">
        <v>4.8393300000000002E-3</v>
      </c>
      <c r="DG5">
        <v>2.9035999999999999E-2</v>
      </c>
      <c r="DH5">
        <v>4.83933E-2</v>
      </c>
      <c r="DI5">
        <v>4.8393300000000002E-3</v>
      </c>
      <c r="DJ5">
        <v>4.83933E-2</v>
      </c>
      <c r="DK5">
        <v>0</v>
      </c>
      <c r="DL5">
        <v>0</v>
      </c>
      <c r="DM5">
        <v>1.7618000000000002E-2</v>
      </c>
      <c r="DN5">
        <v>0</v>
      </c>
      <c r="DO5">
        <v>3.67298E-2</v>
      </c>
      <c r="DP5">
        <v>-7.9365100000000008E-3</v>
      </c>
      <c r="DQ5">
        <v>2.3651800000000001E-2</v>
      </c>
      <c r="DR5">
        <v>-4.3554000000000002E-2</v>
      </c>
      <c r="DS5">
        <v>-4.3554000000000002E-2</v>
      </c>
      <c r="DT5">
        <v>-2.4196700000000002E-2</v>
      </c>
      <c r="DU5">
        <v>-4.83933E-2</v>
      </c>
      <c r="DV5">
        <v>-4.5303499999999997E-2</v>
      </c>
      <c r="DW5">
        <v>-3.8714699999999998E-2</v>
      </c>
      <c r="DX5">
        <v>-3.3875299999999997E-2</v>
      </c>
      <c r="DY5">
        <v>-2.9035999999999999E-2</v>
      </c>
      <c r="DZ5">
        <v>-2.9035999999999999E-2</v>
      </c>
      <c r="EA5">
        <v>-3.8735699999999998E-2</v>
      </c>
      <c r="EB5">
        <v>-4.3554000000000002E-2</v>
      </c>
      <c r="EC5">
        <v>-1.53116E-2</v>
      </c>
      <c r="ED5">
        <v>-0.37301600000000001</v>
      </c>
      <c r="EE5">
        <v>-0.33333299999999999</v>
      </c>
      <c r="EF5">
        <v>-0.34920600000000002</v>
      </c>
      <c r="EG5">
        <v>-0.30952400000000002</v>
      </c>
      <c r="EH5">
        <v>-0.37301600000000001</v>
      </c>
      <c r="EI5">
        <v>-0.39682499999999998</v>
      </c>
      <c r="EJ5">
        <v>-0.31939600000000001</v>
      </c>
      <c r="EK5">
        <v>-0.39682499999999998</v>
      </c>
      <c r="EL5">
        <v>-0.35991099999999998</v>
      </c>
      <c r="EM5">
        <v>-0.34833900000000001</v>
      </c>
      <c r="EN5">
        <v>-0.35714299999999999</v>
      </c>
      <c r="EO5">
        <v>-0.38888899999999998</v>
      </c>
      <c r="EP5">
        <v>-0.72106099999999995</v>
      </c>
      <c r="EQ5">
        <v>-0.74041800000000002</v>
      </c>
      <c r="ER5">
        <v>-0.74041800000000002</v>
      </c>
      <c r="ES5">
        <v>-0.663296</v>
      </c>
      <c r="ET5">
        <v>-0.663296</v>
      </c>
      <c r="EU5">
        <v>-0.72106099999999995</v>
      </c>
      <c r="EV5">
        <v>-0.663296</v>
      </c>
      <c r="EW5">
        <v>-0.663296</v>
      </c>
      <c r="EX5">
        <v>-0.70585799999999999</v>
      </c>
      <c r="EY5">
        <v>-0.72106099999999995</v>
      </c>
      <c r="EZ5">
        <v>-0.72106099999999995</v>
      </c>
      <c r="FA5">
        <v>-0.663296</v>
      </c>
      <c r="FB5">
        <v>-0.46668399999999999</v>
      </c>
      <c r="FC5">
        <v>-0.49845099999999998</v>
      </c>
      <c r="FD5">
        <v>-0.54761899999999997</v>
      </c>
      <c r="FE5">
        <v>-0.54684500000000003</v>
      </c>
      <c r="FF5">
        <v>-0.52748700000000004</v>
      </c>
      <c r="FG5">
        <v>-0.48086899999999999</v>
      </c>
      <c r="FH5">
        <v>-0.54446499999999998</v>
      </c>
      <c r="FI5">
        <v>-0.46004800000000001</v>
      </c>
      <c r="FJ5">
        <v>-0.46457599999999999</v>
      </c>
      <c r="FK5">
        <v>-0.52501900000000001</v>
      </c>
      <c r="FL5">
        <v>-0.52501900000000001</v>
      </c>
      <c r="FM5">
        <v>-0.48280400000000001</v>
      </c>
      <c r="FN5">
        <v>-0.98253299999999999</v>
      </c>
      <c r="FO5">
        <v>-0.97480999999999995</v>
      </c>
      <c r="FP5">
        <v>-0.99206300000000003</v>
      </c>
      <c r="FQ5">
        <v>-0.96031699999999998</v>
      </c>
      <c r="FR5">
        <v>-0.96145499999999995</v>
      </c>
      <c r="FS5">
        <v>-0.98545000000000005</v>
      </c>
      <c r="FT5">
        <v>-0.99386399999999997</v>
      </c>
      <c r="FU5">
        <v>-0.97270599999999996</v>
      </c>
      <c r="FV5">
        <v>-0.977545</v>
      </c>
      <c r="FW5">
        <v>-0.977545</v>
      </c>
      <c r="FX5">
        <v>-0.99206300000000003</v>
      </c>
      <c r="FY5">
        <v>-0.97166600000000003</v>
      </c>
      <c r="FZ5">
        <v>-0.39509300000000003</v>
      </c>
      <c r="GA5">
        <v>-0.39682499999999998</v>
      </c>
      <c r="GB5">
        <v>-0.31055899999999997</v>
      </c>
      <c r="GC5">
        <v>-0.38714700000000002</v>
      </c>
      <c r="GD5">
        <v>-0.32781199999999999</v>
      </c>
      <c r="GE5">
        <v>-0.33212599999999998</v>
      </c>
      <c r="GF5">
        <v>-0.35811100000000001</v>
      </c>
      <c r="GG5">
        <v>-0.349379</v>
      </c>
      <c r="GH5">
        <v>-0.31918600000000003</v>
      </c>
      <c r="GI5">
        <v>-0.31055899999999997</v>
      </c>
      <c r="GJ5">
        <v>-0.33391399999999999</v>
      </c>
      <c r="GK5">
        <v>-0.31487199999999999</v>
      </c>
      <c r="GL5">
        <v>-0.69207700000000005</v>
      </c>
      <c r="GM5">
        <v>-0.66782799999999998</v>
      </c>
      <c r="GN5">
        <v>-0.68718500000000005</v>
      </c>
      <c r="GO5">
        <v>-0.66298900000000005</v>
      </c>
      <c r="GP5">
        <v>-0.67266700000000001</v>
      </c>
      <c r="GQ5">
        <v>-0.66666700000000001</v>
      </c>
      <c r="GR5">
        <v>-0.67266700000000001</v>
      </c>
      <c r="GS5">
        <v>-0.73557899999999998</v>
      </c>
      <c r="GT5">
        <v>-0.69047599999999998</v>
      </c>
      <c r="GU5">
        <v>-0.65873000000000004</v>
      </c>
      <c r="GV5">
        <v>-0.65814899999999998</v>
      </c>
      <c r="GW5">
        <v>-0.67266700000000001</v>
      </c>
    </row>
    <row r="6" spans="1:205">
      <c r="A6" t="s">
        <v>265</v>
      </c>
      <c r="B6">
        <v>27</v>
      </c>
      <c r="C6">
        <v>25.2</v>
      </c>
      <c r="D6">
        <v>28.8</v>
      </c>
      <c r="E6">
        <v>25.2</v>
      </c>
      <c r="F6">
        <v>27</v>
      </c>
      <c r="G6">
        <v>27</v>
      </c>
      <c r="H6">
        <v>21.6</v>
      </c>
      <c r="I6">
        <v>23.4</v>
      </c>
      <c r="J6">
        <v>21.6</v>
      </c>
      <c r="K6">
        <v>25.2</v>
      </c>
      <c r="L6">
        <v>27</v>
      </c>
      <c r="M6">
        <v>27</v>
      </c>
      <c r="N6">
        <v>27</v>
      </c>
      <c r="O6">
        <v>30.6</v>
      </c>
      <c r="P6">
        <v>28.8</v>
      </c>
      <c r="Q6">
        <v>37.799999999999997</v>
      </c>
      <c r="R6">
        <v>27</v>
      </c>
      <c r="S6">
        <v>28.8</v>
      </c>
      <c r="T6">
        <v>32.4</v>
      </c>
      <c r="U6">
        <v>30.6</v>
      </c>
      <c r="V6">
        <v>21.6</v>
      </c>
      <c r="W6">
        <v>25.2</v>
      </c>
      <c r="X6">
        <v>45</v>
      </c>
      <c r="Y6">
        <v>19.8</v>
      </c>
      <c r="Z6">
        <v>45</v>
      </c>
      <c r="AA6">
        <v>32.4</v>
      </c>
      <c r="AB6">
        <v>27</v>
      </c>
      <c r="AC6">
        <v>45</v>
      </c>
      <c r="AD6">
        <v>25.2</v>
      </c>
      <c r="AE6">
        <v>27</v>
      </c>
      <c r="AF6">
        <v>37.799999999999997</v>
      </c>
      <c r="AG6">
        <v>30.6</v>
      </c>
      <c r="AH6">
        <v>9</v>
      </c>
      <c r="AI6">
        <v>28.8</v>
      </c>
      <c r="AJ6">
        <v>45</v>
      </c>
      <c r="AK6">
        <v>28.8</v>
      </c>
      <c r="AL6">
        <v>34.200000000000003</v>
      </c>
      <c r="AM6">
        <v>34.200000000000003</v>
      </c>
      <c r="AN6">
        <v>32.4</v>
      </c>
      <c r="AO6">
        <v>37.799999999999997</v>
      </c>
      <c r="AP6">
        <v>37.799999999999997</v>
      </c>
      <c r="AQ6">
        <v>32.4</v>
      </c>
      <c r="AR6">
        <v>23.4</v>
      </c>
      <c r="AS6">
        <v>32.4</v>
      </c>
      <c r="AT6">
        <v>12.6</v>
      </c>
      <c r="AU6">
        <v>25.2</v>
      </c>
      <c r="AV6">
        <v>36</v>
      </c>
      <c r="AW6">
        <v>34.200000000000003</v>
      </c>
      <c r="AX6">
        <v>39.6</v>
      </c>
      <c r="AY6">
        <v>28.8</v>
      </c>
      <c r="AZ6">
        <v>30.6</v>
      </c>
      <c r="BA6">
        <v>34.200000000000003</v>
      </c>
      <c r="BB6">
        <v>43.2</v>
      </c>
      <c r="BC6">
        <v>27</v>
      </c>
      <c r="BD6">
        <v>30.6</v>
      </c>
      <c r="BE6">
        <v>32.4</v>
      </c>
      <c r="BF6">
        <v>12.6</v>
      </c>
      <c r="BG6">
        <v>30.6</v>
      </c>
      <c r="BH6">
        <v>32.4</v>
      </c>
      <c r="BI6">
        <v>34.200000000000003</v>
      </c>
      <c r="BJ6">
        <v>27</v>
      </c>
      <c r="BK6">
        <v>23.4</v>
      </c>
      <c r="BL6">
        <v>23.4</v>
      </c>
      <c r="BM6">
        <v>27</v>
      </c>
      <c r="BN6">
        <v>23.4</v>
      </c>
      <c r="BO6">
        <v>28.8</v>
      </c>
      <c r="BP6">
        <v>21.6</v>
      </c>
      <c r="BQ6">
        <v>28.8</v>
      </c>
      <c r="BR6">
        <v>19.8</v>
      </c>
      <c r="BS6">
        <v>27</v>
      </c>
      <c r="BT6">
        <v>25.2</v>
      </c>
      <c r="BU6">
        <v>18</v>
      </c>
      <c r="BV6">
        <v>28.8</v>
      </c>
      <c r="BW6">
        <v>27</v>
      </c>
      <c r="BX6">
        <v>28.8</v>
      </c>
      <c r="BY6">
        <v>28.8</v>
      </c>
      <c r="BZ6">
        <v>37.799999999999997</v>
      </c>
      <c r="CA6">
        <v>30.6</v>
      </c>
      <c r="CB6">
        <v>21.6</v>
      </c>
      <c r="CC6">
        <v>32.4</v>
      </c>
      <c r="CD6">
        <v>16.2</v>
      </c>
      <c r="CE6">
        <v>27</v>
      </c>
      <c r="CF6">
        <v>14.4</v>
      </c>
      <c r="CG6">
        <v>9</v>
      </c>
      <c r="CH6">
        <v>18</v>
      </c>
      <c r="CI6">
        <v>21.6</v>
      </c>
      <c r="CJ6">
        <v>21.6</v>
      </c>
      <c r="CK6">
        <v>16.2</v>
      </c>
      <c r="CL6">
        <v>10.8</v>
      </c>
      <c r="CM6">
        <v>19.8</v>
      </c>
      <c r="CN6">
        <v>19.8</v>
      </c>
      <c r="CO6">
        <v>18</v>
      </c>
      <c r="CP6">
        <v>32.4</v>
      </c>
      <c r="CQ6">
        <v>18</v>
      </c>
      <c r="CR6">
        <v>10.8</v>
      </c>
      <c r="CS6">
        <v>14.4</v>
      </c>
      <c r="CT6">
        <v>12.6</v>
      </c>
      <c r="CU6">
        <v>18</v>
      </c>
      <c r="CV6">
        <v>23.4</v>
      </c>
      <c r="CW6">
        <v>37.799999999999997</v>
      </c>
      <c r="CX6">
        <v>10.8</v>
      </c>
      <c r="CY6">
        <v>21.6</v>
      </c>
      <c r="CZ6">
        <v>16.2</v>
      </c>
      <c r="DA6">
        <v>16.2</v>
      </c>
      <c r="DB6">
        <v>43.2</v>
      </c>
      <c r="DC6">
        <v>18</v>
      </c>
      <c r="DD6">
        <v>32.4</v>
      </c>
      <c r="DE6">
        <v>16.2</v>
      </c>
      <c r="DF6">
        <v>19.8</v>
      </c>
      <c r="DG6">
        <v>21.6</v>
      </c>
      <c r="DH6">
        <v>14.4</v>
      </c>
      <c r="DI6">
        <v>16.2</v>
      </c>
      <c r="DJ6">
        <v>16.2</v>
      </c>
      <c r="DK6">
        <v>23.4</v>
      </c>
      <c r="DL6">
        <v>16.2</v>
      </c>
      <c r="DM6">
        <v>10.8</v>
      </c>
      <c r="DN6">
        <v>9</v>
      </c>
      <c r="DO6">
        <v>19.8</v>
      </c>
      <c r="DP6">
        <v>16.2</v>
      </c>
      <c r="DQ6">
        <v>27</v>
      </c>
      <c r="DR6">
        <v>27</v>
      </c>
      <c r="DS6">
        <v>12.6</v>
      </c>
      <c r="DT6">
        <v>18</v>
      </c>
      <c r="DU6">
        <v>21.6</v>
      </c>
      <c r="DV6">
        <v>9</v>
      </c>
      <c r="DW6">
        <v>21.6</v>
      </c>
      <c r="DX6">
        <v>9</v>
      </c>
      <c r="DY6">
        <v>9</v>
      </c>
      <c r="DZ6">
        <v>19.8</v>
      </c>
      <c r="EA6">
        <v>27</v>
      </c>
      <c r="EB6">
        <v>9</v>
      </c>
      <c r="EC6">
        <v>30.6</v>
      </c>
      <c r="ED6">
        <v>14.4</v>
      </c>
      <c r="EE6">
        <v>14.4</v>
      </c>
      <c r="EF6">
        <v>19.8</v>
      </c>
      <c r="EG6">
        <v>36</v>
      </c>
      <c r="EH6">
        <v>34.200000000000003</v>
      </c>
      <c r="EI6">
        <v>25.2</v>
      </c>
      <c r="EJ6">
        <v>16.2</v>
      </c>
      <c r="EK6">
        <v>16.2</v>
      </c>
      <c r="EL6">
        <v>16.2</v>
      </c>
      <c r="EM6">
        <v>21.6</v>
      </c>
      <c r="EN6">
        <v>21.6</v>
      </c>
      <c r="EO6">
        <v>27</v>
      </c>
      <c r="EP6">
        <v>14.4</v>
      </c>
      <c r="EQ6">
        <v>16.2</v>
      </c>
      <c r="ER6">
        <v>19.8</v>
      </c>
      <c r="ES6">
        <v>18</v>
      </c>
      <c r="ET6">
        <v>36</v>
      </c>
      <c r="EU6">
        <v>18</v>
      </c>
      <c r="EV6">
        <v>16.2</v>
      </c>
      <c r="EW6">
        <v>12.6</v>
      </c>
      <c r="EX6">
        <v>21.6</v>
      </c>
      <c r="EY6">
        <v>21.6</v>
      </c>
      <c r="EZ6">
        <v>18</v>
      </c>
      <c r="FA6">
        <v>41.4</v>
      </c>
      <c r="FB6">
        <v>36</v>
      </c>
      <c r="FC6">
        <v>25.2</v>
      </c>
      <c r="FD6">
        <v>30.6</v>
      </c>
      <c r="FE6">
        <v>36</v>
      </c>
      <c r="FF6">
        <v>27</v>
      </c>
      <c r="FG6">
        <v>27</v>
      </c>
      <c r="FH6">
        <v>25.2</v>
      </c>
      <c r="FI6">
        <v>25.2</v>
      </c>
      <c r="FJ6">
        <v>23.4</v>
      </c>
      <c r="FK6">
        <v>27</v>
      </c>
      <c r="FL6">
        <v>27</v>
      </c>
      <c r="FM6">
        <v>32.4</v>
      </c>
      <c r="FN6">
        <v>25.2</v>
      </c>
      <c r="FO6">
        <v>28.8</v>
      </c>
      <c r="FP6">
        <v>30.6</v>
      </c>
      <c r="FQ6">
        <v>41.4</v>
      </c>
      <c r="FR6">
        <v>27</v>
      </c>
      <c r="FS6">
        <v>25.2</v>
      </c>
      <c r="FT6">
        <v>28.8</v>
      </c>
      <c r="FU6">
        <v>23.4</v>
      </c>
      <c r="FV6">
        <v>10.8</v>
      </c>
      <c r="FW6">
        <v>27</v>
      </c>
      <c r="FX6">
        <v>25.2</v>
      </c>
      <c r="FY6">
        <v>41.4</v>
      </c>
      <c r="FZ6">
        <v>32.4</v>
      </c>
      <c r="GA6">
        <v>32.4</v>
      </c>
      <c r="GB6">
        <v>28.8</v>
      </c>
      <c r="GC6">
        <v>37.799999999999997</v>
      </c>
      <c r="GD6">
        <v>32.4</v>
      </c>
      <c r="GE6">
        <v>25.2</v>
      </c>
      <c r="GF6">
        <v>27</v>
      </c>
      <c r="GG6">
        <v>28.8</v>
      </c>
      <c r="GH6">
        <v>12.6</v>
      </c>
      <c r="GI6">
        <v>27</v>
      </c>
      <c r="GJ6">
        <v>34.200000000000003</v>
      </c>
      <c r="GK6">
        <v>39.6</v>
      </c>
      <c r="GL6">
        <v>36</v>
      </c>
      <c r="GM6">
        <v>32.4</v>
      </c>
      <c r="GN6">
        <v>27</v>
      </c>
      <c r="GO6">
        <v>37.799999999999997</v>
      </c>
      <c r="GP6">
        <v>34.200000000000003</v>
      </c>
      <c r="GQ6">
        <v>32.4</v>
      </c>
      <c r="GR6">
        <v>30.6</v>
      </c>
      <c r="GS6">
        <v>34.200000000000003</v>
      </c>
      <c r="GT6">
        <v>10.8</v>
      </c>
      <c r="GU6">
        <v>27</v>
      </c>
      <c r="GV6">
        <v>25.2</v>
      </c>
      <c r="GW6">
        <v>37.799999999999997</v>
      </c>
    </row>
    <row r="7" spans="1:205">
      <c r="A7" t="s">
        <v>266</v>
      </c>
      <c r="B7">
        <v>8</v>
      </c>
      <c r="C7">
        <v>8</v>
      </c>
      <c r="D7">
        <v>8</v>
      </c>
      <c r="E7">
        <v>17</v>
      </c>
      <c r="F7">
        <v>8</v>
      </c>
      <c r="G7">
        <v>10</v>
      </c>
      <c r="H7">
        <v>8</v>
      </c>
      <c r="I7">
        <v>12</v>
      </c>
      <c r="J7">
        <v>11</v>
      </c>
      <c r="K7">
        <v>9</v>
      </c>
      <c r="L7">
        <v>8</v>
      </c>
      <c r="M7">
        <v>15</v>
      </c>
      <c r="N7">
        <v>8</v>
      </c>
      <c r="O7">
        <v>11</v>
      </c>
      <c r="P7">
        <v>11</v>
      </c>
      <c r="Q7">
        <v>8</v>
      </c>
      <c r="R7">
        <v>12</v>
      </c>
      <c r="S7">
        <v>10</v>
      </c>
      <c r="T7">
        <v>12</v>
      </c>
      <c r="U7">
        <v>13</v>
      </c>
      <c r="V7">
        <v>19</v>
      </c>
      <c r="W7">
        <v>9</v>
      </c>
      <c r="X7">
        <v>8</v>
      </c>
      <c r="Y7">
        <v>13</v>
      </c>
      <c r="Z7">
        <v>28</v>
      </c>
      <c r="AA7">
        <v>8</v>
      </c>
      <c r="AB7">
        <v>11</v>
      </c>
      <c r="AC7">
        <v>8</v>
      </c>
      <c r="AD7">
        <v>11</v>
      </c>
      <c r="AE7">
        <v>8</v>
      </c>
      <c r="AF7">
        <v>15</v>
      </c>
      <c r="AG7">
        <v>18</v>
      </c>
      <c r="AH7">
        <v>15</v>
      </c>
      <c r="AI7">
        <v>11</v>
      </c>
      <c r="AJ7">
        <v>8</v>
      </c>
      <c r="AK7">
        <v>14</v>
      </c>
      <c r="AL7">
        <v>14</v>
      </c>
      <c r="AM7">
        <v>11</v>
      </c>
      <c r="AN7">
        <v>13</v>
      </c>
      <c r="AO7">
        <v>8</v>
      </c>
      <c r="AP7">
        <v>14</v>
      </c>
      <c r="AQ7">
        <v>14</v>
      </c>
      <c r="AR7">
        <v>13</v>
      </c>
      <c r="AS7">
        <v>15</v>
      </c>
      <c r="AT7">
        <v>22</v>
      </c>
      <c r="AU7">
        <v>9</v>
      </c>
      <c r="AV7">
        <v>14</v>
      </c>
      <c r="AW7">
        <v>14</v>
      </c>
      <c r="AX7">
        <v>23</v>
      </c>
      <c r="AY7">
        <v>12</v>
      </c>
      <c r="AZ7">
        <v>12</v>
      </c>
      <c r="BA7">
        <v>8</v>
      </c>
      <c r="BB7">
        <v>24</v>
      </c>
      <c r="BC7">
        <v>10</v>
      </c>
      <c r="BD7">
        <v>15</v>
      </c>
      <c r="BE7">
        <v>14</v>
      </c>
      <c r="BF7">
        <v>24</v>
      </c>
      <c r="BG7">
        <v>9</v>
      </c>
      <c r="BH7">
        <v>15</v>
      </c>
      <c r="BI7">
        <v>14</v>
      </c>
      <c r="BJ7">
        <v>11</v>
      </c>
      <c r="BK7">
        <v>10</v>
      </c>
      <c r="BL7">
        <v>9</v>
      </c>
      <c r="BM7">
        <v>17</v>
      </c>
      <c r="BN7">
        <v>23</v>
      </c>
      <c r="BO7">
        <v>12</v>
      </c>
      <c r="BP7">
        <v>8</v>
      </c>
      <c r="BQ7">
        <v>15</v>
      </c>
      <c r="BR7">
        <v>11</v>
      </c>
      <c r="BS7">
        <v>9</v>
      </c>
      <c r="BT7">
        <v>15</v>
      </c>
      <c r="BU7">
        <v>14</v>
      </c>
      <c r="BV7">
        <v>17</v>
      </c>
      <c r="BW7">
        <v>10</v>
      </c>
      <c r="BX7">
        <v>19</v>
      </c>
      <c r="BY7">
        <v>17</v>
      </c>
      <c r="BZ7">
        <v>21</v>
      </c>
      <c r="CA7">
        <v>11</v>
      </c>
      <c r="CB7">
        <v>8</v>
      </c>
      <c r="CC7">
        <v>14</v>
      </c>
      <c r="CD7">
        <v>25</v>
      </c>
      <c r="CE7">
        <v>9</v>
      </c>
      <c r="CF7">
        <v>22</v>
      </c>
      <c r="CG7">
        <v>28</v>
      </c>
      <c r="CH7">
        <v>10</v>
      </c>
      <c r="CI7">
        <v>13</v>
      </c>
      <c r="CJ7">
        <v>16</v>
      </c>
      <c r="CK7">
        <v>16</v>
      </c>
      <c r="CL7">
        <v>23</v>
      </c>
      <c r="CM7">
        <v>16</v>
      </c>
      <c r="CN7">
        <v>10</v>
      </c>
      <c r="CO7">
        <v>11</v>
      </c>
      <c r="CP7">
        <v>8</v>
      </c>
      <c r="CQ7">
        <v>12</v>
      </c>
      <c r="CR7">
        <v>11</v>
      </c>
      <c r="CS7">
        <v>12</v>
      </c>
      <c r="CT7">
        <v>18</v>
      </c>
      <c r="CU7">
        <v>16</v>
      </c>
      <c r="CV7">
        <v>21</v>
      </c>
      <c r="CW7">
        <v>20</v>
      </c>
      <c r="CX7">
        <v>23</v>
      </c>
      <c r="CY7">
        <v>16</v>
      </c>
      <c r="CZ7">
        <v>14</v>
      </c>
      <c r="DA7">
        <v>16</v>
      </c>
      <c r="DB7">
        <v>18</v>
      </c>
      <c r="DC7">
        <v>17</v>
      </c>
      <c r="DD7">
        <v>20</v>
      </c>
      <c r="DE7">
        <v>14</v>
      </c>
      <c r="DF7">
        <v>14</v>
      </c>
      <c r="DG7">
        <v>20</v>
      </c>
      <c r="DH7">
        <v>12</v>
      </c>
      <c r="DI7">
        <v>12</v>
      </c>
      <c r="DJ7">
        <v>22</v>
      </c>
      <c r="DK7">
        <v>16</v>
      </c>
      <c r="DL7">
        <v>12</v>
      </c>
      <c r="DM7">
        <v>15</v>
      </c>
      <c r="DN7">
        <v>17</v>
      </c>
      <c r="DO7">
        <v>11</v>
      </c>
      <c r="DP7">
        <v>19</v>
      </c>
      <c r="DQ7">
        <v>10</v>
      </c>
      <c r="DR7">
        <v>12</v>
      </c>
      <c r="DS7">
        <v>16</v>
      </c>
      <c r="DT7">
        <v>22</v>
      </c>
      <c r="DU7">
        <v>21</v>
      </c>
      <c r="DV7">
        <v>25</v>
      </c>
      <c r="DW7">
        <v>19</v>
      </c>
      <c r="DX7">
        <v>21</v>
      </c>
      <c r="DY7">
        <v>15</v>
      </c>
      <c r="DZ7">
        <v>9</v>
      </c>
      <c r="EA7">
        <v>11</v>
      </c>
      <c r="EB7">
        <v>28</v>
      </c>
      <c r="EC7">
        <v>9</v>
      </c>
      <c r="ED7">
        <v>10</v>
      </c>
      <c r="EE7">
        <v>13</v>
      </c>
      <c r="EF7">
        <v>19</v>
      </c>
      <c r="EG7">
        <v>19</v>
      </c>
      <c r="EH7">
        <v>8</v>
      </c>
      <c r="EI7">
        <v>14</v>
      </c>
      <c r="EJ7">
        <v>11</v>
      </c>
      <c r="EK7">
        <v>14</v>
      </c>
      <c r="EL7">
        <v>10</v>
      </c>
      <c r="EM7">
        <v>11</v>
      </c>
      <c r="EN7">
        <v>21</v>
      </c>
      <c r="EO7">
        <v>11</v>
      </c>
      <c r="EP7">
        <v>13</v>
      </c>
      <c r="EQ7">
        <v>20</v>
      </c>
      <c r="ER7">
        <v>17</v>
      </c>
      <c r="ES7">
        <v>21</v>
      </c>
      <c r="ET7">
        <v>12</v>
      </c>
      <c r="EU7">
        <v>18</v>
      </c>
      <c r="EV7">
        <v>14</v>
      </c>
      <c r="EW7">
        <v>13</v>
      </c>
      <c r="EX7">
        <v>12</v>
      </c>
      <c r="EY7">
        <v>11</v>
      </c>
      <c r="EZ7">
        <v>18</v>
      </c>
      <c r="FA7">
        <v>8</v>
      </c>
      <c r="FB7">
        <v>8</v>
      </c>
      <c r="FC7">
        <v>10</v>
      </c>
      <c r="FD7">
        <v>9</v>
      </c>
      <c r="FE7">
        <v>17</v>
      </c>
      <c r="FF7">
        <v>8</v>
      </c>
      <c r="FG7">
        <v>10</v>
      </c>
      <c r="FH7">
        <v>8</v>
      </c>
      <c r="FI7">
        <v>14</v>
      </c>
      <c r="FJ7">
        <v>8</v>
      </c>
      <c r="FK7">
        <v>9</v>
      </c>
      <c r="FL7">
        <v>8</v>
      </c>
      <c r="FM7">
        <v>8</v>
      </c>
      <c r="FN7">
        <v>8</v>
      </c>
      <c r="FO7">
        <v>12</v>
      </c>
      <c r="FP7">
        <v>11</v>
      </c>
      <c r="FQ7">
        <v>8</v>
      </c>
      <c r="FR7">
        <v>8</v>
      </c>
      <c r="FS7">
        <v>9</v>
      </c>
      <c r="FT7">
        <v>8</v>
      </c>
      <c r="FU7">
        <v>10</v>
      </c>
      <c r="FV7">
        <v>8</v>
      </c>
      <c r="FW7">
        <v>11</v>
      </c>
      <c r="FX7">
        <v>8</v>
      </c>
      <c r="FY7">
        <v>8</v>
      </c>
      <c r="FZ7">
        <v>12</v>
      </c>
      <c r="GA7">
        <v>11</v>
      </c>
      <c r="GB7">
        <v>13</v>
      </c>
      <c r="GC7">
        <v>12</v>
      </c>
      <c r="GD7">
        <v>10</v>
      </c>
      <c r="GE7">
        <v>10</v>
      </c>
      <c r="GF7">
        <v>12</v>
      </c>
      <c r="GG7">
        <v>13</v>
      </c>
      <c r="GH7">
        <v>16</v>
      </c>
      <c r="GI7">
        <v>9</v>
      </c>
      <c r="GJ7">
        <v>9</v>
      </c>
      <c r="GK7">
        <v>8</v>
      </c>
      <c r="GL7">
        <v>18</v>
      </c>
      <c r="GM7">
        <v>11</v>
      </c>
      <c r="GN7">
        <v>9</v>
      </c>
      <c r="GO7">
        <v>10</v>
      </c>
      <c r="GP7">
        <v>8</v>
      </c>
      <c r="GQ7">
        <v>8</v>
      </c>
      <c r="GR7">
        <v>13</v>
      </c>
      <c r="GS7">
        <v>17</v>
      </c>
      <c r="GT7">
        <v>18</v>
      </c>
      <c r="GU7">
        <v>9</v>
      </c>
      <c r="GV7">
        <v>8</v>
      </c>
      <c r="GW7">
        <v>8</v>
      </c>
    </row>
    <row r="8" spans="1:205">
      <c r="A8" t="s">
        <v>267</v>
      </c>
      <c r="B8">
        <v>0.6</v>
      </c>
      <c r="C8">
        <v>0.6</v>
      </c>
      <c r="D8">
        <v>0.8</v>
      </c>
      <c r="E8">
        <v>0.9</v>
      </c>
      <c r="F8">
        <v>0.5</v>
      </c>
      <c r="G8">
        <v>0.3</v>
      </c>
      <c r="H8">
        <v>0.3</v>
      </c>
      <c r="I8">
        <v>1.1000000000000001</v>
      </c>
      <c r="J8">
        <v>0.7</v>
      </c>
      <c r="K8">
        <v>0.7</v>
      </c>
      <c r="L8">
        <v>0</v>
      </c>
      <c r="M8">
        <v>0.5</v>
      </c>
      <c r="N8">
        <v>0.4</v>
      </c>
      <c r="O8">
        <v>0.6</v>
      </c>
      <c r="P8">
        <v>0.8</v>
      </c>
      <c r="Q8">
        <v>0.3</v>
      </c>
      <c r="R8">
        <v>1.8</v>
      </c>
      <c r="S8">
        <v>0.5</v>
      </c>
      <c r="T8">
        <v>1.3</v>
      </c>
      <c r="U8">
        <v>1.5</v>
      </c>
      <c r="V8">
        <v>1.5</v>
      </c>
      <c r="W8">
        <v>0.8</v>
      </c>
      <c r="X8">
        <v>0.5</v>
      </c>
      <c r="Y8">
        <v>0.6</v>
      </c>
      <c r="Z8">
        <v>0.5</v>
      </c>
      <c r="AA8">
        <v>0.7</v>
      </c>
      <c r="AB8">
        <v>0.7</v>
      </c>
      <c r="AC8">
        <v>0</v>
      </c>
      <c r="AD8">
        <v>0.4</v>
      </c>
      <c r="AE8">
        <v>0.7</v>
      </c>
      <c r="AF8">
        <v>1.5</v>
      </c>
      <c r="AG8">
        <v>1.1000000000000001</v>
      </c>
      <c r="AH8">
        <v>1.3</v>
      </c>
      <c r="AI8">
        <v>1</v>
      </c>
      <c r="AJ8">
        <v>1.5</v>
      </c>
      <c r="AK8">
        <v>1.4</v>
      </c>
      <c r="AL8">
        <v>1.4</v>
      </c>
      <c r="AM8">
        <v>0.8</v>
      </c>
      <c r="AN8">
        <v>0.7</v>
      </c>
      <c r="AO8">
        <v>0.5</v>
      </c>
      <c r="AP8">
        <v>1.5</v>
      </c>
      <c r="AQ8">
        <v>0.2</v>
      </c>
      <c r="AR8">
        <v>0.8</v>
      </c>
      <c r="AS8">
        <v>1.3</v>
      </c>
      <c r="AT8">
        <v>2</v>
      </c>
      <c r="AU8">
        <v>0.7</v>
      </c>
      <c r="AV8">
        <v>0.7</v>
      </c>
      <c r="AW8">
        <v>0.9</v>
      </c>
      <c r="AX8">
        <v>1.4</v>
      </c>
      <c r="AY8">
        <v>0.7</v>
      </c>
      <c r="AZ8">
        <v>0.5</v>
      </c>
      <c r="BA8">
        <v>1.1000000000000001</v>
      </c>
      <c r="BB8">
        <v>1.9</v>
      </c>
      <c r="BC8">
        <v>0.4</v>
      </c>
      <c r="BD8">
        <v>1.2</v>
      </c>
      <c r="BE8">
        <v>1.1000000000000001</v>
      </c>
      <c r="BF8">
        <v>1.7</v>
      </c>
      <c r="BG8">
        <v>1.1000000000000001</v>
      </c>
      <c r="BH8">
        <v>1.2</v>
      </c>
      <c r="BI8">
        <v>1.4</v>
      </c>
      <c r="BJ8">
        <v>1.1000000000000001</v>
      </c>
      <c r="BK8">
        <v>0.8</v>
      </c>
      <c r="BL8">
        <v>0.3</v>
      </c>
      <c r="BM8">
        <v>0.9</v>
      </c>
      <c r="BN8">
        <v>1.5</v>
      </c>
      <c r="BO8">
        <v>0.5</v>
      </c>
      <c r="BP8">
        <v>0.2</v>
      </c>
      <c r="BQ8">
        <v>0.9</v>
      </c>
      <c r="BR8">
        <v>1.6</v>
      </c>
      <c r="BS8">
        <v>0.6</v>
      </c>
      <c r="BT8">
        <v>0.1</v>
      </c>
      <c r="BU8">
        <v>1.4</v>
      </c>
      <c r="BV8">
        <v>0.3</v>
      </c>
      <c r="BW8">
        <v>0.7</v>
      </c>
      <c r="BX8">
        <v>0.4</v>
      </c>
      <c r="BY8">
        <v>1</v>
      </c>
      <c r="BZ8">
        <v>1.9</v>
      </c>
      <c r="CA8">
        <v>0.7</v>
      </c>
      <c r="CB8">
        <v>0.2</v>
      </c>
      <c r="CC8">
        <v>1.1000000000000001</v>
      </c>
      <c r="CD8">
        <v>2</v>
      </c>
      <c r="CE8">
        <v>1.2</v>
      </c>
      <c r="CF8">
        <v>0.3</v>
      </c>
      <c r="CG8">
        <v>1.6</v>
      </c>
      <c r="CH8">
        <v>0.7</v>
      </c>
      <c r="CI8">
        <v>1.5</v>
      </c>
      <c r="CJ8">
        <v>1.2</v>
      </c>
      <c r="CK8">
        <v>1.3</v>
      </c>
      <c r="CL8">
        <v>1.7</v>
      </c>
      <c r="CM8">
        <v>1</v>
      </c>
      <c r="CN8">
        <v>1.1000000000000001</v>
      </c>
      <c r="CO8">
        <v>1.4</v>
      </c>
      <c r="CP8">
        <v>0.4</v>
      </c>
      <c r="CQ8">
        <v>0.6</v>
      </c>
      <c r="CR8">
        <v>1.3</v>
      </c>
      <c r="CS8">
        <v>1.4</v>
      </c>
      <c r="CT8">
        <v>1.1000000000000001</v>
      </c>
      <c r="CU8">
        <v>1.4</v>
      </c>
      <c r="CV8">
        <v>1.3</v>
      </c>
      <c r="CW8">
        <v>1</v>
      </c>
      <c r="CX8">
        <v>1.8</v>
      </c>
      <c r="CY8">
        <v>1</v>
      </c>
      <c r="CZ8">
        <v>1.3</v>
      </c>
      <c r="DA8">
        <v>1.4</v>
      </c>
      <c r="DB8">
        <v>0.4</v>
      </c>
      <c r="DC8">
        <v>1.3</v>
      </c>
      <c r="DD8">
        <v>1.3</v>
      </c>
      <c r="DE8">
        <v>1.6</v>
      </c>
      <c r="DF8">
        <v>1</v>
      </c>
      <c r="DG8">
        <v>1.2</v>
      </c>
      <c r="DH8">
        <v>0.9</v>
      </c>
      <c r="DI8">
        <v>1</v>
      </c>
      <c r="DJ8">
        <v>0.8</v>
      </c>
      <c r="DK8">
        <v>1</v>
      </c>
      <c r="DL8">
        <v>1.1000000000000001</v>
      </c>
      <c r="DM8">
        <v>1.2</v>
      </c>
      <c r="DN8">
        <v>1.2</v>
      </c>
      <c r="DO8">
        <v>1.2</v>
      </c>
      <c r="DP8">
        <v>1.5</v>
      </c>
      <c r="DQ8">
        <v>1.5</v>
      </c>
      <c r="DR8">
        <v>1</v>
      </c>
      <c r="DS8">
        <v>1.5</v>
      </c>
      <c r="DT8">
        <v>1.6</v>
      </c>
      <c r="DU8">
        <v>1.4</v>
      </c>
      <c r="DV8">
        <v>1.4</v>
      </c>
      <c r="DW8">
        <v>1.5</v>
      </c>
      <c r="DX8">
        <v>1.8</v>
      </c>
      <c r="DY8">
        <v>1.2</v>
      </c>
      <c r="DZ8">
        <v>0.9</v>
      </c>
      <c r="EA8">
        <v>1.2</v>
      </c>
      <c r="EB8">
        <v>1.4</v>
      </c>
      <c r="EC8">
        <v>1.4</v>
      </c>
      <c r="ED8">
        <v>0.6</v>
      </c>
      <c r="EE8">
        <v>0.7</v>
      </c>
      <c r="EF8">
        <v>1.4</v>
      </c>
      <c r="EG8">
        <v>1.2</v>
      </c>
      <c r="EH8">
        <v>1.4</v>
      </c>
      <c r="EI8">
        <v>1.4</v>
      </c>
      <c r="EJ8">
        <v>1</v>
      </c>
      <c r="EK8">
        <v>1.5</v>
      </c>
      <c r="EL8">
        <v>0.4</v>
      </c>
      <c r="EM8">
        <v>0.8</v>
      </c>
      <c r="EN8">
        <v>0.5</v>
      </c>
      <c r="EO8">
        <v>1.4</v>
      </c>
      <c r="EP8">
        <v>0.4</v>
      </c>
      <c r="EQ8">
        <v>1.3</v>
      </c>
      <c r="ER8">
        <v>1.3</v>
      </c>
      <c r="ES8">
        <v>1</v>
      </c>
      <c r="ET8">
        <v>0.4</v>
      </c>
      <c r="EU8">
        <v>1</v>
      </c>
      <c r="EV8">
        <v>1.1000000000000001</v>
      </c>
      <c r="EW8">
        <v>1.1000000000000001</v>
      </c>
      <c r="EX8">
        <v>0.7</v>
      </c>
      <c r="EY8">
        <v>1.2</v>
      </c>
      <c r="EZ8">
        <v>1.2</v>
      </c>
      <c r="FA8">
        <v>1</v>
      </c>
      <c r="FB8">
        <v>0.3</v>
      </c>
      <c r="FC8">
        <v>1</v>
      </c>
      <c r="FD8">
        <v>0.4</v>
      </c>
      <c r="FE8">
        <v>0.8</v>
      </c>
      <c r="FF8">
        <v>0.2</v>
      </c>
      <c r="FG8">
        <v>0.5</v>
      </c>
      <c r="FH8">
        <v>0.2</v>
      </c>
      <c r="FI8">
        <v>1</v>
      </c>
      <c r="FJ8">
        <v>0.4</v>
      </c>
      <c r="FK8">
        <v>0.2</v>
      </c>
      <c r="FL8">
        <v>0</v>
      </c>
      <c r="FM8">
        <v>0.7</v>
      </c>
      <c r="FN8">
        <v>0</v>
      </c>
      <c r="FO8">
        <v>0.3</v>
      </c>
      <c r="FP8">
        <v>0</v>
      </c>
      <c r="FQ8">
        <v>0.3</v>
      </c>
      <c r="FR8">
        <v>0</v>
      </c>
      <c r="FS8">
        <v>0.3</v>
      </c>
      <c r="FT8">
        <v>0.1</v>
      </c>
      <c r="FU8">
        <v>0.9</v>
      </c>
      <c r="FV8">
        <v>0</v>
      </c>
      <c r="FW8">
        <v>0</v>
      </c>
      <c r="FX8">
        <v>0</v>
      </c>
      <c r="FY8">
        <v>0.5</v>
      </c>
      <c r="FZ8">
        <v>1.4</v>
      </c>
      <c r="GA8">
        <v>0.5</v>
      </c>
      <c r="GB8">
        <v>0.3</v>
      </c>
      <c r="GC8">
        <v>0.8</v>
      </c>
      <c r="GD8">
        <v>0.5</v>
      </c>
      <c r="GE8">
        <v>0.6</v>
      </c>
      <c r="GF8">
        <v>0.6</v>
      </c>
      <c r="GG8">
        <v>1.3</v>
      </c>
      <c r="GH8">
        <v>1.1000000000000001</v>
      </c>
      <c r="GI8">
        <v>0.7</v>
      </c>
      <c r="GJ8">
        <v>0.6</v>
      </c>
      <c r="GK8">
        <v>0.5</v>
      </c>
      <c r="GL8">
        <v>0.2</v>
      </c>
      <c r="GM8">
        <v>0.7</v>
      </c>
      <c r="GN8">
        <v>0.5</v>
      </c>
      <c r="GO8">
        <v>0.6</v>
      </c>
      <c r="GP8">
        <v>0.1</v>
      </c>
      <c r="GQ8">
        <v>0.4</v>
      </c>
      <c r="GR8">
        <v>1.2</v>
      </c>
      <c r="GS8">
        <v>0.6</v>
      </c>
      <c r="GT8">
        <v>0.7</v>
      </c>
      <c r="GU8">
        <v>1.2</v>
      </c>
      <c r="GV8">
        <v>1.8</v>
      </c>
      <c r="GW8">
        <v>1.3</v>
      </c>
    </row>
    <row r="9" spans="1:205">
      <c r="A9" t="s">
        <v>171</v>
      </c>
      <c r="B9">
        <v>0.4</v>
      </c>
      <c r="C9">
        <v>0.5</v>
      </c>
      <c r="D9">
        <v>0.4</v>
      </c>
      <c r="E9">
        <v>0.45</v>
      </c>
      <c r="F9">
        <v>0.4</v>
      </c>
      <c r="G9">
        <v>0.35</v>
      </c>
      <c r="H9">
        <v>0.35</v>
      </c>
      <c r="I9">
        <v>0.35</v>
      </c>
      <c r="J9">
        <v>0.15</v>
      </c>
      <c r="K9">
        <v>0.2</v>
      </c>
      <c r="L9">
        <v>0.05</v>
      </c>
      <c r="M9">
        <v>0.3</v>
      </c>
      <c r="N9">
        <v>0.25</v>
      </c>
      <c r="O9">
        <v>0.6</v>
      </c>
      <c r="P9">
        <v>0.35</v>
      </c>
      <c r="Q9">
        <v>0.2</v>
      </c>
      <c r="R9">
        <v>0.15</v>
      </c>
      <c r="S9">
        <v>0.6</v>
      </c>
      <c r="T9">
        <v>0.35</v>
      </c>
      <c r="U9">
        <v>0.3</v>
      </c>
      <c r="V9">
        <v>0.45</v>
      </c>
      <c r="W9">
        <v>0.3</v>
      </c>
      <c r="X9">
        <v>0.35</v>
      </c>
      <c r="Y9">
        <v>0.25</v>
      </c>
      <c r="Z9">
        <v>0.5</v>
      </c>
      <c r="AA9">
        <v>0.55000000000000004</v>
      </c>
      <c r="AB9">
        <v>0.35</v>
      </c>
      <c r="AC9">
        <v>0.6</v>
      </c>
      <c r="AD9">
        <v>0.3</v>
      </c>
      <c r="AE9">
        <v>0.4</v>
      </c>
      <c r="AF9">
        <v>0.3</v>
      </c>
      <c r="AG9">
        <v>0.35</v>
      </c>
      <c r="AH9">
        <v>0.2</v>
      </c>
      <c r="AI9">
        <v>0.25</v>
      </c>
      <c r="AJ9">
        <v>0.05</v>
      </c>
      <c r="AK9">
        <v>0.25</v>
      </c>
      <c r="AL9">
        <v>0.65</v>
      </c>
      <c r="AM9">
        <v>0.65</v>
      </c>
      <c r="AN9">
        <v>0.65</v>
      </c>
      <c r="AO9">
        <v>0.65</v>
      </c>
      <c r="AP9">
        <v>0.5</v>
      </c>
      <c r="AQ9">
        <v>0.4</v>
      </c>
      <c r="AR9">
        <v>0.45</v>
      </c>
      <c r="AS9">
        <v>0.4</v>
      </c>
      <c r="AT9">
        <v>0.6</v>
      </c>
      <c r="AU9">
        <v>0.35</v>
      </c>
      <c r="AV9">
        <v>0.35</v>
      </c>
      <c r="AW9">
        <v>0.6</v>
      </c>
      <c r="AX9">
        <v>0.7</v>
      </c>
      <c r="AY9">
        <v>0.7</v>
      </c>
      <c r="AZ9">
        <v>0.6</v>
      </c>
      <c r="BA9">
        <v>0.6</v>
      </c>
      <c r="BB9">
        <v>0.8</v>
      </c>
      <c r="BC9">
        <v>0.55000000000000004</v>
      </c>
      <c r="BD9">
        <v>0.55000000000000004</v>
      </c>
      <c r="BE9">
        <v>0.45</v>
      </c>
      <c r="BF9">
        <v>0.6</v>
      </c>
      <c r="BG9">
        <v>0.6</v>
      </c>
      <c r="BH9">
        <v>0.75</v>
      </c>
      <c r="BI9">
        <v>0.6</v>
      </c>
      <c r="BJ9">
        <v>0.4</v>
      </c>
      <c r="BK9">
        <v>0.5</v>
      </c>
      <c r="BL9">
        <v>0.7</v>
      </c>
      <c r="BM9">
        <v>0.55000000000000004</v>
      </c>
      <c r="BN9">
        <v>0.7</v>
      </c>
      <c r="BO9">
        <v>0.5</v>
      </c>
      <c r="BP9">
        <v>0.45</v>
      </c>
      <c r="BQ9">
        <v>0.5</v>
      </c>
      <c r="BR9">
        <v>0.25</v>
      </c>
      <c r="BS9">
        <v>0.35</v>
      </c>
      <c r="BT9">
        <v>0.7</v>
      </c>
      <c r="BU9">
        <v>0.65</v>
      </c>
      <c r="BV9">
        <v>0.6</v>
      </c>
      <c r="BW9">
        <v>0.7</v>
      </c>
      <c r="BX9">
        <v>0.8</v>
      </c>
      <c r="BY9">
        <v>0.75</v>
      </c>
      <c r="BZ9">
        <v>0.95</v>
      </c>
      <c r="CA9">
        <v>0.45</v>
      </c>
      <c r="CB9">
        <v>0.65</v>
      </c>
      <c r="CC9">
        <v>0.4</v>
      </c>
      <c r="CD9">
        <v>0.7</v>
      </c>
      <c r="CE9">
        <v>0.6</v>
      </c>
      <c r="CF9">
        <v>0.9</v>
      </c>
      <c r="CG9">
        <v>0.75</v>
      </c>
      <c r="CH9">
        <v>0.35</v>
      </c>
      <c r="CI9">
        <v>0.6</v>
      </c>
      <c r="CJ9">
        <v>0.6</v>
      </c>
      <c r="CK9">
        <v>0.25</v>
      </c>
      <c r="CL9">
        <v>0.5</v>
      </c>
      <c r="CM9">
        <v>0.45</v>
      </c>
      <c r="CN9">
        <v>0.35</v>
      </c>
      <c r="CO9">
        <v>0.6</v>
      </c>
      <c r="CP9">
        <v>0.35</v>
      </c>
      <c r="CQ9">
        <v>0.35</v>
      </c>
      <c r="CR9">
        <v>0.35</v>
      </c>
      <c r="CS9">
        <v>0.55000000000000004</v>
      </c>
      <c r="CT9">
        <v>0.7</v>
      </c>
      <c r="CU9">
        <v>0.55000000000000004</v>
      </c>
      <c r="CV9">
        <v>0.65</v>
      </c>
      <c r="CW9">
        <v>0.6</v>
      </c>
      <c r="CX9">
        <v>0.5</v>
      </c>
      <c r="CY9">
        <v>0.45</v>
      </c>
      <c r="CZ9">
        <v>0.55000000000000004</v>
      </c>
      <c r="DA9">
        <v>0.55000000000000004</v>
      </c>
      <c r="DB9">
        <v>0.4</v>
      </c>
      <c r="DC9">
        <v>0.55000000000000004</v>
      </c>
      <c r="DD9">
        <v>0.2</v>
      </c>
      <c r="DE9">
        <v>0.75</v>
      </c>
      <c r="DF9">
        <v>0.3</v>
      </c>
      <c r="DG9">
        <v>0.4</v>
      </c>
      <c r="DH9">
        <v>0.3</v>
      </c>
      <c r="DI9">
        <v>0.5</v>
      </c>
      <c r="DJ9">
        <v>0.25</v>
      </c>
      <c r="DK9">
        <v>0.2</v>
      </c>
      <c r="DL9">
        <v>0.35</v>
      </c>
      <c r="DM9">
        <v>0.1</v>
      </c>
      <c r="DN9">
        <v>0.2</v>
      </c>
      <c r="DO9">
        <v>0.2</v>
      </c>
      <c r="DP9">
        <v>0.35</v>
      </c>
      <c r="DQ9">
        <v>0.4</v>
      </c>
      <c r="DR9">
        <v>0.6</v>
      </c>
      <c r="DS9">
        <v>0.7</v>
      </c>
      <c r="DT9">
        <v>0.35</v>
      </c>
      <c r="DU9">
        <v>0.35</v>
      </c>
      <c r="DV9">
        <v>0.45</v>
      </c>
      <c r="DW9">
        <v>0.35</v>
      </c>
      <c r="DX9">
        <v>0.35</v>
      </c>
      <c r="DY9">
        <v>0.25</v>
      </c>
      <c r="DZ9">
        <v>0.45</v>
      </c>
      <c r="EA9">
        <v>0.3</v>
      </c>
      <c r="EB9">
        <v>0.4</v>
      </c>
      <c r="EC9">
        <v>0.45</v>
      </c>
      <c r="ED9">
        <v>0.25</v>
      </c>
      <c r="EE9">
        <v>0.4</v>
      </c>
      <c r="EF9">
        <v>0.4</v>
      </c>
      <c r="EG9">
        <v>0.25</v>
      </c>
      <c r="EH9">
        <v>0.15</v>
      </c>
      <c r="EI9">
        <v>0.2</v>
      </c>
      <c r="EJ9">
        <v>0.35</v>
      </c>
      <c r="EK9">
        <v>0.3</v>
      </c>
      <c r="EL9">
        <v>0.2</v>
      </c>
      <c r="EM9">
        <v>0.25</v>
      </c>
      <c r="EN9">
        <v>0.55000000000000004</v>
      </c>
      <c r="EO9">
        <v>0.5</v>
      </c>
      <c r="EP9">
        <v>0.25</v>
      </c>
      <c r="EQ9">
        <v>0.7</v>
      </c>
      <c r="ER9">
        <v>0.25</v>
      </c>
      <c r="ES9">
        <v>0.1</v>
      </c>
      <c r="ET9">
        <v>0.1</v>
      </c>
      <c r="EU9">
        <v>0.45</v>
      </c>
      <c r="EV9">
        <v>0.3</v>
      </c>
      <c r="EW9">
        <v>0.25</v>
      </c>
      <c r="EX9">
        <v>0.55000000000000004</v>
      </c>
      <c r="EY9">
        <v>0.15</v>
      </c>
      <c r="EZ9">
        <v>0.05</v>
      </c>
      <c r="FA9">
        <v>0.15</v>
      </c>
      <c r="FB9">
        <v>0.15</v>
      </c>
      <c r="FC9">
        <v>0.35</v>
      </c>
      <c r="FD9">
        <v>0.35</v>
      </c>
      <c r="FE9">
        <v>0.35</v>
      </c>
      <c r="FF9">
        <v>0.1</v>
      </c>
      <c r="FG9">
        <v>0.3</v>
      </c>
      <c r="FH9">
        <v>0.35</v>
      </c>
      <c r="FI9">
        <v>0.25</v>
      </c>
      <c r="FJ9">
        <v>0.25</v>
      </c>
      <c r="FK9">
        <v>0.15</v>
      </c>
      <c r="FL9">
        <v>0.9</v>
      </c>
      <c r="FM9">
        <v>0.15</v>
      </c>
      <c r="FN9">
        <v>0.05</v>
      </c>
      <c r="FO9">
        <v>0.4</v>
      </c>
      <c r="FP9">
        <v>0.15</v>
      </c>
      <c r="FQ9">
        <v>0.05</v>
      </c>
      <c r="FR9">
        <v>0.05</v>
      </c>
      <c r="FS9">
        <v>0.1</v>
      </c>
      <c r="FT9">
        <v>0.3</v>
      </c>
      <c r="FU9">
        <v>0.25</v>
      </c>
      <c r="FV9">
        <v>0.15</v>
      </c>
      <c r="FW9">
        <v>0</v>
      </c>
      <c r="FX9">
        <v>1</v>
      </c>
      <c r="FY9">
        <v>0.1</v>
      </c>
      <c r="FZ9">
        <v>0.65</v>
      </c>
      <c r="GA9">
        <v>0.5</v>
      </c>
      <c r="GB9">
        <v>0.55000000000000004</v>
      </c>
      <c r="GC9">
        <v>0.3</v>
      </c>
      <c r="GD9">
        <v>0.2</v>
      </c>
      <c r="GE9">
        <v>0.2</v>
      </c>
      <c r="GF9">
        <v>0.4</v>
      </c>
      <c r="GG9">
        <v>0.25</v>
      </c>
      <c r="GH9">
        <v>0.8</v>
      </c>
      <c r="GI9">
        <v>0.25</v>
      </c>
      <c r="GJ9">
        <v>0.2</v>
      </c>
      <c r="GK9">
        <v>0.25</v>
      </c>
      <c r="GL9">
        <v>0.15</v>
      </c>
      <c r="GM9">
        <v>0.3</v>
      </c>
      <c r="GN9">
        <v>0.5</v>
      </c>
      <c r="GO9">
        <v>0.7</v>
      </c>
      <c r="GP9">
        <v>0.25</v>
      </c>
      <c r="GQ9">
        <v>0.3</v>
      </c>
      <c r="GR9">
        <v>0.15</v>
      </c>
      <c r="GS9">
        <v>0.25</v>
      </c>
      <c r="GT9">
        <v>0.65</v>
      </c>
      <c r="GU9">
        <v>0.1</v>
      </c>
      <c r="GV9">
        <v>0.05</v>
      </c>
      <c r="GW9">
        <v>0.35</v>
      </c>
    </row>
    <row r="10" spans="1:205">
      <c r="A10" t="s">
        <v>268</v>
      </c>
      <c r="B10">
        <v>5</v>
      </c>
      <c r="C10">
        <v>3.5</v>
      </c>
      <c r="D10">
        <v>1.5</v>
      </c>
      <c r="E10">
        <v>1</v>
      </c>
      <c r="F10">
        <v>3.5</v>
      </c>
      <c r="G10">
        <v>2.5</v>
      </c>
      <c r="H10">
        <v>3.5</v>
      </c>
      <c r="I10">
        <v>3.5</v>
      </c>
      <c r="J10">
        <v>4.5</v>
      </c>
      <c r="K10">
        <v>2.5</v>
      </c>
      <c r="L10">
        <v>1</v>
      </c>
      <c r="M10">
        <v>3.5</v>
      </c>
      <c r="N10">
        <v>5</v>
      </c>
      <c r="O10">
        <v>4.5</v>
      </c>
      <c r="P10">
        <v>3</v>
      </c>
      <c r="Q10">
        <v>4</v>
      </c>
      <c r="R10">
        <v>3.5</v>
      </c>
      <c r="S10">
        <v>3</v>
      </c>
      <c r="T10">
        <v>3.5</v>
      </c>
      <c r="U10">
        <v>4</v>
      </c>
      <c r="V10">
        <v>5</v>
      </c>
      <c r="W10">
        <v>3</v>
      </c>
      <c r="X10">
        <v>6</v>
      </c>
      <c r="Y10">
        <v>4</v>
      </c>
      <c r="Z10">
        <v>5</v>
      </c>
      <c r="AA10">
        <v>4.5</v>
      </c>
      <c r="AB10">
        <v>5</v>
      </c>
      <c r="AC10">
        <v>5</v>
      </c>
      <c r="AD10">
        <v>4.5</v>
      </c>
      <c r="AE10">
        <v>3</v>
      </c>
      <c r="AF10">
        <v>3.5</v>
      </c>
      <c r="AG10">
        <v>3.5</v>
      </c>
      <c r="AH10">
        <v>5.5</v>
      </c>
      <c r="AI10">
        <v>2.5</v>
      </c>
      <c r="AJ10">
        <v>8.5</v>
      </c>
      <c r="AK10">
        <v>8.5</v>
      </c>
      <c r="AL10">
        <v>6.5</v>
      </c>
      <c r="AM10">
        <v>5</v>
      </c>
      <c r="AN10">
        <v>6.5</v>
      </c>
      <c r="AO10">
        <v>6.5</v>
      </c>
      <c r="AP10">
        <v>6.5</v>
      </c>
      <c r="AQ10">
        <v>5</v>
      </c>
      <c r="AR10">
        <v>4</v>
      </c>
      <c r="AS10">
        <v>4.5</v>
      </c>
      <c r="AT10">
        <v>6.5</v>
      </c>
      <c r="AU10">
        <v>4</v>
      </c>
      <c r="AV10">
        <v>4.5</v>
      </c>
      <c r="AW10">
        <v>5</v>
      </c>
      <c r="AX10">
        <v>6.5</v>
      </c>
      <c r="AY10">
        <v>6.5</v>
      </c>
      <c r="AZ10">
        <v>6.5</v>
      </c>
      <c r="BA10">
        <v>7</v>
      </c>
      <c r="BB10">
        <v>7</v>
      </c>
      <c r="BC10">
        <v>4</v>
      </c>
      <c r="BD10">
        <v>6</v>
      </c>
      <c r="BE10">
        <v>6.5</v>
      </c>
      <c r="BF10">
        <v>7.5</v>
      </c>
      <c r="BG10">
        <v>4</v>
      </c>
      <c r="BH10">
        <v>6.5</v>
      </c>
      <c r="BI10">
        <v>5</v>
      </c>
      <c r="BJ10">
        <v>7</v>
      </c>
      <c r="BK10">
        <v>5.5</v>
      </c>
      <c r="BL10">
        <v>7</v>
      </c>
      <c r="BM10">
        <v>6.5</v>
      </c>
      <c r="BN10">
        <v>5</v>
      </c>
      <c r="BO10">
        <v>3.5</v>
      </c>
      <c r="BP10">
        <v>5</v>
      </c>
      <c r="BQ10">
        <v>5</v>
      </c>
      <c r="BR10">
        <v>8.5</v>
      </c>
      <c r="BS10">
        <v>4.5</v>
      </c>
      <c r="BT10">
        <v>7.5</v>
      </c>
      <c r="BU10">
        <v>6.5</v>
      </c>
      <c r="BV10">
        <v>6.5</v>
      </c>
      <c r="BW10">
        <v>7.5</v>
      </c>
      <c r="BX10">
        <v>8</v>
      </c>
      <c r="BY10">
        <v>8</v>
      </c>
      <c r="BZ10">
        <v>7.5</v>
      </c>
      <c r="CA10">
        <v>4.5</v>
      </c>
      <c r="CB10">
        <v>7.5</v>
      </c>
      <c r="CC10">
        <v>4.5</v>
      </c>
      <c r="CD10">
        <v>9</v>
      </c>
      <c r="CE10">
        <v>7</v>
      </c>
      <c r="CF10">
        <v>10</v>
      </c>
      <c r="CG10">
        <v>10</v>
      </c>
      <c r="CH10">
        <v>10</v>
      </c>
      <c r="CI10">
        <v>6.5</v>
      </c>
      <c r="CJ10">
        <v>6</v>
      </c>
      <c r="CK10">
        <v>7</v>
      </c>
      <c r="CL10">
        <v>6</v>
      </c>
      <c r="CM10">
        <v>3.5</v>
      </c>
      <c r="CN10">
        <v>5.5</v>
      </c>
      <c r="CO10">
        <v>4.5</v>
      </c>
      <c r="CP10">
        <v>5.5</v>
      </c>
      <c r="CQ10">
        <v>4</v>
      </c>
      <c r="CR10">
        <v>7</v>
      </c>
      <c r="CS10">
        <v>4.5</v>
      </c>
      <c r="CT10">
        <v>9</v>
      </c>
      <c r="CU10">
        <v>8</v>
      </c>
      <c r="CV10">
        <v>7</v>
      </c>
      <c r="CW10">
        <v>5.5</v>
      </c>
      <c r="CX10">
        <v>8</v>
      </c>
      <c r="CY10">
        <v>5.5</v>
      </c>
      <c r="CZ10">
        <v>5</v>
      </c>
      <c r="DA10">
        <v>4.5</v>
      </c>
      <c r="DB10">
        <v>6.5</v>
      </c>
      <c r="DC10">
        <v>6</v>
      </c>
      <c r="DD10">
        <v>8.5</v>
      </c>
      <c r="DE10">
        <v>7.5</v>
      </c>
      <c r="DF10">
        <v>4.5</v>
      </c>
      <c r="DG10">
        <v>4</v>
      </c>
      <c r="DH10">
        <v>3</v>
      </c>
      <c r="DI10">
        <v>5</v>
      </c>
      <c r="DJ10">
        <v>4</v>
      </c>
      <c r="DK10">
        <v>3.5</v>
      </c>
      <c r="DL10">
        <v>3.5</v>
      </c>
      <c r="DM10">
        <v>4</v>
      </c>
      <c r="DN10">
        <v>3</v>
      </c>
      <c r="DO10">
        <v>2.5</v>
      </c>
      <c r="DP10">
        <v>3.5</v>
      </c>
      <c r="DQ10">
        <v>4.5</v>
      </c>
      <c r="DR10">
        <v>4.5</v>
      </c>
      <c r="DS10">
        <v>4</v>
      </c>
      <c r="DT10">
        <v>3.5</v>
      </c>
      <c r="DU10">
        <v>4</v>
      </c>
      <c r="DV10">
        <v>5.5</v>
      </c>
      <c r="DW10">
        <v>3</v>
      </c>
      <c r="DX10">
        <v>3.5</v>
      </c>
      <c r="DY10">
        <v>4</v>
      </c>
      <c r="DZ10">
        <v>3.5</v>
      </c>
      <c r="EA10">
        <v>3</v>
      </c>
      <c r="EB10">
        <v>4</v>
      </c>
      <c r="EC10">
        <v>4</v>
      </c>
      <c r="ED10">
        <v>4</v>
      </c>
      <c r="EE10">
        <v>3.5</v>
      </c>
      <c r="EF10">
        <v>3.5</v>
      </c>
      <c r="EG10">
        <v>4</v>
      </c>
      <c r="EH10">
        <v>2.5</v>
      </c>
      <c r="EI10">
        <v>2</v>
      </c>
      <c r="EJ10">
        <v>2</v>
      </c>
      <c r="EK10">
        <v>3</v>
      </c>
      <c r="EL10">
        <v>3</v>
      </c>
      <c r="EM10">
        <v>2.5</v>
      </c>
      <c r="EN10">
        <v>1.5</v>
      </c>
      <c r="EO10">
        <v>2.5</v>
      </c>
      <c r="EP10">
        <v>3</v>
      </c>
      <c r="EQ10">
        <v>2.5</v>
      </c>
      <c r="ER10">
        <v>3</v>
      </c>
      <c r="ES10">
        <v>4.5</v>
      </c>
      <c r="ET10">
        <v>2.5</v>
      </c>
      <c r="EU10">
        <v>1.5</v>
      </c>
      <c r="EV10">
        <v>3</v>
      </c>
      <c r="EW10">
        <v>3</v>
      </c>
      <c r="EX10">
        <v>2</v>
      </c>
      <c r="EY10">
        <v>1.5</v>
      </c>
      <c r="EZ10">
        <v>1.5</v>
      </c>
      <c r="FA10">
        <v>3.5</v>
      </c>
      <c r="FB10">
        <v>2.5</v>
      </c>
      <c r="FC10">
        <v>2.5</v>
      </c>
      <c r="FD10">
        <v>3.5</v>
      </c>
      <c r="FE10">
        <v>3.5</v>
      </c>
      <c r="FF10">
        <v>2.5</v>
      </c>
      <c r="FG10">
        <v>2.5</v>
      </c>
      <c r="FH10">
        <v>2</v>
      </c>
      <c r="FI10">
        <v>2.5</v>
      </c>
      <c r="FJ10">
        <v>2.5</v>
      </c>
      <c r="FK10">
        <v>2.5</v>
      </c>
      <c r="FL10">
        <v>1</v>
      </c>
      <c r="FM10">
        <v>3.5</v>
      </c>
      <c r="FN10">
        <v>0.5</v>
      </c>
      <c r="FO10">
        <v>2</v>
      </c>
      <c r="FP10">
        <v>1.5</v>
      </c>
      <c r="FQ10">
        <v>1.5</v>
      </c>
      <c r="FR10">
        <v>1</v>
      </c>
      <c r="FS10">
        <v>1</v>
      </c>
      <c r="FT10">
        <v>0.5</v>
      </c>
      <c r="FU10">
        <v>2.5</v>
      </c>
      <c r="FV10">
        <v>0.5</v>
      </c>
      <c r="FW10">
        <v>0</v>
      </c>
      <c r="FX10">
        <v>0.5</v>
      </c>
      <c r="FY10">
        <v>2</v>
      </c>
      <c r="FZ10">
        <v>2.5</v>
      </c>
      <c r="GA10">
        <v>3.5</v>
      </c>
      <c r="GB10">
        <v>5</v>
      </c>
      <c r="GC10">
        <v>3</v>
      </c>
      <c r="GD10">
        <v>3.5</v>
      </c>
      <c r="GE10">
        <v>3</v>
      </c>
      <c r="GF10">
        <v>2</v>
      </c>
      <c r="GG10">
        <v>2.5</v>
      </c>
      <c r="GH10">
        <v>1.5</v>
      </c>
      <c r="GI10">
        <v>2.5</v>
      </c>
      <c r="GJ10">
        <v>5</v>
      </c>
      <c r="GK10">
        <v>6</v>
      </c>
      <c r="GL10">
        <v>2.5</v>
      </c>
      <c r="GM10">
        <v>3</v>
      </c>
      <c r="GN10">
        <v>5.5</v>
      </c>
      <c r="GO10">
        <v>2</v>
      </c>
      <c r="GP10">
        <v>2</v>
      </c>
      <c r="GQ10">
        <v>1.5</v>
      </c>
      <c r="GR10">
        <v>1.5</v>
      </c>
      <c r="GS10">
        <v>2.5</v>
      </c>
      <c r="GT10">
        <v>2</v>
      </c>
      <c r="GU10">
        <v>2</v>
      </c>
      <c r="GV10">
        <v>3</v>
      </c>
      <c r="GW10">
        <v>2</v>
      </c>
    </row>
    <row r="11" spans="1:205">
      <c r="A11" t="s">
        <v>278</v>
      </c>
      <c r="B11">
        <v>297.69230770000001</v>
      </c>
      <c r="C11">
        <v>300.46875</v>
      </c>
      <c r="D11">
        <v>301.39534880000002</v>
      </c>
      <c r="E11">
        <v>299.53125</v>
      </c>
      <c r="F11">
        <v>299.53125</v>
      </c>
      <c r="G11">
        <v>300.46875</v>
      </c>
      <c r="H11">
        <v>297.69230770000001</v>
      </c>
      <c r="I11">
        <v>299.53125</v>
      </c>
      <c r="J11">
        <v>294.17910449999999</v>
      </c>
      <c r="K11">
        <v>296.79389309999999</v>
      </c>
      <c r="L11">
        <v>298.60465119999998</v>
      </c>
      <c r="M11">
        <v>300.46875</v>
      </c>
      <c r="N11">
        <v>299.53125</v>
      </c>
      <c r="O11">
        <v>300.46875</v>
      </c>
      <c r="P11">
        <v>303.20610690000001</v>
      </c>
      <c r="Q11">
        <v>299.53125</v>
      </c>
      <c r="R11">
        <v>298.60465119999998</v>
      </c>
      <c r="S11">
        <v>299.53125</v>
      </c>
      <c r="T11">
        <v>300.46875</v>
      </c>
      <c r="U11">
        <v>300.46875</v>
      </c>
      <c r="V11">
        <v>300.46875</v>
      </c>
      <c r="W11">
        <v>300.46875</v>
      </c>
      <c r="X11">
        <v>302.30769229999999</v>
      </c>
      <c r="Y11">
        <v>299.53125</v>
      </c>
      <c r="Z11">
        <v>304.09090909999998</v>
      </c>
      <c r="AA11">
        <v>295.90909090000002</v>
      </c>
      <c r="AB11">
        <v>297.69230770000001</v>
      </c>
      <c r="AC11">
        <v>296.79389309999999</v>
      </c>
      <c r="AD11">
        <v>304.09090909999998</v>
      </c>
      <c r="AE11">
        <v>304.09090909999998</v>
      </c>
      <c r="AF11">
        <v>303.20610690000001</v>
      </c>
      <c r="AG11">
        <v>294.17910449999999</v>
      </c>
      <c r="AH11">
        <v>301.39534880000002</v>
      </c>
      <c r="AI11">
        <v>304.09090909999998</v>
      </c>
      <c r="AJ11">
        <v>302.30769229999999</v>
      </c>
      <c r="AK11">
        <v>304.09090909999998</v>
      </c>
      <c r="AL11">
        <v>332.06896549999999</v>
      </c>
      <c r="AM11">
        <v>332.06896549999999</v>
      </c>
      <c r="AN11">
        <v>329.46745559999999</v>
      </c>
      <c r="AO11">
        <v>330</v>
      </c>
      <c r="AP11">
        <v>331.56069359999998</v>
      </c>
      <c r="AQ11">
        <v>328.92857140000001</v>
      </c>
      <c r="AR11">
        <v>327.8313253</v>
      </c>
      <c r="AS11">
        <v>331.04651159999997</v>
      </c>
      <c r="AT11">
        <v>329.46745559999999</v>
      </c>
      <c r="AU11">
        <v>333.06818179999999</v>
      </c>
      <c r="AV11">
        <v>328.92857140000001</v>
      </c>
      <c r="AW11">
        <v>327.8313253</v>
      </c>
      <c r="AX11">
        <v>350.45454549999999</v>
      </c>
      <c r="AY11">
        <v>350.13698629999999</v>
      </c>
      <c r="AZ11">
        <v>348.16901410000003</v>
      </c>
      <c r="BA11">
        <v>350.13698629999999</v>
      </c>
      <c r="BB11">
        <v>348.5046729</v>
      </c>
      <c r="BC11">
        <v>347.83018870000001</v>
      </c>
      <c r="BD11">
        <v>349.16666670000001</v>
      </c>
      <c r="BE11">
        <v>349.8165138</v>
      </c>
      <c r="BF11">
        <v>347.83018870000001</v>
      </c>
      <c r="BG11">
        <v>347.83018870000001</v>
      </c>
      <c r="BH11">
        <v>348.5046729</v>
      </c>
      <c r="BI11">
        <v>348.16901410000003</v>
      </c>
      <c r="BJ11">
        <v>339.89528799999999</v>
      </c>
      <c r="BK11">
        <v>340.3125</v>
      </c>
      <c r="BL11">
        <v>338.18181820000001</v>
      </c>
      <c r="BM11">
        <v>339.89528799999999</v>
      </c>
      <c r="BN11">
        <v>341.93877550000002</v>
      </c>
      <c r="BO11">
        <v>339.047619</v>
      </c>
      <c r="BP11">
        <v>339.047619</v>
      </c>
      <c r="BQ11">
        <v>340.3125</v>
      </c>
      <c r="BR11">
        <v>339.89528799999999</v>
      </c>
      <c r="BS11">
        <v>339.89528799999999</v>
      </c>
      <c r="BT11">
        <v>342.33502540000001</v>
      </c>
      <c r="BU11">
        <v>341.53846149999998</v>
      </c>
      <c r="BV11">
        <v>359.04382470000002</v>
      </c>
      <c r="BW11">
        <v>359.04382470000002</v>
      </c>
      <c r="BX11">
        <v>359.52569169999998</v>
      </c>
      <c r="BY11">
        <v>359.04382470000002</v>
      </c>
      <c r="BZ11">
        <v>359.2857143</v>
      </c>
      <c r="CA11">
        <v>359.04382470000002</v>
      </c>
      <c r="CB11">
        <v>359.04382470000002</v>
      </c>
      <c r="CC11">
        <v>359.52569169999998</v>
      </c>
      <c r="CD11">
        <v>359.04382470000002</v>
      </c>
      <c r="CE11">
        <v>359.2857143</v>
      </c>
      <c r="CF11">
        <v>359.2857143</v>
      </c>
      <c r="CG11">
        <v>359.2857143</v>
      </c>
      <c r="CH11">
        <v>334.0449438</v>
      </c>
      <c r="CI11">
        <v>334.0449438</v>
      </c>
      <c r="CJ11">
        <v>329.46745559999999</v>
      </c>
      <c r="CK11">
        <v>328.38323350000002</v>
      </c>
      <c r="CL11">
        <v>327.8313253</v>
      </c>
      <c r="CM11">
        <v>334.0449438</v>
      </c>
      <c r="CN11">
        <v>332.57142859999999</v>
      </c>
      <c r="CO11">
        <v>330</v>
      </c>
      <c r="CP11">
        <v>330.52631580000002</v>
      </c>
      <c r="CQ11">
        <v>331.56069359999998</v>
      </c>
      <c r="CR11">
        <v>328.92857140000001</v>
      </c>
      <c r="CS11">
        <v>327.8313253</v>
      </c>
      <c r="CT11">
        <v>350.13698629999999</v>
      </c>
      <c r="CU11">
        <v>348.5046729</v>
      </c>
      <c r="CV11">
        <v>347.4881517</v>
      </c>
      <c r="CW11">
        <v>347.83018870000001</v>
      </c>
      <c r="CX11">
        <v>348.16901410000003</v>
      </c>
      <c r="CY11">
        <v>347.83018870000001</v>
      </c>
      <c r="CZ11">
        <v>351.08108110000001</v>
      </c>
      <c r="DA11">
        <v>347.83018870000001</v>
      </c>
      <c r="DB11">
        <v>348.5046729</v>
      </c>
      <c r="DC11">
        <v>349.8165138</v>
      </c>
      <c r="DD11">
        <v>348.16901410000003</v>
      </c>
      <c r="DE11">
        <v>348.16901410000003</v>
      </c>
      <c r="DF11">
        <v>300.46875</v>
      </c>
      <c r="DG11">
        <v>303.20610690000001</v>
      </c>
      <c r="DH11">
        <v>304.96240599999999</v>
      </c>
      <c r="DI11">
        <v>300.46875</v>
      </c>
      <c r="DJ11">
        <v>304.96240599999999</v>
      </c>
      <c r="DK11">
        <v>299.53125</v>
      </c>
      <c r="DL11">
        <v>299.53125</v>
      </c>
      <c r="DM11">
        <v>301.39534880000002</v>
      </c>
      <c r="DN11">
        <v>299.53125</v>
      </c>
      <c r="DO11">
        <v>304.09090909999998</v>
      </c>
      <c r="DP11">
        <v>298.60465119999998</v>
      </c>
      <c r="DQ11">
        <v>302.30769229999999</v>
      </c>
      <c r="DR11">
        <v>294.17910449999999</v>
      </c>
      <c r="DS11">
        <v>294.17910449999999</v>
      </c>
      <c r="DT11">
        <v>296.79389309999999</v>
      </c>
      <c r="DU11">
        <v>294.17910449999999</v>
      </c>
      <c r="DV11">
        <v>294.17910449999999</v>
      </c>
      <c r="DW11">
        <v>295.03759400000001</v>
      </c>
      <c r="DX11">
        <v>295.90909090000002</v>
      </c>
      <c r="DY11">
        <v>295.90909090000002</v>
      </c>
      <c r="DZ11">
        <v>295.90909090000002</v>
      </c>
      <c r="EA11">
        <v>295.03759400000001</v>
      </c>
      <c r="EB11">
        <v>294.17910449999999</v>
      </c>
      <c r="EC11">
        <v>297.69230770000001</v>
      </c>
      <c r="ED11">
        <v>266.93181820000001</v>
      </c>
      <c r="EE11">
        <v>270</v>
      </c>
      <c r="EF11">
        <v>268.43930640000002</v>
      </c>
      <c r="EG11">
        <v>271.61676649999998</v>
      </c>
      <c r="EH11">
        <v>266.93181820000001</v>
      </c>
      <c r="EI11">
        <v>265.47486029999999</v>
      </c>
      <c r="EJ11">
        <v>270.53254440000001</v>
      </c>
      <c r="EK11">
        <v>265.47486029999999</v>
      </c>
      <c r="EL11">
        <v>267.93103450000001</v>
      </c>
      <c r="EM11">
        <v>268.95348840000003</v>
      </c>
      <c r="EN11">
        <v>267.93103450000001</v>
      </c>
      <c r="EO11">
        <v>265.9550562</v>
      </c>
      <c r="EP11">
        <v>249.54545450000001</v>
      </c>
      <c r="EQ11">
        <v>248.91891889999999</v>
      </c>
      <c r="ER11">
        <v>248.91891889999999</v>
      </c>
      <c r="ES11">
        <v>251.8309859</v>
      </c>
      <c r="ET11">
        <v>251.8309859</v>
      </c>
      <c r="EU11">
        <v>249.54545450000001</v>
      </c>
      <c r="EV11">
        <v>251.8309859</v>
      </c>
      <c r="EW11">
        <v>251.8309859</v>
      </c>
      <c r="EX11">
        <v>250.1834862</v>
      </c>
      <c r="EY11">
        <v>249.54545450000001</v>
      </c>
      <c r="EZ11">
        <v>249.54545450000001</v>
      </c>
      <c r="FA11">
        <v>251.8309859</v>
      </c>
      <c r="FB11">
        <v>261.38297870000002</v>
      </c>
      <c r="FC11">
        <v>259.6875</v>
      </c>
      <c r="FD11">
        <v>257.27272729999999</v>
      </c>
      <c r="FE11">
        <v>257.27272729999999</v>
      </c>
      <c r="FF11">
        <v>258.46153850000002</v>
      </c>
      <c r="FG11">
        <v>260.952381</v>
      </c>
      <c r="FH11">
        <v>257.66497459999999</v>
      </c>
      <c r="FI11">
        <v>261.81818179999999</v>
      </c>
      <c r="FJ11">
        <v>261.81818179999999</v>
      </c>
      <c r="FK11">
        <v>258.46153850000002</v>
      </c>
      <c r="FL11">
        <v>258.46153850000002</v>
      </c>
      <c r="FM11">
        <v>260.52631580000002</v>
      </c>
      <c r="FN11">
        <v>240.47430829999999</v>
      </c>
      <c r="FO11">
        <v>240.7142857</v>
      </c>
      <c r="FP11">
        <v>240.2362205</v>
      </c>
      <c r="FQ11">
        <v>241.2</v>
      </c>
      <c r="FR11">
        <v>240.95617530000001</v>
      </c>
      <c r="FS11">
        <v>240.2362205</v>
      </c>
      <c r="FT11">
        <v>240</v>
      </c>
      <c r="FU11">
        <v>240.7142857</v>
      </c>
      <c r="FV11">
        <v>240.47430829999999</v>
      </c>
      <c r="FW11">
        <v>240.47430829999999</v>
      </c>
      <c r="FX11">
        <v>240.2362205</v>
      </c>
      <c r="FY11">
        <v>240.7142857</v>
      </c>
      <c r="FZ11">
        <v>265.9550562</v>
      </c>
      <c r="GA11">
        <v>265.47486029999999</v>
      </c>
      <c r="GB11">
        <v>271.07142859999999</v>
      </c>
      <c r="GC11">
        <v>266.44067799999999</v>
      </c>
      <c r="GD11">
        <v>270</v>
      </c>
      <c r="GE11">
        <v>270</v>
      </c>
      <c r="GF11">
        <v>267.93103450000001</v>
      </c>
      <c r="GG11">
        <v>268.43930640000002</v>
      </c>
      <c r="GH11">
        <v>270.53254440000001</v>
      </c>
      <c r="GI11">
        <v>271.07142859999999</v>
      </c>
      <c r="GJ11">
        <v>269.47368419999998</v>
      </c>
      <c r="GK11">
        <v>271.07142859999999</v>
      </c>
      <c r="GL11">
        <v>250.83333329999999</v>
      </c>
      <c r="GM11">
        <v>251.8309859</v>
      </c>
      <c r="GN11">
        <v>250.83333329999999</v>
      </c>
      <c r="GO11">
        <v>251.8309859</v>
      </c>
      <c r="GP11">
        <v>251.4953271</v>
      </c>
      <c r="GQ11">
        <v>251.8309859</v>
      </c>
      <c r="GR11">
        <v>251.4953271</v>
      </c>
      <c r="GS11">
        <v>248.91891889999999</v>
      </c>
      <c r="GT11">
        <v>250.83333329999999</v>
      </c>
      <c r="GU11">
        <v>252.16981129999999</v>
      </c>
      <c r="GV11">
        <v>252.16981129999999</v>
      </c>
      <c r="GW11">
        <v>251.4953271</v>
      </c>
    </row>
    <row r="13" spans="1:205">
      <c r="A13" s="2" t="s">
        <v>176</v>
      </c>
    </row>
    <row r="14" spans="1:205" s="11" customFormat="1">
      <c r="A14" s="10" t="str">
        <f>A6</f>
        <v>thetaSub</v>
      </c>
      <c r="B14" s="11">
        <f>(B6-MIN(6:6))/(MAX(6:6)-MIN(6:6))</f>
        <v>0.5</v>
      </c>
      <c r="C14" s="11">
        <f t="shared" ref="C14:BN14" si="0">(C6-MIN(6:6))/(MAX(6:6)-MIN(6:6))</f>
        <v>0.44999999999999996</v>
      </c>
      <c r="D14" s="11">
        <f t="shared" si="0"/>
        <v>0.55000000000000004</v>
      </c>
      <c r="E14" s="11">
        <f t="shared" si="0"/>
        <v>0.44999999999999996</v>
      </c>
      <c r="F14" s="11">
        <f t="shared" si="0"/>
        <v>0.5</v>
      </c>
      <c r="G14" s="11">
        <f t="shared" si="0"/>
        <v>0.5</v>
      </c>
      <c r="H14" s="11">
        <f t="shared" si="0"/>
        <v>0.35000000000000003</v>
      </c>
      <c r="I14" s="11">
        <f t="shared" si="0"/>
        <v>0.39999999999999997</v>
      </c>
      <c r="J14" s="11">
        <f t="shared" si="0"/>
        <v>0.35000000000000003</v>
      </c>
      <c r="K14" s="11">
        <f t="shared" si="0"/>
        <v>0.44999999999999996</v>
      </c>
      <c r="L14" s="11">
        <f t="shared" si="0"/>
        <v>0.5</v>
      </c>
      <c r="M14" s="11">
        <f t="shared" si="0"/>
        <v>0.5</v>
      </c>
      <c r="N14" s="11">
        <f t="shared" si="0"/>
        <v>0.5</v>
      </c>
      <c r="O14" s="11">
        <f t="shared" si="0"/>
        <v>0.60000000000000009</v>
      </c>
      <c r="P14" s="11">
        <f t="shared" si="0"/>
        <v>0.55000000000000004</v>
      </c>
      <c r="Q14" s="11">
        <f t="shared" si="0"/>
        <v>0.79999999999999993</v>
      </c>
      <c r="R14" s="11">
        <f t="shared" si="0"/>
        <v>0.5</v>
      </c>
      <c r="S14" s="11">
        <f t="shared" si="0"/>
        <v>0.55000000000000004</v>
      </c>
      <c r="T14" s="11">
        <f t="shared" si="0"/>
        <v>0.64999999999999991</v>
      </c>
      <c r="U14" s="11">
        <f t="shared" si="0"/>
        <v>0.60000000000000009</v>
      </c>
      <c r="V14" s="11">
        <f t="shared" si="0"/>
        <v>0.35000000000000003</v>
      </c>
      <c r="W14" s="11">
        <f t="shared" si="0"/>
        <v>0.44999999999999996</v>
      </c>
      <c r="X14" s="11">
        <f t="shared" si="0"/>
        <v>1</v>
      </c>
      <c r="Y14" s="11">
        <f t="shared" si="0"/>
        <v>0.30000000000000004</v>
      </c>
      <c r="Z14" s="11">
        <f t="shared" si="0"/>
        <v>1</v>
      </c>
      <c r="AA14" s="11">
        <f t="shared" si="0"/>
        <v>0.64999999999999991</v>
      </c>
      <c r="AB14" s="11">
        <f t="shared" si="0"/>
        <v>0.5</v>
      </c>
      <c r="AC14" s="11">
        <f t="shared" si="0"/>
        <v>1</v>
      </c>
      <c r="AD14" s="11">
        <f t="shared" si="0"/>
        <v>0.44999999999999996</v>
      </c>
      <c r="AE14" s="11">
        <f t="shared" si="0"/>
        <v>0.5</v>
      </c>
      <c r="AF14" s="11">
        <f t="shared" si="0"/>
        <v>0.79999999999999993</v>
      </c>
      <c r="AG14" s="11">
        <f t="shared" si="0"/>
        <v>0.60000000000000009</v>
      </c>
      <c r="AH14" s="11">
        <f t="shared" si="0"/>
        <v>0</v>
      </c>
      <c r="AI14" s="11">
        <f t="shared" si="0"/>
        <v>0.55000000000000004</v>
      </c>
      <c r="AJ14" s="11">
        <f t="shared" si="0"/>
        <v>1</v>
      </c>
      <c r="AK14" s="11">
        <f t="shared" si="0"/>
        <v>0.55000000000000004</v>
      </c>
      <c r="AL14" s="11">
        <f t="shared" si="0"/>
        <v>0.70000000000000007</v>
      </c>
      <c r="AM14" s="11">
        <f t="shared" si="0"/>
        <v>0.70000000000000007</v>
      </c>
      <c r="AN14" s="11">
        <f t="shared" si="0"/>
        <v>0.64999999999999991</v>
      </c>
      <c r="AO14" s="11">
        <f t="shared" si="0"/>
        <v>0.79999999999999993</v>
      </c>
      <c r="AP14" s="11">
        <f t="shared" si="0"/>
        <v>0.79999999999999993</v>
      </c>
      <c r="AQ14" s="11">
        <f t="shared" si="0"/>
        <v>0.64999999999999991</v>
      </c>
      <c r="AR14" s="11">
        <f t="shared" si="0"/>
        <v>0.39999999999999997</v>
      </c>
      <c r="AS14" s="11">
        <f t="shared" si="0"/>
        <v>0.64999999999999991</v>
      </c>
      <c r="AT14" s="11">
        <f t="shared" si="0"/>
        <v>9.9999999999999992E-2</v>
      </c>
      <c r="AU14" s="11">
        <f t="shared" si="0"/>
        <v>0.44999999999999996</v>
      </c>
      <c r="AV14" s="11">
        <f t="shared" si="0"/>
        <v>0.75</v>
      </c>
      <c r="AW14" s="11">
        <f t="shared" si="0"/>
        <v>0.70000000000000007</v>
      </c>
      <c r="AX14" s="11">
        <f t="shared" si="0"/>
        <v>0.85000000000000009</v>
      </c>
      <c r="AY14" s="11">
        <f t="shared" si="0"/>
        <v>0.55000000000000004</v>
      </c>
      <c r="AZ14" s="11">
        <f t="shared" si="0"/>
        <v>0.60000000000000009</v>
      </c>
      <c r="BA14" s="11">
        <f t="shared" si="0"/>
        <v>0.70000000000000007</v>
      </c>
      <c r="BB14" s="11">
        <f t="shared" si="0"/>
        <v>0.95000000000000007</v>
      </c>
      <c r="BC14" s="11">
        <f t="shared" si="0"/>
        <v>0.5</v>
      </c>
      <c r="BD14" s="11">
        <f t="shared" si="0"/>
        <v>0.60000000000000009</v>
      </c>
      <c r="BE14" s="11">
        <f t="shared" si="0"/>
        <v>0.64999999999999991</v>
      </c>
      <c r="BF14" s="11">
        <f t="shared" si="0"/>
        <v>9.9999999999999992E-2</v>
      </c>
      <c r="BG14" s="11">
        <f t="shared" si="0"/>
        <v>0.60000000000000009</v>
      </c>
      <c r="BH14" s="11">
        <f t="shared" si="0"/>
        <v>0.64999999999999991</v>
      </c>
      <c r="BI14" s="11">
        <f t="shared" si="0"/>
        <v>0.70000000000000007</v>
      </c>
      <c r="BJ14" s="11">
        <f t="shared" si="0"/>
        <v>0.5</v>
      </c>
      <c r="BK14" s="11">
        <f t="shared" si="0"/>
        <v>0.39999999999999997</v>
      </c>
      <c r="BL14" s="11">
        <f t="shared" si="0"/>
        <v>0.39999999999999997</v>
      </c>
      <c r="BM14" s="11">
        <f t="shared" si="0"/>
        <v>0.5</v>
      </c>
      <c r="BN14" s="11">
        <f t="shared" si="0"/>
        <v>0.39999999999999997</v>
      </c>
      <c r="BO14" s="11">
        <f t="shared" ref="BO14:DZ14" si="1">(BO6-MIN(6:6))/(MAX(6:6)-MIN(6:6))</f>
        <v>0.55000000000000004</v>
      </c>
      <c r="BP14" s="11">
        <f t="shared" si="1"/>
        <v>0.35000000000000003</v>
      </c>
      <c r="BQ14" s="11">
        <f t="shared" si="1"/>
        <v>0.55000000000000004</v>
      </c>
      <c r="BR14" s="11">
        <f t="shared" si="1"/>
        <v>0.30000000000000004</v>
      </c>
      <c r="BS14" s="11">
        <f t="shared" si="1"/>
        <v>0.5</v>
      </c>
      <c r="BT14" s="11">
        <f t="shared" si="1"/>
        <v>0.44999999999999996</v>
      </c>
      <c r="BU14" s="11">
        <f t="shared" si="1"/>
        <v>0.25</v>
      </c>
      <c r="BV14" s="11">
        <f t="shared" si="1"/>
        <v>0.55000000000000004</v>
      </c>
      <c r="BW14" s="11">
        <f t="shared" si="1"/>
        <v>0.5</v>
      </c>
      <c r="BX14" s="11">
        <f t="shared" si="1"/>
        <v>0.55000000000000004</v>
      </c>
      <c r="BY14" s="11">
        <f t="shared" si="1"/>
        <v>0.55000000000000004</v>
      </c>
      <c r="BZ14" s="11">
        <f t="shared" si="1"/>
        <v>0.79999999999999993</v>
      </c>
      <c r="CA14" s="11">
        <f t="shared" si="1"/>
        <v>0.60000000000000009</v>
      </c>
      <c r="CB14" s="11">
        <f t="shared" si="1"/>
        <v>0.35000000000000003</v>
      </c>
      <c r="CC14" s="11">
        <f t="shared" si="1"/>
        <v>0.64999999999999991</v>
      </c>
      <c r="CD14" s="11">
        <f t="shared" si="1"/>
        <v>0.19999999999999998</v>
      </c>
      <c r="CE14" s="11">
        <f t="shared" si="1"/>
        <v>0.5</v>
      </c>
      <c r="CF14" s="11">
        <f t="shared" si="1"/>
        <v>0.15000000000000002</v>
      </c>
      <c r="CG14" s="11">
        <f t="shared" si="1"/>
        <v>0</v>
      </c>
      <c r="CH14" s="11">
        <f t="shared" si="1"/>
        <v>0.25</v>
      </c>
      <c r="CI14" s="11">
        <f t="shared" si="1"/>
        <v>0.35000000000000003</v>
      </c>
      <c r="CJ14" s="11">
        <f t="shared" si="1"/>
        <v>0.35000000000000003</v>
      </c>
      <c r="CK14" s="11">
        <f t="shared" si="1"/>
        <v>0.19999999999999998</v>
      </c>
      <c r="CL14" s="11">
        <f t="shared" si="1"/>
        <v>5.0000000000000017E-2</v>
      </c>
      <c r="CM14" s="11">
        <f t="shared" si="1"/>
        <v>0.30000000000000004</v>
      </c>
      <c r="CN14" s="11">
        <f t="shared" si="1"/>
        <v>0.30000000000000004</v>
      </c>
      <c r="CO14" s="11">
        <f t="shared" si="1"/>
        <v>0.25</v>
      </c>
      <c r="CP14" s="11">
        <f t="shared" si="1"/>
        <v>0.64999999999999991</v>
      </c>
      <c r="CQ14" s="11">
        <f t="shared" si="1"/>
        <v>0.25</v>
      </c>
      <c r="CR14" s="11">
        <f t="shared" si="1"/>
        <v>5.0000000000000017E-2</v>
      </c>
      <c r="CS14" s="11">
        <f t="shared" si="1"/>
        <v>0.15000000000000002</v>
      </c>
      <c r="CT14" s="11">
        <f t="shared" si="1"/>
        <v>9.9999999999999992E-2</v>
      </c>
      <c r="CU14" s="11">
        <f t="shared" si="1"/>
        <v>0.25</v>
      </c>
      <c r="CV14" s="11">
        <f t="shared" si="1"/>
        <v>0.39999999999999997</v>
      </c>
      <c r="CW14" s="11">
        <f t="shared" si="1"/>
        <v>0.79999999999999993</v>
      </c>
      <c r="CX14" s="11">
        <f t="shared" si="1"/>
        <v>5.0000000000000017E-2</v>
      </c>
      <c r="CY14" s="11">
        <f t="shared" si="1"/>
        <v>0.35000000000000003</v>
      </c>
      <c r="CZ14" s="11">
        <f t="shared" si="1"/>
        <v>0.19999999999999998</v>
      </c>
      <c r="DA14" s="11">
        <f t="shared" si="1"/>
        <v>0.19999999999999998</v>
      </c>
      <c r="DB14" s="11">
        <f t="shared" si="1"/>
        <v>0.95000000000000007</v>
      </c>
      <c r="DC14" s="11">
        <f t="shared" si="1"/>
        <v>0.25</v>
      </c>
      <c r="DD14" s="11">
        <f t="shared" si="1"/>
        <v>0.64999999999999991</v>
      </c>
      <c r="DE14" s="11">
        <f t="shared" si="1"/>
        <v>0.19999999999999998</v>
      </c>
      <c r="DF14" s="11">
        <f t="shared" si="1"/>
        <v>0.30000000000000004</v>
      </c>
      <c r="DG14" s="11">
        <f t="shared" si="1"/>
        <v>0.35000000000000003</v>
      </c>
      <c r="DH14" s="11">
        <f t="shared" si="1"/>
        <v>0.15000000000000002</v>
      </c>
      <c r="DI14" s="11">
        <f t="shared" si="1"/>
        <v>0.19999999999999998</v>
      </c>
      <c r="DJ14" s="11">
        <f t="shared" si="1"/>
        <v>0.19999999999999998</v>
      </c>
      <c r="DK14" s="11">
        <f t="shared" si="1"/>
        <v>0.39999999999999997</v>
      </c>
      <c r="DL14" s="11">
        <f t="shared" si="1"/>
        <v>0.19999999999999998</v>
      </c>
      <c r="DM14" s="11">
        <f t="shared" si="1"/>
        <v>5.0000000000000017E-2</v>
      </c>
      <c r="DN14" s="11">
        <f t="shared" si="1"/>
        <v>0</v>
      </c>
      <c r="DO14" s="11">
        <f t="shared" si="1"/>
        <v>0.30000000000000004</v>
      </c>
      <c r="DP14" s="11">
        <f t="shared" si="1"/>
        <v>0.19999999999999998</v>
      </c>
      <c r="DQ14" s="11">
        <f t="shared" si="1"/>
        <v>0.5</v>
      </c>
      <c r="DR14" s="11">
        <f t="shared" si="1"/>
        <v>0.5</v>
      </c>
      <c r="DS14" s="11">
        <f t="shared" si="1"/>
        <v>9.9999999999999992E-2</v>
      </c>
      <c r="DT14" s="11">
        <f t="shared" si="1"/>
        <v>0.25</v>
      </c>
      <c r="DU14" s="11">
        <f t="shared" si="1"/>
        <v>0.35000000000000003</v>
      </c>
      <c r="DV14" s="11">
        <f t="shared" si="1"/>
        <v>0</v>
      </c>
      <c r="DW14" s="11">
        <f t="shared" si="1"/>
        <v>0.35000000000000003</v>
      </c>
      <c r="DX14" s="11">
        <f t="shared" si="1"/>
        <v>0</v>
      </c>
      <c r="DY14" s="11">
        <f t="shared" si="1"/>
        <v>0</v>
      </c>
      <c r="DZ14" s="11">
        <f t="shared" si="1"/>
        <v>0.30000000000000004</v>
      </c>
      <c r="EA14" s="11">
        <f t="shared" ref="EA14:GL15" si="2">(EA6-MIN(6:6))/(MAX(6:6)-MIN(6:6))</f>
        <v>0.5</v>
      </c>
      <c r="EB14" s="11">
        <f t="shared" si="2"/>
        <v>0</v>
      </c>
      <c r="EC14" s="11">
        <f t="shared" si="2"/>
        <v>0.60000000000000009</v>
      </c>
      <c r="ED14" s="11">
        <f t="shared" si="2"/>
        <v>0.15000000000000002</v>
      </c>
      <c r="EE14" s="11">
        <f t="shared" si="2"/>
        <v>0.15000000000000002</v>
      </c>
      <c r="EF14" s="11">
        <f t="shared" si="2"/>
        <v>0.30000000000000004</v>
      </c>
      <c r="EG14" s="11">
        <f t="shared" si="2"/>
        <v>0.75</v>
      </c>
      <c r="EH14" s="11">
        <f t="shared" si="2"/>
        <v>0.70000000000000007</v>
      </c>
      <c r="EI14" s="11">
        <f t="shared" si="2"/>
        <v>0.44999999999999996</v>
      </c>
      <c r="EJ14" s="11">
        <f t="shared" si="2"/>
        <v>0.19999999999999998</v>
      </c>
      <c r="EK14" s="11">
        <f t="shared" si="2"/>
        <v>0.19999999999999998</v>
      </c>
      <c r="EL14" s="11">
        <f t="shared" si="2"/>
        <v>0.19999999999999998</v>
      </c>
      <c r="EM14" s="11">
        <f t="shared" si="2"/>
        <v>0.35000000000000003</v>
      </c>
      <c r="EN14" s="11">
        <f t="shared" si="2"/>
        <v>0.35000000000000003</v>
      </c>
      <c r="EO14" s="11">
        <f t="shared" si="2"/>
        <v>0.5</v>
      </c>
      <c r="EP14" s="11">
        <f t="shared" si="2"/>
        <v>0.15000000000000002</v>
      </c>
      <c r="EQ14" s="11">
        <f t="shared" si="2"/>
        <v>0.19999999999999998</v>
      </c>
      <c r="ER14" s="11">
        <f t="shared" si="2"/>
        <v>0.30000000000000004</v>
      </c>
      <c r="ES14" s="11">
        <f t="shared" si="2"/>
        <v>0.25</v>
      </c>
      <c r="ET14" s="11">
        <f t="shared" si="2"/>
        <v>0.75</v>
      </c>
      <c r="EU14" s="11">
        <f t="shared" si="2"/>
        <v>0.25</v>
      </c>
      <c r="EV14" s="11">
        <f t="shared" si="2"/>
        <v>0.19999999999999998</v>
      </c>
      <c r="EW14" s="11">
        <f t="shared" si="2"/>
        <v>9.9999999999999992E-2</v>
      </c>
      <c r="EX14" s="11">
        <f t="shared" si="2"/>
        <v>0.35000000000000003</v>
      </c>
      <c r="EY14" s="11">
        <f t="shared" si="2"/>
        <v>0.35000000000000003</v>
      </c>
      <c r="EZ14" s="11">
        <f t="shared" si="2"/>
        <v>0.25</v>
      </c>
      <c r="FA14" s="11">
        <f t="shared" si="2"/>
        <v>0.89999999999999991</v>
      </c>
      <c r="FB14" s="11">
        <f t="shared" si="2"/>
        <v>0.75</v>
      </c>
      <c r="FC14" s="11">
        <f t="shared" si="2"/>
        <v>0.44999999999999996</v>
      </c>
      <c r="FD14" s="11">
        <f t="shared" si="2"/>
        <v>0.60000000000000009</v>
      </c>
      <c r="FE14" s="11">
        <f t="shared" si="2"/>
        <v>0.75</v>
      </c>
      <c r="FF14" s="11">
        <f t="shared" si="2"/>
        <v>0.5</v>
      </c>
      <c r="FG14" s="11">
        <f t="shared" si="2"/>
        <v>0.5</v>
      </c>
      <c r="FH14" s="11">
        <f t="shared" si="2"/>
        <v>0.44999999999999996</v>
      </c>
      <c r="FI14" s="11">
        <f t="shared" si="2"/>
        <v>0.44999999999999996</v>
      </c>
      <c r="FJ14" s="11">
        <f t="shared" si="2"/>
        <v>0.39999999999999997</v>
      </c>
      <c r="FK14" s="11">
        <f t="shared" si="2"/>
        <v>0.5</v>
      </c>
      <c r="FL14" s="11">
        <f t="shared" si="2"/>
        <v>0.5</v>
      </c>
      <c r="FM14" s="11">
        <f t="shared" si="2"/>
        <v>0.64999999999999991</v>
      </c>
      <c r="FN14" s="11">
        <f t="shared" si="2"/>
        <v>0.44999999999999996</v>
      </c>
      <c r="FO14" s="11">
        <f t="shared" si="2"/>
        <v>0.55000000000000004</v>
      </c>
      <c r="FP14" s="11">
        <f t="shared" si="2"/>
        <v>0.60000000000000009</v>
      </c>
      <c r="FQ14" s="11">
        <f t="shared" si="2"/>
        <v>0.89999999999999991</v>
      </c>
      <c r="FR14" s="11">
        <f t="shared" si="2"/>
        <v>0.5</v>
      </c>
      <c r="FS14" s="11">
        <f t="shared" si="2"/>
        <v>0.44999999999999996</v>
      </c>
      <c r="FT14" s="11">
        <f t="shared" si="2"/>
        <v>0.55000000000000004</v>
      </c>
      <c r="FU14" s="11">
        <f t="shared" si="2"/>
        <v>0.39999999999999997</v>
      </c>
      <c r="FV14" s="11">
        <f t="shared" si="2"/>
        <v>5.0000000000000017E-2</v>
      </c>
      <c r="FW14" s="11">
        <f t="shared" si="2"/>
        <v>0.5</v>
      </c>
      <c r="FX14" s="11">
        <f t="shared" si="2"/>
        <v>0.44999999999999996</v>
      </c>
      <c r="FY14" s="11">
        <f t="shared" si="2"/>
        <v>0.89999999999999991</v>
      </c>
      <c r="FZ14" s="11">
        <f t="shared" si="2"/>
        <v>0.64999999999999991</v>
      </c>
      <c r="GA14" s="11">
        <f t="shared" si="2"/>
        <v>0.64999999999999991</v>
      </c>
      <c r="GB14" s="11">
        <f t="shared" si="2"/>
        <v>0.55000000000000004</v>
      </c>
      <c r="GC14" s="11">
        <f t="shared" si="2"/>
        <v>0.79999999999999993</v>
      </c>
      <c r="GD14" s="11">
        <f t="shared" si="2"/>
        <v>0.64999999999999991</v>
      </c>
      <c r="GE14" s="11">
        <f t="shared" si="2"/>
        <v>0.44999999999999996</v>
      </c>
      <c r="GF14" s="11">
        <f t="shared" si="2"/>
        <v>0.5</v>
      </c>
      <c r="GG14" s="11">
        <f t="shared" si="2"/>
        <v>0.55000000000000004</v>
      </c>
      <c r="GH14" s="11">
        <f t="shared" si="2"/>
        <v>9.9999999999999992E-2</v>
      </c>
      <c r="GI14" s="11">
        <f t="shared" si="2"/>
        <v>0.5</v>
      </c>
      <c r="GJ14" s="11">
        <f t="shared" si="2"/>
        <v>0.70000000000000007</v>
      </c>
      <c r="GK14" s="11">
        <f t="shared" si="2"/>
        <v>0.85000000000000009</v>
      </c>
      <c r="GL14" s="11">
        <f t="shared" si="2"/>
        <v>0.75</v>
      </c>
      <c r="GM14" s="11">
        <f t="shared" ref="GM14:GW15" si="3">(GM6-MIN(6:6))/(MAX(6:6)-MIN(6:6))</f>
        <v>0.64999999999999991</v>
      </c>
      <c r="GN14" s="11">
        <f t="shared" si="3"/>
        <v>0.5</v>
      </c>
      <c r="GO14" s="11">
        <f t="shared" si="3"/>
        <v>0.79999999999999993</v>
      </c>
      <c r="GP14" s="11">
        <f t="shared" si="3"/>
        <v>0.70000000000000007</v>
      </c>
      <c r="GQ14" s="11">
        <f t="shared" si="3"/>
        <v>0.64999999999999991</v>
      </c>
      <c r="GR14" s="11">
        <f t="shared" si="3"/>
        <v>0.60000000000000009</v>
      </c>
      <c r="GS14" s="11">
        <f t="shared" si="3"/>
        <v>0.70000000000000007</v>
      </c>
      <c r="GT14" s="11">
        <f t="shared" si="3"/>
        <v>5.0000000000000017E-2</v>
      </c>
      <c r="GU14" s="11">
        <f t="shared" si="3"/>
        <v>0.5</v>
      </c>
      <c r="GV14" s="11">
        <f t="shared" si="3"/>
        <v>0.44999999999999996</v>
      </c>
      <c r="GW14" s="11">
        <f t="shared" si="3"/>
        <v>0.79999999999999993</v>
      </c>
    </row>
    <row r="15" spans="1:205">
      <c r="A15" s="10" t="str">
        <f t="shared" ref="A15:A18" si="4">A7</f>
        <v>vertexNum</v>
      </c>
      <c r="B15" s="11">
        <f t="shared" ref="B15:BM15" si="5">(B7-MIN(7:7))/(MAX(7:7)-MIN(7:7))</f>
        <v>0</v>
      </c>
      <c r="C15" s="11">
        <f t="shared" si="5"/>
        <v>0</v>
      </c>
      <c r="D15" s="11">
        <f t="shared" si="5"/>
        <v>0</v>
      </c>
      <c r="E15" s="11">
        <f t="shared" si="5"/>
        <v>0.45</v>
      </c>
      <c r="F15" s="11">
        <f t="shared" si="5"/>
        <v>0</v>
      </c>
      <c r="G15" s="11">
        <f t="shared" si="5"/>
        <v>0.1</v>
      </c>
      <c r="H15" s="11">
        <f t="shared" si="5"/>
        <v>0</v>
      </c>
      <c r="I15" s="11">
        <f t="shared" si="5"/>
        <v>0.2</v>
      </c>
      <c r="J15" s="11">
        <f t="shared" si="5"/>
        <v>0.15</v>
      </c>
      <c r="K15" s="11">
        <f t="shared" si="5"/>
        <v>0.05</v>
      </c>
      <c r="L15" s="11">
        <f t="shared" si="5"/>
        <v>0</v>
      </c>
      <c r="M15" s="11">
        <f t="shared" si="5"/>
        <v>0.35</v>
      </c>
      <c r="N15" s="11">
        <f t="shared" si="5"/>
        <v>0</v>
      </c>
      <c r="O15" s="11">
        <f t="shared" si="5"/>
        <v>0.15</v>
      </c>
      <c r="P15" s="11">
        <f t="shared" si="5"/>
        <v>0.15</v>
      </c>
      <c r="Q15" s="11">
        <f t="shared" si="5"/>
        <v>0</v>
      </c>
      <c r="R15" s="11">
        <f t="shared" si="5"/>
        <v>0.2</v>
      </c>
      <c r="S15" s="11">
        <f t="shared" si="5"/>
        <v>0.1</v>
      </c>
      <c r="T15" s="11">
        <f t="shared" si="5"/>
        <v>0.2</v>
      </c>
      <c r="U15" s="11">
        <f t="shared" si="5"/>
        <v>0.25</v>
      </c>
      <c r="V15" s="11">
        <f t="shared" si="5"/>
        <v>0.55000000000000004</v>
      </c>
      <c r="W15" s="11">
        <f t="shared" si="5"/>
        <v>0.05</v>
      </c>
      <c r="X15" s="11">
        <f t="shared" si="5"/>
        <v>0</v>
      </c>
      <c r="Y15" s="11">
        <f t="shared" si="5"/>
        <v>0.25</v>
      </c>
      <c r="Z15" s="11">
        <f t="shared" si="5"/>
        <v>1</v>
      </c>
      <c r="AA15" s="11">
        <f t="shared" si="5"/>
        <v>0</v>
      </c>
      <c r="AB15" s="11">
        <f t="shared" si="5"/>
        <v>0.15</v>
      </c>
      <c r="AC15" s="11">
        <f t="shared" si="5"/>
        <v>0</v>
      </c>
      <c r="AD15" s="11">
        <f t="shared" si="5"/>
        <v>0.15</v>
      </c>
      <c r="AE15" s="11">
        <f t="shared" si="5"/>
        <v>0</v>
      </c>
      <c r="AF15" s="11">
        <f t="shared" si="5"/>
        <v>0.35</v>
      </c>
      <c r="AG15" s="11">
        <f t="shared" si="5"/>
        <v>0.5</v>
      </c>
      <c r="AH15" s="11">
        <f t="shared" si="5"/>
        <v>0.35</v>
      </c>
      <c r="AI15" s="11">
        <f t="shared" si="5"/>
        <v>0.15</v>
      </c>
      <c r="AJ15" s="11">
        <f t="shared" si="5"/>
        <v>0</v>
      </c>
      <c r="AK15" s="11">
        <f t="shared" si="5"/>
        <v>0.3</v>
      </c>
      <c r="AL15" s="11">
        <f t="shared" si="5"/>
        <v>0.3</v>
      </c>
      <c r="AM15" s="11">
        <f t="shared" si="5"/>
        <v>0.15</v>
      </c>
      <c r="AN15" s="11">
        <f t="shared" si="5"/>
        <v>0.25</v>
      </c>
      <c r="AO15" s="11">
        <f t="shared" si="5"/>
        <v>0</v>
      </c>
      <c r="AP15" s="11">
        <f t="shared" si="5"/>
        <v>0.3</v>
      </c>
      <c r="AQ15" s="11">
        <f t="shared" si="5"/>
        <v>0.3</v>
      </c>
      <c r="AR15" s="11">
        <f t="shared" si="5"/>
        <v>0.25</v>
      </c>
      <c r="AS15" s="11">
        <f t="shared" si="5"/>
        <v>0.35</v>
      </c>
      <c r="AT15" s="11">
        <f t="shared" si="5"/>
        <v>0.7</v>
      </c>
      <c r="AU15" s="11">
        <f t="shared" si="5"/>
        <v>0.05</v>
      </c>
      <c r="AV15" s="11">
        <f t="shared" si="5"/>
        <v>0.3</v>
      </c>
      <c r="AW15" s="11">
        <f t="shared" si="5"/>
        <v>0.3</v>
      </c>
      <c r="AX15" s="11">
        <f t="shared" si="5"/>
        <v>0.75</v>
      </c>
      <c r="AY15" s="11">
        <f t="shared" si="5"/>
        <v>0.2</v>
      </c>
      <c r="AZ15" s="11">
        <f t="shared" si="5"/>
        <v>0.2</v>
      </c>
      <c r="BA15" s="11">
        <f t="shared" si="5"/>
        <v>0</v>
      </c>
      <c r="BB15" s="11">
        <f t="shared" si="5"/>
        <v>0.8</v>
      </c>
      <c r="BC15" s="11">
        <f t="shared" si="5"/>
        <v>0.1</v>
      </c>
      <c r="BD15" s="11">
        <f t="shared" si="5"/>
        <v>0.35</v>
      </c>
      <c r="BE15" s="11">
        <f t="shared" si="5"/>
        <v>0.3</v>
      </c>
      <c r="BF15" s="11">
        <f t="shared" si="5"/>
        <v>0.8</v>
      </c>
      <c r="BG15" s="11">
        <f t="shared" si="5"/>
        <v>0.05</v>
      </c>
      <c r="BH15" s="11">
        <f t="shared" si="5"/>
        <v>0.35</v>
      </c>
      <c r="BI15" s="11">
        <f t="shared" si="5"/>
        <v>0.3</v>
      </c>
      <c r="BJ15" s="11">
        <f t="shared" si="5"/>
        <v>0.15</v>
      </c>
      <c r="BK15" s="11">
        <f t="shared" si="5"/>
        <v>0.1</v>
      </c>
      <c r="BL15" s="11">
        <f t="shared" si="5"/>
        <v>0.05</v>
      </c>
      <c r="BM15" s="11">
        <f t="shared" si="5"/>
        <v>0.45</v>
      </c>
      <c r="BN15" s="11">
        <f t="shared" ref="BN15:DY15" si="6">(BN7-MIN(7:7))/(MAX(7:7)-MIN(7:7))</f>
        <v>0.75</v>
      </c>
      <c r="BO15" s="11">
        <f t="shared" si="6"/>
        <v>0.2</v>
      </c>
      <c r="BP15" s="11">
        <f t="shared" si="6"/>
        <v>0</v>
      </c>
      <c r="BQ15" s="11">
        <f t="shared" si="6"/>
        <v>0.35</v>
      </c>
      <c r="BR15" s="11">
        <f t="shared" si="6"/>
        <v>0.15</v>
      </c>
      <c r="BS15" s="11">
        <f t="shared" si="6"/>
        <v>0.05</v>
      </c>
      <c r="BT15" s="11">
        <f t="shared" si="6"/>
        <v>0.35</v>
      </c>
      <c r="BU15" s="11">
        <f t="shared" si="6"/>
        <v>0.3</v>
      </c>
      <c r="BV15" s="11">
        <f t="shared" si="6"/>
        <v>0.45</v>
      </c>
      <c r="BW15" s="11">
        <f t="shared" si="6"/>
        <v>0.1</v>
      </c>
      <c r="BX15" s="11">
        <f t="shared" si="6"/>
        <v>0.55000000000000004</v>
      </c>
      <c r="BY15" s="11">
        <f t="shared" si="6"/>
        <v>0.45</v>
      </c>
      <c r="BZ15" s="11">
        <f t="shared" si="6"/>
        <v>0.65</v>
      </c>
      <c r="CA15" s="11">
        <f t="shared" si="6"/>
        <v>0.15</v>
      </c>
      <c r="CB15" s="11">
        <f t="shared" si="6"/>
        <v>0</v>
      </c>
      <c r="CC15" s="11">
        <f t="shared" si="6"/>
        <v>0.3</v>
      </c>
      <c r="CD15" s="11">
        <f t="shared" si="6"/>
        <v>0.85</v>
      </c>
      <c r="CE15" s="11">
        <f t="shared" si="6"/>
        <v>0.05</v>
      </c>
      <c r="CF15" s="11">
        <f t="shared" si="6"/>
        <v>0.7</v>
      </c>
      <c r="CG15" s="11">
        <f t="shared" si="6"/>
        <v>1</v>
      </c>
      <c r="CH15" s="11">
        <f t="shared" si="6"/>
        <v>0.1</v>
      </c>
      <c r="CI15" s="11">
        <f t="shared" si="6"/>
        <v>0.25</v>
      </c>
      <c r="CJ15" s="11">
        <f t="shared" si="6"/>
        <v>0.4</v>
      </c>
      <c r="CK15" s="11">
        <f t="shared" si="6"/>
        <v>0.4</v>
      </c>
      <c r="CL15" s="11">
        <f t="shared" si="6"/>
        <v>0.75</v>
      </c>
      <c r="CM15" s="11">
        <f t="shared" si="6"/>
        <v>0.4</v>
      </c>
      <c r="CN15" s="11">
        <f t="shared" si="6"/>
        <v>0.1</v>
      </c>
      <c r="CO15" s="11">
        <f t="shared" si="6"/>
        <v>0.15</v>
      </c>
      <c r="CP15" s="11">
        <f t="shared" si="6"/>
        <v>0</v>
      </c>
      <c r="CQ15" s="11">
        <f t="shared" si="6"/>
        <v>0.2</v>
      </c>
      <c r="CR15" s="11">
        <f t="shared" si="6"/>
        <v>0.15</v>
      </c>
      <c r="CS15" s="11">
        <f t="shared" si="6"/>
        <v>0.2</v>
      </c>
      <c r="CT15" s="11">
        <f t="shared" si="6"/>
        <v>0.5</v>
      </c>
      <c r="CU15" s="11">
        <f t="shared" si="6"/>
        <v>0.4</v>
      </c>
      <c r="CV15" s="11">
        <f t="shared" si="6"/>
        <v>0.65</v>
      </c>
      <c r="CW15" s="11">
        <f t="shared" si="6"/>
        <v>0.6</v>
      </c>
      <c r="CX15" s="11">
        <f t="shared" si="6"/>
        <v>0.75</v>
      </c>
      <c r="CY15" s="11">
        <f t="shared" si="6"/>
        <v>0.4</v>
      </c>
      <c r="CZ15" s="11">
        <f t="shared" si="6"/>
        <v>0.3</v>
      </c>
      <c r="DA15" s="11">
        <f t="shared" si="6"/>
        <v>0.4</v>
      </c>
      <c r="DB15" s="11">
        <f t="shared" si="6"/>
        <v>0.5</v>
      </c>
      <c r="DC15" s="11">
        <f t="shared" si="6"/>
        <v>0.45</v>
      </c>
      <c r="DD15" s="11">
        <f t="shared" si="6"/>
        <v>0.6</v>
      </c>
      <c r="DE15" s="11">
        <f t="shared" si="6"/>
        <v>0.3</v>
      </c>
      <c r="DF15" s="11">
        <f t="shared" si="6"/>
        <v>0.3</v>
      </c>
      <c r="DG15" s="11">
        <f t="shared" si="6"/>
        <v>0.6</v>
      </c>
      <c r="DH15" s="11">
        <f t="shared" si="6"/>
        <v>0.2</v>
      </c>
      <c r="DI15" s="11">
        <f t="shared" si="6"/>
        <v>0.2</v>
      </c>
      <c r="DJ15" s="11">
        <f t="shared" si="6"/>
        <v>0.7</v>
      </c>
      <c r="DK15" s="11">
        <f t="shared" si="6"/>
        <v>0.4</v>
      </c>
      <c r="DL15" s="11">
        <f t="shared" si="6"/>
        <v>0.2</v>
      </c>
      <c r="DM15" s="11">
        <f t="shared" si="6"/>
        <v>0.35</v>
      </c>
      <c r="DN15" s="11">
        <f t="shared" si="6"/>
        <v>0.45</v>
      </c>
      <c r="DO15" s="11">
        <f t="shared" si="6"/>
        <v>0.15</v>
      </c>
      <c r="DP15" s="11">
        <f t="shared" si="6"/>
        <v>0.55000000000000004</v>
      </c>
      <c r="DQ15" s="11">
        <f t="shared" si="6"/>
        <v>0.1</v>
      </c>
      <c r="DR15" s="11">
        <f t="shared" si="6"/>
        <v>0.2</v>
      </c>
      <c r="DS15" s="11">
        <f t="shared" si="6"/>
        <v>0.4</v>
      </c>
      <c r="DT15" s="11">
        <f t="shared" si="6"/>
        <v>0.7</v>
      </c>
      <c r="DU15" s="11">
        <f t="shared" si="6"/>
        <v>0.65</v>
      </c>
      <c r="DV15" s="11">
        <f t="shared" si="6"/>
        <v>0.85</v>
      </c>
      <c r="DW15" s="11">
        <f t="shared" si="6"/>
        <v>0.55000000000000004</v>
      </c>
      <c r="DX15" s="11">
        <f t="shared" si="6"/>
        <v>0.65</v>
      </c>
      <c r="DY15" s="11">
        <f t="shared" si="6"/>
        <v>0.35</v>
      </c>
      <c r="DZ15" s="11">
        <f t="shared" ref="DZ15:GK15" si="7">(DZ7-MIN(7:7))/(MAX(7:7)-MIN(7:7))</f>
        <v>0.05</v>
      </c>
      <c r="EA15" s="11">
        <f t="shared" si="7"/>
        <v>0.15</v>
      </c>
      <c r="EB15" s="11">
        <f t="shared" si="7"/>
        <v>1</v>
      </c>
      <c r="EC15" s="11">
        <f t="shared" si="7"/>
        <v>0.05</v>
      </c>
      <c r="ED15" s="11">
        <f t="shared" si="7"/>
        <v>0.1</v>
      </c>
      <c r="EE15" s="11">
        <f t="shared" si="7"/>
        <v>0.25</v>
      </c>
      <c r="EF15" s="11">
        <f t="shared" si="7"/>
        <v>0.55000000000000004</v>
      </c>
      <c r="EG15" s="11">
        <f t="shared" si="7"/>
        <v>0.55000000000000004</v>
      </c>
      <c r="EH15" s="11">
        <f t="shared" si="7"/>
        <v>0</v>
      </c>
      <c r="EI15" s="11">
        <f t="shared" si="7"/>
        <v>0.3</v>
      </c>
      <c r="EJ15" s="11">
        <f t="shared" si="7"/>
        <v>0.15</v>
      </c>
      <c r="EK15" s="11">
        <f t="shared" si="7"/>
        <v>0.3</v>
      </c>
      <c r="EL15" s="11">
        <f t="shared" si="7"/>
        <v>0.1</v>
      </c>
      <c r="EM15" s="11">
        <f t="shared" si="7"/>
        <v>0.15</v>
      </c>
      <c r="EN15" s="11">
        <f t="shared" si="7"/>
        <v>0.65</v>
      </c>
      <c r="EO15" s="11">
        <f t="shared" si="7"/>
        <v>0.15</v>
      </c>
      <c r="EP15" s="11">
        <f t="shared" si="7"/>
        <v>0.25</v>
      </c>
      <c r="EQ15" s="11">
        <f t="shared" si="7"/>
        <v>0.6</v>
      </c>
      <c r="ER15" s="11">
        <f t="shared" si="7"/>
        <v>0.45</v>
      </c>
      <c r="ES15" s="11">
        <f t="shared" si="7"/>
        <v>0.65</v>
      </c>
      <c r="ET15" s="11">
        <f t="shared" si="7"/>
        <v>0.2</v>
      </c>
      <c r="EU15" s="11">
        <f t="shared" si="7"/>
        <v>0.5</v>
      </c>
      <c r="EV15" s="11">
        <f t="shared" si="7"/>
        <v>0.3</v>
      </c>
      <c r="EW15" s="11">
        <f t="shared" si="7"/>
        <v>0.25</v>
      </c>
      <c r="EX15" s="11">
        <f t="shared" si="7"/>
        <v>0.2</v>
      </c>
      <c r="EY15" s="11">
        <f t="shared" si="7"/>
        <v>0.15</v>
      </c>
      <c r="EZ15" s="11">
        <f t="shared" si="7"/>
        <v>0.5</v>
      </c>
      <c r="FA15" s="11">
        <f t="shared" si="7"/>
        <v>0</v>
      </c>
      <c r="FB15" s="11">
        <f t="shared" si="7"/>
        <v>0</v>
      </c>
      <c r="FC15" s="11">
        <f t="shared" si="7"/>
        <v>0.1</v>
      </c>
      <c r="FD15" s="11">
        <f t="shared" si="7"/>
        <v>0.05</v>
      </c>
      <c r="FE15" s="11">
        <f t="shared" si="7"/>
        <v>0.45</v>
      </c>
      <c r="FF15" s="11">
        <f t="shared" si="7"/>
        <v>0</v>
      </c>
      <c r="FG15" s="11">
        <f t="shared" si="7"/>
        <v>0.1</v>
      </c>
      <c r="FH15" s="11">
        <f t="shared" si="7"/>
        <v>0</v>
      </c>
      <c r="FI15" s="11">
        <f t="shared" si="7"/>
        <v>0.3</v>
      </c>
      <c r="FJ15" s="11">
        <f t="shared" si="7"/>
        <v>0</v>
      </c>
      <c r="FK15" s="11">
        <f t="shared" si="7"/>
        <v>0.05</v>
      </c>
      <c r="FL15" s="11">
        <f t="shared" si="7"/>
        <v>0</v>
      </c>
      <c r="FM15" s="11">
        <f t="shared" si="7"/>
        <v>0</v>
      </c>
      <c r="FN15" s="11">
        <f t="shared" si="7"/>
        <v>0</v>
      </c>
      <c r="FO15" s="11">
        <f t="shared" si="7"/>
        <v>0.2</v>
      </c>
      <c r="FP15" s="11">
        <f t="shared" si="7"/>
        <v>0.15</v>
      </c>
      <c r="FQ15" s="11">
        <f t="shared" si="7"/>
        <v>0</v>
      </c>
      <c r="FR15" s="11">
        <f t="shared" si="7"/>
        <v>0</v>
      </c>
      <c r="FS15" s="11">
        <f t="shared" si="7"/>
        <v>0.05</v>
      </c>
      <c r="FT15" s="11">
        <f t="shared" si="7"/>
        <v>0</v>
      </c>
      <c r="FU15" s="11">
        <f t="shared" si="7"/>
        <v>0.1</v>
      </c>
      <c r="FV15" s="11">
        <f t="shared" si="7"/>
        <v>0</v>
      </c>
      <c r="FW15" s="11">
        <f t="shared" si="7"/>
        <v>0.15</v>
      </c>
      <c r="FX15" s="11">
        <f t="shared" si="7"/>
        <v>0</v>
      </c>
      <c r="FY15" s="11">
        <f t="shared" si="7"/>
        <v>0</v>
      </c>
      <c r="FZ15" s="11">
        <f t="shared" si="7"/>
        <v>0.2</v>
      </c>
      <c r="GA15" s="11">
        <f t="shared" si="7"/>
        <v>0.15</v>
      </c>
      <c r="GB15" s="11">
        <f t="shared" si="7"/>
        <v>0.25</v>
      </c>
      <c r="GC15" s="11">
        <f t="shared" si="7"/>
        <v>0.2</v>
      </c>
      <c r="GD15" s="11">
        <f t="shared" si="7"/>
        <v>0.1</v>
      </c>
      <c r="GE15" s="11">
        <f t="shared" si="7"/>
        <v>0.1</v>
      </c>
      <c r="GF15" s="11">
        <f t="shared" si="7"/>
        <v>0.2</v>
      </c>
      <c r="GG15" s="11">
        <f t="shared" si="7"/>
        <v>0.25</v>
      </c>
      <c r="GH15" s="11">
        <f t="shared" si="7"/>
        <v>0.4</v>
      </c>
      <c r="GI15" s="11">
        <f t="shared" si="7"/>
        <v>0.05</v>
      </c>
      <c r="GJ15" s="11">
        <f t="shared" si="7"/>
        <v>0.05</v>
      </c>
      <c r="GK15" s="11">
        <f t="shared" si="7"/>
        <v>0</v>
      </c>
      <c r="GL15" s="11">
        <f t="shared" si="2"/>
        <v>0.5</v>
      </c>
      <c r="GM15" s="11">
        <f t="shared" si="3"/>
        <v>0.15</v>
      </c>
      <c r="GN15" s="11">
        <f t="shared" si="3"/>
        <v>0.05</v>
      </c>
      <c r="GO15" s="11">
        <f t="shared" si="3"/>
        <v>0.1</v>
      </c>
      <c r="GP15" s="11">
        <f t="shared" si="3"/>
        <v>0</v>
      </c>
      <c r="GQ15" s="11">
        <f t="shared" si="3"/>
        <v>0</v>
      </c>
      <c r="GR15" s="11">
        <f t="shared" si="3"/>
        <v>0.25</v>
      </c>
      <c r="GS15" s="11">
        <f t="shared" si="3"/>
        <v>0.45</v>
      </c>
      <c r="GT15" s="11">
        <f t="shared" si="3"/>
        <v>0.5</v>
      </c>
      <c r="GU15" s="11">
        <f t="shared" si="3"/>
        <v>0.05</v>
      </c>
      <c r="GV15" s="11">
        <f t="shared" si="3"/>
        <v>0</v>
      </c>
      <c r="GW15" s="11">
        <f t="shared" si="3"/>
        <v>0</v>
      </c>
    </row>
    <row r="16" spans="1:205">
      <c r="A16" s="10" t="str">
        <f t="shared" si="4"/>
        <v>lengthCoefficient</v>
      </c>
      <c r="B16" s="11">
        <f t="shared" ref="B16:BM16" si="8">(B8-MIN(8:8))/(MAX(8:8)-MIN(8:8))</f>
        <v>0.3</v>
      </c>
      <c r="C16" s="11">
        <f t="shared" si="8"/>
        <v>0.3</v>
      </c>
      <c r="D16" s="11">
        <f t="shared" si="8"/>
        <v>0.4</v>
      </c>
      <c r="E16" s="11">
        <f t="shared" si="8"/>
        <v>0.45</v>
      </c>
      <c r="F16" s="11">
        <f t="shared" si="8"/>
        <v>0.25</v>
      </c>
      <c r="G16" s="11">
        <f t="shared" si="8"/>
        <v>0.15</v>
      </c>
      <c r="H16" s="11">
        <f t="shared" si="8"/>
        <v>0.15</v>
      </c>
      <c r="I16" s="11">
        <f t="shared" si="8"/>
        <v>0.55000000000000004</v>
      </c>
      <c r="J16" s="11">
        <f t="shared" si="8"/>
        <v>0.35</v>
      </c>
      <c r="K16" s="11">
        <f t="shared" si="8"/>
        <v>0.35</v>
      </c>
      <c r="L16" s="11">
        <f t="shared" si="8"/>
        <v>0</v>
      </c>
      <c r="M16" s="11">
        <f t="shared" si="8"/>
        <v>0.25</v>
      </c>
      <c r="N16" s="11">
        <f t="shared" si="8"/>
        <v>0.2</v>
      </c>
      <c r="O16" s="11">
        <f t="shared" si="8"/>
        <v>0.3</v>
      </c>
      <c r="P16" s="11">
        <f t="shared" si="8"/>
        <v>0.4</v>
      </c>
      <c r="Q16" s="11">
        <f t="shared" si="8"/>
        <v>0.15</v>
      </c>
      <c r="R16" s="11">
        <f t="shared" si="8"/>
        <v>0.9</v>
      </c>
      <c r="S16" s="11">
        <f t="shared" si="8"/>
        <v>0.25</v>
      </c>
      <c r="T16" s="11">
        <f t="shared" si="8"/>
        <v>0.65</v>
      </c>
      <c r="U16" s="11">
        <f t="shared" si="8"/>
        <v>0.75</v>
      </c>
      <c r="V16" s="11">
        <f t="shared" si="8"/>
        <v>0.75</v>
      </c>
      <c r="W16" s="11">
        <f t="shared" si="8"/>
        <v>0.4</v>
      </c>
      <c r="X16" s="11">
        <f t="shared" si="8"/>
        <v>0.25</v>
      </c>
      <c r="Y16" s="11">
        <f t="shared" si="8"/>
        <v>0.3</v>
      </c>
      <c r="Z16" s="11">
        <f t="shared" si="8"/>
        <v>0.25</v>
      </c>
      <c r="AA16" s="11">
        <f t="shared" si="8"/>
        <v>0.35</v>
      </c>
      <c r="AB16" s="11">
        <f t="shared" si="8"/>
        <v>0.35</v>
      </c>
      <c r="AC16" s="11">
        <f t="shared" si="8"/>
        <v>0</v>
      </c>
      <c r="AD16" s="11">
        <f t="shared" si="8"/>
        <v>0.2</v>
      </c>
      <c r="AE16" s="11">
        <f t="shared" si="8"/>
        <v>0.35</v>
      </c>
      <c r="AF16" s="11">
        <f t="shared" si="8"/>
        <v>0.75</v>
      </c>
      <c r="AG16" s="11">
        <f t="shared" si="8"/>
        <v>0.55000000000000004</v>
      </c>
      <c r="AH16" s="11">
        <f t="shared" si="8"/>
        <v>0.65</v>
      </c>
      <c r="AI16" s="11">
        <f t="shared" si="8"/>
        <v>0.5</v>
      </c>
      <c r="AJ16" s="11">
        <f t="shared" si="8"/>
        <v>0.75</v>
      </c>
      <c r="AK16" s="11">
        <f t="shared" si="8"/>
        <v>0.7</v>
      </c>
      <c r="AL16" s="11">
        <f t="shared" si="8"/>
        <v>0.7</v>
      </c>
      <c r="AM16" s="11">
        <f t="shared" si="8"/>
        <v>0.4</v>
      </c>
      <c r="AN16" s="11">
        <f t="shared" si="8"/>
        <v>0.35</v>
      </c>
      <c r="AO16" s="11">
        <f t="shared" si="8"/>
        <v>0.25</v>
      </c>
      <c r="AP16" s="11">
        <f t="shared" si="8"/>
        <v>0.75</v>
      </c>
      <c r="AQ16" s="11">
        <f t="shared" si="8"/>
        <v>0.1</v>
      </c>
      <c r="AR16" s="11">
        <f t="shared" si="8"/>
        <v>0.4</v>
      </c>
      <c r="AS16" s="11">
        <f t="shared" si="8"/>
        <v>0.65</v>
      </c>
      <c r="AT16" s="11">
        <f t="shared" si="8"/>
        <v>1</v>
      </c>
      <c r="AU16" s="11">
        <f t="shared" si="8"/>
        <v>0.35</v>
      </c>
      <c r="AV16" s="11">
        <f t="shared" si="8"/>
        <v>0.35</v>
      </c>
      <c r="AW16" s="11">
        <f t="shared" si="8"/>
        <v>0.45</v>
      </c>
      <c r="AX16" s="11">
        <f t="shared" si="8"/>
        <v>0.7</v>
      </c>
      <c r="AY16" s="11">
        <f t="shared" si="8"/>
        <v>0.35</v>
      </c>
      <c r="AZ16" s="11">
        <f t="shared" si="8"/>
        <v>0.25</v>
      </c>
      <c r="BA16" s="11">
        <f t="shared" si="8"/>
        <v>0.55000000000000004</v>
      </c>
      <c r="BB16" s="11">
        <f t="shared" si="8"/>
        <v>0.95</v>
      </c>
      <c r="BC16" s="11">
        <f t="shared" si="8"/>
        <v>0.2</v>
      </c>
      <c r="BD16" s="11">
        <f t="shared" si="8"/>
        <v>0.6</v>
      </c>
      <c r="BE16" s="11">
        <f t="shared" si="8"/>
        <v>0.55000000000000004</v>
      </c>
      <c r="BF16" s="11">
        <f t="shared" si="8"/>
        <v>0.85</v>
      </c>
      <c r="BG16" s="11">
        <f t="shared" si="8"/>
        <v>0.55000000000000004</v>
      </c>
      <c r="BH16" s="11">
        <f t="shared" si="8"/>
        <v>0.6</v>
      </c>
      <c r="BI16" s="11">
        <f t="shared" si="8"/>
        <v>0.7</v>
      </c>
      <c r="BJ16" s="11">
        <f t="shared" si="8"/>
        <v>0.55000000000000004</v>
      </c>
      <c r="BK16" s="11">
        <f t="shared" si="8"/>
        <v>0.4</v>
      </c>
      <c r="BL16" s="11">
        <f t="shared" si="8"/>
        <v>0.15</v>
      </c>
      <c r="BM16" s="11">
        <f t="shared" si="8"/>
        <v>0.45</v>
      </c>
      <c r="BN16" s="11">
        <f t="shared" ref="BN16:DY16" si="9">(BN8-MIN(8:8))/(MAX(8:8)-MIN(8:8))</f>
        <v>0.75</v>
      </c>
      <c r="BO16" s="11">
        <f t="shared" si="9"/>
        <v>0.25</v>
      </c>
      <c r="BP16" s="11">
        <f t="shared" si="9"/>
        <v>0.1</v>
      </c>
      <c r="BQ16" s="11">
        <f t="shared" si="9"/>
        <v>0.45</v>
      </c>
      <c r="BR16" s="11">
        <f t="shared" si="9"/>
        <v>0.8</v>
      </c>
      <c r="BS16" s="11">
        <f t="shared" si="9"/>
        <v>0.3</v>
      </c>
      <c r="BT16" s="11">
        <f t="shared" si="9"/>
        <v>0.05</v>
      </c>
      <c r="BU16" s="11">
        <f t="shared" si="9"/>
        <v>0.7</v>
      </c>
      <c r="BV16" s="11">
        <f t="shared" si="9"/>
        <v>0.15</v>
      </c>
      <c r="BW16" s="11">
        <f t="shared" si="9"/>
        <v>0.35</v>
      </c>
      <c r="BX16" s="11">
        <f t="shared" si="9"/>
        <v>0.2</v>
      </c>
      <c r="BY16" s="11">
        <f t="shared" si="9"/>
        <v>0.5</v>
      </c>
      <c r="BZ16" s="11">
        <f t="shared" si="9"/>
        <v>0.95</v>
      </c>
      <c r="CA16" s="11">
        <f t="shared" si="9"/>
        <v>0.35</v>
      </c>
      <c r="CB16" s="11">
        <f t="shared" si="9"/>
        <v>0.1</v>
      </c>
      <c r="CC16" s="11">
        <f t="shared" si="9"/>
        <v>0.55000000000000004</v>
      </c>
      <c r="CD16" s="11">
        <f t="shared" si="9"/>
        <v>1</v>
      </c>
      <c r="CE16" s="11">
        <f t="shared" si="9"/>
        <v>0.6</v>
      </c>
      <c r="CF16" s="11">
        <f t="shared" si="9"/>
        <v>0.15</v>
      </c>
      <c r="CG16" s="11">
        <f t="shared" si="9"/>
        <v>0.8</v>
      </c>
      <c r="CH16" s="11">
        <f t="shared" si="9"/>
        <v>0.35</v>
      </c>
      <c r="CI16" s="11">
        <f t="shared" si="9"/>
        <v>0.75</v>
      </c>
      <c r="CJ16" s="11">
        <f t="shared" si="9"/>
        <v>0.6</v>
      </c>
      <c r="CK16" s="11">
        <f t="shared" si="9"/>
        <v>0.65</v>
      </c>
      <c r="CL16" s="11">
        <f t="shared" si="9"/>
        <v>0.85</v>
      </c>
      <c r="CM16" s="11">
        <f t="shared" si="9"/>
        <v>0.5</v>
      </c>
      <c r="CN16" s="11">
        <f t="shared" si="9"/>
        <v>0.55000000000000004</v>
      </c>
      <c r="CO16" s="11">
        <f t="shared" si="9"/>
        <v>0.7</v>
      </c>
      <c r="CP16" s="11">
        <f t="shared" si="9"/>
        <v>0.2</v>
      </c>
      <c r="CQ16" s="11">
        <f t="shared" si="9"/>
        <v>0.3</v>
      </c>
      <c r="CR16" s="11">
        <f t="shared" si="9"/>
        <v>0.65</v>
      </c>
      <c r="CS16" s="11">
        <f t="shared" si="9"/>
        <v>0.7</v>
      </c>
      <c r="CT16" s="11">
        <f t="shared" si="9"/>
        <v>0.55000000000000004</v>
      </c>
      <c r="CU16" s="11">
        <f t="shared" si="9"/>
        <v>0.7</v>
      </c>
      <c r="CV16" s="11">
        <f t="shared" si="9"/>
        <v>0.65</v>
      </c>
      <c r="CW16" s="11">
        <f t="shared" si="9"/>
        <v>0.5</v>
      </c>
      <c r="CX16" s="11">
        <f t="shared" si="9"/>
        <v>0.9</v>
      </c>
      <c r="CY16" s="11">
        <f t="shared" si="9"/>
        <v>0.5</v>
      </c>
      <c r="CZ16" s="11">
        <f t="shared" si="9"/>
        <v>0.65</v>
      </c>
      <c r="DA16" s="11">
        <f t="shared" si="9"/>
        <v>0.7</v>
      </c>
      <c r="DB16" s="11">
        <f t="shared" si="9"/>
        <v>0.2</v>
      </c>
      <c r="DC16" s="11">
        <f t="shared" si="9"/>
        <v>0.65</v>
      </c>
      <c r="DD16" s="11">
        <f t="shared" si="9"/>
        <v>0.65</v>
      </c>
      <c r="DE16" s="11">
        <f t="shared" si="9"/>
        <v>0.8</v>
      </c>
      <c r="DF16" s="11">
        <f t="shared" si="9"/>
        <v>0.5</v>
      </c>
      <c r="DG16" s="11">
        <f t="shared" si="9"/>
        <v>0.6</v>
      </c>
      <c r="DH16" s="11">
        <f t="shared" si="9"/>
        <v>0.45</v>
      </c>
      <c r="DI16" s="11">
        <f t="shared" si="9"/>
        <v>0.5</v>
      </c>
      <c r="DJ16" s="11">
        <f t="shared" si="9"/>
        <v>0.4</v>
      </c>
      <c r="DK16" s="11">
        <f t="shared" si="9"/>
        <v>0.5</v>
      </c>
      <c r="DL16" s="11">
        <f t="shared" si="9"/>
        <v>0.55000000000000004</v>
      </c>
      <c r="DM16" s="11">
        <f t="shared" si="9"/>
        <v>0.6</v>
      </c>
      <c r="DN16" s="11">
        <f t="shared" si="9"/>
        <v>0.6</v>
      </c>
      <c r="DO16" s="11">
        <f t="shared" si="9"/>
        <v>0.6</v>
      </c>
      <c r="DP16" s="11">
        <f t="shared" si="9"/>
        <v>0.75</v>
      </c>
      <c r="DQ16" s="11">
        <f t="shared" si="9"/>
        <v>0.75</v>
      </c>
      <c r="DR16" s="11">
        <f t="shared" si="9"/>
        <v>0.5</v>
      </c>
      <c r="DS16" s="11">
        <f t="shared" si="9"/>
        <v>0.75</v>
      </c>
      <c r="DT16" s="11">
        <f t="shared" si="9"/>
        <v>0.8</v>
      </c>
      <c r="DU16" s="11">
        <f t="shared" si="9"/>
        <v>0.7</v>
      </c>
      <c r="DV16" s="11">
        <f t="shared" si="9"/>
        <v>0.7</v>
      </c>
      <c r="DW16" s="11">
        <f t="shared" si="9"/>
        <v>0.75</v>
      </c>
      <c r="DX16" s="11">
        <f t="shared" si="9"/>
        <v>0.9</v>
      </c>
      <c r="DY16" s="11">
        <f t="shared" si="9"/>
        <v>0.6</v>
      </c>
      <c r="DZ16" s="11">
        <f t="shared" ref="DZ16:EG16" si="10">(DZ8-MIN(8:8))/(MAX(8:8)-MIN(8:8))</f>
        <v>0.45</v>
      </c>
      <c r="EA16" s="11">
        <f t="shared" si="10"/>
        <v>0.6</v>
      </c>
      <c r="EB16" s="11">
        <f t="shared" si="10"/>
        <v>0.7</v>
      </c>
      <c r="EC16" s="11">
        <f t="shared" si="10"/>
        <v>0.7</v>
      </c>
      <c r="ED16" s="11">
        <f t="shared" si="10"/>
        <v>0.3</v>
      </c>
      <c r="EE16" s="11">
        <f t="shared" si="10"/>
        <v>0.35</v>
      </c>
      <c r="EF16" s="11">
        <f t="shared" si="10"/>
        <v>0.7</v>
      </c>
      <c r="EG16" s="11">
        <f t="shared" si="10"/>
        <v>0.6</v>
      </c>
      <c r="EH16" s="11">
        <f t="shared" ref="EH16:GS16" si="11">(EH8-MIN(8:8))/(MAX(8:8)-MIN(8:8))</f>
        <v>0.7</v>
      </c>
      <c r="EI16" s="11">
        <f t="shared" si="11"/>
        <v>0.7</v>
      </c>
      <c r="EJ16" s="11">
        <f t="shared" si="11"/>
        <v>0.5</v>
      </c>
      <c r="EK16" s="11">
        <f t="shared" si="11"/>
        <v>0.75</v>
      </c>
      <c r="EL16" s="11">
        <f t="shared" si="11"/>
        <v>0.2</v>
      </c>
      <c r="EM16" s="11">
        <f t="shared" si="11"/>
        <v>0.4</v>
      </c>
      <c r="EN16" s="11">
        <f t="shared" si="11"/>
        <v>0.25</v>
      </c>
      <c r="EO16" s="11">
        <f t="shared" si="11"/>
        <v>0.7</v>
      </c>
      <c r="EP16" s="11">
        <f t="shared" si="11"/>
        <v>0.2</v>
      </c>
      <c r="EQ16" s="11">
        <f t="shared" si="11"/>
        <v>0.65</v>
      </c>
      <c r="ER16" s="11">
        <f t="shared" si="11"/>
        <v>0.65</v>
      </c>
      <c r="ES16" s="11">
        <f t="shared" si="11"/>
        <v>0.5</v>
      </c>
      <c r="ET16" s="11">
        <f t="shared" si="11"/>
        <v>0.2</v>
      </c>
      <c r="EU16" s="11">
        <f t="shared" si="11"/>
        <v>0.5</v>
      </c>
      <c r="EV16" s="11">
        <f t="shared" si="11"/>
        <v>0.55000000000000004</v>
      </c>
      <c r="EW16" s="11">
        <f t="shared" si="11"/>
        <v>0.55000000000000004</v>
      </c>
      <c r="EX16" s="11">
        <f t="shared" si="11"/>
        <v>0.35</v>
      </c>
      <c r="EY16" s="11">
        <f t="shared" si="11"/>
        <v>0.6</v>
      </c>
      <c r="EZ16" s="11">
        <f t="shared" si="11"/>
        <v>0.6</v>
      </c>
      <c r="FA16" s="11">
        <f t="shared" si="11"/>
        <v>0.5</v>
      </c>
      <c r="FB16" s="11">
        <f t="shared" si="11"/>
        <v>0.15</v>
      </c>
      <c r="FC16" s="11">
        <f t="shared" si="11"/>
        <v>0.5</v>
      </c>
      <c r="FD16" s="11">
        <f t="shared" si="11"/>
        <v>0.2</v>
      </c>
      <c r="FE16" s="11">
        <f t="shared" si="11"/>
        <v>0.4</v>
      </c>
      <c r="FF16" s="11">
        <f t="shared" si="11"/>
        <v>0.1</v>
      </c>
      <c r="FG16" s="11">
        <f t="shared" si="11"/>
        <v>0.25</v>
      </c>
      <c r="FH16" s="11">
        <f t="shared" si="11"/>
        <v>0.1</v>
      </c>
      <c r="FI16" s="11">
        <f t="shared" si="11"/>
        <v>0.5</v>
      </c>
      <c r="FJ16" s="11">
        <f t="shared" si="11"/>
        <v>0.2</v>
      </c>
      <c r="FK16" s="11">
        <f t="shared" si="11"/>
        <v>0.1</v>
      </c>
      <c r="FL16" s="11">
        <f t="shared" si="11"/>
        <v>0</v>
      </c>
      <c r="FM16" s="11">
        <f t="shared" si="11"/>
        <v>0.35</v>
      </c>
      <c r="FN16" s="11">
        <f t="shared" si="11"/>
        <v>0</v>
      </c>
      <c r="FO16" s="11">
        <f t="shared" si="11"/>
        <v>0.15</v>
      </c>
      <c r="FP16" s="11">
        <f t="shared" si="11"/>
        <v>0</v>
      </c>
      <c r="FQ16" s="11">
        <f t="shared" si="11"/>
        <v>0.15</v>
      </c>
      <c r="FR16" s="11">
        <f t="shared" si="11"/>
        <v>0</v>
      </c>
      <c r="FS16" s="11">
        <f t="shared" si="11"/>
        <v>0.15</v>
      </c>
      <c r="FT16" s="11">
        <f t="shared" si="11"/>
        <v>0.05</v>
      </c>
      <c r="FU16" s="11">
        <f t="shared" si="11"/>
        <v>0.45</v>
      </c>
      <c r="FV16" s="11">
        <f t="shared" si="11"/>
        <v>0</v>
      </c>
      <c r="FW16" s="11">
        <f t="shared" si="11"/>
        <v>0</v>
      </c>
      <c r="FX16" s="11">
        <f t="shared" si="11"/>
        <v>0</v>
      </c>
      <c r="FY16" s="11">
        <f t="shared" si="11"/>
        <v>0.25</v>
      </c>
      <c r="FZ16" s="11">
        <f t="shared" si="11"/>
        <v>0.7</v>
      </c>
      <c r="GA16" s="11">
        <f t="shared" si="11"/>
        <v>0.25</v>
      </c>
      <c r="GB16" s="11">
        <f t="shared" si="11"/>
        <v>0.15</v>
      </c>
      <c r="GC16" s="11">
        <f t="shared" si="11"/>
        <v>0.4</v>
      </c>
      <c r="GD16" s="11">
        <f t="shared" si="11"/>
        <v>0.25</v>
      </c>
      <c r="GE16" s="11">
        <f t="shared" si="11"/>
        <v>0.3</v>
      </c>
      <c r="GF16" s="11">
        <f t="shared" si="11"/>
        <v>0.3</v>
      </c>
      <c r="GG16" s="11">
        <f t="shared" si="11"/>
        <v>0.65</v>
      </c>
      <c r="GH16" s="11">
        <f t="shared" si="11"/>
        <v>0.55000000000000004</v>
      </c>
      <c r="GI16" s="11">
        <f t="shared" si="11"/>
        <v>0.35</v>
      </c>
      <c r="GJ16" s="11">
        <f t="shared" si="11"/>
        <v>0.3</v>
      </c>
      <c r="GK16" s="11">
        <f t="shared" si="11"/>
        <v>0.25</v>
      </c>
      <c r="GL16" s="11">
        <f t="shared" si="11"/>
        <v>0.1</v>
      </c>
      <c r="GM16" s="11">
        <f t="shared" si="11"/>
        <v>0.35</v>
      </c>
      <c r="GN16" s="11">
        <f t="shared" si="11"/>
        <v>0.25</v>
      </c>
      <c r="GO16" s="11">
        <f t="shared" si="11"/>
        <v>0.3</v>
      </c>
      <c r="GP16" s="11">
        <f t="shared" si="11"/>
        <v>0.05</v>
      </c>
      <c r="GQ16" s="11">
        <f t="shared" si="11"/>
        <v>0.2</v>
      </c>
      <c r="GR16" s="11">
        <f t="shared" si="11"/>
        <v>0.6</v>
      </c>
      <c r="GS16" s="11">
        <f t="shared" si="11"/>
        <v>0.3</v>
      </c>
      <c r="GT16" s="11">
        <f t="shared" ref="GT16:GV16" si="12">(GT8-MIN(8:8))/(MAX(8:8)-MIN(8:8))</f>
        <v>0.35</v>
      </c>
      <c r="GU16" s="11">
        <f t="shared" si="12"/>
        <v>0.6</v>
      </c>
      <c r="GV16" s="11">
        <f t="shared" si="12"/>
        <v>0.9</v>
      </c>
      <c r="GW16" s="11">
        <f t="shared" ref="GW16" si="13">(GW8-MIN(8:8))/(MAX(8:8)-MIN(8:8))</f>
        <v>0.65</v>
      </c>
    </row>
    <row r="17" spans="1:205">
      <c r="A17" s="10" t="str">
        <f t="shared" si="4"/>
        <v>amplitude</v>
      </c>
      <c r="B17" s="11">
        <f t="shared" ref="B17:BM17" si="14">(B9-MIN(9:9))/(MAX(9:9)-MIN(9:9))</f>
        <v>0.4</v>
      </c>
      <c r="C17" s="11">
        <f t="shared" si="14"/>
        <v>0.5</v>
      </c>
      <c r="D17" s="11">
        <f t="shared" si="14"/>
        <v>0.4</v>
      </c>
      <c r="E17" s="11">
        <f t="shared" si="14"/>
        <v>0.45</v>
      </c>
      <c r="F17" s="11">
        <f t="shared" si="14"/>
        <v>0.4</v>
      </c>
      <c r="G17" s="11">
        <f t="shared" si="14"/>
        <v>0.35</v>
      </c>
      <c r="H17" s="11">
        <f t="shared" si="14"/>
        <v>0.35</v>
      </c>
      <c r="I17" s="11">
        <f t="shared" si="14"/>
        <v>0.35</v>
      </c>
      <c r="J17" s="11">
        <f t="shared" si="14"/>
        <v>0.15</v>
      </c>
      <c r="K17" s="11">
        <f t="shared" si="14"/>
        <v>0.2</v>
      </c>
      <c r="L17" s="11">
        <f t="shared" si="14"/>
        <v>0.05</v>
      </c>
      <c r="M17" s="11">
        <f t="shared" si="14"/>
        <v>0.3</v>
      </c>
      <c r="N17" s="11">
        <f t="shared" si="14"/>
        <v>0.25</v>
      </c>
      <c r="O17" s="11">
        <f t="shared" si="14"/>
        <v>0.6</v>
      </c>
      <c r="P17" s="11">
        <f t="shared" si="14"/>
        <v>0.35</v>
      </c>
      <c r="Q17" s="11">
        <f t="shared" si="14"/>
        <v>0.2</v>
      </c>
      <c r="R17" s="11">
        <f t="shared" si="14"/>
        <v>0.15</v>
      </c>
      <c r="S17" s="11">
        <f t="shared" si="14"/>
        <v>0.6</v>
      </c>
      <c r="T17" s="11">
        <f t="shared" si="14"/>
        <v>0.35</v>
      </c>
      <c r="U17" s="11">
        <f t="shared" si="14"/>
        <v>0.3</v>
      </c>
      <c r="V17" s="11">
        <f t="shared" si="14"/>
        <v>0.45</v>
      </c>
      <c r="W17" s="11">
        <f t="shared" si="14"/>
        <v>0.3</v>
      </c>
      <c r="X17" s="11">
        <f t="shared" si="14"/>
        <v>0.35</v>
      </c>
      <c r="Y17" s="11">
        <f t="shared" si="14"/>
        <v>0.25</v>
      </c>
      <c r="Z17" s="11">
        <f t="shared" si="14"/>
        <v>0.5</v>
      </c>
      <c r="AA17" s="11">
        <f t="shared" si="14"/>
        <v>0.55000000000000004</v>
      </c>
      <c r="AB17" s="11">
        <f t="shared" si="14"/>
        <v>0.35</v>
      </c>
      <c r="AC17" s="11">
        <f t="shared" si="14"/>
        <v>0.6</v>
      </c>
      <c r="AD17" s="11">
        <f t="shared" si="14"/>
        <v>0.3</v>
      </c>
      <c r="AE17" s="11">
        <f t="shared" si="14"/>
        <v>0.4</v>
      </c>
      <c r="AF17" s="11">
        <f t="shared" si="14"/>
        <v>0.3</v>
      </c>
      <c r="AG17" s="11">
        <f t="shared" si="14"/>
        <v>0.35</v>
      </c>
      <c r="AH17" s="11">
        <f t="shared" si="14"/>
        <v>0.2</v>
      </c>
      <c r="AI17" s="11">
        <f t="shared" si="14"/>
        <v>0.25</v>
      </c>
      <c r="AJ17" s="11">
        <f t="shared" si="14"/>
        <v>0.05</v>
      </c>
      <c r="AK17" s="11">
        <f t="shared" si="14"/>
        <v>0.25</v>
      </c>
      <c r="AL17" s="11">
        <f t="shared" si="14"/>
        <v>0.65</v>
      </c>
      <c r="AM17" s="11">
        <f t="shared" si="14"/>
        <v>0.65</v>
      </c>
      <c r="AN17" s="11">
        <f t="shared" si="14"/>
        <v>0.65</v>
      </c>
      <c r="AO17" s="11">
        <f t="shared" si="14"/>
        <v>0.65</v>
      </c>
      <c r="AP17" s="11">
        <f t="shared" si="14"/>
        <v>0.5</v>
      </c>
      <c r="AQ17" s="11">
        <f t="shared" si="14"/>
        <v>0.4</v>
      </c>
      <c r="AR17" s="11">
        <f t="shared" si="14"/>
        <v>0.45</v>
      </c>
      <c r="AS17" s="11">
        <f t="shared" si="14"/>
        <v>0.4</v>
      </c>
      <c r="AT17" s="11">
        <f t="shared" si="14"/>
        <v>0.6</v>
      </c>
      <c r="AU17" s="11">
        <f t="shared" si="14"/>
        <v>0.35</v>
      </c>
      <c r="AV17" s="11">
        <f t="shared" si="14"/>
        <v>0.35</v>
      </c>
      <c r="AW17" s="11">
        <f t="shared" si="14"/>
        <v>0.6</v>
      </c>
      <c r="AX17" s="11">
        <f t="shared" si="14"/>
        <v>0.7</v>
      </c>
      <c r="AY17" s="11">
        <f t="shared" si="14"/>
        <v>0.7</v>
      </c>
      <c r="AZ17" s="11">
        <f t="shared" si="14"/>
        <v>0.6</v>
      </c>
      <c r="BA17" s="11">
        <f t="shared" si="14"/>
        <v>0.6</v>
      </c>
      <c r="BB17" s="11">
        <f t="shared" si="14"/>
        <v>0.8</v>
      </c>
      <c r="BC17" s="11">
        <f t="shared" si="14"/>
        <v>0.55000000000000004</v>
      </c>
      <c r="BD17" s="11">
        <f t="shared" si="14"/>
        <v>0.55000000000000004</v>
      </c>
      <c r="BE17" s="11">
        <f t="shared" si="14"/>
        <v>0.45</v>
      </c>
      <c r="BF17" s="11">
        <f t="shared" si="14"/>
        <v>0.6</v>
      </c>
      <c r="BG17" s="11">
        <f t="shared" si="14"/>
        <v>0.6</v>
      </c>
      <c r="BH17" s="11">
        <f t="shared" si="14"/>
        <v>0.75</v>
      </c>
      <c r="BI17" s="11">
        <f t="shared" si="14"/>
        <v>0.6</v>
      </c>
      <c r="BJ17" s="11">
        <f t="shared" si="14"/>
        <v>0.4</v>
      </c>
      <c r="BK17" s="11">
        <f t="shared" si="14"/>
        <v>0.5</v>
      </c>
      <c r="BL17" s="11">
        <f t="shared" si="14"/>
        <v>0.7</v>
      </c>
      <c r="BM17" s="11">
        <f t="shared" si="14"/>
        <v>0.55000000000000004</v>
      </c>
      <c r="BN17" s="11">
        <f t="shared" ref="BN17:DY17" si="15">(BN9-MIN(9:9))/(MAX(9:9)-MIN(9:9))</f>
        <v>0.7</v>
      </c>
      <c r="BO17" s="11">
        <f t="shared" si="15"/>
        <v>0.5</v>
      </c>
      <c r="BP17" s="11">
        <f t="shared" si="15"/>
        <v>0.45</v>
      </c>
      <c r="BQ17" s="11">
        <f t="shared" si="15"/>
        <v>0.5</v>
      </c>
      <c r="BR17" s="11">
        <f t="shared" si="15"/>
        <v>0.25</v>
      </c>
      <c r="BS17" s="11">
        <f t="shared" si="15"/>
        <v>0.35</v>
      </c>
      <c r="BT17" s="11">
        <f t="shared" si="15"/>
        <v>0.7</v>
      </c>
      <c r="BU17" s="11">
        <f t="shared" si="15"/>
        <v>0.65</v>
      </c>
      <c r="BV17" s="11">
        <f t="shared" si="15"/>
        <v>0.6</v>
      </c>
      <c r="BW17" s="11">
        <f t="shared" si="15"/>
        <v>0.7</v>
      </c>
      <c r="BX17" s="11">
        <f t="shared" si="15"/>
        <v>0.8</v>
      </c>
      <c r="BY17" s="11">
        <f t="shared" si="15"/>
        <v>0.75</v>
      </c>
      <c r="BZ17" s="11">
        <f t="shared" si="15"/>
        <v>0.95</v>
      </c>
      <c r="CA17" s="11">
        <f t="shared" si="15"/>
        <v>0.45</v>
      </c>
      <c r="CB17" s="11">
        <f t="shared" si="15"/>
        <v>0.65</v>
      </c>
      <c r="CC17" s="11">
        <f t="shared" si="15"/>
        <v>0.4</v>
      </c>
      <c r="CD17" s="11">
        <f t="shared" si="15"/>
        <v>0.7</v>
      </c>
      <c r="CE17" s="11">
        <f t="shared" si="15"/>
        <v>0.6</v>
      </c>
      <c r="CF17" s="11">
        <f t="shared" si="15"/>
        <v>0.9</v>
      </c>
      <c r="CG17" s="11">
        <f t="shared" si="15"/>
        <v>0.75</v>
      </c>
      <c r="CH17" s="11">
        <f t="shared" si="15"/>
        <v>0.35</v>
      </c>
      <c r="CI17" s="11">
        <f t="shared" si="15"/>
        <v>0.6</v>
      </c>
      <c r="CJ17" s="11">
        <f t="shared" si="15"/>
        <v>0.6</v>
      </c>
      <c r="CK17" s="11">
        <f t="shared" si="15"/>
        <v>0.25</v>
      </c>
      <c r="CL17" s="11">
        <f t="shared" si="15"/>
        <v>0.5</v>
      </c>
      <c r="CM17" s="11">
        <f t="shared" si="15"/>
        <v>0.45</v>
      </c>
      <c r="CN17" s="11">
        <f t="shared" si="15"/>
        <v>0.35</v>
      </c>
      <c r="CO17" s="11">
        <f t="shared" si="15"/>
        <v>0.6</v>
      </c>
      <c r="CP17" s="11">
        <f t="shared" si="15"/>
        <v>0.35</v>
      </c>
      <c r="CQ17" s="11">
        <f t="shared" si="15"/>
        <v>0.35</v>
      </c>
      <c r="CR17" s="11">
        <f t="shared" si="15"/>
        <v>0.35</v>
      </c>
      <c r="CS17" s="11">
        <f t="shared" si="15"/>
        <v>0.55000000000000004</v>
      </c>
      <c r="CT17" s="11">
        <f t="shared" si="15"/>
        <v>0.7</v>
      </c>
      <c r="CU17" s="11">
        <f t="shared" si="15"/>
        <v>0.55000000000000004</v>
      </c>
      <c r="CV17" s="11">
        <f t="shared" si="15"/>
        <v>0.65</v>
      </c>
      <c r="CW17" s="11">
        <f t="shared" si="15"/>
        <v>0.6</v>
      </c>
      <c r="CX17" s="11">
        <f t="shared" si="15"/>
        <v>0.5</v>
      </c>
      <c r="CY17" s="11">
        <f t="shared" si="15"/>
        <v>0.45</v>
      </c>
      <c r="CZ17" s="11">
        <f t="shared" si="15"/>
        <v>0.55000000000000004</v>
      </c>
      <c r="DA17" s="11">
        <f t="shared" si="15"/>
        <v>0.55000000000000004</v>
      </c>
      <c r="DB17" s="11">
        <f t="shared" si="15"/>
        <v>0.4</v>
      </c>
      <c r="DC17" s="11">
        <f t="shared" si="15"/>
        <v>0.55000000000000004</v>
      </c>
      <c r="DD17" s="11">
        <f t="shared" si="15"/>
        <v>0.2</v>
      </c>
      <c r="DE17" s="11">
        <f t="shared" si="15"/>
        <v>0.75</v>
      </c>
      <c r="DF17" s="11">
        <f t="shared" si="15"/>
        <v>0.3</v>
      </c>
      <c r="DG17" s="11">
        <f t="shared" si="15"/>
        <v>0.4</v>
      </c>
      <c r="DH17" s="11">
        <f t="shared" si="15"/>
        <v>0.3</v>
      </c>
      <c r="DI17" s="11">
        <f t="shared" si="15"/>
        <v>0.5</v>
      </c>
      <c r="DJ17" s="11">
        <f t="shared" si="15"/>
        <v>0.25</v>
      </c>
      <c r="DK17" s="11">
        <f t="shared" si="15"/>
        <v>0.2</v>
      </c>
      <c r="DL17" s="11">
        <f t="shared" si="15"/>
        <v>0.35</v>
      </c>
      <c r="DM17" s="11">
        <f t="shared" si="15"/>
        <v>0.1</v>
      </c>
      <c r="DN17" s="11">
        <f t="shared" si="15"/>
        <v>0.2</v>
      </c>
      <c r="DO17" s="11">
        <f t="shared" si="15"/>
        <v>0.2</v>
      </c>
      <c r="DP17" s="11">
        <f t="shared" si="15"/>
        <v>0.35</v>
      </c>
      <c r="DQ17" s="11">
        <f t="shared" si="15"/>
        <v>0.4</v>
      </c>
      <c r="DR17" s="11">
        <f t="shared" si="15"/>
        <v>0.6</v>
      </c>
      <c r="DS17" s="11">
        <f t="shared" si="15"/>
        <v>0.7</v>
      </c>
      <c r="DT17" s="11">
        <f t="shared" si="15"/>
        <v>0.35</v>
      </c>
      <c r="DU17" s="11">
        <f t="shared" si="15"/>
        <v>0.35</v>
      </c>
      <c r="DV17" s="11">
        <f t="shared" si="15"/>
        <v>0.45</v>
      </c>
      <c r="DW17" s="11">
        <f t="shared" si="15"/>
        <v>0.35</v>
      </c>
      <c r="DX17" s="11">
        <f t="shared" si="15"/>
        <v>0.35</v>
      </c>
      <c r="DY17" s="11">
        <f t="shared" si="15"/>
        <v>0.25</v>
      </c>
      <c r="DZ17" s="11">
        <f t="shared" ref="DZ17:EG17" si="16">(DZ9-MIN(9:9))/(MAX(9:9)-MIN(9:9))</f>
        <v>0.45</v>
      </c>
      <c r="EA17" s="11">
        <f t="shared" si="16"/>
        <v>0.3</v>
      </c>
      <c r="EB17" s="11">
        <f t="shared" si="16"/>
        <v>0.4</v>
      </c>
      <c r="EC17" s="11">
        <f t="shared" si="16"/>
        <v>0.45</v>
      </c>
      <c r="ED17" s="11">
        <f t="shared" si="16"/>
        <v>0.25</v>
      </c>
      <c r="EE17" s="11">
        <f t="shared" si="16"/>
        <v>0.4</v>
      </c>
      <c r="EF17" s="11">
        <f t="shared" si="16"/>
        <v>0.4</v>
      </c>
      <c r="EG17" s="11">
        <f t="shared" si="16"/>
        <v>0.25</v>
      </c>
      <c r="EH17" s="11">
        <f t="shared" ref="EH17:GS17" si="17">(EH9-MIN(9:9))/(MAX(9:9)-MIN(9:9))</f>
        <v>0.15</v>
      </c>
      <c r="EI17" s="11">
        <f t="shared" si="17"/>
        <v>0.2</v>
      </c>
      <c r="EJ17" s="11">
        <f t="shared" si="17"/>
        <v>0.35</v>
      </c>
      <c r="EK17" s="11">
        <f t="shared" si="17"/>
        <v>0.3</v>
      </c>
      <c r="EL17" s="11">
        <f t="shared" si="17"/>
        <v>0.2</v>
      </c>
      <c r="EM17" s="11">
        <f t="shared" si="17"/>
        <v>0.25</v>
      </c>
      <c r="EN17" s="11">
        <f t="shared" si="17"/>
        <v>0.55000000000000004</v>
      </c>
      <c r="EO17" s="11">
        <f t="shared" si="17"/>
        <v>0.5</v>
      </c>
      <c r="EP17" s="11">
        <f t="shared" si="17"/>
        <v>0.25</v>
      </c>
      <c r="EQ17" s="11">
        <f t="shared" si="17"/>
        <v>0.7</v>
      </c>
      <c r="ER17" s="11">
        <f t="shared" si="17"/>
        <v>0.25</v>
      </c>
      <c r="ES17" s="11">
        <f t="shared" si="17"/>
        <v>0.1</v>
      </c>
      <c r="ET17" s="11">
        <f t="shared" si="17"/>
        <v>0.1</v>
      </c>
      <c r="EU17" s="11">
        <f t="shared" si="17"/>
        <v>0.45</v>
      </c>
      <c r="EV17" s="11">
        <f t="shared" si="17"/>
        <v>0.3</v>
      </c>
      <c r="EW17" s="11">
        <f t="shared" si="17"/>
        <v>0.25</v>
      </c>
      <c r="EX17" s="11">
        <f t="shared" si="17"/>
        <v>0.55000000000000004</v>
      </c>
      <c r="EY17" s="11">
        <f t="shared" si="17"/>
        <v>0.15</v>
      </c>
      <c r="EZ17" s="11">
        <f t="shared" si="17"/>
        <v>0.05</v>
      </c>
      <c r="FA17" s="11">
        <f t="shared" si="17"/>
        <v>0.15</v>
      </c>
      <c r="FB17" s="11">
        <f t="shared" si="17"/>
        <v>0.15</v>
      </c>
      <c r="FC17" s="11">
        <f t="shared" si="17"/>
        <v>0.35</v>
      </c>
      <c r="FD17" s="11">
        <f t="shared" si="17"/>
        <v>0.35</v>
      </c>
      <c r="FE17" s="11">
        <f t="shared" si="17"/>
        <v>0.35</v>
      </c>
      <c r="FF17" s="11">
        <f t="shared" si="17"/>
        <v>0.1</v>
      </c>
      <c r="FG17" s="11">
        <f t="shared" si="17"/>
        <v>0.3</v>
      </c>
      <c r="FH17" s="11">
        <f t="shared" si="17"/>
        <v>0.35</v>
      </c>
      <c r="FI17" s="11">
        <f t="shared" si="17"/>
        <v>0.25</v>
      </c>
      <c r="FJ17" s="11">
        <f t="shared" si="17"/>
        <v>0.25</v>
      </c>
      <c r="FK17" s="11">
        <f t="shared" si="17"/>
        <v>0.15</v>
      </c>
      <c r="FL17" s="11">
        <f t="shared" si="17"/>
        <v>0.9</v>
      </c>
      <c r="FM17" s="11">
        <f t="shared" si="17"/>
        <v>0.15</v>
      </c>
      <c r="FN17" s="11">
        <f t="shared" si="17"/>
        <v>0.05</v>
      </c>
      <c r="FO17" s="11">
        <f t="shared" si="17"/>
        <v>0.4</v>
      </c>
      <c r="FP17" s="11">
        <f t="shared" si="17"/>
        <v>0.15</v>
      </c>
      <c r="FQ17" s="11">
        <f t="shared" si="17"/>
        <v>0.05</v>
      </c>
      <c r="FR17" s="11">
        <f t="shared" si="17"/>
        <v>0.05</v>
      </c>
      <c r="FS17" s="11">
        <f t="shared" si="17"/>
        <v>0.1</v>
      </c>
      <c r="FT17" s="11">
        <f t="shared" si="17"/>
        <v>0.3</v>
      </c>
      <c r="FU17" s="11">
        <f t="shared" si="17"/>
        <v>0.25</v>
      </c>
      <c r="FV17" s="11">
        <f t="shared" si="17"/>
        <v>0.15</v>
      </c>
      <c r="FW17" s="11">
        <f t="shared" si="17"/>
        <v>0</v>
      </c>
      <c r="FX17" s="11">
        <f t="shared" si="17"/>
        <v>1</v>
      </c>
      <c r="FY17" s="11">
        <f t="shared" si="17"/>
        <v>0.1</v>
      </c>
      <c r="FZ17" s="11">
        <f t="shared" si="17"/>
        <v>0.65</v>
      </c>
      <c r="GA17" s="11">
        <f t="shared" si="17"/>
        <v>0.5</v>
      </c>
      <c r="GB17" s="11">
        <f t="shared" si="17"/>
        <v>0.55000000000000004</v>
      </c>
      <c r="GC17" s="11">
        <f t="shared" si="17"/>
        <v>0.3</v>
      </c>
      <c r="GD17" s="11">
        <f t="shared" si="17"/>
        <v>0.2</v>
      </c>
      <c r="GE17" s="11">
        <f t="shared" si="17"/>
        <v>0.2</v>
      </c>
      <c r="GF17" s="11">
        <f t="shared" si="17"/>
        <v>0.4</v>
      </c>
      <c r="GG17" s="11">
        <f t="shared" si="17"/>
        <v>0.25</v>
      </c>
      <c r="GH17" s="11">
        <f t="shared" si="17"/>
        <v>0.8</v>
      </c>
      <c r="GI17" s="11">
        <f t="shared" si="17"/>
        <v>0.25</v>
      </c>
      <c r="GJ17" s="11">
        <f t="shared" si="17"/>
        <v>0.2</v>
      </c>
      <c r="GK17" s="11">
        <f t="shared" si="17"/>
        <v>0.25</v>
      </c>
      <c r="GL17" s="11">
        <f t="shared" si="17"/>
        <v>0.15</v>
      </c>
      <c r="GM17" s="11">
        <f t="shared" si="17"/>
        <v>0.3</v>
      </c>
      <c r="GN17" s="11">
        <f t="shared" si="17"/>
        <v>0.5</v>
      </c>
      <c r="GO17" s="11">
        <f t="shared" si="17"/>
        <v>0.7</v>
      </c>
      <c r="GP17" s="11">
        <f t="shared" si="17"/>
        <v>0.25</v>
      </c>
      <c r="GQ17" s="11">
        <f t="shared" si="17"/>
        <v>0.3</v>
      </c>
      <c r="GR17" s="11">
        <f t="shared" si="17"/>
        <v>0.15</v>
      </c>
      <c r="GS17" s="11">
        <f t="shared" si="17"/>
        <v>0.25</v>
      </c>
      <c r="GT17" s="11">
        <f t="shared" ref="GT17:GV17" si="18">(GT9-MIN(9:9))/(MAX(9:9)-MIN(9:9))</f>
        <v>0.65</v>
      </c>
      <c r="GU17" s="11">
        <f t="shared" si="18"/>
        <v>0.1</v>
      </c>
      <c r="GV17" s="11">
        <f t="shared" si="18"/>
        <v>0.05</v>
      </c>
      <c r="GW17" s="11">
        <f>(GW9-MIN(9:9))/(MAX(9:9)-MIN(9:9))</f>
        <v>0.35</v>
      </c>
    </row>
    <row r="18" spans="1:205">
      <c r="A18" s="10" t="str">
        <f t="shared" si="4"/>
        <v>thetaBeat</v>
      </c>
      <c r="B18" s="11">
        <f t="shared" ref="B18:BM18" si="19">(B10-MIN(10:10))/(MAX(10:10)-MIN(10:10))</f>
        <v>0.5</v>
      </c>
      <c r="C18" s="11">
        <f t="shared" si="19"/>
        <v>0.35</v>
      </c>
      <c r="D18" s="11">
        <f t="shared" si="19"/>
        <v>0.15</v>
      </c>
      <c r="E18" s="11">
        <f t="shared" si="19"/>
        <v>0.1</v>
      </c>
      <c r="F18" s="11">
        <f t="shared" si="19"/>
        <v>0.35</v>
      </c>
      <c r="G18" s="11">
        <f t="shared" si="19"/>
        <v>0.25</v>
      </c>
      <c r="H18" s="11">
        <f t="shared" si="19"/>
        <v>0.35</v>
      </c>
      <c r="I18" s="11">
        <f t="shared" si="19"/>
        <v>0.35</v>
      </c>
      <c r="J18" s="11">
        <f t="shared" si="19"/>
        <v>0.45</v>
      </c>
      <c r="K18" s="11">
        <f t="shared" si="19"/>
        <v>0.25</v>
      </c>
      <c r="L18" s="11">
        <f t="shared" si="19"/>
        <v>0.1</v>
      </c>
      <c r="M18" s="11">
        <f t="shared" si="19"/>
        <v>0.35</v>
      </c>
      <c r="N18" s="11">
        <f t="shared" si="19"/>
        <v>0.5</v>
      </c>
      <c r="O18" s="11">
        <f t="shared" si="19"/>
        <v>0.45</v>
      </c>
      <c r="P18" s="11">
        <f t="shared" si="19"/>
        <v>0.3</v>
      </c>
      <c r="Q18" s="11">
        <f t="shared" si="19"/>
        <v>0.4</v>
      </c>
      <c r="R18" s="11">
        <f t="shared" si="19"/>
        <v>0.35</v>
      </c>
      <c r="S18" s="11">
        <f t="shared" si="19"/>
        <v>0.3</v>
      </c>
      <c r="T18" s="11">
        <f t="shared" si="19"/>
        <v>0.35</v>
      </c>
      <c r="U18" s="11">
        <f t="shared" si="19"/>
        <v>0.4</v>
      </c>
      <c r="V18" s="11">
        <f t="shared" si="19"/>
        <v>0.5</v>
      </c>
      <c r="W18" s="11">
        <f t="shared" si="19"/>
        <v>0.3</v>
      </c>
      <c r="X18" s="11">
        <f t="shared" si="19"/>
        <v>0.6</v>
      </c>
      <c r="Y18" s="11">
        <f t="shared" si="19"/>
        <v>0.4</v>
      </c>
      <c r="Z18" s="11">
        <f t="shared" si="19"/>
        <v>0.5</v>
      </c>
      <c r="AA18" s="11">
        <f t="shared" si="19"/>
        <v>0.45</v>
      </c>
      <c r="AB18" s="11">
        <f t="shared" si="19"/>
        <v>0.5</v>
      </c>
      <c r="AC18" s="11">
        <f t="shared" si="19"/>
        <v>0.5</v>
      </c>
      <c r="AD18" s="11">
        <f t="shared" si="19"/>
        <v>0.45</v>
      </c>
      <c r="AE18" s="11">
        <f t="shared" si="19"/>
        <v>0.3</v>
      </c>
      <c r="AF18" s="11">
        <f t="shared" si="19"/>
        <v>0.35</v>
      </c>
      <c r="AG18" s="11">
        <f t="shared" si="19"/>
        <v>0.35</v>
      </c>
      <c r="AH18" s="11">
        <f t="shared" si="19"/>
        <v>0.55000000000000004</v>
      </c>
      <c r="AI18" s="11">
        <f t="shared" si="19"/>
        <v>0.25</v>
      </c>
      <c r="AJ18" s="11">
        <f t="shared" si="19"/>
        <v>0.85</v>
      </c>
      <c r="AK18" s="11">
        <f t="shared" si="19"/>
        <v>0.85</v>
      </c>
      <c r="AL18" s="11">
        <f t="shared" si="19"/>
        <v>0.65</v>
      </c>
      <c r="AM18" s="11">
        <f t="shared" si="19"/>
        <v>0.5</v>
      </c>
      <c r="AN18" s="11">
        <f t="shared" si="19"/>
        <v>0.65</v>
      </c>
      <c r="AO18" s="11">
        <f t="shared" si="19"/>
        <v>0.65</v>
      </c>
      <c r="AP18" s="11">
        <f t="shared" si="19"/>
        <v>0.65</v>
      </c>
      <c r="AQ18" s="11">
        <f t="shared" si="19"/>
        <v>0.5</v>
      </c>
      <c r="AR18" s="11">
        <f t="shared" si="19"/>
        <v>0.4</v>
      </c>
      <c r="AS18" s="11">
        <f t="shared" si="19"/>
        <v>0.45</v>
      </c>
      <c r="AT18" s="11">
        <f t="shared" si="19"/>
        <v>0.65</v>
      </c>
      <c r="AU18" s="11">
        <f t="shared" si="19"/>
        <v>0.4</v>
      </c>
      <c r="AV18" s="11">
        <f t="shared" si="19"/>
        <v>0.45</v>
      </c>
      <c r="AW18" s="11">
        <f t="shared" si="19"/>
        <v>0.5</v>
      </c>
      <c r="AX18" s="11">
        <f t="shared" si="19"/>
        <v>0.65</v>
      </c>
      <c r="AY18" s="11">
        <f t="shared" si="19"/>
        <v>0.65</v>
      </c>
      <c r="AZ18" s="11">
        <f t="shared" si="19"/>
        <v>0.65</v>
      </c>
      <c r="BA18" s="11">
        <f t="shared" si="19"/>
        <v>0.7</v>
      </c>
      <c r="BB18" s="11">
        <f t="shared" si="19"/>
        <v>0.7</v>
      </c>
      <c r="BC18" s="11">
        <f t="shared" si="19"/>
        <v>0.4</v>
      </c>
      <c r="BD18" s="11">
        <f t="shared" si="19"/>
        <v>0.6</v>
      </c>
      <c r="BE18" s="11">
        <f t="shared" si="19"/>
        <v>0.65</v>
      </c>
      <c r="BF18" s="11">
        <f t="shared" si="19"/>
        <v>0.75</v>
      </c>
      <c r="BG18" s="11">
        <f t="shared" si="19"/>
        <v>0.4</v>
      </c>
      <c r="BH18" s="11">
        <f t="shared" si="19"/>
        <v>0.65</v>
      </c>
      <c r="BI18" s="11">
        <f t="shared" si="19"/>
        <v>0.5</v>
      </c>
      <c r="BJ18" s="11">
        <f t="shared" si="19"/>
        <v>0.7</v>
      </c>
      <c r="BK18" s="11">
        <f t="shared" si="19"/>
        <v>0.55000000000000004</v>
      </c>
      <c r="BL18" s="11">
        <f t="shared" si="19"/>
        <v>0.7</v>
      </c>
      <c r="BM18" s="11">
        <f t="shared" si="19"/>
        <v>0.65</v>
      </c>
      <c r="BN18" s="11">
        <f t="shared" ref="BN18:DY18" si="20">(BN10-MIN(10:10))/(MAX(10:10)-MIN(10:10))</f>
        <v>0.5</v>
      </c>
      <c r="BO18" s="11">
        <f t="shared" si="20"/>
        <v>0.35</v>
      </c>
      <c r="BP18" s="11">
        <f t="shared" si="20"/>
        <v>0.5</v>
      </c>
      <c r="BQ18" s="11">
        <f t="shared" si="20"/>
        <v>0.5</v>
      </c>
      <c r="BR18" s="11">
        <f t="shared" si="20"/>
        <v>0.85</v>
      </c>
      <c r="BS18" s="11">
        <f t="shared" si="20"/>
        <v>0.45</v>
      </c>
      <c r="BT18" s="11">
        <f t="shared" si="20"/>
        <v>0.75</v>
      </c>
      <c r="BU18" s="11">
        <f t="shared" si="20"/>
        <v>0.65</v>
      </c>
      <c r="BV18" s="11">
        <f t="shared" si="20"/>
        <v>0.65</v>
      </c>
      <c r="BW18" s="11">
        <f t="shared" si="20"/>
        <v>0.75</v>
      </c>
      <c r="BX18" s="11">
        <f t="shared" si="20"/>
        <v>0.8</v>
      </c>
      <c r="BY18" s="11">
        <f t="shared" si="20"/>
        <v>0.8</v>
      </c>
      <c r="BZ18" s="11">
        <f t="shared" si="20"/>
        <v>0.75</v>
      </c>
      <c r="CA18" s="11">
        <f t="shared" si="20"/>
        <v>0.45</v>
      </c>
      <c r="CB18" s="11">
        <f t="shared" si="20"/>
        <v>0.75</v>
      </c>
      <c r="CC18" s="11">
        <f t="shared" si="20"/>
        <v>0.45</v>
      </c>
      <c r="CD18" s="11">
        <f t="shared" si="20"/>
        <v>0.9</v>
      </c>
      <c r="CE18" s="11">
        <f t="shared" si="20"/>
        <v>0.7</v>
      </c>
      <c r="CF18" s="11">
        <f t="shared" si="20"/>
        <v>1</v>
      </c>
      <c r="CG18" s="11">
        <f t="shared" si="20"/>
        <v>1</v>
      </c>
      <c r="CH18" s="11">
        <f t="shared" si="20"/>
        <v>1</v>
      </c>
      <c r="CI18" s="11">
        <f t="shared" si="20"/>
        <v>0.65</v>
      </c>
      <c r="CJ18" s="11">
        <f t="shared" si="20"/>
        <v>0.6</v>
      </c>
      <c r="CK18" s="11">
        <f t="shared" si="20"/>
        <v>0.7</v>
      </c>
      <c r="CL18" s="11">
        <f t="shared" si="20"/>
        <v>0.6</v>
      </c>
      <c r="CM18" s="11">
        <f t="shared" si="20"/>
        <v>0.35</v>
      </c>
      <c r="CN18" s="11">
        <f t="shared" si="20"/>
        <v>0.55000000000000004</v>
      </c>
      <c r="CO18" s="11">
        <f t="shared" si="20"/>
        <v>0.45</v>
      </c>
      <c r="CP18" s="11">
        <f t="shared" si="20"/>
        <v>0.55000000000000004</v>
      </c>
      <c r="CQ18" s="11">
        <f t="shared" si="20"/>
        <v>0.4</v>
      </c>
      <c r="CR18" s="11">
        <f t="shared" si="20"/>
        <v>0.7</v>
      </c>
      <c r="CS18" s="11">
        <f t="shared" si="20"/>
        <v>0.45</v>
      </c>
      <c r="CT18" s="11">
        <f t="shared" si="20"/>
        <v>0.9</v>
      </c>
      <c r="CU18" s="11">
        <f t="shared" si="20"/>
        <v>0.8</v>
      </c>
      <c r="CV18" s="11">
        <f t="shared" si="20"/>
        <v>0.7</v>
      </c>
      <c r="CW18" s="11">
        <f t="shared" si="20"/>
        <v>0.55000000000000004</v>
      </c>
      <c r="CX18" s="11">
        <f t="shared" si="20"/>
        <v>0.8</v>
      </c>
      <c r="CY18" s="11">
        <f t="shared" si="20"/>
        <v>0.55000000000000004</v>
      </c>
      <c r="CZ18" s="11">
        <f t="shared" si="20"/>
        <v>0.5</v>
      </c>
      <c r="DA18" s="11">
        <f t="shared" si="20"/>
        <v>0.45</v>
      </c>
      <c r="DB18" s="11">
        <f t="shared" si="20"/>
        <v>0.65</v>
      </c>
      <c r="DC18" s="11">
        <f t="shared" si="20"/>
        <v>0.6</v>
      </c>
      <c r="DD18" s="11">
        <f t="shared" si="20"/>
        <v>0.85</v>
      </c>
      <c r="DE18" s="11">
        <f t="shared" si="20"/>
        <v>0.75</v>
      </c>
      <c r="DF18" s="11">
        <f t="shared" si="20"/>
        <v>0.45</v>
      </c>
      <c r="DG18" s="11">
        <f t="shared" si="20"/>
        <v>0.4</v>
      </c>
      <c r="DH18" s="11">
        <f t="shared" si="20"/>
        <v>0.3</v>
      </c>
      <c r="DI18" s="11">
        <f t="shared" si="20"/>
        <v>0.5</v>
      </c>
      <c r="DJ18" s="11">
        <f t="shared" si="20"/>
        <v>0.4</v>
      </c>
      <c r="DK18" s="11">
        <f t="shared" si="20"/>
        <v>0.35</v>
      </c>
      <c r="DL18" s="11">
        <f t="shared" si="20"/>
        <v>0.35</v>
      </c>
      <c r="DM18" s="11">
        <f t="shared" si="20"/>
        <v>0.4</v>
      </c>
      <c r="DN18" s="11">
        <f t="shared" si="20"/>
        <v>0.3</v>
      </c>
      <c r="DO18" s="11">
        <f t="shared" si="20"/>
        <v>0.25</v>
      </c>
      <c r="DP18" s="11">
        <f t="shared" si="20"/>
        <v>0.35</v>
      </c>
      <c r="DQ18" s="11">
        <f t="shared" si="20"/>
        <v>0.45</v>
      </c>
      <c r="DR18" s="11">
        <f t="shared" si="20"/>
        <v>0.45</v>
      </c>
      <c r="DS18" s="11">
        <f t="shared" si="20"/>
        <v>0.4</v>
      </c>
      <c r="DT18" s="11">
        <f t="shared" si="20"/>
        <v>0.35</v>
      </c>
      <c r="DU18" s="11">
        <f t="shared" si="20"/>
        <v>0.4</v>
      </c>
      <c r="DV18" s="11">
        <f t="shared" si="20"/>
        <v>0.55000000000000004</v>
      </c>
      <c r="DW18" s="11">
        <f t="shared" si="20"/>
        <v>0.3</v>
      </c>
      <c r="DX18" s="11">
        <f t="shared" si="20"/>
        <v>0.35</v>
      </c>
      <c r="DY18" s="11">
        <f t="shared" si="20"/>
        <v>0.4</v>
      </c>
      <c r="DZ18" s="11">
        <f t="shared" ref="DZ18:EG18" si="21">(DZ10-MIN(10:10))/(MAX(10:10)-MIN(10:10))</f>
        <v>0.35</v>
      </c>
      <c r="EA18" s="11">
        <f t="shared" si="21"/>
        <v>0.3</v>
      </c>
      <c r="EB18" s="11">
        <f t="shared" si="21"/>
        <v>0.4</v>
      </c>
      <c r="EC18" s="11">
        <f t="shared" si="21"/>
        <v>0.4</v>
      </c>
      <c r="ED18" s="11">
        <f t="shared" si="21"/>
        <v>0.4</v>
      </c>
      <c r="EE18" s="11">
        <f t="shared" si="21"/>
        <v>0.35</v>
      </c>
      <c r="EF18" s="11">
        <f t="shared" si="21"/>
        <v>0.35</v>
      </c>
      <c r="EG18" s="11">
        <f t="shared" si="21"/>
        <v>0.4</v>
      </c>
      <c r="EH18" s="11">
        <f t="shared" ref="EH18:GS18" si="22">(EH10-MIN(10:10))/(MAX(10:10)-MIN(10:10))</f>
        <v>0.25</v>
      </c>
      <c r="EI18" s="11">
        <f t="shared" si="22"/>
        <v>0.2</v>
      </c>
      <c r="EJ18" s="11">
        <f t="shared" si="22"/>
        <v>0.2</v>
      </c>
      <c r="EK18" s="11">
        <f t="shared" si="22"/>
        <v>0.3</v>
      </c>
      <c r="EL18" s="11">
        <f t="shared" si="22"/>
        <v>0.3</v>
      </c>
      <c r="EM18" s="11">
        <f t="shared" si="22"/>
        <v>0.25</v>
      </c>
      <c r="EN18" s="11">
        <f t="shared" si="22"/>
        <v>0.15</v>
      </c>
      <c r="EO18" s="11">
        <f t="shared" si="22"/>
        <v>0.25</v>
      </c>
      <c r="EP18" s="11">
        <f t="shared" si="22"/>
        <v>0.3</v>
      </c>
      <c r="EQ18" s="11">
        <f t="shared" si="22"/>
        <v>0.25</v>
      </c>
      <c r="ER18" s="11">
        <f t="shared" si="22"/>
        <v>0.3</v>
      </c>
      <c r="ES18" s="11">
        <f t="shared" si="22"/>
        <v>0.45</v>
      </c>
      <c r="ET18" s="11">
        <f t="shared" si="22"/>
        <v>0.25</v>
      </c>
      <c r="EU18" s="11">
        <f t="shared" si="22"/>
        <v>0.15</v>
      </c>
      <c r="EV18" s="11">
        <f t="shared" si="22"/>
        <v>0.3</v>
      </c>
      <c r="EW18" s="11">
        <f t="shared" si="22"/>
        <v>0.3</v>
      </c>
      <c r="EX18" s="11">
        <f t="shared" si="22"/>
        <v>0.2</v>
      </c>
      <c r="EY18" s="11">
        <f t="shared" si="22"/>
        <v>0.15</v>
      </c>
      <c r="EZ18" s="11">
        <f t="shared" si="22"/>
        <v>0.15</v>
      </c>
      <c r="FA18" s="11">
        <f t="shared" si="22"/>
        <v>0.35</v>
      </c>
      <c r="FB18" s="11">
        <f t="shared" si="22"/>
        <v>0.25</v>
      </c>
      <c r="FC18" s="11">
        <f t="shared" si="22"/>
        <v>0.25</v>
      </c>
      <c r="FD18" s="11">
        <f t="shared" si="22"/>
        <v>0.35</v>
      </c>
      <c r="FE18" s="11">
        <f t="shared" si="22"/>
        <v>0.35</v>
      </c>
      <c r="FF18" s="11">
        <f t="shared" si="22"/>
        <v>0.25</v>
      </c>
      <c r="FG18" s="11">
        <f t="shared" si="22"/>
        <v>0.25</v>
      </c>
      <c r="FH18" s="11">
        <f t="shared" si="22"/>
        <v>0.2</v>
      </c>
      <c r="FI18" s="11">
        <f t="shared" si="22"/>
        <v>0.25</v>
      </c>
      <c r="FJ18" s="11">
        <f t="shared" si="22"/>
        <v>0.25</v>
      </c>
      <c r="FK18" s="11">
        <f t="shared" si="22"/>
        <v>0.25</v>
      </c>
      <c r="FL18" s="11">
        <f t="shared" si="22"/>
        <v>0.1</v>
      </c>
      <c r="FM18" s="11">
        <f t="shared" si="22"/>
        <v>0.35</v>
      </c>
      <c r="FN18" s="11">
        <f t="shared" si="22"/>
        <v>0.05</v>
      </c>
      <c r="FO18" s="11">
        <f t="shared" si="22"/>
        <v>0.2</v>
      </c>
      <c r="FP18" s="11">
        <f t="shared" si="22"/>
        <v>0.15</v>
      </c>
      <c r="FQ18" s="11">
        <f t="shared" si="22"/>
        <v>0.15</v>
      </c>
      <c r="FR18" s="11">
        <f t="shared" si="22"/>
        <v>0.1</v>
      </c>
      <c r="FS18" s="11">
        <f t="shared" si="22"/>
        <v>0.1</v>
      </c>
      <c r="FT18" s="11">
        <f t="shared" si="22"/>
        <v>0.05</v>
      </c>
      <c r="FU18" s="11">
        <f t="shared" si="22"/>
        <v>0.25</v>
      </c>
      <c r="FV18" s="11">
        <f t="shared" si="22"/>
        <v>0.05</v>
      </c>
      <c r="FW18" s="11">
        <f t="shared" si="22"/>
        <v>0</v>
      </c>
      <c r="FX18" s="11">
        <f t="shared" si="22"/>
        <v>0.05</v>
      </c>
      <c r="FY18" s="11">
        <f t="shared" si="22"/>
        <v>0.2</v>
      </c>
      <c r="FZ18" s="11">
        <f t="shared" si="22"/>
        <v>0.25</v>
      </c>
      <c r="GA18" s="11">
        <f t="shared" si="22"/>
        <v>0.35</v>
      </c>
      <c r="GB18" s="11">
        <f t="shared" si="22"/>
        <v>0.5</v>
      </c>
      <c r="GC18" s="11">
        <f t="shared" si="22"/>
        <v>0.3</v>
      </c>
      <c r="GD18" s="11">
        <f t="shared" si="22"/>
        <v>0.35</v>
      </c>
      <c r="GE18" s="11">
        <f t="shared" si="22"/>
        <v>0.3</v>
      </c>
      <c r="GF18" s="11">
        <f t="shared" si="22"/>
        <v>0.2</v>
      </c>
      <c r="GG18" s="11">
        <f t="shared" si="22"/>
        <v>0.25</v>
      </c>
      <c r="GH18" s="11">
        <f t="shared" si="22"/>
        <v>0.15</v>
      </c>
      <c r="GI18" s="11">
        <f t="shared" si="22"/>
        <v>0.25</v>
      </c>
      <c r="GJ18" s="11">
        <f t="shared" si="22"/>
        <v>0.5</v>
      </c>
      <c r="GK18" s="11">
        <f t="shared" si="22"/>
        <v>0.6</v>
      </c>
      <c r="GL18" s="11">
        <f t="shared" si="22"/>
        <v>0.25</v>
      </c>
      <c r="GM18" s="11">
        <f t="shared" si="22"/>
        <v>0.3</v>
      </c>
      <c r="GN18" s="11">
        <f t="shared" si="22"/>
        <v>0.55000000000000004</v>
      </c>
      <c r="GO18" s="11">
        <f t="shared" si="22"/>
        <v>0.2</v>
      </c>
      <c r="GP18" s="11">
        <f t="shared" si="22"/>
        <v>0.2</v>
      </c>
      <c r="GQ18" s="11">
        <f t="shared" si="22"/>
        <v>0.15</v>
      </c>
      <c r="GR18" s="11">
        <f t="shared" si="22"/>
        <v>0.15</v>
      </c>
      <c r="GS18" s="11">
        <f t="shared" si="22"/>
        <v>0.25</v>
      </c>
      <c r="GT18" s="11">
        <f t="shared" ref="GT18:GV18" si="23">(GT10-MIN(10:10))/(MAX(10:10)-MIN(10:10))</f>
        <v>0.2</v>
      </c>
      <c r="GU18" s="11">
        <f t="shared" si="23"/>
        <v>0.2</v>
      </c>
      <c r="GV18" s="11">
        <f t="shared" si="23"/>
        <v>0.3</v>
      </c>
      <c r="GW18" s="11">
        <f t="shared" ref="GW18" si="24">(GW10-MIN(10:10))/(MAX(10:10)-MIN(10:10))</f>
        <v>0.2</v>
      </c>
    </row>
    <row r="20" spans="1:205">
      <c r="A20" s="3" t="s">
        <v>174</v>
      </c>
      <c r="C20" t="s">
        <v>173</v>
      </c>
    </row>
    <row r="21" spans="1:205">
      <c r="A21" s="10" t="str">
        <f>A6</f>
        <v>thetaSub</v>
      </c>
      <c r="B21" s="6">
        <f>AVERAGE(6:6)</f>
        <v>25.570588235294103</v>
      </c>
      <c r="C21" s="22" t="str">
        <f>A6</f>
        <v>thetaSub</v>
      </c>
      <c r="D21" s="6">
        <f>STDEV(6:6)</f>
        <v>8.4685635801122334</v>
      </c>
    </row>
    <row r="22" spans="1:205">
      <c r="A22" s="10" t="str">
        <f>A7</f>
        <v>vertexNum</v>
      </c>
      <c r="B22" s="6">
        <f t="shared" ref="B22:B24" si="25">AVERAGE(7:7)</f>
        <v>13.245098039215685</v>
      </c>
      <c r="C22" s="22" t="str">
        <f t="shared" ref="C22:C25" si="26">A7</f>
        <v>vertexNum</v>
      </c>
      <c r="D22" s="6">
        <f t="shared" ref="D22:D25" si="27">STDEV(7:7)</f>
        <v>4.7735648801726596</v>
      </c>
    </row>
    <row r="23" spans="1:205">
      <c r="A23" s="10" t="str">
        <f t="shared" ref="A23:A25" si="28">A8</f>
        <v>lengthCoefficient</v>
      </c>
      <c r="B23" s="6">
        <f t="shared" si="25"/>
        <v>0.9</v>
      </c>
      <c r="C23" s="22" t="str">
        <f>A8</f>
        <v>lengthCoefficient</v>
      </c>
      <c r="D23" s="6">
        <f t="shared" si="27"/>
        <v>0.48484419314416466</v>
      </c>
    </row>
    <row r="24" spans="1:205">
      <c r="A24" s="10" t="str">
        <f t="shared" si="28"/>
        <v>amplitude</v>
      </c>
      <c r="B24" s="6">
        <f t="shared" si="25"/>
        <v>0.40367647058823547</v>
      </c>
      <c r="C24" s="22" t="str">
        <f t="shared" si="26"/>
        <v>amplitude</v>
      </c>
      <c r="D24" s="6">
        <f t="shared" si="27"/>
        <v>0.20311299782876788</v>
      </c>
    </row>
    <row r="25" spans="1:205">
      <c r="A25" s="10" t="str">
        <f t="shared" si="28"/>
        <v>thetaBeat</v>
      </c>
      <c r="B25" s="6">
        <f>AVERAGE(10:10)</f>
        <v>4.2352941176470589</v>
      </c>
      <c r="C25" s="22" t="str">
        <f t="shared" si="26"/>
        <v>thetaBeat</v>
      </c>
      <c r="D25" s="6">
        <f t="shared" si="27"/>
        <v>2.0917453084054385</v>
      </c>
    </row>
    <row r="29" spans="1:205">
      <c r="A29" s="2" t="s">
        <v>177</v>
      </c>
    </row>
    <row r="30" spans="1:205">
      <c r="A30" s="3" t="s">
        <v>179</v>
      </c>
      <c r="B30">
        <f t="shared" ref="B30:BM30" si="29">COS(RADIANS(B11))</f>
        <v>0.46472317216264669</v>
      </c>
      <c r="C30">
        <f t="shared" si="29"/>
        <v>0.50706834168761661</v>
      </c>
      <c r="D30">
        <f t="shared" si="29"/>
        <v>0.52094033993358624</v>
      </c>
      <c r="E30">
        <f t="shared" si="29"/>
        <v>0.49289819222978387</v>
      </c>
      <c r="F30">
        <f t="shared" si="29"/>
        <v>0.49289819222978387</v>
      </c>
      <c r="G30">
        <f t="shared" si="29"/>
        <v>0.50706834168761661</v>
      </c>
      <c r="H30">
        <f t="shared" si="29"/>
        <v>0.46472317216264669</v>
      </c>
      <c r="I30">
        <f t="shared" si="29"/>
        <v>0.49289819222978387</v>
      </c>
      <c r="J30">
        <f t="shared" si="29"/>
        <v>0.40959036069297095</v>
      </c>
      <c r="K30">
        <f t="shared" si="29"/>
        <v>0.45078240141197612</v>
      </c>
      <c r="L30">
        <f t="shared" si="29"/>
        <v>0.47876312992736753</v>
      </c>
      <c r="M30">
        <f t="shared" si="29"/>
        <v>0.50706834168761661</v>
      </c>
      <c r="N30">
        <f t="shared" si="29"/>
        <v>0.49289819222978387</v>
      </c>
      <c r="O30">
        <f t="shared" si="29"/>
        <v>0.50706834168761661</v>
      </c>
      <c r="P30">
        <f t="shared" si="29"/>
        <v>0.54765240733494203</v>
      </c>
      <c r="Q30">
        <f t="shared" si="29"/>
        <v>0.49289819222978387</v>
      </c>
      <c r="R30">
        <f t="shared" si="29"/>
        <v>0.47876312992736753</v>
      </c>
      <c r="S30">
        <f t="shared" si="29"/>
        <v>0.49289819222978387</v>
      </c>
      <c r="T30">
        <f t="shared" si="29"/>
        <v>0.50706834168761661</v>
      </c>
      <c r="U30">
        <f t="shared" si="29"/>
        <v>0.50706834168761661</v>
      </c>
      <c r="V30">
        <f t="shared" si="29"/>
        <v>0.50706834168761661</v>
      </c>
      <c r="W30">
        <f t="shared" si="29"/>
        <v>0.50706834168761661</v>
      </c>
      <c r="X30">
        <f t="shared" si="29"/>
        <v>0.53446582601432902</v>
      </c>
      <c r="Y30">
        <f t="shared" si="29"/>
        <v>0.49289819222978387</v>
      </c>
      <c r="Z30">
        <f t="shared" si="29"/>
        <v>0.5605076023722928</v>
      </c>
      <c r="AA30">
        <f t="shared" si="29"/>
        <v>0.43694451222664105</v>
      </c>
      <c r="AB30">
        <f t="shared" si="29"/>
        <v>0.46472317216264669</v>
      </c>
      <c r="AC30">
        <f t="shared" si="29"/>
        <v>0.45078240141197612</v>
      </c>
      <c r="AD30">
        <f t="shared" si="29"/>
        <v>0.5605076023722928</v>
      </c>
      <c r="AE30">
        <f t="shared" si="29"/>
        <v>0.5605076023722928</v>
      </c>
      <c r="AF30">
        <f t="shared" si="29"/>
        <v>0.54765240733494203</v>
      </c>
      <c r="AG30">
        <f t="shared" si="29"/>
        <v>0.40959036069297095</v>
      </c>
      <c r="AH30">
        <f t="shared" si="29"/>
        <v>0.52094033993358624</v>
      </c>
      <c r="AI30">
        <f t="shared" si="29"/>
        <v>0.5605076023722928</v>
      </c>
      <c r="AJ30">
        <f t="shared" si="29"/>
        <v>0.53446582601432902</v>
      </c>
      <c r="AK30">
        <f t="shared" si="29"/>
        <v>0.5605076023722928</v>
      </c>
      <c r="AL30">
        <f t="shared" si="29"/>
        <v>0.88351204430506991</v>
      </c>
      <c r="AM30">
        <f t="shared" si="29"/>
        <v>0.88351204430506991</v>
      </c>
      <c r="AN30">
        <f t="shared" si="29"/>
        <v>0.86134073615354589</v>
      </c>
      <c r="AO30">
        <f t="shared" si="29"/>
        <v>0.86602540378443837</v>
      </c>
      <c r="AP30">
        <f t="shared" si="29"/>
        <v>0.8793220752770825</v>
      </c>
      <c r="AQ30">
        <f t="shared" si="29"/>
        <v>0.85652455522048709</v>
      </c>
      <c r="AR30">
        <f t="shared" si="29"/>
        <v>0.84648437889001282</v>
      </c>
      <c r="AS30">
        <f t="shared" si="29"/>
        <v>0.87501297793957777</v>
      </c>
      <c r="AT30">
        <f t="shared" si="29"/>
        <v>0.86134073615354589</v>
      </c>
      <c r="AU30">
        <f t="shared" si="29"/>
        <v>0.89154614047434355</v>
      </c>
      <c r="AV30">
        <f t="shared" si="29"/>
        <v>0.85652455522048709</v>
      </c>
      <c r="AW30">
        <f t="shared" si="29"/>
        <v>0.84648437889001282</v>
      </c>
      <c r="AX30">
        <f t="shared" si="29"/>
        <v>0.9861543538497447</v>
      </c>
      <c r="AY30">
        <f t="shared" si="29"/>
        <v>0.98522010675196514</v>
      </c>
      <c r="AZ30">
        <f t="shared" si="29"/>
        <v>0.97875665293482006</v>
      </c>
      <c r="BA30">
        <f t="shared" si="29"/>
        <v>0.98522010675196514</v>
      </c>
      <c r="BB30">
        <f t="shared" si="29"/>
        <v>0.97994096131020658</v>
      </c>
      <c r="BC30">
        <f t="shared" si="29"/>
        <v>0.97752710399752651</v>
      </c>
      <c r="BD30">
        <f t="shared" si="29"/>
        <v>0.98217807057997708</v>
      </c>
      <c r="BE30">
        <f t="shared" si="29"/>
        <v>0.98424660648562823</v>
      </c>
      <c r="BF30">
        <f t="shared" si="29"/>
        <v>0.97752710399752651</v>
      </c>
      <c r="BG30">
        <f t="shared" si="29"/>
        <v>0.97752710399752651</v>
      </c>
      <c r="BH30">
        <f t="shared" si="29"/>
        <v>0.97994096131020658</v>
      </c>
      <c r="BI30">
        <f t="shared" si="29"/>
        <v>0.97875665293482006</v>
      </c>
      <c r="BJ30">
        <f t="shared" si="29"/>
        <v>0.9390659863751547</v>
      </c>
      <c r="BK30">
        <f t="shared" si="29"/>
        <v>0.94154406518302081</v>
      </c>
      <c r="BL30">
        <f t="shared" si="29"/>
        <v>0.92836793313401311</v>
      </c>
      <c r="BM30">
        <f t="shared" si="29"/>
        <v>0.9390659863751547</v>
      </c>
      <c r="BN30">
        <f t="shared" ref="BN30:DY30" si="30">COS(RADIANS(BN11))</f>
        <v>0.95072576736688741</v>
      </c>
      <c r="BO30">
        <f t="shared" si="30"/>
        <v>0.93387794662216572</v>
      </c>
      <c r="BP30">
        <f t="shared" si="30"/>
        <v>0.93387794662216572</v>
      </c>
      <c r="BQ30">
        <f t="shared" si="30"/>
        <v>0.94154406518302081</v>
      </c>
      <c r="BR30">
        <f t="shared" si="30"/>
        <v>0.9390659863751547</v>
      </c>
      <c r="BS30">
        <f t="shared" si="30"/>
        <v>0.9390659863751547</v>
      </c>
      <c r="BT30">
        <f t="shared" si="30"/>
        <v>0.95284716124828384</v>
      </c>
      <c r="BU30">
        <f t="shared" si="30"/>
        <v>0.94853644173457252</v>
      </c>
      <c r="BV30">
        <f t="shared" si="30"/>
        <v>0.99986075176417433</v>
      </c>
      <c r="BW30">
        <f t="shared" si="30"/>
        <v>0.99986075176417433</v>
      </c>
      <c r="BX30">
        <f t="shared" si="30"/>
        <v>0.99996573555447343</v>
      </c>
      <c r="BY30">
        <f t="shared" si="30"/>
        <v>0.99986075176417433</v>
      </c>
      <c r="BZ30">
        <f t="shared" si="30"/>
        <v>0.99992229248408304</v>
      </c>
      <c r="CA30">
        <f t="shared" si="30"/>
        <v>0.99986075176417433</v>
      </c>
      <c r="CB30">
        <f t="shared" si="30"/>
        <v>0.99986075176417433</v>
      </c>
      <c r="CC30">
        <f t="shared" si="30"/>
        <v>0.99996573555447343</v>
      </c>
      <c r="CD30">
        <f t="shared" si="30"/>
        <v>0.99986075176417433</v>
      </c>
      <c r="CE30">
        <f t="shared" si="30"/>
        <v>0.99992229248408304</v>
      </c>
      <c r="CF30">
        <f t="shared" si="30"/>
        <v>0.99992229248408304</v>
      </c>
      <c r="CG30">
        <f t="shared" si="30"/>
        <v>0.99992229248408304</v>
      </c>
      <c r="CH30">
        <f t="shared" si="30"/>
        <v>0.89913763565147653</v>
      </c>
      <c r="CI30">
        <f t="shared" si="30"/>
        <v>0.89913763565147653</v>
      </c>
      <c r="CJ30">
        <f t="shared" si="30"/>
        <v>0.86134073615354589</v>
      </c>
      <c r="CK30">
        <f t="shared" si="30"/>
        <v>0.8515735633521343</v>
      </c>
      <c r="CL30">
        <f t="shared" si="30"/>
        <v>0.84648437889001282</v>
      </c>
      <c r="CM30">
        <f t="shared" si="30"/>
        <v>0.89913763565147653</v>
      </c>
      <c r="CN30">
        <f t="shared" si="30"/>
        <v>0.88758578923426057</v>
      </c>
      <c r="CO30">
        <f t="shared" si="30"/>
        <v>0.86602540378443837</v>
      </c>
      <c r="CP30">
        <f t="shared" si="30"/>
        <v>0.87058177296825667</v>
      </c>
      <c r="CQ30">
        <f t="shared" si="30"/>
        <v>0.8793220752770825</v>
      </c>
      <c r="CR30">
        <f t="shared" si="30"/>
        <v>0.85652455522048709</v>
      </c>
      <c r="CS30">
        <f t="shared" si="30"/>
        <v>0.84648437889001282</v>
      </c>
      <c r="CT30">
        <f t="shared" si="30"/>
        <v>0.98522010675196514</v>
      </c>
      <c r="CU30">
        <f t="shared" si="30"/>
        <v>0.97994096131020658</v>
      </c>
      <c r="CV30">
        <f t="shared" si="30"/>
        <v>0.97625122829838129</v>
      </c>
      <c r="CW30">
        <f t="shared" si="30"/>
        <v>0.97752710399752651</v>
      </c>
      <c r="CX30">
        <f t="shared" si="30"/>
        <v>0.97875665293482006</v>
      </c>
      <c r="CY30">
        <f t="shared" si="30"/>
        <v>0.97752710399752651</v>
      </c>
      <c r="CZ30">
        <f t="shared" si="30"/>
        <v>0.98790872699137078</v>
      </c>
      <c r="DA30">
        <f t="shared" si="30"/>
        <v>0.97752710399752651</v>
      </c>
      <c r="DB30">
        <f t="shared" si="30"/>
        <v>0.97994096131020658</v>
      </c>
      <c r="DC30">
        <f t="shared" si="30"/>
        <v>0.98424660648562823</v>
      </c>
      <c r="DD30">
        <f t="shared" si="30"/>
        <v>0.97875665293482006</v>
      </c>
      <c r="DE30">
        <f t="shared" si="30"/>
        <v>0.97875665293482006</v>
      </c>
      <c r="DF30">
        <f t="shared" si="30"/>
        <v>0.50706834168761661</v>
      </c>
      <c r="DG30">
        <f t="shared" si="30"/>
        <v>0.54765240733494203</v>
      </c>
      <c r="DH30">
        <f t="shared" si="30"/>
        <v>0.57303883525408883</v>
      </c>
      <c r="DI30">
        <f t="shared" si="30"/>
        <v>0.50706834168761661</v>
      </c>
      <c r="DJ30">
        <f t="shared" si="30"/>
        <v>0.57303883525408883</v>
      </c>
      <c r="DK30">
        <f t="shared" si="30"/>
        <v>0.49289819222978387</v>
      </c>
      <c r="DL30">
        <f t="shared" si="30"/>
        <v>0.49289819222978387</v>
      </c>
      <c r="DM30">
        <f t="shared" si="30"/>
        <v>0.52094033993358624</v>
      </c>
      <c r="DN30">
        <f t="shared" si="30"/>
        <v>0.49289819222978387</v>
      </c>
      <c r="DO30">
        <f t="shared" si="30"/>
        <v>0.5605076023722928</v>
      </c>
      <c r="DP30">
        <f t="shared" si="30"/>
        <v>0.47876312992736753</v>
      </c>
      <c r="DQ30">
        <f t="shared" si="30"/>
        <v>0.53446582601432902</v>
      </c>
      <c r="DR30">
        <f t="shared" si="30"/>
        <v>0.40959036069297095</v>
      </c>
      <c r="DS30">
        <f t="shared" si="30"/>
        <v>0.40959036069297095</v>
      </c>
      <c r="DT30">
        <f t="shared" si="30"/>
        <v>0.45078240141197612</v>
      </c>
      <c r="DU30">
        <f t="shared" si="30"/>
        <v>0.40959036069297095</v>
      </c>
      <c r="DV30">
        <f t="shared" si="30"/>
        <v>0.40959036069297095</v>
      </c>
      <c r="DW30">
        <f t="shared" si="30"/>
        <v>0.42321283468221776</v>
      </c>
      <c r="DX30">
        <f t="shared" si="30"/>
        <v>0.43694451222664105</v>
      </c>
      <c r="DY30">
        <f t="shared" si="30"/>
        <v>0.43694451222664105</v>
      </c>
      <c r="DZ30">
        <f t="shared" ref="DZ30:GK30" si="31">COS(RADIANS(DZ11))</f>
        <v>0.43694451222664105</v>
      </c>
      <c r="EA30">
        <f t="shared" si="31"/>
        <v>0.42321283468221776</v>
      </c>
      <c r="EB30">
        <f t="shared" si="31"/>
        <v>0.40959036069297095</v>
      </c>
      <c r="EC30">
        <f t="shared" si="31"/>
        <v>0.46472317216264669</v>
      </c>
      <c r="ED30">
        <f t="shared" si="31"/>
        <v>-5.3524284956737736E-2</v>
      </c>
      <c r="EE30">
        <f t="shared" si="31"/>
        <v>-1.83772268236293E-16</v>
      </c>
      <c r="EF30">
        <f t="shared" si="31"/>
        <v>-2.7235873581104224E-2</v>
      </c>
      <c r="EG30">
        <f t="shared" si="31"/>
        <v>2.8214154060645646E-2</v>
      </c>
      <c r="EH30">
        <f t="shared" si="31"/>
        <v>-5.3524284956737736E-2</v>
      </c>
      <c r="EI30">
        <f t="shared" si="31"/>
        <v>-7.8896506116181042E-2</v>
      </c>
      <c r="EJ30">
        <f t="shared" si="31"/>
        <v>9.2945193652252019E-3</v>
      </c>
      <c r="EK30">
        <f t="shared" si="31"/>
        <v>-7.8896506116181042E-2</v>
      </c>
      <c r="EL30">
        <f t="shared" si="31"/>
        <v>-3.6102412929213352E-2</v>
      </c>
      <c r="EM30">
        <f t="shared" si="31"/>
        <v>-1.8264057519936597E-2</v>
      </c>
      <c r="EN30">
        <f t="shared" si="31"/>
        <v>-3.6102412929213352E-2</v>
      </c>
      <c r="EO30">
        <f t="shared" si="31"/>
        <v>-7.0538958690202741E-2</v>
      </c>
      <c r="EP30">
        <f t="shared" si="31"/>
        <v>-0.34946418034240972</v>
      </c>
      <c r="EQ30">
        <f t="shared" si="31"/>
        <v>-0.35968872995263373</v>
      </c>
      <c r="ER30">
        <f t="shared" si="31"/>
        <v>-0.35968872995263373</v>
      </c>
      <c r="ES30">
        <f t="shared" si="31"/>
        <v>-0.31182112229965098</v>
      </c>
      <c r="ET30">
        <f t="shared" si="31"/>
        <v>-0.31182112229965098</v>
      </c>
      <c r="EU30">
        <f t="shared" si="31"/>
        <v>-0.34946418034240972</v>
      </c>
      <c r="EV30">
        <f t="shared" si="31"/>
        <v>-0.31182112229965098</v>
      </c>
      <c r="EW30">
        <f t="shared" si="31"/>
        <v>-0.31182112229965098</v>
      </c>
      <c r="EX30">
        <f t="shared" si="31"/>
        <v>-0.33900908699839288</v>
      </c>
      <c r="EY30">
        <f t="shared" si="31"/>
        <v>-0.34946418034240972</v>
      </c>
      <c r="EZ30">
        <f t="shared" si="31"/>
        <v>-0.34946418034240972</v>
      </c>
      <c r="FA30">
        <f t="shared" si="31"/>
        <v>-0.31182112229965098</v>
      </c>
      <c r="FB30">
        <f t="shared" si="31"/>
        <v>-0.14982907433995149</v>
      </c>
      <c r="FC30">
        <f t="shared" si="31"/>
        <v>-0.17901686127663255</v>
      </c>
      <c r="FD30">
        <f t="shared" si="31"/>
        <v>-0.22031053232223746</v>
      </c>
      <c r="FE30">
        <f t="shared" si="31"/>
        <v>-0.22031053232223746</v>
      </c>
      <c r="FF30">
        <f t="shared" si="31"/>
        <v>-0.20002569311832991</v>
      </c>
      <c r="FG30">
        <f t="shared" si="31"/>
        <v>-0.15725528693161644</v>
      </c>
      <c r="FH30">
        <f t="shared" si="31"/>
        <v>-0.21362762274842539</v>
      </c>
      <c r="FI30">
        <f t="shared" si="31"/>
        <v>-0.14231483858738808</v>
      </c>
      <c r="FJ30">
        <f t="shared" si="31"/>
        <v>-0.14231483858738808</v>
      </c>
      <c r="FK30">
        <f t="shared" si="31"/>
        <v>-0.20002569311832991</v>
      </c>
      <c r="FL30">
        <f t="shared" si="31"/>
        <v>-0.20002569311832991</v>
      </c>
      <c r="FM30">
        <f t="shared" si="31"/>
        <v>-0.16459459009952052</v>
      </c>
      <c r="FN30">
        <f t="shared" si="31"/>
        <v>-0.49281378221834815</v>
      </c>
      <c r="FO30">
        <f t="shared" si="31"/>
        <v>-0.48916500132675528</v>
      </c>
      <c r="FP30">
        <f t="shared" si="31"/>
        <v>-0.49642528909248318</v>
      </c>
      <c r="FQ30">
        <f t="shared" si="31"/>
        <v>-0.48175367410171527</v>
      </c>
      <c r="FR30">
        <f t="shared" si="31"/>
        <v>-0.48547846212697993</v>
      </c>
      <c r="FS30">
        <f t="shared" si="31"/>
        <v>-0.49642528909248318</v>
      </c>
      <c r="FT30">
        <f t="shared" si="31"/>
        <v>-0.50000000000000044</v>
      </c>
      <c r="FU30">
        <f t="shared" si="31"/>
        <v>-0.48916500132675528</v>
      </c>
      <c r="FV30">
        <f t="shared" si="31"/>
        <v>-0.49281378221834815</v>
      </c>
      <c r="FW30">
        <f t="shared" si="31"/>
        <v>-0.49281378221834815</v>
      </c>
      <c r="FX30">
        <f t="shared" si="31"/>
        <v>-0.49642528909248318</v>
      </c>
      <c r="FY30">
        <f t="shared" si="31"/>
        <v>-0.48916500132675528</v>
      </c>
      <c r="FZ30">
        <f t="shared" si="31"/>
        <v>-7.0538958690202741E-2</v>
      </c>
      <c r="GA30">
        <f t="shared" si="31"/>
        <v>-7.8896506116181042E-2</v>
      </c>
      <c r="GB30">
        <f t="shared" si="31"/>
        <v>1.8698866929480744E-2</v>
      </c>
      <c r="GC30">
        <f t="shared" si="31"/>
        <v>-6.2081939684738442E-2</v>
      </c>
      <c r="GD30">
        <f t="shared" si="31"/>
        <v>-1.83772268236293E-16</v>
      </c>
      <c r="GE30">
        <f t="shared" si="31"/>
        <v>-1.83772268236293E-16</v>
      </c>
      <c r="GF30">
        <f t="shared" si="31"/>
        <v>-3.6102412929213352E-2</v>
      </c>
      <c r="GG30">
        <f t="shared" si="31"/>
        <v>-2.7235873581104224E-2</v>
      </c>
      <c r="GH30">
        <f t="shared" si="31"/>
        <v>9.2945193652252019E-3</v>
      </c>
      <c r="GI30">
        <f t="shared" si="31"/>
        <v>1.8698866929480744E-2</v>
      </c>
      <c r="GJ30">
        <f t="shared" si="31"/>
        <v>-9.1858144284378326E-3</v>
      </c>
      <c r="GK30">
        <f t="shared" si="31"/>
        <v>1.8698866929480744E-2</v>
      </c>
      <c r="GL30">
        <f t="shared" ref="GL30:GW30" si="32">COS(RADIANS(GL11))</f>
        <v>-0.3283171757630885</v>
      </c>
      <c r="GM30">
        <f t="shared" si="32"/>
        <v>-0.31182112229965098</v>
      </c>
      <c r="GN30">
        <f t="shared" si="32"/>
        <v>-0.3283171757630885</v>
      </c>
      <c r="GO30">
        <f t="shared" si="32"/>
        <v>-0.31182112229965098</v>
      </c>
      <c r="GP30">
        <f t="shared" si="32"/>
        <v>-0.31738199824732172</v>
      </c>
      <c r="GQ30">
        <f t="shared" si="32"/>
        <v>-0.31182112229965098</v>
      </c>
      <c r="GR30">
        <f t="shared" si="32"/>
        <v>-0.31738199824732172</v>
      </c>
      <c r="GS30">
        <f t="shared" si="32"/>
        <v>-0.35968872995263373</v>
      </c>
      <c r="GT30">
        <f t="shared" si="32"/>
        <v>-0.3283171757630885</v>
      </c>
      <c r="GU30">
        <f t="shared" si="32"/>
        <v>-0.30619693206878662</v>
      </c>
      <c r="GV30">
        <f t="shared" si="32"/>
        <v>-0.30619693206878662</v>
      </c>
      <c r="GW30">
        <f t="shared" si="32"/>
        <v>-0.31738199824732172</v>
      </c>
    </row>
    <row r="31" spans="1:205">
      <c r="A31" s="3" t="s">
        <v>180</v>
      </c>
      <c r="B31">
        <f t="shared" ref="B31:BM31" si="33">SIN(RADIANS(B11))</f>
        <v>-0.88545602559081782</v>
      </c>
      <c r="C31">
        <f t="shared" si="33"/>
        <v>-0.86190585150477461</v>
      </c>
      <c r="D31">
        <f t="shared" si="33"/>
        <v>-0.85359308937565781</v>
      </c>
      <c r="E31">
        <f t="shared" si="33"/>
        <v>-0.87008699110871146</v>
      </c>
      <c r="F31">
        <f t="shared" si="33"/>
        <v>-0.87008699110871146</v>
      </c>
      <c r="G31">
        <f t="shared" si="33"/>
        <v>-0.86190585150477461</v>
      </c>
      <c r="H31">
        <f t="shared" si="33"/>
        <v>-0.88545602559081782</v>
      </c>
      <c r="I31">
        <f t="shared" si="33"/>
        <v>-0.87008699110871146</v>
      </c>
      <c r="J31">
        <f t="shared" si="33"/>
        <v>-0.91226955250485142</v>
      </c>
      <c r="K31">
        <f t="shared" si="33"/>
        <v>-0.89263387039550102</v>
      </c>
      <c r="L31">
        <f t="shared" si="33"/>
        <v>-0.8779441129264155</v>
      </c>
      <c r="M31">
        <f t="shared" si="33"/>
        <v>-0.86190585150477461</v>
      </c>
      <c r="N31">
        <f t="shared" si="33"/>
        <v>-0.87008699110871146</v>
      </c>
      <c r="O31">
        <f t="shared" si="33"/>
        <v>-0.86190585150477461</v>
      </c>
      <c r="P31">
        <f t="shared" si="33"/>
        <v>-0.83670594639947593</v>
      </c>
      <c r="Q31">
        <f t="shared" si="33"/>
        <v>-0.87008699110871146</v>
      </c>
      <c r="R31">
        <f t="shared" si="33"/>
        <v>-0.8779441129264155</v>
      </c>
      <c r="S31">
        <f t="shared" si="33"/>
        <v>-0.87008699110871146</v>
      </c>
      <c r="T31">
        <f t="shared" si="33"/>
        <v>-0.86190585150477461</v>
      </c>
      <c r="U31">
        <f t="shared" si="33"/>
        <v>-0.86190585150477461</v>
      </c>
      <c r="V31">
        <f t="shared" si="33"/>
        <v>-0.86190585150477461</v>
      </c>
      <c r="W31">
        <f t="shared" si="33"/>
        <v>-0.86190585150477461</v>
      </c>
      <c r="X31">
        <f t="shared" si="33"/>
        <v>-0.84519008561555009</v>
      </c>
      <c r="Y31">
        <f t="shared" si="33"/>
        <v>-0.87008699110871146</v>
      </c>
      <c r="Z31">
        <f t="shared" si="33"/>
        <v>-0.82814927862243759</v>
      </c>
      <c r="AA31">
        <f t="shared" si="33"/>
        <v>-0.89948846197993149</v>
      </c>
      <c r="AB31">
        <f t="shared" si="33"/>
        <v>-0.88545602559081782</v>
      </c>
      <c r="AC31">
        <f t="shared" si="33"/>
        <v>-0.89263387039550102</v>
      </c>
      <c r="AD31">
        <f t="shared" si="33"/>
        <v>-0.82814927862243759</v>
      </c>
      <c r="AE31">
        <f t="shared" si="33"/>
        <v>-0.82814927862243759</v>
      </c>
      <c r="AF31">
        <f t="shared" si="33"/>
        <v>-0.83670594639947593</v>
      </c>
      <c r="AG31">
        <f t="shared" si="33"/>
        <v>-0.91226955250485142</v>
      </c>
      <c r="AH31">
        <f t="shared" si="33"/>
        <v>-0.85359308937565781</v>
      </c>
      <c r="AI31">
        <f t="shared" si="33"/>
        <v>-0.82814927862243759</v>
      </c>
      <c r="AJ31">
        <f t="shared" si="33"/>
        <v>-0.84519008561555009</v>
      </c>
      <c r="AK31">
        <f t="shared" si="33"/>
        <v>-0.82814927862243759</v>
      </c>
      <c r="AL31">
        <f t="shared" si="33"/>
        <v>-0.46840844096565576</v>
      </c>
      <c r="AM31">
        <f t="shared" si="33"/>
        <v>-0.46840844096565576</v>
      </c>
      <c r="AN31">
        <f t="shared" si="33"/>
        <v>-0.50802769239724288</v>
      </c>
      <c r="AO31">
        <f t="shared" si="33"/>
        <v>-0.50000000000000044</v>
      </c>
      <c r="AP31">
        <f t="shared" si="33"/>
        <v>-0.47622755897827346</v>
      </c>
      <c r="AQ31">
        <f t="shared" si="33"/>
        <v>-0.51610627423462585</v>
      </c>
      <c r="AR31">
        <f t="shared" si="33"/>
        <v>-0.53241355758018516</v>
      </c>
      <c r="AS31">
        <f t="shared" si="33"/>
        <v>-0.48409946130657067</v>
      </c>
      <c r="AT31">
        <f t="shared" si="33"/>
        <v>-0.50802769239724288</v>
      </c>
      <c r="AU31">
        <f t="shared" si="33"/>
        <v>-0.45292988354192543</v>
      </c>
      <c r="AV31">
        <f t="shared" si="33"/>
        <v>-0.51610627423462585</v>
      </c>
      <c r="AW31">
        <f t="shared" si="33"/>
        <v>-0.53241355758018516</v>
      </c>
      <c r="AX31">
        <f t="shared" si="33"/>
        <v>-0.165830004472027</v>
      </c>
      <c r="AY31">
        <f t="shared" si="33"/>
        <v>-0.1712931442050333</v>
      </c>
      <c r="AZ31">
        <f t="shared" si="33"/>
        <v>-0.20502539924562582</v>
      </c>
      <c r="BA31">
        <f t="shared" si="33"/>
        <v>-0.1712931442050333</v>
      </c>
      <c r="BB31">
        <f t="shared" si="33"/>
        <v>-0.19928801355432318</v>
      </c>
      <c r="BC31">
        <f t="shared" si="33"/>
        <v>-0.21080977432322495</v>
      </c>
      <c r="BD31">
        <f t="shared" si="33"/>
        <v>-0.18795275382870416</v>
      </c>
      <c r="BE31">
        <f t="shared" si="33"/>
        <v>-0.17680106793095116</v>
      </c>
      <c r="BF31">
        <f t="shared" si="33"/>
        <v>-0.21080977432322495</v>
      </c>
      <c r="BG31">
        <f t="shared" si="33"/>
        <v>-0.21080977432322495</v>
      </c>
      <c r="BH31">
        <f t="shared" si="33"/>
        <v>-0.19928801355432318</v>
      </c>
      <c r="BI31">
        <f t="shared" si="33"/>
        <v>-0.20502539924562582</v>
      </c>
      <c r="BJ31">
        <f t="shared" si="33"/>
        <v>-0.34373692445423681</v>
      </c>
      <c r="BK31">
        <f t="shared" si="33"/>
        <v>-0.33688985339222</v>
      </c>
      <c r="BL31">
        <f t="shared" si="33"/>
        <v>-0.37166245536572645</v>
      </c>
      <c r="BM31">
        <f t="shared" si="33"/>
        <v>-0.34373692445423681</v>
      </c>
      <c r="BN31">
        <f t="shared" ref="BN31:DY31" si="34">SIN(RADIANS(BN11))</f>
        <v>-0.31003308737075641</v>
      </c>
      <c r="BO31">
        <f t="shared" si="34"/>
        <v>-0.35759191938964091</v>
      </c>
      <c r="BP31">
        <f t="shared" si="34"/>
        <v>-0.35759191938964091</v>
      </c>
      <c r="BQ31">
        <f t="shared" si="34"/>
        <v>-0.33688985339222</v>
      </c>
      <c r="BR31">
        <f t="shared" si="34"/>
        <v>-0.34373692445423681</v>
      </c>
      <c r="BS31">
        <f t="shared" si="34"/>
        <v>-0.34373692445423681</v>
      </c>
      <c r="BT31">
        <f t="shared" si="34"/>
        <v>-0.30345063404298073</v>
      </c>
      <c r="BU31">
        <f t="shared" si="34"/>
        <v>-0.31666799443820648</v>
      </c>
      <c r="BV31">
        <f t="shared" si="34"/>
        <v>-1.6687632593632699E-2</v>
      </c>
      <c r="BW31">
        <f t="shared" si="34"/>
        <v>-1.6687632593632699E-2</v>
      </c>
      <c r="BX31">
        <f t="shared" si="34"/>
        <v>-8.2781469545362765E-3</v>
      </c>
      <c r="BY31">
        <f t="shared" si="34"/>
        <v>-1.6687632593632699E-2</v>
      </c>
      <c r="BZ31">
        <f t="shared" si="34"/>
        <v>-1.246631434610215E-2</v>
      </c>
      <c r="CA31">
        <f t="shared" si="34"/>
        <v>-1.6687632593632699E-2</v>
      </c>
      <c r="CB31">
        <f t="shared" si="34"/>
        <v>-1.6687632593632699E-2</v>
      </c>
      <c r="CC31">
        <f t="shared" si="34"/>
        <v>-8.2781469545362765E-3</v>
      </c>
      <c r="CD31">
        <f t="shared" si="34"/>
        <v>-1.6687632593632699E-2</v>
      </c>
      <c r="CE31">
        <f t="shared" si="34"/>
        <v>-1.246631434610215E-2</v>
      </c>
      <c r="CF31">
        <f t="shared" si="34"/>
        <v>-1.246631434610215E-2</v>
      </c>
      <c r="CG31">
        <f t="shared" si="34"/>
        <v>-1.246631434610215E-2</v>
      </c>
      <c r="CH31">
        <f t="shared" si="34"/>
        <v>-0.43766598240561555</v>
      </c>
      <c r="CI31">
        <f t="shared" si="34"/>
        <v>-0.43766598240561555</v>
      </c>
      <c r="CJ31">
        <f t="shared" si="34"/>
        <v>-0.50802769239724288</v>
      </c>
      <c r="CK31">
        <f t="shared" si="34"/>
        <v>-0.52423512491986701</v>
      </c>
      <c r="CL31">
        <f t="shared" si="34"/>
        <v>-0.53241355758018516</v>
      </c>
      <c r="CM31">
        <f t="shared" si="34"/>
        <v>-0.43766598240561555</v>
      </c>
      <c r="CN31">
        <f t="shared" si="34"/>
        <v>-0.4606424500080239</v>
      </c>
      <c r="CO31">
        <f t="shared" si="34"/>
        <v>-0.50000000000000044</v>
      </c>
      <c r="CP31">
        <f t="shared" si="34"/>
        <v>-0.49202375610883542</v>
      </c>
      <c r="CQ31">
        <f t="shared" si="34"/>
        <v>-0.47622755897827346</v>
      </c>
      <c r="CR31">
        <f t="shared" si="34"/>
        <v>-0.51610627423462585</v>
      </c>
      <c r="CS31">
        <f t="shared" si="34"/>
        <v>-0.53241355758018516</v>
      </c>
      <c r="CT31">
        <f t="shared" si="34"/>
        <v>-0.1712931442050333</v>
      </c>
      <c r="CU31">
        <f t="shared" si="34"/>
        <v>-0.19928801355432318</v>
      </c>
      <c r="CV31">
        <f t="shared" si="34"/>
        <v>-0.21664149936219951</v>
      </c>
      <c r="CW31">
        <f t="shared" si="34"/>
        <v>-0.21080977432322495</v>
      </c>
      <c r="CX31">
        <f t="shared" si="34"/>
        <v>-0.20502539924562582</v>
      </c>
      <c r="CY31">
        <f t="shared" si="34"/>
        <v>-0.21080977432322495</v>
      </c>
      <c r="CZ31">
        <f t="shared" si="34"/>
        <v>-0.15503659933799285</v>
      </c>
      <c r="DA31">
        <f t="shared" si="34"/>
        <v>-0.21080977432322495</v>
      </c>
      <c r="DB31">
        <f t="shared" si="34"/>
        <v>-0.19928801355432318</v>
      </c>
      <c r="DC31">
        <f t="shared" si="34"/>
        <v>-0.17680106793095116</v>
      </c>
      <c r="DD31">
        <f t="shared" si="34"/>
        <v>-0.20502539924562582</v>
      </c>
      <c r="DE31">
        <f t="shared" si="34"/>
        <v>-0.20502539924562582</v>
      </c>
      <c r="DF31">
        <f t="shared" si="34"/>
        <v>-0.86190585150477461</v>
      </c>
      <c r="DG31">
        <f t="shared" si="34"/>
        <v>-0.83670594639947593</v>
      </c>
      <c r="DH31">
        <f t="shared" si="34"/>
        <v>-0.81952821384662367</v>
      </c>
      <c r="DI31">
        <f t="shared" si="34"/>
        <v>-0.86190585150477461</v>
      </c>
      <c r="DJ31">
        <f t="shared" si="34"/>
        <v>-0.81952821384662367</v>
      </c>
      <c r="DK31">
        <f t="shared" si="34"/>
        <v>-0.87008699110871146</v>
      </c>
      <c r="DL31">
        <f t="shared" si="34"/>
        <v>-0.87008699110871146</v>
      </c>
      <c r="DM31">
        <f t="shared" si="34"/>
        <v>-0.85359308937565781</v>
      </c>
      <c r="DN31">
        <f t="shared" si="34"/>
        <v>-0.87008699110871146</v>
      </c>
      <c r="DO31">
        <f t="shared" si="34"/>
        <v>-0.82814927862243759</v>
      </c>
      <c r="DP31">
        <f t="shared" si="34"/>
        <v>-0.8779441129264155</v>
      </c>
      <c r="DQ31">
        <f t="shared" si="34"/>
        <v>-0.84519008561555009</v>
      </c>
      <c r="DR31">
        <f t="shared" si="34"/>
        <v>-0.91226955250485142</v>
      </c>
      <c r="DS31">
        <f t="shared" si="34"/>
        <v>-0.91226955250485142</v>
      </c>
      <c r="DT31">
        <f t="shared" si="34"/>
        <v>-0.89263387039550102</v>
      </c>
      <c r="DU31">
        <f t="shared" si="34"/>
        <v>-0.91226955250485142</v>
      </c>
      <c r="DV31">
        <f t="shared" si="34"/>
        <v>-0.91226955250485142</v>
      </c>
      <c r="DW31">
        <f t="shared" si="34"/>
        <v>-0.90603029560839843</v>
      </c>
      <c r="DX31">
        <f t="shared" si="34"/>
        <v>-0.89948846197993149</v>
      </c>
      <c r="DY31">
        <f t="shared" si="34"/>
        <v>-0.89948846197993149</v>
      </c>
      <c r="DZ31">
        <f t="shared" ref="DZ31:GK31" si="35">SIN(RADIANS(DZ11))</f>
        <v>-0.89948846197993149</v>
      </c>
      <c r="EA31">
        <f t="shared" si="35"/>
        <v>-0.90603029560839843</v>
      </c>
      <c r="EB31">
        <f t="shared" si="35"/>
        <v>-0.91226955250485142</v>
      </c>
      <c r="EC31">
        <f t="shared" si="35"/>
        <v>-0.88545602559081782</v>
      </c>
      <c r="ED31">
        <f t="shared" si="35"/>
        <v>-0.99856654806771383</v>
      </c>
      <c r="EE31">
        <f t="shared" si="35"/>
        <v>-1</v>
      </c>
      <c r="EF31">
        <f t="shared" si="35"/>
        <v>-0.99962903478754261</v>
      </c>
      <c r="EG31">
        <f t="shared" si="35"/>
        <v>-0.99960190151411887</v>
      </c>
      <c r="EH31">
        <f t="shared" si="35"/>
        <v>-0.99856654806771383</v>
      </c>
      <c r="EI31">
        <f t="shared" si="35"/>
        <v>-0.99688281223153774</v>
      </c>
      <c r="EJ31">
        <f t="shared" si="35"/>
        <v>-0.9999568050219817</v>
      </c>
      <c r="EK31">
        <f t="shared" si="35"/>
        <v>-0.99688281223153774</v>
      </c>
      <c r="EL31">
        <f t="shared" si="35"/>
        <v>-0.99934809540054093</v>
      </c>
      <c r="EM31">
        <f t="shared" si="35"/>
        <v>-0.99983319819003236</v>
      </c>
      <c r="EN31">
        <f t="shared" si="35"/>
        <v>-0.99934809540054093</v>
      </c>
      <c r="EO31">
        <f t="shared" si="35"/>
        <v>-0.9975090251756632</v>
      </c>
      <c r="EP31">
        <f t="shared" si="35"/>
        <v>-0.93694972472252092</v>
      </c>
      <c r="EQ31">
        <f t="shared" si="35"/>
        <v>-0.93307235386386911</v>
      </c>
      <c r="ER31">
        <f t="shared" si="35"/>
        <v>-0.93307235386386911</v>
      </c>
      <c r="ES31">
        <f t="shared" si="35"/>
        <v>-0.95014082518739618</v>
      </c>
      <c r="ET31">
        <f t="shared" si="35"/>
        <v>-0.95014082518739618</v>
      </c>
      <c r="EU31">
        <f t="shared" si="35"/>
        <v>-0.93694972472252092</v>
      </c>
      <c r="EV31">
        <f t="shared" si="35"/>
        <v>-0.95014082518739618</v>
      </c>
      <c r="EW31">
        <f t="shared" si="35"/>
        <v>-0.95014082518739618</v>
      </c>
      <c r="EX31">
        <f t="shared" si="35"/>
        <v>-0.94078309877065502</v>
      </c>
      <c r="EY31">
        <f t="shared" si="35"/>
        <v>-0.93694972472252092</v>
      </c>
      <c r="EZ31">
        <f t="shared" si="35"/>
        <v>-0.93694972472252092</v>
      </c>
      <c r="FA31">
        <f t="shared" si="35"/>
        <v>-0.95014082518739618</v>
      </c>
      <c r="FB31">
        <f t="shared" si="35"/>
        <v>-0.98871191379614376</v>
      </c>
      <c r="FC31">
        <f t="shared" si="35"/>
        <v>-0.98384600592707749</v>
      </c>
      <c r="FD31">
        <f t="shared" si="35"/>
        <v>-0.97542978699027449</v>
      </c>
      <c r="FE31">
        <f t="shared" si="35"/>
        <v>-0.97542978699027449</v>
      </c>
      <c r="FF31">
        <f t="shared" si="35"/>
        <v>-0.97979065217654104</v>
      </c>
      <c r="FG31">
        <f t="shared" si="35"/>
        <v>-0.98755798550366403</v>
      </c>
      <c r="FH31">
        <f t="shared" si="35"/>
        <v>-0.97691516458639149</v>
      </c>
      <c r="FI31">
        <f t="shared" si="35"/>
        <v>-0.98982144183577159</v>
      </c>
      <c r="FJ31">
        <f t="shared" si="35"/>
        <v>-0.98982144183577159</v>
      </c>
      <c r="FK31">
        <f t="shared" si="35"/>
        <v>-0.97979065217654104</v>
      </c>
      <c r="FL31">
        <f t="shared" si="35"/>
        <v>-0.97979065217654104</v>
      </c>
      <c r="FM31">
        <f t="shared" si="35"/>
        <v>-0.98636130343296158</v>
      </c>
      <c r="FN31">
        <f t="shared" si="35"/>
        <v>-0.8701348033814339</v>
      </c>
      <c r="FO31">
        <f t="shared" si="35"/>
        <v>-0.87219126427464033</v>
      </c>
      <c r="FP31">
        <f t="shared" si="35"/>
        <v>-0.86807945048218049</v>
      </c>
      <c r="FQ31">
        <f t="shared" si="35"/>
        <v>-0.87630668004386358</v>
      </c>
      <c r="FR31">
        <f t="shared" si="35"/>
        <v>-0.87424862757159794</v>
      </c>
      <c r="FS31">
        <f t="shared" si="35"/>
        <v>-0.86807945048218049</v>
      </c>
      <c r="FT31">
        <f t="shared" si="35"/>
        <v>-0.86602540378443837</v>
      </c>
      <c r="FU31">
        <f t="shared" si="35"/>
        <v>-0.87219126427464033</v>
      </c>
      <c r="FV31">
        <f t="shared" si="35"/>
        <v>-0.8701348033814339</v>
      </c>
      <c r="FW31">
        <f t="shared" si="35"/>
        <v>-0.8701348033814339</v>
      </c>
      <c r="FX31">
        <f t="shared" si="35"/>
        <v>-0.86807945048218049</v>
      </c>
      <c r="FY31">
        <f t="shared" si="35"/>
        <v>-0.87219126427464033</v>
      </c>
      <c r="FZ31">
        <f t="shared" si="35"/>
        <v>-0.9975090251756632</v>
      </c>
      <c r="GA31">
        <f t="shared" si="35"/>
        <v>-0.99688281223153774</v>
      </c>
      <c r="GB31">
        <f t="shared" si="35"/>
        <v>-0.99982516090342199</v>
      </c>
      <c r="GC31">
        <f t="shared" si="35"/>
        <v>-0.99807105596995471</v>
      </c>
      <c r="GD31">
        <f t="shared" si="35"/>
        <v>-1</v>
      </c>
      <c r="GE31">
        <f t="shared" si="35"/>
        <v>-1</v>
      </c>
      <c r="GF31">
        <f t="shared" si="35"/>
        <v>-0.99934809540054093</v>
      </c>
      <c r="GG31">
        <f t="shared" si="35"/>
        <v>-0.99962903478754261</v>
      </c>
      <c r="GH31">
        <f t="shared" si="35"/>
        <v>-0.9999568050219817</v>
      </c>
      <c r="GI31">
        <f t="shared" si="35"/>
        <v>-0.99982516090342199</v>
      </c>
      <c r="GJ31">
        <f t="shared" si="35"/>
        <v>-0.99995780951662472</v>
      </c>
      <c r="GK31">
        <f t="shared" si="35"/>
        <v>-0.99982516090342199</v>
      </c>
      <c r="GL31">
        <f t="shared" ref="GL31:GW31" si="36">SIN(RADIANS(GL11))</f>
        <v>-0.94456753707659746</v>
      </c>
      <c r="GM31">
        <f t="shared" si="36"/>
        <v>-0.95014082518739618</v>
      </c>
      <c r="GN31">
        <f t="shared" si="36"/>
        <v>-0.94456753707659746</v>
      </c>
      <c r="GO31">
        <f t="shared" si="36"/>
        <v>-0.95014082518739618</v>
      </c>
      <c r="GP31">
        <f t="shared" si="36"/>
        <v>-0.94829777348074429</v>
      </c>
      <c r="GQ31">
        <f t="shared" si="36"/>
        <v>-0.95014082518739618</v>
      </c>
      <c r="GR31">
        <f t="shared" si="36"/>
        <v>-0.94829777348074429</v>
      </c>
      <c r="GS31">
        <f t="shared" si="36"/>
        <v>-0.93307235386386911</v>
      </c>
      <c r="GT31">
        <f t="shared" si="36"/>
        <v>-0.94456753707659746</v>
      </c>
      <c r="GU31">
        <f t="shared" si="36"/>
        <v>-0.95196819211130312</v>
      </c>
      <c r="GV31">
        <f t="shared" si="36"/>
        <v>-0.95196819211130312</v>
      </c>
      <c r="GW31">
        <f t="shared" si="36"/>
        <v>-0.94829777348074429</v>
      </c>
    </row>
    <row r="32" spans="1:205">
      <c r="A32" s="3" t="s">
        <v>181</v>
      </c>
      <c r="B32">
        <f>SUM(21:21)</f>
        <v>34.039151815406335</v>
      </c>
    </row>
    <row r="33" spans="1:9">
      <c r="A33" s="3" t="s">
        <v>182</v>
      </c>
      <c r="B33">
        <f>SUM(22:22)</f>
        <v>18.018662919388344</v>
      </c>
    </row>
    <row r="34" spans="1:9">
      <c r="A34" s="12" t="s">
        <v>186</v>
      </c>
      <c r="B34">
        <f>ATAN2(B32,B33)</f>
        <v>0.48685185718958163</v>
      </c>
    </row>
    <row r="35" spans="1:9">
      <c r="A35" s="12" t="s">
        <v>185</v>
      </c>
      <c r="B35">
        <f>ABS((1/COUNT(21:21))*(B32+B33))</f>
        <v>26.028907367397338</v>
      </c>
    </row>
    <row r="36" spans="1:9">
      <c r="A36" s="3" t="s">
        <v>184</v>
      </c>
      <c r="B36">
        <f>1-B35</f>
        <v>-25.028907367397338</v>
      </c>
    </row>
    <row r="37" spans="1:9">
      <c r="A37" s="3" t="s">
        <v>183</v>
      </c>
      <c r="B37" t="e">
        <f>SQRT(-2*LN(B35))</f>
        <v>#NUM!</v>
      </c>
    </row>
    <row r="38" spans="1:9">
      <c r="A38" s="3" t="s">
        <v>159</v>
      </c>
    </row>
    <row r="41" spans="1:9">
      <c r="A41" s="9" t="s">
        <v>263</v>
      </c>
      <c r="I41" s="4"/>
    </row>
    <row r="42" spans="1:9">
      <c r="A42" s="9" t="s">
        <v>262</v>
      </c>
    </row>
    <row r="43" spans="1:9">
      <c r="A43" s="2" t="s">
        <v>158</v>
      </c>
      <c r="B43" s="2" t="s">
        <v>159</v>
      </c>
      <c r="C43" s="2" t="s">
        <v>162</v>
      </c>
      <c r="D43" s="2" t="s">
        <v>163</v>
      </c>
    </row>
    <row r="44" spans="1:9">
      <c r="A44" s="3" t="s">
        <v>147</v>
      </c>
      <c r="B44" s="1">
        <f>PEARSON($4:$4,6:6)</f>
        <v>0.5255800097690716</v>
      </c>
      <c r="C44" s="4">
        <f>B44*SQRT(12-2)/SQRT(1-B44^2)</f>
        <v>1.9536189256747993</v>
      </c>
      <c r="D44">
        <f>TDIST(ABS(C44), 12-2, 2)</f>
        <v>7.927112936768535E-2</v>
      </c>
    </row>
    <row r="45" spans="1:9">
      <c r="A45" s="3" t="s">
        <v>148</v>
      </c>
      <c r="B45" s="1">
        <f>PEARSON($4:$4,7:7)</f>
        <v>-0.26219122310846482</v>
      </c>
      <c r="C45" s="4">
        <f>B45*SQRT(12-2)/SQRT(1-B45^2)</f>
        <v>-0.85917901872888103</v>
      </c>
      <c r="D45">
        <f>TDIST(ABS(C45), 12-2, 2)</f>
        <v>0.41036457683720517</v>
      </c>
    </row>
    <row r="46" spans="1:9">
      <c r="A46" s="3" t="s">
        <v>149</v>
      </c>
      <c r="B46" s="1">
        <f>PEARSON($4:$4,8:8)</f>
        <v>-0.21841835538316187</v>
      </c>
      <c r="C46" s="4">
        <f t="shared" ref="C46:C48" si="37">B46*SQRT(12-2)/SQRT(1-B46^2)</f>
        <v>-0.70778888858236122</v>
      </c>
      <c r="D46">
        <f t="shared" ref="D46:D47" si="38">TDIST(ABS(C46), 12-2, 2)</f>
        <v>0.49524171334824141</v>
      </c>
    </row>
    <row r="47" spans="1:9">
      <c r="A47" s="3" t="s">
        <v>150</v>
      </c>
      <c r="B47" s="1">
        <f>PEARSON($4:$4,9:9)</f>
        <v>4.3511686950725333E-2</v>
      </c>
      <c r="C47" s="4">
        <f t="shared" si="37"/>
        <v>0.13772647385556769</v>
      </c>
      <c r="D47">
        <f t="shared" si="38"/>
        <v>0.89319030459354387</v>
      </c>
    </row>
    <row r="48" spans="1:9">
      <c r="A48" s="3" t="s">
        <v>151</v>
      </c>
      <c r="B48" s="1">
        <f>PEARSON($4:$4,10:10)</f>
        <v>2.4931300062819774E-2</v>
      </c>
      <c r="C48" s="4">
        <f t="shared" si="37"/>
        <v>7.8864206839024037E-2</v>
      </c>
      <c r="D48">
        <f>TDIST(ABS(C48), 12-2, 2)</f>
        <v>0.93869644834107968</v>
      </c>
    </row>
    <row r="49" spans="1:10">
      <c r="A49" s="3" t="s">
        <v>178</v>
      </c>
      <c r="B49" s="13">
        <f>E65</f>
        <v>0.52082629601036201</v>
      </c>
      <c r="C49" s="4">
        <f>B49*SQRT(12-2)/SQRT(1-B49^2)</f>
        <v>1.9293304034115784</v>
      </c>
      <c r="D49">
        <f>TDIST(ABS(C49), 12-2, 2)</f>
        <v>8.2525778029611294E-2</v>
      </c>
    </row>
    <row r="50" spans="1:10">
      <c r="B50" s="13"/>
      <c r="C50" s="4"/>
    </row>
    <row r="51" spans="1:10">
      <c r="A51" s="9" t="s">
        <v>260</v>
      </c>
      <c r="I51" s="6"/>
    </row>
    <row r="52" spans="1:10">
      <c r="A52" s="2" t="s">
        <v>158</v>
      </c>
      <c r="B52" s="2" t="s">
        <v>160</v>
      </c>
      <c r="C52" s="2" t="s">
        <v>161</v>
      </c>
      <c r="D52" s="2" t="s">
        <v>174</v>
      </c>
      <c r="E52" s="2" t="s">
        <v>173</v>
      </c>
    </row>
    <row r="53" spans="1:10">
      <c r="A53" t="str">
        <f>A6</f>
        <v>thetaSub</v>
      </c>
      <c r="B53">
        <f>MIN(6:6)</f>
        <v>9</v>
      </c>
      <c r="C53">
        <f>MAX(6:6)</f>
        <v>45</v>
      </c>
      <c r="D53" s="6">
        <f>AVERAGE(6:6)</f>
        <v>25.570588235294103</v>
      </c>
      <c r="E53" s="6">
        <f>STDEV(6:6)</f>
        <v>8.4685635801122334</v>
      </c>
    </row>
    <row r="54" spans="1:10">
      <c r="A54" t="str">
        <f>A7</f>
        <v>vertexNum</v>
      </c>
      <c r="B54">
        <f>MIN(7:7)</f>
        <v>8</v>
      </c>
      <c r="C54">
        <f>MAX(7:7)</f>
        <v>28</v>
      </c>
      <c r="D54" s="6">
        <f>AVERAGE(7:7)</f>
        <v>13.245098039215685</v>
      </c>
      <c r="E54" s="6">
        <f>STDEV(7:7)</f>
        <v>4.7735648801726596</v>
      </c>
    </row>
    <row r="55" spans="1:10">
      <c r="A55" t="str">
        <f>A8</f>
        <v>lengthCoefficient</v>
      </c>
      <c r="B55">
        <f>MIN(8:8)</f>
        <v>0</v>
      </c>
      <c r="C55">
        <f>MAX(8:8)</f>
        <v>2</v>
      </c>
      <c r="D55" s="6">
        <f>AVERAGE(8:8)</f>
        <v>0.9</v>
      </c>
      <c r="E55" s="6">
        <f>STDEV(8:8)</f>
        <v>0.48484419314416466</v>
      </c>
    </row>
    <row r="56" spans="1:10">
      <c r="A56" t="str">
        <f>A9</f>
        <v>amplitude</v>
      </c>
      <c r="B56">
        <f>MIN(9:9)</f>
        <v>0</v>
      </c>
      <c r="C56">
        <f>MAX(9:9)</f>
        <v>1</v>
      </c>
      <c r="D56" s="6">
        <f>AVERAGE(9:9)</f>
        <v>0.40367647058823547</v>
      </c>
      <c r="E56" s="6">
        <f>STDEV(9:9)</f>
        <v>0.20311299782876788</v>
      </c>
    </row>
    <row r="57" spans="1:10">
      <c r="A57" t="str">
        <f>A10</f>
        <v>thetaBeat</v>
      </c>
      <c r="B57">
        <f>MIN(10:10)</f>
        <v>0</v>
      </c>
      <c r="C57">
        <f>MAX(10:10)</f>
        <v>10</v>
      </c>
      <c r="D57" s="6">
        <f>AVERAGE(10:10)</f>
        <v>4.2352941176470589</v>
      </c>
      <c r="E57" s="6">
        <f>STDEV(10:10)</f>
        <v>2.0917453084054385</v>
      </c>
    </row>
    <row r="58" spans="1:10">
      <c r="A58"/>
      <c r="D58" s="6"/>
      <c r="E58" s="6"/>
    </row>
    <row r="59" spans="1:10">
      <c r="A59" s="9" t="s">
        <v>261</v>
      </c>
      <c r="J59" s="9" t="s">
        <v>264</v>
      </c>
    </row>
    <row r="60" spans="1:10">
      <c r="A60" s="8" t="s">
        <v>175</v>
      </c>
      <c r="B60" t="s">
        <v>166</v>
      </c>
      <c r="C60" t="s">
        <v>167</v>
      </c>
      <c r="D60" t="s">
        <v>168</v>
      </c>
      <c r="E60" t="s">
        <v>169</v>
      </c>
      <c r="F60" t="s">
        <v>170</v>
      </c>
      <c r="G60" t="s">
        <v>171</v>
      </c>
      <c r="H60" t="s">
        <v>172</v>
      </c>
    </row>
    <row r="61" spans="1:10">
      <c r="A61" s="3" t="s">
        <v>140</v>
      </c>
      <c r="B61" s="6">
        <f t="shared" ref="B61:B67" si="39">PEARSON($4:$4, 4:4)</f>
        <v>1</v>
      </c>
      <c r="C61" s="7">
        <f>PEARSON($5:5, 4:4)</f>
        <v>5.6090034198973994E-3</v>
      </c>
      <c r="D61" s="7">
        <f t="shared" ref="D61:D67" si="40">PEARSON($6:$6, 4:4)</f>
        <v>0.5255800097690716</v>
      </c>
      <c r="E61" s="7">
        <f t="shared" ref="E61:E67" si="41">PEARSON($7:$7, 4:4)</f>
        <v>-0.26219122310846482</v>
      </c>
      <c r="F61" s="7">
        <f t="shared" ref="F61:F67" si="42">PEARSON($8:$8, 4:4)</f>
        <v>-0.21841835538316187</v>
      </c>
      <c r="G61" s="7">
        <f t="shared" ref="G61:G67" si="43">PEARSON($9:$9, 4:4)</f>
        <v>4.3511686950725333E-2</v>
      </c>
      <c r="H61" s="7">
        <f t="shared" ref="H61:H67" si="44">PEARSON($10:$10, 4:4)</f>
        <v>2.4931300062819774E-2</v>
      </c>
    </row>
    <row r="62" spans="1:10">
      <c r="A62" s="3" t="s">
        <v>141</v>
      </c>
      <c r="B62" s="6">
        <f t="shared" si="39"/>
        <v>5.6090034198973994E-3</v>
      </c>
      <c r="C62" s="6">
        <f t="shared" ref="C62:C67" si="45">PEARSON($5:$5, 5:5)</f>
        <v>1.0000000000000002</v>
      </c>
      <c r="D62" s="6">
        <f t="shared" si="40"/>
        <v>-4.6520321255920143E-2</v>
      </c>
      <c r="E62" s="6">
        <f t="shared" si="41"/>
        <v>0.32436460683679086</v>
      </c>
      <c r="F62" s="6">
        <f t="shared" si="42"/>
        <v>0.32990187007143629</v>
      </c>
      <c r="G62" s="6">
        <f t="shared" si="43"/>
        <v>0.57263184928617572</v>
      </c>
      <c r="H62" s="6">
        <f t="shared" si="44"/>
        <v>0.79975193241609088</v>
      </c>
    </row>
    <row r="63" spans="1:10">
      <c r="A63" s="3" t="s">
        <v>142</v>
      </c>
      <c r="B63" s="6">
        <f t="shared" si="39"/>
        <v>0.5255800097690716</v>
      </c>
      <c r="C63" s="6">
        <f t="shared" si="45"/>
        <v>-4.6520321255920143E-2</v>
      </c>
      <c r="D63" s="6">
        <f t="shared" si="40"/>
        <v>1</v>
      </c>
      <c r="E63" s="6">
        <f t="shared" si="41"/>
        <v>-0.31284770695970482</v>
      </c>
      <c r="F63" s="6">
        <f t="shared" si="42"/>
        <v>-0.28290186586883737</v>
      </c>
      <c r="G63" s="6">
        <f t="shared" si="43"/>
        <v>-4.3067025269130518E-2</v>
      </c>
      <c r="H63" s="6">
        <f t="shared" si="44"/>
        <v>-3.4479891048346381E-2</v>
      </c>
    </row>
    <row r="64" spans="1:10">
      <c r="A64" s="3" t="s">
        <v>143</v>
      </c>
      <c r="B64" s="6">
        <f t="shared" si="39"/>
        <v>-0.26219122310846482</v>
      </c>
      <c r="C64" s="6">
        <f t="shared" si="45"/>
        <v>0.32436460683679086</v>
      </c>
      <c r="D64" s="6">
        <f t="shared" si="40"/>
        <v>-0.31284770695970482</v>
      </c>
      <c r="E64" s="6">
        <f t="shared" si="41"/>
        <v>1.0000000000000002</v>
      </c>
      <c r="F64" s="6">
        <f t="shared" si="42"/>
        <v>0.52082629601036201</v>
      </c>
      <c r="G64" s="6">
        <f t="shared" si="43"/>
        <v>0.31813390844705602</v>
      </c>
      <c r="H64" s="6">
        <f t="shared" si="44"/>
        <v>0.35063899370036206</v>
      </c>
    </row>
    <row r="65" spans="1:18">
      <c r="A65" s="3" t="s">
        <v>144</v>
      </c>
      <c r="B65" s="6">
        <f t="shared" si="39"/>
        <v>-0.21841835538316187</v>
      </c>
      <c r="C65" s="6">
        <f t="shared" si="45"/>
        <v>0.32990187007143629</v>
      </c>
      <c r="D65" s="6">
        <f t="shared" si="40"/>
        <v>-0.28290186586883737</v>
      </c>
      <c r="E65" s="6">
        <f t="shared" si="41"/>
        <v>0.52082629601036201</v>
      </c>
      <c r="F65" s="6">
        <f t="shared" si="42"/>
        <v>1.0000000000000002</v>
      </c>
      <c r="G65" s="6">
        <f t="shared" si="43"/>
        <v>0.16732474410939788</v>
      </c>
      <c r="H65" s="6">
        <f t="shared" si="44"/>
        <v>0.34195237080887275</v>
      </c>
    </row>
    <row r="66" spans="1:18">
      <c r="A66" s="3" t="s">
        <v>145</v>
      </c>
      <c r="B66" s="6">
        <f t="shared" si="39"/>
        <v>4.3511686950725333E-2</v>
      </c>
      <c r="C66" s="6">
        <f t="shared" si="45"/>
        <v>0.57263184928617572</v>
      </c>
      <c r="D66" s="6">
        <f t="shared" si="40"/>
        <v>-4.3067025269130518E-2</v>
      </c>
      <c r="E66" s="6">
        <f t="shared" si="41"/>
        <v>0.31813390844705602</v>
      </c>
      <c r="F66" s="6">
        <f t="shared" si="42"/>
        <v>0.16732474410939788</v>
      </c>
      <c r="G66" s="6">
        <f t="shared" si="43"/>
        <v>1</v>
      </c>
      <c r="H66" s="6">
        <f t="shared" si="44"/>
        <v>0.48347963023278245</v>
      </c>
    </row>
    <row r="67" spans="1:18">
      <c r="A67" s="3" t="s">
        <v>146</v>
      </c>
      <c r="B67" s="6">
        <f t="shared" si="39"/>
        <v>2.4931300062819774E-2</v>
      </c>
      <c r="C67" s="6">
        <f t="shared" si="45"/>
        <v>0.79975193241609088</v>
      </c>
      <c r="D67" s="6">
        <f t="shared" si="40"/>
        <v>-3.4479891048346381E-2</v>
      </c>
      <c r="E67" s="6">
        <f t="shared" si="41"/>
        <v>0.35063899370036206</v>
      </c>
      <c r="F67" s="6">
        <f t="shared" si="42"/>
        <v>0.34195237080887275</v>
      </c>
      <c r="G67" s="6">
        <f t="shared" si="43"/>
        <v>0.48347963023278245</v>
      </c>
      <c r="H67" s="6">
        <f t="shared" si="44"/>
        <v>0.99999999999999978</v>
      </c>
    </row>
    <row r="69" spans="1:18">
      <c r="A69" s="2" t="s">
        <v>162</v>
      </c>
      <c r="B69" t="s">
        <v>166</v>
      </c>
      <c r="C69" t="s">
        <v>167</v>
      </c>
      <c r="D69" t="s">
        <v>168</v>
      </c>
      <c r="E69" t="s">
        <v>169</v>
      </c>
      <c r="F69" t="s">
        <v>170</v>
      </c>
      <c r="G69" t="s">
        <v>171</v>
      </c>
      <c r="H69" t="s">
        <v>172</v>
      </c>
    </row>
    <row r="70" spans="1:18">
      <c r="A70" s="3" t="s">
        <v>140</v>
      </c>
      <c r="B70" s="4" t="e">
        <f>ABS(B61)*SQRT(12-2)/SQRT(1-B61^2)</f>
        <v>#DIV/0!</v>
      </c>
      <c r="C70" s="4">
        <f>ABS(C61)*SQRT(12-2)/SQRT(1-C61^2)</f>
        <v>1.7737505231855084E-2</v>
      </c>
      <c r="D70" s="4">
        <f t="shared" ref="D70:H70" si="46">ABS(D61)*SQRT(12-2)/SQRT(1-D61^2)</f>
        <v>1.9536189256747993</v>
      </c>
      <c r="E70" s="4">
        <f t="shared" si="46"/>
        <v>0.85917901872888103</v>
      </c>
      <c r="F70" s="4">
        <f t="shared" si="46"/>
        <v>0.70778888858236122</v>
      </c>
      <c r="G70" s="4">
        <f t="shared" si="46"/>
        <v>0.13772647385556769</v>
      </c>
      <c r="H70" s="4">
        <f t="shared" si="46"/>
        <v>7.8864206839024037E-2</v>
      </c>
    </row>
    <row r="71" spans="1:18">
      <c r="A71" s="3" t="s">
        <v>141</v>
      </c>
      <c r="B71" s="4">
        <f t="shared" ref="B71:H71" si="47">ABS(B62)*SQRT(12-2)/SQRT(1-B62^2)</f>
        <v>1.7737505231855084E-2</v>
      </c>
      <c r="C71" s="4" t="e">
        <f t="shared" si="47"/>
        <v>#NUM!</v>
      </c>
      <c r="D71" s="4">
        <f t="shared" si="47"/>
        <v>0.14726961501574204</v>
      </c>
      <c r="E71" s="4">
        <f t="shared" si="47"/>
        <v>1.0843599802292831</v>
      </c>
      <c r="F71" s="4">
        <f t="shared" si="47"/>
        <v>1.1051106800555111</v>
      </c>
      <c r="G71" s="4">
        <f t="shared" si="47"/>
        <v>2.2088228645179915</v>
      </c>
      <c r="H71" s="4">
        <f t="shared" si="47"/>
        <v>4.2127414608789895</v>
      </c>
    </row>
    <row r="72" spans="1:18">
      <c r="A72" s="3" t="s">
        <v>142</v>
      </c>
      <c r="B72" s="4">
        <f>ABS(B63)*SQRT(12-2)/SQRT(1-B63^2)</f>
        <v>1.9536189256747993</v>
      </c>
      <c r="C72" s="4">
        <f t="shared" ref="C72:H72" si="48">ABS(C63)*SQRT(12-2)/SQRT(1-C63^2)</f>
        <v>0.14726961501574204</v>
      </c>
      <c r="D72" s="4" t="e">
        <f t="shared" si="48"/>
        <v>#DIV/0!</v>
      </c>
      <c r="E72" s="4">
        <f t="shared" si="48"/>
        <v>1.0415959944569682</v>
      </c>
      <c r="F72" s="4">
        <f t="shared" si="48"/>
        <v>0.93271679550767539</v>
      </c>
      <c r="G72" s="4">
        <f t="shared" si="48"/>
        <v>0.13631636823598603</v>
      </c>
      <c r="H72" s="4">
        <f t="shared" si="48"/>
        <v>0.1090998608616025</v>
      </c>
    </row>
    <row r="73" spans="1:18">
      <c r="A73" s="3" t="s">
        <v>143</v>
      </c>
      <c r="B73" s="4">
        <f t="shared" ref="B73:H73" si="49">ABS(B64)*SQRT(12-2)/SQRT(1-B64^2)</f>
        <v>0.85917901872888103</v>
      </c>
      <c r="C73" s="4">
        <f t="shared" si="49"/>
        <v>1.0843599802292831</v>
      </c>
      <c r="D73" s="4">
        <f t="shared" si="49"/>
        <v>1.0415959944569682</v>
      </c>
      <c r="E73" s="4" t="e">
        <f t="shared" si="49"/>
        <v>#NUM!</v>
      </c>
      <c r="F73" s="4">
        <f t="shared" si="49"/>
        <v>1.9293304034115784</v>
      </c>
      <c r="G73" s="4">
        <f t="shared" si="49"/>
        <v>1.0611594548208685</v>
      </c>
      <c r="H73" s="4">
        <f t="shared" si="49"/>
        <v>1.1839884514681305</v>
      </c>
    </row>
    <row r="74" spans="1:18">
      <c r="A74" s="3" t="s">
        <v>144</v>
      </c>
      <c r="B74" s="4">
        <f t="shared" ref="B74:H74" si="50">ABS(B65)*SQRT(12-2)/SQRT(1-B65^2)</f>
        <v>0.70778888858236122</v>
      </c>
      <c r="C74" s="4">
        <f t="shared" si="50"/>
        <v>1.1051106800555111</v>
      </c>
      <c r="D74" s="4">
        <f t="shared" si="50"/>
        <v>0.93271679550767539</v>
      </c>
      <c r="E74" s="4">
        <f t="shared" si="50"/>
        <v>1.9293304034115784</v>
      </c>
      <c r="F74" s="4" t="e">
        <f t="shared" si="50"/>
        <v>#NUM!</v>
      </c>
      <c r="G74" s="4">
        <f t="shared" si="50"/>
        <v>0.53669369609559114</v>
      </c>
      <c r="H74" s="4">
        <f t="shared" si="50"/>
        <v>1.1507166677515313</v>
      </c>
    </row>
    <row r="75" spans="1:18">
      <c r="A75" s="3" t="s">
        <v>145</v>
      </c>
      <c r="B75" s="4">
        <f t="shared" ref="B75:H75" si="51">ABS(B66)*SQRT(12-2)/SQRT(1-B66^2)</f>
        <v>0.13772647385556769</v>
      </c>
      <c r="C75" s="4">
        <f t="shared" si="51"/>
        <v>2.2088228645179915</v>
      </c>
      <c r="D75" s="4">
        <f>ABS(D66)*SQRT(12-2)/SQRT(1-D66^2)</f>
        <v>0.13631636823598603</v>
      </c>
      <c r="E75" s="4">
        <f t="shared" si="51"/>
        <v>1.0611594548208685</v>
      </c>
      <c r="F75" s="4">
        <f t="shared" si="51"/>
        <v>0.53669369609559114</v>
      </c>
      <c r="G75" s="4" t="e">
        <f t="shared" si="51"/>
        <v>#DIV/0!</v>
      </c>
      <c r="H75" s="4">
        <f t="shared" si="51"/>
        <v>1.7466008250607887</v>
      </c>
    </row>
    <row r="76" spans="1:18">
      <c r="A76" s="3" t="s">
        <v>146</v>
      </c>
      <c r="B76" s="4">
        <f t="shared" ref="B76:H76" si="52">ABS(B67)*SQRT(12-2)/SQRT(1-B67^2)</f>
        <v>7.8864206839024037E-2</v>
      </c>
      <c r="C76" s="4">
        <f t="shared" si="52"/>
        <v>4.2127414608789895</v>
      </c>
      <c r="D76" s="4">
        <f t="shared" si="52"/>
        <v>0.1090998608616025</v>
      </c>
      <c r="E76" s="4">
        <f t="shared" si="52"/>
        <v>1.1839884514681305</v>
      </c>
      <c r="F76" s="4">
        <f t="shared" si="52"/>
        <v>1.1507166677515313</v>
      </c>
      <c r="G76" s="4">
        <f t="shared" si="52"/>
        <v>1.7466008250607887</v>
      </c>
      <c r="H76" s="4">
        <f t="shared" si="52"/>
        <v>150059981.79678839</v>
      </c>
    </row>
    <row r="78" spans="1:18">
      <c r="A78" s="2" t="s">
        <v>163</v>
      </c>
      <c r="B78" t="s">
        <v>166</v>
      </c>
      <c r="C78" t="s">
        <v>167</v>
      </c>
      <c r="D78" t="s">
        <v>168</v>
      </c>
      <c r="E78" t="s">
        <v>169</v>
      </c>
      <c r="F78" t="s">
        <v>170</v>
      </c>
      <c r="G78" t="s">
        <v>171</v>
      </c>
      <c r="H78" t="s">
        <v>172</v>
      </c>
      <c r="J78" s="2" t="s">
        <v>163</v>
      </c>
      <c r="K78" t="s">
        <v>138</v>
      </c>
      <c r="L78" t="s">
        <v>139</v>
      </c>
      <c r="M78" t="s">
        <v>255</v>
      </c>
      <c r="N78" t="s">
        <v>256</v>
      </c>
      <c r="O78" t="s">
        <v>257</v>
      </c>
      <c r="P78" t="s">
        <v>258</v>
      </c>
      <c r="Q78" t="s">
        <v>259</v>
      </c>
    </row>
    <row r="79" spans="1:18">
      <c r="A79" s="3" t="s">
        <v>140</v>
      </c>
      <c r="B79" t="e">
        <f>TDIST(ABS(B70), 12-2, 2)</f>
        <v>#DIV/0!</v>
      </c>
      <c r="C79">
        <f>TDIST(ABS(C70), 12-2, 2)</f>
        <v>0.98619717215377811</v>
      </c>
      <c r="D79">
        <f t="shared" ref="D79:H79" si="53">TDIST(ABS(D70), 12-2, 2)</f>
        <v>7.927112936768535E-2</v>
      </c>
      <c r="E79">
        <f t="shared" si="53"/>
        <v>0.41036457683720517</v>
      </c>
      <c r="F79">
        <f t="shared" si="53"/>
        <v>0.49524171334824141</v>
      </c>
      <c r="G79">
        <f t="shared" si="53"/>
        <v>0.89319030459354387</v>
      </c>
      <c r="H79">
        <f t="shared" si="53"/>
        <v>0.93869644834107968</v>
      </c>
      <c r="J79" t="s">
        <v>138</v>
      </c>
      <c r="K79" s="5">
        <v>0</v>
      </c>
      <c r="L79" s="5">
        <v>0.75032095432786605</v>
      </c>
      <c r="M79" s="5">
        <v>9.4168465440727003E-19</v>
      </c>
      <c r="N79" s="5">
        <v>4.8460113142506599E-6</v>
      </c>
      <c r="O79" s="5">
        <v>9.8745742497894197E-4</v>
      </c>
      <c r="P79" s="5">
        <v>0.39187605087925098</v>
      </c>
      <c r="Q79" s="5">
        <v>0.84535144244496097</v>
      </c>
      <c r="R79" s="5"/>
    </row>
    <row r="80" spans="1:18">
      <c r="A80" s="3" t="s">
        <v>141</v>
      </c>
      <c r="B80">
        <f t="shared" ref="B80:H80" si="54">TDIST(ABS(B71), 12-2, 2)</f>
        <v>0.98619717215377811</v>
      </c>
      <c r="C80" t="e">
        <f t="shared" si="54"/>
        <v>#NUM!</v>
      </c>
      <c r="D80">
        <f t="shared" si="54"/>
        <v>0.88584609892148825</v>
      </c>
      <c r="E80">
        <f t="shared" si="54"/>
        <v>0.30365566051214482</v>
      </c>
      <c r="F80">
        <f t="shared" si="54"/>
        <v>0.29499065657087797</v>
      </c>
      <c r="G80">
        <f t="shared" si="54"/>
        <v>5.1663565946741874E-2</v>
      </c>
      <c r="H80">
        <f t="shared" si="54"/>
        <v>1.7921163324041429E-3</v>
      </c>
      <c r="J80" t="s">
        <v>139</v>
      </c>
      <c r="K80" s="5">
        <v>0.75032095432786605</v>
      </c>
      <c r="L80" s="5">
        <v>0</v>
      </c>
      <c r="M80" s="5">
        <v>0.89676093375556098</v>
      </c>
      <c r="N80" s="5">
        <v>3.0036693844848799E-5</v>
      </c>
      <c r="O80" s="5">
        <v>8.2220852979913707E-6</v>
      </c>
      <c r="P80" s="5">
        <v>8.6173864126475998E-19</v>
      </c>
      <c r="Q80" s="5">
        <v>6.4620579240469E-46</v>
      </c>
      <c r="R80" s="5"/>
    </row>
    <row r="81" spans="1:18">
      <c r="A81" s="3" t="s">
        <v>142</v>
      </c>
      <c r="B81">
        <f>TDIST(ABS(B72), 12-2, 2)</f>
        <v>7.927112936768535E-2</v>
      </c>
      <c r="C81">
        <f t="shared" ref="C81:H81" si="55">TDIST(ABS(C72), 12-2, 2)</f>
        <v>0.88584609892148825</v>
      </c>
      <c r="D81" t="e">
        <f t="shared" si="55"/>
        <v>#DIV/0!</v>
      </c>
      <c r="E81">
        <f t="shared" si="55"/>
        <v>0.32212632453026735</v>
      </c>
      <c r="F81">
        <f t="shared" si="55"/>
        <v>0.3729384461959897</v>
      </c>
      <c r="G81">
        <f t="shared" si="55"/>
        <v>0.89427640953917575</v>
      </c>
      <c r="H81">
        <f t="shared" si="55"/>
        <v>0.91528150383777451</v>
      </c>
      <c r="J81" t="s">
        <v>255</v>
      </c>
      <c r="K81" s="5">
        <v>9.4168465440727003E-19</v>
      </c>
      <c r="L81" s="5">
        <v>0.89676093375556098</v>
      </c>
      <c r="M81" s="5">
        <v>0</v>
      </c>
      <c r="N81" s="5">
        <v>1.7463418510783101E-6</v>
      </c>
      <c r="O81" s="5">
        <v>1.09281143061976E-4</v>
      </c>
      <c r="P81" s="5">
        <v>0.69900990163477095</v>
      </c>
      <c r="Q81" s="5">
        <v>0.67941318040246701</v>
      </c>
      <c r="R81" s="5"/>
    </row>
    <row r="82" spans="1:18">
      <c r="A82" s="3" t="s">
        <v>143</v>
      </c>
      <c r="B82">
        <f t="shared" ref="B82:H82" si="56">TDIST(ABS(B73), 12-2, 2)</f>
        <v>0.41036457683720517</v>
      </c>
      <c r="C82">
        <f t="shared" si="56"/>
        <v>0.30365566051214482</v>
      </c>
      <c r="D82">
        <f t="shared" si="56"/>
        <v>0.32212632453026735</v>
      </c>
      <c r="E82" t="e">
        <f t="shared" si="56"/>
        <v>#NUM!</v>
      </c>
      <c r="F82">
        <f t="shared" si="56"/>
        <v>8.2525778029611294E-2</v>
      </c>
      <c r="G82">
        <f t="shared" si="56"/>
        <v>0.3135734678787051</v>
      </c>
      <c r="H82">
        <f t="shared" si="56"/>
        <v>0.26379690901368019</v>
      </c>
      <c r="J82" t="s">
        <v>256</v>
      </c>
      <c r="K82" s="5">
        <v>4.8460113142506599E-6</v>
      </c>
      <c r="L82" s="5">
        <v>3.0036693844848799E-5</v>
      </c>
      <c r="M82" s="5">
        <v>1.7463418510783101E-6</v>
      </c>
      <c r="N82" s="5">
        <v>0</v>
      </c>
      <c r="O82" s="5">
        <v>1.4259313040107899E-17</v>
      </c>
      <c r="P82" s="5">
        <v>7.6396334679065608E-6</v>
      </c>
      <c r="Q82" s="5">
        <v>5.6220252734029702E-6</v>
      </c>
      <c r="R82" s="5"/>
    </row>
    <row r="83" spans="1:18">
      <c r="A83" s="3" t="s">
        <v>144</v>
      </c>
      <c r="B83">
        <f t="shared" ref="B83:H83" si="57">TDIST(ABS(B74), 12-2, 2)</f>
        <v>0.49524171334824141</v>
      </c>
      <c r="C83">
        <f t="shared" si="57"/>
        <v>0.29499065657087797</v>
      </c>
      <c r="D83">
        <f t="shared" si="57"/>
        <v>0.3729384461959897</v>
      </c>
      <c r="E83">
        <f>TDIST(ABS(E74), 12-2, 2)</f>
        <v>8.2525778029611294E-2</v>
      </c>
      <c r="F83" t="e">
        <f t="shared" si="57"/>
        <v>#NUM!</v>
      </c>
      <c r="G83">
        <f t="shared" si="57"/>
        <v>0.60321369373263267</v>
      </c>
      <c r="H83">
        <f t="shared" si="57"/>
        <v>0.27662129301697153</v>
      </c>
      <c r="J83" t="s">
        <v>257</v>
      </c>
      <c r="K83" s="5">
        <v>9.8745742497894197E-4</v>
      </c>
      <c r="L83" s="5">
        <v>8.2220852979913995E-6</v>
      </c>
      <c r="M83" s="5">
        <v>1.09281143061976E-4</v>
      </c>
      <c r="N83" s="5">
        <v>1.4259313040107899E-17</v>
      </c>
      <c r="O83" s="5">
        <v>0</v>
      </c>
      <c r="P83" s="5">
        <v>3.1953611391352998E-2</v>
      </c>
      <c r="Q83" s="5">
        <v>3.7183068001123099E-6</v>
      </c>
      <c r="R83" s="5"/>
    </row>
    <row r="84" spans="1:18">
      <c r="A84" s="3" t="s">
        <v>145</v>
      </c>
      <c r="B84">
        <f t="shared" ref="B84:H84" si="58">TDIST(ABS(B75), 12-2, 2)</f>
        <v>0.89319030459354387</v>
      </c>
      <c r="C84">
        <f t="shared" si="58"/>
        <v>5.1663565946741874E-2</v>
      </c>
      <c r="D84">
        <f t="shared" si="58"/>
        <v>0.89427640953917575</v>
      </c>
      <c r="E84">
        <f t="shared" si="58"/>
        <v>0.3135734678787051</v>
      </c>
      <c r="F84">
        <f t="shared" si="58"/>
        <v>0.60321369373263267</v>
      </c>
      <c r="G84" t="e">
        <f t="shared" si="58"/>
        <v>#DIV/0!</v>
      </c>
      <c r="H84">
        <f t="shared" si="58"/>
        <v>0.1112910670853992</v>
      </c>
      <c r="J84" t="s">
        <v>258</v>
      </c>
      <c r="K84" s="5">
        <v>0.39187605087925098</v>
      </c>
      <c r="L84" s="5">
        <v>8.6173864126475998E-19</v>
      </c>
      <c r="M84" s="5">
        <v>0.69900990163477095</v>
      </c>
      <c r="N84" s="5">
        <v>7.6396334679065608E-6</v>
      </c>
      <c r="O84" s="5">
        <v>3.1953611391352998E-2</v>
      </c>
      <c r="P84" s="5">
        <v>0</v>
      </c>
      <c r="Q84" s="5">
        <v>3.7250816197872099E-14</v>
      </c>
      <c r="R84" s="5"/>
    </row>
    <row r="85" spans="1:18">
      <c r="A85" s="3" t="s">
        <v>146</v>
      </c>
      <c r="B85">
        <f t="shared" ref="B85:G85" si="59">TDIST(ABS(B76), 12-2, 2)</f>
        <v>0.93869644834107968</v>
      </c>
      <c r="C85">
        <f>TDIST(ABS(C76), 12-2, 2)</f>
        <v>1.7921163324041429E-3</v>
      </c>
      <c r="D85">
        <f t="shared" si="59"/>
        <v>0.91528150383777451</v>
      </c>
      <c r="E85">
        <f t="shared" si="59"/>
        <v>0.26379690901368019</v>
      </c>
      <c r="F85">
        <f t="shared" si="59"/>
        <v>0.27662129301697153</v>
      </c>
      <c r="G85">
        <f t="shared" si="59"/>
        <v>0.1112910670853992</v>
      </c>
      <c r="H85">
        <f>TDIST(ABS(H76), 12-2, 2)</f>
        <v>4.2506142107104602E-78</v>
      </c>
      <c r="J85" t="s">
        <v>259</v>
      </c>
      <c r="K85" s="5">
        <v>0.84535144244496097</v>
      </c>
      <c r="L85" s="5">
        <v>6.4620579240469E-46</v>
      </c>
      <c r="M85" s="5">
        <v>0.67941318040246701</v>
      </c>
      <c r="N85" s="5">
        <v>5.6220252734029702E-6</v>
      </c>
      <c r="O85" s="5">
        <v>3.7183068001123099E-6</v>
      </c>
      <c r="P85" s="5">
        <v>3.7250816197872099E-14</v>
      </c>
      <c r="Q85" s="5">
        <v>0</v>
      </c>
      <c r="R85" s="5"/>
    </row>
  </sheetData>
  <phoneticPr fontId="18"/>
  <conditionalFormatting sqref="I51:J51 J43:J50">
    <cfRule type="colorScale" priority="7">
      <colorScale>
        <cfvo type="min"/>
        <cfvo type="max"/>
        <color rgb="FFFCFCFF"/>
        <color rgb="FF63BE7B"/>
      </colorScale>
    </cfRule>
  </conditionalFormatting>
  <conditionalFormatting sqref="B79:H85">
    <cfRule type="cellIs" dxfId="2" priority="5" operator="lessThan">
      <formula>0.1</formula>
    </cfRule>
  </conditionalFormatting>
  <conditionalFormatting sqref="K68:R68 R61:R67">
    <cfRule type="colorScale" priority="4">
      <colorScale>
        <cfvo type="min"/>
        <cfvo type="max"/>
        <color rgb="FFFCFCFF"/>
        <color rgb="FF63BE7B"/>
      </colorScale>
    </cfRule>
  </conditionalFormatting>
  <conditionalFormatting sqref="B61:H67">
    <cfRule type="dataBar" priority="1">
      <dataBar>
        <cfvo type="num" val="-1"/>
        <cfvo type="num" val="1"/>
        <color rgb="FFFF0000"/>
      </dataBar>
      <extLst>
        <ext xmlns:x14="http://schemas.microsoft.com/office/spreadsheetml/2009/9/main" uri="{B025F937-C7B1-47D3-B67F-A62EFF666E3E}">
          <x14:id>{950B8A58-56EA-AD4D-B0A8-371791E6D5A3}</x14:id>
        </ext>
      </extLst>
    </cfRule>
  </conditionalFormatting>
  <pageMargins left="0.75" right="0.75" top="1" bottom="1" header="0.5" footer="0.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0B8A58-56EA-AD4D-B0A8-371791E6D5A3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0070C0"/>
              <x14:axisColor rgb="FF000000"/>
            </x14:dataBar>
          </x14:cfRule>
          <xm:sqref>B61:H67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W23"/>
  <sheetViews>
    <sheetView zoomScaleNormal="50" workbookViewId="0">
      <selection activeCell="J17" sqref="J17"/>
    </sheetView>
  </sheetViews>
  <sheetFormatPr baseColWidth="10" defaultRowHeight="20"/>
  <sheetData>
    <row r="1" spans="1:20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187</v>
      </c>
      <c r="K1" t="s">
        <v>188</v>
      </c>
      <c r="L1" t="s">
        <v>189</v>
      </c>
      <c r="M1" t="s">
        <v>190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191</v>
      </c>
      <c r="W1" t="s">
        <v>192</v>
      </c>
      <c r="X1" t="s">
        <v>193</v>
      </c>
      <c r="Y1" t="s">
        <v>194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195</v>
      </c>
      <c r="AI1" t="s">
        <v>196</v>
      </c>
      <c r="AJ1" t="s">
        <v>197</v>
      </c>
      <c r="AK1" t="s">
        <v>198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199</v>
      </c>
      <c r="AU1" t="s">
        <v>200</v>
      </c>
      <c r="AV1" t="s">
        <v>201</v>
      </c>
      <c r="AW1" t="s">
        <v>202</v>
      </c>
      <c r="AX1" t="s">
        <v>32</v>
      </c>
      <c r="AY1" t="s">
        <v>33</v>
      </c>
      <c r="AZ1" t="s">
        <v>34</v>
      </c>
      <c r="BA1" t="s">
        <v>35</v>
      </c>
      <c r="BB1" t="s">
        <v>36</v>
      </c>
      <c r="BC1" t="s">
        <v>37</v>
      </c>
      <c r="BD1" t="s">
        <v>38</v>
      </c>
      <c r="BE1" t="s">
        <v>39</v>
      </c>
      <c r="BF1" t="s">
        <v>203</v>
      </c>
      <c r="BG1" t="s">
        <v>204</v>
      </c>
      <c r="BH1" t="s">
        <v>205</v>
      </c>
      <c r="BI1" t="s">
        <v>206</v>
      </c>
      <c r="BJ1" t="s">
        <v>40</v>
      </c>
      <c r="BK1" t="s">
        <v>41</v>
      </c>
      <c r="BL1" t="s">
        <v>42</v>
      </c>
      <c r="BM1" t="s">
        <v>43</v>
      </c>
      <c r="BN1" t="s">
        <v>44</v>
      </c>
      <c r="BO1" t="s">
        <v>45</v>
      </c>
      <c r="BP1" t="s">
        <v>46</v>
      </c>
      <c r="BQ1" t="s">
        <v>47</v>
      </c>
      <c r="BR1" t="s">
        <v>207</v>
      </c>
      <c r="BS1" t="s">
        <v>208</v>
      </c>
      <c r="BT1" t="s">
        <v>209</v>
      </c>
      <c r="BU1" t="s">
        <v>210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211</v>
      </c>
      <c r="CE1" t="s">
        <v>212</v>
      </c>
      <c r="CF1" t="s">
        <v>213</v>
      </c>
      <c r="CG1" t="s">
        <v>214</v>
      </c>
      <c r="CH1" t="s">
        <v>56</v>
      </c>
      <c r="CI1" t="s">
        <v>57</v>
      </c>
      <c r="CJ1" t="s">
        <v>58</v>
      </c>
      <c r="CK1" t="s">
        <v>59</v>
      </c>
      <c r="CL1" t="s">
        <v>60</v>
      </c>
      <c r="CM1" t="s">
        <v>61</v>
      </c>
      <c r="CN1" t="s">
        <v>62</v>
      </c>
      <c r="CO1" t="s">
        <v>63</v>
      </c>
      <c r="CP1" t="s">
        <v>215</v>
      </c>
      <c r="CQ1" t="s">
        <v>216</v>
      </c>
      <c r="CR1" t="s">
        <v>217</v>
      </c>
      <c r="CS1" t="s">
        <v>218</v>
      </c>
      <c r="CT1" t="s">
        <v>64</v>
      </c>
      <c r="CU1" t="s">
        <v>65</v>
      </c>
      <c r="CV1" t="s">
        <v>66</v>
      </c>
      <c r="CW1" t="s">
        <v>67</v>
      </c>
      <c r="CX1" t="s">
        <v>68</v>
      </c>
      <c r="CY1" t="s">
        <v>69</v>
      </c>
      <c r="CZ1" t="s">
        <v>70</v>
      </c>
      <c r="DA1" t="s">
        <v>71</v>
      </c>
      <c r="DB1" t="s">
        <v>219</v>
      </c>
      <c r="DC1" t="s">
        <v>220</v>
      </c>
      <c r="DD1" t="s">
        <v>221</v>
      </c>
      <c r="DE1" t="s">
        <v>222</v>
      </c>
      <c r="DF1" t="s">
        <v>72</v>
      </c>
      <c r="DG1" t="s">
        <v>73</v>
      </c>
      <c r="DH1" t="s">
        <v>74</v>
      </c>
      <c r="DI1" t="s">
        <v>75</v>
      </c>
      <c r="DJ1" t="s">
        <v>76</v>
      </c>
      <c r="DK1" t="s">
        <v>77</v>
      </c>
      <c r="DL1" t="s">
        <v>78</v>
      </c>
      <c r="DM1" t="s">
        <v>79</v>
      </c>
      <c r="DN1" t="s">
        <v>223</v>
      </c>
      <c r="DO1" t="s">
        <v>224</v>
      </c>
      <c r="DP1" t="s">
        <v>225</v>
      </c>
      <c r="DQ1" t="s">
        <v>226</v>
      </c>
      <c r="DR1" t="s">
        <v>80</v>
      </c>
      <c r="DS1" t="s">
        <v>81</v>
      </c>
      <c r="DT1" t="s">
        <v>82</v>
      </c>
      <c r="DU1" t="s">
        <v>83</v>
      </c>
      <c r="DV1" t="s">
        <v>84</v>
      </c>
      <c r="DW1" t="s">
        <v>85</v>
      </c>
      <c r="DX1" t="s">
        <v>86</v>
      </c>
      <c r="DY1" t="s">
        <v>87</v>
      </c>
      <c r="DZ1" t="s">
        <v>227</v>
      </c>
      <c r="EA1" t="s">
        <v>228</v>
      </c>
      <c r="EB1" t="s">
        <v>229</v>
      </c>
      <c r="EC1" t="s">
        <v>230</v>
      </c>
      <c r="ED1" t="s">
        <v>88</v>
      </c>
      <c r="EE1" t="s">
        <v>89</v>
      </c>
      <c r="EF1" t="s">
        <v>90</v>
      </c>
      <c r="EG1" t="s">
        <v>91</v>
      </c>
      <c r="EH1" t="s">
        <v>92</v>
      </c>
      <c r="EI1" t="s">
        <v>93</v>
      </c>
      <c r="EJ1" t="s">
        <v>94</v>
      </c>
      <c r="EK1" t="s">
        <v>95</v>
      </c>
      <c r="EL1" t="s">
        <v>231</v>
      </c>
      <c r="EM1" t="s">
        <v>232</v>
      </c>
      <c r="EN1" t="s">
        <v>233</v>
      </c>
      <c r="EO1" t="s">
        <v>234</v>
      </c>
      <c r="EP1" t="s">
        <v>96</v>
      </c>
      <c r="EQ1" t="s">
        <v>97</v>
      </c>
      <c r="ER1" t="s">
        <v>98</v>
      </c>
      <c r="ES1" t="s">
        <v>99</v>
      </c>
      <c r="ET1" t="s">
        <v>100</v>
      </c>
      <c r="EU1" t="s">
        <v>101</v>
      </c>
      <c r="EV1" t="s">
        <v>102</v>
      </c>
      <c r="EW1" t="s">
        <v>103</v>
      </c>
      <c r="EX1" t="s">
        <v>235</v>
      </c>
      <c r="EY1" t="s">
        <v>236</v>
      </c>
      <c r="EZ1" t="s">
        <v>237</v>
      </c>
      <c r="FA1" t="s">
        <v>238</v>
      </c>
      <c r="FB1" t="s">
        <v>104</v>
      </c>
      <c r="FC1" t="s">
        <v>105</v>
      </c>
      <c r="FD1" t="s">
        <v>106</v>
      </c>
      <c r="FE1" t="s">
        <v>107</v>
      </c>
      <c r="FF1" t="s">
        <v>108</v>
      </c>
      <c r="FG1" t="s">
        <v>109</v>
      </c>
      <c r="FH1" t="s">
        <v>110</v>
      </c>
      <c r="FI1" t="s">
        <v>111</v>
      </c>
      <c r="FJ1" t="s">
        <v>239</v>
      </c>
      <c r="FK1" t="s">
        <v>240</v>
      </c>
      <c r="FL1" t="s">
        <v>241</v>
      </c>
      <c r="FM1" t="s">
        <v>242</v>
      </c>
      <c r="FN1" t="s">
        <v>112</v>
      </c>
      <c r="FO1" t="s">
        <v>113</v>
      </c>
      <c r="FP1" t="s">
        <v>114</v>
      </c>
      <c r="FQ1" t="s">
        <v>115</v>
      </c>
      <c r="FR1" t="s">
        <v>116</v>
      </c>
      <c r="FS1" t="s">
        <v>117</v>
      </c>
      <c r="FT1" t="s">
        <v>118</v>
      </c>
      <c r="FU1" t="s">
        <v>119</v>
      </c>
      <c r="FV1" t="s">
        <v>243</v>
      </c>
      <c r="FW1" t="s">
        <v>244</v>
      </c>
      <c r="FX1" t="s">
        <v>245</v>
      </c>
      <c r="FY1" t="s">
        <v>246</v>
      </c>
      <c r="FZ1" t="s">
        <v>120</v>
      </c>
      <c r="GA1" t="s">
        <v>121</v>
      </c>
      <c r="GB1" t="s">
        <v>122</v>
      </c>
      <c r="GC1" t="s">
        <v>123</v>
      </c>
      <c r="GD1" t="s">
        <v>124</v>
      </c>
      <c r="GE1" t="s">
        <v>125</v>
      </c>
      <c r="GF1" t="s">
        <v>126</v>
      </c>
      <c r="GG1" t="s">
        <v>127</v>
      </c>
      <c r="GH1" t="s">
        <v>247</v>
      </c>
      <c r="GI1" t="s">
        <v>248</v>
      </c>
      <c r="GJ1" t="s">
        <v>249</v>
      </c>
      <c r="GK1" t="s">
        <v>250</v>
      </c>
      <c r="GL1" t="s">
        <v>128</v>
      </c>
      <c r="GM1" t="s">
        <v>129</v>
      </c>
      <c r="GN1" t="s">
        <v>130</v>
      </c>
      <c r="GO1" t="s">
        <v>131</v>
      </c>
      <c r="GP1" t="s">
        <v>132</v>
      </c>
      <c r="GQ1" t="s">
        <v>133</v>
      </c>
      <c r="GR1" t="s">
        <v>134</v>
      </c>
      <c r="GS1" t="s">
        <v>135</v>
      </c>
      <c r="GT1" t="s">
        <v>251</v>
      </c>
      <c r="GU1" t="s">
        <v>252</v>
      </c>
      <c r="GV1" t="s">
        <v>253</v>
      </c>
      <c r="GW1" t="s">
        <v>254</v>
      </c>
    </row>
    <row r="2" spans="1:205">
      <c r="A2" t="s">
        <v>136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0.5</v>
      </c>
      <c r="O2">
        <v>0.5</v>
      </c>
      <c r="P2">
        <v>0.5</v>
      </c>
      <c r="Q2">
        <v>0.5</v>
      </c>
      <c r="R2">
        <v>0.5</v>
      </c>
      <c r="S2">
        <v>0.5</v>
      </c>
      <c r="T2">
        <v>0.5</v>
      </c>
      <c r="U2">
        <v>0.5</v>
      </c>
      <c r="V2">
        <v>0.5</v>
      </c>
      <c r="W2">
        <v>0.5</v>
      </c>
      <c r="X2">
        <v>0.5</v>
      </c>
      <c r="Y2">
        <v>0.5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0.5</v>
      </c>
      <c r="AM2">
        <v>0.5</v>
      </c>
      <c r="AN2">
        <v>0.5</v>
      </c>
      <c r="AO2">
        <v>0.5</v>
      </c>
      <c r="AP2">
        <v>0.5</v>
      </c>
      <c r="AQ2">
        <v>0.5</v>
      </c>
      <c r="AR2">
        <v>0.5</v>
      </c>
      <c r="AS2">
        <v>0.5</v>
      </c>
      <c r="AT2">
        <v>0.5</v>
      </c>
      <c r="AU2">
        <v>0.5</v>
      </c>
      <c r="AV2">
        <v>0.5</v>
      </c>
      <c r="AW2">
        <v>0.5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0.5</v>
      </c>
      <c r="BK2">
        <v>0.5</v>
      </c>
      <c r="BL2">
        <v>0.5</v>
      </c>
      <c r="BM2">
        <v>0.5</v>
      </c>
      <c r="BN2">
        <v>0.5</v>
      </c>
      <c r="BO2">
        <v>0.5</v>
      </c>
      <c r="BP2">
        <v>0.5</v>
      </c>
      <c r="BQ2">
        <v>0.5</v>
      </c>
      <c r="BR2">
        <v>0.5</v>
      </c>
      <c r="BS2">
        <v>0.5</v>
      </c>
      <c r="BT2">
        <v>0.5</v>
      </c>
      <c r="BU2">
        <v>0.5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0.5</v>
      </c>
      <c r="CI2">
        <v>0.5</v>
      </c>
      <c r="CJ2">
        <v>0.5</v>
      </c>
      <c r="CK2">
        <v>0.5</v>
      </c>
      <c r="CL2">
        <v>0.5</v>
      </c>
      <c r="CM2">
        <v>0.5</v>
      </c>
      <c r="CN2">
        <v>0.5</v>
      </c>
      <c r="CO2">
        <v>0.5</v>
      </c>
      <c r="CP2">
        <v>0.5</v>
      </c>
      <c r="CQ2">
        <v>0.5</v>
      </c>
      <c r="CR2">
        <v>0.5</v>
      </c>
      <c r="CS2">
        <v>0.5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0.5</v>
      </c>
      <c r="DG2">
        <v>0.5</v>
      </c>
      <c r="DH2">
        <v>0.5</v>
      </c>
      <c r="DI2">
        <v>0.5</v>
      </c>
      <c r="DJ2">
        <v>0.5</v>
      </c>
      <c r="DK2">
        <v>0.5</v>
      </c>
      <c r="DL2">
        <v>0.5</v>
      </c>
      <c r="DM2">
        <v>0.5</v>
      </c>
      <c r="DN2">
        <v>0.5</v>
      </c>
      <c r="DO2">
        <v>0.5</v>
      </c>
      <c r="DP2">
        <v>0.5</v>
      </c>
      <c r="DQ2">
        <v>0.5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0.5</v>
      </c>
      <c r="EE2">
        <v>0.5</v>
      </c>
      <c r="EF2">
        <v>0.5</v>
      </c>
      <c r="EG2">
        <v>0.5</v>
      </c>
      <c r="EH2">
        <v>0.5</v>
      </c>
      <c r="EI2">
        <v>0.5</v>
      </c>
      <c r="EJ2">
        <v>0.5</v>
      </c>
      <c r="EK2">
        <v>0.5</v>
      </c>
      <c r="EL2">
        <v>0.5</v>
      </c>
      <c r="EM2">
        <v>0.5</v>
      </c>
      <c r="EN2">
        <v>0.5</v>
      </c>
      <c r="EO2">
        <v>0.5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0.5</v>
      </c>
      <c r="FC2">
        <v>0.5</v>
      </c>
      <c r="FD2">
        <v>0.5</v>
      </c>
      <c r="FE2">
        <v>0.5</v>
      </c>
      <c r="FF2">
        <v>0.5</v>
      </c>
      <c r="FG2">
        <v>0.5</v>
      </c>
      <c r="FH2">
        <v>0.5</v>
      </c>
      <c r="FI2">
        <v>0.5</v>
      </c>
      <c r="FJ2">
        <v>0.5</v>
      </c>
      <c r="FK2">
        <v>0.5</v>
      </c>
      <c r="FL2">
        <v>0.5</v>
      </c>
      <c r="FM2">
        <v>0.5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0.5</v>
      </c>
      <c r="GA2">
        <v>0.5</v>
      </c>
      <c r="GB2">
        <v>0.5</v>
      </c>
      <c r="GC2">
        <v>0.5</v>
      </c>
      <c r="GD2">
        <v>0.5</v>
      </c>
      <c r="GE2">
        <v>0.5</v>
      </c>
      <c r="GF2">
        <v>0.5</v>
      </c>
      <c r="GG2">
        <v>0.5</v>
      </c>
      <c r="GH2">
        <v>0.5</v>
      </c>
      <c r="GI2">
        <v>0.5</v>
      </c>
      <c r="GJ2">
        <v>0.5</v>
      </c>
      <c r="GK2">
        <v>0.5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</row>
    <row r="3" spans="1:205">
      <c r="A3" t="s">
        <v>137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45</v>
      </c>
      <c r="AM3">
        <v>45</v>
      </c>
      <c r="AN3">
        <v>45</v>
      </c>
      <c r="AO3">
        <v>45</v>
      </c>
      <c r="AP3">
        <v>45</v>
      </c>
      <c r="AQ3">
        <v>45</v>
      </c>
      <c r="AR3">
        <v>45</v>
      </c>
      <c r="AS3">
        <v>45</v>
      </c>
      <c r="AT3">
        <v>45</v>
      </c>
      <c r="AU3">
        <v>45</v>
      </c>
      <c r="AV3">
        <v>45</v>
      </c>
      <c r="AW3">
        <v>45</v>
      </c>
      <c r="AX3">
        <v>45</v>
      </c>
      <c r="AY3">
        <v>45</v>
      </c>
      <c r="AZ3">
        <v>45</v>
      </c>
      <c r="BA3">
        <v>45</v>
      </c>
      <c r="BB3">
        <v>45</v>
      </c>
      <c r="BC3">
        <v>45</v>
      </c>
      <c r="BD3">
        <v>45</v>
      </c>
      <c r="BE3">
        <v>45</v>
      </c>
      <c r="BF3">
        <v>45</v>
      </c>
      <c r="BG3">
        <v>45</v>
      </c>
      <c r="BH3">
        <v>45</v>
      </c>
      <c r="BI3">
        <v>45</v>
      </c>
      <c r="BJ3">
        <v>90</v>
      </c>
      <c r="BK3">
        <v>90</v>
      </c>
      <c r="BL3">
        <v>90</v>
      </c>
      <c r="BM3">
        <v>90</v>
      </c>
      <c r="BN3">
        <v>90</v>
      </c>
      <c r="BO3">
        <v>90</v>
      </c>
      <c r="BP3">
        <v>90</v>
      </c>
      <c r="BQ3">
        <v>90</v>
      </c>
      <c r="BR3">
        <v>90</v>
      </c>
      <c r="BS3">
        <v>90</v>
      </c>
      <c r="BT3">
        <v>90</v>
      </c>
      <c r="BU3">
        <v>90</v>
      </c>
      <c r="BV3">
        <v>90</v>
      </c>
      <c r="BW3">
        <v>90</v>
      </c>
      <c r="BX3">
        <v>90</v>
      </c>
      <c r="BY3">
        <v>90</v>
      </c>
      <c r="BZ3">
        <v>90</v>
      </c>
      <c r="CA3">
        <v>90</v>
      </c>
      <c r="CB3">
        <v>90</v>
      </c>
      <c r="CC3">
        <v>90</v>
      </c>
      <c r="CD3">
        <v>90</v>
      </c>
      <c r="CE3">
        <v>90</v>
      </c>
      <c r="CF3">
        <v>90</v>
      </c>
      <c r="CG3">
        <v>90</v>
      </c>
      <c r="CH3">
        <v>135</v>
      </c>
      <c r="CI3">
        <v>135</v>
      </c>
      <c r="CJ3">
        <v>135</v>
      </c>
      <c r="CK3">
        <v>135</v>
      </c>
      <c r="CL3">
        <v>135</v>
      </c>
      <c r="CM3">
        <v>135</v>
      </c>
      <c r="CN3">
        <v>135</v>
      </c>
      <c r="CO3">
        <v>135</v>
      </c>
      <c r="CP3">
        <v>135</v>
      </c>
      <c r="CQ3">
        <v>135</v>
      </c>
      <c r="CR3">
        <v>135</v>
      </c>
      <c r="CS3">
        <v>135</v>
      </c>
      <c r="CT3">
        <v>135</v>
      </c>
      <c r="CU3">
        <v>135</v>
      </c>
      <c r="CV3">
        <v>135</v>
      </c>
      <c r="CW3">
        <v>135</v>
      </c>
      <c r="CX3">
        <v>135</v>
      </c>
      <c r="CY3">
        <v>135</v>
      </c>
      <c r="CZ3">
        <v>135</v>
      </c>
      <c r="DA3">
        <v>135</v>
      </c>
      <c r="DB3">
        <v>135</v>
      </c>
      <c r="DC3">
        <v>135</v>
      </c>
      <c r="DD3">
        <v>135</v>
      </c>
      <c r="DE3">
        <v>135</v>
      </c>
      <c r="DF3">
        <v>180</v>
      </c>
      <c r="DG3">
        <v>180</v>
      </c>
      <c r="DH3">
        <v>180</v>
      </c>
      <c r="DI3">
        <v>180</v>
      </c>
      <c r="DJ3">
        <v>180</v>
      </c>
      <c r="DK3">
        <v>180</v>
      </c>
      <c r="DL3">
        <v>180</v>
      </c>
      <c r="DM3">
        <v>180</v>
      </c>
      <c r="DN3">
        <v>180</v>
      </c>
      <c r="DO3">
        <v>180</v>
      </c>
      <c r="DP3">
        <v>180</v>
      </c>
      <c r="DQ3">
        <v>180</v>
      </c>
      <c r="DR3">
        <v>180</v>
      </c>
      <c r="DS3">
        <v>180</v>
      </c>
      <c r="DT3">
        <v>180</v>
      </c>
      <c r="DU3">
        <v>180</v>
      </c>
      <c r="DV3">
        <v>180</v>
      </c>
      <c r="DW3">
        <v>180</v>
      </c>
      <c r="DX3">
        <v>180</v>
      </c>
      <c r="DY3">
        <v>180</v>
      </c>
      <c r="DZ3">
        <v>180</v>
      </c>
      <c r="EA3">
        <v>180</v>
      </c>
      <c r="EB3">
        <v>180</v>
      </c>
      <c r="EC3">
        <v>180</v>
      </c>
      <c r="ED3">
        <v>225</v>
      </c>
      <c r="EE3">
        <v>225</v>
      </c>
      <c r="EF3">
        <v>225</v>
      </c>
      <c r="EG3">
        <v>225</v>
      </c>
      <c r="EH3">
        <v>225</v>
      </c>
      <c r="EI3">
        <v>225</v>
      </c>
      <c r="EJ3">
        <v>225</v>
      </c>
      <c r="EK3">
        <v>225</v>
      </c>
      <c r="EL3">
        <v>225</v>
      </c>
      <c r="EM3">
        <v>225</v>
      </c>
      <c r="EN3">
        <v>225</v>
      </c>
      <c r="EO3">
        <v>225</v>
      </c>
      <c r="EP3">
        <v>225</v>
      </c>
      <c r="EQ3">
        <v>225</v>
      </c>
      <c r="ER3">
        <v>225</v>
      </c>
      <c r="ES3">
        <v>225</v>
      </c>
      <c r="ET3">
        <v>225</v>
      </c>
      <c r="EU3">
        <v>225</v>
      </c>
      <c r="EV3">
        <v>225</v>
      </c>
      <c r="EW3">
        <v>225</v>
      </c>
      <c r="EX3">
        <v>225</v>
      </c>
      <c r="EY3">
        <v>225</v>
      </c>
      <c r="EZ3">
        <v>225</v>
      </c>
      <c r="FA3">
        <v>225</v>
      </c>
      <c r="FB3">
        <v>270</v>
      </c>
      <c r="FC3">
        <v>270</v>
      </c>
      <c r="FD3">
        <v>270</v>
      </c>
      <c r="FE3">
        <v>270</v>
      </c>
      <c r="FF3">
        <v>270</v>
      </c>
      <c r="FG3">
        <v>270</v>
      </c>
      <c r="FH3">
        <v>270</v>
      </c>
      <c r="FI3">
        <v>270</v>
      </c>
      <c r="FJ3">
        <v>270</v>
      </c>
      <c r="FK3">
        <v>270</v>
      </c>
      <c r="FL3">
        <v>270</v>
      </c>
      <c r="FM3">
        <v>270</v>
      </c>
      <c r="FN3">
        <v>270</v>
      </c>
      <c r="FO3">
        <v>270</v>
      </c>
      <c r="FP3">
        <v>270</v>
      </c>
      <c r="FQ3">
        <v>270</v>
      </c>
      <c r="FR3">
        <v>270</v>
      </c>
      <c r="FS3">
        <v>270</v>
      </c>
      <c r="FT3">
        <v>270</v>
      </c>
      <c r="FU3">
        <v>270</v>
      </c>
      <c r="FV3">
        <v>270</v>
      </c>
      <c r="FW3">
        <v>270</v>
      </c>
      <c r="FX3">
        <v>270</v>
      </c>
      <c r="FY3">
        <v>270</v>
      </c>
      <c r="FZ3">
        <v>315</v>
      </c>
      <c r="GA3">
        <v>315</v>
      </c>
      <c r="GB3">
        <v>315</v>
      </c>
      <c r="GC3">
        <v>315</v>
      </c>
      <c r="GD3">
        <v>315</v>
      </c>
      <c r="GE3">
        <v>315</v>
      </c>
      <c r="GF3">
        <v>315</v>
      </c>
      <c r="GG3">
        <v>315</v>
      </c>
      <c r="GH3">
        <v>315</v>
      </c>
      <c r="GI3">
        <v>315</v>
      </c>
      <c r="GJ3">
        <v>315</v>
      </c>
      <c r="GK3">
        <v>315</v>
      </c>
      <c r="GL3">
        <v>315</v>
      </c>
      <c r="GM3">
        <v>315</v>
      </c>
      <c r="GN3">
        <v>315</v>
      </c>
      <c r="GO3">
        <v>315</v>
      </c>
      <c r="GP3">
        <v>315</v>
      </c>
      <c r="GQ3">
        <v>315</v>
      </c>
      <c r="GR3">
        <v>315</v>
      </c>
      <c r="GS3">
        <v>315</v>
      </c>
      <c r="GT3">
        <v>315</v>
      </c>
      <c r="GU3">
        <v>315</v>
      </c>
      <c r="GV3">
        <v>315</v>
      </c>
      <c r="GW3">
        <v>315</v>
      </c>
    </row>
    <row r="4" spans="1:205">
      <c r="A4" t="s">
        <v>138</v>
      </c>
      <c r="B4">
        <v>2.3809500000000001E-2</v>
      </c>
      <c r="C4">
        <v>-1.5873000000000002E-2</v>
      </c>
      <c r="D4">
        <v>0</v>
      </c>
      <c r="E4">
        <v>3.8819899999999997E-2</v>
      </c>
      <c r="F4">
        <v>-8.6266399999999997E-3</v>
      </c>
      <c r="G4">
        <v>8.6266399999999997E-3</v>
      </c>
      <c r="H4">
        <v>1.7253299999999999E-2</v>
      </c>
      <c r="I4">
        <v>3.8279E-3</v>
      </c>
      <c r="J4">
        <v>-4.7619000000000002E-2</v>
      </c>
      <c r="K4">
        <v>0</v>
      </c>
      <c r="L4">
        <v>-3.8279E-3</v>
      </c>
      <c r="M4">
        <v>-7.9365100000000008E-3</v>
      </c>
      <c r="N4">
        <v>0.5</v>
      </c>
      <c r="O4">
        <v>0.54761899999999997</v>
      </c>
      <c r="P4">
        <v>0.522648</v>
      </c>
      <c r="Q4">
        <v>0.54761899999999997</v>
      </c>
      <c r="R4">
        <v>0.54761899999999997</v>
      </c>
      <c r="S4">
        <v>0.53968300000000002</v>
      </c>
      <c r="T4">
        <v>0.53968300000000002</v>
      </c>
      <c r="U4">
        <v>0.52380899999999997</v>
      </c>
      <c r="V4">
        <v>0.50793600000000005</v>
      </c>
      <c r="W4">
        <v>0.46031699999999998</v>
      </c>
      <c r="X4">
        <v>0.53174600000000005</v>
      </c>
      <c r="Y4">
        <v>0.52380899999999997</v>
      </c>
      <c r="Z4">
        <v>0.96302699999999997</v>
      </c>
      <c r="AA4">
        <v>0.953349</v>
      </c>
      <c r="AB4">
        <v>0.97619</v>
      </c>
      <c r="AC4">
        <v>0.97619</v>
      </c>
      <c r="AD4">
        <v>0.97270599999999996</v>
      </c>
      <c r="AE4">
        <v>0.953349</v>
      </c>
      <c r="AF4">
        <v>0.99206399999999995</v>
      </c>
      <c r="AG4">
        <v>0.953349</v>
      </c>
      <c r="AH4">
        <v>0.96786700000000003</v>
      </c>
      <c r="AI4">
        <v>0.96786700000000003</v>
      </c>
      <c r="AJ4">
        <v>0.98238499999999995</v>
      </c>
      <c r="AK4">
        <v>0.953349</v>
      </c>
      <c r="AL4">
        <v>0.30952400000000002</v>
      </c>
      <c r="AM4">
        <v>0.35973899999999998</v>
      </c>
      <c r="AN4">
        <v>0.32349899999999998</v>
      </c>
      <c r="AO4">
        <v>0.38714700000000002</v>
      </c>
      <c r="AP4">
        <v>0.36294999999999999</v>
      </c>
      <c r="AQ4">
        <v>0.36778899999999998</v>
      </c>
      <c r="AR4">
        <v>0.40166499999999999</v>
      </c>
      <c r="AS4">
        <v>0.35052899999999998</v>
      </c>
      <c r="AT4">
        <v>0.33875300000000003</v>
      </c>
      <c r="AU4">
        <v>0.39682499999999998</v>
      </c>
      <c r="AV4">
        <v>0.358655</v>
      </c>
      <c r="AW4">
        <v>0.37525900000000001</v>
      </c>
      <c r="AX4">
        <v>0.66755699999999996</v>
      </c>
      <c r="AY4">
        <v>0.66666700000000001</v>
      </c>
      <c r="AZ4">
        <v>0.69717099999999999</v>
      </c>
      <c r="BA4">
        <v>0.67195800000000006</v>
      </c>
      <c r="BB4">
        <v>0.71138199999999996</v>
      </c>
      <c r="BC4">
        <v>0.66782799999999998</v>
      </c>
      <c r="BD4">
        <v>0.71220600000000001</v>
      </c>
      <c r="BE4">
        <v>0.66298900000000005</v>
      </c>
      <c r="BF4">
        <v>0.692025</v>
      </c>
      <c r="BG4">
        <v>0.692025</v>
      </c>
      <c r="BH4">
        <v>0.66666700000000001</v>
      </c>
      <c r="BI4">
        <v>0.69717099999999999</v>
      </c>
      <c r="BJ4">
        <v>0</v>
      </c>
      <c r="BK4">
        <v>-3.3377799999999999E-2</v>
      </c>
      <c r="BL4">
        <v>7.9365100000000008E-3</v>
      </c>
      <c r="BM4">
        <v>2.6338E-2</v>
      </c>
      <c r="BN4">
        <v>1.5873000000000002E-2</v>
      </c>
      <c r="BO4">
        <v>1.5873000000000002E-2</v>
      </c>
      <c r="BP4">
        <v>-2.9035999999999999E-2</v>
      </c>
      <c r="BQ4">
        <v>0</v>
      </c>
      <c r="BR4">
        <v>-4.83933E-2</v>
      </c>
      <c r="BS4">
        <v>7.9365100000000008E-3</v>
      </c>
      <c r="BT4">
        <v>-3.9682500000000002E-2</v>
      </c>
      <c r="BU4">
        <v>-7.8320799999999999E-3</v>
      </c>
      <c r="BV4">
        <v>-3.8714699999999998E-2</v>
      </c>
      <c r="BW4">
        <v>-3.3875299999999997E-2</v>
      </c>
      <c r="BX4">
        <v>-2.9035999999999999E-2</v>
      </c>
      <c r="BY4">
        <v>-4.3554000000000002E-2</v>
      </c>
      <c r="BZ4">
        <v>-2.4196700000000002E-2</v>
      </c>
      <c r="CA4">
        <v>-3.3875299999999997E-2</v>
      </c>
      <c r="CB4">
        <v>3.2719199999999997E-2</v>
      </c>
      <c r="CC4">
        <v>7.9365100000000008E-3</v>
      </c>
      <c r="CD4">
        <v>-2.4196700000000002E-2</v>
      </c>
      <c r="CE4">
        <v>-1.4518E-2</v>
      </c>
      <c r="CF4">
        <v>-2.4196700000000002E-2</v>
      </c>
      <c r="CG4">
        <v>-3.3875299999999997E-2</v>
      </c>
      <c r="CH4">
        <v>-0.30952400000000002</v>
      </c>
      <c r="CI4">
        <v>-0.31746000000000002</v>
      </c>
      <c r="CJ4">
        <v>-0.31078800000000001</v>
      </c>
      <c r="CK4">
        <v>-0.39350499999999999</v>
      </c>
      <c r="CL4">
        <v>-0.34843200000000002</v>
      </c>
      <c r="CM4">
        <v>-0.324235</v>
      </c>
      <c r="CN4">
        <v>-0.37301600000000001</v>
      </c>
      <c r="CO4">
        <v>-0.34843200000000002</v>
      </c>
      <c r="CP4">
        <v>-0.32720700000000003</v>
      </c>
      <c r="CQ4">
        <v>-0.34239399999999998</v>
      </c>
      <c r="CR4">
        <v>-0.36346400000000001</v>
      </c>
      <c r="CS4">
        <v>-0.40166499999999999</v>
      </c>
      <c r="CT4">
        <v>-0.67460299999999995</v>
      </c>
      <c r="CU4">
        <v>-0.71428599999999998</v>
      </c>
      <c r="CV4">
        <v>-0.663717</v>
      </c>
      <c r="CW4">
        <v>-0.65814899999999998</v>
      </c>
      <c r="CX4">
        <v>-0.66298900000000005</v>
      </c>
      <c r="CY4">
        <v>-0.65844899999999995</v>
      </c>
      <c r="CZ4">
        <v>-0.65873000000000004</v>
      </c>
      <c r="DA4">
        <v>-0.65844899999999995</v>
      </c>
      <c r="DB4">
        <v>-0.66666700000000001</v>
      </c>
      <c r="DC4">
        <v>-0.66696900000000003</v>
      </c>
      <c r="DD4">
        <v>-0.67355900000000002</v>
      </c>
      <c r="DE4">
        <v>-0.66782799999999998</v>
      </c>
      <c r="DF4">
        <v>-0.54200499999999996</v>
      </c>
      <c r="DG4">
        <v>-0.46457599999999999</v>
      </c>
      <c r="DH4">
        <v>-0.54200499999999996</v>
      </c>
      <c r="DI4">
        <v>-0.54200499999999996</v>
      </c>
      <c r="DJ4">
        <v>-0.54684500000000003</v>
      </c>
      <c r="DK4">
        <v>-0.454897</v>
      </c>
      <c r="DL4">
        <v>-0.52380899999999997</v>
      </c>
      <c r="DM4">
        <v>-0.490788</v>
      </c>
      <c r="DN4">
        <v>-0.53174600000000005</v>
      </c>
      <c r="DO4">
        <v>-0.49261100000000002</v>
      </c>
      <c r="DP4">
        <v>-0.54761899999999997</v>
      </c>
      <c r="DQ4">
        <v>-0.45726899999999998</v>
      </c>
      <c r="DR4">
        <v>-0.96786700000000003</v>
      </c>
      <c r="DS4">
        <v>-0.96302699999999997</v>
      </c>
      <c r="DT4">
        <v>-0.97270599999999996</v>
      </c>
      <c r="DU4">
        <v>-0.96786700000000003</v>
      </c>
      <c r="DV4">
        <v>-0.96144200000000002</v>
      </c>
      <c r="DW4">
        <v>-0.97270599999999996</v>
      </c>
      <c r="DX4">
        <v>-0.95818800000000004</v>
      </c>
      <c r="DY4">
        <v>-0.953349</v>
      </c>
      <c r="DZ4">
        <v>-0.95818800000000004</v>
      </c>
      <c r="EA4">
        <v>-0.95548</v>
      </c>
      <c r="EB4">
        <v>-0.96302699999999997</v>
      </c>
      <c r="EC4">
        <v>-0.991425</v>
      </c>
      <c r="ED4">
        <v>-0.34920600000000002</v>
      </c>
      <c r="EE4">
        <v>-0.34127000000000002</v>
      </c>
      <c r="EF4">
        <v>-0.37301600000000001</v>
      </c>
      <c r="EG4">
        <v>-0.31746000000000002</v>
      </c>
      <c r="EH4">
        <v>-0.39682499999999998</v>
      </c>
      <c r="EI4">
        <v>-0.38888899999999998</v>
      </c>
      <c r="EJ4">
        <v>-0.31455699999999998</v>
      </c>
      <c r="EK4">
        <v>-0.38888899999999998</v>
      </c>
      <c r="EL4">
        <v>-0.35739500000000002</v>
      </c>
      <c r="EM4">
        <v>-0.38279000000000002</v>
      </c>
      <c r="EN4">
        <v>-0.36507899999999999</v>
      </c>
      <c r="EO4">
        <v>-0.32539699999999999</v>
      </c>
      <c r="EP4">
        <v>-0.67750699999999997</v>
      </c>
      <c r="EQ4">
        <v>-0.66298900000000005</v>
      </c>
      <c r="ER4">
        <v>-0.66298900000000005</v>
      </c>
      <c r="ES4">
        <v>-0.66761700000000002</v>
      </c>
      <c r="ET4">
        <v>-0.66761700000000002</v>
      </c>
      <c r="EU4">
        <v>-0.67750699999999997</v>
      </c>
      <c r="EV4">
        <v>-0.66761700000000002</v>
      </c>
      <c r="EW4">
        <v>-0.66761700000000002</v>
      </c>
      <c r="EX4">
        <v>-0.695322</v>
      </c>
      <c r="EY4">
        <v>-0.67750699999999997</v>
      </c>
      <c r="EZ4">
        <v>-0.67750699999999997</v>
      </c>
      <c r="FA4">
        <v>-0.66761700000000002</v>
      </c>
      <c r="FB4">
        <v>-8.6422900000000004E-3</v>
      </c>
      <c r="FC4">
        <v>-3.8714699999999998E-2</v>
      </c>
      <c r="FD4">
        <v>-1.5873000000000002E-2</v>
      </c>
      <c r="FE4">
        <v>2.9035999999999999E-2</v>
      </c>
      <c r="FF4">
        <v>4.3554000000000002E-2</v>
      </c>
      <c r="FG4">
        <v>-2.8592200000000002E-2</v>
      </c>
      <c r="FH4">
        <v>3.8890300000000003E-2</v>
      </c>
      <c r="FI4">
        <v>8.0710199999999999E-3</v>
      </c>
      <c r="FJ4">
        <v>-3.3875299999999997E-2</v>
      </c>
      <c r="FK4">
        <v>4.1050900000000001E-2</v>
      </c>
      <c r="FL4">
        <v>1.7284600000000001E-2</v>
      </c>
      <c r="FM4">
        <v>0</v>
      </c>
      <c r="FN4">
        <v>-1.55958E-2</v>
      </c>
      <c r="FO4">
        <v>-8.6266399999999997E-3</v>
      </c>
      <c r="FP4">
        <v>-1.5873000000000002E-2</v>
      </c>
      <c r="FQ4">
        <v>-7.9365100000000008E-3</v>
      </c>
      <c r="FR4">
        <v>1.9445199999999999E-2</v>
      </c>
      <c r="FS4">
        <v>6.6137599999999998E-3</v>
      </c>
      <c r="FT4">
        <v>4.1050900000000001E-2</v>
      </c>
      <c r="FU4">
        <v>0</v>
      </c>
      <c r="FV4">
        <v>1.4518E-2</v>
      </c>
      <c r="FW4">
        <v>1.4518E-2</v>
      </c>
      <c r="FX4">
        <v>-7.9365100000000008E-3</v>
      </c>
      <c r="FY4">
        <v>3.7086500000000001E-2</v>
      </c>
      <c r="FZ4">
        <v>0.37429800000000002</v>
      </c>
      <c r="GA4">
        <v>0.353271</v>
      </c>
      <c r="GB4">
        <v>0.37957200000000002</v>
      </c>
      <c r="GC4">
        <v>0.38230700000000001</v>
      </c>
      <c r="GD4">
        <v>0.35800500000000002</v>
      </c>
      <c r="GE4">
        <v>0.38819900000000002</v>
      </c>
      <c r="GF4">
        <v>0.36294999999999999</v>
      </c>
      <c r="GG4">
        <v>0.38388499999999998</v>
      </c>
      <c r="GH4">
        <v>0.37957200000000002</v>
      </c>
      <c r="GI4">
        <v>0.349379</v>
      </c>
      <c r="GJ4">
        <v>0.38230700000000001</v>
      </c>
      <c r="GK4">
        <v>0.39682499999999998</v>
      </c>
      <c r="GL4">
        <v>0.68432999999999999</v>
      </c>
      <c r="GM4">
        <v>0.692025</v>
      </c>
      <c r="GN4">
        <v>0.71138199999999996</v>
      </c>
      <c r="GO4">
        <v>0.70170299999999997</v>
      </c>
      <c r="GP4">
        <v>0.692025</v>
      </c>
      <c r="GQ4">
        <v>0.73809499999999995</v>
      </c>
      <c r="GR4">
        <v>0.69686400000000004</v>
      </c>
      <c r="GS4">
        <v>0.65814899999999998</v>
      </c>
      <c r="GT4">
        <v>0.65873000000000004</v>
      </c>
      <c r="GU4">
        <v>0.69047599999999998</v>
      </c>
      <c r="GV4">
        <v>0.69686400000000004</v>
      </c>
      <c r="GW4">
        <v>0.67750699999999997</v>
      </c>
    </row>
    <row r="5" spans="1:205">
      <c r="A5" t="s">
        <v>139</v>
      </c>
      <c r="B5">
        <v>-1.5873000000000002E-2</v>
      </c>
      <c r="C5">
        <v>7.9365100000000008E-3</v>
      </c>
      <c r="D5">
        <v>1.5873000000000002E-2</v>
      </c>
      <c r="E5">
        <v>0</v>
      </c>
      <c r="F5">
        <v>0</v>
      </c>
      <c r="G5">
        <v>8.6266399999999997E-3</v>
      </c>
      <c r="H5">
        <v>-1.294E-2</v>
      </c>
      <c r="I5">
        <v>-3.8279E-3</v>
      </c>
      <c r="J5">
        <v>-4.7619000000000002E-2</v>
      </c>
      <c r="K5">
        <v>-2.3809500000000001E-2</v>
      </c>
      <c r="L5">
        <v>-7.65579E-3</v>
      </c>
      <c r="M5">
        <v>7.9365100000000008E-3</v>
      </c>
      <c r="N5">
        <v>0</v>
      </c>
      <c r="O5">
        <v>7.9365100000000008E-3</v>
      </c>
      <c r="P5">
        <v>3.3875299999999997E-2</v>
      </c>
      <c r="Q5">
        <v>0</v>
      </c>
      <c r="R5">
        <v>-7.9365100000000008E-3</v>
      </c>
      <c r="S5">
        <v>0</v>
      </c>
      <c r="T5">
        <v>7.9365100000000008E-3</v>
      </c>
      <c r="U5">
        <v>7.9365100000000008E-3</v>
      </c>
      <c r="V5">
        <v>7.9365100000000008E-3</v>
      </c>
      <c r="W5">
        <v>7.9365100000000008E-3</v>
      </c>
      <c r="X5">
        <v>2.3809500000000001E-2</v>
      </c>
      <c r="Y5">
        <v>0</v>
      </c>
      <c r="Z5">
        <v>3.8714699999999998E-2</v>
      </c>
      <c r="AA5">
        <v>-3.3875299999999997E-2</v>
      </c>
      <c r="AB5">
        <v>-1.5873000000000002E-2</v>
      </c>
      <c r="AC5">
        <v>-2.3809500000000001E-2</v>
      </c>
      <c r="AD5">
        <v>3.8714699999999998E-2</v>
      </c>
      <c r="AE5">
        <v>3.8714699999999998E-2</v>
      </c>
      <c r="AF5">
        <v>3.3875299999999997E-2</v>
      </c>
      <c r="AG5">
        <v>-4.83933E-2</v>
      </c>
      <c r="AH5">
        <v>1.4518E-2</v>
      </c>
      <c r="AI5">
        <v>3.8714699999999998E-2</v>
      </c>
      <c r="AJ5">
        <v>2.4196700000000002E-2</v>
      </c>
      <c r="AK5">
        <v>3.8714699999999998E-2</v>
      </c>
      <c r="AL5">
        <v>0.36507899999999999</v>
      </c>
      <c r="AM5">
        <v>0.370865</v>
      </c>
      <c r="AN5">
        <v>0.33212599999999998</v>
      </c>
      <c r="AO5">
        <v>0.33391399999999999</v>
      </c>
      <c r="AP5">
        <v>0.36294999999999999</v>
      </c>
      <c r="AQ5">
        <v>0.324235</v>
      </c>
      <c r="AR5">
        <v>0.30971700000000002</v>
      </c>
      <c r="AS5">
        <v>0.35052899999999998</v>
      </c>
      <c r="AT5">
        <v>0.32907500000000001</v>
      </c>
      <c r="AU5">
        <v>0.38095200000000001</v>
      </c>
      <c r="AV5">
        <v>0.31976500000000002</v>
      </c>
      <c r="AW5">
        <v>0.30624600000000002</v>
      </c>
      <c r="AX5">
        <v>0.72689499999999996</v>
      </c>
      <c r="AY5">
        <v>0.72222200000000003</v>
      </c>
      <c r="AZ5">
        <v>0.67451899999999998</v>
      </c>
      <c r="BA5">
        <v>0.72486799999999996</v>
      </c>
      <c r="BB5">
        <v>0.68234600000000001</v>
      </c>
      <c r="BC5">
        <v>0.66782799999999998</v>
      </c>
      <c r="BD5">
        <v>0.69661099999999998</v>
      </c>
      <c r="BE5">
        <v>0.71138199999999996</v>
      </c>
      <c r="BF5">
        <v>0.66782799999999998</v>
      </c>
      <c r="BG5">
        <v>0.66782799999999998</v>
      </c>
      <c r="BH5">
        <v>0.68254000000000004</v>
      </c>
      <c r="BI5">
        <v>0.67451899999999998</v>
      </c>
      <c r="BJ5">
        <v>0.5</v>
      </c>
      <c r="BK5">
        <v>0.50808500000000001</v>
      </c>
      <c r="BL5">
        <v>0.468254</v>
      </c>
      <c r="BM5">
        <v>0.50568900000000006</v>
      </c>
      <c r="BN5">
        <v>0.53968300000000002</v>
      </c>
      <c r="BO5">
        <v>0.48412699999999997</v>
      </c>
      <c r="BP5">
        <v>0.483933</v>
      </c>
      <c r="BQ5">
        <v>0.50793600000000005</v>
      </c>
      <c r="BR5">
        <v>0.49845099999999998</v>
      </c>
      <c r="BS5">
        <v>0.5</v>
      </c>
      <c r="BT5">
        <v>0.54761899999999997</v>
      </c>
      <c r="BU5">
        <v>0.53258099999999997</v>
      </c>
      <c r="BV5">
        <v>0.97270599999999996</v>
      </c>
      <c r="BW5">
        <v>0.97270599999999996</v>
      </c>
      <c r="BX5">
        <v>0.98722399999999999</v>
      </c>
      <c r="BY5">
        <v>0.97270599999999996</v>
      </c>
      <c r="BZ5">
        <v>0.98238499999999995</v>
      </c>
      <c r="CA5">
        <v>0.97270599999999996</v>
      </c>
      <c r="CB5">
        <v>0.97150899999999996</v>
      </c>
      <c r="CC5">
        <v>0.99206300000000003</v>
      </c>
      <c r="CD5">
        <v>0.97270599999999996</v>
      </c>
      <c r="CE5">
        <v>0.977545</v>
      </c>
      <c r="CF5">
        <v>0.98238499999999995</v>
      </c>
      <c r="CG5">
        <v>0.98238499999999995</v>
      </c>
      <c r="CH5">
        <v>0.39682499999999998</v>
      </c>
      <c r="CI5">
        <v>0.39682499999999998</v>
      </c>
      <c r="CJ5">
        <v>0.32659100000000002</v>
      </c>
      <c r="CK5">
        <v>0.31380799999999998</v>
      </c>
      <c r="CL5">
        <v>0.30487799999999998</v>
      </c>
      <c r="CM5">
        <v>0.40166499999999999</v>
      </c>
      <c r="CN5">
        <v>0.37301600000000001</v>
      </c>
      <c r="CO5">
        <v>0.33391399999999999</v>
      </c>
      <c r="CP5">
        <v>0.34809200000000001</v>
      </c>
      <c r="CQ5">
        <v>0.35819600000000001</v>
      </c>
      <c r="CR5">
        <v>0.32132300000000003</v>
      </c>
      <c r="CS5">
        <v>0.30487799999999998</v>
      </c>
      <c r="CT5">
        <v>0.72222200000000003</v>
      </c>
      <c r="CU5">
        <v>0.68254000000000004</v>
      </c>
      <c r="CV5">
        <v>0.65844899999999995</v>
      </c>
      <c r="CW5">
        <v>0.66782799999999998</v>
      </c>
      <c r="CX5">
        <v>0.67266700000000001</v>
      </c>
      <c r="CY5">
        <v>0.663717</v>
      </c>
      <c r="CZ5">
        <v>0.74603200000000003</v>
      </c>
      <c r="DA5">
        <v>0.663717</v>
      </c>
      <c r="DB5">
        <v>0.68254000000000004</v>
      </c>
      <c r="DC5">
        <v>0.71478900000000001</v>
      </c>
      <c r="DD5">
        <v>0.67355900000000002</v>
      </c>
      <c r="DE5">
        <v>0.67266700000000001</v>
      </c>
      <c r="DF5">
        <v>4.8393300000000002E-3</v>
      </c>
      <c r="DG5">
        <v>2.9035999999999999E-2</v>
      </c>
      <c r="DH5">
        <v>4.83933E-2</v>
      </c>
      <c r="DI5">
        <v>4.8393300000000002E-3</v>
      </c>
      <c r="DJ5">
        <v>4.83933E-2</v>
      </c>
      <c r="DK5">
        <v>0</v>
      </c>
      <c r="DL5">
        <v>0</v>
      </c>
      <c r="DM5">
        <v>1.7618000000000002E-2</v>
      </c>
      <c r="DN5">
        <v>0</v>
      </c>
      <c r="DO5">
        <v>3.67298E-2</v>
      </c>
      <c r="DP5">
        <v>-7.9365100000000008E-3</v>
      </c>
      <c r="DQ5">
        <v>2.3651800000000001E-2</v>
      </c>
      <c r="DR5">
        <v>-4.3554000000000002E-2</v>
      </c>
      <c r="DS5">
        <v>-4.3554000000000002E-2</v>
      </c>
      <c r="DT5">
        <v>-2.4196700000000002E-2</v>
      </c>
      <c r="DU5">
        <v>-4.83933E-2</v>
      </c>
      <c r="DV5">
        <v>-4.5303499999999997E-2</v>
      </c>
      <c r="DW5">
        <v>-3.8714699999999998E-2</v>
      </c>
      <c r="DX5">
        <v>-3.3875299999999997E-2</v>
      </c>
      <c r="DY5">
        <v>-2.9035999999999999E-2</v>
      </c>
      <c r="DZ5">
        <v>-2.9035999999999999E-2</v>
      </c>
      <c r="EA5">
        <v>-3.8735699999999998E-2</v>
      </c>
      <c r="EB5">
        <v>-4.3554000000000002E-2</v>
      </c>
      <c r="EC5">
        <v>-1.53116E-2</v>
      </c>
      <c r="ED5">
        <v>-0.37301600000000001</v>
      </c>
      <c r="EE5">
        <v>-0.33333299999999999</v>
      </c>
      <c r="EF5">
        <v>-0.34920600000000002</v>
      </c>
      <c r="EG5">
        <v>-0.30952400000000002</v>
      </c>
      <c r="EH5">
        <v>-0.37301600000000001</v>
      </c>
      <c r="EI5">
        <v>-0.39682499999999998</v>
      </c>
      <c r="EJ5">
        <v>-0.31939600000000001</v>
      </c>
      <c r="EK5">
        <v>-0.39682499999999998</v>
      </c>
      <c r="EL5">
        <v>-0.35991099999999998</v>
      </c>
      <c r="EM5">
        <v>-0.34833900000000001</v>
      </c>
      <c r="EN5">
        <v>-0.35714299999999999</v>
      </c>
      <c r="EO5">
        <v>-0.38888899999999998</v>
      </c>
      <c r="EP5">
        <v>-0.72106099999999995</v>
      </c>
      <c r="EQ5">
        <v>-0.74041800000000002</v>
      </c>
      <c r="ER5">
        <v>-0.74041800000000002</v>
      </c>
      <c r="ES5">
        <v>-0.663296</v>
      </c>
      <c r="ET5">
        <v>-0.663296</v>
      </c>
      <c r="EU5">
        <v>-0.72106099999999995</v>
      </c>
      <c r="EV5">
        <v>-0.663296</v>
      </c>
      <c r="EW5">
        <v>-0.663296</v>
      </c>
      <c r="EX5">
        <v>-0.70585799999999999</v>
      </c>
      <c r="EY5">
        <v>-0.72106099999999995</v>
      </c>
      <c r="EZ5">
        <v>-0.72106099999999995</v>
      </c>
      <c r="FA5">
        <v>-0.663296</v>
      </c>
      <c r="FB5">
        <v>-0.46668399999999999</v>
      </c>
      <c r="FC5">
        <v>-0.49845099999999998</v>
      </c>
      <c r="FD5">
        <v>-0.54761899999999997</v>
      </c>
      <c r="FE5">
        <v>-0.54684500000000003</v>
      </c>
      <c r="FF5">
        <v>-0.52748700000000004</v>
      </c>
      <c r="FG5">
        <v>-0.48086899999999999</v>
      </c>
      <c r="FH5">
        <v>-0.54446499999999998</v>
      </c>
      <c r="FI5">
        <v>-0.46004800000000001</v>
      </c>
      <c r="FJ5">
        <v>-0.46457599999999999</v>
      </c>
      <c r="FK5">
        <v>-0.52501900000000001</v>
      </c>
      <c r="FL5">
        <v>-0.52501900000000001</v>
      </c>
      <c r="FM5">
        <v>-0.48280400000000001</v>
      </c>
      <c r="FN5">
        <v>-0.98253299999999999</v>
      </c>
      <c r="FO5">
        <v>-0.97480999999999995</v>
      </c>
      <c r="FP5">
        <v>-0.99206300000000003</v>
      </c>
      <c r="FQ5">
        <v>-0.96031699999999998</v>
      </c>
      <c r="FR5">
        <v>-0.96145499999999995</v>
      </c>
      <c r="FS5">
        <v>-0.98545000000000005</v>
      </c>
      <c r="FT5">
        <v>-0.99386399999999997</v>
      </c>
      <c r="FU5">
        <v>-0.97270599999999996</v>
      </c>
      <c r="FV5">
        <v>-0.977545</v>
      </c>
      <c r="FW5">
        <v>-0.977545</v>
      </c>
      <c r="FX5">
        <v>-0.99206300000000003</v>
      </c>
      <c r="FY5">
        <v>-0.97166600000000003</v>
      </c>
      <c r="FZ5">
        <v>-0.39509300000000003</v>
      </c>
      <c r="GA5">
        <v>-0.39682499999999998</v>
      </c>
      <c r="GB5">
        <v>-0.31055899999999997</v>
      </c>
      <c r="GC5">
        <v>-0.38714700000000002</v>
      </c>
      <c r="GD5">
        <v>-0.32781199999999999</v>
      </c>
      <c r="GE5">
        <v>-0.33212599999999998</v>
      </c>
      <c r="GF5">
        <v>-0.35811100000000001</v>
      </c>
      <c r="GG5">
        <v>-0.349379</v>
      </c>
      <c r="GH5">
        <v>-0.31918600000000003</v>
      </c>
      <c r="GI5">
        <v>-0.31055899999999997</v>
      </c>
      <c r="GJ5">
        <v>-0.33391399999999999</v>
      </c>
      <c r="GK5">
        <v>-0.31487199999999999</v>
      </c>
      <c r="GL5">
        <v>-0.69207700000000005</v>
      </c>
      <c r="GM5">
        <v>-0.66782799999999998</v>
      </c>
      <c r="GN5">
        <v>-0.68718500000000005</v>
      </c>
      <c r="GO5">
        <v>-0.66298900000000005</v>
      </c>
      <c r="GP5">
        <v>-0.67266700000000001</v>
      </c>
      <c r="GQ5">
        <v>-0.66666700000000001</v>
      </c>
      <c r="GR5">
        <v>-0.67266700000000001</v>
      </c>
      <c r="GS5">
        <v>-0.73557899999999998</v>
      </c>
      <c r="GT5">
        <v>-0.69047599999999998</v>
      </c>
      <c r="GU5">
        <v>-0.65873000000000004</v>
      </c>
      <c r="GV5">
        <v>-0.65814899999999998</v>
      </c>
      <c r="GW5">
        <v>-0.67266700000000001</v>
      </c>
    </row>
    <row r="6" spans="1:205">
      <c r="A6" t="s">
        <v>255</v>
      </c>
      <c r="B6">
        <v>27</v>
      </c>
      <c r="C6">
        <v>25.2</v>
      </c>
      <c r="D6">
        <v>28.8</v>
      </c>
      <c r="E6">
        <v>25.2</v>
      </c>
      <c r="F6">
        <v>27</v>
      </c>
      <c r="G6">
        <v>27</v>
      </c>
      <c r="H6">
        <v>21.6</v>
      </c>
      <c r="I6">
        <v>23.4</v>
      </c>
      <c r="J6">
        <v>21.6</v>
      </c>
      <c r="K6">
        <v>25.2</v>
      </c>
      <c r="L6">
        <v>27</v>
      </c>
      <c r="M6">
        <v>27</v>
      </c>
      <c r="N6">
        <v>27</v>
      </c>
      <c r="O6">
        <v>30.6</v>
      </c>
      <c r="P6">
        <v>28.8</v>
      </c>
      <c r="Q6">
        <v>37.799999999999997</v>
      </c>
      <c r="R6">
        <v>27</v>
      </c>
      <c r="S6">
        <v>28.8</v>
      </c>
      <c r="T6">
        <v>32.4</v>
      </c>
      <c r="U6">
        <v>30.6</v>
      </c>
      <c r="V6">
        <v>21.6</v>
      </c>
      <c r="W6">
        <v>25.2</v>
      </c>
      <c r="X6">
        <v>45</v>
      </c>
      <c r="Y6">
        <v>19.8</v>
      </c>
      <c r="Z6">
        <v>45</v>
      </c>
      <c r="AA6">
        <v>32.4</v>
      </c>
      <c r="AB6">
        <v>27</v>
      </c>
      <c r="AC6">
        <v>45</v>
      </c>
      <c r="AD6">
        <v>25.2</v>
      </c>
      <c r="AE6">
        <v>27</v>
      </c>
      <c r="AF6">
        <v>37.799999999999997</v>
      </c>
      <c r="AG6">
        <v>30.6</v>
      </c>
      <c r="AH6">
        <v>9</v>
      </c>
      <c r="AI6">
        <v>28.8</v>
      </c>
      <c r="AJ6">
        <v>45</v>
      </c>
      <c r="AK6">
        <v>28.8</v>
      </c>
      <c r="AL6">
        <v>34.200000000000003</v>
      </c>
      <c r="AM6">
        <v>34.200000000000003</v>
      </c>
      <c r="AN6">
        <v>32.4</v>
      </c>
      <c r="AO6">
        <v>37.799999999999997</v>
      </c>
      <c r="AP6">
        <v>37.799999999999997</v>
      </c>
      <c r="AQ6">
        <v>32.4</v>
      </c>
      <c r="AR6">
        <v>23.4</v>
      </c>
      <c r="AS6">
        <v>32.4</v>
      </c>
      <c r="AT6">
        <v>12.6</v>
      </c>
      <c r="AU6">
        <v>25.2</v>
      </c>
      <c r="AV6">
        <v>36</v>
      </c>
      <c r="AW6">
        <v>34.200000000000003</v>
      </c>
      <c r="AX6">
        <v>39.6</v>
      </c>
      <c r="AY6">
        <v>28.8</v>
      </c>
      <c r="AZ6">
        <v>30.6</v>
      </c>
      <c r="BA6">
        <v>34.200000000000003</v>
      </c>
      <c r="BB6">
        <v>43.2</v>
      </c>
      <c r="BC6">
        <v>27</v>
      </c>
      <c r="BD6">
        <v>30.6</v>
      </c>
      <c r="BE6">
        <v>32.4</v>
      </c>
      <c r="BF6">
        <v>12.6</v>
      </c>
      <c r="BG6">
        <v>30.6</v>
      </c>
      <c r="BH6">
        <v>32.4</v>
      </c>
      <c r="BI6">
        <v>34.200000000000003</v>
      </c>
      <c r="BJ6">
        <v>27</v>
      </c>
      <c r="BK6">
        <v>23.4</v>
      </c>
      <c r="BL6">
        <v>23.4</v>
      </c>
      <c r="BM6">
        <v>27</v>
      </c>
      <c r="BN6">
        <v>23.4</v>
      </c>
      <c r="BO6">
        <v>28.8</v>
      </c>
      <c r="BP6">
        <v>21.6</v>
      </c>
      <c r="BQ6">
        <v>28.8</v>
      </c>
      <c r="BR6">
        <v>19.8</v>
      </c>
      <c r="BS6">
        <v>27</v>
      </c>
      <c r="BT6">
        <v>25.2</v>
      </c>
      <c r="BU6">
        <v>18</v>
      </c>
      <c r="BV6">
        <v>28.8</v>
      </c>
      <c r="BW6">
        <v>27</v>
      </c>
      <c r="BX6">
        <v>28.8</v>
      </c>
      <c r="BY6">
        <v>28.8</v>
      </c>
      <c r="BZ6">
        <v>37.799999999999997</v>
      </c>
      <c r="CA6">
        <v>30.6</v>
      </c>
      <c r="CB6">
        <v>21.6</v>
      </c>
      <c r="CC6">
        <v>32.4</v>
      </c>
      <c r="CD6">
        <v>16.2</v>
      </c>
      <c r="CE6">
        <v>27</v>
      </c>
      <c r="CF6">
        <v>14.4</v>
      </c>
      <c r="CG6">
        <v>9</v>
      </c>
      <c r="CH6">
        <v>18</v>
      </c>
      <c r="CI6">
        <v>21.6</v>
      </c>
      <c r="CJ6">
        <v>21.6</v>
      </c>
      <c r="CK6">
        <v>16.2</v>
      </c>
      <c r="CL6">
        <v>10.8</v>
      </c>
      <c r="CM6">
        <v>19.8</v>
      </c>
      <c r="CN6">
        <v>19.8</v>
      </c>
      <c r="CO6">
        <v>18</v>
      </c>
      <c r="CP6">
        <v>32.4</v>
      </c>
      <c r="CQ6">
        <v>18</v>
      </c>
      <c r="CR6">
        <v>10.8</v>
      </c>
      <c r="CS6">
        <v>14.4</v>
      </c>
      <c r="CT6">
        <v>12.6</v>
      </c>
      <c r="CU6">
        <v>18</v>
      </c>
      <c r="CV6">
        <v>23.4</v>
      </c>
      <c r="CW6">
        <v>37.799999999999997</v>
      </c>
      <c r="CX6">
        <v>10.8</v>
      </c>
      <c r="CY6">
        <v>21.6</v>
      </c>
      <c r="CZ6">
        <v>16.2</v>
      </c>
      <c r="DA6">
        <v>16.2</v>
      </c>
      <c r="DB6">
        <v>43.2</v>
      </c>
      <c r="DC6">
        <v>18</v>
      </c>
      <c r="DD6">
        <v>32.4</v>
      </c>
      <c r="DE6">
        <v>16.2</v>
      </c>
      <c r="DF6">
        <v>19.8</v>
      </c>
      <c r="DG6">
        <v>21.6</v>
      </c>
      <c r="DH6">
        <v>14.4</v>
      </c>
      <c r="DI6">
        <v>16.2</v>
      </c>
      <c r="DJ6">
        <v>16.2</v>
      </c>
      <c r="DK6">
        <v>23.4</v>
      </c>
      <c r="DL6">
        <v>16.2</v>
      </c>
      <c r="DM6">
        <v>10.8</v>
      </c>
      <c r="DN6">
        <v>9</v>
      </c>
      <c r="DO6">
        <v>19.8</v>
      </c>
      <c r="DP6">
        <v>16.2</v>
      </c>
      <c r="DQ6">
        <v>27</v>
      </c>
      <c r="DR6">
        <v>27</v>
      </c>
      <c r="DS6">
        <v>12.6</v>
      </c>
      <c r="DT6">
        <v>18</v>
      </c>
      <c r="DU6">
        <v>21.6</v>
      </c>
      <c r="DV6">
        <v>9</v>
      </c>
      <c r="DW6">
        <v>21.6</v>
      </c>
      <c r="DX6">
        <v>9</v>
      </c>
      <c r="DY6">
        <v>9</v>
      </c>
      <c r="DZ6">
        <v>19.8</v>
      </c>
      <c r="EA6">
        <v>27</v>
      </c>
      <c r="EB6">
        <v>9</v>
      </c>
      <c r="EC6">
        <v>30.6</v>
      </c>
      <c r="ED6">
        <v>14.4</v>
      </c>
      <c r="EE6">
        <v>14.4</v>
      </c>
      <c r="EF6">
        <v>19.8</v>
      </c>
      <c r="EG6">
        <v>36</v>
      </c>
      <c r="EH6">
        <v>34.200000000000003</v>
      </c>
      <c r="EI6">
        <v>25.2</v>
      </c>
      <c r="EJ6">
        <v>16.2</v>
      </c>
      <c r="EK6">
        <v>16.2</v>
      </c>
      <c r="EL6">
        <v>16.2</v>
      </c>
      <c r="EM6">
        <v>21.6</v>
      </c>
      <c r="EN6">
        <v>21.6</v>
      </c>
      <c r="EO6">
        <v>27</v>
      </c>
      <c r="EP6">
        <v>14.4</v>
      </c>
      <c r="EQ6">
        <v>16.2</v>
      </c>
      <c r="ER6">
        <v>19.8</v>
      </c>
      <c r="ES6">
        <v>18</v>
      </c>
      <c r="ET6">
        <v>36</v>
      </c>
      <c r="EU6">
        <v>18</v>
      </c>
      <c r="EV6">
        <v>16.2</v>
      </c>
      <c r="EW6">
        <v>12.6</v>
      </c>
      <c r="EX6">
        <v>21.6</v>
      </c>
      <c r="EY6">
        <v>21.6</v>
      </c>
      <c r="EZ6">
        <v>18</v>
      </c>
      <c r="FA6">
        <v>41.4</v>
      </c>
      <c r="FB6">
        <v>36</v>
      </c>
      <c r="FC6">
        <v>25.2</v>
      </c>
      <c r="FD6">
        <v>30.6</v>
      </c>
      <c r="FE6">
        <v>36</v>
      </c>
      <c r="FF6">
        <v>27</v>
      </c>
      <c r="FG6">
        <v>27</v>
      </c>
      <c r="FH6">
        <v>25.2</v>
      </c>
      <c r="FI6">
        <v>25.2</v>
      </c>
      <c r="FJ6">
        <v>23.4</v>
      </c>
      <c r="FK6">
        <v>27</v>
      </c>
      <c r="FL6">
        <v>27</v>
      </c>
      <c r="FM6">
        <v>32.4</v>
      </c>
      <c r="FN6">
        <v>25.2</v>
      </c>
      <c r="FO6">
        <v>28.8</v>
      </c>
      <c r="FP6">
        <v>30.6</v>
      </c>
      <c r="FQ6">
        <v>41.4</v>
      </c>
      <c r="FR6">
        <v>27</v>
      </c>
      <c r="FS6">
        <v>25.2</v>
      </c>
      <c r="FT6">
        <v>28.8</v>
      </c>
      <c r="FU6">
        <v>23.4</v>
      </c>
      <c r="FV6">
        <v>10.8</v>
      </c>
      <c r="FW6">
        <v>27</v>
      </c>
      <c r="FX6">
        <v>25.2</v>
      </c>
      <c r="FY6">
        <v>41.4</v>
      </c>
      <c r="FZ6">
        <v>32.4</v>
      </c>
      <c r="GA6">
        <v>32.4</v>
      </c>
      <c r="GB6">
        <v>28.8</v>
      </c>
      <c r="GC6">
        <v>37.799999999999997</v>
      </c>
      <c r="GD6">
        <v>32.4</v>
      </c>
      <c r="GE6">
        <v>25.2</v>
      </c>
      <c r="GF6">
        <v>27</v>
      </c>
      <c r="GG6">
        <v>28.8</v>
      </c>
      <c r="GH6">
        <v>12.6</v>
      </c>
      <c r="GI6">
        <v>27</v>
      </c>
      <c r="GJ6">
        <v>34.200000000000003</v>
      </c>
      <c r="GK6">
        <v>39.6</v>
      </c>
      <c r="GL6">
        <v>36</v>
      </c>
      <c r="GM6">
        <v>32.4</v>
      </c>
      <c r="GN6">
        <v>27</v>
      </c>
      <c r="GO6">
        <v>37.799999999999997</v>
      </c>
      <c r="GP6">
        <v>34.200000000000003</v>
      </c>
      <c r="GQ6">
        <v>32.4</v>
      </c>
      <c r="GR6">
        <v>30.6</v>
      </c>
      <c r="GS6">
        <v>34.200000000000003</v>
      </c>
      <c r="GT6">
        <v>10.8</v>
      </c>
      <c r="GU6">
        <v>27</v>
      </c>
      <c r="GV6">
        <v>25.2</v>
      </c>
      <c r="GW6">
        <v>37.799999999999997</v>
      </c>
    </row>
    <row r="7" spans="1:205">
      <c r="A7" t="s">
        <v>256</v>
      </c>
      <c r="B7">
        <v>8</v>
      </c>
      <c r="C7">
        <v>8</v>
      </c>
      <c r="D7">
        <v>8</v>
      </c>
      <c r="E7">
        <v>17</v>
      </c>
      <c r="F7">
        <v>8</v>
      </c>
      <c r="G7">
        <v>10</v>
      </c>
      <c r="H7">
        <v>8</v>
      </c>
      <c r="I7">
        <v>12</v>
      </c>
      <c r="J7">
        <v>11</v>
      </c>
      <c r="K7">
        <v>9</v>
      </c>
      <c r="L7">
        <v>8</v>
      </c>
      <c r="M7">
        <v>15</v>
      </c>
      <c r="N7">
        <v>8</v>
      </c>
      <c r="O7">
        <v>11</v>
      </c>
      <c r="P7">
        <v>11</v>
      </c>
      <c r="Q7">
        <v>8</v>
      </c>
      <c r="R7">
        <v>12</v>
      </c>
      <c r="S7">
        <v>10</v>
      </c>
      <c r="T7">
        <v>12</v>
      </c>
      <c r="U7">
        <v>13</v>
      </c>
      <c r="V7">
        <v>19</v>
      </c>
      <c r="W7">
        <v>9</v>
      </c>
      <c r="X7">
        <v>8</v>
      </c>
      <c r="Y7">
        <v>13</v>
      </c>
      <c r="Z7">
        <v>28</v>
      </c>
      <c r="AA7">
        <v>8</v>
      </c>
      <c r="AB7">
        <v>11</v>
      </c>
      <c r="AC7">
        <v>8</v>
      </c>
      <c r="AD7">
        <v>11</v>
      </c>
      <c r="AE7">
        <v>8</v>
      </c>
      <c r="AF7">
        <v>15</v>
      </c>
      <c r="AG7">
        <v>18</v>
      </c>
      <c r="AH7">
        <v>15</v>
      </c>
      <c r="AI7">
        <v>11</v>
      </c>
      <c r="AJ7">
        <v>8</v>
      </c>
      <c r="AK7">
        <v>14</v>
      </c>
      <c r="AL7">
        <v>14</v>
      </c>
      <c r="AM7">
        <v>11</v>
      </c>
      <c r="AN7">
        <v>13</v>
      </c>
      <c r="AO7">
        <v>8</v>
      </c>
      <c r="AP7">
        <v>14</v>
      </c>
      <c r="AQ7">
        <v>14</v>
      </c>
      <c r="AR7">
        <v>13</v>
      </c>
      <c r="AS7">
        <v>15</v>
      </c>
      <c r="AT7">
        <v>22</v>
      </c>
      <c r="AU7">
        <v>9</v>
      </c>
      <c r="AV7">
        <v>14</v>
      </c>
      <c r="AW7">
        <v>14</v>
      </c>
      <c r="AX7">
        <v>23</v>
      </c>
      <c r="AY7">
        <v>12</v>
      </c>
      <c r="AZ7">
        <v>12</v>
      </c>
      <c r="BA7">
        <v>8</v>
      </c>
      <c r="BB7">
        <v>24</v>
      </c>
      <c r="BC7">
        <v>10</v>
      </c>
      <c r="BD7">
        <v>15</v>
      </c>
      <c r="BE7">
        <v>14</v>
      </c>
      <c r="BF7">
        <v>24</v>
      </c>
      <c r="BG7">
        <v>9</v>
      </c>
      <c r="BH7">
        <v>15</v>
      </c>
      <c r="BI7">
        <v>14</v>
      </c>
      <c r="BJ7">
        <v>11</v>
      </c>
      <c r="BK7">
        <v>10</v>
      </c>
      <c r="BL7">
        <v>9</v>
      </c>
      <c r="BM7">
        <v>17</v>
      </c>
      <c r="BN7">
        <v>23</v>
      </c>
      <c r="BO7">
        <v>12</v>
      </c>
      <c r="BP7">
        <v>8</v>
      </c>
      <c r="BQ7">
        <v>15</v>
      </c>
      <c r="BR7">
        <v>11</v>
      </c>
      <c r="BS7">
        <v>9</v>
      </c>
      <c r="BT7">
        <v>15</v>
      </c>
      <c r="BU7">
        <v>14</v>
      </c>
      <c r="BV7">
        <v>17</v>
      </c>
      <c r="BW7">
        <v>10</v>
      </c>
      <c r="BX7">
        <v>19</v>
      </c>
      <c r="BY7">
        <v>17</v>
      </c>
      <c r="BZ7">
        <v>21</v>
      </c>
      <c r="CA7">
        <v>11</v>
      </c>
      <c r="CB7">
        <v>8</v>
      </c>
      <c r="CC7">
        <v>14</v>
      </c>
      <c r="CD7">
        <v>25</v>
      </c>
      <c r="CE7">
        <v>9</v>
      </c>
      <c r="CF7">
        <v>22</v>
      </c>
      <c r="CG7">
        <v>28</v>
      </c>
      <c r="CH7">
        <v>10</v>
      </c>
      <c r="CI7">
        <v>13</v>
      </c>
      <c r="CJ7">
        <v>16</v>
      </c>
      <c r="CK7">
        <v>16</v>
      </c>
      <c r="CL7">
        <v>23</v>
      </c>
      <c r="CM7">
        <v>16</v>
      </c>
      <c r="CN7">
        <v>10</v>
      </c>
      <c r="CO7">
        <v>11</v>
      </c>
      <c r="CP7">
        <v>8</v>
      </c>
      <c r="CQ7">
        <v>12</v>
      </c>
      <c r="CR7">
        <v>11</v>
      </c>
      <c r="CS7">
        <v>12</v>
      </c>
      <c r="CT7">
        <v>18</v>
      </c>
      <c r="CU7">
        <v>16</v>
      </c>
      <c r="CV7">
        <v>21</v>
      </c>
      <c r="CW7">
        <v>20</v>
      </c>
      <c r="CX7">
        <v>23</v>
      </c>
      <c r="CY7">
        <v>16</v>
      </c>
      <c r="CZ7">
        <v>14</v>
      </c>
      <c r="DA7">
        <v>16</v>
      </c>
      <c r="DB7">
        <v>18</v>
      </c>
      <c r="DC7">
        <v>17</v>
      </c>
      <c r="DD7">
        <v>20</v>
      </c>
      <c r="DE7">
        <v>14</v>
      </c>
      <c r="DF7">
        <v>14</v>
      </c>
      <c r="DG7">
        <v>20</v>
      </c>
      <c r="DH7">
        <v>12</v>
      </c>
      <c r="DI7">
        <v>12</v>
      </c>
      <c r="DJ7">
        <v>22</v>
      </c>
      <c r="DK7">
        <v>16</v>
      </c>
      <c r="DL7">
        <v>12</v>
      </c>
      <c r="DM7">
        <v>15</v>
      </c>
      <c r="DN7">
        <v>17</v>
      </c>
      <c r="DO7">
        <v>11</v>
      </c>
      <c r="DP7">
        <v>19</v>
      </c>
      <c r="DQ7">
        <v>10</v>
      </c>
      <c r="DR7">
        <v>12</v>
      </c>
      <c r="DS7">
        <v>16</v>
      </c>
      <c r="DT7">
        <v>22</v>
      </c>
      <c r="DU7">
        <v>21</v>
      </c>
      <c r="DV7">
        <v>25</v>
      </c>
      <c r="DW7">
        <v>19</v>
      </c>
      <c r="DX7">
        <v>21</v>
      </c>
      <c r="DY7">
        <v>15</v>
      </c>
      <c r="DZ7">
        <v>9</v>
      </c>
      <c r="EA7">
        <v>11</v>
      </c>
      <c r="EB7">
        <v>28</v>
      </c>
      <c r="EC7">
        <v>9</v>
      </c>
      <c r="ED7">
        <v>10</v>
      </c>
      <c r="EE7">
        <v>13</v>
      </c>
      <c r="EF7">
        <v>19</v>
      </c>
      <c r="EG7">
        <v>19</v>
      </c>
      <c r="EH7">
        <v>8</v>
      </c>
      <c r="EI7">
        <v>14</v>
      </c>
      <c r="EJ7">
        <v>11</v>
      </c>
      <c r="EK7">
        <v>14</v>
      </c>
      <c r="EL7">
        <v>10</v>
      </c>
      <c r="EM7">
        <v>11</v>
      </c>
      <c r="EN7">
        <v>21</v>
      </c>
      <c r="EO7">
        <v>11</v>
      </c>
      <c r="EP7">
        <v>13</v>
      </c>
      <c r="EQ7">
        <v>20</v>
      </c>
      <c r="ER7">
        <v>17</v>
      </c>
      <c r="ES7">
        <v>21</v>
      </c>
      <c r="ET7">
        <v>12</v>
      </c>
      <c r="EU7">
        <v>18</v>
      </c>
      <c r="EV7">
        <v>14</v>
      </c>
      <c r="EW7">
        <v>13</v>
      </c>
      <c r="EX7">
        <v>12</v>
      </c>
      <c r="EY7">
        <v>11</v>
      </c>
      <c r="EZ7">
        <v>18</v>
      </c>
      <c r="FA7">
        <v>8</v>
      </c>
      <c r="FB7">
        <v>8</v>
      </c>
      <c r="FC7">
        <v>10</v>
      </c>
      <c r="FD7">
        <v>9</v>
      </c>
      <c r="FE7">
        <v>17</v>
      </c>
      <c r="FF7">
        <v>8</v>
      </c>
      <c r="FG7">
        <v>10</v>
      </c>
      <c r="FH7">
        <v>8</v>
      </c>
      <c r="FI7">
        <v>14</v>
      </c>
      <c r="FJ7">
        <v>8</v>
      </c>
      <c r="FK7">
        <v>9</v>
      </c>
      <c r="FL7">
        <v>8</v>
      </c>
      <c r="FM7">
        <v>8</v>
      </c>
      <c r="FN7">
        <v>8</v>
      </c>
      <c r="FO7">
        <v>12</v>
      </c>
      <c r="FP7">
        <v>11</v>
      </c>
      <c r="FQ7">
        <v>8</v>
      </c>
      <c r="FR7">
        <v>8</v>
      </c>
      <c r="FS7">
        <v>9</v>
      </c>
      <c r="FT7">
        <v>8</v>
      </c>
      <c r="FU7">
        <v>10</v>
      </c>
      <c r="FV7">
        <v>8</v>
      </c>
      <c r="FW7">
        <v>11</v>
      </c>
      <c r="FX7">
        <v>8</v>
      </c>
      <c r="FY7">
        <v>8</v>
      </c>
      <c r="FZ7">
        <v>12</v>
      </c>
      <c r="GA7">
        <v>11</v>
      </c>
      <c r="GB7">
        <v>13</v>
      </c>
      <c r="GC7">
        <v>12</v>
      </c>
      <c r="GD7">
        <v>10</v>
      </c>
      <c r="GE7">
        <v>10</v>
      </c>
      <c r="GF7">
        <v>12</v>
      </c>
      <c r="GG7">
        <v>13</v>
      </c>
      <c r="GH7">
        <v>16</v>
      </c>
      <c r="GI7">
        <v>9</v>
      </c>
      <c r="GJ7">
        <v>9</v>
      </c>
      <c r="GK7">
        <v>8</v>
      </c>
      <c r="GL7">
        <v>18</v>
      </c>
      <c r="GM7">
        <v>11</v>
      </c>
      <c r="GN7">
        <v>9</v>
      </c>
      <c r="GO7">
        <v>10</v>
      </c>
      <c r="GP7">
        <v>8</v>
      </c>
      <c r="GQ7">
        <v>8</v>
      </c>
      <c r="GR7">
        <v>13</v>
      </c>
      <c r="GS7">
        <v>17</v>
      </c>
      <c r="GT7">
        <v>18</v>
      </c>
      <c r="GU7">
        <v>9</v>
      </c>
      <c r="GV7">
        <v>8</v>
      </c>
      <c r="GW7">
        <v>8</v>
      </c>
    </row>
    <row r="8" spans="1:205">
      <c r="A8" t="s">
        <v>257</v>
      </c>
      <c r="B8">
        <v>0.6</v>
      </c>
      <c r="C8">
        <v>0.6</v>
      </c>
      <c r="D8">
        <v>0.8</v>
      </c>
      <c r="E8">
        <v>0.9</v>
      </c>
      <c r="F8">
        <v>0.5</v>
      </c>
      <c r="G8">
        <v>0.3</v>
      </c>
      <c r="H8">
        <v>0.3</v>
      </c>
      <c r="I8">
        <v>1.1000000000000001</v>
      </c>
      <c r="J8">
        <v>0.7</v>
      </c>
      <c r="K8">
        <v>0.7</v>
      </c>
      <c r="L8">
        <v>0</v>
      </c>
      <c r="M8">
        <v>0.5</v>
      </c>
      <c r="N8">
        <v>0.4</v>
      </c>
      <c r="O8">
        <v>0.6</v>
      </c>
      <c r="P8">
        <v>0.8</v>
      </c>
      <c r="Q8">
        <v>0.3</v>
      </c>
      <c r="R8">
        <v>1.8</v>
      </c>
      <c r="S8">
        <v>0.5</v>
      </c>
      <c r="T8">
        <v>1.3</v>
      </c>
      <c r="U8">
        <v>1.5</v>
      </c>
      <c r="V8">
        <v>1.5</v>
      </c>
      <c r="W8">
        <v>0.8</v>
      </c>
      <c r="X8">
        <v>0.5</v>
      </c>
      <c r="Y8">
        <v>0.6</v>
      </c>
      <c r="Z8">
        <v>0.5</v>
      </c>
      <c r="AA8">
        <v>0.7</v>
      </c>
      <c r="AB8">
        <v>0.7</v>
      </c>
      <c r="AC8">
        <v>0</v>
      </c>
      <c r="AD8">
        <v>0.4</v>
      </c>
      <c r="AE8">
        <v>0.7</v>
      </c>
      <c r="AF8">
        <v>1.5</v>
      </c>
      <c r="AG8">
        <v>1.1000000000000001</v>
      </c>
      <c r="AH8">
        <v>1.3</v>
      </c>
      <c r="AI8">
        <v>1</v>
      </c>
      <c r="AJ8">
        <v>1.5</v>
      </c>
      <c r="AK8">
        <v>1.4</v>
      </c>
      <c r="AL8">
        <v>1.4</v>
      </c>
      <c r="AM8">
        <v>0.8</v>
      </c>
      <c r="AN8">
        <v>0.7</v>
      </c>
      <c r="AO8">
        <v>0.5</v>
      </c>
      <c r="AP8">
        <v>1.5</v>
      </c>
      <c r="AQ8">
        <v>0.2</v>
      </c>
      <c r="AR8">
        <v>0.8</v>
      </c>
      <c r="AS8">
        <v>1.3</v>
      </c>
      <c r="AT8">
        <v>2</v>
      </c>
      <c r="AU8">
        <v>0.7</v>
      </c>
      <c r="AV8">
        <v>0.7</v>
      </c>
      <c r="AW8">
        <v>0.9</v>
      </c>
      <c r="AX8">
        <v>1.4</v>
      </c>
      <c r="AY8">
        <v>0.7</v>
      </c>
      <c r="AZ8">
        <v>0.5</v>
      </c>
      <c r="BA8">
        <v>1.1000000000000001</v>
      </c>
      <c r="BB8">
        <v>1.9</v>
      </c>
      <c r="BC8">
        <v>0.4</v>
      </c>
      <c r="BD8">
        <v>1.2</v>
      </c>
      <c r="BE8">
        <v>1.1000000000000001</v>
      </c>
      <c r="BF8">
        <v>1.7</v>
      </c>
      <c r="BG8">
        <v>1.1000000000000001</v>
      </c>
      <c r="BH8">
        <v>1.2</v>
      </c>
      <c r="BI8">
        <v>1.4</v>
      </c>
      <c r="BJ8">
        <v>1.1000000000000001</v>
      </c>
      <c r="BK8">
        <v>0.8</v>
      </c>
      <c r="BL8">
        <v>0.3</v>
      </c>
      <c r="BM8">
        <v>0.9</v>
      </c>
      <c r="BN8">
        <v>1.5</v>
      </c>
      <c r="BO8">
        <v>0.5</v>
      </c>
      <c r="BP8">
        <v>0.2</v>
      </c>
      <c r="BQ8">
        <v>0.9</v>
      </c>
      <c r="BR8">
        <v>1.6</v>
      </c>
      <c r="BS8">
        <v>0.6</v>
      </c>
      <c r="BT8">
        <v>0.1</v>
      </c>
      <c r="BU8">
        <v>1.4</v>
      </c>
      <c r="BV8">
        <v>0.3</v>
      </c>
      <c r="BW8">
        <v>0.7</v>
      </c>
      <c r="BX8">
        <v>0.4</v>
      </c>
      <c r="BY8">
        <v>1</v>
      </c>
      <c r="BZ8">
        <v>1.9</v>
      </c>
      <c r="CA8">
        <v>0.7</v>
      </c>
      <c r="CB8">
        <v>0.2</v>
      </c>
      <c r="CC8">
        <v>1.1000000000000001</v>
      </c>
      <c r="CD8">
        <v>2</v>
      </c>
      <c r="CE8">
        <v>1.2</v>
      </c>
      <c r="CF8">
        <v>0.3</v>
      </c>
      <c r="CG8">
        <v>1.6</v>
      </c>
      <c r="CH8">
        <v>0.7</v>
      </c>
      <c r="CI8">
        <v>1.5</v>
      </c>
      <c r="CJ8">
        <v>1.2</v>
      </c>
      <c r="CK8">
        <v>1.3</v>
      </c>
      <c r="CL8">
        <v>1.7</v>
      </c>
      <c r="CM8">
        <v>1</v>
      </c>
      <c r="CN8">
        <v>1.1000000000000001</v>
      </c>
      <c r="CO8">
        <v>1.4</v>
      </c>
      <c r="CP8">
        <v>0.4</v>
      </c>
      <c r="CQ8">
        <v>0.6</v>
      </c>
      <c r="CR8">
        <v>1.3</v>
      </c>
      <c r="CS8">
        <v>1.4</v>
      </c>
      <c r="CT8">
        <v>1.1000000000000001</v>
      </c>
      <c r="CU8">
        <v>1.4</v>
      </c>
      <c r="CV8">
        <v>1.3</v>
      </c>
      <c r="CW8">
        <v>1</v>
      </c>
      <c r="CX8">
        <v>1.8</v>
      </c>
      <c r="CY8">
        <v>1</v>
      </c>
      <c r="CZ8">
        <v>1.3</v>
      </c>
      <c r="DA8">
        <v>1.4</v>
      </c>
      <c r="DB8">
        <v>0.4</v>
      </c>
      <c r="DC8">
        <v>1.3</v>
      </c>
      <c r="DD8">
        <v>1.3</v>
      </c>
      <c r="DE8">
        <v>1.6</v>
      </c>
      <c r="DF8">
        <v>1</v>
      </c>
      <c r="DG8">
        <v>1.2</v>
      </c>
      <c r="DH8">
        <v>0.9</v>
      </c>
      <c r="DI8">
        <v>1</v>
      </c>
      <c r="DJ8">
        <v>0.8</v>
      </c>
      <c r="DK8">
        <v>1</v>
      </c>
      <c r="DL8">
        <v>1.1000000000000001</v>
      </c>
      <c r="DM8">
        <v>1.2</v>
      </c>
      <c r="DN8">
        <v>1.2</v>
      </c>
      <c r="DO8">
        <v>1.2</v>
      </c>
      <c r="DP8">
        <v>1.5</v>
      </c>
      <c r="DQ8">
        <v>1.5</v>
      </c>
      <c r="DR8">
        <v>1</v>
      </c>
      <c r="DS8">
        <v>1.5</v>
      </c>
      <c r="DT8">
        <v>1.6</v>
      </c>
      <c r="DU8">
        <v>1.4</v>
      </c>
      <c r="DV8">
        <v>1.4</v>
      </c>
      <c r="DW8">
        <v>1.5</v>
      </c>
      <c r="DX8">
        <v>1.8</v>
      </c>
      <c r="DY8">
        <v>1.2</v>
      </c>
      <c r="DZ8">
        <v>0.9</v>
      </c>
      <c r="EA8">
        <v>1.2</v>
      </c>
      <c r="EB8">
        <v>1.4</v>
      </c>
      <c r="EC8">
        <v>1.4</v>
      </c>
      <c r="ED8">
        <v>0.6</v>
      </c>
      <c r="EE8">
        <v>0.7</v>
      </c>
      <c r="EF8">
        <v>1.4</v>
      </c>
      <c r="EG8">
        <v>1.2</v>
      </c>
      <c r="EH8">
        <v>1.4</v>
      </c>
      <c r="EI8">
        <v>1.4</v>
      </c>
      <c r="EJ8">
        <v>1</v>
      </c>
      <c r="EK8">
        <v>1.5</v>
      </c>
      <c r="EL8">
        <v>0.4</v>
      </c>
      <c r="EM8">
        <v>0.8</v>
      </c>
      <c r="EN8">
        <v>0.5</v>
      </c>
      <c r="EO8">
        <v>1.4</v>
      </c>
      <c r="EP8">
        <v>0.4</v>
      </c>
      <c r="EQ8">
        <v>1.3</v>
      </c>
      <c r="ER8">
        <v>1.3</v>
      </c>
      <c r="ES8">
        <v>1</v>
      </c>
      <c r="ET8">
        <v>0.4</v>
      </c>
      <c r="EU8">
        <v>1</v>
      </c>
      <c r="EV8">
        <v>1.1000000000000001</v>
      </c>
      <c r="EW8">
        <v>1.1000000000000001</v>
      </c>
      <c r="EX8">
        <v>0.7</v>
      </c>
      <c r="EY8">
        <v>1.2</v>
      </c>
      <c r="EZ8">
        <v>1.2</v>
      </c>
      <c r="FA8">
        <v>1</v>
      </c>
      <c r="FB8">
        <v>0.3</v>
      </c>
      <c r="FC8">
        <v>1</v>
      </c>
      <c r="FD8">
        <v>0.4</v>
      </c>
      <c r="FE8">
        <v>0.8</v>
      </c>
      <c r="FF8">
        <v>0.2</v>
      </c>
      <c r="FG8">
        <v>0.5</v>
      </c>
      <c r="FH8">
        <v>0.2</v>
      </c>
      <c r="FI8">
        <v>1</v>
      </c>
      <c r="FJ8">
        <v>0.4</v>
      </c>
      <c r="FK8">
        <v>0.2</v>
      </c>
      <c r="FL8">
        <v>0</v>
      </c>
      <c r="FM8">
        <v>0.7</v>
      </c>
      <c r="FN8">
        <v>0</v>
      </c>
      <c r="FO8">
        <v>0.3</v>
      </c>
      <c r="FP8">
        <v>0</v>
      </c>
      <c r="FQ8">
        <v>0.3</v>
      </c>
      <c r="FR8">
        <v>0</v>
      </c>
      <c r="FS8">
        <v>0.3</v>
      </c>
      <c r="FT8">
        <v>0.1</v>
      </c>
      <c r="FU8">
        <v>0.9</v>
      </c>
      <c r="FV8">
        <v>0</v>
      </c>
      <c r="FW8">
        <v>0</v>
      </c>
      <c r="FX8">
        <v>0</v>
      </c>
      <c r="FY8">
        <v>0.5</v>
      </c>
      <c r="FZ8">
        <v>1.4</v>
      </c>
      <c r="GA8">
        <v>0.5</v>
      </c>
      <c r="GB8">
        <v>0.3</v>
      </c>
      <c r="GC8">
        <v>0.8</v>
      </c>
      <c r="GD8">
        <v>0.5</v>
      </c>
      <c r="GE8">
        <v>0.6</v>
      </c>
      <c r="GF8">
        <v>0.6</v>
      </c>
      <c r="GG8">
        <v>1.3</v>
      </c>
      <c r="GH8">
        <v>1.1000000000000001</v>
      </c>
      <c r="GI8">
        <v>0.7</v>
      </c>
      <c r="GJ8">
        <v>0.6</v>
      </c>
      <c r="GK8">
        <v>0.5</v>
      </c>
      <c r="GL8">
        <v>0.2</v>
      </c>
      <c r="GM8">
        <v>0.7</v>
      </c>
      <c r="GN8">
        <v>0.5</v>
      </c>
      <c r="GO8">
        <v>0.6</v>
      </c>
      <c r="GP8">
        <v>0.1</v>
      </c>
      <c r="GQ8">
        <v>0.4</v>
      </c>
      <c r="GR8">
        <v>1.2</v>
      </c>
      <c r="GS8">
        <v>0.6</v>
      </c>
      <c r="GT8">
        <v>0.7</v>
      </c>
      <c r="GU8">
        <v>1.2</v>
      </c>
      <c r="GV8">
        <v>1.8</v>
      </c>
      <c r="GW8">
        <v>1.3</v>
      </c>
    </row>
    <row r="9" spans="1:205">
      <c r="A9" t="s">
        <v>258</v>
      </c>
      <c r="B9">
        <v>0.4</v>
      </c>
      <c r="C9">
        <v>0.5</v>
      </c>
      <c r="D9">
        <v>0.4</v>
      </c>
      <c r="E9">
        <v>0.45</v>
      </c>
      <c r="F9">
        <v>0.4</v>
      </c>
      <c r="G9">
        <v>0.35</v>
      </c>
      <c r="H9">
        <v>0.35</v>
      </c>
      <c r="I9">
        <v>0.35</v>
      </c>
      <c r="J9">
        <v>0.15</v>
      </c>
      <c r="K9">
        <v>0.2</v>
      </c>
      <c r="L9">
        <v>0.05</v>
      </c>
      <c r="M9">
        <v>0.3</v>
      </c>
      <c r="N9">
        <v>0.25</v>
      </c>
      <c r="O9">
        <v>0.6</v>
      </c>
      <c r="P9">
        <v>0.35</v>
      </c>
      <c r="Q9">
        <v>0.2</v>
      </c>
      <c r="R9">
        <v>0.15</v>
      </c>
      <c r="S9">
        <v>0.6</v>
      </c>
      <c r="T9">
        <v>0.35</v>
      </c>
      <c r="U9">
        <v>0.3</v>
      </c>
      <c r="V9">
        <v>0.45</v>
      </c>
      <c r="W9">
        <v>0.3</v>
      </c>
      <c r="X9">
        <v>0.35</v>
      </c>
      <c r="Y9">
        <v>0.25</v>
      </c>
      <c r="Z9">
        <v>0.5</v>
      </c>
      <c r="AA9">
        <v>0.55000000000000004</v>
      </c>
      <c r="AB9">
        <v>0.35</v>
      </c>
      <c r="AC9">
        <v>0.6</v>
      </c>
      <c r="AD9">
        <v>0.3</v>
      </c>
      <c r="AE9">
        <v>0.4</v>
      </c>
      <c r="AF9">
        <v>0.3</v>
      </c>
      <c r="AG9">
        <v>0.35</v>
      </c>
      <c r="AH9">
        <v>0.2</v>
      </c>
      <c r="AI9">
        <v>0.25</v>
      </c>
      <c r="AJ9">
        <v>0.05</v>
      </c>
      <c r="AK9">
        <v>0.25</v>
      </c>
      <c r="AL9">
        <v>0.65</v>
      </c>
      <c r="AM9">
        <v>0.65</v>
      </c>
      <c r="AN9">
        <v>0.65</v>
      </c>
      <c r="AO9">
        <v>0.65</v>
      </c>
      <c r="AP9">
        <v>0.5</v>
      </c>
      <c r="AQ9">
        <v>0.4</v>
      </c>
      <c r="AR9">
        <v>0.45</v>
      </c>
      <c r="AS9">
        <v>0.4</v>
      </c>
      <c r="AT9">
        <v>0.6</v>
      </c>
      <c r="AU9">
        <v>0.35</v>
      </c>
      <c r="AV9">
        <v>0.35</v>
      </c>
      <c r="AW9">
        <v>0.6</v>
      </c>
      <c r="AX9">
        <v>0.7</v>
      </c>
      <c r="AY9">
        <v>0.7</v>
      </c>
      <c r="AZ9">
        <v>0.6</v>
      </c>
      <c r="BA9">
        <v>0.6</v>
      </c>
      <c r="BB9">
        <v>0.8</v>
      </c>
      <c r="BC9">
        <v>0.55000000000000004</v>
      </c>
      <c r="BD9">
        <v>0.55000000000000004</v>
      </c>
      <c r="BE9">
        <v>0.45</v>
      </c>
      <c r="BF9">
        <v>0.6</v>
      </c>
      <c r="BG9">
        <v>0.6</v>
      </c>
      <c r="BH9">
        <v>0.75</v>
      </c>
      <c r="BI9">
        <v>0.6</v>
      </c>
      <c r="BJ9">
        <v>0.4</v>
      </c>
      <c r="BK9">
        <v>0.5</v>
      </c>
      <c r="BL9">
        <v>0.7</v>
      </c>
      <c r="BM9">
        <v>0.55000000000000004</v>
      </c>
      <c r="BN9">
        <v>0.7</v>
      </c>
      <c r="BO9">
        <v>0.5</v>
      </c>
      <c r="BP9">
        <v>0.45</v>
      </c>
      <c r="BQ9">
        <v>0.5</v>
      </c>
      <c r="BR9">
        <v>0.25</v>
      </c>
      <c r="BS9">
        <v>0.35</v>
      </c>
      <c r="BT9">
        <v>0.7</v>
      </c>
      <c r="BU9">
        <v>0.65</v>
      </c>
      <c r="BV9">
        <v>0.6</v>
      </c>
      <c r="BW9">
        <v>0.7</v>
      </c>
      <c r="BX9">
        <v>0.8</v>
      </c>
      <c r="BY9">
        <v>0.75</v>
      </c>
      <c r="BZ9">
        <v>0.95</v>
      </c>
      <c r="CA9">
        <v>0.45</v>
      </c>
      <c r="CB9">
        <v>0.65</v>
      </c>
      <c r="CC9">
        <v>0.4</v>
      </c>
      <c r="CD9">
        <v>0.7</v>
      </c>
      <c r="CE9">
        <v>0.6</v>
      </c>
      <c r="CF9">
        <v>0.9</v>
      </c>
      <c r="CG9">
        <v>0.75</v>
      </c>
      <c r="CH9">
        <v>0.35</v>
      </c>
      <c r="CI9">
        <v>0.6</v>
      </c>
      <c r="CJ9">
        <v>0.6</v>
      </c>
      <c r="CK9">
        <v>0.25</v>
      </c>
      <c r="CL9">
        <v>0.5</v>
      </c>
      <c r="CM9">
        <v>0.45</v>
      </c>
      <c r="CN9">
        <v>0.35</v>
      </c>
      <c r="CO9">
        <v>0.6</v>
      </c>
      <c r="CP9">
        <v>0.35</v>
      </c>
      <c r="CQ9">
        <v>0.35</v>
      </c>
      <c r="CR9">
        <v>0.35</v>
      </c>
      <c r="CS9">
        <v>0.55000000000000004</v>
      </c>
      <c r="CT9">
        <v>0.7</v>
      </c>
      <c r="CU9">
        <v>0.55000000000000004</v>
      </c>
      <c r="CV9">
        <v>0.65</v>
      </c>
      <c r="CW9">
        <v>0.6</v>
      </c>
      <c r="CX9">
        <v>0.5</v>
      </c>
      <c r="CY9">
        <v>0.45</v>
      </c>
      <c r="CZ9">
        <v>0.55000000000000004</v>
      </c>
      <c r="DA9">
        <v>0.55000000000000004</v>
      </c>
      <c r="DB9">
        <v>0.4</v>
      </c>
      <c r="DC9">
        <v>0.55000000000000004</v>
      </c>
      <c r="DD9">
        <v>0.2</v>
      </c>
      <c r="DE9">
        <v>0.75</v>
      </c>
      <c r="DF9">
        <v>0.3</v>
      </c>
      <c r="DG9">
        <v>0.4</v>
      </c>
      <c r="DH9">
        <v>0.3</v>
      </c>
      <c r="DI9">
        <v>0.5</v>
      </c>
      <c r="DJ9">
        <v>0.25</v>
      </c>
      <c r="DK9">
        <v>0.2</v>
      </c>
      <c r="DL9">
        <v>0.35</v>
      </c>
      <c r="DM9">
        <v>0.1</v>
      </c>
      <c r="DN9">
        <v>0.2</v>
      </c>
      <c r="DO9">
        <v>0.2</v>
      </c>
      <c r="DP9">
        <v>0.35</v>
      </c>
      <c r="DQ9">
        <v>0.4</v>
      </c>
      <c r="DR9">
        <v>0.6</v>
      </c>
      <c r="DS9">
        <v>0.7</v>
      </c>
      <c r="DT9">
        <v>0.35</v>
      </c>
      <c r="DU9">
        <v>0.35</v>
      </c>
      <c r="DV9">
        <v>0.45</v>
      </c>
      <c r="DW9">
        <v>0.35</v>
      </c>
      <c r="DX9">
        <v>0.35</v>
      </c>
      <c r="DY9">
        <v>0.25</v>
      </c>
      <c r="DZ9">
        <v>0.45</v>
      </c>
      <c r="EA9">
        <v>0.3</v>
      </c>
      <c r="EB9">
        <v>0.4</v>
      </c>
      <c r="EC9">
        <v>0.45</v>
      </c>
      <c r="ED9">
        <v>0.25</v>
      </c>
      <c r="EE9">
        <v>0.4</v>
      </c>
      <c r="EF9">
        <v>0.4</v>
      </c>
      <c r="EG9">
        <v>0.25</v>
      </c>
      <c r="EH9">
        <v>0.15</v>
      </c>
      <c r="EI9">
        <v>0.2</v>
      </c>
      <c r="EJ9">
        <v>0.35</v>
      </c>
      <c r="EK9">
        <v>0.3</v>
      </c>
      <c r="EL9">
        <v>0.2</v>
      </c>
      <c r="EM9">
        <v>0.25</v>
      </c>
      <c r="EN9">
        <v>0.55000000000000004</v>
      </c>
      <c r="EO9">
        <v>0.5</v>
      </c>
      <c r="EP9">
        <v>0.25</v>
      </c>
      <c r="EQ9">
        <v>0.7</v>
      </c>
      <c r="ER9">
        <v>0.25</v>
      </c>
      <c r="ES9">
        <v>0.1</v>
      </c>
      <c r="ET9">
        <v>0.1</v>
      </c>
      <c r="EU9">
        <v>0.45</v>
      </c>
      <c r="EV9">
        <v>0.3</v>
      </c>
      <c r="EW9">
        <v>0.25</v>
      </c>
      <c r="EX9">
        <v>0.55000000000000004</v>
      </c>
      <c r="EY9">
        <v>0.15</v>
      </c>
      <c r="EZ9">
        <v>0.05</v>
      </c>
      <c r="FA9">
        <v>0.15</v>
      </c>
      <c r="FB9">
        <v>0.15</v>
      </c>
      <c r="FC9">
        <v>0.35</v>
      </c>
      <c r="FD9">
        <v>0.35</v>
      </c>
      <c r="FE9">
        <v>0.35</v>
      </c>
      <c r="FF9">
        <v>0.1</v>
      </c>
      <c r="FG9">
        <v>0.3</v>
      </c>
      <c r="FH9">
        <v>0.35</v>
      </c>
      <c r="FI9">
        <v>0.25</v>
      </c>
      <c r="FJ9">
        <v>0.25</v>
      </c>
      <c r="FK9">
        <v>0.15</v>
      </c>
      <c r="FL9">
        <v>0.9</v>
      </c>
      <c r="FM9">
        <v>0.15</v>
      </c>
      <c r="FN9">
        <v>0.05</v>
      </c>
      <c r="FO9">
        <v>0.4</v>
      </c>
      <c r="FP9">
        <v>0.15</v>
      </c>
      <c r="FQ9">
        <v>0.05</v>
      </c>
      <c r="FR9">
        <v>0.05</v>
      </c>
      <c r="FS9">
        <v>0.1</v>
      </c>
      <c r="FT9">
        <v>0.3</v>
      </c>
      <c r="FU9">
        <v>0.25</v>
      </c>
      <c r="FV9">
        <v>0.15</v>
      </c>
      <c r="FW9">
        <v>0</v>
      </c>
      <c r="FX9">
        <v>1</v>
      </c>
      <c r="FY9">
        <v>0.1</v>
      </c>
      <c r="FZ9">
        <v>0.65</v>
      </c>
      <c r="GA9">
        <v>0.5</v>
      </c>
      <c r="GB9">
        <v>0.55000000000000004</v>
      </c>
      <c r="GC9">
        <v>0.3</v>
      </c>
      <c r="GD9">
        <v>0.2</v>
      </c>
      <c r="GE9">
        <v>0.2</v>
      </c>
      <c r="GF9">
        <v>0.4</v>
      </c>
      <c r="GG9">
        <v>0.25</v>
      </c>
      <c r="GH9">
        <v>0.8</v>
      </c>
      <c r="GI9">
        <v>0.25</v>
      </c>
      <c r="GJ9">
        <v>0.2</v>
      </c>
      <c r="GK9">
        <v>0.25</v>
      </c>
      <c r="GL9">
        <v>0.15</v>
      </c>
      <c r="GM9">
        <v>0.3</v>
      </c>
      <c r="GN9">
        <v>0.5</v>
      </c>
      <c r="GO9">
        <v>0.7</v>
      </c>
      <c r="GP9">
        <v>0.25</v>
      </c>
      <c r="GQ9">
        <v>0.3</v>
      </c>
      <c r="GR9">
        <v>0.15</v>
      </c>
      <c r="GS9">
        <v>0.25</v>
      </c>
      <c r="GT9">
        <v>0.65</v>
      </c>
      <c r="GU9">
        <v>0.1</v>
      </c>
      <c r="GV9">
        <v>0.05</v>
      </c>
      <c r="GW9">
        <v>0.35</v>
      </c>
    </row>
    <row r="10" spans="1:205">
      <c r="A10" t="s">
        <v>259</v>
      </c>
      <c r="B10">
        <v>5</v>
      </c>
      <c r="C10">
        <v>3.5</v>
      </c>
      <c r="D10">
        <v>1.5</v>
      </c>
      <c r="E10">
        <v>1</v>
      </c>
      <c r="F10">
        <v>3.5</v>
      </c>
      <c r="G10">
        <v>2.5</v>
      </c>
      <c r="H10">
        <v>3.5</v>
      </c>
      <c r="I10">
        <v>3.5</v>
      </c>
      <c r="J10">
        <v>4.5</v>
      </c>
      <c r="K10">
        <v>2.5</v>
      </c>
      <c r="L10">
        <v>1</v>
      </c>
      <c r="M10">
        <v>3.5</v>
      </c>
      <c r="N10">
        <v>5</v>
      </c>
      <c r="O10">
        <v>4.5</v>
      </c>
      <c r="P10">
        <v>3</v>
      </c>
      <c r="Q10">
        <v>4</v>
      </c>
      <c r="R10">
        <v>3.5</v>
      </c>
      <c r="S10">
        <v>3</v>
      </c>
      <c r="T10">
        <v>3.5</v>
      </c>
      <c r="U10">
        <v>4</v>
      </c>
      <c r="V10">
        <v>5</v>
      </c>
      <c r="W10">
        <v>3</v>
      </c>
      <c r="X10">
        <v>6</v>
      </c>
      <c r="Y10">
        <v>4</v>
      </c>
      <c r="Z10">
        <v>5</v>
      </c>
      <c r="AA10">
        <v>4.5</v>
      </c>
      <c r="AB10">
        <v>5</v>
      </c>
      <c r="AC10">
        <v>5</v>
      </c>
      <c r="AD10">
        <v>4.5</v>
      </c>
      <c r="AE10">
        <v>3</v>
      </c>
      <c r="AF10">
        <v>3.5</v>
      </c>
      <c r="AG10">
        <v>3.5</v>
      </c>
      <c r="AH10">
        <v>5.5</v>
      </c>
      <c r="AI10">
        <v>2.5</v>
      </c>
      <c r="AJ10">
        <v>8.5</v>
      </c>
      <c r="AK10">
        <v>8.5</v>
      </c>
      <c r="AL10">
        <v>6.5</v>
      </c>
      <c r="AM10">
        <v>5</v>
      </c>
      <c r="AN10">
        <v>6.5</v>
      </c>
      <c r="AO10">
        <v>6.5</v>
      </c>
      <c r="AP10">
        <v>6.5</v>
      </c>
      <c r="AQ10">
        <v>5</v>
      </c>
      <c r="AR10">
        <v>4</v>
      </c>
      <c r="AS10">
        <v>4.5</v>
      </c>
      <c r="AT10">
        <v>6.5</v>
      </c>
      <c r="AU10">
        <v>4</v>
      </c>
      <c r="AV10">
        <v>4.5</v>
      </c>
      <c r="AW10">
        <v>5</v>
      </c>
      <c r="AX10">
        <v>6.5</v>
      </c>
      <c r="AY10">
        <v>6.5</v>
      </c>
      <c r="AZ10">
        <v>6.5</v>
      </c>
      <c r="BA10">
        <v>7</v>
      </c>
      <c r="BB10">
        <v>7</v>
      </c>
      <c r="BC10">
        <v>4</v>
      </c>
      <c r="BD10">
        <v>6</v>
      </c>
      <c r="BE10">
        <v>6.5</v>
      </c>
      <c r="BF10">
        <v>7.5</v>
      </c>
      <c r="BG10">
        <v>4</v>
      </c>
      <c r="BH10">
        <v>6.5</v>
      </c>
      <c r="BI10">
        <v>5</v>
      </c>
      <c r="BJ10">
        <v>7</v>
      </c>
      <c r="BK10">
        <v>5.5</v>
      </c>
      <c r="BL10">
        <v>7</v>
      </c>
      <c r="BM10">
        <v>6.5</v>
      </c>
      <c r="BN10">
        <v>5</v>
      </c>
      <c r="BO10">
        <v>3.5</v>
      </c>
      <c r="BP10">
        <v>5</v>
      </c>
      <c r="BQ10">
        <v>5</v>
      </c>
      <c r="BR10">
        <v>8.5</v>
      </c>
      <c r="BS10">
        <v>4.5</v>
      </c>
      <c r="BT10">
        <v>7.5</v>
      </c>
      <c r="BU10">
        <v>6.5</v>
      </c>
      <c r="BV10">
        <v>6.5</v>
      </c>
      <c r="BW10">
        <v>7.5</v>
      </c>
      <c r="BX10">
        <v>8</v>
      </c>
      <c r="BY10">
        <v>8</v>
      </c>
      <c r="BZ10">
        <v>7.5</v>
      </c>
      <c r="CA10">
        <v>4.5</v>
      </c>
      <c r="CB10">
        <v>7.5</v>
      </c>
      <c r="CC10">
        <v>4.5</v>
      </c>
      <c r="CD10">
        <v>9</v>
      </c>
      <c r="CE10">
        <v>7</v>
      </c>
      <c r="CF10">
        <v>10</v>
      </c>
      <c r="CG10">
        <v>10</v>
      </c>
      <c r="CH10">
        <v>10</v>
      </c>
      <c r="CI10">
        <v>6.5</v>
      </c>
      <c r="CJ10">
        <v>6</v>
      </c>
      <c r="CK10">
        <v>7</v>
      </c>
      <c r="CL10">
        <v>6</v>
      </c>
      <c r="CM10">
        <v>3.5</v>
      </c>
      <c r="CN10">
        <v>5.5</v>
      </c>
      <c r="CO10">
        <v>4.5</v>
      </c>
      <c r="CP10">
        <v>5.5</v>
      </c>
      <c r="CQ10">
        <v>4</v>
      </c>
      <c r="CR10">
        <v>7</v>
      </c>
      <c r="CS10">
        <v>4.5</v>
      </c>
      <c r="CT10">
        <v>9</v>
      </c>
      <c r="CU10">
        <v>8</v>
      </c>
      <c r="CV10">
        <v>7</v>
      </c>
      <c r="CW10">
        <v>5.5</v>
      </c>
      <c r="CX10">
        <v>8</v>
      </c>
      <c r="CY10">
        <v>5.5</v>
      </c>
      <c r="CZ10">
        <v>5</v>
      </c>
      <c r="DA10">
        <v>4.5</v>
      </c>
      <c r="DB10">
        <v>6.5</v>
      </c>
      <c r="DC10">
        <v>6</v>
      </c>
      <c r="DD10">
        <v>8.5</v>
      </c>
      <c r="DE10">
        <v>7.5</v>
      </c>
      <c r="DF10">
        <v>4.5</v>
      </c>
      <c r="DG10">
        <v>4</v>
      </c>
      <c r="DH10">
        <v>3</v>
      </c>
      <c r="DI10">
        <v>5</v>
      </c>
      <c r="DJ10">
        <v>4</v>
      </c>
      <c r="DK10">
        <v>3.5</v>
      </c>
      <c r="DL10">
        <v>3.5</v>
      </c>
      <c r="DM10">
        <v>4</v>
      </c>
      <c r="DN10">
        <v>3</v>
      </c>
      <c r="DO10">
        <v>2.5</v>
      </c>
      <c r="DP10">
        <v>3.5</v>
      </c>
      <c r="DQ10">
        <v>4.5</v>
      </c>
      <c r="DR10">
        <v>4.5</v>
      </c>
      <c r="DS10">
        <v>4</v>
      </c>
      <c r="DT10">
        <v>3.5</v>
      </c>
      <c r="DU10">
        <v>4</v>
      </c>
      <c r="DV10">
        <v>5.5</v>
      </c>
      <c r="DW10">
        <v>3</v>
      </c>
      <c r="DX10">
        <v>3.5</v>
      </c>
      <c r="DY10">
        <v>4</v>
      </c>
      <c r="DZ10">
        <v>3.5</v>
      </c>
      <c r="EA10">
        <v>3</v>
      </c>
      <c r="EB10">
        <v>4</v>
      </c>
      <c r="EC10">
        <v>4</v>
      </c>
      <c r="ED10">
        <v>4</v>
      </c>
      <c r="EE10">
        <v>3.5</v>
      </c>
      <c r="EF10">
        <v>3.5</v>
      </c>
      <c r="EG10">
        <v>4</v>
      </c>
      <c r="EH10">
        <v>2.5</v>
      </c>
      <c r="EI10">
        <v>2</v>
      </c>
      <c r="EJ10">
        <v>2</v>
      </c>
      <c r="EK10">
        <v>3</v>
      </c>
      <c r="EL10">
        <v>3</v>
      </c>
      <c r="EM10">
        <v>2.5</v>
      </c>
      <c r="EN10">
        <v>1.5</v>
      </c>
      <c r="EO10">
        <v>2.5</v>
      </c>
      <c r="EP10">
        <v>3</v>
      </c>
      <c r="EQ10">
        <v>2.5</v>
      </c>
      <c r="ER10">
        <v>3</v>
      </c>
      <c r="ES10">
        <v>4.5</v>
      </c>
      <c r="ET10">
        <v>2.5</v>
      </c>
      <c r="EU10">
        <v>1.5</v>
      </c>
      <c r="EV10">
        <v>3</v>
      </c>
      <c r="EW10">
        <v>3</v>
      </c>
      <c r="EX10">
        <v>2</v>
      </c>
      <c r="EY10">
        <v>1.5</v>
      </c>
      <c r="EZ10">
        <v>1.5</v>
      </c>
      <c r="FA10">
        <v>3.5</v>
      </c>
      <c r="FB10">
        <v>2.5</v>
      </c>
      <c r="FC10">
        <v>2.5</v>
      </c>
      <c r="FD10">
        <v>3.5</v>
      </c>
      <c r="FE10">
        <v>3.5</v>
      </c>
      <c r="FF10">
        <v>2.5</v>
      </c>
      <c r="FG10">
        <v>2.5</v>
      </c>
      <c r="FH10">
        <v>2</v>
      </c>
      <c r="FI10">
        <v>2.5</v>
      </c>
      <c r="FJ10">
        <v>2.5</v>
      </c>
      <c r="FK10">
        <v>2.5</v>
      </c>
      <c r="FL10">
        <v>1</v>
      </c>
      <c r="FM10">
        <v>3.5</v>
      </c>
      <c r="FN10">
        <v>0.5</v>
      </c>
      <c r="FO10">
        <v>2</v>
      </c>
      <c r="FP10">
        <v>1.5</v>
      </c>
      <c r="FQ10">
        <v>1.5</v>
      </c>
      <c r="FR10">
        <v>1</v>
      </c>
      <c r="FS10">
        <v>1</v>
      </c>
      <c r="FT10">
        <v>0.5</v>
      </c>
      <c r="FU10">
        <v>2.5</v>
      </c>
      <c r="FV10">
        <v>0.5</v>
      </c>
      <c r="FW10">
        <v>0</v>
      </c>
      <c r="FX10">
        <v>0.5</v>
      </c>
      <c r="FY10">
        <v>2</v>
      </c>
      <c r="FZ10">
        <v>2.5</v>
      </c>
      <c r="GA10">
        <v>3.5</v>
      </c>
      <c r="GB10">
        <v>5</v>
      </c>
      <c r="GC10">
        <v>3</v>
      </c>
      <c r="GD10">
        <v>3.5</v>
      </c>
      <c r="GE10">
        <v>3</v>
      </c>
      <c r="GF10">
        <v>2</v>
      </c>
      <c r="GG10">
        <v>2.5</v>
      </c>
      <c r="GH10">
        <v>1.5</v>
      </c>
      <c r="GI10">
        <v>2.5</v>
      </c>
      <c r="GJ10">
        <v>5</v>
      </c>
      <c r="GK10">
        <v>6</v>
      </c>
      <c r="GL10">
        <v>2.5</v>
      </c>
      <c r="GM10">
        <v>3</v>
      </c>
      <c r="GN10">
        <v>5.5</v>
      </c>
      <c r="GO10">
        <v>2</v>
      </c>
      <c r="GP10">
        <v>2</v>
      </c>
      <c r="GQ10">
        <v>1.5</v>
      </c>
      <c r="GR10">
        <v>1.5</v>
      </c>
      <c r="GS10">
        <v>2.5</v>
      </c>
      <c r="GT10">
        <v>2</v>
      </c>
      <c r="GU10">
        <v>2</v>
      </c>
      <c r="GV10">
        <v>3</v>
      </c>
      <c r="GW10">
        <v>2</v>
      </c>
    </row>
    <row r="11" spans="1:205">
      <c r="A11" t="s">
        <v>277</v>
      </c>
      <c r="B11">
        <v>297.69230770000001</v>
      </c>
      <c r="C11">
        <v>300.46875</v>
      </c>
      <c r="D11">
        <v>301.39534880000002</v>
      </c>
      <c r="E11">
        <v>299.53125</v>
      </c>
      <c r="F11">
        <v>299.53125</v>
      </c>
      <c r="G11">
        <v>300.46875</v>
      </c>
      <c r="H11">
        <v>297.69230770000001</v>
      </c>
      <c r="I11">
        <v>299.53125</v>
      </c>
      <c r="J11">
        <v>294.17910449999999</v>
      </c>
      <c r="K11">
        <v>296.79389309999999</v>
      </c>
      <c r="L11">
        <v>298.60465119999998</v>
      </c>
      <c r="M11">
        <v>300.46875</v>
      </c>
      <c r="N11">
        <v>299.53125</v>
      </c>
      <c r="O11">
        <v>300.46875</v>
      </c>
      <c r="P11">
        <v>303.20610690000001</v>
      </c>
      <c r="Q11">
        <v>299.53125</v>
      </c>
      <c r="R11">
        <v>298.60465119999998</v>
      </c>
      <c r="S11">
        <v>299.53125</v>
      </c>
      <c r="T11">
        <v>300.46875</v>
      </c>
      <c r="U11">
        <v>300.46875</v>
      </c>
      <c r="V11">
        <v>300.46875</v>
      </c>
      <c r="W11">
        <v>300.46875</v>
      </c>
      <c r="X11">
        <v>302.30769229999999</v>
      </c>
      <c r="Y11">
        <v>299.53125</v>
      </c>
      <c r="Z11">
        <v>304.09090909999998</v>
      </c>
      <c r="AA11">
        <v>295.90909090000002</v>
      </c>
      <c r="AB11">
        <v>297.69230770000001</v>
      </c>
      <c r="AC11">
        <v>296.79389309999999</v>
      </c>
      <c r="AD11">
        <v>304.09090909999998</v>
      </c>
      <c r="AE11">
        <v>304.09090909999998</v>
      </c>
      <c r="AF11">
        <v>303.20610690000001</v>
      </c>
      <c r="AG11">
        <v>294.17910449999999</v>
      </c>
      <c r="AH11">
        <v>301.39534880000002</v>
      </c>
      <c r="AI11">
        <v>304.09090909999998</v>
      </c>
      <c r="AJ11">
        <v>302.30769229999999</v>
      </c>
      <c r="AK11">
        <v>304.09090909999998</v>
      </c>
      <c r="AL11">
        <v>332.06896549999999</v>
      </c>
      <c r="AM11">
        <v>332.06896549999999</v>
      </c>
      <c r="AN11">
        <v>329.46745559999999</v>
      </c>
      <c r="AO11">
        <v>330</v>
      </c>
      <c r="AP11">
        <v>331.56069359999998</v>
      </c>
      <c r="AQ11">
        <v>328.92857140000001</v>
      </c>
      <c r="AR11">
        <v>327.8313253</v>
      </c>
      <c r="AS11">
        <v>331.04651159999997</v>
      </c>
      <c r="AT11">
        <v>329.46745559999999</v>
      </c>
      <c r="AU11">
        <v>333.06818179999999</v>
      </c>
      <c r="AV11">
        <v>328.92857140000001</v>
      </c>
      <c r="AW11">
        <v>327.8313253</v>
      </c>
      <c r="AX11">
        <v>350.45454549999999</v>
      </c>
      <c r="AY11">
        <v>350.13698629999999</v>
      </c>
      <c r="AZ11">
        <v>348.16901410000003</v>
      </c>
      <c r="BA11">
        <v>350.13698629999999</v>
      </c>
      <c r="BB11">
        <v>348.5046729</v>
      </c>
      <c r="BC11">
        <v>347.83018870000001</v>
      </c>
      <c r="BD11">
        <v>349.16666670000001</v>
      </c>
      <c r="BE11">
        <v>349.8165138</v>
      </c>
      <c r="BF11">
        <v>347.83018870000001</v>
      </c>
      <c r="BG11">
        <v>347.83018870000001</v>
      </c>
      <c r="BH11">
        <v>348.5046729</v>
      </c>
      <c r="BI11">
        <v>348.16901410000003</v>
      </c>
      <c r="BJ11">
        <v>339.89528799999999</v>
      </c>
      <c r="BK11">
        <v>340.3125</v>
      </c>
      <c r="BL11">
        <v>338.18181820000001</v>
      </c>
      <c r="BM11">
        <v>339.89528799999999</v>
      </c>
      <c r="BN11">
        <v>341.93877550000002</v>
      </c>
      <c r="BO11">
        <v>339.047619</v>
      </c>
      <c r="BP11">
        <v>339.047619</v>
      </c>
      <c r="BQ11">
        <v>340.3125</v>
      </c>
      <c r="BR11">
        <v>339.89528799999999</v>
      </c>
      <c r="BS11">
        <v>339.89528799999999</v>
      </c>
      <c r="BT11">
        <v>342.33502540000001</v>
      </c>
      <c r="BU11">
        <v>341.53846149999998</v>
      </c>
      <c r="BV11">
        <v>359.04382470000002</v>
      </c>
      <c r="BW11">
        <v>359.04382470000002</v>
      </c>
      <c r="BX11">
        <v>359.52569169999998</v>
      </c>
      <c r="BY11">
        <v>359.04382470000002</v>
      </c>
      <c r="BZ11">
        <v>359.2857143</v>
      </c>
      <c r="CA11">
        <v>359.04382470000002</v>
      </c>
      <c r="CB11">
        <v>359.04382470000002</v>
      </c>
      <c r="CC11">
        <v>359.52569169999998</v>
      </c>
      <c r="CD11">
        <v>359.04382470000002</v>
      </c>
      <c r="CE11">
        <v>359.2857143</v>
      </c>
      <c r="CF11">
        <v>359.2857143</v>
      </c>
      <c r="CG11">
        <v>359.2857143</v>
      </c>
      <c r="CH11">
        <v>334.0449438</v>
      </c>
      <c r="CI11">
        <v>334.0449438</v>
      </c>
      <c r="CJ11">
        <v>329.46745559999999</v>
      </c>
      <c r="CK11">
        <v>328.38323350000002</v>
      </c>
      <c r="CL11">
        <v>327.8313253</v>
      </c>
      <c r="CM11">
        <v>334.0449438</v>
      </c>
      <c r="CN11">
        <v>332.57142859999999</v>
      </c>
      <c r="CO11">
        <v>330</v>
      </c>
      <c r="CP11">
        <v>330.52631580000002</v>
      </c>
      <c r="CQ11">
        <v>331.56069359999998</v>
      </c>
      <c r="CR11">
        <v>328.92857140000001</v>
      </c>
      <c r="CS11">
        <v>327.8313253</v>
      </c>
      <c r="CT11">
        <v>350.13698629999999</v>
      </c>
      <c r="CU11">
        <v>348.5046729</v>
      </c>
      <c r="CV11">
        <v>347.4881517</v>
      </c>
      <c r="CW11">
        <v>347.83018870000001</v>
      </c>
      <c r="CX11">
        <v>348.16901410000003</v>
      </c>
      <c r="CY11">
        <v>347.83018870000001</v>
      </c>
      <c r="CZ11">
        <v>351.08108110000001</v>
      </c>
      <c r="DA11">
        <v>347.83018870000001</v>
      </c>
      <c r="DB11">
        <v>348.5046729</v>
      </c>
      <c r="DC11">
        <v>349.8165138</v>
      </c>
      <c r="DD11">
        <v>348.16901410000003</v>
      </c>
      <c r="DE11">
        <v>348.16901410000003</v>
      </c>
      <c r="DF11">
        <v>300.46875</v>
      </c>
      <c r="DG11">
        <v>303.20610690000001</v>
      </c>
      <c r="DH11">
        <v>304.96240599999999</v>
      </c>
      <c r="DI11">
        <v>300.46875</v>
      </c>
      <c r="DJ11">
        <v>304.96240599999999</v>
      </c>
      <c r="DK11">
        <v>299.53125</v>
      </c>
      <c r="DL11">
        <v>299.53125</v>
      </c>
      <c r="DM11">
        <v>301.39534880000002</v>
      </c>
      <c r="DN11">
        <v>299.53125</v>
      </c>
      <c r="DO11">
        <v>304.09090909999998</v>
      </c>
      <c r="DP11">
        <v>298.60465119999998</v>
      </c>
      <c r="DQ11">
        <v>302.30769229999999</v>
      </c>
      <c r="DR11">
        <v>294.17910449999999</v>
      </c>
      <c r="DS11">
        <v>294.17910449999999</v>
      </c>
      <c r="DT11">
        <v>296.79389309999999</v>
      </c>
      <c r="DU11">
        <v>294.17910449999999</v>
      </c>
      <c r="DV11">
        <v>294.17910449999999</v>
      </c>
      <c r="DW11">
        <v>295.03759400000001</v>
      </c>
      <c r="DX11">
        <v>295.90909090000002</v>
      </c>
      <c r="DY11">
        <v>295.90909090000002</v>
      </c>
      <c r="DZ11">
        <v>295.90909090000002</v>
      </c>
      <c r="EA11">
        <v>295.03759400000001</v>
      </c>
      <c r="EB11">
        <v>294.17910449999999</v>
      </c>
      <c r="EC11">
        <v>297.69230770000001</v>
      </c>
      <c r="ED11">
        <v>266.93181820000001</v>
      </c>
      <c r="EE11">
        <v>270</v>
      </c>
      <c r="EF11">
        <v>268.43930640000002</v>
      </c>
      <c r="EG11">
        <v>271.61676649999998</v>
      </c>
      <c r="EH11">
        <v>266.93181820000001</v>
      </c>
      <c r="EI11">
        <v>265.47486029999999</v>
      </c>
      <c r="EJ11">
        <v>270.53254440000001</v>
      </c>
      <c r="EK11">
        <v>265.47486029999999</v>
      </c>
      <c r="EL11">
        <v>267.93103450000001</v>
      </c>
      <c r="EM11">
        <v>268.95348840000003</v>
      </c>
      <c r="EN11">
        <v>267.93103450000001</v>
      </c>
      <c r="EO11">
        <v>265.9550562</v>
      </c>
      <c r="EP11">
        <v>249.54545450000001</v>
      </c>
      <c r="EQ11">
        <v>248.91891889999999</v>
      </c>
      <c r="ER11">
        <v>248.91891889999999</v>
      </c>
      <c r="ES11">
        <v>251.8309859</v>
      </c>
      <c r="ET11">
        <v>251.8309859</v>
      </c>
      <c r="EU11">
        <v>249.54545450000001</v>
      </c>
      <c r="EV11">
        <v>251.8309859</v>
      </c>
      <c r="EW11">
        <v>251.8309859</v>
      </c>
      <c r="EX11">
        <v>250.1834862</v>
      </c>
      <c r="EY11">
        <v>249.54545450000001</v>
      </c>
      <c r="EZ11">
        <v>249.54545450000001</v>
      </c>
      <c r="FA11">
        <v>251.8309859</v>
      </c>
      <c r="FB11">
        <v>261.38297870000002</v>
      </c>
      <c r="FC11">
        <v>259.6875</v>
      </c>
      <c r="FD11">
        <v>257.27272729999999</v>
      </c>
      <c r="FE11">
        <v>257.27272729999999</v>
      </c>
      <c r="FF11">
        <v>258.46153850000002</v>
      </c>
      <c r="FG11">
        <v>260.952381</v>
      </c>
      <c r="FH11">
        <v>257.66497459999999</v>
      </c>
      <c r="FI11">
        <v>261.81818179999999</v>
      </c>
      <c r="FJ11">
        <v>261.81818179999999</v>
      </c>
      <c r="FK11">
        <v>258.46153850000002</v>
      </c>
      <c r="FL11">
        <v>258.46153850000002</v>
      </c>
      <c r="FM11">
        <v>260.52631580000002</v>
      </c>
      <c r="FN11">
        <v>240.47430829999999</v>
      </c>
      <c r="FO11">
        <v>240.7142857</v>
      </c>
      <c r="FP11">
        <v>240.2362205</v>
      </c>
      <c r="FQ11">
        <v>241.2</v>
      </c>
      <c r="FR11">
        <v>240.95617530000001</v>
      </c>
      <c r="FS11">
        <v>240.2362205</v>
      </c>
      <c r="FT11">
        <v>240</v>
      </c>
      <c r="FU11">
        <v>240.7142857</v>
      </c>
      <c r="FV11">
        <v>240.47430829999999</v>
      </c>
      <c r="FW11">
        <v>240.47430829999999</v>
      </c>
      <c r="FX11">
        <v>240.2362205</v>
      </c>
      <c r="FY11">
        <v>240.7142857</v>
      </c>
      <c r="FZ11">
        <v>265.9550562</v>
      </c>
      <c r="GA11">
        <v>265.47486029999999</v>
      </c>
      <c r="GB11">
        <v>271.07142859999999</v>
      </c>
      <c r="GC11">
        <v>266.44067799999999</v>
      </c>
      <c r="GD11">
        <v>270</v>
      </c>
      <c r="GE11">
        <v>270</v>
      </c>
      <c r="GF11">
        <v>267.93103450000001</v>
      </c>
      <c r="GG11">
        <v>268.43930640000002</v>
      </c>
      <c r="GH11">
        <v>270.53254440000001</v>
      </c>
      <c r="GI11">
        <v>271.07142859999999</v>
      </c>
      <c r="GJ11">
        <v>269.47368419999998</v>
      </c>
      <c r="GK11">
        <v>271.07142859999999</v>
      </c>
      <c r="GL11">
        <v>250.83333329999999</v>
      </c>
      <c r="GM11">
        <v>251.8309859</v>
      </c>
      <c r="GN11">
        <v>250.83333329999999</v>
      </c>
      <c r="GO11">
        <v>251.8309859</v>
      </c>
      <c r="GP11">
        <v>251.4953271</v>
      </c>
      <c r="GQ11">
        <v>251.8309859</v>
      </c>
      <c r="GR11">
        <v>251.4953271</v>
      </c>
      <c r="GS11">
        <v>248.91891889999999</v>
      </c>
      <c r="GT11">
        <v>250.83333329999999</v>
      </c>
      <c r="GU11">
        <v>252.16981129999999</v>
      </c>
      <c r="GV11">
        <v>252.16981129999999</v>
      </c>
      <c r="GW11">
        <v>251.4953271</v>
      </c>
    </row>
    <row r="15" spans="1:205">
      <c r="A15" s="9" t="s">
        <v>263</v>
      </c>
    </row>
    <row r="16" spans="1:205">
      <c r="A16" s="9" t="s">
        <v>262</v>
      </c>
    </row>
    <row r="17" spans="1:5">
      <c r="A17" s="2" t="s">
        <v>158</v>
      </c>
      <c r="B17" s="2" t="s">
        <v>159</v>
      </c>
      <c r="C17" s="2" t="s">
        <v>162</v>
      </c>
      <c r="D17" s="2" t="s">
        <v>163</v>
      </c>
    </row>
    <row r="18" spans="1:5">
      <c r="A18" s="4" t="s">
        <v>152</v>
      </c>
      <c r="B18">
        <f t="shared" ref="B18:B23" si="0">PEARSON($5:$5, 6:6)</f>
        <v>-4.6520321255920143E-2</v>
      </c>
      <c r="C18" s="4">
        <f>B18*SQRT(12-2)/SQRT(1-B18^2)</f>
        <v>-0.14726961501574204</v>
      </c>
      <c r="D18">
        <f>TDIST(ABS(C18), 12-2, 2)</f>
        <v>0.88584609892148825</v>
      </c>
    </row>
    <row r="19" spans="1:5">
      <c r="A19" s="4" t="s">
        <v>153</v>
      </c>
      <c r="B19">
        <f t="shared" si="0"/>
        <v>0.32436460683679086</v>
      </c>
      <c r="C19" s="4">
        <f t="shared" ref="C19:C23" si="1">B19*SQRT(12-2)/SQRT(1-B19^2)</f>
        <v>1.0843599802292831</v>
      </c>
      <c r="D19">
        <f t="shared" ref="D19:D23" si="2">TDIST(ABS(C19), 12-2, 2)</f>
        <v>0.30365566051214482</v>
      </c>
    </row>
    <row r="20" spans="1:5">
      <c r="A20" s="4" t="s">
        <v>154</v>
      </c>
      <c r="B20">
        <f t="shared" si="0"/>
        <v>0.32990187007143629</v>
      </c>
      <c r="C20" s="4">
        <f t="shared" si="1"/>
        <v>1.1051106800555111</v>
      </c>
      <c r="D20">
        <f t="shared" si="2"/>
        <v>0.29499065657087797</v>
      </c>
    </row>
    <row r="21" spans="1:5">
      <c r="A21" s="4" t="s">
        <v>155</v>
      </c>
      <c r="B21">
        <f t="shared" si="0"/>
        <v>0.57263184928617572</v>
      </c>
      <c r="C21" s="4">
        <f t="shared" si="1"/>
        <v>2.2088228645179915</v>
      </c>
      <c r="D21">
        <f t="shared" si="2"/>
        <v>5.1663565946741874E-2</v>
      </c>
    </row>
    <row r="22" spans="1:5">
      <c r="A22" s="4" t="s">
        <v>156</v>
      </c>
      <c r="B22">
        <f t="shared" si="0"/>
        <v>0.79975193241609088</v>
      </c>
      <c r="C22" s="4">
        <f t="shared" si="1"/>
        <v>4.2127414608789895</v>
      </c>
      <c r="D22">
        <f>TDIST(ABS(C22), 12-2, 2)</f>
        <v>1.7921163324041429E-3</v>
      </c>
      <c r="E22" t="s">
        <v>164</v>
      </c>
    </row>
    <row r="23" spans="1:5">
      <c r="A23" s="4" t="s">
        <v>157</v>
      </c>
      <c r="B23">
        <f t="shared" si="0"/>
        <v>0.9914391117289848</v>
      </c>
      <c r="C23" s="4">
        <f t="shared" si="1"/>
        <v>24.01171150979264</v>
      </c>
      <c r="D23">
        <f t="shared" si="2"/>
        <v>3.5697516805045227E-10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spearman</vt:lpstr>
      <vt:lpstr>nohue_valence</vt:lpstr>
      <vt:lpstr>nohue_arousal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2020-12-13T14:41:06Z</dcterms:created>
  <dcterms:modified xsi:type="dcterms:W3CDTF">2020-12-20T07:49:57Z</dcterms:modified>
</cp:coreProperties>
</file>