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adangzz\Desktop\과제\"/>
    </mc:Choice>
  </mc:AlternateContent>
  <xr:revisionPtr revIDLastSave="0" documentId="13_ncr:1_{C05ADD98-16FB-4A23-BE19-03B950AD5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RRP SCARA 로봇 IK Using NR" sheetId="1" r:id="rId1"/>
    <sheet name="관절공간 경로 계획 및 모션 PI제어" sheetId="3" r:id="rId2"/>
  </sheets>
  <definedNames>
    <definedName name="c.case1" localSheetId="1">'관절공간 경로 계획 및 모션 PI제어'!$AF$2</definedName>
    <definedName name="c.case2" localSheetId="1">'관절공간 경로 계획 및 모션 PI제어'!$AG$2</definedName>
    <definedName name="c.case3" localSheetId="1">'관절공간 경로 계획 및 모션 PI제어'!$AF$3</definedName>
    <definedName name="c.case4" localSheetId="1">'관절공간 경로 계획 및 모션 PI제어'!$AG$3</definedName>
    <definedName name="c.case5" localSheetId="1">'관절공간 경로 계획 및 모션 PI제어'!$AF$4</definedName>
    <definedName name="c.case6" localSheetId="1">'관절공간 경로 계획 및 모션 PI제어'!$AG$4</definedName>
    <definedName name="d.theta1" localSheetId="1">'관절공간 경로 계획 및 모션 PI제어'!$G$19</definedName>
    <definedName name="d.theta2" localSheetId="1">'관절공간 경로 계획 및 모션 PI제어'!$G$20</definedName>
    <definedName name="d.theta3" localSheetId="1">'관절공간 경로 계획 및 모션 PI제어'!$G$21</definedName>
    <definedName name="d.theta4" localSheetId="1">'관절공간 경로 계획 및 모션 PI제어'!$G$22</definedName>
    <definedName name="i.e">'관절공간 경로 계획 및 모션 PI제어'!$U$2</definedName>
    <definedName name="J">'RRRP SCARA 로봇 IK Using NR'!$M$35:$R$38</definedName>
    <definedName name="Ki" localSheetId="1">'관절공간 경로 계획 및 모션 PI제어'!$W$2</definedName>
    <definedName name="Kp" localSheetId="1">'관절공간 경로 계획 및 모션 PI제어'!$V$2</definedName>
    <definedName name="Omega.n">'관절공간 경로 계획 및 모션 PI제어'!$X$2</definedName>
    <definedName name="t" localSheetId="1">'관절공간 경로 계획 및 모션 PI제어'!$D$5</definedName>
    <definedName name="thetabd">'RRRP SCARA 로봇 IK Using NR'!$R$43</definedName>
    <definedName name="thetak">'RRRP SCARA 로봇 IK Using NR'!$AD$25:$AD$28</definedName>
    <definedName name="Vbd">'RRRP SCARA 로봇 IK Using NR'!$T$51:$T$56</definedName>
    <definedName name="zeta" localSheetId="1">'관절공간 경로 계획 및 모션 PI제어'!$Y$2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1" l="1"/>
  <c r="AD15" i="1" s="1"/>
  <c r="AI37" i="1"/>
  <c r="AJ40" i="1"/>
  <c r="AA46" i="1"/>
  <c r="L13" i="3"/>
  <c r="Z6" i="1"/>
  <c r="Z8" i="1" s="1"/>
  <c r="C22" i="3"/>
  <c r="AF4" i="3"/>
  <c r="AF3" i="3"/>
  <c r="G22" i="3"/>
  <c r="D22" i="3"/>
  <c r="AI14" i="1"/>
  <c r="AI15" i="1" s="1"/>
  <c r="AI16" i="1" s="1"/>
  <c r="N43" i="1"/>
  <c r="M44" i="1" s="1"/>
  <c r="M43" i="1"/>
  <c r="N44" i="1" s="1"/>
  <c r="P44" i="1"/>
  <c r="P45" i="1"/>
  <c r="P43" i="1"/>
  <c r="AJ14" i="1" l="1"/>
  <c r="AJ15" i="1" s="1"/>
  <c r="AJ16" i="1" s="1"/>
  <c r="X2" i="3"/>
  <c r="AG3" i="3" s="1"/>
  <c r="D21" i="3"/>
  <c r="C21" i="3"/>
  <c r="D20" i="3"/>
  <c r="C20" i="3"/>
  <c r="D19" i="3"/>
  <c r="C19" i="3"/>
  <c r="E16" i="3"/>
  <c r="D16" i="3"/>
  <c r="C16" i="3"/>
  <c r="E15" i="3"/>
  <c r="D15" i="3"/>
  <c r="C15" i="3"/>
  <c r="E14" i="3"/>
  <c r="D14" i="3"/>
  <c r="C14" i="3"/>
  <c r="M8" i="3"/>
  <c r="N8" i="3" s="1"/>
  <c r="O8" i="3" s="1"/>
  <c r="P8" i="3" s="1"/>
  <c r="Q8" i="3" s="1"/>
  <c r="R8" i="3" s="1"/>
  <c r="S8" i="3" s="1"/>
  <c r="Y2" i="3"/>
  <c r="M7" i="3" l="1"/>
  <c r="AG2" i="3"/>
  <c r="AF2" i="3"/>
  <c r="AG4" i="3"/>
  <c r="G21" i="3"/>
  <c r="G19" i="3"/>
  <c r="G20" i="3"/>
  <c r="H6" i="3" a="1"/>
  <c r="H7" i="3" s="1"/>
  <c r="T8" i="3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X12" i="3" l="1"/>
  <c r="AG12" i="3"/>
  <c r="AA12" i="3"/>
  <c r="P12" i="3"/>
  <c r="AU12" i="3"/>
  <c r="Z12" i="3"/>
  <c r="AZ12" i="3"/>
  <c r="BA12" i="3"/>
  <c r="V12" i="3"/>
  <c r="R12" i="3"/>
  <c r="T12" i="3"/>
  <c r="AD12" i="3"/>
  <c r="Y12" i="3"/>
  <c r="AV12" i="3"/>
  <c r="AI12" i="3"/>
  <c r="N12" i="3"/>
  <c r="M12" i="3"/>
  <c r="AP12" i="3"/>
  <c r="AC12" i="3"/>
  <c r="AB12" i="3"/>
  <c r="AM12" i="3"/>
  <c r="AH12" i="3"/>
  <c r="Q12" i="3"/>
  <c r="O12" i="3"/>
  <c r="AW12" i="3"/>
  <c r="S12" i="3"/>
  <c r="AN12" i="3"/>
  <c r="W12" i="3"/>
  <c r="AY12" i="3"/>
  <c r="AE12" i="3"/>
  <c r="AX12" i="3"/>
  <c r="AJ12" i="3"/>
  <c r="AF12" i="3"/>
  <c r="BB12" i="3"/>
  <c r="AL12" i="3"/>
  <c r="AT12" i="3"/>
  <c r="AO12" i="3"/>
  <c r="AS12" i="3"/>
  <c r="AK12" i="3"/>
  <c r="AR12" i="3"/>
  <c r="L12" i="3"/>
  <c r="U12" i="3"/>
  <c r="AQ12" i="3"/>
  <c r="N7" i="3"/>
  <c r="L15" i="3" s="1"/>
  <c r="L17" i="3" s="1"/>
  <c r="H6" i="3"/>
  <c r="H8" i="3"/>
  <c r="BC8" i="3"/>
  <c r="BC12" i="3" s="1"/>
  <c r="Z28" i="1"/>
  <c r="AJ41" i="1" s="1"/>
  <c r="AJ37" i="1"/>
  <c r="AJ38" i="1" s="1"/>
  <c r="AJ39" i="1" s="1"/>
  <c r="Z26" i="1"/>
  <c r="Z27" i="1"/>
  <c r="Z25" i="1"/>
  <c r="AI38" i="1" s="1"/>
  <c r="AI39" i="1" s="1"/>
  <c r="BF4" i="1"/>
  <c r="BG4" i="1" s="1"/>
  <c r="BF5" i="1"/>
  <c r="BG5" i="1" s="1"/>
  <c r="BF6" i="1"/>
  <c r="BG6" i="1" s="1"/>
  <c r="BF7" i="1"/>
  <c r="BG7" i="1" s="1"/>
  <c r="BE40" i="1" s="1"/>
  <c r="BG40" i="1" s="1"/>
  <c r="BG41" i="1" s="1"/>
  <c r="BG36" i="1"/>
  <c r="BG37" i="1" s="1"/>
  <c r="BG38" i="1" s="1"/>
  <c r="BG39" i="1" s="1"/>
  <c r="J45" i="1"/>
  <c r="K44" i="1" s="1"/>
  <c r="I44" i="1"/>
  <c r="J43" i="1" s="1"/>
  <c r="K43" i="1"/>
  <c r="I45" i="1" s="1"/>
  <c r="J37" i="1"/>
  <c r="K36" i="1" s="1"/>
  <c r="I36" i="1"/>
  <c r="J35" i="1" s="1"/>
  <c r="K35" i="1"/>
  <c r="I37" i="1" s="1"/>
  <c r="J29" i="1"/>
  <c r="K28" i="1" s="1"/>
  <c r="AD28" i="1"/>
  <c r="I28" i="1"/>
  <c r="J27" i="1" s="1"/>
  <c r="AD27" i="1"/>
  <c r="K27" i="1"/>
  <c r="I29" i="1" s="1"/>
  <c r="AD26" i="1"/>
  <c r="AD25" i="1"/>
  <c r="J21" i="1"/>
  <c r="K20" i="1" s="1"/>
  <c r="I20" i="1"/>
  <c r="J19" i="1" s="1"/>
  <c r="K19" i="1"/>
  <c r="I21" i="1" s="1"/>
  <c r="C7" i="1"/>
  <c r="D7" i="1" s="1"/>
  <c r="C42" i="1" s="1"/>
  <c r="C6" i="1"/>
  <c r="D6" i="1" s="1"/>
  <c r="C34" i="1" s="1"/>
  <c r="C5" i="1"/>
  <c r="D5" i="1" s="1"/>
  <c r="C26" i="1" s="1"/>
  <c r="C4" i="1"/>
  <c r="D4" i="1" s="1"/>
  <c r="E43" i="1" l="1" a="1"/>
  <c r="B43" i="1" a="1"/>
  <c r="E35" i="1" a="1"/>
  <c r="B35" i="1" a="1"/>
  <c r="E27" i="1" a="1"/>
  <c r="B27" i="1" a="1"/>
  <c r="O13" i="3"/>
  <c r="Y13" i="3"/>
  <c r="AN13" i="3"/>
  <c r="W13" i="3"/>
  <c r="AJ13" i="3"/>
  <c r="AO13" i="3"/>
  <c r="AE13" i="3"/>
  <c r="AQ13" i="3"/>
  <c r="S13" i="3"/>
  <c r="AV13" i="3"/>
  <c r="AT13" i="3"/>
  <c r="AW13" i="3"/>
  <c r="AH13" i="3"/>
  <c r="T13" i="3"/>
  <c r="AZ13" i="3"/>
  <c r="Z13" i="3"/>
  <c r="AB13" i="3"/>
  <c r="BB13" i="3"/>
  <c r="Q13" i="3"/>
  <c r="U13" i="3"/>
  <c r="R13" i="3"/>
  <c r="AR13" i="3"/>
  <c r="AF13" i="3"/>
  <c r="AY13" i="3"/>
  <c r="AC13" i="3"/>
  <c r="V13" i="3"/>
  <c r="AU13" i="3"/>
  <c r="AS13" i="3"/>
  <c r="AL13" i="3"/>
  <c r="AP13" i="3"/>
  <c r="M13" i="3"/>
  <c r="BA13" i="3"/>
  <c r="P13" i="3"/>
  <c r="AG13" i="3"/>
  <c r="AK13" i="3"/>
  <c r="AX13" i="3"/>
  <c r="AM13" i="3"/>
  <c r="N13" i="3"/>
  <c r="AI13" i="3"/>
  <c r="BC13" i="3"/>
  <c r="AD13" i="3"/>
  <c r="AA13" i="3"/>
  <c r="X13" i="3"/>
  <c r="S10" i="3"/>
  <c r="M9" i="3"/>
  <c r="M14" i="3" s="1"/>
  <c r="AC10" i="3"/>
  <c r="AC15" i="3" s="1"/>
  <c r="P10" i="3"/>
  <c r="P15" i="3" s="1"/>
  <c r="AO10" i="3"/>
  <c r="AO15" i="3" s="1"/>
  <c r="AC9" i="3"/>
  <c r="AC14" i="3" s="1"/>
  <c r="AP10" i="3"/>
  <c r="AP15" i="3" s="1"/>
  <c r="AE9" i="3"/>
  <c r="AE14" i="3" s="1"/>
  <c r="Y10" i="3"/>
  <c r="Y15" i="3" s="1"/>
  <c r="BB10" i="3"/>
  <c r="BB15" i="3" s="1"/>
  <c r="AE10" i="3"/>
  <c r="AE15" i="3" s="1"/>
  <c r="AA10" i="3"/>
  <c r="AA15" i="3" s="1"/>
  <c r="AZ10" i="3"/>
  <c r="AZ15" i="3" s="1"/>
  <c r="M10" i="3"/>
  <c r="M15" i="3" s="1"/>
  <c r="AT10" i="3"/>
  <c r="AT15" i="3" s="1"/>
  <c r="AU9" i="3"/>
  <c r="AU14" i="3" s="1"/>
  <c r="AT9" i="3"/>
  <c r="AF10" i="3"/>
  <c r="AF15" i="3" s="1"/>
  <c r="N9" i="3"/>
  <c r="N14" i="3" s="1"/>
  <c r="AM9" i="3"/>
  <c r="AM14" i="3" s="1"/>
  <c r="U10" i="3"/>
  <c r="U15" i="3" s="1"/>
  <c r="AK10" i="3"/>
  <c r="AK15" i="3" s="1"/>
  <c r="AJ10" i="3"/>
  <c r="AJ15" i="3" s="1"/>
  <c r="AL10" i="3"/>
  <c r="AL15" i="3" s="1"/>
  <c r="T9" i="3"/>
  <c r="T14" i="3" s="1"/>
  <c r="AS9" i="3"/>
  <c r="AS14" i="3" s="1"/>
  <c r="AV10" i="3"/>
  <c r="AV15" i="3" s="1"/>
  <c r="X10" i="3"/>
  <c r="X15" i="3" s="1"/>
  <c r="Y9" i="3"/>
  <c r="Y14" i="3" s="1"/>
  <c r="AX9" i="3"/>
  <c r="AX14" i="3" s="1"/>
  <c r="AI10" i="3"/>
  <c r="AI15" i="3" s="1"/>
  <c r="W9" i="3"/>
  <c r="W14" i="3" s="1"/>
  <c r="AW10" i="3"/>
  <c r="AW15" i="3" s="1"/>
  <c r="AK9" i="3"/>
  <c r="AK14" i="3" s="1"/>
  <c r="V10" i="3"/>
  <c r="V15" i="3" s="1"/>
  <c r="AY9" i="3"/>
  <c r="AY14" i="3" s="1"/>
  <c r="AZ9" i="3"/>
  <c r="AZ14" i="3" s="1"/>
  <c r="AO9" i="3"/>
  <c r="AO14" i="3" s="1"/>
  <c r="X9" i="3"/>
  <c r="X14" i="3" s="1"/>
  <c r="AD9" i="3"/>
  <c r="AD14" i="3" s="1"/>
  <c r="N10" i="3"/>
  <c r="N15" i="3" s="1"/>
  <c r="AX10" i="3"/>
  <c r="AX15" i="3" s="1"/>
  <c r="AQ9" i="3"/>
  <c r="AQ14" i="3" s="1"/>
  <c r="AM10" i="3"/>
  <c r="AM15" i="3" s="1"/>
  <c r="AF9" i="3"/>
  <c r="AF14" i="3" s="1"/>
  <c r="AB10" i="3"/>
  <c r="AB15" i="3" s="1"/>
  <c r="U9" i="3"/>
  <c r="U14" i="3" s="1"/>
  <c r="Q10" i="3"/>
  <c r="Q15" i="3" s="1"/>
  <c r="BA10" i="3"/>
  <c r="BA15" i="3" s="1"/>
  <c r="L9" i="3"/>
  <c r="L14" i="3" s="1"/>
  <c r="AG10" i="3"/>
  <c r="AG15" i="3" s="1"/>
  <c r="AD10" i="3"/>
  <c r="AD15" i="3" s="1"/>
  <c r="AP9" i="3"/>
  <c r="T10" i="3"/>
  <c r="T15" i="3" s="1"/>
  <c r="AW9" i="3"/>
  <c r="AS10" i="3"/>
  <c r="AS15" i="3" s="1"/>
  <c r="AL9" i="3"/>
  <c r="AL14" i="3" s="1"/>
  <c r="AH10" i="3"/>
  <c r="AH15" i="3" s="1"/>
  <c r="AA9" i="3"/>
  <c r="AA14" i="3" s="1"/>
  <c r="W10" i="3"/>
  <c r="W15" i="3" s="1"/>
  <c r="P9" i="3"/>
  <c r="P14" i="3" s="1"/>
  <c r="AH9" i="3"/>
  <c r="AH14" i="3" s="1"/>
  <c r="R9" i="3"/>
  <c r="R14" i="3" s="1"/>
  <c r="AR10" i="3"/>
  <c r="AR15" i="3" s="1"/>
  <c r="Z9" i="3"/>
  <c r="Z14" i="3" s="1"/>
  <c r="O9" i="3"/>
  <c r="O14" i="3" s="1"/>
  <c r="AU10" i="3"/>
  <c r="AU15" i="3" s="1"/>
  <c r="AI9" i="3"/>
  <c r="AI14" i="3" s="1"/>
  <c r="R10" i="3"/>
  <c r="R15" i="3" s="1"/>
  <c r="Q9" i="3"/>
  <c r="Q14" i="3" s="1"/>
  <c r="AQ10" i="3"/>
  <c r="AQ15" i="3" s="1"/>
  <c r="V9" i="3"/>
  <c r="V14" i="3" s="1"/>
  <c r="AJ9" i="3"/>
  <c r="AJ14" i="3" s="1"/>
  <c r="S15" i="3"/>
  <c r="BA9" i="3"/>
  <c r="BA14" i="3" s="1"/>
  <c r="AN9" i="3"/>
  <c r="AN14" i="3" s="1"/>
  <c r="AB9" i="3"/>
  <c r="AB14" i="3" s="1"/>
  <c r="AV9" i="3"/>
  <c r="AV14" i="3" s="1"/>
  <c r="BB9" i="3"/>
  <c r="BB14" i="3" s="1"/>
  <c r="Z10" i="3"/>
  <c r="Z15" i="3" s="1"/>
  <c r="S9" i="3"/>
  <c r="S14" i="3" s="1"/>
  <c r="O10" i="3"/>
  <c r="O15" i="3" s="1"/>
  <c r="AY10" i="3"/>
  <c r="AY15" i="3" s="1"/>
  <c r="AR9" i="3"/>
  <c r="AR14" i="3" s="1"/>
  <c r="AN10" i="3"/>
  <c r="AN15" i="3" s="1"/>
  <c r="AG9" i="3"/>
  <c r="AG14" i="3" s="1"/>
  <c r="BD8" i="3"/>
  <c r="BD12" i="3" s="1"/>
  <c r="BD13" i="3" s="1"/>
  <c r="BC10" i="3"/>
  <c r="BC15" i="3" s="1"/>
  <c r="BC9" i="3"/>
  <c r="BC14" i="3" s="1"/>
  <c r="AG16" i="1"/>
  <c r="AI40" i="1"/>
  <c r="AI41" i="1" s="1"/>
  <c r="BE16" i="1"/>
  <c r="BE41" i="1"/>
  <c r="BE39" i="1"/>
  <c r="BE15" i="1"/>
  <c r="BE37" i="1"/>
  <c r="BF37" i="1" s="1"/>
  <c r="BF38" i="1" s="1"/>
  <c r="BE14" i="1"/>
  <c r="C18" i="1"/>
  <c r="O8" i="1"/>
  <c r="O7" i="1"/>
  <c r="N7" i="1"/>
  <c r="N8" i="1"/>
  <c r="AV17" i="3" l="1"/>
  <c r="B45" i="1"/>
  <c r="B44" i="1"/>
  <c r="D43" i="1"/>
  <c r="B43" i="1"/>
  <c r="D45" i="1"/>
  <c r="C44" i="1"/>
  <c r="C43" i="1"/>
  <c r="D44" i="1"/>
  <c r="C45" i="1"/>
  <c r="E45" i="1"/>
  <c r="E43" i="1"/>
  <c r="E44" i="1"/>
  <c r="B37" i="1"/>
  <c r="D35" i="1"/>
  <c r="B35" i="1"/>
  <c r="B36" i="1"/>
  <c r="C36" i="1"/>
  <c r="C35" i="1"/>
  <c r="D37" i="1"/>
  <c r="D36" i="1"/>
  <c r="C37" i="1"/>
  <c r="E37" i="1"/>
  <c r="E36" i="1"/>
  <c r="E35" i="1"/>
  <c r="D28" i="1"/>
  <c r="C29" i="1"/>
  <c r="B27" i="1"/>
  <c r="B28" i="1"/>
  <c r="C28" i="1"/>
  <c r="C27" i="1"/>
  <c r="D29" i="1"/>
  <c r="D27" i="1"/>
  <c r="B29" i="1"/>
  <c r="E28" i="1"/>
  <c r="E27" i="1"/>
  <c r="E29" i="1"/>
  <c r="E19" i="1" a="1"/>
  <c r="B19" i="1" a="1"/>
  <c r="AY17" i="3"/>
  <c r="O17" i="3"/>
  <c r="S17" i="3"/>
  <c r="Y17" i="3"/>
  <c r="AN17" i="3"/>
  <c r="AO17" i="3"/>
  <c r="W17" i="3"/>
  <c r="AJ17" i="3"/>
  <c r="AE17" i="3"/>
  <c r="AQ17" i="3"/>
  <c r="AS17" i="3"/>
  <c r="AT17" i="3"/>
  <c r="AX17" i="3"/>
  <c r="AA17" i="3"/>
  <c r="AI17" i="3"/>
  <c r="AH17" i="3"/>
  <c r="BB17" i="3"/>
  <c r="N17" i="3"/>
  <c r="V17" i="3"/>
  <c r="AC17" i="3"/>
  <c r="AD17" i="3"/>
  <c r="AG17" i="3"/>
  <c r="AZ17" i="3"/>
  <c r="T17" i="3"/>
  <c r="AK17" i="3"/>
  <c r="M17" i="3"/>
  <c r="Q17" i="3"/>
  <c r="AW17" i="3"/>
  <c r="AR17" i="3"/>
  <c r="X17" i="3"/>
  <c r="AM17" i="3"/>
  <c r="AF17" i="3"/>
  <c r="R17" i="3"/>
  <c r="U17" i="3"/>
  <c r="AB17" i="3"/>
  <c r="Z17" i="3"/>
  <c r="BC17" i="3"/>
  <c r="P17" i="3"/>
  <c r="BA17" i="3"/>
  <c r="AP17" i="3"/>
  <c r="AU17" i="3"/>
  <c r="AL17" i="3"/>
  <c r="AP14" i="3"/>
  <c r="AP16" i="3" s="1"/>
  <c r="AT14" i="3"/>
  <c r="AT16" i="3" s="1"/>
  <c r="AW14" i="3"/>
  <c r="AW16" i="3" s="1"/>
  <c r="R16" i="3"/>
  <c r="AL16" i="3"/>
  <c r="AJ16" i="3"/>
  <c r="S16" i="3"/>
  <c r="BA16" i="3"/>
  <c r="AH16" i="3"/>
  <c r="L16" i="3"/>
  <c r="BB16" i="3"/>
  <c r="AO16" i="3"/>
  <c r="AD16" i="3"/>
  <c r="AK16" i="3"/>
  <c r="AM16" i="3"/>
  <c r="AE16" i="3"/>
  <c r="U16" i="3"/>
  <c r="Q16" i="3"/>
  <c r="Y16" i="3"/>
  <c r="N16" i="3"/>
  <c r="AC16" i="3"/>
  <c r="AN16" i="3"/>
  <c r="AS16" i="3"/>
  <c r="AU16" i="3"/>
  <c r="W16" i="3"/>
  <c r="AI16" i="3"/>
  <c r="P16" i="3"/>
  <c r="X16" i="3"/>
  <c r="AF16" i="3"/>
  <c r="AX16" i="3"/>
  <c r="Z16" i="3"/>
  <c r="T16" i="3"/>
  <c r="AY16" i="3"/>
  <c r="AB16" i="3"/>
  <c r="AA16" i="3"/>
  <c r="AZ16" i="3"/>
  <c r="AG16" i="3"/>
  <c r="O16" i="3"/>
  <c r="M16" i="3"/>
  <c r="AQ16" i="3"/>
  <c r="AV16" i="3"/>
  <c r="V16" i="3"/>
  <c r="AR16" i="3"/>
  <c r="BC16" i="3"/>
  <c r="BE8" i="3"/>
  <c r="BE12" i="3" s="1"/>
  <c r="BE13" i="3" s="1"/>
  <c r="BD9" i="3"/>
  <c r="BD14" i="3" s="1"/>
  <c r="BD10" i="3"/>
  <c r="BD15" i="3" s="1"/>
  <c r="BD17" i="3" s="1"/>
  <c r="BF39" i="1"/>
  <c r="BF40" i="1" s="1"/>
  <c r="BF41" i="1" s="1"/>
  <c r="BG14" i="1"/>
  <c r="BG15" i="1" s="1"/>
  <c r="BG16" i="1" s="1"/>
  <c r="BF14" i="1"/>
  <c r="BF15" i="1" s="1"/>
  <c r="BF16" i="1" s="1"/>
  <c r="B19" i="1" l="1"/>
  <c r="B21" i="1"/>
  <c r="D20" i="1"/>
  <c r="C20" i="1"/>
  <c r="C21" i="1"/>
  <c r="B20" i="1"/>
  <c r="C19" i="1"/>
  <c r="D21" i="1"/>
  <c r="D19" i="1"/>
  <c r="E19" i="1"/>
  <c r="E21" i="1"/>
  <c r="E20" i="1"/>
  <c r="BD16" i="3"/>
  <c r="BF8" i="3"/>
  <c r="BF12" i="3" s="1"/>
  <c r="BF13" i="3" s="1"/>
  <c r="BE9" i="3"/>
  <c r="BE14" i="3" s="1"/>
  <c r="BE10" i="3"/>
  <c r="BE15" i="3" s="1"/>
  <c r="BE17" i="3" s="1"/>
  <c r="BG8" i="3" l="1"/>
  <c r="BG12" i="3" s="1"/>
  <c r="BG13" i="3" s="1"/>
  <c r="BF10" i="3"/>
  <c r="BF15" i="3" s="1"/>
  <c r="BF17" i="3" s="1"/>
  <c r="BF9" i="3"/>
  <c r="BF14" i="3" s="1"/>
  <c r="BE16" i="3"/>
  <c r="M13" i="1" a="1"/>
  <c r="M13" i="1" s="1"/>
  <c r="BF16" i="3" l="1"/>
  <c r="BH8" i="3"/>
  <c r="BH12" i="3" s="1"/>
  <c r="BH13" i="3" s="1"/>
  <c r="BG10" i="3"/>
  <c r="BG15" i="3" s="1"/>
  <c r="BG17" i="3" s="1"/>
  <c r="BG9" i="3"/>
  <c r="BG14" i="3" s="1"/>
  <c r="M15" i="1"/>
  <c r="P13" i="1"/>
  <c r="AG4" i="1" s="1"/>
  <c r="AD12" i="1" s="1"/>
  <c r="O14" i="1"/>
  <c r="M16" i="1"/>
  <c r="P14" i="1"/>
  <c r="AG5" i="1" s="1"/>
  <c r="AD13" i="1" s="1"/>
  <c r="N16" i="1"/>
  <c r="O15" i="1"/>
  <c r="N13" i="1"/>
  <c r="O13" i="1"/>
  <c r="P15" i="1"/>
  <c r="AG6" i="1" s="1"/>
  <c r="AD14" i="1" s="1"/>
  <c r="M14" i="1"/>
  <c r="O16" i="1"/>
  <c r="N14" i="1"/>
  <c r="N15" i="1"/>
  <c r="P16" i="1"/>
  <c r="BG16" i="3" l="1"/>
  <c r="BI8" i="3"/>
  <c r="BI12" i="3" s="1"/>
  <c r="BI13" i="3" s="1"/>
  <c r="BH10" i="3"/>
  <c r="BH15" i="3" s="1"/>
  <c r="BH17" i="3" s="1"/>
  <c r="BH9" i="3"/>
  <c r="BH14" i="3" s="1"/>
  <c r="T13" i="1"/>
  <c r="R15" i="1" s="1"/>
  <c r="R14" i="1"/>
  <c r="S13" i="1" s="1"/>
  <c r="S15" i="1"/>
  <c r="T14" i="1" s="1"/>
  <c r="M19" i="1" a="1"/>
  <c r="O21" i="1" s="1"/>
  <c r="M53" i="1" a="1"/>
  <c r="M56" i="1" s="1"/>
  <c r="BJ8" i="3" l="1"/>
  <c r="BJ12" i="3" s="1"/>
  <c r="BJ13" i="3" s="1"/>
  <c r="BI9" i="3"/>
  <c r="BI14" i="3" s="1"/>
  <c r="BI10" i="3"/>
  <c r="BI15" i="3" s="1"/>
  <c r="BI17" i="3" s="1"/>
  <c r="BH16" i="3"/>
  <c r="M20" i="1"/>
  <c r="N21" i="1"/>
  <c r="N20" i="1"/>
  <c r="O20" i="1"/>
  <c r="M21" i="1"/>
  <c r="M19" i="1"/>
  <c r="N19" i="1"/>
  <c r="O19" i="1"/>
  <c r="O53" i="1"/>
  <c r="O55" i="1"/>
  <c r="P54" i="1"/>
  <c r="N54" i="1"/>
  <c r="M55" i="1"/>
  <c r="P53" i="1"/>
  <c r="P55" i="1"/>
  <c r="O56" i="1"/>
  <c r="N55" i="1"/>
  <c r="M53" i="1"/>
  <c r="N56" i="1"/>
  <c r="P56" i="1"/>
  <c r="O54" i="1"/>
  <c r="N53" i="1"/>
  <c r="M54" i="1"/>
  <c r="R43" i="1" l="1"/>
  <c r="BI16" i="3"/>
  <c r="BK8" i="3"/>
  <c r="BK12" i="3" s="1"/>
  <c r="BK13" i="3" s="1"/>
  <c r="BJ9" i="3"/>
  <c r="BJ14" i="3" s="1"/>
  <c r="BJ10" i="3"/>
  <c r="BJ15" i="3" s="1"/>
  <c r="BJ17" i="3" s="1"/>
  <c r="P22" i="1" a="1"/>
  <c r="R24" i="1" s="1"/>
  <c r="M22" i="1" a="1"/>
  <c r="N23" i="1" s="1"/>
  <c r="BJ16" i="3" l="1"/>
  <c r="BL8" i="3"/>
  <c r="BL12" i="3" s="1"/>
  <c r="BL13" i="3" s="1"/>
  <c r="BK9" i="3"/>
  <c r="BK14" i="3" s="1"/>
  <c r="BK10" i="3"/>
  <c r="BK15" i="3" s="1"/>
  <c r="BK17" i="3" s="1"/>
  <c r="T43" i="1" a="1"/>
  <c r="V43" i="1" s="1"/>
  <c r="R52" i="1" s="1"/>
  <c r="P22" i="1"/>
  <c r="P24" i="1"/>
  <c r="Q22" i="1"/>
  <c r="P23" i="1"/>
  <c r="Q24" i="1"/>
  <c r="Q23" i="1"/>
  <c r="R22" i="1"/>
  <c r="R23" i="1"/>
  <c r="O23" i="1"/>
  <c r="M22" i="1"/>
  <c r="N24" i="1"/>
  <c r="M24" i="1"/>
  <c r="O24" i="1"/>
  <c r="N22" i="1"/>
  <c r="O22" i="1"/>
  <c r="M23" i="1"/>
  <c r="BK16" i="3" l="1"/>
  <c r="BM8" i="3"/>
  <c r="BM12" i="3" s="1"/>
  <c r="BM13" i="3" s="1"/>
  <c r="BL10" i="3"/>
  <c r="BL15" i="3" s="1"/>
  <c r="BL17" i="3" s="1"/>
  <c r="BL9" i="3"/>
  <c r="BL14" i="3" s="1"/>
  <c r="T44" i="1"/>
  <c r="R53" i="1" s="1"/>
  <c r="U45" i="1"/>
  <c r="R51" i="1" s="1"/>
  <c r="V45" i="1"/>
  <c r="U44" i="1"/>
  <c r="V44" i="1"/>
  <c r="U43" i="1"/>
  <c r="T45" i="1"/>
  <c r="T43" i="1"/>
  <c r="M27" i="1" a="1"/>
  <c r="M32" i="1" s="1"/>
  <c r="BN8" i="3" l="1"/>
  <c r="BN12" i="3" s="1"/>
  <c r="BN13" i="3" s="1"/>
  <c r="BM9" i="3"/>
  <c r="BM14" i="3" s="1"/>
  <c r="BM10" i="3"/>
  <c r="BM15" i="3" s="1"/>
  <c r="BM17" i="3" s="1"/>
  <c r="BL16" i="3"/>
  <c r="R54" i="1" a="1"/>
  <c r="R55" i="1" s="1"/>
  <c r="P27" i="1"/>
  <c r="P30" i="1"/>
  <c r="P28" i="1"/>
  <c r="N32" i="1"/>
  <c r="M27" i="1"/>
  <c r="N30" i="1"/>
  <c r="O28" i="1"/>
  <c r="N29" i="1"/>
  <c r="O31" i="1"/>
  <c r="P29" i="1"/>
  <c r="M28" i="1"/>
  <c r="M30" i="1"/>
  <c r="O27" i="1"/>
  <c r="P32" i="1"/>
  <c r="M31" i="1"/>
  <c r="M29" i="1"/>
  <c r="O29" i="1"/>
  <c r="N28" i="1"/>
  <c r="P31" i="1"/>
  <c r="O30" i="1"/>
  <c r="O32" i="1"/>
  <c r="N31" i="1"/>
  <c r="N27" i="1"/>
  <c r="BM16" i="3" l="1"/>
  <c r="BO8" i="3"/>
  <c r="BO12" i="3" s="1"/>
  <c r="BO13" i="3" s="1"/>
  <c r="BN9" i="3"/>
  <c r="BN14" i="3" s="1"/>
  <c r="BN10" i="3"/>
  <c r="BN15" i="3" s="1"/>
  <c r="BN17" i="3" s="1"/>
  <c r="R56" i="1"/>
  <c r="R54" i="1"/>
  <c r="M35" i="1" a="1"/>
  <c r="M38" i="1" s="1"/>
  <c r="M60" i="1" a="1"/>
  <c r="Q60" i="1" s="1"/>
  <c r="T51" i="1" l="1" a="1"/>
  <c r="T53" i="1" s="1"/>
  <c r="BP8" i="3"/>
  <c r="BP12" i="3" s="1"/>
  <c r="BP13" i="3" s="1"/>
  <c r="BO10" i="3"/>
  <c r="BO15" i="3" s="1"/>
  <c r="BO17" i="3" s="1"/>
  <c r="BO9" i="3"/>
  <c r="BO14" i="3" s="1"/>
  <c r="BN16" i="3"/>
  <c r="N35" i="1"/>
  <c r="Q37" i="1"/>
  <c r="N36" i="1"/>
  <c r="R37" i="1"/>
  <c r="N37" i="1"/>
  <c r="R38" i="1"/>
  <c r="O37" i="1"/>
  <c r="M35" i="1"/>
  <c r="P35" i="1"/>
  <c r="Q35" i="1"/>
  <c r="N38" i="1"/>
  <c r="Q36" i="1"/>
  <c r="O35" i="1"/>
  <c r="P36" i="1"/>
  <c r="Q38" i="1"/>
  <c r="M36" i="1"/>
  <c r="R65" i="1"/>
  <c r="O38" i="1"/>
  <c r="P37" i="1"/>
  <c r="R35" i="1"/>
  <c r="M37" i="1"/>
  <c r="O65" i="1"/>
  <c r="O36" i="1"/>
  <c r="P38" i="1"/>
  <c r="R36" i="1"/>
  <c r="R63" i="1"/>
  <c r="P61" i="1"/>
  <c r="R64" i="1"/>
  <c r="P65" i="1"/>
  <c r="N61" i="1"/>
  <c r="Q61" i="1"/>
  <c r="N65" i="1"/>
  <c r="Q65" i="1"/>
  <c r="M65" i="1"/>
  <c r="O61" i="1"/>
  <c r="R62" i="1"/>
  <c r="M61" i="1"/>
  <c r="N62" i="1"/>
  <c r="O62" i="1"/>
  <c r="P62" i="1"/>
  <c r="Q62" i="1"/>
  <c r="M60" i="1"/>
  <c r="M64" i="1"/>
  <c r="N63" i="1"/>
  <c r="O63" i="1"/>
  <c r="P63" i="1"/>
  <c r="Q63" i="1"/>
  <c r="M63" i="1"/>
  <c r="R61" i="1"/>
  <c r="N64" i="1"/>
  <c r="O64" i="1"/>
  <c r="P64" i="1"/>
  <c r="Q64" i="1"/>
  <c r="M62" i="1"/>
  <c r="R60" i="1"/>
  <c r="N60" i="1"/>
  <c r="O60" i="1"/>
  <c r="P60" i="1"/>
  <c r="T55" i="1" l="1"/>
  <c r="T56" i="1"/>
  <c r="T52" i="1"/>
  <c r="T51" i="1"/>
  <c r="T54" i="1"/>
  <c r="AF12" i="1"/>
  <c r="BQ8" i="3"/>
  <c r="BQ12" i="3" s="1"/>
  <c r="BQ13" i="3" s="1"/>
  <c r="BP10" i="3"/>
  <c r="BP15" i="3" s="1"/>
  <c r="BP17" i="3" s="1"/>
  <c r="BP9" i="3"/>
  <c r="BP14" i="3" s="1"/>
  <c r="BO16" i="3"/>
  <c r="AF25" i="1" l="1" a="1"/>
  <c r="BR8" i="3"/>
  <c r="BR12" i="3" s="1"/>
  <c r="BR13" i="3" s="1"/>
  <c r="BQ10" i="3"/>
  <c r="BQ15" i="3" s="1"/>
  <c r="BQ17" i="3" s="1"/>
  <c r="BQ9" i="3"/>
  <c r="BQ14" i="3" s="1"/>
  <c r="BP16" i="3"/>
  <c r="AG26" i="1" l="1"/>
  <c r="AG27" i="1"/>
  <c r="AG28" i="1"/>
  <c r="AF25" i="1"/>
  <c r="AG25" i="1" s="1"/>
  <c r="BQ16" i="3"/>
  <c r="BS8" i="3"/>
  <c r="BS12" i="3" s="1"/>
  <c r="BS13" i="3" s="1"/>
  <c r="BR10" i="3"/>
  <c r="BR15" i="3" s="1"/>
  <c r="BR17" i="3" s="1"/>
  <c r="BR9" i="3"/>
  <c r="BR14" i="3" s="1"/>
  <c r="BR16" i="3" l="1"/>
  <c r="BT8" i="3"/>
  <c r="BT12" i="3" s="1"/>
  <c r="BT13" i="3" s="1"/>
  <c r="BS10" i="3"/>
  <c r="BS15" i="3" s="1"/>
  <c r="BS17" i="3" s="1"/>
  <c r="BS9" i="3"/>
  <c r="BS14" i="3" s="1"/>
  <c r="BU8" i="3" l="1"/>
  <c r="BU12" i="3" s="1"/>
  <c r="BU13" i="3" s="1"/>
  <c r="BT9" i="3"/>
  <c r="BT14" i="3" s="1"/>
  <c r="BT10" i="3"/>
  <c r="BT15" i="3" s="1"/>
  <c r="BT17" i="3" s="1"/>
  <c r="BS16" i="3"/>
  <c r="BV8" i="3" l="1"/>
  <c r="BV12" i="3" s="1"/>
  <c r="BV13" i="3" s="1"/>
  <c r="BU9" i="3"/>
  <c r="BU14" i="3" s="1"/>
  <c r="BU10" i="3"/>
  <c r="BU15" i="3" s="1"/>
  <c r="BU17" i="3" s="1"/>
  <c r="BT16" i="3"/>
  <c r="BU16" i="3" l="1"/>
  <c r="BW8" i="3"/>
  <c r="BW12" i="3" s="1"/>
  <c r="BW13" i="3" s="1"/>
  <c r="BV9" i="3"/>
  <c r="BV14" i="3" s="1"/>
  <c r="BV10" i="3"/>
  <c r="BV15" i="3" s="1"/>
  <c r="BV17" i="3" s="1"/>
  <c r="BV16" i="3" l="1"/>
  <c r="BX8" i="3"/>
  <c r="BX12" i="3" s="1"/>
  <c r="BX13" i="3" s="1"/>
  <c r="BW9" i="3"/>
  <c r="BW14" i="3" s="1"/>
  <c r="BW10" i="3"/>
  <c r="BW15" i="3" s="1"/>
  <c r="BW17" i="3" s="1"/>
  <c r="BW16" i="3" l="1"/>
  <c r="BY8" i="3"/>
  <c r="BY12" i="3" s="1"/>
  <c r="BY13" i="3" s="1"/>
  <c r="BX9" i="3"/>
  <c r="BX14" i="3" s="1"/>
  <c r="BX10" i="3"/>
  <c r="BX15" i="3" s="1"/>
  <c r="BX17" i="3" s="1"/>
  <c r="BX16" i="3" l="1"/>
  <c r="BZ8" i="3"/>
  <c r="BZ12" i="3" s="1"/>
  <c r="BZ13" i="3" s="1"/>
  <c r="BY9" i="3"/>
  <c r="BY14" i="3" s="1"/>
  <c r="BY10" i="3"/>
  <c r="BY15" i="3" s="1"/>
  <c r="BY17" i="3" s="1"/>
  <c r="BY16" i="3" l="1"/>
  <c r="CA8" i="3"/>
  <c r="CA12" i="3" s="1"/>
  <c r="CA13" i="3" s="1"/>
  <c r="BZ10" i="3"/>
  <c r="BZ15" i="3" s="1"/>
  <c r="BZ17" i="3" s="1"/>
  <c r="BZ9" i="3"/>
  <c r="BZ14" i="3" s="1"/>
  <c r="BZ16" i="3" l="1"/>
  <c r="CB8" i="3"/>
  <c r="CB12" i="3" s="1"/>
  <c r="CB13" i="3" s="1"/>
  <c r="CA9" i="3"/>
  <c r="CA14" i="3" s="1"/>
  <c r="CA10" i="3"/>
  <c r="CA15" i="3" s="1"/>
  <c r="CA17" i="3" s="1"/>
  <c r="CA16" i="3" l="1"/>
  <c r="CC8" i="3"/>
  <c r="CC12" i="3" s="1"/>
  <c r="CC13" i="3" s="1"/>
  <c r="CB9" i="3"/>
  <c r="CB14" i="3" s="1"/>
  <c r="CB10" i="3"/>
  <c r="CB15" i="3" s="1"/>
  <c r="CB17" i="3" s="1"/>
  <c r="CD8" i="3" l="1"/>
  <c r="CD12" i="3" s="1"/>
  <c r="CD13" i="3" s="1"/>
  <c r="CC9" i="3"/>
  <c r="CC14" i="3" s="1"/>
  <c r="CC10" i="3"/>
  <c r="CC15" i="3" s="1"/>
  <c r="CC17" i="3" s="1"/>
  <c r="CB16" i="3"/>
  <c r="CC16" i="3" l="1"/>
  <c r="CE8" i="3"/>
  <c r="CE12" i="3" s="1"/>
  <c r="CE13" i="3" s="1"/>
  <c r="CD9" i="3"/>
  <c r="CD14" i="3" s="1"/>
  <c r="CD10" i="3"/>
  <c r="CD15" i="3" s="1"/>
  <c r="CD17" i="3" s="1"/>
  <c r="CD16" i="3" l="1"/>
  <c r="CF8" i="3"/>
  <c r="CF12" i="3" s="1"/>
  <c r="CF13" i="3" s="1"/>
  <c r="CE9" i="3"/>
  <c r="CE14" i="3" s="1"/>
  <c r="CE10" i="3"/>
  <c r="CE15" i="3" s="1"/>
  <c r="CE17" i="3" s="1"/>
  <c r="CG8" i="3" l="1"/>
  <c r="CG12" i="3" s="1"/>
  <c r="CG13" i="3" s="1"/>
  <c r="CF10" i="3"/>
  <c r="CF15" i="3" s="1"/>
  <c r="CF17" i="3" s="1"/>
  <c r="CF9" i="3"/>
  <c r="CF14" i="3" s="1"/>
  <c r="CE16" i="3"/>
  <c r="CH8" i="3" l="1"/>
  <c r="CH12" i="3" s="1"/>
  <c r="CH13" i="3" s="1"/>
  <c r="CG9" i="3"/>
  <c r="CG14" i="3" s="1"/>
  <c r="CG10" i="3"/>
  <c r="CG15" i="3" s="1"/>
  <c r="CG17" i="3" s="1"/>
  <c r="CF16" i="3"/>
  <c r="CI8" i="3" l="1"/>
  <c r="CI12" i="3" s="1"/>
  <c r="CI13" i="3" s="1"/>
  <c r="CH9" i="3"/>
  <c r="CH14" i="3" s="1"/>
  <c r="CH10" i="3"/>
  <c r="CH15" i="3" s="1"/>
  <c r="CH17" i="3" s="1"/>
  <c r="CG16" i="3"/>
  <c r="CH16" i="3" l="1"/>
  <c r="CJ8" i="3"/>
  <c r="CJ12" i="3" s="1"/>
  <c r="CJ13" i="3" s="1"/>
  <c r="CI9" i="3"/>
  <c r="CI14" i="3" s="1"/>
  <c r="CI10" i="3"/>
  <c r="CI15" i="3" s="1"/>
  <c r="CI17" i="3" s="1"/>
  <c r="CK8" i="3" l="1"/>
  <c r="CK12" i="3" s="1"/>
  <c r="CK13" i="3" s="1"/>
  <c r="CJ9" i="3"/>
  <c r="CJ14" i="3" s="1"/>
  <c r="CJ10" i="3"/>
  <c r="CJ15" i="3" s="1"/>
  <c r="CJ17" i="3" s="1"/>
  <c r="CI16" i="3"/>
  <c r="CJ16" i="3" l="1"/>
  <c r="CL8" i="3"/>
  <c r="CL12" i="3" s="1"/>
  <c r="CL13" i="3" s="1"/>
  <c r="CK9" i="3"/>
  <c r="CK14" i="3" s="1"/>
  <c r="CK10" i="3"/>
  <c r="CK15" i="3" s="1"/>
  <c r="CK17" i="3" s="1"/>
  <c r="CK16" i="3" l="1"/>
  <c r="CM8" i="3"/>
  <c r="CM12" i="3" s="1"/>
  <c r="CM13" i="3" s="1"/>
  <c r="CL10" i="3"/>
  <c r="CL15" i="3" s="1"/>
  <c r="CL17" i="3" s="1"/>
  <c r="CL9" i="3"/>
  <c r="CL14" i="3" s="1"/>
  <c r="CN8" i="3" l="1"/>
  <c r="CN12" i="3" s="1"/>
  <c r="CN13" i="3" s="1"/>
  <c r="CM9" i="3"/>
  <c r="CM14" i="3" s="1"/>
  <c r="CM10" i="3"/>
  <c r="CM15" i="3" s="1"/>
  <c r="CM17" i="3" s="1"/>
  <c r="CL16" i="3"/>
  <c r="CO8" i="3" l="1"/>
  <c r="CO12" i="3" s="1"/>
  <c r="CO13" i="3" s="1"/>
  <c r="CN9" i="3"/>
  <c r="CN14" i="3" s="1"/>
  <c r="CN10" i="3"/>
  <c r="CN15" i="3" s="1"/>
  <c r="CN17" i="3" s="1"/>
  <c r="CM16" i="3"/>
  <c r="CN16" i="3" l="1"/>
  <c r="CP8" i="3"/>
  <c r="CP12" i="3" s="1"/>
  <c r="CP13" i="3" s="1"/>
  <c r="CO9" i="3"/>
  <c r="CO14" i="3" s="1"/>
  <c r="CO10" i="3"/>
  <c r="CO15" i="3" s="1"/>
  <c r="CO17" i="3" s="1"/>
  <c r="CO16" i="3" l="1"/>
  <c r="CQ8" i="3"/>
  <c r="CQ12" i="3" s="1"/>
  <c r="CQ13" i="3" s="1"/>
  <c r="CP9" i="3"/>
  <c r="CP14" i="3" s="1"/>
  <c r="CP10" i="3"/>
  <c r="CP15" i="3" s="1"/>
  <c r="CP17" i="3" s="1"/>
  <c r="CP16" i="3" l="1"/>
  <c r="CR8" i="3"/>
  <c r="CR12" i="3" s="1"/>
  <c r="CR13" i="3" s="1"/>
  <c r="CQ10" i="3"/>
  <c r="CQ15" i="3" s="1"/>
  <c r="CQ17" i="3" s="1"/>
  <c r="CQ9" i="3"/>
  <c r="CQ14" i="3" s="1"/>
  <c r="CS8" i="3" l="1"/>
  <c r="CS12" i="3" s="1"/>
  <c r="CS13" i="3" s="1"/>
  <c r="CR9" i="3"/>
  <c r="CR14" i="3" s="1"/>
  <c r="CR10" i="3"/>
  <c r="CR15" i="3" s="1"/>
  <c r="CR17" i="3" s="1"/>
  <c r="CQ16" i="3"/>
  <c r="CR16" i="3" l="1"/>
  <c r="CT8" i="3"/>
  <c r="CT12" i="3" s="1"/>
  <c r="CT13" i="3" s="1"/>
  <c r="CS9" i="3"/>
  <c r="CS14" i="3" s="1"/>
  <c r="CS10" i="3"/>
  <c r="CS15" i="3" s="1"/>
  <c r="CS17" i="3" s="1"/>
  <c r="CS16" i="3" l="1"/>
  <c r="CU8" i="3"/>
  <c r="CU12" i="3" s="1"/>
  <c r="CU13" i="3" s="1"/>
  <c r="CT9" i="3"/>
  <c r="CT14" i="3" s="1"/>
  <c r="CT10" i="3"/>
  <c r="CT15" i="3" s="1"/>
  <c r="CT17" i="3" s="1"/>
  <c r="CV8" i="3" l="1"/>
  <c r="CV12" i="3" s="1"/>
  <c r="CV13" i="3" s="1"/>
  <c r="CU9" i="3"/>
  <c r="CU14" i="3" s="1"/>
  <c r="CU10" i="3"/>
  <c r="CU15" i="3" s="1"/>
  <c r="CU17" i="3" s="1"/>
  <c r="CT16" i="3"/>
  <c r="CW8" i="3" l="1"/>
  <c r="CW12" i="3" s="1"/>
  <c r="CW13" i="3" s="1"/>
  <c r="CV9" i="3"/>
  <c r="CV14" i="3" s="1"/>
  <c r="CV10" i="3"/>
  <c r="CV15" i="3" s="1"/>
  <c r="CV17" i="3" s="1"/>
  <c r="CU16" i="3"/>
  <c r="CX8" i="3" l="1"/>
  <c r="CX12" i="3" s="1"/>
  <c r="CX13" i="3" s="1"/>
  <c r="CW10" i="3"/>
  <c r="CW15" i="3" s="1"/>
  <c r="CW17" i="3" s="1"/>
  <c r="CW9" i="3"/>
  <c r="CW14" i="3" s="1"/>
  <c r="CV16" i="3"/>
  <c r="CW16" i="3" l="1"/>
  <c r="CY8" i="3"/>
  <c r="CY12" i="3" s="1"/>
  <c r="CY13" i="3" s="1"/>
  <c r="CX9" i="3"/>
  <c r="CX14" i="3" s="1"/>
  <c r="CX10" i="3"/>
  <c r="CX15" i="3" s="1"/>
  <c r="CX17" i="3" s="1"/>
  <c r="CX16" i="3" l="1"/>
  <c r="CZ8" i="3"/>
  <c r="CZ12" i="3" s="1"/>
  <c r="CZ13" i="3" s="1"/>
  <c r="CY10" i="3"/>
  <c r="CY15" i="3" s="1"/>
  <c r="CY17" i="3" s="1"/>
  <c r="CY9" i="3"/>
  <c r="CY14" i="3" s="1"/>
  <c r="DA8" i="3" l="1"/>
  <c r="DA12" i="3" s="1"/>
  <c r="DA13" i="3" s="1"/>
  <c r="CZ10" i="3"/>
  <c r="CZ15" i="3" s="1"/>
  <c r="CZ17" i="3" s="1"/>
  <c r="CZ9" i="3"/>
  <c r="CZ14" i="3" s="1"/>
  <c r="CY16" i="3"/>
  <c r="CZ16" i="3" l="1"/>
  <c r="DB8" i="3"/>
  <c r="DB12" i="3" s="1"/>
  <c r="DB13" i="3" s="1"/>
  <c r="DA10" i="3"/>
  <c r="DA15" i="3" s="1"/>
  <c r="DA17" i="3" s="1"/>
  <c r="DA9" i="3"/>
  <c r="DA14" i="3" s="1"/>
  <c r="DC8" i="3" l="1"/>
  <c r="DC12" i="3" s="1"/>
  <c r="DC13" i="3" s="1"/>
  <c r="DB10" i="3"/>
  <c r="DB15" i="3" s="1"/>
  <c r="DB17" i="3" s="1"/>
  <c r="DB9" i="3"/>
  <c r="DB14" i="3" s="1"/>
  <c r="DA16" i="3"/>
  <c r="DB16" i="3" l="1"/>
  <c r="DD8" i="3"/>
  <c r="DD12" i="3" s="1"/>
  <c r="DD13" i="3" s="1"/>
  <c r="DC10" i="3"/>
  <c r="DC15" i="3" s="1"/>
  <c r="DC17" i="3" s="1"/>
  <c r="DC9" i="3"/>
  <c r="DC14" i="3" s="1"/>
  <c r="DE8" i="3" l="1"/>
  <c r="DE12" i="3" s="1"/>
  <c r="DE13" i="3" s="1"/>
  <c r="DD10" i="3"/>
  <c r="DD15" i="3" s="1"/>
  <c r="DD17" i="3" s="1"/>
  <c r="DD9" i="3"/>
  <c r="DD14" i="3" s="1"/>
  <c r="DC16" i="3"/>
  <c r="DF8" i="3" l="1"/>
  <c r="DF12" i="3" s="1"/>
  <c r="DF13" i="3" s="1"/>
  <c r="DE9" i="3"/>
  <c r="DE14" i="3" s="1"/>
  <c r="DE10" i="3"/>
  <c r="DE15" i="3" s="1"/>
  <c r="DE17" i="3" s="1"/>
  <c r="DD16" i="3"/>
  <c r="DE16" i="3" l="1"/>
  <c r="DG8" i="3"/>
  <c r="DG12" i="3" s="1"/>
  <c r="DG13" i="3" s="1"/>
  <c r="DF9" i="3"/>
  <c r="DF14" i="3" s="1"/>
  <c r="DF10" i="3"/>
  <c r="DF15" i="3" s="1"/>
  <c r="DF17" i="3" s="1"/>
  <c r="DH8" i="3" l="1"/>
  <c r="DH12" i="3" s="1"/>
  <c r="DH13" i="3" s="1"/>
  <c r="DG9" i="3"/>
  <c r="DG14" i="3" s="1"/>
  <c r="DG10" i="3"/>
  <c r="DG15" i="3" s="1"/>
  <c r="DG17" i="3" s="1"/>
  <c r="DF16" i="3"/>
  <c r="DI8" i="3" l="1"/>
  <c r="DI12" i="3" s="1"/>
  <c r="DI13" i="3" s="1"/>
  <c r="DH10" i="3"/>
  <c r="DH15" i="3" s="1"/>
  <c r="DH17" i="3" s="1"/>
  <c r="DH9" i="3"/>
  <c r="DH14" i="3" s="1"/>
  <c r="DG16" i="3"/>
  <c r="DH16" i="3" l="1"/>
  <c r="DJ8" i="3"/>
  <c r="DJ12" i="3" s="1"/>
  <c r="DJ13" i="3" s="1"/>
  <c r="DI9" i="3"/>
  <c r="DI14" i="3" s="1"/>
  <c r="DI10" i="3"/>
  <c r="DI15" i="3" s="1"/>
  <c r="DI17" i="3" s="1"/>
  <c r="DK8" i="3" l="1"/>
  <c r="DK12" i="3" s="1"/>
  <c r="DK13" i="3" s="1"/>
  <c r="DJ10" i="3"/>
  <c r="DJ15" i="3" s="1"/>
  <c r="DJ17" i="3" s="1"/>
  <c r="DJ9" i="3"/>
  <c r="DJ14" i="3" s="1"/>
  <c r="DI16" i="3"/>
  <c r="DJ16" i="3" l="1"/>
  <c r="DL8" i="3"/>
  <c r="DL12" i="3" s="1"/>
  <c r="DL13" i="3" s="1"/>
  <c r="DK10" i="3"/>
  <c r="DK15" i="3" s="1"/>
  <c r="DK17" i="3" s="1"/>
  <c r="DK9" i="3"/>
  <c r="DK14" i="3" s="1"/>
  <c r="DK16" i="3" l="1"/>
  <c r="DM8" i="3"/>
  <c r="DM12" i="3" s="1"/>
  <c r="DM13" i="3" s="1"/>
  <c r="DL9" i="3"/>
  <c r="DL14" i="3" s="1"/>
  <c r="DL10" i="3"/>
  <c r="DL15" i="3" s="1"/>
  <c r="DL17" i="3" s="1"/>
  <c r="DL16" i="3" l="1"/>
  <c r="DN8" i="3"/>
  <c r="DN12" i="3" s="1"/>
  <c r="DN13" i="3" s="1"/>
  <c r="DM9" i="3"/>
  <c r="DM14" i="3" s="1"/>
  <c r="DM10" i="3"/>
  <c r="DM15" i="3" s="1"/>
  <c r="DM17" i="3" s="1"/>
  <c r="DM16" i="3" l="1"/>
  <c r="DO8" i="3"/>
  <c r="DO12" i="3" s="1"/>
  <c r="DO13" i="3" s="1"/>
  <c r="DN10" i="3"/>
  <c r="DN15" i="3" s="1"/>
  <c r="DN17" i="3" s="1"/>
  <c r="DN9" i="3"/>
  <c r="DN14" i="3" s="1"/>
  <c r="DN16" i="3" l="1"/>
  <c r="DP8" i="3"/>
  <c r="DP12" i="3" s="1"/>
  <c r="DP13" i="3" s="1"/>
  <c r="DO9" i="3"/>
  <c r="DO14" i="3" s="1"/>
  <c r="DO10" i="3"/>
  <c r="DO15" i="3" s="1"/>
  <c r="DO17" i="3" s="1"/>
  <c r="DO16" i="3" l="1"/>
  <c r="DQ8" i="3"/>
  <c r="DQ12" i="3" s="1"/>
  <c r="DQ13" i="3" s="1"/>
  <c r="DP10" i="3"/>
  <c r="DP15" i="3" s="1"/>
  <c r="DP17" i="3" s="1"/>
  <c r="DP9" i="3"/>
  <c r="DP14" i="3" s="1"/>
  <c r="DR8" i="3" l="1"/>
  <c r="DR12" i="3" s="1"/>
  <c r="DR13" i="3" s="1"/>
  <c r="DQ9" i="3"/>
  <c r="DQ14" i="3" s="1"/>
  <c r="DQ10" i="3"/>
  <c r="DQ15" i="3" s="1"/>
  <c r="DQ17" i="3" s="1"/>
  <c r="DP16" i="3"/>
  <c r="DS8" i="3" l="1"/>
  <c r="DS12" i="3" s="1"/>
  <c r="DS13" i="3" s="1"/>
  <c r="DR9" i="3"/>
  <c r="DR14" i="3" s="1"/>
  <c r="DR10" i="3"/>
  <c r="DR15" i="3" s="1"/>
  <c r="DR17" i="3" s="1"/>
  <c r="DQ16" i="3"/>
  <c r="DR16" i="3" l="1"/>
  <c r="DT8" i="3"/>
  <c r="DT12" i="3" s="1"/>
  <c r="DT13" i="3" s="1"/>
  <c r="DS9" i="3"/>
  <c r="DS14" i="3" s="1"/>
  <c r="DS10" i="3"/>
  <c r="DS15" i="3" s="1"/>
  <c r="DS17" i="3" s="1"/>
  <c r="DS16" i="3" l="1"/>
  <c r="DU8" i="3"/>
  <c r="DU12" i="3" s="1"/>
  <c r="DU13" i="3" s="1"/>
  <c r="DT9" i="3"/>
  <c r="DT14" i="3" s="1"/>
  <c r="DT10" i="3"/>
  <c r="DT15" i="3" s="1"/>
  <c r="DT17" i="3" s="1"/>
  <c r="DV8" i="3" l="1"/>
  <c r="DV12" i="3" s="1"/>
  <c r="DV13" i="3" s="1"/>
  <c r="DU10" i="3"/>
  <c r="DU15" i="3" s="1"/>
  <c r="DU17" i="3" s="1"/>
  <c r="DU9" i="3"/>
  <c r="DU14" i="3" s="1"/>
  <c r="DT16" i="3"/>
  <c r="DU16" i="3" l="1"/>
  <c r="DW8" i="3"/>
  <c r="DW12" i="3" s="1"/>
  <c r="DW13" i="3" s="1"/>
  <c r="DV9" i="3"/>
  <c r="DV14" i="3" s="1"/>
  <c r="DV10" i="3"/>
  <c r="DV15" i="3" s="1"/>
  <c r="DV17" i="3" s="1"/>
  <c r="DV16" i="3" l="1"/>
  <c r="DX8" i="3"/>
  <c r="DX12" i="3" s="1"/>
  <c r="DX13" i="3" s="1"/>
  <c r="DW9" i="3"/>
  <c r="DW14" i="3" s="1"/>
  <c r="DW10" i="3"/>
  <c r="DW15" i="3" s="1"/>
  <c r="DW17" i="3" s="1"/>
  <c r="DW16" i="3" l="1"/>
  <c r="DY8" i="3"/>
  <c r="DY12" i="3" s="1"/>
  <c r="DY13" i="3" s="1"/>
  <c r="DX9" i="3"/>
  <c r="DX14" i="3" s="1"/>
  <c r="DX10" i="3"/>
  <c r="DX15" i="3" s="1"/>
  <c r="DX17" i="3" s="1"/>
  <c r="DZ8" i="3" l="1"/>
  <c r="DZ12" i="3" s="1"/>
  <c r="DZ13" i="3" s="1"/>
  <c r="DY9" i="3"/>
  <c r="DY14" i="3" s="1"/>
  <c r="DY10" i="3"/>
  <c r="DY15" i="3" s="1"/>
  <c r="DY17" i="3" s="1"/>
  <c r="DX16" i="3"/>
  <c r="EA8" i="3" l="1"/>
  <c r="EA12" i="3" s="1"/>
  <c r="EA13" i="3" s="1"/>
  <c r="DZ10" i="3"/>
  <c r="DZ15" i="3" s="1"/>
  <c r="DZ17" i="3" s="1"/>
  <c r="DZ9" i="3"/>
  <c r="DZ14" i="3" s="1"/>
  <c r="DY16" i="3"/>
  <c r="DZ16" i="3" l="1"/>
  <c r="EB8" i="3"/>
  <c r="EB12" i="3" s="1"/>
  <c r="EB13" i="3" s="1"/>
  <c r="EA9" i="3"/>
  <c r="EA14" i="3" s="1"/>
  <c r="EA10" i="3"/>
  <c r="EA15" i="3" s="1"/>
  <c r="EA17" i="3" s="1"/>
  <c r="EA16" i="3" l="1"/>
  <c r="EC8" i="3"/>
  <c r="EC12" i="3" s="1"/>
  <c r="EC13" i="3" s="1"/>
  <c r="EB9" i="3"/>
  <c r="EB14" i="3" s="1"/>
  <c r="EB10" i="3"/>
  <c r="EB15" i="3" s="1"/>
  <c r="EB17" i="3" s="1"/>
  <c r="EB16" i="3" l="1"/>
  <c r="ED8" i="3"/>
  <c r="ED12" i="3" s="1"/>
  <c r="ED13" i="3" s="1"/>
  <c r="EC9" i="3"/>
  <c r="EC14" i="3" s="1"/>
  <c r="EC10" i="3"/>
  <c r="EC15" i="3" s="1"/>
  <c r="EC17" i="3" s="1"/>
  <c r="EE8" i="3" l="1"/>
  <c r="EE12" i="3" s="1"/>
  <c r="EE13" i="3" s="1"/>
  <c r="ED9" i="3"/>
  <c r="ED14" i="3" s="1"/>
  <c r="ED10" i="3"/>
  <c r="ED15" i="3" s="1"/>
  <c r="ED17" i="3" s="1"/>
  <c r="EC16" i="3"/>
  <c r="ED16" i="3" l="1"/>
  <c r="EF8" i="3"/>
  <c r="EF12" i="3" s="1"/>
  <c r="EF13" i="3" s="1"/>
  <c r="EE9" i="3"/>
  <c r="EE14" i="3" s="1"/>
  <c r="EE10" i="3"/>
  <c r="EE15" i="3" s="1"/>
  <c r="EE17" i="3" s="1"/>
  <c r="EE16" i="3" l="1"/>
  <c r="EG8" i="3"/>
  <c r="EG12" i="3" s="1"/>
  <c r="EG13" i="3" s="1"/>
  <c r="EF10" i="3"/>
  <c r="EF15" i="3" s="1"/>
  <c r="EF17" i="3" s="1"/>
  <c r="EF9" i="3"/>
  <c r="EF14" i="3" s="1"/>
  <c r="EF16" i="3" l="1"/>
  <c r="EH8" i="3"/>
  <c r="EH12" i="3" s="1"/>
  <c r="EH13" i="3" s="1"/>
  <c r="EG10" i="3"/>
  <c r="EG15" i="3" s="1"/>
  <c r="EG17" i="3" s="1"/>
  <c r="EG9" i="3"/>
  <c r="EG14" i="3" s="1"/>
  <c r="EG16" i="3" l="1"/>
  <c r="EI8" i="3"/>
  <c r="EI12" i="3" s="1"/>
  <c r="EI13" i="3" s="1"/>
  <c r="EH9" i="3"/>
  <c r="EH14" i="3" s="1"/>
  <c r="EH10" i="3"/>
  <c r="EH15" i="3" s="1"/>
  <c r="EH17" i="3" s="1"/>
  <c r="EH16" i="3" l="1"/>
  <c r="EJ8" i="3"/>
  <c r="EJ12" i="3" s="1"/>
  <c r="EJ13" i="3" s="1"/>
  <c r="EI10" i="3"/>
  <c r="EI15" i="3" s="1"/>
  <c r="EI17" i="3" s="1"/>
  <c r="EI9" i="3"/>
  <c r="EI14" i="3" s="1"/>
  <c r="EK8" i="3" l="1"/>
  <c r="EK12" i="3" s="1"/>
  <c r="EK13" i="3" s="1"/>
  <c r="EJ10" i="3"/>
  <c r="EJ15" i="3" s="1"/>
  <c r="EJ17" i="3" s="1"/>
  <c r="EJ9" i="3"/>
  <c r="EJ14" i="3" s="1"/>
  <c r="EI16" i="3"/>
  <c r="EL8" i="3" l="1"/>
  <c r="EL12" i="3" s="1"/>
  <c r="EL13" i="3" s="1"/>
  <c r="EK10" i="3"/>
  <c r="EK15" i="3" s="1"/>
  <c r="EK17" i="3" s="1"/>
  <c r="EK9" i="3"/>
  <c r="EK14" i="3" s="1"/>
  <c r="EJ16" i="3"/>
  <c r="EM8" i="3" l="1"/>
  <c r="EM12" i="3" s="1"/>
  <c r="EM13" i="3" s="1"/>
  <c r="EL10" i="3"/>
  <c r="EL15" i="3" s="1"/>
  <c r="EL17" i="3" s="1"/>
  <c r="EL9" i="3"/>
  <c r="EL14" i="3" s="1"/>
  <c r="EK16" i="3"/>
  <c r="EL16" i="3" l="1"/>
  <c r="EN8" i="3"/>
  <c r="EN12" i="3" s="1"/>
  <c r="EN13" i="3" s="1"/>
  <c r="EM10" i="3"/>
  <c r="EM15" i="3" s="1"/>
  <c r="EM17" i="3" s="1"/>
  <c r="EM9" i="3"/>
  <c r="EM14" i="3" s="1"/>
  <c r="EM16" i="3" l="1"/>
  <c r="EO8" i="3"/>
  <c r="EO12" i="3" s="1"/>
  <c r="EO13" i="3" s="1"/>
  <c r="EN10" i="3"/>
  <c r="EN15" i="3" s="1"/>
  <c r="EN17" i="3" s="1"/>
  <c r="EN9" i="3"/>
  <c r="EN14" i="3" s="1"/>
  <c r="EN16" i="3" l="1"/>
  <c r="EP8" i="3"/>
  <c r="EP12" i="3" s="1"/>
  <c r="EP13" i="3" s="1"/>
  <c r="EO9" i="3"/>
  <c r="EO14" i="3" s="1"/>
  <c r="EO10" i="3"/>
  <c r="EO15" i="3" s="1"/>
  <c r="EO17" i="3" s="1"/>
  <c r="EO16" i="3" l="1"/>
  <c r="EQ8" i="3"/>
  <c r="EQ12" i="3" s="1"/>
  <c r="EQ13" i="3" s="1"/>
  <c r="EP9" i="3"/>
  <c r="EP14" i="3" s="1"/>
  <c r="EP10" i="3"/>
  <c r="EP15" i="3" s="1"/>
  <c r="EP17" i="3" s="1"/>
  <c r="EP16" i="3" l="1"/>
  <c r="ER8" i="3"/>
  <c r="ER12" i="3" s="1"/>
  <c r="ER13" i="3" s="1"/>
  <c r="EQ9" i="3"/>
  <c r="EQ14" i="3" s="1"/>
  <c r="EQ10" i="3"/>
  <c r="EQ15" i="3" s="1"/>
  <c r="EQ17" i="3" s="1"/>
  <c r="EQ16" i="3" l="1"/>
  <c r="ES8" i="3"/>
  <c r="ES12" i="3" s="1"/>
  <c r="ES13" i="3" s="1"/>
  <c r="ER9" i="3"/>
  <c r="ER14" i="3" s="1"/>
  <c r="ER10" i="3"/>
  <c r="ER15" i="3" s="1"/>
  <c r="ER17" i="3" s="1"/>
  <c r="ER16" i="3" l="1"/>
  <c r="ET8" i="3"/>
  <c r="ET12" i="3" s="1"/>
  <c r="ET13" i="3" s="1"/>
  <c r="ES9" i="3"/>
  <c r="ES14" i="3" s="1"/>
  <c r="ES10" i="3"/>
  <c r="ES15" i="3" s="1"/>
  <c r="ES17" i="3" s="1"/>
  <c r="ES16" i="3" l="1"/>
  <c r="EU8" i="3"/>
  <c r="EU12" i="3" s="1"/>
  <c r="EU13" i="3" s="1"/>
  <c r="ET10" i="3"/>
  <c r="ET15" i="3" s="1"/>
  <c r="ET17" i="3" s="1"/>
  <c r="ET9" i="3"/>
  <c r="ET14" i="3" s="1"/>
  <c r="ET16" i="3" l="1"/>
  <c r="EV8" i="3"/>
  <c r="EV12" i="3" s="1"/>
  <c r="EV13" i="3" s="1"/>
  <c r="EU9" i="3"/>
  <c r="EU14" i="3" s="1"/>
  <c r="EU10" i="3"/>
  <c r="EU15" i="3" s="1"/>
  <c r="EU17" i="3" s="1"/>
  <c r="EU16" i="3" l="1"/>
  <c r="EW8" i="3"/>
  <c r="EW12" i="3" s="1"/>
  <c r="EW13" i="3" s="1"/>
  <c r="EV9" i="3"/>
  <c r="EV14" i="3" s="1"/>
  <c r="EV10" i="3"/>
  <c r="EV15" i="3" s="1"/>
  <c r="EV17" i="3" s="1"/>
  <c r="EV16" i="3" l="1"/>
  <c r="EX8" i="3"/>
  <c r="EX12" i="3" s="1"/>
  <c r="EX13" i="3" s="1"/>
  <c r="EW9" i="3"/>
  <c r="EW14" i="3" s="1"/>
  <c r="EW10" i="3"/>
  <c r="EW15" i="3" s="1"/>
  <c r="EW17" i="3" s="1"/>
  <c r="EW16" i="3" l="1"/>
  <c r="EY8" i="3"/>
  <c r="EY12" i="3" s="1"/>
  <c r="EY13" i="3" s="1"/>
  <c r="EX9" i="3"/>
  <c r="EX14" i="3" s="1"/>
  <c r="EX10" i="3"/>
  <c r="EX15" i="3" s="1"/>
  <c r="EX17" i="3" s="1"/>
  <c r="EX16" i="3" l="1"/>
  <c r="EZ8" i="3"/>
  <c r="EZ12" i="3" s="1"/>
  <c r="EZ13" i="3" s="1"/>
  <c r="EY10" i="3"/>
  <c r="EY15" i="3" s="1"/>
  <c r="EY17" i="3" s="1"/>
  <c r="EY9" i="3"/>
  <c r="EY14" i="3" s="1"/>
  <c r="FA8" i="3" l="1"/>
  <c r="FA12" i="3" s="1"/>
  <c r="FA13" i="3" s="1"/>
  <c r="EZ10" i="3"/>
  <c r="EZ15" i="3" s="1"/>
  <c r="EZ17" i="3" s="1"/>
  <c r="EZ9" i="3"/>
  <c r="EZ14" i="3" s="1"/>
  <c r="EY16" i="3"/>
  <c r="FB8" i="3" l="1"/>
  <c r="FB12" i="3" s="1"/>
  <c r="FB13" i="3" s="1"/>
  <c r="FA10" i="3"/>
  <c r="FA15" i="3" s="1"/>
  <c r="FA17" i="3" s="1"/>
  <c r="FA9" i="3"/>
  <c r="FA14" i="3" s="1"/>
  <c r="EZ16" i="3"/>
  <c r="FC8" i="3" l="1"/>
  <c r="FC12" i="3" s="1"/>
  <c r="FC13" i="3" s="1"/>
  <c r="FB9" i="3"/>
  <c r="FB14" i="3" s="1"/>
  <c r="FB10" i="3"/>
  <c r="FB15" i="3" s="1"/>
  <c r="FB17" i="3" s="1"/>
  <c r="FA16" i="3"/>
  <c r="FB16" i="3" l="1"/>
  <c r="FD8" i="3"/>
  <c r="FD12" i="3" s="1"/>
  <c r="FD13" i="3" s="1"/>
  <c r="FC9" i="3"/>
  <c r="FC14" i="3" s="1"/>
  <c r="FC10" i="3"/>
  <c r="FC15" i="3" s="1"/>
  <c r="FC17" i="3" s="1"/>
  <c r="FC16" i="3" l="1"/>
  <c r="FE8" i="3"/>
  <c r="FE12" i="3" s="1"/>
  <c r="FE13" i="3" s="1"/>
  <c r="FD9" i="3"/>
  <c r="FD14" i="3" s="1"/>
  <c r="FD10" i="3"/>
  <c r="FD15" i="3" s="1"/>
  <c r="FD17" i="3" s="1"/>
  <c r="FD16" i="3" l="1"/>
  <c r="FF8" i="3"/>
  <c r="FF12" i="3" s="1"/>
  <c r="FF13" i="3" s="1"/>
  <c r="FE9" i="3"/>
  <c r="FE14" i="3" s="1"/>
  <c r="FE10" i="3"/>
  <c r="FE15" i="3" s="1"/>
  <c r="FE17" i="3" s="1"/>
  <c r="FG8" i="3" l="1"/>
  <c r="FG12" i="3" s="1"/>
  <c r="FG13" i="3" s="1"/>
  <c r="FF10" i="3"/>
  <c r="FF15" i="3" s="1"/>
  <c r="FF17" i="3" s="1"/>
  <c r="FF9" i="3"/>
  <c r="FF14" i="3" s="1"/>
  <c r="FE16" i="3"/>
  <c r="FH8" i="3" l="1"/>
  <c r="FH12" i="3" s="1"/>
  <c r="FH13" i="3" s="1"/>
  <c r="FG9" i="3"/>
  <c r="FG14" i="3" s="1"/>
  <c r="FG10" i="3"/>
  <c r="FG15" i="3" s="1"/>
  <c r="FG17" i="3" s="1"/>
  <c r="FF16" i="3"/>
  <c r="FI8" i="3" l="1"/>
  <c r="FI12" i="3" s="1"/>
  <c r="FI13" i="3" s="1"/>
  <c r="FH9" i="3"/>
  <c r="FH14" i="3" s="1"/>
  <c r="FH10" i="3"/>
  <c r="FH15" i="3" s="1"/>
  <c r="FH17" i="3" s="1"/>
  <c r="FG16" i="3"/>
  <c r="FJ8" i="3" l="1"/>
  <c r="FJ12" i="3" s="1"/>
  <c r="FJ13" i="3" s="1"/>
  <c r="FI9" i="3"/>
  <c r="FI14" i="3" s="1"/>
  <c r="FI10" i="3"/>
  <c r="FI15" i="3" s="1"/>
  <c r="FI17" i="3" s="1"/>
  <c r="FH16" i="3"/>
  <c r="FK8" i="3" l="1"/>
  <c r="FK12" i="3" s="1"/>
  <c r="FK13" i="3" s="1"/>
  <c r="FJ10" i="3"/>
  <c r="FJ15" i="3" s="1"/>
  <c r="FJ17" i="3" s="1"/>
  <c r="FJ9" i="3"/>
  <c r="FJ14" i="3" s="1"/>
  <c r="FI16" i="3"/>
  <c r="FL8" i="3" l="1"/>
  <c r="FL12" i="3" s="1"/>
  <c r="FL13" i="3" s="1"/>
  <c r="FK10" i="3"/>
  <c r="FK15" i="3" s="1"/>
  <c r="FK17" i="3" s="1"/>
  <c r="FK9" i="3"/>
  <c r="FK14" i="3" s="1"/>
  <c r="FJ16" i="3"/>
  <c r="FM8" i="3" l="1"/>
  <c r="FM12" i="3" s="1"/>
  <c r="FM13" i="3" s="1"/>
  <c r="FL9" i="3"/>
  <c r="FL14" i="3" s="1"/>
  <c r="FL10" i="3"/>
  <c r="FL15" i="3" s="1"/>
  <c r="FL17" i="3" s="1"/>
  <c r="FK16" i="3"/>
  <c r="FL16" i="3" l="1"/>
  <c r="FN8" i="3"/>
  <c r="FN12" i="3" s="1"/>
  <c r="FN13" i="3" s="1"/>
  <c r="FM9" i="3"/>
  <c r="FM14" i="3" s="1"/>
  <c r="FM10" i="3"/>
  <c r="FM15" i="3" s="1"/>
  <c r="FM17" i="3" s="1"/>
  <c r="FM16" i="3" l="1"/>
  <c r="FO8" i="3"/>
  <c r="FO12" i="3" s="1"/>
  <c r="FO13" i="3" s="1"/>
  <c r="FN9" i="3"/>
  <c r="FN14" i="3" s="1"/>
  <c r="FN10" i="3"/>
  <c r="FN15" i="3" s="1"/>
  <c r="FN17" i="3" s="1"/>
  <c r="FN16" i="3" l="1"/>
  <c r="FP8" i="3"/>
  <c r="FP12" i="3" s="1"/>
  <c r="FP13" i="3" s="1"/>
  <c r="FO9" i="3"/>
  <c r="FO14" i="3" s="1"/>
  <c r="FO10" i="3"/>
  <c r="FO15" i="3" s="1"/>
  <c r="FO17" i="3" s="1"/>
  <c r="FQ8" i="3" l="1"/>
  <c r="FQ12" i="3" s="1"/>
  <c r="FQ13" i="3" s="1"/>
  <c r="FP10" i="3"/>
  <c r="FP15" i="3" s="1"/>
  <c r="FP17" i="3" s="1"/>
  <c r="FP9" i="3"/>
  <c r="FP14" i="3" s="1"/>
  <c r="FO16" i="3"/>
  <c r="FP16" i="3" l="1"/>
  <c r="FR8" i="3"/>
  <c r="FR12" i="3" s="1"/>
  <c r="FR13" i="3" s="1"/>
  <c r="FQ10" i="3"/>
  <c r="FQ15" i="3" s="1"/>
  <c r="FQ17" i="3" s="1"/>
  <c r="FQ9" i="3"/>
  <c r="FQ14" i="3" s="1"/>
  <c r="FQ16" i="3" l="1"/>
  <c r="FS8" i="3"/>
  <c r="FS12" i="3" s="1"/>
  <c r="FS13" i="3" s="1"/>
  <c r="FR10" i="3"/>
  <c r="FR15" i="3" s="1"/>
  <c r="FR17" i="3" s="1"/>
  <c r="FR9" i="3"/>
  <c r="FR14" i="3" s="1"/>
  <c r="FT8" i="3" l="1"/>
  <c r="FT12" i="3" s="1"/>
  <c r="FT13" i="3" s="1"/>
  <c r="FS10" i="3"/>
  <c r="FS15" i="3" s="1"/>
  <c r="FS17" i="3" s="1"/>
  <c r="FS9" i="3"/>
  <c r="FS14" i="3" s="1"/>
  <c r="FR16" i="3"/>
  <c r="FU8" i="3" l="1"/>
  <c r="FU12" i="3" s="1"/>
  <c r="FU13" i="3" s="1"/>
  <c r="FT10" i="3"/>
  <c r="FT15" i="3" s="1"/>
  <c r="FT17" i="3" s="1"/>
  <c r="FT9" i="3"/>
  <c r="FT14" i="3" s="1"/>
  <c r="FS16" i="3"/>
  <c r="FV8" i="3" l="1"/>
  <c r="FV12" i="3" s="1"/>
  <c r="FV13" i="3" s="1"/>
  <c r="FU10" i="3"/>
  <c r="FU15" i="3" s="1"/>
  <c r="FU17" i="3" s="1"/>
  <c r="FU9" i="3"/>
  <c r="FU14" i="3" s="1"/>
  <c r="FT16" i="3"/>
  <c r="FU16" i="3" l="1"/>
  <c r="FW8" i="3"/>
  <c r="FW12" i="3" s="1"/>
  <c r="FW13" i="3" s="1"/>
  <c r="FV10" i="3"/>
  <c r="FV15" i="3" s="1"/>
  <c r="FV17" i="3" s="1"/>
  <c r="FV9" i="3"/>
  <c r="FV14" i="3" s="1"/>
  <c r="FV16" i="3" l="1"/>
  <c r="FX8" i="3"/>
  <c r="FX12" i="3" s="1"/>
  <c r="FX13" i="3" s="1"/>
  <c r="FW10" i="3"/>
  <c r="FW15" i="3" s="1"/>
  <c r="FW17" i="3" s="1"/>
  <c r="FW9" i="3"/>
  <c r="FW14" i="3" s="1"/>
  <c r="FW16" i="3" l="1"/>
  <c r="FY8" i="3"/>
  <c r="FY12" i="3" s="1"/>
  <c r="FY13" i="3" s="1"/>
  <c r="FX10" i="3"/>
  <c r="FX15" i="3" s="1"/>
  <c r="FX17" i="3" s="1"/>
  <c r="FX9" i="3"/>
  <c r="FX14" i="3" s="1"/>
  <c r="FX16" i="3" l="1"/>
  <c r="FZ8" i="3"/>
  <c r="FZ12" i="3" s="1"/>
  <c r="FZ13" i="3" s="1"/>
  <c r="FY10" i="3"/>
  <c r="FY15" i="3" s="1"/>
  <c r="FY17" i="3" s="1"/>
  <c r="FY9" i="3"/>
  <c r="FY14" i="3" s="1"/>
  <c r="FY16" i="3" l="1"/>
  <c r="GA8" i="3"/>
  <c r="GA12" i="3" s="1"/>
  <c r="GA13" i="3" s="1"/>
  <c r="FZ9" i="3"/>
  <c r="FZ14" i="3" s="1"/>
  <c r="FZ10" i="3"/>
  <c r="FZ15" i="3" s="1"/>
  <c r="FZ17" i="3" s="1"/>
  <c r="FZ16" i="3" l="1"/>
  <c r="GB8" i="3"/>
  <c r="GB12" i="3" s="1"/>
  <c r="GB13" i="3" s="1"/>
  <c r="GA9" i="3"/>
  <c r="GA14" i="3" s="1"/>
  <c r="GA10" i="3"/>
  <c r="GA15" i="3" s="1"/>
  <c r="GA17" i="3" s="1"/>
  <c r="GA16" i="3" l="1"/>
  <c r="GC8" i="3"/>
  <c r="GC12" i="3" s="1"/>
  <c r="GC13" i="3" s="1"/>
  <c r="GB9" i="3"/>
  <c r="GB14" i="3" s="1"/>
  <c r="GB10" i="3"/>
  <c r="GB15" i="3" s="1"/>
  <c r="GB17" i="3" s="1"/>
  <c r="GD8" i="3" l="1"/>
  <c r="GD12" i="3" s="1"/>
  <c r="GD13" i="3" s="1"/>
  <c r="GC9" i="3"/>
  <c r="GC14" i="3" s="1"/>
  <c r="GC10" i="3"/>
  <c r="GC15" i="3" s="1"/>
  <c r="GC17" i="3" s="1"/>
  <c r="GB16" i="3"/>
  <c r="GC16" i="3" l="1"/>
  <c r="GE8" i="3"/>
  <c r="GE12" i="3" s="1"/>
  <c r="GE13" i="3" s="1"/>
  <c r="GD9" i="3"/>
  <c r="GD14" i="3" s="1"/>
  <c r="GD10" i="3"/>
  <c r="GD15" i="3" s="1"/>
  <c r="GD17" i="3" s="1"/>
  <c r="GD16" i="3" l="1"/>
  <c r="GF8" i="3"/>
  <c r="GF12" i="3" s="1"/>
  <c r="GF13" i="3" s="1"/>
  <c r="GE9" i="3"/>
  <c r="GE14" i="3" s="1"/>
  <c r="GE10" i="3"/>
  <c r="GE15" i="3" s="1"/>
  <c r="GE17" i="3" s="1"/>
  <c r="GE16" i="3" l="1"/>
  <c r="GG8" i="3"/>
  <c r="GG12" i="3" s="1"/>
  <c r="GG13" i="3" s="1"/>
  <c r="GF9" i="3"/>
  <c r="GF14" i="3" s="1"/>
  <c r="GF10" i="3"/>
  <c r="GF15" i="3" s="1"/>
  <c r="GF17" i="3" s="1"/>
  <c r="GH8" i="3" l="1"/>
  <c r="GH12" i="3" s="1"/>
  <c r="GH13" i="3" s="1"/>
  <c r="GG9" i="3"/>
  <c r="GG14" i="3" s="1"/>
  <c r="GG10" i="3"/>
  <c r="GG15" i="3" s="1"/>
  <c r="GG17" i="3" s="1"/>
  <c r="GF16" i="3"/>
  <c r="GG16" i="3" l="1"/>
  <c r="GI8" i="3"/>
  <c r="GI12" i="3" s="1"/>
  <c r="GI13" i="3" s="1"/>
  <c r="GH9" i="3"/>
  <c r="GH14" i="3" s="1"/>
  <c r="GH10" i="3"/>
  <c r="GH15" i="3" s="1"/>
  <c r="GH17" i="3" s="1"/>
  <c r="GJ8" i="3" l="1"/>
  <c r="GJ12" i="3" s="1"/>
  <c r="GJ13" i="3" s="1"/>
  <c r="GI10" i="3"/>
  <c r="GI15" i="3" s="1"/>
  <c r="GI17" i="3" s="1"/>
  <c r="GI9" i="3"/>
  <c r="GI14" i="3" s="1"/>
  <c r="GH16" i="3"/>
  <c r="GI16" i="3" l="1"/>
  <c r="GK8" i="3"/>
  <c r="GK12" i="3" s="1"/>
  <c r="GK13" i="3" s="1"/>
  <c r="GJ10" i="3"/>
  <c r="GJ15" i="3" s="1"/>
  <c r="GJ17" i="3" s="1"/>
  <c r="GJ9" i="3"/>
  <c r="GJ14" i="3" s="1"/>
  <c r="GJ16" i="3" l="1"/>
  <c r="GL8" i="3"/>
  <c r="GL12" i="3" s="1"/>
  <c r="GL13" i="3" s="1"/>
  <c r="GK9" i="3"/>
  <c r="GK14" i="3" s="1"/>
  <c r="GK10" i="3"/>
  <c r="GK15" i="3" s="1"/>
  <c r="GK17" i="3" s="1"/>
  <c r="GM8" i="3" l="1"/>
  <c r="GM12" i="3" s="1"/>
  <c r="GM13" i="3" s="1"/>
  <c r="GL9" i="3"/>
  <c r="GL14" i="3" s="1"/>
  <c r="GL10" i="3"/>
  <c r="GL15" i="3" s="1"/>
  <c r="GL17" i="3" s="1"/>
  <c r="GK16" i="3"/>
  <c r="GN8" i="3" l="1"/>
  <c r="GN12" i="3" s="1"/>
  <c r="GN13" i="3" s="1"/>
  <c r="GM9" i="3"/>
  <c r="GM14" i="3" s="1"/>
  <c r="GM10" i="3"/>
  <c r="GM15" i="3" s="1"/>
  <c r="GM17" i="3" s="1"/>
  <c r="GL16" i="3"/>
  <c r="GO8" i="3" l="1"/>
  <c r="GO12" i="3" s="1"/>
  <c r="GO13" i="3" s="1"/>
  <c r="GN10" i="3"/>
  <c r="GN15" i="3" s="1"/>
  <c r="GN17" i="3" s="1"/>
  <c r="GN9" i="3"/>
  <c r="GN14" i="3" s="1"/>
  <c r="GM16" i="3"/>
  <c r="GN16" i="3" l="1"/>
  <c r="GP8" i="3"/>
  <c r="GP12" i="3" s="1"/>
  <c r="GP13" i="3" s="1"/>
  <c r="GO10" i="3"/>
  <c r="GO15" i="3" s="1"/>
  <c r="GO17" i="3" s="1"/>
  <c r="GO9" i="3"/>
  <c r="GO14" i="3" s="1"/>
  <c r="GO16" i="3" l="1"/>
  <c r="GQ8" i="3"/>
  <c r="GQ12" i="3" s="1"/>
  <c r="GQ13" i="3" s="1"/>
  <c r="GP9" i="3"/>
  <c r="GP14" i="3" s="1"/>
  <c r="GP10" i="3"/>
  <c r="GP15" i="3" s="1"/>
  <c r="GP17" i="3" s="1"/>
  <c r="GR8" i="3" l="1"/>
  <c r="GR12" i="3" s="1"/>
  <c r="GR13" i="3" s="1"/>
  <c r="GQ9" i="3"/>
  <c r="GQ14" i="3" s="1"/>
  <c r="GQ10" i="3"/>
  <c r="GQ15" i="3" s="1"/>
  <c r="GQ17" i="3" s="1"/>
  <c r="GP16" i="3"/>
  <c r="GQ16" i="3" l="1"/>
  <c r="GS8" i="3"/>
  <c r="GS12" i="3" s="1"/>
  <c r="GS13" i="3" s="1"/>
  <c r="GR9" i="3"/>
  <c r="GR14" i="3" s="1"/>
  <c r="GR10" i="3"/>
  <c r="GR15" i="3" s="1"/>
  <c r="GR17" i="3" s="1"/>
  <c r="GR16" i="3" l="1"/>
  <c r="GT8" i="3"/>
  <c r="GT12" i="3" s="1"/>
  <c r="GT13" i="3" s="1"/>
  <c r="GS9" i="3"/>
  <c r="GS14" i="3" s="1"/>
  <c r="GS10" i="3"/>
  <c r="GS15" i="3" s="1"/>
  <c r="GS17" i="3" s="1"/>
  <c r="GS16" i="3" l="1"/>
  <c r="GU8" i="3"/>
  <c r="GU12" i="3" s="1"/>
  <c r="GU13" i="3" s="1"/>
  <c r="GT9" i="3"/>
  <c r="GT14" i="3" s="1"/>
  <c r="GT10" i="3"/>
  <c r="GT15" i="3" s="1"/>
  <c r="GT17" i="3" s="1"/>
  <c r="GT16" i="3" l="1"/>
  <c r="GV8" i="3"/>
  <c r="GV12" i="3" s="1"/>
  <c r="GV13" i="3" s="1"/>
  <c r="GU10" i="3"/>
  <c r="GU15" i="3" s="1"/>
  <c r="GU17" i="3" s="1"/>
  <c r="GU9" i="3"/>
  <c r="GU14" i="3" s="1"/>
  <c r="GU16" i="3" l="1"/>
  <c r="GW8" i="3"/>
  <c r="GW12" i="3" s="1"/>
  <c r="GW13" i="3" s="1"/>
  <c r="GV10" i="3"/>
  <c r="GV15" i="3" s="1"/>
  <c r="GV17" i="3" s="1"/>
  <c r="GV9" i="3"/>
  <c r="GV14" i="3" s="1"/>
  <c r="GV16" i="3" l="1"/>
  <c r="GX8" i="3"/>
  <c r="GX12" i="3" s="1"/>
  <c r="GX13" i="3" s="1"/>
  <c r="GW9" i="3"/>
  <c r="GW14" i="3" s="1"/>
  <c r="GW10" i="3"/>
  <c r="GW15" i="3" s="1"/>
  <c r="GW17" i="3" s="1"/>
  <c r="GY8" i="3" l="1"/>
  <c r="GY12" i="3" s="1"/>
  <c r="GY13" i="3" s="1"/>
  <c r="GX9" i="3"/>
  <c r="GX14" i="3" s="1"/>
  <c r="GX10" i="3"/>
  <c r="GX15" i="3" s="1"/>
  <c r="GX17" i="3" s="1"/>
  <c r="GW16" i="3"/>
  <c r="GX16" i="3" l="1"/>
  <c r="GZ8" i="3"/>
  <c r="GZ12" i="3" s="1"/>
  <c r="GZ13" i="3" s="1"/>
  <c r="GY9" i="3"/>
  <c r="GY14" i="3" s="1"/>
  <c r="GY10" i="3"/>
  <c r="GY15" i="3" s="1"/>
  <c r="GY17" i="3" s="1"/>
  <c r="HA8" i="3" l="1"/>
  <c r="HA12" i="3" s="1"/>
  <c r="HA13" i="3" s="1"/>
  <c r="GZ9" i="3"/>
  <c r="GZ14" i="3" s="1"/>
  <c r="GZ10" i="3"/>
  <c r="GZ15" i="3" s="1"/>
  <c r="GZ17" i="3" s="1"/>
  <c r="GY16" i="3"/>
  <c r="HB8" i="3" l="1"/>
  <c r="HB12" i="3" s="1"/>
  <c r="HB13" i="3" s="1"/>
  <c r="HA10" i="3"/>
  <c r="HA15" i="3" s="1"/>
  <c r="HA17" i="3" s="1"/>
  <c r="HA9" i="3"/>
  <c r="HA14" i="3" s="1"/>
  <c r="GZ16" i="3"/>
  <c r="HC8" i="3" l="1"/>
  <c r="HC12" i="3" s="1"/>
  <c r="HC13" i="3" s="1"/>
  <c r="HB9" i="3"/>
  <c r="HB14" i="3" s="1"/>
  <c r="HB10" i="3"/>
  <c r="HB15" i="3" s="1"/>
  <c r="HB17" i="3" s="1"/>
  <c r="HA16" i="3"/>
  <c r="HB16" i="3" l="1"/>
  <c r="HD8" i="3"/>
  <c r="HD12" i="3" s="1"/>
  <c r="HD13" i="3" s="1"/>
  <c r="HC10" i="3"/>
  <c r="HC15" i="3" s="1"/>
  <c r="HC17" i="3" s="1"/>
  <c r="HC9" i="3"/>
  <c r="HC14" i="3" s="1"/>
  <c r="HE8" i="3" l="1"/>
  <c r="HE12" i="3" s="1"/>
  <c r="HE13" i="3" s="1"/>
  <c r="HD10" i="3"/>
  <c r="HD15" i="3" s="1"/>
  <c r="HD17" i="3" s="1"/>
  <c r="HD9" i="3"/>
  <c r="HD14" i="3" s="1"/>
  <c r="HC16" i="3"/>
  <c r="HF8" i="3" l="1"/>
  <c r="HF12" i="3" s="1"/>
  <c r="HF13" i="3" s="1"/>
  <c r="HE10" i="3"/>
  <c r="HE15" i="3" s="1"/>
  <c r="HE17" i="3" s="1"/>
  <c r="HE9" i="3"/>
  <c r="HE14" i="3" s="1"/>
  <c r="HD16" i="3"/>
  <c r="HG8" i="3" l="1"/>
  <c r="HG12" i="3" s="1"/>
  <c r="HG13" i="3" s="1"/>
  <c r="HF10" i="3"/>
  <c r="HF15" i="3" s="1"/>
  <c r="HF17" i="3" s="1"/>
  <c r="HF9" i="3"/>
  <c r="HF14" i="3" s="1"/>
  <c r="HE16" i="3"/>
  <c r="HH8" i="3" l="1"/>
  <c r="HH12" i="3" s="1"/>
  <c r="HH13" i="3" s="1"/>
  <c r="HG10" i="3"/>
  <c r="HG15" i="3" s="1"/>
  <c r="HG17" i="3" s="1"/>
  <c r="HG9" i="3"/>
  <c r="HG14" i="3" s="1"/>
  <c r="HF16" i="3"/>
  <c r="HI8" i="3" l="1"/>
  <c r="HI12" i="3" s="1"/>
  <c r="HI13" i="3" s="1"/>
  <c r="HH9" i="3"/>
  <c r="HH14" i="3" s="1"/>
  <c r="HH10" i="3"/>
  <c r="HH15" i="3" s="1"/>
  <c r="HH17" i="3" s="1"/>
  <c r="HG16" i="3"/>
  <c r="HJ8" i="3" l="1"/>
  <c r="HJ12" i="3" s="1"/>
  <c r="HJ13" i="3" s="1"/>
  <c r="HI10" i="3"/>
  <c r="HI15" i="3" s="1"/>
  <c r="HI17" i="3" s="1"/>
  <c r="HI9" i="3"/>
  <c r="HI14" i="3" s="1"/>
  <c r="HH16" i="3"/>
  <c r="HK8" i="3" l="1"/>
  <c r="HK12" i="3" s="1"/>
  <c r="HK13" i="3" s="1"/>
  <c r="HJ9" i="3"/>
  <c r="HJ14" i="3" s="1"/>
  <c r="HJ10" i="3"/>
  <c r="HJ15" i="3" s="1"/>
  <c r="HJ17" i="3" s="1"/>
  <c r="HI16" i="3"/>
  <c r="HL8" i="3" l="1"/>
  <c r="HL12" i="3" s="1"/>
  <c r="HL13" i="3" s="1"/>
  <c r="HK9" i="3"/>
  <c r="HK14" i="3" s="1"/>
  <c r="HK10" i="3"/>
  <c r="HK15" i="3" s="1"/>
  <c r="HK17" i="3" s="1"/>
  <c r="HJ16" i="3"/>
  <c r="HM8" i="3" l="1"/>
  <c r="HM12" i="3" s="1"/>
  <c r="HM13" i="3" s="1"/>
  <c r="HL10" i="3"/>
  <c r="HL15" i="3" s="1"/>
  <c r="HL17" i="3" s="1"/>
  <c r="HL9" i="3"/>
  <c r="HL14" i="3" s="1"/>
  <c r="HK16" i="3"/>
  <c r="HN8" i="3" l="1"/>
  <c r="HN12" i="3" s="1"/>
  <c r="HN13" i="3" s="1"/>
  <c r="HM9" i="3"/>
  <c r="HM14" i="3" s="1"/>
  <c r="HM10" i="3"/>
  <c r="HM15" i="3" s="1"/>
  <c r="HM17" i="3" s="1"/>
  <c r="HL16" i="3"/>
  <c r="HM16" i="3" l="1"/>
  <c r="HO8" i="3"/>
  <c r="HO12" i="3" s="1"/>
  <c r="HO13" i="3" s="1"/>
  <c r="HN10" i="3"/>
  <c r="HN15" i="3" s="1"/>
  <c r="HN17" i="3" s="1"/>
  <c r="HN9" i="3"/>
  <c r="HN14" i="3" s="1"/>
  <c r="HP8" i="3" l="1"/>
  <c r="HP12" i="3" s="1"/>
  <c r="HP13" i="3" s="1"/>
  <c r="HO9" i="3"/>
  <c r="HO14" i="3" s="1"/>
  <c r="HO10" i="3"/>
  <c r="HO15" i="3" s="1"/>
  <c r="HO17" i="3" s="1"/>
  <c r="HN16" i="3"/>
  <c r="HO16" i="3" l="1"/>
  <c r="HQ8" i="3"/>
  <c r="HQ12" i="3" s="1"/>
  <c r="HQ13" i="3" s="1"/>
  <c r="HP9" i="3"/>
  <c r="HP14" i="3" s="1"/>
  <c r="HP10" i="3"/>
  <c r="HP15" i="3" s="1"/>
  <c r="HP17" i="3" s="1"/>
  <c r="HR8" i="3" l="1"/>
  <c r="HR12" i="3" s="1"/>
  <c r="HR13" i="3" s="1"/>
  <c r="HQ9" i="3"/>
  <c r="HQ14" i="3" s="1"/>
  <c r="HQ10" i="3"/>
  <c r="HQ15" i="3" s="1"/>
  <c r="HQ17" i="3" s="1"/>
  <c r="HP16" i="3"/>
  <c r="HQ16" i="3" l="1"/>
  <c r="HS8" i="3"/>
  <c r="HS12" i="3" s="1"/>
  <c r="HS13" i="3" s="1"/>
  <c r="HR10" i="3"/>
  <c r="HR15" i="3" s="1"/>
  <c r="HR17" i="3" s="1"/>
  <c r="HR9" i="3"/>
  <c r="HR14" i="3" s="1"/>
  <c r="HR16" i="3" l="1"/>
  <c r="HT8" i="3"/>
  <c r="HT12" i="3" s="1"/>
  <c r="HT13" i="3" s="1"/>
  <c r="HS9" i="3"/>
  <c r="HS14" i="3" s="1"/>
  <c r="HS10" i="3"/>
  <c r="HS15" i="3" s="1"/>
  <c r="HS17" i="3" s="1"/>
  <c r="HU8" i="3" l="1"/>
  <c r="HU12" i="3" s="1"/>
  <c r="HU13" i="3" s="1"/>
  <c r="HT10" i="3"/>
  <c r="HT15" i="3" s="1"/>
  <c r="HT17" i="3" s="1"/>
  <c r="HT9" i="3"/>
  <c r="HT14" i="3" s="1"/>
  <c r="HS16" i="3"/>
  <c r="HT16" i="3" l="1"/>
  <c r="HV8" i="3"/>
  <c r="HV12" i="3" s="1"/>
  <c r="HV13" i="3" s="1"/>
  <c r="HU9" i="3"/>
  <c r="HU14" i="3" s="1"/>
  <c r="HU10" i="3"/>
  <c r="HU15" i="3" s="1"/>
  <c r="HU17" i="3" s="1"/>
  <c r="HU16" i="3" l="1"/>
  <c r="HW8" i="3"/>
  <c r="HW12" i="3" s="1"/>
  <c r="HW13" i="3" s="1"/>
  <c r="HV9" i="3"/>
  <c r="HV14" i="3" s="1"/>
  <c r="HV10" i="3"/>
  <c r="HV15" i="3" s="1"/>
  <c r="HV17" i="3" s="1"/>
  <c r="HX8" i="3" l="1"/>
  <c r="HX12" i="3" s="1"/>
  <c r="HX13" i="3" s="1"/>
  <c r="HW9" i="3"/>
  <c r="HW14" i="3" s="1"/>
  <c r="HW10" i="3"/>
  <c r="HW15" i="3" s="1"/>
  <c r="HW17" i="3" s="1"/>
  <c r="HV16" i="3"/>
  <c r="HY8" i="3" l="1"/>
  <c r="HY12" i="3" s="1"/>
  <c r="HY13" i="3" s="1"/>
  <c r="HX9" i="3"/>
  <c r="HX14" i="3" s="1"/>
  <c r="HX10" i="3"/>
  <c r="HX15" i="3" s="1"/>
  <c r="HX17" i="3" s="1"/>
  <c r="HW16" i="3"/>
  <c r="HX16" i="3" l="1"/>
  <c r="HZ8" i="3"/>
  <c r="HZ12" i="3" s="1"/>
  <c r="HZ13" i="3" s="1"/>
  <c r="HY10" i="3"/>
  <c r="HY15" i="3" s="1"/>
  <c r="HY17" i="3" s="1"/>
  <c r="HY9" i="3"/>
  <c r="HY14" i="3" s="1"/>
  <c r="HY16" i="3" l="1"/>
  <c r="IA8" i="3"/>
  <c r="IA12" i="3" s="1"/>
  <c r="IA13" i="3" s="1"/>
  <c r="HZ9" i="3"/>
  <c r="HZ14" i="3" s="1"/>
  <c r="HZ10" i="3"/>
  <c r="HZ15" i="3" s="1"/>
  <c r="HZ17" i="3" s="1"/>
  <c r="IB8" i="3" l="1"/>
  <c r="IB12" i="3" s="1"/>
  <c r="IB13" i="3" s="1"/>
  <c r="IA9" i="3"/>
  <c r="IA14" i="3" s="1"/>
  <c r="IA10" i="3"/>
  <c r="IA15" i="3" s="1"/>
  <c r="IA17" i="3" s="1"/>
  <c r="HZ16" i="3"/>
  <c r="IA16" i="3" l="1"/>
  <c r="IC8" i="3"/>
  <c r="IC12" i="3" s="1"/>
  <c r="IC13" i="3" s="1"/>
  <c r="IB9" i="3"/>
  <c r="IB14" i="3" s="1"/>
  <c r="IB10" i="3"/>
  <c r="IB15" i="3" s="1"/>
  <c r="IB17" i="3" s="1"/>
  <c r="ID8" i="3" l="1"/>
  <c r="ID12" i="3" s="1"/>
  <c r="ID13" i="3" s="1"/>
  <c r="IC9" i="3"/>
  <c r="IC14" i="3" s="1"/>
  <c r="IC10" i="3"/>
  <c r="IC15" i="3" s="1"/>
  <c r="IC17" i="3" s="1"/>
  <c r="IB16" i="3"/>
  <c r="IC16" i="3" l="1"/>
  <c r="IE8" i="3"/>
  <c r="IE12" i="3" s="1"/>
  <c r="IE13" i="3" s="1"/>
  <c r="ID10" i="3"/>
  <c r="ID15" i="3" s="1"/>
  <c r="ID17" i="3" s="1"/>
  <c r="ID9" i="3"/>
  <c r="ID14" i="3" s="1"/>
  <c r="IF8" i="3" l="1"/>
  <c r="IF12" i="3" s="1"/>
  <c r="IF13" i="3" s="1"/>
  <c r="IE10" i="3"/>
  <c r="IE15" i="3" s="1"/>
  <c r="IE17" i="3" s="1"/>
  <c r="IE9" i="3"/>
  <c r="IE14" i="3" s="1"/>
  <c r="ID16" i="3"/>
  <c r="IE16" i="3" l="1"/>
  <c r="IG8" i="3"/>
  <c r="IG12" i="3" s="1"/>
  <c r="IG13" i="3" s="1"/>
  <c r="IF9" i="3"/>
  <c r="IF14" i="3" s="1"/>
  <c r="IF10" i="3"/>
  <c r="IF15" i="3" s="1"/>
  <c r="IF17" i="3" s="1"/>
  <c r="IF16" i="3" l="1"/>
  <c r="IH8" i="3"/>
  <c r="IH12" i="3" s="1"/>
  <c r="IH13" i="3" s="1"/>
  <c r="IG9" i="3"/>
  <c r="IG14" i="3" s="1"/>
  <c r="IG10" i="3"/>
  <c r="IG15" i="3" s="1"/>
  <c r="IG17" i="3" s="1"/>
  <c r="IG16" i="3" l="1"/>
  <c r="II8" i="3"/>
  <c r="II12" i="3" s="1"/>
  <c r="II13" i="3" s="1"/>
  <c r="IH9" i="3"/>
  <c r="IH14" i="3" s="1"/>
  <c r="IH10" i="3"/>
  <c r="IH15" i="3" s="1"/>
  <c r="IH17" i="3" s="1"/>
  <c r="IJ8" i="3" l="1"/>
  <c r="IJ12" i="3" s="1"/>
  <c r="IJ13" i="3" s="1"/>
  <c r="II9" i="3"/>
  <c r="II14" i="3" s="1"/>
  <c r="II10" i="3"/>
  <c r="II15" i="3" s="1"/>
  <c r="II17" i="3" s="1"/>
  <c r="IH16" i="3"/>
  <c r="IK8" i="3" l="1"/>
  <c r="IK12" i="3" s="1"/>
  <c r="IK13" i="3" s="1"/>
  <c r="IJ10" i="3"/>
  <c r="IJ15" i="3" s="1"/>
  <c r="IJ17" i="3" s="1"/>
  <c r="IJ9" i="3"/>
  <c r="IJ14" i="3" s="1"/>
  <c r="II16" i="3"/>
  <c r="IL8" i="3" l="1"/>
  <c r="IL12" i="3" s="1"/>
  <c r="IL13" i="3" s="1"/>
  <c r="IK10" i="3"/>
  <c r="IK15" i="3" s="1"/>
  <c r="IK17" i="3" s="1"/>
  <c r="IK9" i="3"/>
  <c r="IK14" i="3" s="1"/>
  <c r="IJ16" i="3"/>
  <c r="IK16" i="3" l="1"/>
  <c r="IM8" i="3"/>
  <c r="IM12" i="3" s="1"/>
  <c r="IM13" i="3" s="1"/>
  <c r="IL10" i="3"/>
  <c r="IL15" i="3" s="1"/>
  <c r="IL17" i="3" s="1"/>
  <c r="IL9" i="3"/>
  <c r="IL14" i="3" s="1"/>
  <c r="IL16" i="3" l="1"/>
  <c r="IN8" i="3"/>
  <c r="IN12" i="3" s="1"/>
  <c r="IN13" i="3" s="1"/>
  <c r="IM10" i="3"/>
  <c r="IM15" i="3" s="1"/>
  <c r="IM17" i="3" s="1"/>
  <c r="IM9" i="3"/>
  <c r="IM14" i="3" s="1"/>
  <c r="IM16" i="3" l="1"/>
  <c r="IO8" i="3"/>
  <c r="IO12" i="3" s="1"/>
  <c r="IO13" i="3" s="1"/>
  <c r="IN10" i="3"/>
  <c r="IN15" i="3" s="1"/>
  <c r="IN17" i="3" s="1"/>
  <c r="IN9" i="3"/>
  <c r="IN14" i="3" s="1"/>
  <c r="IP8" i="3" l="1"/>
  <c r="IP12" i="3" s="1"/>
  <c r="IP13" i="3" s="1"/>
  <c r="IO10" i="3"/>
  <c r="IO15" i="3" s="1"/>
  <c r="IO17" i="3" s="1"/>
  <c r="IO9" i="3"/>
  <c r="IO14" i="3" s="1"/>
  <c r="IN16" i="3"/>
  <c r="IQ8" i="3" l="1"/>
  <c r="IQ12" i="3" s="1"/>
  <c r="IQ13" i="3" s="1"/>
  <c r="IP9" i="3"/>
  <c r="IP14" i="3" s="1"/>
  <c r="IP10" i="3"/>
  <c r="IP15" i="3" s="1"/>
  <c r="IP17" i="3" s="1"/>
  <c r="IO16" i="3"/>
  <c r="IR8" i="3" l="1"/>
  <c r="IR12" i="3" s="1"/>
  <c r="IR13" i="3" s="1"/>
  <c r="IQ10" i="3"/>
  <c r="IQ15" i="3" s="1"/>
  <c r="IQ17" i="3" s="1"/>
  <c r="IQ9" i="3"/>
  <c r="IQ14" i="3" s="1"/>
  <c r="IP16" i="3"/>
  <c r="IS8" i="3" l="1"/>
  <c r="IS12" i="3" s="1"/>
  <c r="IS13" i="3" s="1"/>
  <c r="IR10" i="3"/>
  <c r="IR15" i="3" s="1"/>
  <c r="IR17" i="3" s="1"/>
  <c r="IR9" i="3"/>
  <c r="IR14" i="3" s="1"/>
  <c r="IQ16" i="3"/>
  <c r="IT8" i="3" l="1"/>
  <c r="IT12" i="3" s="1"/>
  <c r="IT13" i="3" s="1"/>
  <c r="IS10" i="3"/>
  <c r="IS15" i="3" s="1"/>
  <c r="IS17" i="3" s="1"/>
  <c r="IS9" i="3"/>
  <c r="IS14" i="3" s="1"/>
  <c r="IR16" i="3"/>
  <c r="IU8" i="3" l="1"/>
  <c r="IU12" i="3" s="1"/>
  <c r="IU13" i="3" s="1"/>
  <c r="IT10" i="3"/>
  <c r="IT15" i="3" s="1"/>
  <c r="IT17" i="3" s="1"/>
  <c r="IT9" i="3"/>
  <c r="IT14" i="3" s="1"/>
  <c r="IS16" i="3"/>
  <c r="IT16" i="3" l="1"/>
  <c r="IV8" i="3"/>
  <c r="IV12" i="3" s="1"/>
  <c r="IV13" i="3" s="1"/>
  <c r="IU9" i="3"/>
  <c r="IU14" i="3" s="1"/>
  <c r="IU10" i="3"/>
  <c r="IU15" i="3" s="1"/>
  <c r="IU17" i="3" s="1"/>
  <c r="IU16" i="3" l="1"/>
  <c r="IW8" i="3"/>
  <c r="IW12" i="3" s="1"/>
  <c r="IW13" i="3" s="1"/>
  <c r="IV9" i="3"/>
  <c r="IV14" i="3" s="1"/>
  <c r="IV10" i="3"/>
  <c r="IV15" i="3" s="1"/>
  <c r="IV17" i="3" s="1"/>
  <c r="IV16" i="3" l="1"/>
  <c r="IX8" i="3"/>
  <c r="IX12" i="3" s="1"/>
  <c r="IX13" i="3" s="1"/>
  <c r="IW9" i="3"/>
  <c r="IW14" i="3" s="1"/>
  <c r="IW10" i="3"/>
  <c r="IW15" i="3" s="1"/>
  <c r="IW17" i="3" s="1"/>
  <c r="IY8" i="3" l="1"/>
  <c r="IY12" i="3" s="1"/>
  <c r="IY13" i="3" s="1"/>
  <c r="IX9" i="3"/>
  <c r="IX14" i="3" s="1"/>
  <c r="IX10" i="3"/>
  <c r="IX15" i="3" s="1"/>
  <c r="IX17" i="3" s="1"/>
  <c r="IW16" i="3"/>
  <c r="IZ8" i="3" l="1"/>
  <c r="IZ12" i="3" s="1"/>
  <c r="IZ13" i="3" s="1"/>
  <c r="IY9" i="3"/>
  <c r="IY14" i="3" s="1"/>
  <c r="IY10" i="3"/>
  <c r="IY15" i="3" s="1"/>
  <c r="IY17" i="3" s="1"/>
  <c r="IX16" i="3"/>
  <c r="IY16" i="3" l="1"/>
  <c r="JA8" i="3"/>
  <c r="JA12" i="3" s="1"/>
  <c r="JA13" i="3" s="1"/>
  <c r="IZ9" i="3"/>
  <c r="IZ14" i="3" s="1"/>
  <c r="IZ10" i="3"/>
  <c r="IZ15" i="3" s="1"/>
  <c r="IZ17" i="3" s="1"/>
  <c r="IZ16" i="3" l="1"/>
  <c r="JB8" i="3"/>
  <c r="JB12" i="3" s="1"/>
  <c r="JB13" i="3" s="1"/>
  <c r="JA9" i="3"/>
  <c r="JA14" i="3" s="1"/>
  <c r="JA10" i="3"/>
  <c r="JA15" i="3" s="1"/>
  <c r="JA17" i="3" s="1"/>
  <c r="JA16" i="3" l="1"/>
  <c r="JC8" i="3"/>
  <c r="JC12" i="3" s="1"/>
  <c r="JC13" i="3" s="1"/>
  <c r="JB9" i="3"/>
  <c r="JB14" i="3" s="1"/>
  <c r="JB10" i="3"/>
  <c r="JB15" i="3" s="1"/>
  <c r="JB17" i="3" s="1"/>
  <c r="JD8" i="3" l="1"/>
  <c r="JD12" i="3" s="1"/>
  <c r="JD13" i="3" s="1"/>
  <c r="JC10" i="3"/>
  <c r="JC15" i="3" s="1"/>
  <c r="JC17" i="3" s="1"/>
  <c r="JC9" i="3"/>
  <c r="JC14" i="3" s="1"/>
  <c r="JB16" i="3"/>
  <c r="JE8" i="3" l="1"/>
  <c r="JE12" i="3" s="1"/>
  <c r="JE13" i="3" s="1"/>
  <c r="JD9" i="3"/>
  <c r="JD14" i="3" s="1"/>
  <c r="JD10" i="3"/>
  <c r="JD15" i="3" s="1"/>
  <c r="JD17" i="3" s="1"/>
  <c r="JC16" i="3"/>
  <c r="JD16" i="3" l="1"/>
  <c r="JF8" i="3"/>
  <c r="JF12" i="3" s="1"/>
  <c r="JF13" i="3" s="1"/>
  <c r="JE9" i="3"/>
  <c r="JE14" i="3" s="1"/>
  <c r="JE10" i="3"/>
  <c r="JE15" i="3" s="1"/>
  <c r="JE17" i="3" s="1"/>
  <c r="JE16" i="3" l="1"/>
  <c r="JG8" i="3"/>
  <c r="JG12" i="3" s="1"/>
  <c r="JG13" i="3" s="1"/>
  <c r="JF9" i="3"/>
  <c r="JF14" i="3" s="1"/>
  <c r="JF10" i="3"/>
  <c r="JF15" i="3" s="1"/>
  <c r="JF17" i="3" s="1"/>
  <c r="JF16" i="3" l="1"/>
  <c r="JH8" i="3"/>
  <c r="JH12" i="3" s="1"/>
  <c r="JH13" i="3" s="1"/>
  <c r="JG9" i="3"/>
  <c r="JG14" i="3" s="1"/>
  <c r="JG10" i="3"/>
  <c r="JG15" i="3" s="1"/>
  <c r="JG17" i="3" s="1"/>
  <c r="JG16" i="3" l="1"/>
  <c r="JI8" i="3"/>
  <c r="JI12" i="3" s="1"/>
  <c r="JI13" i="3" s="1"/>
  <c r="JH10" i="3"/>
  <c r="JH15" i="3" s="1"/>
  <c r="JH17" i="3" s="1"/>
  <c r="JH9" i="3"/>
  <c r="JH14" i="3" s="1"/>
  <c r="JH16" i="3" l="1"/>
  <c r="JJ8" i="3"/>
  <c r="JJ12" i="3" s="1"/>
  <c r="JJ13" i="3" s="1"/>
  <c r="JI9" i="3"/>
  <c r="JI14" i="3" s="1"/>
  <c r="JI10" i="3"/>
  <c r="JI15" i="3" s="1"/>
  <c r="JI17" i="3" s="1"/>
  <c r="JK8" i="3" l="1"/>
  <c r="JK12" i="3" s="1"/>
  <c r="JK13" i="3" s="1"/>
  <c r="JJ9" i="3"/>
  <c r="JJ14" i="3" s="1"/>
  <c r="JJ10" i="3"/>
  <c r="JJ15" i="3" s="1"/>
  <c r="JJ17" i="3" s="1"/>
  <c r="JI16" i="3"/>
  <c r="JJ16" i="3" l="1"/>
  <c r="JL8" i="3"/>
  <c r="JL12" i="3" s="1"/>
  <c r="JL13" i="3" s="1"/>
  <c r="JK9" i="3"/>
  <c r="JK14" i="3" s="1"/>
  <c r="JK10" i="3"/>
  <c r="JK15" i="3" s="1"/>
  <c r="JK17" i="3" s="1"/>
  <c r="JK16" i="3" l="1"/>
  <c r="JM8" i="3"/>
  <c r="JM12" i="3" s="1"/>
  <c r="JM13" i="3" s="1"/>
  <c r="JL9" i="3"/>
  <c r="JL14" i="3" s="1"/>
  <c r="JL10" i="3"/>
  <c r="JL15" i="3" s="1"/>
  <c r="JL17" i="3" s="1"/>
  <c r="JL16" i="3" l="1"/>
  <c r="JN8" i="3"/>
  <c r="JN12" i="3" s="1"/>
  <c r="JN13" i="3" s="1"/>
  <c r="JM9" i="3"/>
  <c r="JM14" i="3" s="1"/>
  <c r="JM10" i="3"/>
  <c r="JM15" i="3" s="1"/>
  <c r="JM17" i="3" s="1"/>
  <c r="JM16" i="3" l="1"/>
  <c r="JO8" i="3"/>
  <c r="JO12" i="3" s="1"/>
  <c r="JO13" i="3" s="1"/>
  <c r="JN9" i="3"/>
  <c r="JN14" i="3" s="1"/>
  <c r="JN10" i="3"/>
  <c r="JN15" i="3" s="1"/>
  <c r="JN17" i="3" s="1"/>
  <c r="JP8" i="3" l="1"/>
  <c r="JP12" i="3" s="1"/>
  <c r="JP13" i="3" s="1"/>
  <c r="JO9" i="3"/>
  <c r="JO14" i="3" s="1"/>
  <c r="JO10" i="3"/>
  <c r="JO15" i="3" s="1"/>
  <c r="JO17" i="3" s="1"/>
  <c r="JN16" i="3"/>
  <c r="JQ8" i="3" l="1"/>
  <c r="JQ12" i="3" s="1"/>
  <c r="JQ13" i="3" s="1"/>
  <c r="JP9" i="3"/>
  <c r="JP14" i="3" s="1"/>
  <c r="JP10" i="3"/>
  <c r="JP15" i="3" s="1"/>
  <c r="JP17" i="3" s="1"/>
  <c r="JO16" i="3"/>
  <c r="JR8" i="3" l="1"/>
  <c r="JR12" i="3" s="1"/>
  <c r="JR13" i="3" s="1"/>
  <c r="JQ9" i="3"/>
  <c r="JQ14" i="3" s="1"/>
  <c r="JQ10" i="3"/>
  <c r="JQ15" i="3" s="1"/>
  <c r="JQ17" i="3" s="1"/>
  <c r="JP16" i="3"/>
  <c r="JQ16" i="3" l="1"/>
  <c r="JS8" i="3"/>
  <c r="JS12" i="3" s="1"/>
  <c r="JS13" i="3" s="1"/>
  <c r="JR9" i="3"/>
  <c r="JR14" i="3" s="1"/>
  <c r="JR10" i="3"/>
  <c r="JR15" i="3" s="1"/>
  <c r="JR17" i="3" s="1"/>
  <c r="JR16" i="3" l="1"/>
  <c r="JT8" i="3"/>
  <c r="JT12" i="3" s="1"/>
  <c r="JT13" i="3" s="1"/>
  <c r="JS9" i="3"/>
  <c r="JS14" i="3" s="1"/>
  <c r="JS10" i="3"/>
  <c r="JS15" i="3" s="1"/>
  <c r="JS17" i="3" s="1"/>
  <c r="JS16" i="3" l="1"/>
  <c r="JU8" i="3"/>
  <c r="JU12" i="3" s="1"/>
  <c r="JU13" i="3" s="1"/>
  <c r="JT10" i="3"/>
  <c r="JT15" i="3" s="1"/>
  <c r="JT17" i="3" s="1"/>
  <c r="JT9" i="3"/>
  <c r="JT14" i="3" s="1"/>
  <c r="JT16" i="3" l="1"/>
  <c r="JV8" i="3"/>
  <c r="JV12" i="3" s="1"/>
  <c r="JV13" i="3" s="1"/>
  <c r="JU10" i="3"/>
  <c r="JU15" i="3" s="1"/>
  <c r="JU17" i="3" s="1"/>
  <c r="JU9" i="3"/>
  <c r="JU14" i="3" s="1"/>
  <c r="JW8" i="3" l="1"/>
  <c r="JW12" i="3" s="1"/>
  <c r="JW13" i="3" s="1"/>
  <c r="JV10" i="3"/>
  <c r="JV15" i="3" s="1"/>
  <c r="JV17" i="3" s="1"/>
  <c r="JV9" i="3"/>
  <c r="JV14" i="3" s="1"/>
  <c r="JU16" i="3"/>
  <c r="JV16" i="3" l="1"/>
  <c r="JX8" i="3"/>
  <c r="JX12" i="3" s="1"/>
  <c r="JX13" i="3" s="1"/>
  <c r="JW10" i="3"/>
  <c r="JW15" i="3" s="1"/>
  <c r="JW17" i="3" s="1"/>
  <c r="JW9" i="3"/>
  <c r="JW14" i="3" s="1"/>
  <c r="JW16" i="3" l="1"/>
  <c r="JY8" i="3"/>
  <c r="JY12" i="3" s="1"/>
  <c r="JY13" i="3" s="1"/>
  <c r="JX10" i="3"/>
  <c r="JX15" i="3" s="1"/>
  <c r="JX17" i="3" s="1"/>
  <c r="JX9" i="3"/>
  <c r="JX14" i="3" s="1"/>
  <c r="JX16" i="3" l="1"/>
  <c r="JZ8" i="3"/>
  <c r="JZ12" i="3" s="1"/>
  <c r="JZ13" i="3" s="1"/>
  <c r="JY10" i="3"/>
  <c r="JY15" i="3" s="1"/>
  <c r="JY17" i="3" s="1"/>
  <c r="JY9" i="3"/>
  <c r="JY14" i="3" s="1"/>
  <c r="KA8" i="3" l="1"/>
  <c r="KA12" i="3" s="1"/>
  <c r="KA13" i="3" s="1"/>
  <c r="JZ10" i="3"/>
  <c r="JZ15" i="3" s="1"/>
  <c r="JZ17" i="3" s="1"/>
  <c r="JZ9" i="3"/>
  <c r="JZ14" i="3" s="1"/>
  <c r="JY16" i="3"/>
  <c r="KB8" i="3" l="1"/>
  <c r="KB12" i="3" s="1"/>
  <c r="KB13" i="3" s="1"/>
  <c r="KA10" i="3"/>
  <c r="KA15" i="3" s="1"/>
  <c r="KA17" i="3" s="1"/>
  <c r="KA9" i="3"/>
  <c r="KA14" i="3" s="1"/>
  <c r="JZ16" i="3"/>
  <c r="KC8" i="3" l="1"/>
  <c r="KC12" i="3" s="1"/>
  <c r="KC13" i="3" s="1"/>
  <c r="KB10" i="3"/>
  <c r="KB15" i="3" s="1"/>
  <c r="KB17" i="3" s="1"/>
  <c r="KB9" i="3"/>
  <c r="KB14" i="3" s="1"/>
  <c r="KA16" i="3"/>
  <c r="KD8" i="3" l="1"/>
  <c r="KD12" i="3" s="1"/>
  <c r="KD13" i="3" s="1"/>
  <c r="KC10" i="3"/>
  <c r="KC15" i="3" s="1"/>
  <c r="KC17" i="3" s="1"/>
  <c r="KC9" i="3"/>
  <c r="KC14" i="3" s="1"/>
  <c r="KB16" i="3"/>
  <c r="KC16" i="3" l="1"/>
  <c r="KE8" i="3"/>
  <c r="KE12" i="3" s="1"/>
  <c r="KE13" i="3" s="1"/>
  <c r="KD10" i="3"/>
  <c r="KD15" i="3" s="1"/>
  <c r="KD17" i="3" s="1"/>
  <c r="KD9" i="3"/>
  <c r="KD14" i="3" s="1"/>
  <c r="KF8" i="3" l="1"/>
  <c r="KF12" i="3" s="1"/>
  <c r="KF13" i="3" s="1"/>
  <c r="KE9" i="3"/>
  <c r="KE14" i="3" s="1"/>
  <c r="KE10" i="3"/>
  <c r="KE15" i="3" s="1"/>
  <c r="KE17" i="3" s="1"/>
  <c r="KD16" i="3"/>
  <c r="KG8" i="3" l="1"/>
  <c r="KG12" i="3" s="1"/>
  <c r="KG13" i="3" s="1"/>
  <c r="KF10" i="3"/>
  <c r="KF15" i="3" s="1"/>
  <c r="KF17" i="3" s="1"/>
  <c r="KF9" i="3"/>
  <c r="KF14" i="3" s="1"/>
  <c r="KE16" i="3"/>
  <c r="KH8" i="3" l="1"/>
  <c r="KH12" i="3" s="1"/>
  <c r="KH13" i="3" s="1"/>
  <c r="KG10" i="3"/>
  <c r="KG15" i="3" s="1"/>
  <c r="KG17" i="3" s="1"/>
  <c r="KG9" i="3"/>
  <c r="KG14" i="3" s="1"/>
  <c r="KF16" i="3"/>
  <c r="KG16" i="3" l="1"/>
  <c r="KI8" i="3"/>
  <c r="KI12" i="3" s="1"/>
  <c r="KI13" i="3" s="1"/>
  <c r="KH10" i="3"/>
  <c r="KH15" i="3" s="1"/>
  <c r="KH17" i="3" s="1"/>
  <c r="KH9" i="3"/>
  <c r="KH14" i="3" s="1"/>
  <c r="KH16" i="3" l="1"/>
  <c r="KJ8" i="3"/>
  <c r="KJ12" i="3" s="1"/>
  <c r="KJ13" i="3" s="1"/>
  <c r="KI10" i="3"/>
  <c r="KI15" i="3" s="1"/>
  <c r="KI17" i="3" s="1"/>
  <c r="KI9" i="3"/>
  <c r="KI14" i="3" s="1"/>
  <c r="KK8" i="3" l="1"/>
  <c r="KK12" i="3" s="1"/>
  <c r="KK13" i="3" s="1"/>
  <c r="KJ10" i="3"/>
  <c r="KJ15" i="3" s="1"/>
  <c r="KJ17" i="3" s="1"/>
  <c r="KJ9" i="3"/>
  <c r="KJ14" i="3" s="1"/>
  <c r="KI16" i="3"/>
  <c r="KJ16" i="3" l="1"/>
  <c r="KL8" i="3"/>
  <c r="KL12" i="3" s="1"/>
  <c r="KL13" i="3" s="1"/>
  <c r="KK9" i="3"/>
  <c r="KK14" i="3" s="1"/>
  <c r="KK10" i="3"/>
  <c r="KK15" i="3" s="1"/>
  <c r="KK17" i="3" s="1"/>
  <c r="KK16" i="3" l="1"/>
  <c r="KM8" i="3"/>
  <c r="KM12" i="3" s="1"/>
  <c r="KM13" i="3" s="1"/>
  <c r="KL10" i="3"/>
  <c r="KL15" i="3" s="1"/>
  <c r="KL17" i="3" s="1"/>
  <c r="KL9" i="3"/>
  <c r="KL14" i="3" s="1"/>
  <c r="KN8" i="3" l="1"/>
  <c r="KN12" i="3" s="1"/>
  <c r="KN13" i="3" s="1"/>
  <c r="KM10" i="3"/>
  <c r="KM15" i="3" s="1"/>
  <c r="KM17" i="3" s="1"/>
  <c r="KM9" i="3"/>
  <c r="KM14" i="3" s="1"/>
  <c r="KL16" i="3"/>
  <c r="KM16" i="3" l="1"/>
  <c r="KO8" i="3"/>
  <c r="KO12" i="3" s="1"/>
  <c r="KO13" i="3" s="1"/>
  <c r="KN9" i="3"/>
  <c r="KN14" i="3" s="1"/>
  <c r="KN10" i="3"/>
  <c r="KN15" i="3" s="1"/>
  <c r="KN17" i="3" s="1"/>
  <c r="KP8" i="3" l="1"/>
  <c r="KP12" i="3" s="1"/>
  <c r="KP13" i="3" s="1"/>
  <c r="KO9" i="3"/>
  <c r="KO14" i="3" s="1"/>
  <c r="KO10" i="3"/>
  <c r="KO15" i="3" s="1"/>
  <c r="KO17" i="3" s="1"/>
  <c r="KN16" i="3"/>
  <c r="KO16" i="3" l="1"/>
  <c r="KQ8" i="3"/>
  <c r="KQ12" i="3" s="1"/>
  <c r="KQ13" i="3" s="1"/>
  <c r="KP9" i="3"/>
  <c r="KP14" i="3" s="1"/>
  <c r="KP10" i="3"/>
  <c r="KP15" i="3" s="1"/>
  <c r="KP17" i="3" s="1"/>
  <c r="KP16" i="3" l="1"/>
  <c r="KR8" i="3"/>
  <c r="KR12" i="3" s="1"/>
  <c r="KR13" i="3" s="1"/>
  <c r="KQ9" i="3"/>
  <c r="KQ14" i="3" s="1"/>
  <c r="KQ10" i="3"/>
  <c r="KQ15" i="3" s="1"/>
  <c r="KQ17" i="3" s="1"/>
  <c r="KS8" i="3" l="1"/>
  <c r="KS12" i="3" s="1"/>
  <c r="KS13" i="3" s="1"/>
  <c r="KR9" i="3"/>
  <c r="KR14" i="3" s="1"/>
  <c r="KR10" i="3"/>
  <c r="KR15" i="3" s="1"/>
  <c r="KR17" i="3" s="1"/>
  <c r="KQ16" i="3"/>
  <c r="KT8" i="3" l="1"/>
  <c r="KT12" i="3" s="1"/>
  <c r="KT13" i="3" s="1"/>
  <c r="KS9" i="3"/>
  <c r="KS14" i="3" s="1"/>
  <c r="KS10" i="3"/>
  <c r="KS15" i="3" s="1"/>
  <c r="KS17" i="3" s="1"/>
  <c r="KR16" i="3"/>
  <c r="KS16" i="3" l="1"/>
  <c r="KU8" i="3"/>
  <c r="KU12" i="3" s="1"/>
  <c r="KU13" i="3" s="1"/>
  <c r="KT9" i="3"/>
  <c r="KT14" i="3" s="1"/>
  <c r="KT10" i="3"/>
  <c r="KT15" i="3" s="1"/>
  <c r="KT17" i="3" s="1"/>
  <c r="KT16" i="3" l="1"/>
  <c r="KV8" i="3"/>
  <c r="KV12" i="3" s="1"/>
  <c r="KV13" i="3" s="1"/>
  <c r="KU9" i="3"/>
  <c r="KU14" i="3" s="1"/>
  <c r="KU10" i="3"/>
  <c r="KU15" i="3" s="1"/>
  <c r="KU17" i="3" s="1"/>
  <c r="KU16" i="3" l="1"/>
  <c r="KW8" i="3"/>
  <c r="KW12" i="3" s="1"/>
  <c r="KW13" i="3" s="1"/>
  <c r="KV9" i="3"/>
  <c r="KV14" i="3" s="1"/>
  <c r="KV10" i="3"/>
  <c r="KV15" i="3" s="1"/>
  <c r="KV17" i="3" s="1"/>
  <c r="KX8" i="3" l="1"/>
  <c r="KX12" i="3" s="1"/>
  <c r="KX13" i="3" s="1"/>
  <c r="KW9" i="3"/>
  <c r="KW14" i="3" s="1"/>
  <c r="KW10" i="3"/>
  <c r="KW15" i="3" s="1"/>
  <c r="KW17" i="3" s="1"/>
  <c r="KV16" i="3"/>
  <c r="KY8" i="3" l="1"/>
  <c r="KY12" i="3" s="1"/>
  <c r="KY13" i="3" s="1"/>
  <c r="KX9" i="3"/>
  <c r="KX14" i="3" s="1"/>
  <c r="KX10" i="3"/>
  <c r="KX15" i="3" s="1"/>
  <c r="KX17" i="3" s="1"/>
  <c r="KW16" i="3"/>
  <c r="KZ8" i="3" l="1"/>
  <c r="KZ12" i="3" s="1"/>
  <c r="KZ13" i="3" s="1"/>
  <c r="KY9" i="3"/>
  <c r="KY14" i="3" s="1"/>
  <c r="KY10" i="3"/>
  <c r="KY15" i="3" s="1"/>
  <c r="KY17" i="3" s="1"/>
  <c r="KX16" i="3"/>
  <c r="KY16" i="3" l="1"/>
  <c r="LA8" i="3"/>
  <c r="LA12" i="3" s="1"/>
  <c r="LA13" i="3" s="1"/>
  <c r="KZ9" i="3"/>
  <c r="KZ14" i="3" s="1"/>
  <c r="KZ10" i="3"/>
  <c r="KZ15" i="3" s="1"/>
  <c r="KZ17" i="3" s="1"/>
  <c r="KZ16" i="3" l="1"/>
  <c r="LB8" i="3"/>
  <c r="LB12" i="3" s="1"/>
  <c r="LB13" i="3" s="1"/>
  <c r="LA9" i="3"/>
  <c r="LA14" i="3" s="1"/>
  <c r="LA10" i="3"/>
  <c r="LA15" i="3" s="1"/>
  <c r="LA17" i="3" s="1"/>
  <c r="LC8" i="3" l="1"/>
  <c r="LC12" i="3" s="1"/>
  <c r="LC13" i="3" s="1"/>
  <c r="LB9" i="3"/>
  <c r="LB14" i="3" s="1"/>
  <c r="LB10" i="3"/>
  <c r="LB15" i="3" s="1"/>
  <c r="LB17" i="3" s="1"/>
  <c r="LA16" i="3"/>
  <c r="LD8" i="3" l="1"/>
  <c r="LD12" i="3" s="1"/>
  <c r="LD13" i="3" s="1"/>
  <c r="LC9" i="3"/>
  <c r="LC14" i="3" s="1"/>
  <c r="LC10" i="3"/>
  <c r="LC15" i="3" s="1"/>
  <c r="LC17" i="3" s="1"/>
  <c r="LB16" i="3"/>
  <c r="LE8" i="3" l="1"/>
  <c r="LE12" i="3" s="1"/>
  <c r="LE13" i="3" s="1"/>
  <c r="LD9" i="3"/>
  <c r="LD14" i="3" s="1"/>
  <c r="LD10" i="3"/>
  <c r="LD15" i="3" s="1"/>
  <c r="LD17" i="3" s="1"/>
  <c r="LC16" i="3"/>
  <c r="LF8" i="3" l="1"/>
  <c r="LF12" i="3" s="1"/>
  <c r="LF13" i="3" s="1"/>
  <c r="LE10" i="3"/>
  <c r="LE15" i="3" s="1"/>
  <c r="LE17" i="3" s="1"/>
  <c r="LE9" i="3"/>
  <c r="LE14" i="3" s="1"/>
  <c r="LD16" i="3"/>
  <c r="LE16" i="3" l="1"/>
  <c r="LG8" i="3"/>
  <c r="LG12" i="3" s="1"/>
  <c r="LG13" i="3" s="1"/>
  <c r="LF10" i="3"/>
  <c r="LF15" i="3" s="1"/>
  <c r="LF17" i="3" s="1"/>
  <c r="LF9" i="3"/>
  <c r="LF14" i="3" s="1"/>
  <c r="LF16" i="3" l="1"/>
  <c r="LH8" i="3"/>
  <c r="LH12" i="3" s="1"/>
  <c r="LH13" i="3" s="1"/>
  <c r="LG10" i="3"/>
  <c r="LG15" i="3" s="1"/>
  <c r="LG17" i="3" s="1"/>
  <c r="LG9" i="3"/>
  <c r="LG14" i="3" s="1"/>
  <c r="LI8" i="3" l="1"/>
  <c r="LI12" i="3" s="1"/>
  <c r="LI13" i="3" s="1"/>
  <c r="LH10" i="3"/>
  <c r="LH15" i="3" s="1"/>
  <c r="LH17" i="3" s="1"/>
  <c r="LH9" i="3"/>
  <c r="LH14" i="3" s="1"/>
  <c r="LG16" i="3"/>
  <c r="LH16" i="3" l="1"/>
  <c r="LJ8" i="3"/>
  <c r="LJ12" i="3" s="1"/>
  <c r="LJ13" i="3" s="1"/>
  <c r="LI10" i="3"/>
  <c r="LI15" i="3" s="1"/>
  <c r="LI17" i="3" s="1"/>
  <c r="LI9" i="3"/>
  <c r="LI14" i="3" s="1"/>
  <c r="LI16" i="3" l="1"/>
  <c r="LK8" i="3"/>
  <c r="LK12" i="3" s="1"/>
  <c r="LK13" i="3" s="1"/>
  <c r="LJ10" i="3"/>
  <c r="LJ15" i="3" s="1"/>
  <c r="LJ17" i="3" s="1"/>
  <c r="LJ9" i="3"/>
  <c r="LJ14" i="3" s="1"/>
  <c r="LJ16" i="3" l="1"/>
  <c r="LL8" i="3"/>
  <c r="LL12" i="3" s="1"/>
  <c r="LL13" i="3" s="1"/>
  <c r="LK9" i="3"/>
  <c r="LK14" i="3" s="1"/>
  <c r="LK10" i="3"/>
  <c r="LK15" i="3" s="1"/>
  <c r="LK17" i="3" s="1"/>
  <c r="LM8" i="3" l="1"/>
  <c r="LM12" i="3" s="1"/>
  <c r="LM13" i="3" s="1"/>
  <c r="LL10" i="3"/>
  <c r="LL15" i="3" s="1"/>
  <c r="LL17" i="3" s="1"/>
  <c r="LL9" i="3"/>
  <c r="LL14" i="3" s="1"/>
  <c r="LK16" i="3"/>
  <c r="LL16" i="3" l="1"/>
  <c r="LN8" i="3"/>
  <c r="LN12" i="3" s="1"/>
  <c r="LN13" i="3" s="1"/>
  <c r="LM10" i="3"/>
  <c r="LM15" i="3" s="1"/>
  <c r="LM17" i="3" s="1"/>
  <c r="LM9" i="3"/>
  <c r="LM14" i="3" s="1"/>
  <c r="LM16" i="3" l="1"/>
  <c r="LO8" i="3"/>
  <c r="LO12" i="3" s="1"/>
  <c r="LO13" i="3" s="1"/>
  <c r="LN10" i="3"/>
  <c r="LN15" i="3" s="1"/>
  <c r="LN17" i="3" s="1"/>
  <c r="LN9" i="3"/>
  <c r="LN14" i="3" s="1"/>
  <c r="LP8" i="3" l="1"/>
  <c r="LP12" i="3" s="1"/>
  <c r="LP13" i="3" s="1"/>
  <c r="LO9" i="3"/>
  <c r="LO14" i="3" s="1"/>
  <c r="LO10" i="3"/>
  <c r="LO15" i="3" s="1"/>
  <c r="LO17" i="3" s="1"/>
  <c r="LN16" i="3"/>
  <c r="LQ8" i="3" l="1"/>
  <c r="LQ12" i="3" s="1"/>
  <c r="LQ13" i="3" s="1"/>
  <c r="LP10" i="3"/>
  <c r="LP15" i="3" s="1"/>
  <c r="LP17" i="3" s="1"/>
  <c r="LP9" i="3"/>
  <c r="LP14" i="3" s="1"/>
  <c r="LO16" i="3"/>
  <c r="LP16" i="3" l="1"/>
  <c r="LR8" i="3"/>
  <c r="LR12" i="3" s="1"/>
  <c r="LR13" i="3" s="1"/>
  <c r="LQ10" i="3"/>
  <c r="LQ15" i="3" s="1"/>
  <c r="LQ17" i="3" s="1"/>
  <c r="LQ9" i="3"/>
  <c r="LQ14" i="3" s="1"/>
  <c r="LQ16" i="3" l="1"/>
  <c r="LS8" i="3"/>
  <c r="LS12" i="3" s="1"/>
  <c r="LS13" i="3" s="1"/>
  <c r="LR10" i="3"/>
  <c r="LR15" i="3" s="1"/>
  <c r="LR17" i="3" s="1"/>
  <c r="LR9" i="3"/>
  <c r="LR14" i="3" s="1"/>
  <c r="LT8" i="3" l="1"/>
  <c r="LT12" i="3" s="1"/>
  <c r="LT13" i="3" s="1"/>
  <c r="LS10" i="3"/>
  <c r="LS15" i="3" s="1"/>
  <c r="LS17" i="3" s="1"/>
  <c r="LS9" i="3"/>
  <c r="LS14" i="3" s="1"/>
  <c r="LR16" i="3"/>
  <c r="LU8" i="3" l="1"/>
  <c r="LU12" i="3" s="1"/>
  <c r="LU13" i="3" s="1"/>
  <c r="LT10" i="3"/>
  <c r="LT15" i="3" s="1"/>
  <c r="LT17" i="3" s="1"/>
  <c r="LT9" i="3"/>
  <c r="LT14" i="3" s="1"/>
  <c r="LS16" i="3"/>
  <c r="LT16" i="3" l="1"/>
  <c r="LV8" i="3"/>
  <c r="LV12" i="3" s="1"/>
  <c r="LV13" i="3" s="1"/>
  <c r="LU9" i="3"/>
  <c r="LU14" i="3" s="1"/>
  <c r="LU10" i="3"/>
  <c r="LU15" i="3" s="1"/>
  <c r="LU17" i="3" s="1"/>
  <c r="LU16" i="3" l="1"/>
  <c r="LW8" i="3"/>
  <c r="LW12" i="3" s="1"/>
  <c r="LW13" i="3" s="1"/>
  <c r="LV10" i="3"/>
  <c r="LV15" i="3" s="1"/>
  <c r="LV17" i="3" s="1"/>
  <c r="LV9" i="3"/>
  <c r="LV14" i="3" s="1"/>
  <c r="LV16" i="3" l="1"/>
  <c r="LX8" i="3"/>
  <c r="LX12" i="3" s="1"/>
  <c r="LX13" i="3" s="1"/>
  <c r="LW9" i="3"/>
  <c r="LW14" i="3" s="1"/>
  <c r="LW10" i="3"/>
  <c r="LW15" i="3" s="1"/>
  <c r="LW17" i="3" s="1"/>
  <c r="LW16" i="3" l="1"/>
  <c r="LY8" i="3"/>
  <c r="LY12" i="3" s="1"/>
  <c r="LY13" i="3" s="1"/>
  <c r="LX9" i="3"/>
  <c r="LX14" i="3" s="1"/>
  <c r="LX10" i="3"/>
  <c r="LX15" i="3" s="1"/>
  <c r="LX17" i="3" s="1"/>
  <c r="LZ8" i="3" l="1"/>
  <c r="LZ12" i="3" s="1"/>
  <c r="LZ13" i="3" s="1"/>
  <c r="LY10" i="3"/>
  <c r="LY15" i="3" s="1"/>
  <c r="LY17" i="3" s="1"/>
  <c r="LY9" i="3"/>
  <c r="LY14" i="3" s="1"/>
  <c r="LX16" i="3"/>
  <c r="LY16" i="3" l="1"/>
  <c r="MA8" i="3"/>
  <c r="MA12" i="3" s="1"/>
  <c r="MA13" i="3" s="1"/>
  <c r="LZ10" i="3"/>
  <c r="LZ15" i="3" s="1"/>
  <c r="LZ17" i="3" s="1"/>
  <c r="LZ9" i="3"/>
  <c r="LZ14" i="3" s="1"/>
  <c r="MB8" i="3" l="1"/>
  <c r="MB12" i="3" s="1"/>
  <c r="MB13" i="3" s="1"/>
  <c r="MA9" i="3"/>
  <c r="MA14" i="3" s="1"/>
  <c r="MA10" i="3"/>
  <c r="MA15" i="3" s="1"/>
  <c r="MA17" i="3" s="1"/>
  <c r="LZ16" i="3"/>
  <c r="MC8" i="3" l="1"/>
  <c r="MC12" i="3" s="1"/>
  <c r="MC13" i="3" s="1"/>
  <c r="MB10" i="3"/>
  <c r="MB15" i="3" s="1"/>
  <c r="MB17" i="3" s="1"/>
  <c r="MB9" i="3"/>
  <c r="MB14" i="3" s="1"/>
  <c r="MA16" i="3"/>
  <c r="MD8" i="3" l="1"/>
  <c r="MD12" i="3" s="1"/>
  <c r="MD13" i="3" s="1"/>
  <c r="MC10" i="3"/>
  <c r="MC15" i="3" s="1"/>
  <c r="MC17" i="3" s="1"/>
  <c r="MC9" i="3"/>
  <c r="MC14" i="3" s="1"/>
  <c r="MB16" i="3"/>
  <c r="MC16" i="3" l="1"/>
  <c r="ME8" i="3"/>
  <c r="ME12" i="3" s="1"/>
  <c r="ME13" i="3" s="1"/>
  <c r="MD10" i="3"/>
  <c r="MD15" i="3" s="1"/>
  <c r="MD17" i="3" s="1"/>
  <c r="MD9" i="3"/>
  <c r="MD14" i="3" s="1"/>
  <c r="MF8" i="3" l="1"/>
  <c r="MF12" i="3" s="1"/>
  <c r="MF13" i="3" s="1"/>
  <c r="ME9" i="3"/>
  <c r="ME14" i="3" s="1"/>
  <c r="ME10" i="3"/>
  <c r="ME15" i="3" s="1"/>
  <c r="ME17" i="3" s="1"/>
  <c r="MD16" i="3"/>
  <c r="ME16" i="3" l="1"/>
  <c r="MG8" i="3"/>
  <c r="MG12" i="3" s="1"/>
  <c r="MG13" i="3" s="1"/>
  <c r="MF9" i="3"/>
  <c r="MF14" i="3" s="1"/>
  <c r="MF10" i="3"/>
  <c r="MF15" i="3" s="1"/>
  <c r="MF17" i="3" s="1"/>
  <c r="MF16" i="3" l="1"/>
  <c r="MH8" i="3"/>
  <c r="MH12" i="3" s="1"/>
  <c r="MH13" i="3" s="1"/>
  <c r="MG9" i="3"/>
  <c r="MG14" i="3" s="1"/>
  <c r="MG10" i="3"/>
  <c r="MG15" i="3" s="1"/>
  <c r="MG17" i="3" s="1"/>
  <c r="MG16" i="3" l="1"/>
  <c r="MI8" i="3"/>
  <c r="MI12" i="3" s="1"/>
  <c r="MI13" i="3" s="1"/>
  <c r="MH9" i="3"/>
  <c r="MH14" i="3" s="1"/>
  <c r="MH10" i="3"/>
  <c r="MH15" i="3" s="1"/>
  <c r="MH17" i="3" s="1"/>
  <c r="MH16" i="3" l="1"/>
  <c r="MJ8" i="3"/>
  <c r="MJ12" i="3" s="1"/>
  <c r="MJ13" i="3" s="1"/>
  <c r="MI9" i="3"/>
  <c r="MI14" i="3" s="1"/>
  <c r="MI10" i="3"/>
  <c r="MI15" i="3" s="1"/>
  <c r="MI17" i="3" s="1"/>
  <c r="MI16" i="3" l="1"/>
  <c r="MK8" i="3"/>
  <c r="MK12" i="3" s="1"/>
  <c r="MK13" i="3" s="1"/>
  <c r="MJ9" i="3"/>
  <c r="MJ14" i="3" s="1"/>
  <c r="MJ10" i="3"/>
  <c r="MJ15" i="3" s="1"/>
  <c r="MJ17" i="3" s="1"/>
  <c r="ML8" i="3" l="1"/>
  <c r="ML12" i="3" s="1"/>
  <c r="ML13" i="3" s="1"/>
  <c r="MK9" i="3"/>
  <c r="MK14" i="3" s="1"/>
  <c r="MK10" i="3"/>
  <c r="MK15" i="3" s="1"/>
  <c r="MK17" i="3" s="1"/>
  <c r="MJ16" i="3"/>
  <c r="MM8" i="3" l="1"/>
  <c r="MM12" i="3" s="1"/>
  <c r="MM13" i="3" s="1"/>
  <c r="ML9" i="3"/>
  <c r="ML14" i="3" s="1"/>
  <c r="ML10" i="3"/>
  <c r="ML15" i="3" s="1"/>
  <c r="ML17" i="3" s="1"/>
  <c r="MK16" i="3"/>
  <c r="ML16" i="3" l="1"/>
  <c r="MN8" i="3"/>
  <c r="MN12" i="3" s="1"/>
  <c r="MN13" i="3" s="1"/>
  <c r="MM9" i="3"/>
  <c r="MM14" i="3" s="1"/>
  <c r="MM10" i="3"/>
  <c r="MM15" i="3" s="1"/>
  <c r="MM17" i="3" s="1"/>
  <c r="MM16" i="3" l="1"/>
  <c r="MO8" i="3"/>
  <c r="MO12" i="3" s="1"/>
  <c r="MO13" i="3" s="1"/>
  <c r="MN9" i="3"/>
  <c r="MN14" i="3" s="1"/>
  <c r="MN10" i="3"/>
  <c r="MN15" i="3" s="1"/>
  <c r="MN17" i="3" s="1"/>
  <c r="MP8" i="3" l="1"/>
  <c r="MP12" i="3" s="1"/>
  <c r="MP13" i="3" s="1"/>
  <c r="MO9" i="3"/>
  <c r="MO14" i="3" s="1"/>
  <c r="MO10" i="3"/>
  <c r="MO15" i="3" s="1"/>
  <c r="MO17" i="3" s="1"/>
  <c r="MN16" i="3"/>
  <c r="MO16" i="3" l="1"/>
  <c r="MQ8" i="3"/>
  <c r="MQ12" i="3" s="1"/>
  <c r="MQ13" i="3" s="1"/>
  <c r="MP10" i="3"/>
  <c r="MP15" i="3" s="1"/>
  <c r="MP17" i="3" s="1"/>
  <c r="MP9" i="3"/>
  <c r="MP14" i="3" s="1"/>
  <c r="MR8" i="3" l="1"/>
  <c r="MR12" i="3" s="1"/>
  <c r="MR13" i="3" s="1"/>
  <c r="MQ10" i="3"/>
  <c r="MQ15" i="3" s="1"/>
  <c r="MQ17" i="3" s="1"/>
  <c r="MQ9" i="3"/>
  <c r="MQ14" i="3" s="1"/>
  <c r="MP16" i="3"/>
  <c r="MQ16" i="3" l="1"/>
  <c r="MS8" i="3"/>
  <c r="MS12" i="3" s="1"/>
  <c r="MS13" i="3" s="1"/>
  <c r="MR9" i="3"/>
  <c r="MR14" i="3" s="1"/>
  <c r="MR10" i="3"/>
  <c r="MR15" i="3" s="1"/>
  <c r="MR17" i="3" s="1"/>
  <c r="MR16" i="3" l="1"/>
  <c r="MT8" i="3"/>
  <c r="MT12" i="3" s="1"/>
  <c r="MT13" i="3" s="1"/>
  <c r="MS10" i="3"/>
  <c r="MS15" i="3" s="1"/>
  <c r="MS17" i="3" s="1"/>
  <c r="MS9" i="3"/>
  <c r="MS14" i="3" s="1"/>
  <c r="MU8" i="3" l="1"/>
  <c r="MU12" i="3" s="1"/>
  <c r="MU13" i="3" s="1"/>
  <c r="MT9" i="3"/>
  <c r="MT14" i="3" s="1"/>
  <c r="MT10" i="3"/>
  <c r="MT15" i="3" s="1"/>
  <c r="MT17" i="3" s="1"/>
  <c r="MS16" i="3"/>
  <c r="MT16" i="3" l="1"/>
  <c r="MV8" i="3"/>
  <c r="MV12" i="3" s="1"/>
  <c r="MV13" i="3" s="1"/>
  <c r="MU9" i="3"/>
  <c r="MU14" i="3" s="1"/>
  <c r="MU10" i="3"/>
  <c r="MU15" i="3" s="1"/>
  <c r="MU17" i="3" s="1"/>
  <c r="MW8" i="3" l="1"/>
  <c r="MW12" i="3" s="1"/>
  <c r="MW13" i="3" s="1"/>
  <c r="MV10" i="3"/>
  <c r="MV15" i="3" s="1"/>
  <c r="MV17" i="3" s="1"/>
  <c r="MV9" i="3"/>
  <c r="MV14" i="3" s="1"/>
  <c r="MU16" i="3"/>
  <c r="MV16" i="3" l="1"/>
  <c r="MX8" i="3"/>
  <c r="MX12" i="3" s="1"/>
  <c r="MX13" i="3" s="1"/>
  <c r="MW10" i="3"/>
  <c r="MW15" i="3" s="1"/>
  <c r="MW17" i="3" s="1"/>
  <c r="MW9" i="3"/>
  <c r="MW14" i="3" s="1"/>
  <c r="MY8" i="3" l="1"/>
  <c r="MY12" i="3" s="1"/>
  <c r="MY13" i="3" s="1"/>
  <c r="MX10" i="3"/>
  <c r="MX15" i="3" s="1"/>
  <c r="MX17" i="3" s="1"/>
  <c r="MX9" i="3"/>
  <c r="MX14" i="3" s="1"/>
  <c r="MW16" i="3"/>
  <c r="MX16" i="3" l="1"/>
  <c r="MZ8" i="3"/>
  <c r="MZ12" i="3" s="1"/>
  <c r="MZ13" i="3" s="1"/>
  <c r="MY9" i="3"/>
  <c r="MY14" i="3" s="1"/>
  <c r="MY10" i="3"/>
  <c r="MY15" i="3" s="1"/>
  <c r="MY17" i="3" s="1"/>
  <c r="NA8" i="3" l="1"/>
  <c r="NA12" i="3" s="1"/>
  <c r="NA13" i="3" s="1"/>
  <c r="MZ10" i="3"/>
  <c r="MZ15" i="3" s="1"/>
  <c r="MZ17" i="3" s="1"/>
  <c r="MZ9" i="3"/>
  <c r="MZ14" i="3" s="1"/>
  <c r="MY16" i="3"/>
  <c r="MZ16" i="3" l="1"/>
  <c r="NB8" i="3"/>
  <c r="NB12" i="3" s="1"/>
  <c r="NB13" i="3" s="1"/>
  <c r="NA9" i="3"/>
  <c r="NA14" i="3" s="1"/>
  <c r="NA10" i="3"/>
  <c r="NA15" i="3" s="1"/>
  <c r="NA17" i="3" s="1"/>
  <c r="NA16" i="3" l="1"/>
  <c r="NC8" i="3"/>
  <c r="NC12" i="3" s="1"/>
  <c r="NC13" i="3" s="1"/>
  <c r="NB10" i="3"/>
  <c r="NB15" i="3" s="1"/>
  <c r="NB17" i="3" s="1"/>
  <c r="NB9" i="3"/>
  <c r="NB14" i="3" s="1"/>
  <c r="NB16" i="3" l="1"/>
  <c r="ND8" i="3"/>
  <c r="ND12" i="3" s="1"/>
  <c r="ND13" i="3" s="1"/>
  <c r="NC10" i="3"/>
  <c r="NC15" i="3" s="1"/>
  <c r="NC17" i="3" s="1"/>
  <c r="NC9" i="3"/>
  <c r="NC14" i="3" s="1"/>
  <c r="NC16" i="3" l="1"/>
  <c r="NE8" i="3"/>
  <c r="NE12" i="3" s="1"/>
  <c r="NE13" i="3" s="1"/>
  <c r="ND10" i="3"/>
  <c r="ND15" i="3" s="1"/>
  <c r="ND17" i="3" s="1"/>
  <c r="ND9" i="3"/>
  <c r="ND14" i="3" s="1"/>
  <c r="ND16" i="3" l="1"/>
  <c r="NF8" i="3"/>
  <c r="NF12" i="3" s="1"/>
  <c r="NF13" i="3" s="1"/>
  <c r="NE9" i="3"/>
  <c r="NE14" i="3" s="1"/>
  <c r="NE10" i="3"/>
  <c r="NE15" i="3" s="1"/>
  <c r="NE17" i="3" s="1"/>
  <c r="NE16" i="3" l="1"/>
  <c r="NG8" i="3"/>
  <c r="NG12" i="3" s="1"/>
  <c r="NG13" i="3" s="1"/>
  <c r="NF9" i="3"/>
  <c r="NF14" i="3" s="1"/>
  <c r="NF10" i="3"/>
  <c r="NF15" i="3" s="1"/>
  <c r="NF17" i="3" s="1"/>
  <c r="NF16" i="3" l="1"/>
  <c r="NH8" i="3"/>
  <c r="NH12" i="3" s="1"/>
  <c r="NH13" i="3" s="1"/>
  <c r="NG9" i="3"/>
  <c r="NG14" i="3" s="1"/>
  <c r="NG10" i="3"/>
  <c r="NG15" i="3" s="1"/>
  <c r="NG17" i="3" s="1"/>
  <c r="NI8" i="3" l="1"/>
  <c r="NI12" i="3" s="1"/>
  <c r="NI13" i="3" s="1"/>
  <c r="NH9" i="3"/>
  <c r="NH14" i="3" s="1"/>
  <c r="NH10" i="3"/>
  <c r="NH15" i="3" s="1"/>
  <c r="NH17" i="3" s="1"/>
  <c r="NG16" i="3"/>
  <c r="NH16" i="3" l="1"/>
  <c r="NJ8" i="3"/>
  <c r="NJ12" i="3" s="1"/>
  <c r="NJ13" i="3" s="1"/>
  <c r="NI10" i="3"/>
  <c r="NI15" i="3" s="1"/>
  <c r="NI17" i="3" s="1"/>
  <c r="NI9" i="3"/>
  <c r="NI14" i="3" s="1"/>
  <c r="NI16" i="3" l="1"/>
  <c r="NK8" i="3"/>
  <c r="NK12" i="3" s="1"/>
  <c r="NK13" i="3" s="1"/>
  <c r="NJ10" i="3"/>
  <c r="NJ15" i="3" s="1"/>
  <c r="NJ17" i="3" s="1"/>
  <c r="NJ9" i="3"/>
  <c r="NJ14" i="3" s="1"/>
  <c r="NJ16" i="3" l="1"/>
  <c r="NL8" i="3"/>
  <c r="NL12" i="3" s="1"/>
  <c r="NL13" i="3" s="1"/>
  <c r="NK9" i="3"/>
  <c r="NK14" i="3" s="1"/>
  <c r="NK10" i="3"/>
  <c r="NK15" i="3" s="1"/>
  <c r="NK17" i="3" s="1"/>
  <c r="NM8" i="3" l="1"/>
  <c r="NM12" i="3" s="1"/>
  <c r="NM13" i="3" s="1"/>
  <c r="NL10" i="3"/>
  <c r="NL15" i="3" s="1"/>
  <c r="NL17" i="3" s="1"/>
  <c r="NL9" i="3"/>
  <c r="NL14" i="3" s="1"/>
  <c r="NK16" i="3"/>
  <c r="NL16" i="3" l="1"/>
  <c r="NN8" i="3"/>
  <c r="NN12" i="3" s="1"/>
  <c r="NN13" i="3" s="1"/>
  <c r="NM10" i="3"/>
  <c r="NM15" i="3" s="1"/>
  <c r="NM17" i="3" s="1"/>
  <c r="NM9" i="3"/>
  <c r="NM14" i="3" s="1"/>
  <c r="NM16" i="3" l="1"/>
  <c r="NO8" i="3"/>
  <c r="NO12" i="3" s="1"/>
  <c r="NO13" i="3" s="1"/>
  <c r="NN9" i="3"/>
  <c r="NN14" i="3" s="1"/>
  <c r="NN10" i="3"/>
  <c r="NN15" i="3" s="1"/>
  <c r="NN17" i="3" s="1"/>
  <c r="NP8" i="3" l="1"/>
  <c r="NP12" i="3" s="1"/>
  <c r="NP13" i="3" s="1"/>
  <c r="NO9" i="3"/>
  <c r="NO14" i="3" s="1"/>
  <c r="NO10" i="3"/>
  <c r="NO15" i="3" s="1"/>
  <c r="NO17" i="3" s="1"/>
  <c r="NN16" i="3"/>
  <c r="NO16" i="3" l="1"/>
  <c r="NQ8" i="3"/>
  <c r="NQ12" i="3" s="1"/>
  <c r="NQ13" i="3" s="1"/>
  <c r="NP10" i="3"/>
  <c r="NP15" i="3" s="1"/>
  <c r="NP17" i="3" s="1"/>
  <c r="NP9" i="3"/>
  <c r="NP14" i="3" s="1"/>
  <c r="NR8" i="3" l="1"/>
  <c r="NR12" i="3" s="1"/>
  <c r="NR13" i="3" s="1"/>
  <c r="NQ9" i="3"/>
  <c r="NQ14" i="3" s="1"/>
  <c r="NQ10" i="3"/>
  <c r="NQ15" i="3" s="1"/>
  <c r="NQ17" i="3" s="1"/>
  <c r="NP16" i="3"/>
  <c r="NS8" i="3" l="1"/>
  <c r="NS12" i="3" s="1"/>
  <c r="NS13" i="3" s="1"/>
  <c r="NR10" i="3"/>
  <c r="NR15" i="3" s="1"/>
  <c r="NR17" i="3" s="1"/>
  <c r="NR9" i="3"/>
  <c r="NR14" i="3" s="1"/>
  <c r="NQ16" i="3"/>
  <c r="NT8" i="3" l="1"/>
  <c r="NT12" i="3" s="1"/>
  <c r="NT13" i="3" s="1"/>
  <c r="NS10" i="3"/>
  <c r="NS15" i="3" s="1"/>
  <c r="NS17" i="3" s="1"/>
  <c r="NS9" i="3"/>
  <c r="NS14" i="3" s="1"/>
  <c r="NR16" i="3"/>
  <c r="NS16" i="3" l="1"/>
  <c r="NU8" i="3"/>
  <c r="NU12" i="3" s="1"/>
  <c r="NU13" i="3" s="1"/>
  <c r="NT10" i="3"/>
  <c r="NT15" i="3" s="1"/>
  <c r="NT17" i="3" s="1"/>
  <c r="NT9" i="3"/>
  <c r="NT14" i="3" s="1"/>
  <c r="NT16" i="3" l="1"/>
  <c r="NV8" i="3"/>
  <c r="NV12" i="3" s="1"/>
  <c r="NV13" i="3" s="1"/>
  <c r="NU9" i="3"/>
  <c r="NU14" i="3" s="1"/>
  <c r="NU10" i="3"/>
  <c r="NU15" i="3" s="1"/>
  <c r="NU17" i="3" s="1"/>
  <c r="NW8" i="3" l="1"/>
  <c r="NW12" i="3" s="1"/>
  <c r="NW13" i="3" s="1"/>
  <c r="NV9" i="3"/>
  <c r="NV14" i="3" s="1"/>
  <c r="NV10" i="3"/>
  <c r="NV15" i="3" s="1"/>
  <c r="NV17" i="3" s="1"/>
  <c r="NU16" i="3"/>
  <c r="NV16" i="3" l="1"/>
  <c r="NX8" i="3"/>
  <c r="NX12" i="3" s="1"/>
  <c r="NX13" i="3" s="1"/>
  <c r="NW9" i="3"/>
  <c r="NW14" i="3" s="1"/>
  <c r="NW10" i="3"/>
  <c r="NW15" i="3" s="1"/>
  <c r="NW17" i="3" s="1"/>
  <c r="NY8" i="3" l="1"/>
  <c r="NY12" i="3" s="1"/>
  <c r="NY13" i="3" s="1"/>
  <c r="NX10" i="3"/>
  <c r="NX15" i="3" s="1"/>
  <c r="NX17" i="3" s="1"/>
  <c r="NX9" i="3"/>
  <c r="NX14" i="3" s="1"/>
  <c r="NW16" i="3"/>
  <c r="NX16" i="3" l="1"/>
  <c r="NZ8" i="3"/>
  <c r="NZ12" i="3" s="1"/>
  <c r="NZ13" i="3" s="1"/>
  <c r="NY9" i="3"/>
  <c r="NY14" i="3" s="1"/>
  <c r="NY10" i="3"/>
  <c r="NY15" i="3" s="1"/>
  <c r="NY17" i="3" s="1"/>
  <c r="OA8" i="3" l="1"/>
  <c r="OA12" i="3" s="1"/>
  <c r="OA13" i="3" s="1"/>
  <c r="NZ10" i="3"/>
  <c r="NZ15" i="3" s="1"/>
  <c r="NZ17" i="3" s="1"/>
  <c r="NZ9" i="3"/>
  <c r="NZ14" i="3" s="1"/>
  <c r="NY16" i="3"/>
  <c r="OB8" i="3" l="1"/>
  <c r="OB12" i="3" s="1"/>
  <c r="OB13" i="3" s="1"/>
  <c r="OA10" i="3"/>
  <c r="OA15" i="3" s="1"/>
  <c r="OA17" i="3" s="1"/>
  <c r="OA9" i="3"/>
  <c r="OA14" i="3" s="1"/>
  <c r="NZ16" i="3"/>
  <c r="OA16" i="3" l="1"/>
  <c r="OC8" i="3"/>
  <c r="OC12" i="3" s="1"/>
  <c r="OC13" i="3" s="1"/>
  <c r="OB10" i="3"/>
  <c r="OB15" i="3" s="1"/>
  <c r="OB17" i="3" s="1"/>
  <c r="OB9" i="3"/>
  <c r="OB14" i="3" s="1"/>
  <c r="OD8" i="3" l="1"/>
  <c r="OD12" i="3" s="1"/>
  <c r="OD13" i="3" s="1"/>
  <c r="OC10" i="3"/>
  <c r="OC15" i="3" s="1"/>
  <c r="OC17" i="3" s="1"/>
  <c r="OC9" i="3"/>
  <c r="OC14" i="3" s="1"/>
  <c r="OB16" i="3"/>
  <c r="OE8" i="3" l="1"/>
  <c r="OE12" i="3" s="1"/>
  <c r="OE13" i="3" s="1"/>
  <c r="OD10" i="3"/>
  <c r="OD15" i="3" s="1"/>
  <c r="OD17" i="3" s="1"/>
  <c r="OD9" i="3"/>
  <c r="OD14" i="3" s="1"/>
  <c r="OC16" i="3"/>
  <c r="OF8" i="3" l="1"/>
  <c r="OF12" i="3" s="1"/>
  <c r="OF13" i="3" s="1"/>
  <c r="OE9" i="3"/>
  <c r="OE14" i="3" s="1"/>
  <c r="OE10" i="3"/>
  <c r="OE15" i="3" s="1"/>
  <c r="OE17" i="3" s="1"/>
  <c r="OD16" i="3"/>
  <c r="OG8" i="3" l="1"/>
  <c r="OG12" i="3" s="1"/>
  <c r="OG13" i="3" s="1"/>
  <c r="OF10" i="3"/>
  <c r="OF15" i="3" s="1"/>
  <c r="OF17" i="3" s="1"/>
  <c r="OF9" i="3"/>
  <c r="OF14" i="3" s="1"/>
  <c r="OE16" i="3"/>
  <c r="OF16" i="3" l="1"/>
  <c r="OH8" i="3"/>
  <c r="OH12" i="3" s="1"/>
  <c r="OH13" i="3" s="1"/>
  <c r="OG10" i="3"/>
  <c r="OG15" i="3" s="1"/>
  <c r="OG17" i="3" s="1"/>
  <c r="OG9" i="3"/>
  <c r="OG14" i="3" s="1"/>
  <c r="OI8" i="3" l="1"/>
  <c r="OI12" i="3" s="1"/>
  <c r="OI13" i="3" s="1"/>
  <c r="OH10" i="3"/>
  <c r="OH15" i="3" s="1"/>
  <c r="OH17" i="3" s="1"/>
  <c r="OH9" i="3"/>
  <c r="OH14" i="3" s="1"/>
  <c r="OG16" i="3"/>
  <c r="OJ8" i="3" l="1"/>
  <c r="OJ12" i="3" s="1"/>
  <c r="OJ13" i="3" s="1"/>
  <c r="OI9" i="3"/>
  <c r="OI14" i="3" s="1"/>
  <c r="OI10" i="3"/>
  <c r="OI15" i="3" s="1"/>
  <c r="OI17" i="3" s="1"/>
  <c r="OH16" i="3"/>
  <c r="OK8" i="3" l="1"/>
  <c r="OK12" i="3" s="1"/>
  <c r="OK13" i="3" s="1"/>
  <c r="OJ9" i="3"/>
  <c r="OJ14" i="3" s="1"/>
  <c r="OJ10" i="3"/>
  <c r="OJ15" i="3" s="1"/>
  <c r="OJ17" i="3" s="1"/>
  <c r="OI16" i="3"/>
  <c r="OL8" i="3" l="1"/>
  <c r="OL12" i="3" s="1"/>
  <c r="OL13" i="3" s="1"/>
  <c r="OK10" i="3"/>
  <c r="OK15" i="3" s="1"/>
  <c r="OK17" i="3" s="1"/>
  <c r="OK9" i="3"/>
  <c r="OK14" i="3" s="1"/>
  <c r="OJ16" i="3"/>
  <c r="OM8" i="3" l="1"/>
  <c r="OM12" i="3" s="1"/>
  <c r="OM13" i="3" s="1"/>
  <c r="OL10" i="3"/>
  <c r="OL15" i="3" s="1"/>
  <c r="OL17" i="3" s="1"/>
  <c r="OL9" i="3"/>
  <c r="OL14" i="3" s="1"/>
  <c r="OK16" i="3"/>
  <c r="OL16" i="3" l="1"/>
  <c r="ON8" i="3"/>
  <c r="ON12" i="3" s="1"/>
  <c r="ON13" i="3" s="1"/>
  <c r="OM10" i="3"/>
  <c r="OM15" i="3" s="1"/>
  <c r="OM17" i="3" s="1"/>
  <c r="OM9" i="3"/>
  <c r="OM14" i="3" s="1"/>
  <c r="OO8" i="3" l="1"/>
  <c r="OO12" i="3" s="1"/>
  <c r="OO13" i="3" s="1"/>
  <c r="ON10" i="3"/>
  <c r="ON15" i="3" s="1"/>
  <c r="ON17" i="3" s="1"/>
  <c r="ON9" i="3"/>
  <c r="ON14" i="3" s="1"/>
  <c r="OM16" i="3"/>
  <c r="OP8" i="3" l="1"/>
  <c r="OP12" i="3" s="1"/>
  <c r="OP13" i="3" s="1"/>
  <c r="OO9" i="3"/>
  <c r="OO14" i="3" s="1"/>
  <c r="OO10" i="3"/>
  <c r="OO15" i="3" s="1"/>
  <c r="OO17" i="3" s="1"/>
  <c r="ON16" i="3"/>
  <c r="OQ8" i="3" l="1"/>
  <c r="OQ12" i="3" s="1"/>
  <c r="OQ13" i="3" s="1"/>
  <c r="OP10" i="3"/>
  <c r="OP15" i="3" s="1"/>
  <c r="OP17" i="3" s="1"/>
  <c r="OP9" i="3"/>
  <c r="OP14" i="3" s="1"/>
  <c r="OO16" i="3"/>
  <c r="OP16" i="3" l="1"/>
  <c r="OR8" i="3"/>
  <c r="OR12" i="3" s="1"/>
  <c r="OR13" i="3" s="1"/>
  <c r="OQ9" i="3"/>
  <c r="OQ14" i="3" s="1"/>
  <c r="OQ10" i="3"/>
  <c r="OQ15" i="3" s="1"/>
  <c r="OQ17" i="3" s="1"/>
  <c r="OQ16" i="3" l="1"/>
  <c r="OS8" i="3"/>
  <c r="OS12" i="3" s="1"/>
  <c r="OS13" i="3" s="1"/>
  <c r="OR10" i="3"/>
  <c r="OR15" i="3" s="1"/>
  <c r="OR17" i="3" s="1"/>
  <c r="OR9" i="3"/>
  <c r="OR14" i="3" s="1"/>
  <c r="OT8" i="3" l="1"/>
  <c r="OT12" i="3" s="1"/>
  <c r="OT13" i="3" s="1"/>
  <c r="OS9" i="3"/>
  <c r="OS14" i="3" s="1"/>
  <c r="OS10" i="3"/>
  <c r="OS15" i="3" s="1"/>
  <c r="OS17" i="3" s="1"/>
  <c r="OR16" i="3"/>
  <c r="OS16" i="3" l="1"/>
  <c r="OU8" i="3"/>
  <c r="OU12" i="3" s="1"/>
  <c r="OU13" i="3" s="1"/>
  <c r="OT9" i="3"/>
  <c r="OT14" i="3" s="1"/>
  <c r="OT10" i="3"/>
  <c r="OT15" i="3" s="1"/>
  <c r="OT17" i="3" s="1"/>
  <c r="OT16" i="3" l="1"/>
  <c r="OV8" i="3"/>
  <c r="OV12" i="3" s="1"/>
  <c r="OV13" i="3" s="1"/>
  <c r="OU9" i="3"/>
  <c r="OU14" i="3" s="1"/>
  <c r="OU10" i="3"/>
  <c r="OU15" i="3" s="1"/>
  <c r="OU17" i="3" s="1"/>
  <c r="OU16" i="3" l="1"/>
  <c r="OW8" i="3"/>
  <c r="OW12" i="3" s="1"/>
  <c r="OW13" i="3" s="1"/>
  <c r="OV10" i="3"/>
  <c r="OV15" i="3" s="1"/>
  <c r="OV17" i="3" s="1"/>
  <c r="OV9" i="3"/>
  <c r="OV14" i="3" s="1"/>
  <c r="OX8" i="3" l="1"/>
  <c r="OX12" i="3" s="1"/>
  <c r="OX13" i="3" s="1"/>
  <c r="OW10" i="3"/>
  <c r="OW15" i="3" s="1"/>
  <c r="OW17" i="3" s="1"/>
  <c r="OW9" i="3"/>
  <c r="OW14" i="3" s="1"/>
  <c r="OV16" i="3"/>
  <c r="OW16" i="3" l="1"/>
  <c r="OY8" i="3"/>
  <c r="OY12" i="3" s="1"/>
  <c r="OY13" i="3" s="1"/>
  <c r="OX9" i="3"/>
  <c r="OX14" i="3" s="1"/>
  <c r="OX10" i="3"/>
  <c r="OX15" i="3" s="1"/>
  <c r="OX17" i="3" s="1"/>
  <c r="OX16" i="3" l="1"/>
  <c r="OZ8" i="3"/>
  <c r="OZ12" i="3" s="1"/>
  <c r="OZ13" i="3" s="1"/>
  <c r="OY9" i="3"/>
  <c r="OY14" i="3" s="1"/>
  <c r="OY10" i="3"/>
  <c r="OY15" i="3" s="1"/>
  <c r="OY17" i="3" s="1"/>
  <c r="OY16" i="3" l="1"/>
  <c r="PA8" i="3"/>
  <c r="PA12" i="3" s="1"/>
  <c r="PA13" i="3" s="1"/>
  <c r="OZ9" i="3"/>
  <c r="OZ14" i="3" s="1"/>
  <c r="OZ10" i="3"/>
  <c r="OZ15" i="3" s="1"/>
  <c r="OZ17" i="3" s="1"/>
  <c r="OZ16" i="3" l="1"/>
  <c r="PB8" i="3"/>
  <c r="PB12" i="3" s="1"/>
  <c r="PB13" i="3" s="1"/>
  <c r="PA9" i="3"/>
  <c r="PA14" i="3" s="1"/>
  <c r="PA10" i="3"/>
  <c r="PA15" i="3" s="1"/>
  <c r="PA17" i="3" s="1"/>
  <c r="PA16" i="3" l="1"/>
  <c r="PC8" i="3"/>
  <c r="PC12" i="3" s="1"/>
  <c r="PC13" i="3" s="1"/>
  <c r="PB10" i="3"/>
  <c r="PB15" i="3" s="1"/>
  <c r="PB17" i="3" s="1"/>
  <c r="PB9" i="3"/>
  <c r="PB14" i="3" s="1"/>
  <c r="PB16" i="3" l="1"/>
  <c r="PD8" i="3"/>
  <c r="PD12" i="3" s="1"/>
  <c r="PD13" i="3" s="1"/>
  <c r="PC9" i="3"/>
  <c r="PC14" i="3" s="1"/>
  <c r="PC10" i="3"/>
  <c r="PC15" i="3" s="1"/>
  <c r="PC17" i="3" s="1"/>
  <c r="PE8" i="3" l="1"/>
  <c r="PE12" i="3" s="1"/>
  <c r="PE13" i="3" s="1"/>
  <c r="PD9" i="3"/>
  <c r="PD14" i="3" s="1"/>
  <c r="PD10" i="3"/>
  <c r="PD15" i="3" s="1"/>
  <c r="PD17" i="3" s="1"/>
  <c r="PC16" i="3"/>
  <c r="PD16" i="3" l="1"/>
  <c r="PF8" i="3"/>
  <c r="PF12" i="3" s="1"/>
  <c r="PF13" i="3" s="1"/>
  <c r="PE9" i="3"/>
  <c r="PE14" i="3" s="1"/>
  <c r="PE10" i="3"/>
  <c r="PE15" i="3" s="1"/>
  <c r="PE17" i="3" s="1"/>
  <c r="PE16" i="3" l="1"/>
  <c r="PG8" i="3"/>
  <c r="PG12" i="3" s="1"/>
  <c r="PG13" i="3" s="1"/>
  <c r="PF9" i="3"/>
  <c r="PF14" i="3" s="1"/>
  <c r="PF10" i="3"/>
  <c r="PF15" i="3" s="1"/>
  <c r="PF17" i="3" s="1"/>
  <c r="PH8" i="3" l="1"/>
  <c r="PH12" i="3" s="1"/>
  <c r="PH13" i="3" s="1"/>
  <c r="PG9" i="3"/>
  <c r="PG14" i="3" s="1"/>
  <c r="PG10" i="3"/>
  <c r="PG15" i="3" s="1"/>
  <c r="PG17" i="3" s="1"/>
  <c r="PF16" i="3"/>
  <c r="PG16" i="3" l="1"/>
  <c r="PI8" i="3"/>
  <c r="PI12" i="3" s="1"/>
  <c r="PI13" i="3" s="1"/>
  <c r="PH10" i="3"/>
  <c r="PH15" i="3" s="1"/>
  <c r="PH17" i="3" s="1"/>
  <c r="PH9" i="3"/>
  <c r="PH14" i="3" s="1"/>
  <c r="PH16" i="3" l="1"/>
  <c r="PJ8" i="3"/>
  <c r="PJ12" i="3" s="1"/>
  <c r="PJ13" i="3" s="1"/>
  <c r="PI10" i="3"/>
  <c r="PI15" i="3" s="1"/>
  <c r="PI17" i="3" s="1"/>
  <c r="PI9" i="3"/>
  <c r="PI14" i="3" s="1"/>
  <c r="PI16" i="3" l="1"/>
  <c r="PK8" i="3"/>
  <c r="PK12" i="3" s="1"/>
  <c r="PK13" i="3" s="1"/>
  <c r="PJ10" i="3"/>
  <c r="PJ15" i="3" s="1"/>
  <c r="PJ17" i="3" s="1"/>
  <c r="PJ9" i="3"/>
  <c r="PJ14" i="3" s="1"/>
  <c r="PL8" i="3" l="1"/>
  <c r="PL12" i="3" s="1"/>
  <c r="PL13" i="3" s="1"/>
  <c r="PK10" i="3"/>
  <c r="PK15" i="3" s="1"/>
  <c r="PK17" i="3" s="1"/>
  <c r="PK9" i="3"/>
  <c r="PK14" i="3" s="1"/>
  <c r="PJ16" i="3"/>
  <c r="PK16" i="3" l="1"/>
  <c r="PM8" i="3"/>
  <c r="PM12" i="3" s="1"/>
  <c r="PM13" i="3" s="1"/>
  <c r="PL9" i="3"/>
  <c r="PL14" i="3" s="1"/>
  <c r="PL10" i="3"/>
  <c r="PL15" i="3" s="1"/>
  <c r="PL17" i="3" s="1"/>
  <c r="PL16" i="3" l="1"/>
  <c r="PN8" i="3"/>
  <c r="PN12" i="3" s="1"/>
  <c r="PN13" i="3" s="1"/>
  <c r="PM10" i="3"/>
  <c r="PM15" i="3" s="1"/>
  <c r="PM17" i="3" s="1"/>
  <c r="PM9" i="3"/>
  <c r="PM14" i="3" s="1"/>
  <c r="PO8" i="3" l="1"/>
  <c r="PO12" i="3" s="1"/>
  <c r="PO13" i="3" s="1"/>
  <c r="PN9" i="3"/>
  <c r="PN14" i="3" s="1"/>
  <c r="PN10" i="3"/>
  <c r="PN15" i="3" s="1"/>
  <c r="PN17" i="3" s="1"/>
  <c r="PM16" i="3"/>
  <c r="PN16" i="3" l="1"/>
  <c r="PP8" i="3"/>
  <c r="PP12" i="3" s="1"/>
  <c r="PP13" i="3" s="1"/>
  <c r="PO9" i="3"/>
  <c r="PO14" i="3" s="1"/>
  <c r="PO10" i="3"/>
  <c r="PO15" i="3" s="1"/>
  <c r="PO17" i="3" s="1"/>
  <c r="PO16" i="3" l="1"/>
  <c r="PQ8" i="3"/>
  <c r="PQ12" i="3" s="1"/>
  <c r="PQ13" i="3" s="1"/>
  <c r="PP9" i="3"/>
  <c r="PP14" i="3" s="1"/>
  <c r="PP10" i="3"/>
  <c r="PP15" i="3" s="1"/>
  <c r="PP17" i="3" s="1"/>
  <c r="PR8" i="3" l="1"/>
  <c r="PR12" i="3" s="1"/>
  <c r="PR13" i="3" s="1"/>
  <c r="PQ9" i="3"/>
  <c r="PQ14" i="3" s="1"/>
  <c r="PQ10" i="3"/>
  <c r="PQ15" i="3" s="1"/>
  <c r="PQ17" i="3" s="1"/>
  <c r="PP16" i="3"/>
  <c r="PQ16" i="3" l="1"/>
  <c r="PS8" i="3"/>
  <c r="PS12" i="3" s="1"/>
  <c r="PS13" i="3" s="1"/>
  <c r="PR9" i="3"/>
  <c r="PR14" i="3" s="1"/>
  <c r="PR10" i="3"/>
  <c r="PR15" i="3" s="1"/>
  <c r="PR17" i="3" s="1"/>
  <c r="PR16" i="3" l="1"/>
  <c r="PT8" i="3"/>
  <c r="PT12" i="3" s="1"/>
  <c r="PT13" i="3" s="1"/>
  <c r="PS9" i="3"/>
  <c r="PS14" i="3" s="1"/>
  <c r="PS10" i="3"/>
  <c r="PS15" i="3" s="1"/>
  <c r="PS17" i="3" s="1"/>
  <c r="PS16" i="3" l="1"/>
  <c r="PU8" i="3"/>
  <c r="PU12" i="3" s="1"/>
  <c r="PU13" i="3" s="1"/>
  <c r="PT9" i="3"/>
  <c r="PT14" i="3" s="1"/>
  <c r="PT10" i="3"/>
  <c r="PT15" i="3" s="1"/>
  <c r="PT17" i="3" s="1"/>
  <c r="PT16" i="3" l="1"/>
  <c r="PV8" i="3"/>
  <c r="PV12" i="3" s="1"/>
  <c r="PV13" i="3" s="1"/>
  <c r="PU10" i="3"/>
  <c r="PU15" i="3" s="1"/>
  <c r="PU17" i="3" s="1"/>
  <c r="PU9" i="3"/>
  <c r="PU14" i="3" s="1"/>
  <c r="PU16" i="3" l="1"/>
  <c r="PW8" i="3"/>
  <c r="PW12" i="3" s="1"/>
  <c r="PW13" i="3" s="1"/>
  <c r="PV9" i="3"/>
  <c r="PV14" i="3" s="1"/>
  <c r="PV10" i="3"/>
  <c r="PV15" i="3" s="1"/>
  <c r="PV17" i="3" s="1"/>
  <c r="PV16" i="3" l="1"/>
  <c r="PX8" i="3"/>
  <c r="PX12" i="3" s="1"/>
  <c r="PX13" i="3" s="1"/>
  <c r="PW9" i="3"/>
  <c r="PW14" i="3" s="1"/>
  <c r="PW10" i="3"/>
  <c r="PW15" i="3" s="1"/>
  <c r="PW17" i="3" s="1"/>
  <c r="PW16" i="3" l="1"/>
  <c r="PY8" i="3"/>
  <c r="PY12" i="3" s="1"/>
  <c r="PY13" i="3" s="1"/>
  <c r="PX9" i="3"/>
  <c r="PX14" i="3" s="1"/>
  <c r="PX10" i="3"/>
  <c r="PX15" i="3" s="1"/>
  <c r="PX17" i="3" s="1"/>
  <c r="PX16" i="3" l="1"/>
  <c r="PZ8" i="3"/>
  <c r="PZ12" i="3" s="1"/>
  <c r="PZ13" i="3" s="1"/>
  <c r="PY9" i="3"/>
  <c r="PY14" i="3" s="1"/>
  <c r="PY10" i="3"/>
  <c r="PY15" i="3" s="1"/>
  <c r="PY17" i="3" s="1"/>
  <c r="PY16" i="3" l="1"/>
  <c r="QA8" i="3"/>
  <c r="QA12" i="3" s="1"/>
  <c r="QA13" i="3" s="1"/>
  <c r="PZ9" i="3"/>
  <c r="PZ14" i="3" s="1"/>
  <c r="PZ10" i="3"/>
  <c r="PZ15" i="3" s="1"/>
  <c r="PZ17" i="3" s="1"/>
  <c r="QB8" i="3" l="1"/>
  <c r="QB12" i="3" s="1"/>
  <c r="QB13" i="3" s="1"/>
  <c r="QA10" i="3"/>
  <c r="QA15" i="3" s="1"/>
  <c r="QA17" i="3" s="1"/>
  <c r="QA9" i="3"/>
  <c r="QA14" i="3" s="1"/>
  <c r="PZ16" i="3"/>
  <c r="QA16" i="3" l="1"/>
  <c r="QC8" i="3"/>
  <c r="QC12" i="3" s="1"/>
  <c r="QC13" i="3" s="1"/>
  <c r="QB9" i="3"/>
  <c r="QB14" i="3" s="1"/>
  <c r="QB10" i="3"/>
  <c r="QB15" i="3" s="1"/>
  <c r="QB17" i="3" s="1"/>
  <c r="QB16" i="3" l="1"/>
  <c r="QD8" i="3"/>
  <c r="QD12" i="3" s="1"/>
  <c r="QD13" i="3" s="1"/>
  <c r="QC9" i="3"/>
  <c r="QC14" i="3" s="1"/>
  <c r="QC10" i="3"/>
  <c r="QC15" i="3" s="1"/>
  <c r="QC17" i="3" s="1"/>
  <c r="QC16" i="3" l="1"/>
  <c r="QE8" i="3"/>
  <c r="QE12" i="3" s="1"/>
  <c r="QE13" i="3" s="1"/>
  <c r="QD9" i="3"/>
  <c r="QD14" i="3" s="1"/>
  <c r="QD10" i="3"/>
  <c r="QD15" i="3" s="1"/>
  <c r="QD17" i="3" s="1"/>
  <c r="QF8" i="3" l="1"/>
  <c r="QF12" i="3" s="1"/>
  <c r="QF13" i="3" s="1"/>
  <c r="QE9" i="3"/>
  <c r="QE14" i="3" s="1"/>
  <c r="QE10" i="3"/>
  <c r="QE15" i="3" s="1"/>
  <c r="QE17" i="3" s="1"/>
  <c r="QD16" i="3"/>
  <c r="QE16" i="3" l="1"/>
  <c r="QG8" i="3"/>
  <c r="QG12" i="3" s="1"/>
  <c r="QG13" i="3" s="1"/>
  <c r="QF9" i="3"/>
  <c r="QF14" i="3" s="1"/>
  <c r="QF10" i="3"/>
  <c r="QF15" i="3" s="1"/>
  <c r="QF17" i="3" s="1"/>
  <c r="QF16" i="3" l="1"/>
  <c r="QH8" i="3"/>
  <c r="QH12" i="3" s="1"/>
  <c r="QH13" i="3" s="1"/>
  <c r="QG9" i="3"/>
  <c r="QG14" i="3" s="1"/>
  <c r="QG10" i="3"/>
  <c r="QG15" i="3" s="1"/>
  <c r="QG17" i="3" s="1"/>
  <c r="QG16" i="3" l="1"/>
  <c r="QI8" i="3"/>
  <c r="QI12" i="3" s="1"/>
  <c r="QI13" i="3" s="1"/>
  <c r="QH9" i="3"/>
  <c r="QH14" i="3" s="1"/>
  <c r="QH10" i="3"/>
  <c r="QH15" i="3" s="1"/>
  <c r="QH17" i="3" s="1"/>
  <c r="QH16" i="3" l="1"/>
  <c r="QJ8" i="3"/>
  <c r="QJ12" i="3" s="1"/>
  <c r="QJ13" i="3" s="1"/>
  <c r="QI9" i="3"/>
  <c r="QI14" i="3" s="1"/>
  <c r="QI10" i="3"/>
  <c r="QI15" i="3" s="1"/>
  <c r="QI17" i="3" s="1"/>
  <c r="QI16" i="3" l="1"/>
  <c r="QK8" i="3"/>
  <c r="QK12" i="3" s="1"/>
  <c r="QK13" i="3" s="1"/>
  <c r="QJ9" i="3"/>
  <c r="QJ14" i="3" s="1"/>
  <c r="QJ10" i="3"/>
  <c r="QJ15" i="3" s="1"/>
  <c r="QJ17" i="3" s="1"/>
  <c r="QJ16" i="3" l="1"/>
  <c r="QL8" i="3"/>
  <c r="QL12" i="3" s="1"/>
  <c r="QL13" i="3" s="1"/>
  <c r="QK9" i="3"/>
  <c r="QK14" i="3" s="1"/>
  <c r="QK10" i="3"/>
  <c r="QK15" i="3" s="1"/>
  <c r="QK17" i="3" s="1"/>
  <c r="QK16" i="3" l="1"/>
  <c r="QM8" i="3"/>
  <c r="QM12" i="3" s="1"/>
  <c r="QM13" i="3" s="1"/>
  <c r="QL10" i="3"/>
  <c r="QL15" i="3" s="1"/>
  <c r="QL17" i="3" s="1"/>
  <c r="QL9" i="3"/>
  <c r="QL14" i="3" s="1"/>
  <c r="QL16" i="3" l="1"/>
  <c r="QN8" i="3"/>
  <c r="QN12" i="3" s="1"/>
  <c r="QN13" i="3" s="1"/>
  <c r="QM10" i="3"/>
  <c r="QM15" i="3" s="1"/>
  <c r="QM17" i="3" s="1"/>
  <c r="QM9" i="3"/>
  <c r="QM14" i="3" s="1"/>
  <c r="QM16" i="3" l="1"/>
  <c r="QO8" i="3"/>
  <c r="QO12" i="3" s="1"/>
  <c r="QO13" i="3" s="1"/>
  <c r="QN9" i="3"/>
  <c r="QN14" i="3" s="1"/>
  <c r="QN10" i="3"/>
  <c r="QN15" i="3" s="1"/>
  <c r="QN17" i="3" s="1"/>
  <c r="QP8" i="3" l="1"/>
  <c r="QP12" i="3" s="1"/>
  <c r="QP13" i="3" s="1"/>
  <c r="QO9" i="3"/>
  <c r="QO14" i="3" s="1"/>
  <c r="QO10" i="3"/>
  <c r="QO15" i="3" s="1"/>
  <c r="QO17" i="3" s="1"/>
  <c r="QN16" i="3"/>
  <c r="QO16" i="3" l="1"/>
  <c r="QQ8" i="3"/>
  <c r="QQ12" i="3" s="1"/>
  <c r="QQ13" i="3" s="1"/>
  <c r="QP9" i="3"/>
  <c r="QP14" i="3" s="1"/>
  <c r="QP10" i="3"/>
  <c r="QP15" i="3" s="1"/>
  <c r="QP17" i="3" s="1"/>
  <c r="QP16" i="3" l="1"/>
  <c r="QR8" i="3"/>
  <c r="QR12" i="3" s="1"/>
  <c r="QR13" i="3" s="1"/>
  <c r="QQ9" i="3"/>
  <c r="QQ14" i="3" s="1"/>
  <c r="QQ10" i="3"/>
  <c r="QQ15" i="3" s="1"/>
  <c r="QQ17" i="3" s="1"/>
  <c r="QS8" i="3" l="1"/>
  <c r="QS12" i="3" s="1"/>
  <c r="QS13" i="3" s="1"/>
  <c r="QR10" i="3"/>
  <c r="QR15" i="3" s="1"/>
  <c r="QR17" i="3" s="1"/>
  <c r="QR9" i="3"/>
  <c r="QR14" i="3" s="1"/>
  <c r="QQ16" i="3"/>
  <c r="QT8" i="3" l="1"/>
  <c r="QT12" i="3" s="1"/>
  <c r="QT13" i="3" s="1"/>
  <c r="QS10" i="3"/>
  <c r="QS15" i="3" s="1"/>
  <c r="QS17" i="3" s="1"/>
  <c r="QS9" i="3"/>
  <c r="QS14" i="3" s="1"/>
  <c r="QR16" i="3"/>
  <c r="QU8" i="3" l="1"/>
  <c r="QU12" i="3" s="1"/>
  <c r="QU13" i="3" s="1"/>
  <c r="QT10" i="3"/>
  <c r="QT15" i="3" s="1"/>
  <c r="QT17" i="3" s="1"/>
  <c r="QT9" i="3"/>
  <c r="QT14" i="3" s="1"/>
  <c r="QS16" i="3"/>
  <c r="QT16" i="3" l="1"/>
  <c r="QV8" i="3"/>
  <c r="QV12" i="3" s="1"/>
  <c r="QV13" i="3" s="1"/>
  <c r="QU10" i="3"/>
  <c r="QU15" i="3" s="1"/>
  <c r="QU17" i="3" s="1"/>
  <c r="QU9" i="3"/>
  <c r="QU14" i="3" s="1"/>
  <c r="QU16" i="3" l="1"/>
  <c r="QW8" i="3"/>
  <c r="QW12" i="3" s="1"/>
  <c r="QW13" i="3" s="1"/>
  <c r="QV10" i="3"/>
  <c r="QV15" i="3" s="1"/>
  <c r="QV17" i="3" s="1"/>
  <c r="QV9" i="3"/>
  <c r="QV14" i="3" s="1"/>
  <c r="QX8" i="3" l="1"/>
  <c r="QX12" i="3" s="1"/>
  <c r="QX13" i="3" s="1"/>
  <c r="QW10" i="3"/>
  <c r="QW15" i="3" s="1"/>
  <c r="QW17" i="3" s="1"/>
  <c r="QW9" i="3"/>
  <c r="QW14" i="3" s="1"/>
  <c r="QV16" i="3"/>
  <c r="QW16" i="3" l="1"/>
  <c r="QY8" i="3"/>
  <c r="QY12" i="3" s="1"/>
  <c r="QY13" i="3" s="1"/>
  <c r="QX9" i="3"/>
  <c r="QX14" i="3" s="1"/>
  <c r="QX10" i="3"/>
  <c r="QX15" i="3" s="1"/>
  <c r="QX17" i="3" s="1"/>
  <c r="QZ8" i="3" l="1"/>
  <c r="QZ12" i="3" s="1"/>
  <c r="QZ13" i="3" s="1"/>
  <c r="QY10" i="3"/>
  <c r="QY15" i="3" s="1"/>
  <c r="QY17" i="3" s="1"/>
  <c r="QY9" i="3"/>
  <c r="QY14" i="3" s="1"/>
  <c r="QX16" i="3"/>
  <c r="RA8" i="3" l="1"/>
  <c r="RA12" i="3" s="1"/>
  <c r="RA13" i="3" s="1"/>
  <c r="QZ10" i="3"/>
  <c r="QZ15" i="3" s="1"/>
  <c r="QZ17" i="3" s="1"/>
  <c r="QZ9" i="3"/>
  <c r="QZ14" i="3" s="1"/>
  <c r="QY16" i="3"/>
  <c r="RB8" i="3" l="1"/>
  <c r="RB12" i="3" s="1"/>
  <c r="RB13" i="3" s="1"/>
  <c r="RA10" i="3"/>
  <c r="RA15" i="3" s="1"/>
  <c r="RA17" i="3" s="1"/>
  <c r="RA9" i="3"/>
  <c r="RA14" i="3" s="1"/>
  <c r="QZ16" i="3"/>
  <c r="RC8" i="3" l="1"/>
  <c r="RC12" i="3" s="1"/>
  <c r="RC13" i="3" s="1"/>
  <c r="RB10" i="3"/>
  <c r="RB15" i="3" s="1"/>
  <c r="RB17" i="3" s="1"/>
  <c r="RB9" i="3"/>
  <c r="RB14" i="3" s="1"/>
  <c r="RA16" i="3"/>
  <c r="RB16" i="3" l="1"/>
  <c r="RD8" i="3"/>
  <c r="RD12" i="3" s="1"/>
  <c r="RD13" i="3" s="1"/>
  <c r="RC9" i="3"/>
  <c r="RC14" i="3" s="1"/>
  <c r="RC10" i="3"/>
  <c r="RC15" i="3" s="1"/>
  <c r="RC17" i="3" s="1"/>
  <c r="RC16" i="3" l="1"/>
  <c r="RE8" i="3"/>
  <c r="RE12" i="3" s="1"/>
  <c r="RE13" i="3" s="1"/>
  <c r="RD10" i="3"/>
  <c r="RD15" i="3" s="1"/>
  <c r="RD17" i="3" s="1"/>
  <c r="RD9" i="3"/>
  <c r="RD14" i="3" s="1"/>
  <c r="RF8" i="3" l="1"/>
  <c r="RF12" i="3" s="1"/>
  <c r="RF13" i="3" s="1"/>
  <c r="RE9" i="3"/>
  <c r="RE14" i="3" s="1"/>
  <c r="RE10" i="3"/>
  <c r="RE15" i="3" s="1"/>
  <c r="RE17" i="3" s="1"/>
  <c r="RD16" i="3"/>
  <c r="RG8" i="3" l="1"/>
  <c r="RG12" i="3" s="1"/>
  <c r="RG13" i="3" s="1"/>
  <c r="RF9" i="3"/>
  <c r="RF14" i="3" s="1"/>
  <c r="RF10" i="3"/>
  <c r="RF15" i="3" s="1"/>
  <c r="RF17" i="3" s="1"/>
  <c r="RE16" i="3"/>
  <c r="RF16" i="3" l="1"/>
  <c r="RH8" i="3"/>
  <c r="RH12" i="3" s="1"/>
  <c r="RH13" i="3" s="1"/>
  <c r="RG9" i="3"/>
  <c r="RG14" i="3" s="1"/>
  <c r="RG10" i="3"/>
  <c r="RG15" i="3" s="1"/>
  <c r="RG17" i="3" s="1"/>
  <c r="RG16" i="3" l="1"/>
  <c r="RI8" i="3"/>
  <c r="RI12" i="3" s="1"/>
  <c r="RI13" i="3" s="1"/>
  <c r="RH9" i="3"/>
  <c r="RH14" i="3" s="1"/>
  <c r="RH10" i="3"/>
  <c r="RH15" i="3" s="1"/>
  <c r="RH17" i="3" s="1"/>
  <c r="RJ8" i="3" l="1"/>
  <c r="RJ12" i="3" s="1"/>
  <c r="RJ13" i="3" s="1"/>
  <c r="RI9" i="3"/>
  <c r="RI14" i="3" s="1"/>
  <c r="RI10" i="3"/>
  <c r="RI15" i="3" s="1"/>
  <c r="RI17" i="3" s="1"/>
  <c r="RH16" i="3"/>
  <c r="RI16" i="3" l="1"/>
  <c r="RK8" i="3"/>
  <c r="RK12" i="3" s="1"/>
  <c r="RK13" i="3" s="1"/>
  <c r="RJ9" i="3"/>
  <c r="RJ14" i="3" s="1"/>
  <c r="RJ10" i="3"/>
  <c r="RJ15" i="3" s="1"/>
  <c r="RJ17" i="3" s="1"/>
  <c r="RL8" i="3" l="1"/>
  <c r="RL12" i="3" s="1"/>
  <c r="RL13" i="3" s="1"/>
  <c r="RK10" i="3"/>
  <c r="RK15" i="3" s="1"/>
  <c r="RK17" i="3" s="1"/>
  <c r="RK9" i="3"/>
  <c r="RK14" i="3" s="1"/>
  <c r="RJ16" i="3"/>
  <c r="RM8" i="3" l="1"/>
  <c r="RM12" i="3" s="1"/>
  <c r="RM13" i="3" s="1"/>
  <c r="RL9" i="3"/>
  <c r="RL14" i="3" s="1"/>
  <c r="RL10" i="3"/>
  <c r="RL15" i="3" s="1"/>
  <c r="RL17" i="3" s="1"/>
  <c r="RK16" i="3"/>
  <c r="RL16" i="3" l="1"/>
  <c r="RN8" i="3"/>
  <c r="RN12" i="3" s="1"/>
  <c r="RN13" i="3" s="1"/>
  <c r="RM9" i="3"/>
  <c r="RM14" i="3" s="1"/>
  <c r="RM10" i="3"/>
  <c r="RM15" i="3" s="1"/>
  <c r="RM17" i="3" s="1"/>
  <c r="RM16" i="3" l="1"/>
  <c r="RO8" i="3"/>
  <c r="RO12" i="3" s="1"/>
  <c r="RO13" i="3" s="1"/>
  <c r="RN9" i="3"/>
  <c r="RN14" i="3" s="1"/>
  <c r="RN10" i="3"/>
  <c r="RN15" i="3" s="1"/>
  <c r="RN17" i="3" s="1"/>
  <c r="RN16" i="3" l="1"/>
  <c r="RP8" i="3"/>
  <c r="RP12" i="3" s="1"/>
  <c r="RP13" i="3" s="1"/>
  <c r="RO9" i="3"/>
  <c r="RO14" i="3" s="1"/>
  <c r="RO10" i="3"/>
  <c r="RO15" i="3" s="1"/>
  <c r="RO17" i="3" s="1"/>
  <c r="RO16" i="3" l="1"/>
  <c r="RQ8" i="3"/>
  <c r="RQ12" i="3" s="1"/>
  <c r="RQ13" i="3" s="1"/>
  <c r="RP10" i="3"/>
  <c r="RP15" i="3" s="1"/>
  <c r="RP17" i="3" s="1"/>
  <c r="RP9" i="3"/>
  <c r="RP14" i="3" s="1"/>
  <c r="RP16" i="3" l="1"/>
  <c r="RR8" i="3"/>
  <c r="RR12" i="3" s="1"/>
  <c r="RR13" i="3" s="1"/>
  <c r="RQ9" i="3"/>
  <c r="RQ14" i="3" s="1"/>
  <c r="RQ10" i="3"/>
  <c r="RQ15" i="3" s="1"/>
  <c r="RQ17" i="3" s="1"/>
  <c r="RQ16" i="3" l="1"/>
  <c r="RS8" i="3"/>
  <c r="RS12" i="3" s="1"/>
  <c r="RS13" i="3" s="1"/>
  <c r="RR9" i="3"/>
  <c r="RR14" i="3" s="1"/>
  <c r="RR10" i="3"/>
  <c r="RR15" i="3" s="1"/>
  <c r="RR17" i="3" s="1"/>
  <c r="RR16" i="3" l="1"/>
  <c r="RT8" i="3"/>
  <c r="RT12" i="3" s="1"/>
  <c r="RT13" i="3" s="1"/>
  <c r="RS9" i="3"/>
  <c r="RS14" i="3" s="1"/>
  <c r="RS10" i="3"/>
  <c r="RS15" i="3" s="1"/>
  <c r="RS17" i="3" s="1"/>
  <c r="RS16" i="3" l="1"/>
  <c r="RU8" i="3"/>
  <c r="RU12" i="3" s="1"/>
  <c r="RU13" i="3" s="1"/>
  <c r="RT9" i="3"/>
  <c r="RT14" i="3" s="1"/>
  <c r="RT10" i="3"/>
  <c r="RT15" i="3" s="1"/>
  <c r="RT17" i="3" s="1"/>
  <c r="RT16" i="3" l="1"/>
  <c r="RV8" i="3"/>
  <c r="RV12" i="3" s="1"/>
  <c r="RV13" i="3" s="1"/>
  <c r="RU9" i="3"/>
  <c r="RU14" i="3" s="1"/>
  <c r="RU10" i="3"/>
  <c r="RU15" i="3" s="1"/>
  <c r="RU17" i="3" s="1"/>
  <c r="RU16" i="3" l="1"/>
  <c r="RW8" i="3"/>
  <c r="RW12" i="3" s="1"/>
  <c r="RW13" i="3" s="1"/>
  <c r="RV10" i="3"/>
  <c r="RV15" i="3" s="1"/>
  <c r="RV17" i="3" s="1"/>
  <c r="RV9" i="3"/>
  <c r="RV14" i="3" s="1"/>
  <c r="RX8" i="3" l="1"/>
  <c r="RX12" i="3" s="1"/>
  <c r="RX13" i="3" s="1"/>
  <c r="RW9" i="3"/>
  <c r="RW14" i="3" s="1"/>
  <c r="RW10" i="3"/>
  <c r="RW15" i="3" s="1"/>
  <c r="RW17" i="3" s="1"/>
  <c r="RV16" i="3"/>
  <c r="RY8" i="3" l="1"/>
  <c r="RY12" i="3" s="1"/>
  <c r="RY13" i="3" s="1"/>
  <c r="RX9" i="3"/>
  <c r="RX14" i="3" s="1"/>
  <c r="RX10" i="3"/>
  <c r="RX15" i="3" s="1"/>
  <c r="RX17" i="3" s="1"/>
  <c r="RW16" i="3"/>
  <c r="RZ8" i="3" l="1"/>
  <c r="RZ12" i="3" s="1"/>
  <c r="RZ13" i="3" s="1"/>
  <c r="RY9" i="3"/>
  <c r="RY14" i="3" s="1"/>
  <c r="RY10" i="3"/>
  <c r="RY15" i="3" s="1"/>
  <c r="RY17" i="3" s="1"/>
  <c r="RX16" i="3"/>
  <c r="RY16" i="3" l="1"/>
  <c r="SA8" i="3"/>
  <c r="SA12" i="3" s="1"/>
  <c r="SA13" i="3" s="1"/>
  <c r="RZ9" i="3"/>
  <c r="RZ14" i="3" s="1"/>
  <c r="RZ10" i="3"/>
  <c r="RZ15" i="3" s="1"/>
  <c r="RZ17" i="3" s="1"/>
  <c r="SB8" i="3" l="1"/>
  <c r="SB12" i="3" s="1"/>
  <c r="SB13" i="3" s="1"/>
  <c r="SA9" i="3"/>
  <c r="SA14" i="3" s="1"/>
  <c r="SA10" i="3"/>
  <c r="SA15" i="3" s="1"/>
  <c r="SA17" i="3" s="1"/>
  <c r="RZ16" i="3"/>
  <c r="SC8" i="3" l="1"/>
  <c r="SC12" i="3" s="1"/>
  <c r="SC13" i="3" s="1"/>
  <c r="SB9" i="3"/>
  <c r="SB14" i="3" s="1"/>
  <c r="SB10" i="3"/>
  <c r="SB15" i="3" s="1"/>
  <c r="SB17" i="3" s="1"/>
  <c r="SA16" i="3"/>
  <c r="SD8" i="3" l="1"/>
  <c r="SD12" i="3" s="1"/>
  <c r="SD13" i="3" s="1"/>
  <c r="SC10" i="3"/>
  <c r="SC15" i="3" s="1"/>
  <c r="SC17" i="3" s="1"/>
  <c r="SC9" i="3"/>
  <c r="SC14" i="3" s="1"/>
  <c r="SB16" i="3"/>
  <c r="SC16" i="3" l="1"/>
  <c r="SE8" i="3"/>
  <c r="SE12" i="3" s="1"/>
  <c r="SE13" i="3" s="1"/>
  <c r="SD10" i="3"/>
  <c r="SD15" i="3" s="1"/>
  <c r="SD17" i="3" s="1"/>
  <c r="SD9" i="3"/>
  <c r="SD14" i="3" s="1"/>
  <c r="SF8" i="3" l="1"/>
  <c r="SF12" i="3" s="1"/>
  <c r="SF13" i="3" s="1"/>
  <c r="SE10" i="3"/>
  <c r="SE15" i="3" s="1"/>
  <c r="SE17" i="3" s="1"/>
  <c r="SE9" i="3"/>
  <c r="SE14" i="3" s="1"/>
  <c r="SD16" i="3"/>
  <c r="SE16" i="3" l="1"/>
  <c r="SG8" i="3"/>
  <c r="SG12" i="3" s="1"/>
  <c r="SG13" i="3" s="1"/>
  <c r="SF9" i="3"/>
  <c r="SF14" i="3" s="1"/>
  <c r="SF10" i="3"/>
  <c r="SF15" i="3" s="1"/>
  <c r="SF17" i="3" s="1"/>
  <c r="SH8" i="3" l="1"/>
  <c r="SH12" i="3" s="1"/>
  <c r="SH13" i="3" s="1"/>
  <c r="SG10" i="3"/>
  <c r="SG15" i="3" s="1"/>
  <c r="SG17" i="3" s="1"/>
  <c r="SG9" i="3"/>
  <c r="SG14" i="3" s="1"/>
  <c r="SF16" i="3"/>
  <c r="SI8" i="3" l="1"/>
  <c r="SI12" i="3" s="1"/>
  <c r="SI13" i="3" s="1"/>
  <c r="SH10" i="3"/>
  <c r="SH15" i="3" s="1"/>
  <c r="SH17" i="3" s="1"/>
  <c r="SH9" i="3"/>
  <c r="SH14" i="3" s="1"/>
  <c r="SG16" i="3"/>
  <c r="SJ8" i="3" l="1"/>
  <c r="SJ12" i="3" s="1"/>
  <c r="SJ13" i="3" s="1"/>
  <c r="SI10" i="3"/>
  <c r="SI15" i="3" s="1"/>
  <c r="SI17" i="3" s="1"/>
  <c r="SI9" i="3"/>
  <c r="SI14" i="3" s="1"/>
  <c r="SH16" i="3"/>
  <c r="SK8" i="3" l="1"/>
  <c r="SK12" i="3" s="1"/>
  <c r="SK13" i="3" s="1"/>
  <c r="SJ10" i="3"/>
  <c r="SJ15" i="3" s="1"/>
  <c r="SJ17" i="3" s="1"/>
  <c r="SJ9" i="3"/>
  <c r="SJ14" i="3" s="1"/>
  <c r="SI16" i="3"/>
  <c r="SJ16" i="3" l="1"/>
  <c r="SL8" i="3"/>
  <c r="SL12" i="3" s="1"/>
  <c r="SL13" i="3" s="1"/>
  <c r="SK10" i="3"/>
  <c r="SK15" i="3" s="1"/>
  <c r="SK17" i="3" s="1"/>
  <c r="SK9" i="3"/>
  <c r="SK14" i="3" s="1"/>
  <c r="SM8" i="3" l="1"/>
  <c r="SM12" i="3" s="1"/>
  <c r="SM13" i="3" s="1"/>
  <c r="SL10" i="3"/>
  <c r="SL15" i="3" s="1"/>
  <c r="SL17" i="3" s="1"/>
  <c r="SL9" i="3"/>
  <c r="SL14" i="3" s="1"/>
  <c r="SK16" i="3"/>
  <c r="SL16" i="3" l="1"/>
  <c r="SN8" i="3"/>
  <c r="SN12" i="3" s="1"/>
  <c r="SN13" i="3" s="1"/>
  <c r="SM9" i="3"/>
  <c r="SM14" i="3" s="1"/>
  <c r="SM10" i="3"/>
  <c r="SM15" i="3" s="1"/>
  <c r="SM17" i="3" s="1"/>
  <c r="SO8" i="3" l="1"/>
  <c r="SO12" i="3" s="1"/>
  <c r="SO13" i="3" s="1"/>
  <c r="SN9" i="3"/>
  <c r="SN14" i="3" s="1"/>
  <c r="SN10" i="3"/>
  <c r="SN15" i="3" s="1"/>
  <c r="SN17" i="3" s="1"/>
  <c r="SM16" i="3"/>
  <c r="SN16" i="3" l="1"/>
  <c r="SP8" i="3"/>
  <c r="SP12" i="3" s="1"/>
  <c r="SP13" i="3" s="1"/>
  <c r="SO9" i="3"/>
  <c r="SO14" i="3" s="1"/>
  <c r="SO10" i="3"/>
  <c r="SO15" i="3" s="1"/>
  <c r="SO17" i="3" s="1"/>
  <c r="SO16" i="3" l="1"/>
  <c r="SQ8" i="3"/>
  <c r="SQ12" i="3" s="1"/>
  <c r="SQ13" i="3" s="1"/>
  <c r="SP10" i="3"/>
  <c r="SP15" i="3" s="1"/>
  <c r="SP17" i="3" s="1"/>
  <c r="SP9" i="3"/>
  <c r="SP14" i="3" s="1"/>
  <c r="SR8" i="3" l="1"/>
  <c r="SR12" i="3" s="1"/>
  <c r="SR13" i="3" s="1"/>
  <c r="SQ10" i="3"/>
  <c r="SQ15" i="3" s="1"/>
  <c r="SQ17" i="3" s="1"/>
  <c r="SQ9" i="3"/>
  <c r="SQ14" i="3" s="1"/>
  <c r="SP16" i="3"/>
  <c r="SS8" i="3" l="1"/>
  <c r="SS12" i="3" s="1"/>
  <c r="SS13" i="3" s="1"/>
  <c r="SR10" i="3"/>
  <c r="SR15" i="3" s="1"/>
  <c r="SR17" i="3" s="1"/>
  <c r="SR9" i="3"/>
  <c r="SR14" i="3" s="1"/>
  <c r="SQ16" i="3"/>
  <c r="ST8" i="3" l="1"/>
  <c r="ST12" i="3" s="1"/>
  <c r="ST13" i="3" s="1"/>
  <c r="SS9" i="3"/>
  <c r="SS14" i="3" s="1"/>
  <c r="SS10" i="3"/>
  <c r="SS15" i="3" s="1"/>
  <c r="SS17" i="3" s="1"/>
  <c r="SR16" i="3"/>
  <c r="SS16" i="3" l="1"/>
  <c r="SU8" i="3"/>
  <c r="SU12" i="3" s="1"/>
  <c r="SU13" i="3" s="1"/>
  <c r="ST10" i="3"/>
  <c r="ST15" i="3" s="1"/>
  <c r="ST17" i="3" s="1"/>
  <c r="ST9" i="3"/>
  <c r="ST14" i="3" s="1"/>
  <c r="SV8" i="3" l="1"/>
  <c r="SV12" i="3" s="1"/>
  <c r="SV13" i="3" s="1"/>
  <c r="SU10" i="3"/>
  <c r="SU15" i="3" s="1"/>
  <c r="SU17" i="3" s="1"/>
  <c r="SU9" i="3"/>
  <c r="SU14" i="3" s="1"/>
  <c r="ST16" i="3"/>
  <c r="SW8" i="3" l="1"/>
  <c r="SW12" i="3" s="1"/>
  <c r="SW13" i="3" s="1"/>
  <c r="SV9" i="3"/>
  <c r="SV14" i="3" s="1"/>
  <c r="SV10" i="3"/>
  <c r="SV15" i="3" s="1"/>
  <c r="SV17" i="3" s="1"/>
  <c r="SU16" i="3"/>
  <c r="SV16" i="3" l="1"/>
  <c r="SX8" i="3"/>
  <c r="SX12" i="3" s="1"/>
  <c r="SX13" i="3" s="1"/>
  <c r="SW9" i="3"/>
  <c r="SW14" i="3" s="1"/>
  <c r="SW10" i="3"/>
  <c r="SW15" i="3" s="1"/>
  <c r="SW17" i="3" s="1"/>
  <c r="SY8" i="3" l="1"/>
  <c r="SY12" i="3" s="1"/>
  <c r="SY13" i="3" s="1"/>
  <c r="SX9" i="3"/>
  <c r="SX14" i="3" s="1"/>
  <c r="SX10" i="3"/>
  <c r="SX15" i="3" s="1"/>
  <c r="SX17" i="3" s="1"/>
  <c r="SW16" i="3"/>
  <c r="SZ8" i="3" l="1"/>
  <c r="SZ12" i="3" s="1"/>
  <c r="SZ13" i="3" s="1"/>
  <c r="SY9" i="3"/>
  <c r="SY14" i="3" s="1"/>
  <c r="SY10" i="3"/>
  <c r="SY15" i="3" s="1"/>
  <c r="SY17" i="3" s="1"/>
  <c r="SX16" i="3"/>
  <c r="TA8" i="3" l="1"/>
  <c r="TA12" i="3" s="1"/>
  <c r="TA13" i="3" s="1"/>
  <c r="SZ9" i="3"/>
  <c r="SZ14" i="3" s="1"/>
  <c r="SZ10" i="3"/>
  <c r="SZ15" i="3" s="1"/>
  <c r="SZ17" i="3" s="1"/>
  <c r="SY16" i="3"/>
  <c r="SZ16" i="3" l="1"/>
  <c r="TB8" i="3"/>
  <c r="TB12" i="3" s="1"/>
  <c r="TB13" i="3" s="1"/>
  <c r="TA9" i="3"/>
  <c r="TA14" i="3" s="1"/>
  <c r="TA10" i="3"/>
  <c r="TA15" i="3" s="1"/>
  <c r="TA17" i="3" s="1"/>
  <c r="TA16" i="3" l="1"/>
  <c r="TC8" i="3"/>
  <c r="TC12" i="3" s="1"/>
  <c r="TC13" i="3" s="1"/>
  <c r="TB9" i="3"/>
  <c r="TB14" i="3" s="1"/>
  <c r="TB10" i="3"/>
  <c r="TB15" i="3" s="1"/>
  <c r="TB17" i="3" s="1"/>
  <c r="TD8" i="3" l="1"/>
  <c r="TD12" i="3" s="1"/>
  <c r="TD13" i="3" s="1"/>
  <c r="TC9" i="3"/>
  <c r="TC14" i="3" s="1"/>
  <c r="TC10" i="3"/>
  <c r="TC15" i="3" s="1"/>
  <c r="TC17" i="3" s="1"/>
  <c r="TB16" i="3"/>
  <c r="TC16" i="3" l="1"/>
  <c r="TE8" i="3"/>
  <c r="TE12" i="3" s="1"/>
  <c r="TE13" i="3" s="1"/>
  <c r="TD9" i="3"/>
  <c r="TD14" i="3" s="1"/>
  <c r="TD10" i="3"/>
  <c r="TD15" i="3" s="1"/>
  <c r="TD17" i="3" s="1"/>
  <c r="TF8" i="3" l="1"/>
  <c r="TF12" i="3" s="1"/>
  <c r="TF13" i="3" s="1"/>
  <c r="TE9" i="3"/>
  <c r="TE14" i="3" s="1"/>
  <c r="TE10" i="3"/>
  <c r="TE15" i="3" s="1"/>
  <c r="TE17" i="3" s="1"/>
  <c r="TD16" i="3"/>
  <c r="TG8" i="3" l="1"/>
  <c r="TG12" i="3" s="1"/>
  <c r="TG13" i="3" s="1"/>
  <c r="TF9" i="3"/>
  <c r="TF14" i="3" s="1"/>
  <c r="TF10" i="3"/>
  <c r="TF15" i="3" s="1"/>
  <c r="TF17" i="3" s="1"/>
  <c r="TE16" i="3"/>
  <c r="TH8" i="3" l="1"/>
  <c r="TH12" i="3" s="1"/>
  <c r="TH13" i="3" s="1"/>
  <c r="TG9" i="3"/>
  <c r="TG14" i="3" s="1"/>
  <c r="TG10" i="3"/>
  <c r="TG15" i="3" s="1"/>
  <c r="TG17" i="3" s="1"/>
  <c r="TF16" i="3"/>
  <c r="TI8" i="3" l="1"/>
  <c r="TI12" i="3" s="1"/>
  <c r="TI13" i="3" s="1"/>
  <c r="TH9" i="3"/>
  <c r="TH14" i="3" s="1"/>
  <c r="TH10" i="3"/>
  <c r="TH15" i="3" s="1"/>
  <c r="TH17" i="3" s="1"/>
  <c r="TG16" i="3"/>
  <c r="TH16" i="3" l="1"/>
  <c r="TJ8" i="3"/>
  <c r="TJ12" i="3" s="1"/>
  <c r="TJ13" i="3" s="1"/>
  <c r="TI9" i="3"/>
  <c r="TI14" i="3" s="1"/>
  <c r="TI10" i="3"/>
  <c r="TI15" i="3" s="1"/>
  <c r="TI17" i="3" s="1"/>
  <c r="TI16" i="3" l="1"/>
  <c r="TK8" i="3"/>
  <c r="TK12" i="3" s="1"/>
  <c r="TK13" i="3" s="1"/>
  <c r="TJ9" i="3"/>
  <c r="TJ14" i="3" s="1"/>
  <c r="TJ10" i="3"/>
  <c r="TJ15" i="3" s="1"/>
  <c r="TJ17" i="3" s="1"/>
  <c r="TL8" i="3" l="1"/>
  <c r="TL12" i="3" s="1"/>
  <c r="TL13" i="3" s="1"/>
  <c r="TK9" i="3"/>
  <c r="TK14" i="3" s="1"/>
  <c r="TK10" i="3"/>
  <c r="TK15" i="3" s="1"/>
  <c r="TK17" i="3" s="1"/>
  <c r="TJ16" i="3"/>
  <c r="TK16" i="3" l="1"/>
  <c r="TM8" i="3"/>
  <c r="TM12" i="3" s="1"/>
  <c r="TM13" i="3" s="1"/>
  <c r="TL10" i="3"/>
  <c r="TL15" i="3" s="1"/>
  <c r="TL17" i="3" s="1"/>
  <c r="TL9" i="3"/>
  <c r="TL14" i="3" s="1"/>
  <c r="TN8" i="3" l="1"/>
  <c r="TN12" i="3" s="1"/>
  <c r="TN13" i="3" s="1"/>
  <c r="TM10" i="3"/>
  <c r="TM15" i="3" s="1"/>
  <c r="TM17" i="3" s="1"/>
  <c r="TM9" i="3"/>
  <c r="TM14" i="3" s="1"/>
  <c r="TL16" i="3"/>
  <c r="TM16" i="3" l="1"/>
  <c r="TO8" i="3"/>
  <c r="TO12" i="3" s="1"/>
  <c r="TO13" i="3" s="1"/>
  <c r="TN10" i="3"/>
  <c r="TN15" i="3" s="1"/>
  <c r="TN17" i="3" s="1"/>
  <c r="TN9" i="3"/>
  <c r="TN14" i="3" s="1"/>
  <c r="TP8" i="3" l="1"/>
  <c r="TP12" i="3" s="1"/>
  <c r="TP13" i="3" s="1"/>
  <c r="TO10" i="3"/>
  <c r="TO15" i="3" s="1"/>
  <c r="TO17" i="3" s="1"/>
  <c r="TO9" i="3"/>
  <c r="TO14" i="3" s="1"/>
  <c r="TN16" i="3"/>
  <c r="TQ8" i="3" l="1"/>
  <c r="TQ12" i="3" s="1"/>
  <c r="TQ13" i="3" s="1"/>
  <c r="TP10" i="3"/>
  <c r="TP15" i="3" s="1"/>
  <c r="TP17" i="3" s="1"/>
  <c r="TP9" i="3"/>
  <c r="TP14" i="3" s="1"/>
  <c r="TO16" i="3"/>
  <c r="TR8" i="3" l="1"/>
  <c r="TR12" i="3" s="1"/>
  <c r="TR13" i="3" s="1"/>
  <c r="TQ10" i="3"/>
  <c r="TQ15" i="3" s="1"/>
  <c r="TQ17" i="3" s="1"/>
  <c r="TQ9" i="3"/>
  <c r="TQ14" i="3" s="1"/>
  <c r="TP16" i="3"/>
  <c r="TS8" i="3" l="1"/>
  <c r="TS12" i="3" s="1"/>
  <c r="TS13" i="3" s="1"/>
  <c r="TR9" i="3"/>
  <c r="TR14" i="3" s="1"/>
  <c r="TR10" i="3"/>
  <c r="TR15" i="3" s="1"/>
  <c r="TR17" i="3" s="1"/>
  <c r="TQ16" i="3"/>
  <c r="TR16" i="3" l="1"/>
  <c r="TT8" i="3"/>
  <c r="TT12" i="3" s="1"/>
  <c r="TT13" i="3" s="1"/>
  <c r="TS10" i="3"/>
  <c r="TS15" i="3" s="1"/>
  <c r="TS17" i="3" s="1"/>
  <c r="TS9" i="3"/>
  <c r="TS14" i="3" s="1"/>
  <c r="TU8" i="3" l="1"/>
  <c r="TU12" i="3" s="1"/>
  <c r="TU13" i="3" s="1"/>
  <c r="TT10" i="3"/>
  <c r="TT15" i="3" s="1"/>
  <c r="TT17" i="3" s="1"/>
  <c r="TT9" i="3"/>
  <c r="TT14" i="3" s="1"/>
  <c r="TS16" i="3"/>
  <c r="TT16" i="3" l="1"/>
  <c r="TV8" i="3"/>
  <c r="TV12" i="3" s="1"/>
  <c r="TV13" i="3" s="1"/>
  <c r="TU10" i="3"/>
  <c r="TU15" i="3" s="1"/>
  <c r="TU17" i="3" s="1"/>
  <c r="TU9" i="3"/>
  <c r="TU14" i="3" s="1"/>
  <c r="TW8" i="3" l="1"/>
  <c r="TW12" i="3" s="1"/>
  <c r="TW13" i="3" s="1"/>
  <c r="TV10" i="3"/>
  <c r="TV15" i="3" s="1"/>
  <c r="TV17" i="3" s="1"/>
  <c r="TV9" i="3"/>
  <c r="TV14" i="3" s="1"/>
  <c r="TU16" i="3"/>
  <c r="TV16" i="3" l="1"/>
  <c r="TX8" i="3"/>
  <c r="TX12" i="3" s="1"/>
  <c r="TX13" i="3" s="1"/>
  <c r="TW9" i="3"/>
  <c r="TW14" i="3" s="1"/>
  <c r="TW10" i="3"/>
  <c r="TW15" i="3" s="1"/>
  <c r="TW17" i="3" s="1"/>
  <c r="TY8" i="3" l="1"/>
  <c r="TY12" i="3" s="1"/>
  <c r="TY13" i="3" s="1"/>
  <c r="TX9" i="3"/>
  <c r="TX14" i="3" s="1"/>
  <c r="TX10" i="3"/>
  <c r="TX15" i="3" s="1"/>
  <c r="TX17" i="3" s="1"/>
  <c r="TW16" i="3"/>
  <c r="TX16" i="3" l="1"/>
  <c r="TZ8" i="3"/>
  <c r="TZ12" i="3" s="1"/>
  <c r="TZ13" i="3" s="1"/>
  <c r="TY10" i="3"/>
  <c r="TY15" i="3" s="1"/>
  <c r="TY17" i="3" s="1"/>
  <c r="TY9" i="3"/>
  <c r="TY14" i="3" s="1"/>
  <c r="TY16" i="3" l="1"/>
  <c r="UA8" i="3"/>
  <c r="UA12" i="3" s="1"/>
  <c r="UA13" i="3" s="1"/>
  <c r="TZ10" i="3"/>
  <c r="TZ15" i="3" s="1"/>
  <c r="TZ17" i="3" s="1"/>
  <c r="TZ9" i="3"/>
  <c r="TZ14" i="3" s="1"/>
  <c r="UB8" i="3" l="1"/>
  <c r="UB12" i="3" s="1"/>
  <c r="UB13" i="3" s="1"/>
  <c r="UA10" i="3"/>
  <c r="UA15" i="3" s="1"/>
  <c r="UA17" i="3" s="1"/>
  <c r="UA9" i="3"/>
  <c r="UA14" i="3" s="1"/>
  <c r="TZ16" i="3"/>
  <c r="UC8" i="3" l="1"/>
  <c r="UC12" i="3" s="1"/>
  <c r="UC13" i="3" s="1"/>
  <c r="UB10" i="3"/>
  <c r="UB15" i="3" s="1"/>
  <c r="UB17" i="3" s="1"/>
  <c r="UB9" i="3"/>
  <c r="UB14" i="3" s="1"/>
  <c r="UA16" i="3"/>
  <c r="UB16" i="3" l="1"/>
  <c r="UD8" i="3"/>
  <c r="UD12" i="3" s="1"/>
  <c r="UD13" i="3" s="1"/>
  <c r="UC9" i="3"/>
  <c r="UC14" i="3" s="1"/>
  <c r="UC10" i="3"/>
  <c r="UC15" i="3" s="1"/>
  <c r="UC17" i="3" s="1"/>
  <c r="UC16" i="3" l="1"/>
  <c r="UE8" i="3"/>
  <c r="UE12" i="3" s="1"/>
  <c r="UE13" i="3" s="1"/>
  <c r="UD10" i="3"/>
  <c r="UD15" i="3" s="1"/>
  <c r="UD17" i="3" s="1"/>
  <c r="UD9" i="3"/>
  <c r="UD14" i="3" s="1"/>
  <c r="UD16" i="3" l="1"/>
  <c r="UF8" i="3"/>
  <c r="UF12" i="3" s="1"/>
  <c r="UF13" i="3" s="1"/>
  <c r="UE10" i="3"/>
  <c r="UE15" i="3" s="1"/>
  <c r="UE17" i="3" s="1"/>
  <c r="UE9" i="3"/>
  <c r="UE14" i="3" s="1"/>
  <c r="UE16" i="3" l="1"/>
  <c r="UG8" i="3"/>
  <c r="UG12" i="3" s="1"/>
  <c r="UG13" i="3" s="1"/>
  <c r="UF10" i="3"/>
  <c r="UF15" i="3" s="1"/>
  <c r="UF17" i="3" s="1"/>
  <c r="UF9" i="3"/>
  <c r="UF14" i="3" s="1"/>
  <c r="UF16" i="3" l="1"/>
  <c r="UH8" i="3"/>
  <c r="UH12" i="3" s="1"/>
  <c r="UH13" i="3" s="1"/>
  <c r="UG10" i="3"/>
  <c r="UG15" i="3" s="1"/>
  <c r="UG17" i="3" s="1"/>
  <c r="UG9" i="3"/>
  <c r="UG14" i="3" s="1"/>
  <c r="UI8" i="3" l="1"/>
  <c r="UI12" i="3" s="1"/>
  <c r="UI13" i="3" s="1"/>
  <c r="UH10" i="3"/>
  <c r="UH15" i="3" s="1"/>
  <c r="UH17" i="3" s="1"/>
  <c r="UH9" i="3"/>
  <c r="UH14" i="3" s="1"/>
  <c r="UG16" i="3"/>
  <c r="UH16" i="3" l="1"/>
  <c r="UJ8" i="3"/>
  <c r="UJ12" i="3" s="1"/>
  <c r="UJ13" i="3" s="1"/>
  <c r="UI9" i="3"/>
  <c r="UI14" i="3" s="1"/>
  <c r="UI10" i="3"/>
  <c r="UI15" i="3" s="1"/>
  <c r="UI17" i="3" s="1"/>
  <c r="UK8" i="3" l="1"/>
  <c r="UK12" i="3" s="1"/>
  <c r="UK13" i="3" s="1"/>
  <c r="UJ10" i="3"/>
  <c r="UJ15" i="3" s="1"/>
  <c r="UJ17" i="3" s="1"/>
  <c r="UJ9" i="3"/>
  <c r="UJ14" i="3" s="1"/>
  <c r="UI16" i="3"/>
  <c r="UL8" i="3" l="1"/>
  <c r="UL12" i="3" s="1"/>
  <c r="UL13" i="3" s="1"/>
  <c r="UK10" i="3"/>
  <c r="UK15" i="3" s="1"/>
  <c r="UK17" i="3" s="1"/>
  <c r="UK9" i="3"/>
  <c r="UK14" i="3" s="1"/>
  <c r="UJ16" i="3"/>
  <c r="UM8" i="3" l="1"/>
  <c r="UM12" i="3" s="1"/>
  <c r="UM13" i="3" s="1"/>
  <c r="UL10" i="3"/>
  <c r="UL15" i="3" s="1"/>
  <c r="UL17" i="3" s="1"/>
  <c r="UL9" i="3"/>
  <c r="UL14" i="3" s="1"/>
  <c r="UK16" i="3"/>
  <c r="UL16" i="3" l="1"/>
  <c r="UN8" i="3"/>
  <c r="UN12" i="3" s="1"/>
  <c r="UN13" i="3" s="1"/>
  <c r="UM9" i="3"/>
  <c r="UM14" i="3" s="1"/>
  <c r="UM10" i="3"/>
  <c r="UM15" i="3" s="1"/>
  <c r="UM17" i="3" s="1"/>
  <c r="UO8" i="3" l="1"/>
  <c r="UO12" i="3" s="1"/>
  <c r="UO13" i="3" s="1"/>
  <c r="UN9" i="3"/>
  <c r="UN14" i="3" s="1"/>
  <c r="UN10" i="3"/>
  <c r="UN15" i="3" s="1"/>
  <c r="UN17" i="3" s="1"/>
  <c r="UM16" i="3"/>
  <c r="UN16" i="3" l="1"/>
  <c r="UP8" i="3"/>
  <c r="UP12" i="3" s="1"/>
  <c r="UP13" i="3" s="1"/>
  <c r="UO9" i="3"/>
  <c r="UO14" i="3" s="1"/>
  <c r="UO10" i="3"/>
  <c r="UO15" i="3" s="1"/>
  <c r="UO17" i="3" s="1"/>
  <c r="UO16" i="3" l="1"/>
  <c r="UQ8" i="3"/>
  <c r="UQ12" i="3" s="1"/>
  <c r="UQ13" i="3" s="1"/>
  <c r="UP9" i="3"/>
  <c r="UP14" i="3" s="1"/>
  <c r="UP10" i="3"/>
  <c r="UP15" i="3" s="1"/>
  <c r="UP17" i="3" s="1"/>
  <c r="UP16" i="3" l="1"/>
  <c r="UR8" i="3"/>
  <c r="UR12" i="3" s="1"/>
  <c r="UR13" i="3" s="1"/>
  <c r="UQ9" i="3"/>
  <c r="UQ14" i="3" s="1"/>
  <c r="UQ10" i="3"/>
  <c r="UQ15" i="3" s="1"/>
  <c r="UQ17" i="3" s="1"/>
  <c r="UQ16" i="3" l="1"/>
  <c r="US8" i="3"/>
  <c r="US12" i="3" s="1"/>
  <c r="US13" i="3" s="1"/>
  <c r="UR9" i="3"/>
  <c r="UR14" i="3" s="1"/>
  <c r="UR10" i="3"/>
  <c r="UR15" i="3" s="1"/>
  <c r="UR17" i="3" s="1"/>
  <c r="UT8" i="3" l="1"/>
  <c r="UT12" i="3" s="1"/>
  <c r="UT13" i="3" s="1"/>
  <c r="US9" i="3"/>
  <c r="US14" i="3" s="1"/>
  <c r="US10" i="3"/>
  <c r="US15" i="3" s="1"/>
  <c r="US17" i="3" s="1"/>
  <c r="UR16" i="3"/>
  <c r="US16" i="3" l="1"/>
  <c r="UU8" i="3"/>
  <c r="UU12" i="3" s="1"/>
  <c r="UU13" i="3" s="1"/>
  <c r="UT9" i="3"/>
  <c r="UT14" i="3" s="1"/>
  <c r="UT10" i="3"/>
  <c r="UT15" i="3" s="1"/>
  <c r="UT17" i="3" s="1"/>
  <c r="UT16" i="3" l="1"/>
  <c r="UV8" i="3"/>
  <c r="UV12" i="3" s="1"/>
  <c r="UV13" i="3" s="1"/>
  <c r="UU9" i="3"/>
  <c r="UU14" i="3" s="1"/>
  <c r="UU10" i="3"/>
  <c r="UU15" i="3" s="1"/>
  <c r="UU17" i="3" s="1"/>
  <c r="UW8" i="3" l="1"/>
  <c r="UW12" i="3" s="1"/>
  <c r="UW13" i="3" s="1"/>
  <c r="UV10" i="3"/>
  <c r="UV15" i="3" s="1"/>
  <c r="UV17" i="3" s="1"/>
  <c r="UV9" i="3"/>
  <c r="UV14" i="3" s="1"/>
  <c r="UU16" i="3"/>
  <c r="UV16" i="3" l="1"/>
  <c r="UX8" i="3"/>
  <c r="UX12" i="3" s="1"/>
  <c r="UX13" i="3" s="1"/>
  <c r="UW9" i="3"/>
  <c r="UW14" i="3" s="1"/>
  <c r="UW10" i="3"/>
  <c r="UW15" i="3" s="1"/>
  <c r="UW17" i="3" s="1"/>
  <c r="UW16" i="3" l="1"/>
  <c r="UY8" i="3"/>
  <c r="UY12" i="3" s="1"/>
  <c r="UY13" i="3" s="1"/>
  <c r="UX10" i="3"/>
  <c r="UX15" i="3" s="1"/>
  <c r="UX17" i="3" s="1"/>
  <c r="UX9" i="3"/>
  <c r="UX14" i="3" s="1"/>
  <c r="UZ8" i="3" l="1"/>
  <c r="UZ12" i="3" s="1"/>
  <c r="UZ13" i="3" s="1"/>
  <c r="UY10" i="3"/>
  <c r="UY15" i="3" s="1"/>
  <c r="UY17" i="3" s="1"/>
  <c r="UY9" i="3"/>
  <c r="UY14" i="3" s="1"/>
  <c r="UX16" i="3"/>
  <c r="VA8" i="3" l="1"/>
  <c r="VA12" i="3" s="1"/>
  <c r="VA13" i="3" s="1"/>
  <c r="UZ10" i="3"/>
  <c r="UZ15" i="3" s="1"/>
  <c r="UZ17" i="3" s="1"/>
  <c r="UZ9" i="3"/>
  <c r="UZ14" i="3" s="1"/>
  <c r="UY16" i="3"/>
  <c r="VB8" i="3" l="1"/>
  <c r="VB12" i="3" s="1"/>
  <c r="VB13" i="3" s="1"/>
  <c r="VA10" i="3"/>
  <c r="VA15" i="3" s="1"/>
  <c r="VA17" i="3" s="1"/>
  <c r="VA9" i="3"/>
  <c r="VA14" i="3" s="1"/>
  <c r="UZ16" i="3"/>
  <c r="VA16" i="3" l="1"/>
  <c r="VC8" i="3"/>
  <c r="VC12" i="3" s="1"/>
  <c r="VC13" i="3" s="1"/>
  <c r="VB9" i="3"/>
  <c r="VB14" i="3" s="1"/>
  <c r="VB10" i="3"/>
  <c r="VB15" i="3" s="1"/>
  <c r="VB17" i="3" s="1"/>
  <c r="VD8" i="3" l="1"/>
  <c r="VD12" i="3" s="1"/>
  <c r="VD13" i="3" s="1"/>
  <c r="VC10" i="3"/>
  <c r="VC15" i="3" s="1"/>
  <c r="VC17" i="3" s="1"/>
  <c r="VC9" i="3"/>
  <c r="VC14" i="3" s="1"/>
  <c r="VB16" i="3"/>
  <c r="VC16" i="3" l="1"/>
  <c r="VE8" i="3"/>
  <c r="VE12" i="3" s="1"/>
  <c r="VE13" i="3" s="1"/>
  <c r="VD10" i="3"/>
  <c r="VD15" i="3" s="1"/>
  <c r="VD17" i="3" s="1"/>
  <c r="VD9" i="3"/>
  <c r="VD14" i="3" s="1"/>
  <c r="VF8" i="3" l="1"/>
  <c r="VF12" i="3" s="1"/>
  <c r="VF13" i="3" s="1"/>
  <c r="VE10" i="3"/>
  <c r="VE15" i="3" s="1"/>
  <c r="VE17" i="3" s="1"/>
  <c r="VE9" i="3"/>
  <c r="VE14" i="3" s="1"/>
  <c r="VD16" i="3"/>
  <c r="VG8" i="3" l="1"/>
  <c r="VG12" i="3" s="1"/>
  <c r="VG13" i="3" s="1"/>
  <c r="VF10" i="3"/>
  <c r="VF15" i="3" s="1"/>
  <c r="VF17" i="3" s="1"/>
  <c r="VF9" i="3"/>
  <c r="VF14" i="3" s="1"/>
  <c r="VE16" i="3"/>
  <c r="VH8" i="3" l="1"/>
  <c r="VH12" i="3" s="1"/>
  <c r="VH13" i="3" s="1"/>
  <c r="VG9" i="3"/>
  <c r="VG14" i="3" s="1"/>
  <c r="VG10" i="3"/>
  <c r="VG15" i="3" s="1"/>
  <c r="VG17" i="3" s="1"/>
  <c r="VF16" i="3"/>
  <c r="VI8" i="3" l="1"/>
  <c r="VI12" i="3" s="1"/>
  <c r="VI13" i="3" s="1"/>
  <c r="VH9" i="3"/>
  <c r="VH14" i="3" s="1"/>
  <c r="VH10" i="3"/>
  <c r="VH15" i="3" s="1"/>
  <c r="VH17" i="3" s="1"/>
  <c r="VG16" i="3"/>
  <c r="VJ8" i="3" l="1"/>
  <c r="VJ12" i="3" s="1"/>
  <c r="VJ13" i="3" s="1"/>
  <c r="VI9" i="3"/>
  <c r="VI14" i="3" s="1"/>
  <c r="VI10" i="3"/>
  <c r="VI15" i="3" s="1"/>
  <c r="VI17" i="3" s="1"/>
  <c r="VH16" i="3"/>
  <c r="VK8" i="3" l="1"/>
  <c r="VK12" i="3" s="1"/>
  <c r="VK13" i="3" s="1"/>
  <c r="VJ10" i="3"/>
  <c r="VJ15" i="3" s="1"/>
  <c r="VJ17" i="3" s="1"/>
  <c r="VJ9" i="3"/>
  <c r="VJ14" i="3" s="1"/>
  <c r="VI16" i="3"/>
  <c r="VL8" i="3" l="1"/>
  <c r="VL12" i="3" s="1"/>
  <c r="VL13" i="3" s="1"/>
  <c r="VK10" i="3"/>
  <c r="VK15" i="3" s="1"/>
  <c r="VK17" i="3" s="1"/>
  <c r="VK9" i="3"/>
  <c r="VK14" i="3" s="1"/>
  <c r="VJ16" i="3"/>
  <c r="VK16" i="3" l="1"/>
  <c r="VM8" i="3"/>
  <c r="VM12" i="3" s="1"/>
  <c r="VM13" i="3" s="1"/>
  <c r="VL10" i="3"/>
  <c r="VL15" i="3" s="1"/>
  <c r="VL17" i="3" s="1"/>
  <c r="VL9" i="3"/>
  <c r="VL14" i="3" s="1"/>
  <c r="VN8" i="3" l="1"/>
  <c r="VN12" i="3" s="1"/>
  <c r="VN13" i="3" s="1"/>
  <c r="VM9" i="3"/>
  <c r="VM14" i="3" s="1"/>
  <c r="VM10" i="3"/>
  <c r="VM15" i="3" s="1"/>
  <c r="VM17" i="3" s="1"/>
  <c r="VL16" i="3"/>
  <c r="VO8" i="3" l="1"/>
  <c r="VO12" i="3" s="1"/>
  <c r="VO13" i="3" s="1"/>
  <c r="VN10" i="3"/>
  <c r="VN15" i="3" s="1"/>
  <c r="VN17" i="3" s="1"/>
  <c r="VN9" i="3"/>
  <c r="VN14" i="3" s="1"/>
  <c r="VM16" i="3"/>
  <c r="VN16" i="3" l="1"/>
  <c r="VP8" i="3"/>
  <c r="VP12" i="3" s="1"/>
  <c r="VP13" i="3" s="1"/>
  <c r="VO10" i="3"/>
  <c r="VO15" i="3" s="1"/>
  <c r="VO17" i="3" s="1"/>
  <c r="VO9" i="3"/>
  <c r="VO14" i="3" s="1"/>
  <c r="VO16" i="3" l="1"/>
  <c r="VQ8" i="3"/>
  <c r="VQ12" i="3" s="1"/>
  <c r="VQ13" i="3" s="1"/>
  <c r="VP10" i="3"/>
  <c r="VP15" i="3" s="1"/>
  <c r="VP17" i="3" s="1"/>
  <c r="VP9" i="3"/>
  <c r="VP14" i="3" s="1"/>
  <c r="VP16" i="3" l="1"/>
  <c r="VR8" i="3"/>
  <c r="VR12" i="3" s="1"/>
  <c r="VR13" i="3" s="1"/>
  <c r="VQ10" i="3"/>
  <c r="VQ15" i="3" s="1"/>
  <c r="VQ17" i="3" s="1"/>
  <c r="VQ9" i="3"/>
  <c r="VQ14" i="3" s="1"/>
  <c r="VS8" i="3" l="1"/>
  <c r="VS12" i="3" s="1"/>
  <c r="VS13" i="3" s="1"/>
  <c r="VR10" i="3"/>
  <c r="VR15" i="3" s="1"/>
  <c r="VR17" i="3" s="1"/>
  <c r="VR9" i="3"/>
  <c r="VR14" i="3" s="1"/>
  <c r="VQ16" i="3"/>
  <c r="VR16" i="3" l="1"/>
  <c r="VT8" i="3"/>
  <c r="VT12" i="3" s="1"/>
  <c r="VT13" i="3" s="1"/>
  <c r="VS9" i="3"/>
  <c r="VS14" i="3" s="1"/>
  <c r="VS10" i="3"/>
  <c r="VS15" i="3" s="1"/>
  <c r="VS17" i="3" s="1"/>
  <c r="VS16" i="3" l="1"/>
  <c r="VU8" i="3"/>
  <c r="VU12" i="3" s="1"/>
  <c r="VU13" i="3" s="1"/>
  <c r="VT10" i="3"/>
  <c r="VT15" i="3" s="1"/>
  <c r="VT17" i="3" s="1"/>
  <c r="VT9" i="3"/>
  <c r="VT14" i="3" s="1"/>
  <c r="VV8" i="3" l="1"/>
  <c r="VV12" i="3" s="1"/>
  <c r="VV13" i="3" s="1"/>
  <c r="VU10" i="3"/>
  <c r="VU15" i="3" s="1"/>
  <c r="VU17" i="3" s="1"/>
  <c r="VU9" i="3"/>
  <c r="VU14" i="3" s="1"/>
  <c r="VT16" i="3"/>
  <c r="VU16" i="3" l="1"/>
  <c r="VW8" i="3"/>
  <c r="VW12" i="3" s="1"/>
  <c r="VW13" i="3" s="1"/>
  <c r="VV10" i="3"/>
  <c r="VV15" i="3" s="1"/>
  <c r="VV17" i="3" s="1"/>
  <c r="VV9" i="3"/>
  <c r="VV14" i="3" s="1"/>
  <c r="VX8" i="3" l="1"/>
  <c r="VX12" i="3" s="1"/>
  <c r="VX13" i="3" s="1"/>
  <c r="VW9" i="3"/>
  <c r="VW14" i="3" s="1"/>
  <c r="VW10" i="3"/>
  <c r="VW15" i="3" s="1"/>
  <c r="VW17" i="3" s="1"/>
  <c r="VV16" i="3"/>
  <c r="VY8" i="3" l="1"/>
  <c r="VY12" i="3" s="1"/>
  <c r="VY13" i="3" s="1"/>
  <c r="VX10" i="3"/>
  <c r="VX15" i="3" s="1"/>
  <c r="VX17" i="3" s="1"/>
  <c r="VX9" i="3"/>
  <c r="VX14" i="3" s="1"/>
  <c r="VW16" i="3"/>
  <c r="VX16" i="3" l="1"/>
  <c r="VZ8" i="3"/>
  <c r="VZ12" i="3" s="1"/>
  <c r="VZ13" i="3" s="1"/>
  <c r="VY9" i="3"/>
  <c r="VY14" i="3" s="1"/>
  <c r="VY10" i="3"/>
  <c r="VY15" i="3" s="1"/>
  <c r="VY17" i="3" s="1"/>
  <c r="VY16" i="3" l="1"/>
  <c r="WA8" i="3"/>
  <c r="WA12" i="3" s="1"/>
  <c r="WA13" i="3" s="1"/>
  <c r="VZ10" i="3"/>
  <c r="VZ15" i="3" s="1"/>
  <c r="VZ17" i="3" s="1"/>
  <c r="VZ9" i="3"/>
  <c r="VZ14" i="3" s="1"/>
  <c r="VZ16" i="3" l="1"/>
  <c r="WB8" i="3"/>
  <c r="WB12" i="3" s="1"/>
  <c r="WB13" i="3" s="1"/>
  <c r="WA10" i="3"/>
  <c r="WA15" i="3" s="1"/>
  <c r="WA17" i="3" s="1"/>
  <c r="WA9" i="3"/>
  <c r="WA14" i="3" s="1"/>
  <c r="WC8" i="3" l="1"/>
  <c r="WC12" i="3" s="1"/>
  <c r="WC13" i="3" s="1"/>
  <c r="WB10" i="3"/>
  <c r="WB15" i="3" s="1"/>
  <c r="WB17" i="3" s="1"/>
  <c r="WB9" i="3"/>
  <c r="WB14" i="3" s="1"/>
  <c r="WA16" i="3"/>
  <c r="WD8" i="3" l="1"/>
  <c r="WD12" i="3" s="1"/>
  <c r="WD13" i="3" s="1"/>
  <c r="WC9" i="3"/>
  <c r="WC14" i="3" s="1"/>
  <c r="WC10" i="3"/>
  <c r="WC15" i="3" s="1"/>
  <c r="WC17" i="3" s="1"/>
  <c r="WB16" i="3"/>
  <c r="WC16" i="3" l="1"/>
  <c r="WE8" i="3"/>
  <c r="WE12" i="3" s="1"/>
  <c r="WE13" i="3" s="1"/>
  <c r="WD9" i="3"/>
  <c r="WD14" i="3" s="1"/>
  <c r="WD10" i="3"/>
  <c r="WD15" i="3" s="1"/>
  <c r="WD17" i="3" s="1"/>
  <c r="WF8" i="3" l="1"/>
  <c r="WF12" i="3" s="1"/>
  <c r="WF13" i="3" s="1"/>
  <c r="WE9" i="3"/>
  <c r="WE14" i="3" s="1"/>
  <c r="WE10" i="3"/>
  <c r="WE15" i="3" s="1"/>
  <c r="WE17" i="3" s="1"/>
  <c r="WD16" i="3"/>
  <c r="WG8" i="3" l="1"/>
  <c r="WG12" i="3" s="1"/>
  <c r="WG13" i="3" s="1"/>
  <c r="WF9" i="3"/>
  <c r="WF14" i="3" s="1"/>
  <c r="WF10" i="3"/>
  <c r="WF15" i="3" s="1"/>
  <c r="WF17" i="3" s="1"/>
  <c r="WE16" i="3"/>
  <c r="WH8" i="3" l="1"/>
  <c r="WH12" i="3" s="1"/>
  <c r="WH13" i="3" s="1"/>
  <c r="WG9" i="3"/>
  <c r="WG14" i="3" s="1"/>
  <c r="WG10" i="3"/>
  <c r="WG15" i="3" s="1"/>
  <c r="WG17" i="3" s="1"/>
  <c r="WF16" i="3"/>
  <c r="WG16" i="3" l="1"/>
  <c r="WI8" i="3"/>
  <c r="WI12" i="3" s="1"/>
  <c r="WI13" i="3" s="1"/>
  <c r="WH10" i="3"/>
  <c r="WH15" i="3" s="1"/>
  <c r="WH17" i="3" s="1"/>
  <c r="WH9" i="3"/>
  <c r="WH14" i="3" s="1"/>
  <c r="WJ8" i="3" l="1"/>
  <c r="WJ12" i="3" s="1"/>
  <c r="WJ13" i="3" s="1"/>
  <c r="WI10" i="3"/>
  <c r="WI15" i="3" s="1"/>
  <c r="WI17" i="3" s="1"/>
  <c r="WI9" i="3"/>
  <c r="WI14" i="3" s="1"/>
  <c r="WH16" i="3"/>
  <c r="WK8" i="3" l="1"/>
  <c r="WK12" i="3" s="1"/>
  <c r="WK13" i="3" s="1"/>
  <c r="WJ10" i="3"/>
  <c r="WJ15" i="3" s="1"/>
  <c r="WJ17" i="3" s="1"/>
  <c r="WJ9" i="3"/>
  <c r="WJ14" i="3" s="1"/>
  <c r="WI16" i="3"/>
  <c r="WL8" i="3" l="1"/>
  <c r="WL12" i="3" s="1"/>
  <c r="WL13" i="3" s="1"/>
  <c r="WK10" i="3"/>
  <c r="WK15" i="3" s="1"/>
  <c r="WK17" i="3" s="1"/>
  <c r="WK9" i="3"/>
  <c r="WK14" i="3" s="1"/>
  <c r="WJ16" i="3"/>
  <c r="WM8" i="3" l="1"/>
  <c r="WM12" i="3" s="1"/>
  <c r="WM13" i="3" s="1"/>
  <c r="WL9" i="3"/>
  <c r="WL14" i="3" s="1"/>
  <c r="WL10" i="3"/>
  <c r="WL15" i="3" s="1"/>
  <c r="WL17" i="3" s="1"/>
  <c r="WK16" i="3"/>
  <c r="WL16" i="3" l="1"/>
  <c r="WN8" i="3"/>
  <c r="WN12" i="3" s="1"/>
  <c r="WN13" i="3" s="1"/>
  <c r="WM9" i="3"/>
  <c r="WM14" i="3" s="1"/>
  <c r="WM10" i="3"/>
  <c r="WM15" i="3" s="1"/>
  <c r="WM17" i="3" s="1"/>
  <c r="WM16" i="3" l="1"/>
  <c r="WO8" i="3"/>
  <c r="WO12" i="3" s="1"/>
  <c r="WO13" i="3" s="1"/>
  <c r="WN10" i="3"/>
  <c r="WN15" i="3" s="1"/>
  <c r="WN17" i="3" s="1"/>
  <c r="WN9" i="3"/>
  <c r="WN14" i="3" s="1"/>
  <c r="WP8" i="3" l="1"/>
  <c r="WP12" i="3" s="1"/>
  <c r="WP13" i="3" s="1"/>
  <c r="WO10" i="3"/>
  <c r="WO15" i="3" s="1"/>
  <c r="WO17" i="3" s="1"/>
  <c r="WO9" i="3"/>
  <c r="WO14" i="3" s="1"/>
  <c r="WN16" i="3"/>
  <c r="WO16" i="3" l="1"/>
  <c r="WQ8" i="3"/>
  <c r="WQ12" i="3" s="1"/>
  <c r="WQ13" i="3" s="1"/>
  <c r="WP10" i="3"/>
  <c r="WP15" i="3" s="1"/>
  <c r="WP17" i="3" s="1"/>
  <c r="WP9" i="3"/>
  <c r="WP14" i="3" s="1"/>
  <c r="WR8" i="3" l="1"/>
  <c r="WR12" i="3" s="1"/>
  <c r="WR13" i="3" s="1"/>
  <c r="WQ9" i="3"/>
  <c r="WQ14" i="3" s="1"/>
  <c r="WQ10" i="3"/>
  <c r="WQ15" i="3" s="1"/>
  <c r="WQ17" i="3" s="1"/>
  <c r="WP16" i="3"/>
  <c r="WS8" i="3" l="1"/>
  <c r="WS12" i="3" s="1"/>
  <c r="WS13" i="3" s="1"/>
  <c r="WR10" i="3"/>
  <c r="WR15" i="3" s="1"/>
  <c r="WR17" i="3" s="1"/>
  <c r="WR9" i="3"/>
  <c r="WR14" i="3" s="1"/>
  <c r="WQ16" i="3"/>
  <c r="WR16" i="3" l="1"/>
  <c r="WT8" i="3"/>
  <c r="WT12" i="3" s="1"/>
  <c r="WT13" i="3" s="1"/>
  <c r="WS9" i="3"/>
  <c r="WS14" i="3" s="1"/>
  <c r="WS10" i="3"/>
  <c r="WS15" i="3" s="1"/>
  <c r="WS17" i="3" s="1"/>
  <c r="WU8" i="3" l="1"/>
  <c r="WU12" i="3" s="1"/>
  <c r="WU13" i="3" s="1"/>
  <c r="WT10" i="3"/>
  <c r="WT15" i="3" s="1"/>
  <c r="WT17" i="3" s="1"/>
  <c r="WT9" i="3"/>
  <c r="WT14" i="3" s="1"/>
  <c r="WS16" i="3"/>
  <c r="WV8" i="3" l="1"/>
  <c r="WV12" i="3" s="1"/>
  <c r="WV13" i="3" s="1"/>
  <c r="WU10" i="3"/>
  <c r="WU15" i="3" s="1"/>
  <c r="WU17" i="3" s="1"/>
  <c r="WU9" i="3"/>
  <c r="WU14" i="3" s="1"/>
  <c r="WT16" i="3"/>
  <c r="WW8" i="3" l="1"/>
  <c r="WW12" i="3" s="1"/>
  <c r="WW13" i="3" s="1"/>
  <c r="WV10" i="3"/>
  <c r="WV15" i="3" s="1"/>
  <c r="WV17" i="3" s="1"/>
  <c r="WV9" i="3"/>
  <c r="WV14" i="3" s="1"/>
  <c r="WU16" i="3"/>
  <c r="WX8" i="3" l="1"/>
  <c r="WX12" i="3" s="1"/>
  <c r="WX13" i="3" s="1"/>
  <c r="WW9" i="3"/>
  <c r="WW14" i="3" s="1"/>
  <c r="WW10" i="3"/>
  <c r="WW15" i="3" s="1"/>
  <c r="WW17" i="3" s="1"/>
  <c r="WV16" i="3"/>
  <c r="WY8" i="3" l="1"/>
  <c r="WY12" i="3" s="1"/>
  <c r="WY13" i="3" s="1"/>
  <c r="WX9" i="3"/>
  <c r="WX14" i="3" s="1"/>
  <c r="WX10" i="3"/>
  <c r="WX15" i="3" s="1"/>
  <c r="WX17" i="3" s="1"/>
  <c r="WW16" i="3"/>
  <c r="WX16" i="3" l="1"/>
  <c r="WZ8" i="3"/>
  <c r="WZ12" i="3" s="1"/>
  <c r="WZ13" i="3" s="1"/>
  <c r="WY10" i="3"/>
  <c r="WY15" i="3" s="1"/>
  <c r="WY17" i="3" s="1"/>
  <c r="WY9" i="3"/>
  <c r="WY14" i="3" s="1"/>
  <c r="XA8" i="3" l="1"/>
  <c r="XA12" i="3" s="1"/>
  <c r="XA13" i="3" s="1"/>
  <c r="WZ9" i="3"/>
  <c r="WZ14" i="3" s="1"/>
  <c r="WZ10" i="3"/>
  <c r="WZ15" i="3" s="1"/>
  <c r="WZ17" i="3" s="1"/>
  <c r="WY16" i="3"/>
  <c r="WZ16" i="3" l="1"/>
  <c r="XB8" i="3"/>
  <c r="XB12" i="3" s="1"/>
  <c r="XB13" i="3" s="1"/>
  <c r="XA9" i="3"/>
  <c r="XA14" i="3" s="1"/>
  <c r="XA10" i="3"/>
  <c r="XA15" i="3" s="1"/>
  <c r="XA17" i="3" s="1"/>
  <c r="XA16" i="3" l="1"/>
  <c r="XC8" i="3"/>
  <c r="XC12" i="3" s="1"/>
  <c r="XC13" i="3" s="1"/>
  <c r="XB9" i="3"/>
  <c r="XB14" i="3" s="1"/>
  <c r="XB10" i="3"/>
  <c r="XB15" i="3" s="1"/>
  <c r="XB17" i="3" s="1"/>
  <c r="XB16" i="3" l="1"/>
  <c r="XD8" i="3"/>
  <c r="XD12" i="3" s="1"/>
  <c r="XD13" i="3" s="1"/>
  <c r="XC9" i="3"/>
  <c r="XC14" i="3" s="1"/>
  <c r="XC10" i="3"/>
  <c r="XC15" i="3" s="1"/>
  <c r="XC17" i="3" s="1"/>
  <c r="XE8" i="3" l="1"/>
  <c r="XE12" i="3" s="1"/>
  <c r="XE13" i="3" s="1"/>
  <c r="XD10" i="3"/>
  <c r="XD15" i="3" s="1"/>
  <c r="XD17" i="3" s="1"/>
  <c r="XD9" i="3"/>
  <c r="XD14" i="3" s="1"/>
  <c r="XC16" i="3"/>
  <c r="XD16" i="3" l="1"/>
  <c r="XF8" i="3"/>
  <c r="XF12" i="3" s="1"/>
  <c r="XF13" i="3" s="1"/>
  <c r="XE10" i="3"/>
  <c r="XE15" i="3" s="1"/>
  <c r="XE17" i="3" s="1"/>
  <c r="XE9" i="3"/>
  <c r="XE14" i="3" s="1"/>
  <c r="XE16" i="3" l="1"/>
  <c r="XG8" i="3"/>
  <c r="XG12" i="3" s="1"/>
  <c r="XG13" i="3" s="1"/>
  <c r="XF9" i="3"/>
  <c r="XF14" i="3" s="1"/>
  <c r="XF10" i="3"/>
  <c r="XF15" i="3" s="1"/>
  <c r="XF17" i="3" s="1"/>
  <c r="XF16" i="3" l="1"/>
  <c r="XH8" i="3"/>
  <c r="XH12" i="3" s="1"/>
  <c r="XH13" i="3" s="1"/>
  <c r="XG9" i="3"/>
  <c r="XG14" i="3" s="1"/>
  <c r="XG10" i="3"/>
  <c r="XG15" i="3" s="1"/>
  <c r="XG17" i="3" s="1"/>
  <c r="XI8" i="3" l="1"/>
  <c r="XI12" i="3" s="1"/>
  <c r="XI13" i="3" s="1"/>
  <c r="XH9" i="3"/>
  <c r="XH14" i="3" s="1"/>
  <c r="XH10" i="3"/>
  <c r="XH15" i="3" s="1"/>
  <c r="XH17" i="3" s="1"/>
  <c r="XG16" i="3"/>
  <c r="XJ8" i="3" l="1"/>
  <c r="XJ12" i="3" s="1"/>
  <c r="XJ13" i="3" s="1"/>
  <c r="XI9" i="3"/>
  <c r="XI14" i="3" s="1"/>
  <c r="XI10" i="3"/>
  <c r="XI15" i="3" s="1"/>
  <c r="XI17" i="3" s="1"/>
  <c r="XH16" i="3"/>
  <c r="XK8" i="3" l="1"/>
  <c r="XK12" i="3" s="1"/>
  <c r="XK13" i="3" s="1"/>
  <c r="XJ9" i="3"/>
  <c r="XJ14" i="3" s="1"/>
  <c r="XJ10" i="3"/>
  <c r="XJ15" i="3" s="1"/>
  <c r="XJ17" i="3" s="1"/>
  <c r="XI16" i="3"/>
  <c r="XL8" i="3" l="1"/>
  <c r="XL12" i="3" s="1"/>
  <c r="XL13" i="3" s="1"/>
  <c r="XK9" i="3"/>
  <c r="XK14" i="3" s="1"/>
  <c r="XK10" i="3"/>
  <c r="XK15" i="3" s="1"/>
  <c r="XK17" i="3" s="1"/>
  <c r="XJ16" i="3"/>
  <c r="XK16" i="3" l="1"/>
  <c r="XM8" i="3"/>
  <c r="XM12" i="3" s="1"/>
  <c r="XM13" i="3" s="1"/>
  <c r="XL9" i="3"/>
  <c r="XL14" i="3" s="1"/>
  <c r="XL10" i="3"/>
  <c r="XL15" i="3" s="1"/>
  <c r="XL17" i="3" s="1"/>
  <c r="XL16" i="3" l="1"/>
  <c r="XN8" i="3"/>
  <c r="XN12" i="3" s="1"/>
  <c r="XN13" i="3" s="1"/>
  <c r="XM9" i="3"/>
  <c r="XM14" i="3" s="1"/>
  <c r="XM10" i="3"/>
  <c r="XM15" i="3" s="1"/>
  <c r="XM17" i="3" s="1"/>
  <c r="XM16" i="3" l="1"/>
  <c r="XO8" i="3"/>
  <c r="XO12" i="3" s="1"/>
  <c r="XO13" i="3" s="1"/>
  <c r="XN9" i="3"/>
  <c r="XN14" i="3" s="1"/>
  <c r="XN10" i="3"/>
  <c r="XN15" i="3" s="1"/>
  <c r="XN17" i="3" s="1"/>
  <c r="XN16" i="3" l="1"/>
  <c r="XP8" i="3"/>
  <c r="XP12" i="3" s="1"/>
  <c r="XP13" i="3" s="1"/>
  <c r="XO9" i="3"/>
  <c r="XO14" i="3" s="1"/>
  <c r="XO10" i="3"/>
  <c r="XO15" i="3" s="1"/>
  <c r="XO17" i="3" s="1"/>
  <c r="XO16" i="3" l="1"/>
  <c r="XQ8" i="3"/>
  <c r="XQ12" i="3" s="1"/>
  <c r="XQ13" i="3" s="1"/>
  <c r="XP10" i="3"/>
  <c r="XP15" i="3" s="1"/>
  <c r="XP17" i="3" s="1"/>
  <c r="XP9" i="3"/>
  <c r="XP14" i="3" s="1"/>
  <c r="XP16" i="3" l="1"/>
  <c r="XR8" i="3"/>
  <c r="XR12" i="3" s="1"/>
  <c r="XR13" i="3" s="1"/>
  <c r="XQ10" i="3"/>
  <c r="XQ15" i="3" s="1"/>
  <c r="XQ17" i="3" s="1"/>
  <c r="XQ9" i="3"/>
  <c r="XQ14" i="3" s="1"/>
  <c r="XQ16" i="3" l="1"/>
  <c r="XS8" i="3"/>
  <c r="XS12" i="3" s="1"/>
  <c r="XS13" i="3" s="1"/>
  <c r="XR10" i="3"/>
  <c r="XR15" i="3" s="1"/>
  <c r="XR17" i="3" s="1"/>
  <c r="XR9" i="3"/>
  <c r="XR14" i="3" s="1"/>
  <c r="XR16" i="3" l="1"/>
  <c r="XT8" i="3"/>
  <c r="XT12" i="3" s="1"/>
  <c r="XT13" i="3" s="1"/>
  <c r="XS10" i="3"/>
  <c r="XS15" i="3" s="1"/>
  <c r="XS17" i="3" s="1"/>
  <c r="XS9" i="3"/>
  <c r="XS14" i="3" s="1"/>
  <c r="XU8" i="3" l="1"/>
  <c r="XU12" i="3" s="1"/>
  <c r="XU13" i="3" s="1"/>
  <c r="XT10" i="3"/>
  <c r="XT15" i="3" s="1"/>
  <c r="XT17" i="3" s="1"/>
  <c r="XT9" i="3"/>
  <c r="XT14" i="3" s="1"/>
  <c r="XS16" i="3"/>
  <c r="XV8" i="3" l="1"/>
  <c r="XV12" i="3" s="1"/>
  <c r="XV13" i="3" s="1"/>
  <c r="XU10" i="3"/>
  <c r="XU15" i="3" s="1"/>
  <c r="XU17" i="3" s="1"/>
  <c r="XU9" i="3"/>
  <c r="XU14" i="3" s="1"/>
  <c r="XT16" i="3"/>
  <c r="XW8" i="3" l="1"/>
  <c r="XW12" i="3" s="1"/>
  <c r="XW13" i="3" s="1"/>
  <c r="XV10" i="3"/>
  <c r="XV15" i="3" s="1"/>
  <c r="XV17" i="3" s="1"/>
  <c r="XV9" i="3"/>
  <c r="XV14" i="3" s="1"/>
  <c r="XU16" i="3"/>
  <c r="XX8" i="3" l="1"/>
  <c r="XX12" i="3" s="1"/>
  <c r="XX13" i="3" s="1"/>
  <c r="XW9" i="3"/>
  <c r="XW14" i="3" s="1"/>
  <c r="XW10" i="3"/>
  <c r="XW15" i="3" s="1"/>
  <c r="XW17" i="3" s="1"/>
  <c r="XV16" i="3"/>
  <c r="XY8" i="3" l="1"/>
  <c r="XY12" i="3" s="1"/>
  <c r="XY13" i="3" s="1"/>
  <c r="XX9" i="3"/>
  <c r="XX14" i="3" s="1"/>
  <c r="XX10" i="3"/>
  <c r="XX15" i="3" s="1"/>
  <c r="XX17" i="3" s="1"/>
  <c r="XW16" i="3"/>
  <c r="XZ8" i="3" l="1"/>
  <c r="XZ12" i="3" s="1"/>
  <c r="XZ13" i="3" s="1"/>
  <c r="XY9" i="3"/>
  <c r="XY14" i="3" s="1"/>
  <c r="XY10" i="3"/>
  <c r="XY15" i="3" s="1"/>
  <c r="XY17" i="3" s="1"/>
  <c r="XX16" i="3"/>
  <c r="XY16" i="3" l="1"/>
  <c r="YA8" i="3"/>
  <c r="YA12" i="3" s="1"/>
  <c r="YA13" i="3" s="1"/>
  <c r="XZ9" i="3"/>
  <c r="XZ14" i="3" s="1"/>
  <c r="XZ10" i="3"/>
  <c r="XZ15" i="3" s="1"/>
  <c r="XZ17" i="3" s="1"/>
  <c r="XZ16" i="3" l="1"/>
  <c r="YB8" i="3"/>
  <c r="YB12" i="3" s="1"/>
  <c r="YB13" i="3" s="1"/>
  <c r="YA9" i="3"/>
  <c r="YA14" i="3" s="1"/>
  <c r="YA10" i="3"/>
  <c r="YA15" i="3" s="1"/>
  <c r="YA17" i="3" s="1"/>
  <c r="YC8" i="3" l="1"/>
  <c r="YC12" i="3" s="1"/>
  <c r="YC13" i="3" s="1"/>
  <c r="YB10" i="3"/>
  <c r="YB15" i="3" s="1"/>
  <c r="YB17" i="3" s="1"/>
  <c r="YB9" i="3"/>
  <c r="YB14" i="3" s="1"/>
  <c r="YA16" i="3"/>
  <c r="YB16" i="3" l="1"/>
  <c r="YD8" i="3"/>
  <c r="YD12" i="3" s="1"/>
  <c r="YD13" i="3" s="1"/>
  <c r="YC10" i="3"/>
  <c r="YC15" i="3" s="1"/>
  <c r="YC17" i="3" s="1"/>
  <c r="YC9" i="3"/>
  <c r="YC14" i="3" s="1"/>
  <c r="YE8" i="3" l="1"/>
  <c r="YE12" i="3" s="1"/>
  <c r="YE13" i="3" s="1"/>
  <c r="YD9" i="3"/>
  <c r="YD14" i="3" s="1"/>
  <c r="YD10" i="3"/>
  <c r="YD15" i="3" s="1"/>
  <c r="YD17" i="3" s="1"/>
  <c r="YC16" i="3"/>
  <c r="YF8" i="3" l="1"/>
  <c r="YF12" i="3" s="1"/>
  <c r="YF13" i="3" s="1"/>
  <c r="YE9" i="3"/>
  <c r="YE14" i="3" s="1"/>
  <c r="YE10" i="3"/>
  <c r="YE15" i="3" s="1"/>
  <c r="YE17" i="3" s="1"/>
  <c r="YD16" i="3"/>
  <c r="YE16" i="3" l="1"/>
  <c r="YG8" i="3"/>
  <c r="YG12" i="3" s="1"/>
  <c r="YG13" i="3" s="1"/>
  <c r="YF9" i="3"/>
  <c r="YF14" i="3" s="1"/>
  <c r="YF10" i="3"/>
  <c r="YF15" i="3" s="1"/>
  <c r="YF17" i="3" s="1"/>
  <c r="YH8" i="3" l="1"/>
  <c r="YH12" i="3" s="1"/>
  <c r="YH13" i="3" s="1"/>
  <c r="YG9" i="3"/>
  <c r="YG14" i="3" s="1"/>
  <c r="YG10" i="3"/>
  <c r="YG15" i="3" s="1"/>
  <c r="YG17" i="3" s="1"/>
  <c r="YF16" i="3"/>
  <c r="YG16" i="3" l="1"/>
  <c r="YI8" i="3"/>
  <c r="YI12" i="3" s="1"/>
  <c r="YI13" i="3" s="1"/>
  <c r="YH9" i="3"/>
  <c r="YH14" i="3" s="1"/>
  <c r="YH10" i="3"/>
  <c r="YH15" i="3" s="1"/>
  <c r="YH17" i="3" s="1"/>
  <c r="YJ8" i="3" l="1"/>
  <c r="YJ12" i="3" s="1"/>
  <c r="YJ13" i="3" s="1"/>
  <c r="YI9" i="3"/>
  <c r="YI14" i="3" s="1"/>
  <c r="YI10" i="3"/>
  <c r="YI15" i="3" s="1"/>
  <c r="YI17" i="3" s="1"/>
  <c r="YH16" i="3"/>
  <c r="YK8" i="3" l="1"/>
  <c r="YK12" i="3" s="1"/>
  <c r="YK13" i="3" s="1"/>
  <c r="YJ10" i="3"/>
  <c r="YJ15" i="3" s="1"/>
  <c r="YJ17" i="3" s="1"/>
  <c r="YJ9" i="3"/>
  <c r="YJ14" i="3" s="1"/>
  <c r="YI16" i="3"/>
  <c r="YL8" i="3" l="1"/>
  <c r="YL12" i="3" s="1"/>
  <c r="YL13" i="3" s="1"/>
  <c r="YK9" i="3"/>
  <c r="YK14" i="3" s="1"/>
  <c r="YK10" i="3"/>
  <c r="YK15" i="3" s="1"/>
  <c r="YK17" i="3" s="1"/>
  <c r="YJ16" i="3"/>
  <c r="YM8" i="3" l="1"/>
  <c r="YM12" i="3" s="1"/>
  <c r="YM13" i="3" s="1"/>
  <c r="YL9" i="3"/>
  <c r="YL14" i="3" s="1"/>
  <c r="YL10" i="3"/>
  <c r="YL15" i="3" s="1"/>
  <c r="YL17" i="3" s="1"/>
  <c r="YK16" i="3"/>
  <c r="YN8" i="3" l="1"/>
  <c r="YN12" i="3" s="1"/>
  <c r="YN13" i="3" s="1"/>
  <c r="YM9" i="3"/>
  <c r="YM14" i="3" s="1"/>
  <c r="YM10" i="3"/>
  <c r="YM15" i="3" s="1"/>
  <c r="YM17" i="3" s="1"/>
  <c r="YL16" i="3"/>
  <c r="YM16" i="3" l="1"/>
  <c r="YO8" i="3"/>
  <c r="YO12" i="3" s="1"/>
  <c r="YO13" i="3" s="1"/>
  <c r="YN9" i="3"/>
  <c r="YN14" i="3" s="1"/>
  <c r="YN10" i="3"/>
  <c r="YN15" i="3" s="1"/>
  <c r="YN17" i="3" s="1"/>
  <c r="YN16" i="3" l="1"/>
  <c r="YP8" i="3"/>
  <c r="YP12" i="3" s="1"/>
  <c r="YP13" i="3" s="1"/>
  <c r="YO9" i="3"/>
  <c r="YO14" i="3" s="1"/>
  <c r="YO10" i="3"/>
  <c r="YO15" i="3" s="1"/>
  <c r="YO17" i="3" s="1"/>
  <c r="YO16" i="3" l="1"/>
  <c r="YQ8" i="3"/>
  <c r="YQ12" i="3" s="1"/>
  <c r="YQ13" i="3" s="1"/>
  <c r="YP9" i="3"/>
  <c r="YP14" i="3" s="1"/>
  <c r="YP10" i="3"/>
  <c r="YP15" i="3" s="1"/>
  <c r="YP17" i="3" s="1"/>
  <c r="YR8" i="3" l="1"/>
  <c r="YR12" i="3" s="1"/>
  <c r="YR13" i="3" s="1"/>
  <c r="YQ9" i="3"/>
  <c r="YQ14" i="3" s="1"/>
  <c r="YQ10" i="3"/>
  <c r="YQ15" i="3" s="1"/>
  <c r="YQ17" i="3" s="1"/>
  <c r="YP16" i="3"/>
  <c r="YQ16" i="3" l="1"/>
  <c r="YS8" i="3"/>
  <c r="YS12" i="3" s="1"/>
  <c r="YS13" i="3" s="1"/>
  <c r="YR9" i="3"/>
  <c r="YR14" i="3" s="1"/>
  <c r="YR10" i="3"/>
  <c r="YR15" i="3" s="1"/>
  <c r="YR17" i="3" s="1"/>
  <c r="YT8" i="3" l="1"/>
  <c r="YT12" i="3" s="1"/>
  <c r="YT13" i="3" s="1"/>
  <c r="YS9" i="3"/>
  <c r="YS14" i="3" s="1"/>
  <c r="YS10" i="3"/>
  <c r="YS15" i="3" s="1"/>
  <c r="YS17" i="3" s="1"/>
  <c r="YR16" i="3"/>
  <c r="YS16" i="3" l="1"/>
  <c r="YU8" i="3"/>
  <c r="YU12" i="3" s="1"/>
  <c r="YU13" i="3" s="1"/>
  <c r="YT9" i="3"/>
  <c r="YT14" i="3" s="1"/>
  <c r="YT10" i="3"/>
  <c r="YT15" i="3" s="1"/>
  <c r="YT17" i="3" s="1"/>
  <c r="YT16" i="3" l="1"/>
  <c r="YV8" i="3"/>
  <c r="YV12" i="3" s="1"/>
  <c r="YV13" i="3" s="1"/>
  <c r="YU10" i="3"/>
  <c r="YU15" i="3" s="1"/>
  <c r="YU17" i="3" s="1"/>
  <c r="YU9" i="3"/>
  <c r="YU14" i="3" s="1"/>
  <c r="YW8" i="3" l="1"/>
  <c r="YW12" i="3" s="1"/>
  <c r="YW13" i="3" s="1"/>
  <c r="YV9" i="3"/>
  <c r="YV14" i="3" s="1"/>
  <c r="YV10" i="3"/>
  <c r="YV15" i="3" s="1"/>
  <c r="YV17" i="3" s="1"/>
  <c r="YU16" i="3"/>
  <c r="YV16" i="3" l="1"/>
  <c r="YX8" i="3"/>
  <c r="YX12" i="3" s="1"/>
  <c r="YX13" i="3" s="1"/>
  <c r="YW9" i="3"/>
  <c r="YW14" i="3" s="1"/>
  <c r="YW10" i="3"/>
  <c r="YW15" i="3" s="1"/>
  <c r="YW17" i="3" s="1"/>
  <c r="YW16" i="3" l="1"/>
  <c r="YY8" i="3"/>
  <c r="YY12" i="3" s="1"/>
  <c r="YY13" i="3" s="1"/>
  <c r="YX9" i="3"/>
  <c r="YX14" i="3" s="1"/>
  <c r="YX10" i="3"/>
  <c r="YX15" i="3" s="1"/>
  <c r="YX17" i="3" s="1"/>
  <c r="YZ8" i="3" l="1"/>
  <c r="YZ12" i="3" s="1"/>
  <c r="YZ13" i="3" s="1"/>
  <c r="YY9" i="3"/>
  <c r="YY14" i="3" s="1"/>
  <c r="YY10" i="3"/>
  <c r="YY15" i="3" s="1"/>
  <c r="YY17" i="3" s="1"/>
  <c r="YX16" i="3"/>
  <c r="YY16" i="3" l="1"/>
  <c r="ZA8" i="3"/>
  <c r="ZA12" i="3" s="1"/>
  <c r="ZA13" i="3" s="1"/>
  <c r="YZ9" i="3"/>
  <c r="YZ14" i="3" s="1"/>
  <c r="YZ10" i="3"/>
  <c r="YZ15" i="3" s="1"/>
  <c r="YZ17" i="3" s="1"/>
  <c r="YZ16" i="3" l="1"/>
  <c r="ZB8" i="3"/>
  <c r="ZB12" i="3" s="1"/>
  <c r="ZB13" i="3" s="1"/>
  <c r="ZA10" i="3"/>
  <c r="ZA15" i="3" s="1"/>
  <c r="ZA17" i="3" s="1"/>
  <c r="ZA9" i="3"/>
  <c r="ZA14" i="3" s="1"/>
  <c r="ZA16" i="3" l="1"/>
  <c r="ZC8" i="3"/>
  <c r="ZC12" i="3" s="1"/>
  <c r="ZC13" i="3" s="1"/>
  <c r="ZB10" i="3"/>
  <c r="ZB15" i="3" s="1"/>
  <c r="ZB17" i="3" s="1"/>
  <c r="ZB9" i="3"/>
  <c r="ZB14" i="3" s="1"/>
  <c r="ZB16" i="3" l="1"/>
  <c r="ZD8" i="3"/>
  <c r="ZD12" i="3" s="1"/>
  <c r="ZD13" i="3" s="1"/>
  <c r="ZC10" i="3"/>
  <c r="ZC15" i="3" s="1"/>
  <c r="ZC17" i="3" s="1"/>
  <c r="ZC9" i="3"/>
  <c r="ZC14" i="3" s="1"/>
  <c r="ZE8" i="3" l="1"/>
  <c r="ZE12" i="3" s="1"/>
  <c r="ZE13" i="3" s="1"/>
  <c r="ZD10" i="3"/>
  <c r="ZD15" i="3" s="1"/>
  <c r="ZD17" i="3" s="1"/>
  <c r="ZD9" i="3"/>
  <c r="ZD14" i="3" s="1"/>
  <c r="ZC16" i="3"/>
  <c r="ZF8" i="3" l="1"/>
  <c r="ZF12" i="3" s="1"/>
  <c r="ZF13" i="3" s="1"/>
  <c r="ZE10" i="3"/>
  <c r="ZE15" i="3" s="1"/>
  <c r="ZE17" i="3" s="1"/>
  <c r="ZE9" i="3"/>
  <c r="ZE14" i="3" s="1"/>
  <c r="ZD16" i="3"/>
  <c r="ZG8" i="3" l="1"/>
  <c r="ZG12" i="3" s="1"/>
  <c r="ZG13" i="3" s="1"/>
  <c r="ZF10" i="3"/>
  <c r="ZF15" i="3" s="1"/>
  <c r="ZF17" i="3" s="1"/>
  <c r="ZF9" i="3"/>
  <c r="ZF14" i="3" s="1"/>
  <c r="ZE16" i="3"/>
  <c r="ZH8" i="3" l="1"/>
  <c r="ZH12" i="3" s="1"/>
  <c r="ZH13" i="3" s="1"/>
  <c r="ZG10" i="3"/>
  <c r="ZG15" i="3" s="1"/>
  <c r="ZG17" i="3" s="1"/>
  <c r="ZG9" i="3"/>
  <c r="ZG14" i="3" s="1"/>
  <c r="ZF16" i="3"/>
  <c r="ZI8" i="3" l="1"/>
  <c r="ZI12" i="3" s="1"/>
  <c r="ZI13" i="3" s="1"/>
  <c r="ZH10" i="3"/>
  <c r="ZH15" i="3" s="1"/>
  <c r="ZH17" i="3" s="1"/>
  <c r="ZH9" i="3"/>
  <c r="ZH14" i="3" s="1"/>
  <c r="ZG16" i="3"/>
  <c r="ZJ8" i="3" l="1"/>
  <c r="ZJ12" i="3" s="1"/>
  <c r="ZJ13" i="3" s="1"/>
  <c r="ZI10" i="3"/>
  <c r="ZI15" i="3" s="1"/>
  <c r="ZI17" i="3" s="1"/>
  <c r="ZI9" i="3"/>
  <c r="ZI14" i="3" s="1"/>
  <c r="ZH16" i="3"/>
  <c r="ZI16" i="3" l="1"/>
  <c r="ZK8" i="3"/>
  <c r="ZK12" i="3" s="1"/>
  <c r="ZK13" i="3" s="1"/>
  <c r="ZJ10" i="3"/>
  <c r="ZJ15" i="3" s="1"/>
  <c r="ZJ17" i="3" s="1"/>
  <c r="ZJ9" i="3"/>
  <c r="ZJ14" i="3" s="1"/>
  <c r="ZJ16" i="3" l="1"/>
  <c r="ZL8" i="3"/>
  <c r="ZL12" i="3" s="1"/>
  <c r="ZL13" i="3" s="1"/>
  <c r="ZK9" i="3"/>
  <c r="ZK14" i="3" s="1"/>
  <c r="ZK10" i="3"/>
  <c r="ZK15" i="3" s="1"/>
  <c r="ZK17" i="3" s="1"/>
  <c r="ZK16" i="3" l="1"/>
  <c r="ZM8" i="3"/>
  <c r="ZM12" i="3" s="1"/>
  <c r="ZM13" i="3" s="1"/>
  <c r="ZL10" i="3"/>
  <c r="ZL15" i="3" s="1"/>
  <c r="ZL17" i="3" s="1"/>
  <c r="ZL9" i="3"/>
  <c r="ZL14" i="3" s="1"/>
  <c r="ZL16" i="3" l="1"/>
  <c r="ZN8" i="3"/>
  <c r="ZN12" i="3" s="1"/>
  <c r="ZN13" i="3" s="1"/>
  <c r="ZM10" i="3"/>
  <c r="ZM15" i="3" s="1"/>
  <c r="ZM17" i="3" s="1"/>
  <c r="ZM9" i="3"/>
  <c r="ZM14" i="3" s="1"/>
  <c r="ZM16" i="3" l="1"/>
  <c r="ZO8" i="3"/>
  <c r="ZO12" i="3" s="1"/>
  <c r="ZO13" i="3" s="1"/>
  <c r="ZN9" i="3"/>
  <c r="ZN14" i="3" s="1"/>
  <c r="ZN10" i="3"/>
  <c r="ZN15" i="3" s="1"/>
  <c r="ZN17" i="3" s="1"/>
  <c r="ZP8" i="3" l="1"/>
  <c r="ZP12" i="3" s="1"/>
  <c r="ZP13" i="3" s="1"/>
  <c r="ZO9" i="3"/>
  <c r="ZO14" i="3" s="1"/>
  <c r="ZO10" i="3"/>
  <c r="ZO15" i="3" s="1"/>
  <c r="ZO17" i="3" s="1"/>
  <c r="ZN16" i="3"/>
  <c r="ZO16" i="3" l="1"/>
  <c r="ZQ8" i="3"/>
  <c r="ZQ12" i="3" s="1"/>
  <c r="ZQ13" i="3" s="1"/>
  <c r="ZP9" i="3"/>
  <c r="ZP14" i="3" s="1"/>
  <c r="ZP10" i="3"/>
  <c r="ZP15" i="3" s="1"/>
  <c r="ZP17" i="3" s="1"/>
  <c r="ZP16" i="3" l="1"/>
  <c r="ZR8" i="3"/>
  <c r="ZR12" i="3" s="1"/>
  <c r="ZR13" i="3" s="1"/>
  <c r="ZQ9" i="3"/>
  <c r="ZQ14" i="3" s="1"/>
  <c r="ZQ10" i="3"/>
  <c r="ZQ15" i="3" s="1"/>
  <c r="ZQ17" i="3" s="1"/>
  <c r="ZS8" i="3" l="1"/>
  <c r="ZS12" i="3" s="1"/>
  <c r="ZS13" i="3" s="1"/>
  <c r="ZR9" i="3"/>
  <c r="ZR14" i="3" s="1"/>
  <c r="ZR10" i="3"/>
  <c r="ZR15" i="3" s="1"/>
  <c r="ZR17" i="3" s="1"/>
  <c r="ZQ16" i="3"/>
  <c r="ZT8" i="3" l="1"/>
  <c r="ZT12" i="3" s="1"/>
  <c r="ZT13" i="3" s="1"/>
  <c r="ZS9" i="3"/>
  <c r="ZS14" i="3" s="1"/>
  <c r="ZS10" i="3"/>
  <c r="ZS15" i="3" s="1"/>
  <c r="ZS17" i="3" s="1"/>
  <c r="ZR16" i="3"/>
  <c r="ZU8" i="3" l="1"/>
  <c r="ZU12" i="3" s="1"/>
  <c r="ZU13" i="3" s="1"/>
  <c r="ZT9" i="3"/>
  <c r="ZT14" i="3" s="1"/>
  <c r="ZT10" i="3"/>
  <c r="ZT15" i="3" s="1"/>
  <c r="ZT17" i="3" s="1"/>
  <c r="ZS16" i="3"/>
  <c r="ZV8" i="3" l="1"/>
  <c r="ZV12" i="3" s="1"/>
  <c r="ZV13" i="3" s="1"/>
  <c r="ZU9" i="3"/>
  <c r="ZU14" i="3" s="1"/>
  <c r="ZU10" i="3"/>
  <c r="ZU15" i="3" s="1"/>
  <c r="ZU17" i="3" s="1"/>
  <c r="ZT16" i="3"/>
  <c r="ZU16" i="3" l="1"/>
  <c r="ZW8" i="3"/>
  <c r="ZW12" i="3" s="1"/>
  <c r="ZW13" i="3" s="1"/>
  <c r="ZV9" i="3"/>
  <c r="ZV14" i="3" s="1"/>
  <c r="ZV10" i="3"/>
  <c r="ZV15" i="3" s="1"/>
  <c r="ZV17" i="3" s="1"/>
  <c r="ZX8" i="3" l="1"/>
  <c r="ZX12" i="3" s="1"/>
  <c r="ZX13" i="3" s="1"/>
  <c r="ZW9" i="3"/>
  <c r="ZW14" i="3" s="1"/>
  <c r="ZW10" i="3"/>
  <c r="ZW15" i="3" s="1"/>
  <c r="ZW17" i="3" s="1"/>
  <c r="ZV16" i="3"/>
  <c r="ZW16" i="3" l="1"/>
  <c r="ZY8" i="3"/>
  <c r="ZY12" i="3" s="1"/>
  <c r="ZY13" i="3" s="1"/>
  <c r="ZX10" i="3"/>
  <c r="ZX15" i="3" s="1"/>
  <c r="ZX17" i="3" s="1"/>
  <c r="ZX9" i="3"/>
  <c r="ZX14" i="3" s="1"/>
  <c r="ZX16" i="3" l="1"/>
  <c r="ZZ8" i="3"/>
  <c r="ZZ12" i="3" s="1"/>
  <c r="ZZ13" i="3" s="1"/>
  <c r="ZY10" i="3"/>
  <c r="ZY15" i="3" s="1"/>
  <c r="ZY17" i="3" s="1"/>
  <c r="ZY9" i="3"/>
  <c r="ZY14" i="3" s="1"/>
  <c r="AAA8" i="3" l="1"/>
  <c r="AAA12" i="3" s="1"/>
  <c r="AAA13" i="3" s="1"/>
  <c r="ZZ9" i="3"/>
  <c r="ZZ14" i="3" s="1"/>
  <c r="ZZ10" i="3"/>
  <c r="ZZ15" i="3" s="1"/>
  <c r="ZZ17" i="3" s="1"/>
  <c r="ZY16" i="3"/>
  <c r="ZZ16" i="3" l="1"/>
  <c r="AAB8" i="3"/>
  <c r="AAB12" i="3" s="1"/>
  <c r="AAB13" i="3" s="1"/>
  <c r="AAA9" i="3"/>
  <c r="AAA14" i="3" s="1"/>
  <c r="AAA10" i="3"/>
  <c r="AAA15" i="3" s="1"/>
  <c r="AAA17" i="3" s="1"/>
  <c r="AAC8" i="3" l="1"/>
  <c r="AAC12" i="3" s="1"/>
  <c r="AAC13" i="3" s="1"/>
  <c r="AAB9" i="3"/>
  <c r="AAB14" i="3" s="1"/>
  <c r="AAB10" i="3"/>
  <c r="AAB15" i="3" s="1"/>
  <c r="AAB17" i="3" s="1"/>
  <c r="AAA16" i="3"/>
  <c r="AAB16" i="3" l="1"/>
  <c r="AAD8" i="3"/>
  <c r="AAD12" i="3" s="1"/>
  <c r="AAD13" i="3" s="1"/>
  <c r="AAC9" i="3"/>
  <c r="AAC14" i="3" s="1"/>
  <c r="AAC10" i="3"/>
  <c r="AAC15" i="3" s="1"/>
  <c r="AAC17" i="3" s="1"/>
  <c r="AAC16" i="3" l="1"/>
  <c r="AAE8" i="3"/>
  <c r="AAE12" i="3" s="1"/>
  <c r="AAE13" i="3" s="1"/>
  <c r="AAD9" i="3"/>
  <c r="AAD14" i="3" s="1"/>
  <c r="AAD10" i="3"/>
  <c r="AAD15" i="3" s="1"/>
  <c r="AAD17" i="3" s="1"/>
  <c r="AAD16" i="3" l="1"/>
  <c r="AAF8" i="3"/>
  <c r="AAF12" i="3" s="1"/>
  <c r="AAF13" i="3" s="1"/>
  <c r="AAE9" i="3"/>
  <c r="AAE14" i="3" s="1"/>
  <c r="AAE10" i="3"/>
  <c r="AAE15" i="3" s="1"/>
  <c r="AAE17" i="3" s="1"/>
  <c r="AAE16" i="3" l="1"/>
  <c r="AAG8" i="3"/>
  <c r="AAG12" i="3" s="1"/>
  <c r="AAG13" i="3" s="1"/>
  <c r="AAF9" i="3"/>
  <c r="AAF14" i="3" s="1"/>
  <c r="AAF10" i="3"/>
  <c r="AAF15" i="3" s="1"/>
  <c r="AAF17" i="3" s="1"/>
  <c r="AAF16" i="3" l="1"/>
  <c r="AAH8" i="3"/>
  <c r="AAH12" i="3" s="1"/>
  <c r="AAH13" i="3" s="1"/>
  <c r="AAG9" i="3"/>
  <c r="AAG14" i="3" s="1"/>
  <c r="AAG10" i="3"/>
  <c r="AAG15" i="3" s="1"/>
  <c r="AAG17" i="3" s="1"/>
  <c r="AAG16" i="3" l="1"/>
  <c r="AAI8" i="3"/>
  <c r="AAI12" i="3" s="1"/>
  <c r="AAI13" i="3" s="1"/>
  <c r="AAH9" i="3"/>
  <c r="AAH14" i="3" s="1"/>
  <c r="AAH10" i="3"/>
  <c r="AAH15" i="3" s="1"/>
  <c r="AAH17" i="3" s="1"/>
  <c r="AAH16" i="3" l="1"/>
  <c r="AAJ8" i="3"/>
  <c r="AAJ12" i="3" s="1"/>
  <c r="AAJ13" i="3" s="1"/>
  <c r="AAI9" i="3"/>
  <c r="AAI14" i="3" s="1"/>
  <c r="AAI10" i="3"/>
  <c r="AAI15" i="3" s="1"/>
  <c r="AAI17" i="3" s="1"/>
  <c r="AAI16" i="3" l="1"/>
  <c r="AAK8" i="3"/>
  <c r="AAK12" i="3" s="1"/>
  <c r="AAK13" i="3" s="1"/>
  <c r="AAJ10" i="3"/>
  <c r="AAJ15" i="3" s="1"/>
  <c r="AAJ17" i="3" s="1"/>
  <c r="AAJ9" i="3"/>
  <c r="AAJ14" i="3" s="1"/>
  <c r="AAJ16" i="3" l="1"/>
  <c r="AAL8" i="3"/>
  <c r="AAL12" i="3" s="1"/>
  <c r="AAL13" i="3" s="1"/>
  <c r="AAK9" i="3"/>
  <c r="AAK14" i="3" s="1"/>
  <c r="AAK10" i="3"/>
  <c r="AAK15" i="3" s="1"/>
  <c r="AAK17" i="3" s="1"/>
  <c r="AAK16" i="3" l="1"/>
  <c r="AAM8" i="3"/>
  <c r="AAM12" i="3" s="1"/>
  <c r="AAM13" i="3" s="1"/>
  <c r="AAL10" i="3"/>
  <c r="AAL15" i="3" s="1"/>
  <c r="AAL17" i="3" s="1"/>
  <c r="AAL9" i="3"/>
  <c r="AAL14" i="3" s="1"/>
  <c r="AAL16" i="3" l="1"/>
  <c r="AAN8" i="3"/>
  <c r="AAN12" i="3" s="1"/>
  <c r="AAN13" i="3" s="1"/>
  <c r="AAM10" i="3"/>
  <c r="AAM15" i="3" s="1"/>
  <c r="AAM17" i="3" s="1"/>
  <c r="AAM9" i="3"/>
  <c r="AAM14" i="3" s="1"/>
  <c r="AAO8" i="3" l="1"/>
  <c r="AAO12" i="3" s="1"/>
  <c r="AAO13" i="3" s="1"/>
  <c r="AAN10" i="3"/>
  <c r="AAN15" i="3" s="1"/>
  <c r="AAN17" i="3" s="1"/>
  <c r="AAN9" i="3"/>
  <c r="AAN14" i="3" s="1"/>
  <c r="AAM16" i="3"/>
  <c r="AAN16" i="3" l="1"/>
  <c r="AAP8" i="3"/>
  <c r="AAP12" i="3" s="1"/>
  <c r="AAP13" i="3" s="1"/>
  <c r="AAO10" i="3"/>
  <c r="AAO15" i="3" s="1"/>
  <c r="AAO17" i="3" s="1"/>
  <c r="AAO9" i="3"/>
  <c r="AAO14" i="3" s="1"/>
  <c r="AAO16" i="3" l="1"/>
  <c r="AAQ8" i="3"/>
  <c r="AAQ12" i="3" s="1"/>
  <c r="AAQ13" i="3" s="1"/>
  <c r="AAP10" i="3"/>
  <c r="AAP15" i="3" s="1"/>
  <c r="AAP17" i="3" s="1"/>
  <c r="AAP9" i="3"/>
  <c r="AAP14" i="3" s="1"/>
  <c r="AAR8" i="3" l="1"/>
  <c r="AAR12" i="3" s="1"/>
  <c r="AAR13" i="3" s="1"/>
  <c r="AAQ10" i="3"/>
  <c r="AAQ15" i="3" s="1"/>
  <c r="AAQ17" i="3" s="1"/>
  <c r="AAQ9" i="3"/>
  <c r="AAQ14" i="3" s="1"/>
  <c r="AAP16" i="3"/>
  <c r="AAS8" i="3" l="1"/>
  <c r="AAS12" i="3" s="1"/>
  <c r="AAS13" i="3" s="1"/>
  <c r="AAR10" i="3"/>
  <c r="AAR15" i="3" s="1"/>
  <c r="AAR17" i="3" s="1"/>
  <c r="AAR9" i="3"/>
  <c r="AAR14" i="3" s="1"/>
  <c r="AAQ16" i="3"/>
  <c r="AAR16" i="3" l="1"/>
  <c r="AAT8" i="3"/>
  <c r="AAT12" i="3" s="1"/>
  <c r="AAT13" i="3" s="1"/>
  <c r="AAS10" i="3"/>
  <c r="AAS15" i="3" s="1"/>
  <c r="AAS17" i="3" s="1"/>
  <c r="AAS9" i="3"/>
  <c r="AAS14" i="3" s="1"/>
  <c r="AAU8" i="3" l="1"/>
  <c r="AAU12" i="3" s="1"/>
  <c r="AAU13" i="3" s="1"/>
  <c r="AAT10" i="3"/>
  <c r="AAT15" i="3" s="1"/>
  <c r="AAT17" i="3" s="1"/>
  <c r="AAT9" i="3"/>
  <c r="AAT14" i="3" s="1"/>
  <c r="AAS16" i="3"/>
  <c r="AAT16" i="3" l="1"/>
  <c r="AAV8" i="3"/>
  <c r="AAV12" i="3" s="1"/>
  <c r="AAV13" i="3" s="1"/>
  <c r="AAU9" i="3"/>
  <c r="AAU14" i="3" s="1"/>
  <c r="AAU10" i="3"/>
  <c r="AAU15" i="3" s="1"/>
  <c r="AAU17" i="3" s="1"/>
  <c r="AAU16" i="3" l="1"/>
  <c r="AAW8" i="3"/>
  <c r="AAW12" i="3" s="1"/>
  <c r="AAW13" i="3" s="1"/>
  <c r="AAV10" i="3"/>
  <c r="AAV15" i="3" s="1"/>
  <c r="AAV17" i="3" s="1"/>
  <c r="AAV9" i="3"/>
  <c r="AAV14" i="3" s="1"/>
  <c r="AAV16" i="3" l="1"/>
  <c r="AAX8" i="3"/>
  <c r="AAX12" i="3" s="1"/>
  <c r="AAX13" i="3" s="1"/>
  <c r="AAW9" i="3"/>
  <c r="AAW14" i="3" s="1"/>
  <c r="AAW10" i="3"/>
  <c r="AAW15" i="3" s="1"/>
  <c r="AAW17" i="3" s="1"/>
  <c r="AAY8" i="3" l="1"/>
  <c r="AAY12" i="3" s="1"/>
  <c r="AAY13" i="3" s="1"/>
  <c r="AAX10" i="3"/>
  <c r="AAX15" i="3" s="1"/>
  <c r="AAX17" i="3" s="1"/>
  <c r="AAX9" i="3"/>
  <c r="AAX14" i="3" s="1"/>
  <c r="AAW16" i="3"/>
  <c r="AAZ8" i="3" l="1"/>
  <c r="AAZ12" i="3" s="1"/>
  <c r="AAZ13" i="3" s="1"/>
  <c r="AAY10" i="3"/>
  <c r="AAY15" i="3" s="1"/>
  <c r="AAY17" i="3" s="1"/>
  <c r="AAY9" i="3"/>
  <c r="AAY14" i="3" s="1"/>
  <c r="AAX16" i="3"/>
  <c r="AAY16" i="3" l="1"/>
  <c r="ABA8" i="3"/>
  <c r="ABA12" i="3" s="1"/>
  <c r="ABA13" i="3" s="1"/>
  <c r="AAZ10" i="3"/>
  <c r="AAZ15" i="3" s="1"/>
  <c r="AAZ17" i="3" s="1"/>
  <c r="AAZ9" i="3"/>
  <c r="AAZ14" i="3" s="1"/>
  <c r="ABB8" i="3" l="1"/>
  <c r="ABB12" i="3" s="1"/>
  <c r="ABB13" i="3" s="1"/>
  <c r="ABA9" i="3"/>
  <c r="ABA14" i="3" s="1"/>
  <c r="ABA10" i="3"/>
  <c r="ABA15" i="3" s="1"/>
  <c r="ABA17" i="3" s="1"/>
  <c r="AAZ16" i="3"/>
  <c r="ABC8" i="3" l="1"/>
  <c r="ABC12" i="3" s="1"/>
  <c r="ABC13" i="3" s="1"/>
  <c r="ABB10" i="3"/>
  <c r="ABB15" i="3" s="1"/>
  <c r="ABB17" i="3" s="1"/>
  <c r="ABB9" i="3"/>
  <c r="ABB14" i="3" s="1"/>
  <c r="ABA16" i="3"/>
  <c r="ABD8" i="3" l="1"/>
  <c r="ABD12" i="3" s="1"/>
  <c r="ABD13" i="3" s="1"/>
  <c r="ABC9" i="3"/>
  <c r="ABC14" i="3" s="1"/>
  <c r="ABC10" i="3"/>
  <c r="ABC15" i="3" s="1"/>
  <c r="ABC17" i="3" s="1"/>
  <c r="ABB16" i="3"/>
  <c r="ABE8" i="3" l="1"/>
  <c r="ABE12" i="3" s="1"/>
  <c r="ABE13" i="3" s="1"/>
  <c r="ABD9" i="3"/>
  <c r="ABD14" i="3" s="1"/>
  <c r="ABD10" i="3"/>
  <c r="ABD15" i="3" s="1"/>
  <c r="ABD17" i="3" s="1"/>
  <c r="ABC16" i="3"/>
  <c r="ABD16" i="3" l="1"/>
  <c r="ABF8" i="3"/>
  <c r="ABF12" i="3" s="1"/>
  <c r="ABF13" i="3" s="1"/>
  <c r="ABE9" i="3"/>
  <c r="ABE14" i="3" s="1"/>
  <c r="ABE10" i="3"/>
  <c r="ABE15" i="3" s="1"/>
  <c r="ABE17" i="3" s="1"/>
  <c r="ABG8" i="3" l="1"/>
  <c r="ABG12" i="3" s="1"/>
  <c r="ABG13" i="3" s="1"/>
  <c r="ABF9" i="3"/>
  <c r="ABF14" i="3" s="1"/>
  <c r="ABF10" i="3"/>
  <c r="ABF15" i="3" s="1"/>
  <c r="ABF17" i="3" s="1"/>
  <c r="ABE16" i="3"/>
  <c r="ABF16" i="3" l="1"/>
  <c r="ABH8" i="3"/>
  <c r="ABH12" i="3" s="1"/>
  <c r="ABH13" i="3" s="1"/>
  <c r="ABG9" i="3"/>
  <c r="ABG14" i="3" s="1"/>
  <c r="ABG10" i="3"/>
  <c r="ABG15" i="3" s="1"/>
  <c r="ABG17" i="3" s="1"/>
  <c r="ABG16" i="3" l="1"/>
  <c r="ABI8" i="3"/>
  <c r="ABI12" i="3" s="1"/>
  <c r="ABI13" i="3" s="1"/>
  <c r="ABH9" i="3"/>
  <c r="ABH14" i="3" s="1"/>
  <c r="ABH10" i="3"/>
  <c r="ABH15" i="3" s="1"/>
  <c r="ABH17" i="3" s="1"/>
  <c r="ABH16" i="3" l="1"/>
  <c r="ABJ8" i="3"/>
  <c r="ABJ12" i="3" s="1"/>
  <c r="ABJ13" i="3" s="1"/>
  <c r="ABI9" i="3"/>
  <c r="ABI14" i="3" s="1"/>
  <c r="ABI10" i="3"/>
  <c r="ABI15" i="3" s="1"/>
  <c r="ABI17" i="3" s="1"/>
  <c r="ABI16" i="3" l="1"/>
  <c r="ABK8" i="3"/>
  <c r="ABK12" i="3" s="1"/>
  <c r="ABK13" i="3" s="1"/>
  <c r="ABJ10" i="3"/>
  <c r="ABJ15" i="3" s="1"/>
  <c r="ABJ17" i="3" s="1"/>
  <c r="ABJ9" i="3"/>
  <c r="ABJ14" i="3" s="1"/>
  <c r="ABL8" i="3" l="1"/>
  <c r="ABL12" i="3" s="1"/>
  <c r="ABL13" i="3" s="1"/>
  <c r="ABK9" i="3"/>
  <c r="ABK14" i="3" s="1"/>
  <c r="ABK10" i="3"/>
  <c r="ABK15" i="3" s="1"/>
  <c r="ABK17" i="3" s="1"/>
  <c r="ABJ16" i="3"/>
  <c r="ABM8" i="3" l="1"/>
  <c r="ABM12" i="3" s="1"/>
  <c r="ABM13" i="3" s="1"/>
  <c r="ABL9" i="3"/>
  <c r="ABL14" i="3" s="1"/>
  <c r="ABL10" i="3"/>
  <c r="ABL15" i="3" s="1"/>
  <c r="ABL17" i="3" s="1"/>
  <c r="ABK16" i="3"/>
  <c r="ABL16" i="3" l="1"/>
  <c r="ABN8" i="3"/>
  <c r="ABN12" i="3" s="1"/>
  <c r="ABN13" i="3" s="1"/>
  <c r="ABM9" i="3"/>
  <c r="ABM14" i="3" s="1"/>
  <c r="ABM10" i="3"/>
  <c r="ABM15" i="3" s="1"/>
  <c r="ABM17" i="3" s="1"/>
  <c r="ABM16" i="3" l="1"/>
  <c r="ABO8" i="3"/>
  <c r="ABO12" i="3" s="1"/>
  <c r="ABO13" i="3" s="1"/>
  <c r="ABN10" i="3"/>
  <c r="ABN15" i="3" s="1"/>
  <c r="ABN17" i="3" s="1"/>
  <c r="ABN9" i="3"/>
  <c r="ABN14" i="3" s="1"/>
  <c r="ABN16" i="3" l="1"/>
  <c r="ABP8" i="3"/>
  <c r="ABP12" i="3" s="1"/>
  <c r="ABP13" i="3" s="1"/>
  <c r="ABO9" i="3"/>
  <c r="ABO14" i="3" s="1"/>
  <c r="ABO10" i="3"/>
  <c r="ABO15" i="3" s="1"/>
  <c r="ABO17" i="3" s="1"/>
  <c r="ABO16" i="3" l="1"/>
  <c r="ABQ8" i="3"/>
  <c r="ABQ12" i="3" s="1"/>
  <c r="ABQ13" i="3" s="1"/>
  <c r="ABP9" i="3"/>
  <c r="ABP14" i="3" s="1"/>
  <c r="ABP10" i="3"/>
  <c r="ABP15" i="3" s="1"/>
  <c r="ABP17" i="3" s="1"/>
  <c r="ABP16" i="3" l="1"/>
  <c r="ABR8" i="3"/>
  <c r="ABR12" i="3" s="1"/>
  <c r="ABR13" i="3" s="1"/>
  <c r="ABQ9" i="3"/>
  <c r="ABQ14" i="3" s="1"/>
  <c r="ABQ10" i="3"/>
  <c r="ABQ15" i="3" s="1"/>
  <c r="ABQ17" i="3" s="1"/>
  <c r="ABQ16" i="3" l="1"/>
  <c r="ABS8" i="3"/>
  <c r="ABS12" i="3" s="1"/>
  <c r="ABS13" i="3" s="1"/>
  <c r="ABR9" i="3"/>
  <c r="ABR14" i="3" s="1"/>
  <c r="ABR10" i="3"/>
  <c r="ABR15" i="3" s="1"/>
  <c r="ABR17" i="3" s="1"/>
  <c r="ABR16" i="3" l="1"/>
  <c r="ABT8" i="3"/>
  <c r="ABT12" i="3" s="1"/>
  <c r="ABT13" i="3" s="1"/>
  <c r="ABS9" i="3"/>
  <c r="ABS14" i="3" s="1"/>
  <c r="ABS10" i="3"/>
  <c r="ABS15" i="3" s="1"/>
  <c r="ABS17" i="3" s="1"/>
  <c r="ABU8" i="3" l="1"/>
  <c r="ABU12" i="3" s="1"/>
  <c r="ABU13" i="3" s="1"/>
  <c r="ABT10" i="3"/>
  <c r="ABT15" i="3" s="1"/>
  <c r="ABT17" i="3" s="1"/>
  <c r="ABT9" i="3"/>
  <c r="ABT14" i="3" s="1"/>
  <c r="ABS16" i="3"/>
  <c r="ABV8" i="3" l="1"/>
  <c r="ABV12" i="3" s="1"/>
  <c r="ABV13" i="3" s="1"/>
  <c r="ABU9" i="3"/>
  <c r="ABU14" i="3" s="1"/>
  <c r="ABU10" i="3"/>
  <c r="ABU15" i="3" s="1"/>
  <c r="ABU17" i="3" s="1"/>
  <c r="ABT16" i="3"/>
  <c r="ABW8" i="3" l="1"/>
  <c r="ABW12" i="3" s="1"/>
  <c r="ABW13" i="3" s="1"/>
  <c r="ABV10" i="3"/>
  <c r="ABV15" i="3" s="1"/>
  <c r="ABV17" i="3" s="1"/>
  <c r="ABV9" i="3"/>
  <c r="ABV14" i="3" s="1"/>
  <c r="ABU16" i="3"/>
  <c r="ABV16" i="3" l="1"/>
  <c r="ABX8" i="3"/>
  <c r="ABX12" i="3" s="1"/>
  <c r="ABX13" i="3" s="1"/>
  <c r="ABW10" i="3"/>
  <c r="ABW15" i="3" s="1"/>
  <c r="ABW17" i="3" s="1"/>
  <c r="ABW9" i="3"/>
  <c r="ABW14" i="3" s="1"/>
  <c r="ABY8" i="3" l="1"/>
  <c r="ABY12" i="3" s="1"/>
  <c r="ABY13" i="3" s="1"/>
  <c r="ABX10" i="3"/>
  <c r="ABX15" i="3" s="1"/>
  <c r="ABX17" i="3" s="1"/>
  <c r="ABX9" i="3"/>
  <c r="ABX14" i="3" s="1"/>
  <c r="ABW16" i="3"/>
  <c r="ABX16" i="3" l="1"/>
  <c r="ABZ8" i="3"/>
  <c r="ABZ12" i="3" s="1"/>
  <c r="ABZ13" i="3" s="1"/>
  <c r="ABY10" i="3"/>
  <c r="ABY15" i="3" s="1"/>
  <c r="ABY17" i="3" s="1"/>
  <c r="ABY9" i="3"/>
  <c r="ABY14" i="3" s="1"/>
  <c r="ACA8" i="3" l="1"/>
  <c r="ACA12" i="3" s="1"/>
  <c r="ACA13" i="3" s="1"/>
  <c r="ABZ10" i="3"/>
  <c r="ABZ15" i="3" s="1"/>
  <c r="ABZ17" i="3" s="1"/>
  <c r="ABZ9" i="3"/>
  <c r="ABZ14" i="3" s="1"/>
  <c r="ABY16" i="3"/>
  <c r="ACB8" i="3" l="1"/>
  <c r="ACB12" i="3" s="1"/>
  <c r="ACB13" i="3" s="1"/>
  <c r="ACA10" i="3"/>
  <c r="ACA15" i="3" s="1"/>
  <c r="ACA17" i="3" s="1"/>
  <c r="ACA9" i="3"/>
  <c r="ACA14" i="3" s="1"/>
  <c r="ABZ16" i="3"/>
  <c r="ACC8" i="3" l="1"/>
  <c r="ACC12" i="3" s="1"/>
  <c r="ACC13" i="3" s="1"/>
  <c r="ACB10" i="3"/>
  <c r="ACB15" i="3" s="1"/>
  <c r="ACB17" i="3" s="1"/>
  <c r="ACB9" i="3"/>
  <c r="ACB14" i="3" s="1"/>
  <c r="ACA16" i="3"/>
  <c r="ACD8" i="3" l="1"/>
  <c r="ACD12" i="3" s="1"/>
  <c r="ACD13" i="3" s="1"/>
  <c r="ACC10" i="3"/>
  <c r="ACC15" i="3" s="1"/>
  <c r="ACC17" i="3" s="1"/>
  <c r="ACC9" i="3"/>
  <c r="ACC14" i="3" s="1"/>
  <c r="ACB16" i="3"/>
  <c r="ACE8" i="3" l="1"/>
  <c r="ACE12" i="3" s="1"/>
  <c r="ACE13" i="3" s="1"/>
  <c r="ACD10" i="3"/>
  <c r="ACD15" i="3" s="1"/>
  <c r="ACD17" i="3" s="1"/>
  <c r="ACD9" i="3"/>
  <c r="ACD14" i="3" s="1"/>
  <c r="ACC16" i="3"/>
  <c r="ACF8" i="3" l="1"/>
  <c r="ACF12" i="3" s="1"/>
  <c r="ACF13" i="3" s="1"/>
  <c r="ACE9" i="3"/>
  <c r="ACE14" i="3" s="1"/>
  <c r="ACE10" i="3"/>
  <c r="ACE15" i="3" s="1"/>
  <c r="ACE17" i="3" s="1"/>
  <c r="ACD16" i="3"/>
  <c r="ACE16" i="3" l="1"/>
  <c r="ACG8" i="3"/>
  <c r="ACG12" i="3" s="1"/>
  <c r="ACG13" i="3" s="1"/>
  <c r="ACF9" i="3"/>
  <c r="ACF14" i="3" s="1"/>
  <c r="ACF10" i="3"/>
  <c r="ACF15" i="3" s="1"/>
  <c r="ACF17" i="3" s="1"/>
  <c r="ACH8" i="3" l="1"/>
  <c r="ACH12" i="3" s="1"/>
  <c r="ACH13" i="3" s="1"/>
  <c r="ACG9" i="3"/>
  <c r="ACG14" i="3" s="1"/>
  <c r="ACG10" i="3"/>
  <c r="ACG15" i="3" s="1"/>
  <c r="ACG17" i="3" s="1"/>
  <c r="ACF16" i="3"/>
  <c r="ACI8" i="3" l="1"/>
  <c r="ACI12" i="3" s="1"/>
  <c r="ACI13" i="3" s="1"/>
  <c r="ACH10" i="3"/>
  <c r="ACH15" i="3" s="1"/>
  <c r="ACH17" i="3" s="1"/>
  <c r="ACH9" i="3"/>
  <c r="ACH14" i="3" s="1"/>
  <c r="ACG16" i="3"/>
  <c r="ACJ8" i="3" l="1"/>
  <c r="ACJ12" i="3" s="1"/>
  <c r="ACJ13" i="3" s="1"/>
  <c r="ACI10" i="3"/>
  <c r="ACI15" i="3" s="1"/>
  <c r="ACI17" i="3" s="1"/>
  <c r="ACI9" i="3"/>
  <c r="ACI14" i="3" s="1"/>
  <c r="ACH16" i="3"/>
  <c r="ACK8" i="3" l="1"/>
  <c r="ACK12" i="3" s="1"/>
  <c r="ACK13" i="3" s="1"/>
  <c r="ACJ10" i="3"/>
  <c r="ACJ15" i="3" s="1"/>
  <c r="ACJ17" i="3" s="1"/>
  <c r="ACJ9" i="3"/>
  <c r="ACJ14" i="3" s="1"/>
  <c r="ACI16" i="3"/>
  <c r="ACL8" i="3" l="1"/>
  <c r="ACL12" i="3" s="1"/>
  <c r="ACL13" i="3" s="1"/>
  <c r="ACK9" i="3"/>
  <c r="ACK14" i="3" s="1"/>
  <c r="ACK10" i="3"/>
  <c r="ACK15" i="3" s="1"/>
  <c r="ACK17" i="3" s="1"/>
  <c r="ACJ16" i="3"/>
  <c r="ACK16" i="3" l="1"/>
  <c r="ACM8" i="3"/>
  <c r="ACM12" i="3" s="1"/>
  <c r="ACM13" i="3" s="1"/>
  <c r="ACL10" i="3"/>
  <c r="ACL15" i="3" s="1"/>
  <c r="ACL17" i="3" s="1"/>
  <c r="ACL9" i="3"/>
  <c r="ACL14" i="3" s="1"/>
  <c r="ACN8" i="3" l="1"/>
  <c r="ACN12" i="3" s="1"/>
  <c r="ACN13" i="3" s="1"/>
  <c r="ACM10" i="3"/>
  <c r="ACM15" i="3" s="1"/>
  <c r="ACM17" i="3" s="1"/>
  <c r="ACM9" i="3"/>
  <c r="ACM14" i="3" s="1"/>
  <c r="ACL16" i="3"/>
  <c r="ACO8" i="3" l="1"/>
  <c r="ACO12" i="3" s="1"/>
  <c r="ACO13" i="3" s="1"/>
  <c r="ACN9" i="3"/>
  <c r="ACN14" i="3" s="1"/>
  <c r="ACN10" i="3"/>
  <c r="ACN15" i="3" s="1"/>
  <c r="ACN17" i="3" s="1"/>
  <c r="ACM16" i="3"/>
  <c r="ACN16" i="3" l="1"/>
  <c r="ACP8" i="3"/>
  <c r="ACP12" i="3" s="1"/>
  <c r="ACP13" i="3" s="1"/>
  <c r="ACO10" i="3"/>
  <c r="ACO15" i="3" s="1"/>
  <c r="ACO17" i="3" s="1"/>
  <c r="ACO9" i="3"/>
  <c r="ACO14" i="3" s="1"/>
  <c r="ACO16" i="3" l="1"/>
  <c r="ACQ8" i="3"/>
  <c r="ACQ12" i="3" s="1"/>
  <c r="ACQ13" i="3" s="1"/>
  <c r="ACP10" i="3"/>
  <c r="ACP15" i="3" s="1"/>
  <c r="ACP17" i="3" s="1"/>
  <c r="ACP9" i="3"/>
  <c r="ACP14" i="3" s="1"/>
  <c r="ACR8" i="3" l="1"/>
  <c r="ACR12" i="3" s="1"/>
  <c r="ACR13" i="3" s="1"/>
  <c r="ACQ9" i="3"/>
  <c r="ACQ14" i="3" s="1"/>
  <c r="ACQ10" i="3"/>
  <c r="ACQ15" i="3" s="1"/>
  <c r="ACQ17" i="3" s="1"/>
  <c r="ACP16" i="3"/>
  <c r="ACS8" i="3" l="1"/>
  <c r="ACS12" i="3" s="1"/>
  <c r="ACS13" i="3" s="1"/>
  <c r="ACR10" i="3"/>
  <c r="ACR15" i="3" s="1"/>
  <c r="ACR17" i="3" s="1"/>
  <c r="ACR9" i="3"/>
  <c r="ACR14" i="3" s="1"/>
  <c r="ACQ16" i="3"/>
  <c r="ACT8" i="3" l="1"/>
  <c r="ACT12" i="3" s="1"/>
  <c r="ACT13" i="3" s="1"/>
  <c r="ACS10" i="3"/>
  <c r="ACS15" i="3" s="1"/>
  <c r="ACS17" i="3" s="1"/>
  <c r="ACS9" i="3"/>
  <c r="ACS14" i="3" s="1"/>
  <c r="ACR16" i="3"/>
  <c r="ACS16" i="3" l="1"/>
  <c r="ACU8" i="3"/>
  <c r="ACU12" i="3" s="1"/>
  <c r="ACU13" i="3" s="1"/>
  <c r="ACT9" i="3"/>
  <c r="ACT14" i="3" s="1"/>
  <c r="ACT10" i="3"/>
  <c r="ACT15" i="3" s="1"/>
  <c r="ACT17" i="3" s="1"/>
  <c r="ACT16" i="3" l="1"/>
  <c r="ACV8" i="3"/>
  <c r="ACV12" i="3" s="1"/>
  <c r="ACV13" i="3" s="1"/>
  <c r="ACU9" i="3"/>
  <c r="ACU14" i="3" s="1"/>
  <c r="ACU10" i="3"/>
  <c r="ACU15" i="3" s="1"/>
  <c r="ACU17" i="3" s="1"/>
  <c r="ACW8" i="3" l="1"/>
  <c r="ACW12" i="3" s="1"/>
  <c r="ACW13" i="3" s="1"/>
  <c r="ACV9" i="3"/>
  <c r="ACV14" i="3" s="1"/>
  <c r="ACV10" i="3"/>
  <c r="ACV15" i="3" s="1"/>
  <c r="ACV17" i="3" s="1"/>
  <c r="ACU16" i="3"/>
  <c r="ACX8" i="3" l="1"/>
  <c r="ACX12" i="3" s="1"/>
  <c r="ACX13" i="3" s="1"/>
  <c r="ACW9" i="3"/>
  <c r="ACW14" i="3" s="1"/>
  <c r="ACW10" i="3"/>
  <c r="ACW15" i="3" s="1"/>
  <c r="ACW17" i="3" s="1"/>
  <c r="ACV16" i="3"/>
  <c r="ACW16" i="3" l="1"/>
  <c r="ACY8" i="3"/>
  <c r="ACY12" i="3" s="1"/>
  <c r="ACY13" i="3" s="1"/>
  <c r="ACX9" i="3"/>
  <c r="ACX14" i="3" s="1"/>
  <c r="ACX10" i="3"/>
  <c r="ACX15" i="3" s="1"/>
  <c r="ACX17" i="3" s="1"/>
  <c r="ACZ8" i="3" l="1"/>
  <c r="ACZ12" i="3" s="1"/>
  <c r="ACZ13" i="3" s="1"/>
  <c r="ACY9" i="3"/>
  <c r="ACY14" i="3" s="1"/>
  <c r="ACY10" i="3"/>
  <c r="ACY15" i="3" s="1"/>
  <c r="ACY17" i="3" s="1"/>
  <c r="ACX16" i="3"/>
  <c r="ADA8" i="3" l="1"/>
  <c r="ADA12" i="3" s="1"/>
  <c r="ADA13" i="3" s="1"/>
  <c r="ACZ9" i="3"/>
  <c r="ACZ14" i="3" s="1"/>
  <c r="ACZ10" i="3"/>
  <c r="ACZ15" i="3" s="1"/>
  <c r="ACZ17" i="3" s="1"/>
  <c r="ACY16" i="3"/>
  <c r="ACZ16" i="3" l="1"/>
  <c r="ADB8" i="3"/>
  <c r="ADB12" i="3" s="1"/>
  <c r="ADB13" i="3" s="1"/>
  <c r="ADA9" i="3"/>
  <c r="ADA14" i="3" s="1"/>
  <c r="ADA10" i="3"/>
  <c r="ADA15" i="3" s="1"/>
  <c r="ADA17" i="3" s="1"/>
  <c r="ADC8" i="3" l="1"/>
  <c r="ADC12" i="3" s="1"/>
  <c r="ADC13" i="3" s="1"/>
  <c r="ADB9" i="3"/>
  <c r="ADB14" i="3" s="1"/>
  <c r="ADB10" i="3"/>
  <c r="ADB15" i="3" s="1"/>
  <c r="ADB17" i="3" s="1"/>
  <c r="ADA16" i="3"/>
  <c r="ADB16" i="3" l="1"/>
  <c r="ADD8" i="3"/>
  <c r="ADD12" i="3" s="1"/>
  <c r="ADD13" i="3" s="1"/>
  <c r="ADC9" i="3"/>
  <c r="ADC14" i="3" s="1"/>
  <c r="ADC10" i="3"/>
  <c r="ADC15" i="3" s="1"/>
  <c r="ADC17" i="3" s="1"/>
  <c r="ADE8" i="3" l="1"/>
  <c r="ADE12" i="3" s="1"/>
  <c r="ADE13" i="3" s="1"/>
  <c r="ADD9" i="3"/>
  <c r="ADD14" i="3" s="1"/>
  <c r="ADD10" i="3"/>
  <c r="ADD15" i="3" s="1"/>
  <c r="ADD17" i="3" s="1"/>
  <c r="ADC16" i="3"/>
  <c r="ADF8" i="3" l="1"/>
  <c r="ADF12" i="3" s="1"/>
  <c r="ADF13" i="3" s="1"/>
  <c r="ADE10" i="3"/>
  <c r="ADE15" i="3" s="1"/>
  <c r="ADE17" i="3" s="1"/>
  <c r="ADE9" i="3"/>
  <c r="ADE14" i="3" s="1"/>
  <c r="ADD16" i="3"/>
  <c r="ADG8" i="3" l="1"/>
  <c r="ADG12" i="3" s="1"/>
  <c r="ADG13" i="3" s="1"/>
  <c r="ADF10" i="3"/>
  <c r="ADF15" i="3" s="1"/>
  <c r="ADF17" i="3" s="1"/>
  <c r="ADF9" i="3"/>
  <c r="ADF14" i="3" s="1"/>
  <c r="ADE16" i="3"/>
  <c r="ADH8" i="3" l="1"/>
  <c r="ADH12" i="3" s="1"/>
  <c r="ADH13" i="3" s="1"/>
  <c r="ADG10" i="3"/>
  <c r="ADG15" i="3" s="1"/>
  <c r="ADG17" i="3" s="1"/>
  <c r="ADG9" i="3"/>
  <c r="ADG14" i="3" s="1"/>
  <c r="ADF16" i="3"/>
  <c r="ADG16" i="3" l="1"/>
  <c r="ADI8" i="3"/>
  <c r="ADI12" i="3" s="1"/>
  <c r="ADI13" i="3" s="1"/>
  <c r="ADH10" i="3"/>
  <c r="ADH15" i="3" s="1"/>
  <c r="ADH17" i="3" s="1"/>
  <c r="ADH9" i="3"/>
  <c r="ADH14" i="3" s="1"/>
  <c r="ADH16" i="3" l="1"/>
  <c r="ADJ8" i="3"/>
  <c r="ADJ12" i="3" s="1"/>
  <c r="ADJ13" i="3" s="1"/>
  <c r="ADI10" i="3"/>
  <c r="ADI15" i="3" s="1"/>
  <c r="ADI17" i="3" s="1"/>
  <c r="ADI9" i="3"/>
  <c r="ADI14" i="3" s="1"/>
  <c r="ADK8" i="3" l="1"/>
  <c r="ADK12" i="3" s="1"/>
  <c r="ADK13" i="3" s="1"/>
  <c r="ADJ9" i="3"/>
  <c r="ADJ14" i="3" s="1"/>
  <c r="ADJ10" i="3"/>
  <c r="ADJ15" i="3" s="1"/>
  <c r="ADJ17" i="3" s="1"/>
  <c r="ADI16" i="3"/>
  <c r="ADL8" i="3" l="1"/>
  <c r="ADL12" i="3" s="1"/>
  <c r="ADL13" i="3" s="1"/>
  <c r="ADK9" i="3"/>
  <c r="ADK14" i="3" s="1"/>
  <c r="ADK10" i="3"/>
  <c r="ADK15" i="3" s="1"/>
  <c r="ADK17" i="3" s="1"/>
  <c r="ADJ16" i="3"/>
  <c r="ADK16" i="3" l="1"/>
  <c r="ADM8" i="3"/>
  <c r="ADM12" i="3" s="1"/>
  <c r="ADM13" i="3" s="1"/>
  <c r="ADL10" i="3"/>
  <c r="ADL15" i="3" s="1"/>
  <c r="ADL17" i="3" s="1"/>
  <c r="ADL9" i="3"/>
  <c r="ADL14" i="3" s="1"/>
  <c r="ADL16" i="3" l="1"/>
  <c r="ADN8" i="3"/>
  <c r="ADN12" i="3" s="1"/>
  <c r="ADN13" i="3" s="1"/>
  <c r="ADM10" i="3"/>
  <c r="ADM15" i="3" s="1"/>
  <c r="ADM17" i="3" s="1"/>
  <c r="ADM9" i="3"/>
  <c r="ADM14" i="3" s="1"/>
  <c r="ADM16" i="3" l="1"/>
  <c r="ADO8" i="3"/>
  <c r="ADO12" i="3" s="1"/>
  <c r="ADO13" i="3" s="1"/>
  <c r="ADN10" i="3"/>
  <c r="ADN15" i="3" s="1"/>
  <c r="ADN17" i="3" s="1"/>
  <c r="ADN9" i="3"/>
  <c r="ADN14" i="3" s="1"/>
  <c r="ADP8" i="3" l="1"/>
  <c r="ADP12" i="3" s="1"/>
  <c r="ADP13" i="3" s="1"/>
  <c r="ADO9" i="3"/>
  <c r="ADO14" i="3" s="1"/>
  <c r="ADO10" i="3"/>
  <c r="ADO15" i="3" s="1"/>
  <c r="ADO17" i="3" s="1"/>
  <c r="ADN16" i="3"/>
  <c r="ADO16" i="3" l="1"/>
  <c r="ADQ8" i="3"/>
  <c r="ADQ12" i="3" s="1"/>
  <c r="ADQ13" i="3" s="1"/>
  <c r="ADP10" i="3"/>
  <c r="ADP15" i="3" s="1"/>
  <c r="ADP17" i="3" s="1"/>
  <c r="ADP9" i="3"/>
  <c r="ADP14" i="3" s="1"/>
  <c r="ADR8" i="3" l="1"/>
  <c r="ADR12" i="3" s="1"/>
  <c r="ADR13" i="3" s="1"/>
  <c r="ADQ10" i="3"/>
  <c r="ADQ15" i="3" s="1"/>
  <c r="ADQ17" i="3" s="1"/>
  <c r="ADQ9" i="3"/>
  <c r="ADQ14" i="3" s="1"/>
  <c r="ADP16" i="3"/>
  <c r="ADQ16" i="3" l="1"/>
  <c r="ADS8" i="3"/>
  <c r="ADS12" i="3" s="1"/>
  <c r="ADS13" i="3" s="1"/>
  <c r="ADR10" i="3"/>
  <c r="ADR15" i="3" s="1"/>
  <c r="ADR17" i="3" s="1"/>
  <c r="ADR9" i="3"/>
  <c r="ADR14" i="3" s="1"/>
  <c r="ADR16" i="3" l="1"/>
  <c r="ADT8" i="3"/>
  <c r="ADT12" i="3" s="1"/>
  <c r="ADT13" i="3" s="1"/>
  <c r="ADS10" i="3"/>
  <c r="ADS15" i="3" s="1"/>
  <c r="ADS17" i="3" s="1"/>
  <c r="ADS9" i="3"/>
  <c r="ADS14" i="3" s="1"/>
  <c r="ADS16" i="3" l="1"/>
  <c r="ADU8" i="3"/>
  <c r="ADU12" i="3" s="1"/>
  <c r="ADU13" i="3" s="1"/>
  <c r="ADT10" i="3"/>
  <c r="ADT15" i="3" s="1"/>
  <c r="ADT17" i="3" s="1"/>
  <c r="ADT9" i="3"/>
  <c r="ADT14" i="3" s="1"/>
  <c r="ADV8" i="3" l="1"/>
  <c r="ADV12" i="3" s="1"/>
  <c r="ADV13" i="3" s="1"/>
  <c r="ADU9" i="3"/>
  <c r="ADU14" i="3" s="1"/>
  <c r="ADU10" i="3"/>
  <c r="ADU15" i="3" s="1"/>
  <c r="ADU17" i="3" s="1"/>
  <c r="ADT16" i="3"/>
  <c r="ADW8" i="3" l="1"/>
  <c r="ADW12" i="3" s="1"/>
  <c r="ADW13" i="3" s="1"/>
  <c r="ADV10" i="3"/>
  <c r="ADV15" i="3" s="1"/>
  <c r="ADV17" i="3" s="1"/>
  <c r="ADV9" i="3"/>
  <c r="ADV14" i="3" s="1"/>
  <c r="ADU16" i="3"/>
  <c r="ADV16" i="3" l="1"/>
  <c r="ADX8" i="3"/>
  <c r="ADX12" i="3" s="1"/>
  <c r="ADX13" i="3" s="1"/>
  <c r="ADW9" i="3"/>
  <c r="ADW14" i="3" s="1"/>
  <c r="ADW10" i="3"/>
  <c r="ADW15" i="3" s="1"/>
  <c r="ADW17" i="3" s="1"/>
  <c r="ADY8" i="3" l="1"/>
  <c r="ADY12" i="3" s="1"/>
  <c r="ADY13" i="3" s="1"/>
  <c r="ADX9" i="3"/>
  <c r="ADX14" i="3" s="1"/>
  <c r="ADX10" i="3"/>
  <c r="ADX15" i="3" s="1"/>
  <c r="ADX17" i="3" s="1"/>
  <c r="ADW16" i="3"/>
  <c r="ADX16" i="3" l="1"/>
  <c r="ADZ8" i="3"/>
  <c r="ADZ12" i="3" s="1"/>
  <c r="ADZ13" i="3" s="1"/>
  <c r="ADY10" i="3"/>
  <c r="ADY15" i="3" s="1"/>
  <c r="ADY17" i="3" s="1"/>
  <c r="ADY9" i="3"/>
  <c r="ADY14" i="3" s="1"/>
  <c r="ADY16" i="3" l="1"/>
  <c r="AEA8" i="3"/>
  <c r="AEA12" i="3" s="1"/>
  <c r="AEA13" i="3" s="1"/>
  <c r="ADZ10" i="3"/>
  <c r="ADZ15" i="3" s="1"/>
  <c r="ADZ17" i="3" s="1"/>
  <c r="ADZ9" i="3"/>
  <c r="ADZ14" i="3" s="1"/>
  <c r="AEB8" i="3" l="1"/>
  <c r="AEB12" i="3" s="1"/>
  <c r="AEB13" i="3" s="1"/>
  <c r="AEA9" i="3"/>
  <c r="AEA14" i="3" s="1"/>
  <c r="AEA10" i="3"/>
  <c r="AEA15" i="3" s="1"/>
  <c r="AEA17" i="3" s="1"/>
  <c r="ADZ16" i="3"/>
  <c r="AEA16" i="3" l="1"/>
  <c r="AEC8" i="3"/>
  <c r="AEC12" i="3" s="1"/>
  <c r="AEC13" i="3" s="1"/>
  <c r="AEB10" i="3"/>
  <c r="AEB15" i="3" s="1"/>
  <c r="AEB17" i="3" s="1"/>
  <c r="AEB9" i="3"/>
  <c r="AEB14" i="3" s="1"/>
  <c r="AEB16" i="3" l="1"/>
  <c r="AED8" i="3"/>
  <c r="AED12" i="3" s="1"/>
  <c r="AED13" i="3" s="1"/>
  <c r="AEC10" i="3"/>
  <c r="AEC15" i="3" s="1"/>
  <c r="AEC17" i="3" s="1"/>
  <c r="AEC9" i="3"/>
  <c r="AEC14" i="3" s="1"/>
  <c r="AEC16" i="3" l="1"/>
  <c r="AEE8" i="3"/>
  <c r="AEE12" i="3" s="1"/>
  <c r="AEE13" i="3" s="1"/>
  <c r="AED9" i="3"/>
  <c r="AED14" i="3" s="1"/>
  <c r="AED10" i="3"/>
  <c r="AED15" i="3" s="1"/>
  <c r="AED17" i="3" s="1"/>
  <c r="AED16" i="3" l="1"/>
  <c r="AEF8" i="3"/>
  <c r="AEF12" i="3" s="1"/>
  <c r="AEF13" i="3" s="1"/>
  <c r="AEE10" i="3"/>
  <c r="AEE15" i="3" s="1"/>
  <c r="AEE17" i="3" s="1"/>
  <c r="AEE9" i="3"/>
  <c r="AEE14" i="3" s="1"/>
  <c r="AEG8" i="3" l="1"/>
  <c r="AEG12" i="3" s="1"/>
  <c r="AEG13" i="3" s="1"/>
  <c r="AEF10" i="3"/>
  <c r="AEF15" i="3" s="1"/>
  <c r="AEF17" i="3" s="1"/>
  <c r="AEF9" i="3"/>
  <c r="AEF14" i="3" s="1"/>
  <c r="AEE16" i="3"/>
  <c r="AEF16" i="3" l="1"/>
  <c r="AEH8" i="3"/>
  <c r="AEH12" i="3" s="1"/>
  <c r="AEH13" i="3" s="1"/>
  <c r="AEG9" i="3"/>
  <c r="AEG14" i="3" s="1"/>
  <c r="AEG10" i="3"/>
  <c r="AEG15" i="3" s="1"/>
  <c r="AEG17" i="3" s="1"/>
  <c r="AEI8" i="3" l="1"/>
  <c r="AEI12" i="3" s="1"/>
  <c r="AEI13" i="3" s="1"/>
  <c r="AEH10" i="3"/>
  <c r="AEH15" i="3" s="1"/>
  <c r="AEH17" i="3" s="1"/>
  <c r="AEH9" i="3"/>
  <c r="AEH14" i="3" s="1"/>
  <c r="AEG16" i="3"/>
  <c r="AEH16" i="3" l="1"/>
  <c r="AEJ8" i="3"/>
  <c r="AEJ12" i="3" s="1"/>
  <c r="AEJ13" i="3" s="1"/>
  <c r="AEI10" i="3"/>
  <c r="AEI15" i="3" s="1"/>
  <c r="AEI17" i="3" s="1"/>
  <c r="AEI9" i="3"/>
  <c r="AEI14" i="3" s="1"/>
  <c r="AEK8" i="3" l="1"/>
  <c r="AEK12" i="3" s="1"/>
  <c r="AEK13" i="3" s="1"/>
  <c r="AEJ10" i="3"/>
  <c r="AEJ15" i="3" s="1"/>
  <c r="AEJ17" i="3" s="1"/>
  <c r="AEJ9" i="3"/>
  <c r="AEJ14" i="3" s="1"/>
  <c r="AEI16" i="3"/>
  <c r="AEL8" i="3" l="1"/>
  <c r="AEL12" i="3" s="1"/>
  <c r="AEL13" i="3" s="1"/>
  <c r="AEK9" i="3"/>
  <c r="AEK14" i="3" s="1"/>
  <c r="AEK10" i="3"/>
  <c r="AEK15" i="3" s="1"/>
  <c r="AEK17" i="3" s="1"/>
  <c r="AEJ16" i="3"/>
  <c r="AEM8" i="3" l="1"/>
  <c r="AEM12" i="3" s="1"/>
  <c r="AEM13" i="3" s="1"/>
  <c r="AEL9" i="3"/>
  <c r="AEL14" i="3" s="1"/>
  <c r="AEL10" i="3"/>
  <c r="AEL15" i="3" s="1"/>
  <c r="AEL17" i="3" s="1"/>
  <c r="AEK16" i="3"/>
  <c r="AEN8" i="3" l="1"/>
  <c r="AEN12" i="3" s="1"/>
  <c r="AEN13" i="3" s="1"/>
  <c r="AEM9" i="3"/>
  <c r="AEM14" i="3" s="1"/>
  <c r="AEM10" i="3"/>
  <c r="AEM15" i="3" s="1"/>
  <c r="AEM17" i="3" s="1"/>
  <c r="AEL16" i="3"/>
  <c r="AEO8" i="3" l="1"/>
  <c r="AEO12" i="3" s="1"/>
  <c r="AEO13" i="3" s="1"/>
  <c r="AEN9" i="3"/>
  <c r="AEN14" i="3" s="1"/>
  <c r="AEN10" i="3"/>
  <c r="AEN15" i="3" s="1"/>
  <c r="AEN17" i="3" s="1"/>
  <c r="AEM16" i="3"/>
  <c r="AEN16" i="3" l="1"/>
  <c r="AEP8" i="3"/>
  <c r="AEP12" i="3" s="1"/>
  <c r="AEP13" i="3" s="1"/>
  <c r="AEO9" i="3"/>
  <c r="AEO14" i="3" s="1"/>
  <c r="AEO10" i="3"/>
  <c r="AEO15" i="3" s="1"/>
  <c r="AEO17" i="3" s="1"/>
  <c r="AEO16" i="3" l="1"/>
  <c r="AEQ8" i="3"/>
  <c r="AEQ12" i="3" s="1"/>
  <c r="AEQ13" i="3" s="1"/>
  <c r="AEP10" i="3"/>
  <c r="AEP15" i="3" s="1"/>
  <c r="AEP17" i="3" s="1"/>
  <c r="AEP9" i="3"/>
  <c r="AEP14" i="3" s="1"/>
  <c r="AER8" i="3" l="1"/>
  <c r="AER12" i="3" s="1"/>
  <c r="AER13" i="3" s="1"/>
  <c r="AEQ10" i="3"/>
  <c r="AEQ15" i="3" s="1"/>
  <c r="AEQ17" i="3" s="1"/>
  <c r="AEQ9" i="3"/>
  <c r="AEQ14" i="3" s="1"/>
  <c r="AEP16" i="3"/>
  <c r="AEQ16" i="3" l="1"/>
  <c r="AES8" i="3"/>
  <c r="AES12" i="3" s="1"/>
  <c r="AES13" i="3" s="1"/>
  <c r="AER10" i="3"/>
  <c r="AER15" i="3" s="1"/>
  <c r="AER17" i="3" s="1"/>
  <c r="AER9" i="3"/>
  <c r="AER14" i="3" s="1"/>
  <c r="AET8" i="3" l="1"/>
  <c r="AET12" i="3" s="1"/>
  <c r="AET13" i="3" s="1"/>
  <c r="AES10" i="3"/>
  <c r="AES15" i="3" s="1"/>
  <c r="AES17" i="3" s="1"/>
  <c r="AES9" i="3"/>
  <c r="AES14" i="3" s="1"/>
  <c r="AER16" i="3"/>
  <c r="AES16" i="3" l="1"/>
  <c r="AEU8" i="3"/>
  <c r="AEU12" i="3" s="1"/>
  <c r="AEU13" i="3" s="1"/>
  <c r="AET10" i="3"/>
  <c r="AET15" i="3" s="1"/>
  <c r="AET17" i="3" s="1"/>
  <c r="AET9" i="3"/>
  <c r="AET14" i="3" s="1"/>
  <c r="AET16" i="3" l="1"/>
  <c r="AEV8" i="3"/>
  <c r="AEV12" i="3" s="1"/>
  <c r="AEV13" i="3" s="1"/>
  <c r="AEU10" i="3"/>
  <c r="AEU15" i="3" s="1"/>
  <c r="AEU17" i="3" s="1"/>
  <c r="AEU9" i="3"/>
  <c r="AEU14" i="3" s="1"/>
  <c r="AEU16" i="3" l="1"/>
  <c r="AEW8" i="3"/>
  <c r="AEW12" i="3" s="1"/>
  <c r="AEW13" i="3" s="1"/>
  <c r="AEV10" i="3"/>
  <c r="AEV15" i="3" s="1"/>
  <c r="AEV17" i="3" s="1"/>
  <c r="AEV9" i="3"/>
  <c r="AEV14" i="3" s="1"/>
  <c r="AEX8" i="3" l="1"/>
  <c r="AEX12" i="3" s="1"/>
  <c r="AEX13" i="3" s="1"/>
  <c r="AEW10" i="3"/>
  <c r="AEW15" i="3" s="1"/>
  <c r="AEW17" i="3" s="1"/>
  <c r="AEW9" i="3"/>
  <c r="AEW14" i="3" s="1"/>
  <c r="AEV16" i="3"/>
  <c r="AEW16" i="3" l="1"/>
  <c r="AEY8" i="3"/>
  <c r="AEY12" i="3" s="1"/>
  <c r="AEY13" i="3" s="1"/>
  <c r="AEX10" i="3"/>
  <c r="AEX15" i="3" s="1"/>
  <c r="AEX17" i="3" s="1"/>
  <c r="AEX9" i="3"/>
  <c r="AEX14" i="3" s="1"/>
  <c r="AEZ8" i="3" l="1"/>
  <c r="AEZ12" i="3" s="1"/>
  <c r="AEZ13" i="3" s="1"/>
  <c r="AEY9" i="3"/>
  <c r="AEY14" i="3" s="1"/>
  <c r="AEY10" i="3"/>
  <c r="AEY15" i="3" s="1"/>
  <c r="AEY17" i="3" s="1"/>
  <c r="AEX16" i="3"/>
  <c r="AEY16" i="3" l="1"/>
  <c r="AFA8" i="3"/>
  <c r="AFA12" i="3" s="1"/>
  <c r="AFA13" i="3" s="1"/>
  <c r="AEZ10" i="3"/>
  <c r="AEZ15" i="3" s="1"/>
  <c r="AEZ17" i="3" s="1"/>
  <c r="AEZ9" i="3"/>
  <c r="AEZ14" i="3" s="1"/>
  <c r="AFB8" i="3" l="1"/>
  <c r="AFB12" i="3" s="1"/>
  <c r="AFB13" i="3" s="1"/>
  <c r="AFA9" i="3"/>
  <c r="AFA14" i="3" s="1"/>
  <c r="AFA10" i="3"/>
  <c r="AFA15" i="3" s="1"/>
  <c r="AFA17" i="3" s="1"/>
  <c r="AEZ16" i="3"/>
  <c r="AFC8" i="3" l="1"/>
  <c r="AFC12" i="3" s="1"/>
  <c r="AFC13" i="3" s="1"/>
  <c r="AFB10" i="3"/>
  <c r="AFB15" i="3" s="1"/>
  <c r="AFB17" i="3" s="1"/>
  <c r="AFB9" i="3"/>
  <c r="AFB14" i="3" s="1"/>
  <c r="AFA16" i="3"/>
  <c r="AFD8" i="3" l="1"/>
  <c r="AFD12" i="3" s="1"/>
  <c r="AFD13" i="3" s="1"/>
  <c r="AFC10" i="3"/>
  <c r="AFC15" i="3" s="1"/>
  <c r="AFC17" i="3" s="1"/>
  <c r="AFC9" i="3"/>
  <c r="AFC14" i="3" s="1"/>
  <c r="AFB16" i="3"/>
  <c r="AFC16" i="3" l="1"/>
  <c r="AFE8" i="3"/>
  <c r="AFE12" i="3" s="1"/>
  <c r="AFE13" i="3" s="1"/>
  <c r="AFD10" i="3"/>
  <c r="AFD15" i="3" s="1"/>
  <c r="AFD17" i="3" s="1"/>
  <c r="AFD9" i="3"/>
  <c r="AFD14" i="3" s="1"/>
  <c r="AFF8" i="3" l="1"/>
  <c r="AFF12" i="3" s="1"/>
  <c r="AFF13" i="3" s="1"/>
  <c r="AFE9" i="3"/>
  <c r="AFE14" i="3" s="1"/>
  <c r="AFE10" i="3"/>
  <c r="AFE15" i="3" s="1"/>
  <c r="AFE17" i="3" s="1"/>
  <c r="AFD16" i="3"/>
  <c r="AFE16" i="3" l="1"/>
  <c r="AFG8" i="3"/>
  <c r="AFG12" i="3" s="1"/>
  <c r="AFG13" i="3" s="1"/>
  <c r="AFF9" i="3"/>
  <c r="AFF14" i="3" s="1"/>
  <c r="AFF10" i="3"/>
  <c r="AFF15" i="3" s="1"/>
  <c r="AFF17" i="3" s="1"/>
  <c r="AFF16" i="3" l="1"/>
  <c r="AFH8" i="3"/>
  <c r="AFH12" i="3" s="1"/>
  <c r="AFH13" i="3" s="1"/>
  <c r="AFG9" i="3"/>
  <c r="AFG14" i="3" s="1"/>
  <c r="AFG10" i="3"/>
  <c r="AFG15" i="3" s="1"/>
  <c r="AFG17" i="3" s="1"/>
  <c r="AFG16" i="3" l="1"/>
  <c r="AFI8" i="3"/>
  <c r="AFI12" i="3" s="1"/>
  <c r="AFI13" i="3" s="1"/>
  <c r="AFH10" i="3"/>
  <c r="AFH15" i="3" s="1"/>
  <c r="AFH17" i="3" s="1"/>
  <c r="AFH9" i="3"/>
  <c r="AFH14" i="3" s="1"/>
  <c r="AFJ8" i="3" l="1"/>
  <c r="AFJ12" i="3" s="1"/>
  <c r="AFJ13" i="3" s="1"/>
  <c r="AFI9" i="3"/>
  <c r="AFI14" i="3" s="1"/>
  <c r="AFI10" i="3"/>
  <c r="AFI15" i="3" s="1"/>
  <c r="AFI17" i="3" s="1"/>
  <c r="AFH16" i="3"/>
  <c r="AFI16" i="3" l="1"/>
  <c r="AFK8" i="3"/>
  <c r="AFK12" i="3" s="1"/>
  <c r="AFK13" i="3" s="1"/>
  <c r="AFJ9" i="3"/>
  <c r="AFJ14" i="3" s="1"/>
  <c r="AFJ10" i="3"/>
  <c r="AFJ15" i="3" s="1"/>
  <c r="AFJ17" i="3" s="1"/>
  <c r="AFJ16" i="3" l="1"/>
  <c r="AFL8" i="3"/>
  <c r="AFL12" i="3" s="1"/>
  <c r="AFL13" i="3" s="1"/>
  <c r="AFK9" i="3"/>
  <c r="AFK14" i="3" s="1"/>
  <c r="AFK10" i="3"/>
  <c r="AFK15" i="3" s="1"/>
  <c r="AFK17" i="3" s="1"/>
  <c r="AFM8" i="3" l="1"/>
  <c r="AFM12" i="3" s="1"/>
  <c r="AFM13" i="3" s="1"/>
  <c r="AFL10" i="3"/>
  <c r="AFL15" i="3" s="1"/>
  <c r="AFL17" i="3" s="1"/>
  <c r="AFL9" i="3"/>
  <c r="AFL14" i="3" s="1"/>
  <c r="AFK16" i="3"/>
  <c r="AFN8" i="3" l="1"/>
  <c r="AFN12" i="3" s="1"/>
  <c r="AFN13" i="3" s="1"/>
  <c r="AFM9" i="3"/>
  <c r="AFM14" i="3" s="1"/>
  <c r="AFM10" i="3"/>
  <c r="AFM15" i="3" s="1"/>
  <c r="AFM17" i="3" s="1"/>
  <c r="AFL16" i="3"/>
  <c r="AFO8" i="3" l="1"/>
  <c r="AFO12" i="3" s="1"/>
  <c r="AFO13" i="3" s="1"/>
  <c r="AFN9" i="3"/>
  <c r="AFN14" i="3" s="1"/>
  <c r="AFN10" i="3"/>
  <c r="AFN15" i="3" s="1"/>
  <c r="AFN17" i="3" s="1"/>
  <c r="AFM16" i="3"/>
  <c r="AFN16" i="3" l="1"/>
  <c r="AFP8" i="3"/>
  <c r="AFP12" i="3" s="1"/>
  <c r="AFP13" i="3" s="1"/>
  <c r="AFO9" i="3"/>
  <c r="AFO14" i="3" s="1"/>
  <c r="AFO10" i="3"/>
  <c r="AFO15" i="3" s="1"/>
  <c r="AFO17" i="3" s="1"/>
  <c r="AFQ8" i="3" l="1"/>
  <c r="AFQ12" i="3" s="1"/>
  <c r="AFQ13" i="3" s="1"/>
  <c r="AFP9" i="3"/>
  <c r="AFP14" i="3" s="1"/>
  <c r="AFP10" i="3"/>
  <c r="AFP15" i="3" s="1"/>
  <c r="AFP17" i="3" s="1"/>
  <c r="AFO16" i="3"/>
  <c r="AFP16" i="3" l="1"/>
  <c r="AFR8" i="3"/>
  <c r="AFR12" i="3" s="1"/>
  <c r="AFR13" i="3" s="1"/>
  <c r="AFQ9" i="3"/>
  <c r="AFQ14" i="3" s="1"/>
  <c r="AFQ10" i="3"/>
  <c r="AFQ15" i="3" s="1"/>
  <c r="AFQ17" i="3" s="1"/>
  <c r="AFQ16" i="3" l="1"/>
  <c r="AFS8" i="3"/>
  <c r="AFS12" i="3" s="1"/>
  <c r="AFS13" i="3" s="1"/>
  <c r="AFR10" i="3"/>
  <c r="AFR15" i="3" s="1"/>
  <c r="AFR17" i="3" s="1"/>
  <c r="AFR9" i="3"/>
  <c r="AFR14" i="3" s="1"/>
  <c r="AFT8" i="3" l="1"/>
  <c r="AFT12" i="3" s="1"/>
  <c r="AFT13" i="3" s="1"/>
  <c r="AFS9" i="3"/>
  <c r="AFS14" i="3" s="1"/>
  <c r="AFS10" i="3"/>
  <c r="AFS15" i="3" s="1"/>
  <c r="AFS17" i="3" s="1"/>
  <c r="AFR16" i="3"/>
  <c r="AFU8" i="3" l="1"/>
  <c r="AFU12" i="3" s="1"/>
  <c r="AFU13" i="3" s="1"/>
  <c r="AFT9" i="3"/>
  <c r="AFT14" i="3" s="1"/>
  <c r="AFT10" i="3"/>
  <c r="AFT15" i="3" s="1"/>
  <c r="AFT17" i="3" s="1"/>
  <c r="AFS16" i="3"/>
  <c r="AFT16" i="3" l="1"/>
  <c r="AFV8" i="3"/>
  <c r="AFV12" i="3" s="1"/>
  <c r="AFV13" i="3" s="1"/>
  <c r="AFU9" i="3"/>
  <c r="AFU14" i="3" s="1"/>
  <c r="AFU10" i="3"/>
  <c r="AFU15" i="3" s="1"/>
  <c r="AFU17" i="3" s="1"/>
  <c r="AFW8" i="3" l="1"/>
  <c r="AFW12" i="3" s="1"/>
  <c r="AFW13" i="3" s="1"/>
  <c r="AFV9" i="3"/>
  <c r="AFV14" i="3" s="1"/>
  <c r="AFV10" i="3"/>
  <c r="AFV15" i="3" s="1"/>
  <c r="AFV17" i="3" s="1"/>
  <c r="AFU16" i="3"/>
  <c r="AFX8" i="3" l="1"/>
  <c r="AFX12" i="3" s="1"/>
  <c r="AFX13" i="3" s="1"/>
  <c r="AFW9" i="3"/>
  <c r="AFW14" i="3" s="1"/>
  <c r="AFW10" i="3"/>
  <c r="AFW15" i="3" s="1"/>
  <c r="AFW17" i="3" s="1"/>
  <c r="AFV16" i="3"/>
  <c r="AFW16" i="3" l="1"/>
  <c r="AFY8" i="3"/>
  <c r="AFY12" i="3" s="1"/>
  <c r="AFY13" i="3" s="1"/>
  <c r="AFX10" i="3"/>
  <c r="AFX15" i="3" s="1"/>
  <c r="AFX17" i="3" s="1"/>
  <c r="AFX9" i="3"/>
  <c r="AFX14" i="3" s="1"/>
  <c r="AFZ8" i="3" l="1"/>
  <c r="AFZ12" i="3" s="1"/>
  <c r="AFZ13" i="3" s="1"/>
  <c r="AFY10" i="3"/>
  <c r="AFY15" i="3" s="1"/>
  <c r="AFY17" i="3" s="1"/>
  <c r="AFY9" i="3"/>
  <c r="AFY14" i="3" s="1"/>
  <c r="AFX16" i="3"/>
  <c r="AGA8" i="3" l="1"/>
  <c r="AGA12" i="3" s="1"/>
  <c r="AGA13" i="3" s="1"/>
  <c r="AFZ10" i="3"/>
  <c r="AFZ15" i="3" s="1"/>
  <c r="AFZ17" i="3" s="1"/>
  <c r="AFZ9" i="3"/>
  <c r="AFZ14" i="3" s="1"/>
  <c r="AFY16" i="3"/>
  <c r="AGB8" i="3" l="1"/>
  <c r="AGB12" i="3" s="1"/>
  <c r="AGB13" i="3" s="1"/>
  <c r="AGA10" i="3"/>
  <c r="AGA15" i="3" s="1"/>
  <c r="AGA17" i="3" s="1"/>
  <c r="AGA9" i="3"/>
  <c r="AGA14" i="3" s="1"/>
  <c r="AFZ16" i="3"/>
  <c r="AGA16" i="3" l="1"/>
  <c r="AGC8" i="3"/>
  <c r="AGC12" i="3" s="1"/>
  <c r="AGC13" i="3" s="1"/>
  <c r="AGB9" i="3"/>
  <c r="AGB14" i="3" s="1"/>
  <c r="AGB10" i="3"/>
  <c r="AGB15" i="3" s="1"/>
  <c r="AGB17" i="3" s="1"/>
  <c r="AGD8" i="3" l="1"/>
  <c r="AGD12" i="3" s="1"/>
  <c r="AGD13" i="3" s="1"/>
  <c r="AGC10" i="3"/>
  <c r="AGC15" i="3" s="1"/>
  <c r="AGC17" i="3" s="1"/>
  <c r="AGC9" i="3"/>
  <c r="AGC14" i="3" s="1"/>
  <c r="AGB16" i="3"/>
  <c r="AGC16" i="3" l="1"/>
  <c r="AGE8" i="3"/>
  <c r="AGE12" i="3" s="1"/>
  <c r="AGE13" i="3" s="1"/>
  <c r="AGD9" i="3"/>
  <c r="AGD14" i="3" s="1"/>
  <c r="AGD10" i="3"/>
  <c r="AGD15" i="3" s="1"/>
  <c r="AGD17" i="3" s="1"/>
  <c r="AGF8" i="3" l="1"/>
  <c r="AGF12" i="3" s="1"/>
  <c r="AGF13" i="3" s="1"/>
  <c r="AGE10" i="3"/>
  <c r="AGE15" i="3" s="1"/>
  <c r="AGE17" i="3" s="1"/>
  <c r="AGE9" i="3"/>
  <c r="AGE14" i="3" s="1"/>
  <c r="AGD16" i="3"/>
  <c r="AGG8" i="3" l="1"/>
  <c r="AGG12" i="3" s="1"/>
  <c r="AGG13" i="3" s="1"/>
  <c r="AGF9" i="3"/>
  <c r="AGF14" i="3" s="1"/>
  <c r="AGF10" i="3"/>
  <c r="AGF15" i="3" s="1"/>
  <c r="AGF17" i="3" s="1"/>
  <c r="AGE16" i="3"/>
  <c r="AGF16" i="3" l="1"/>
  <c r="AGH8" i="3"/>
  <c r="AGH12" i="3" s="1"/>
  <c r="AGH13" i="3" s="1"/>
  <c r="AGG9" i="3"/>
  <c r="AGG14" i="3" s="1"/>
  <c r="AGG10" i="3"/>
  <c r="AGG15" i="3" s="1"/>
  <c r="AGG17" i="3" s="1"/>
  <c r="AGG16" i="3" l="1"/>
  <c r="AGI8" i="3"/>
  <c r="AGI12" i="3" s="1"/>
  <c r="AGI13" i="3" s="1"/>
  <c r="AGH9" i="3"/>
  <c r="AGH14" i="3" s="1"/>
  <c r="AGH10" i="3"/>
  <c r="AGH15" i="3" s="1"/>
  <c r="AGH17" i="3" s="1"/>
  <c r="AGJ8" i="3" l="1"/>
  <c r="AGJ12" i="3" s="1"/>
  <c r="AGJ13" i="3" s="1"/>
  <c r="AGI9" i="3"/>
  <c r="AGI14" i="3" s="1"/>
  <c r="AGI10" i="3"/>
  <c r="AGI15" i="3" s="1"/>
  <c r="AGI17" i="3" s="1"/>
  <c r="AGH16" i="3"/>
  <c r="AGI16" i="3" l="1"/>
  <c r="AGK8" i="3"/>
  <c r="AGK12" i="3" s="1"/>
  <c r="AGK13" i="3" s="1"/>
  <c r="AGJ10" i="3"/>
  <c r="AGJ15" i="3" s="1"/>
  <c r="AGJ17" i="3" s="1"/>
  <c r="AGJ9" i="3"/>
  <c r="AGJ14" i="3" s="1"/>
  <c r="AGL8" i="3" l="1"/>
  <c r="AGL12" i="3" s="1"/>
  <c r="AGL13" i="3" s="1"/>
  <c r="AGK9" i="3"/>
  <c r="AGK14" i="3" s="1"/>
  <c r="AGK10" i="3"/>
  <c r="AGK15" i="3" s="1"/>
  <c r="AGK17" i="3" s="1"/>
  <c r="AGJ16" i="3"/>
  <c r="AGK16" i="3" l="1"/>
  <c r="AGM8" i="3"/>
  <c r="AGM12" i="3" s="1"/>
  <c r="AGM13" i="3" s="1"/>
  <c r="AGL9" i="3"/>
  <c r="AGL14" i="3" s="1"/>
  <c r="AGL10" i="3"/>
  <c r="AGL15" i="3" s="1"/>
  <c r="AGL17" i="3" s="1"/>
  <c r="AGL16" i="3" l="1"/>
  <c r="AGN8" i="3"/>
  <c r="AGN12" i="3" s="1"/>
  <c r="AGN13" i="3" s="1"/>
  <c r="AGM9" i="3"/>
  <c r="AGM14" i="3" s="1"/>
  <c r="AGM10" i="3"/>
  <c r="AGM15" i="3" s="1"/>
  <c r="AGM17" i="3" s="1"/>
  <c r="AGO8" i="3" l="1"/>
  <c r="AGO12" i="3" s="1"/>
  <c r="AGO13" i="3" s="1"/>
  <c r="AGN9" i="3"/>
  <c r="AGN14" i="3" s="1"/>
  <c r="AGN10" i="3"/>
  <c r="AGN15" i="3" s="1"/>
  <c r="AGN17" i="3" s="1"/>
  <c r="AGM16" i="3"/>
  <c r="AGN16" i="3" l="1"/>
  <c r="AGP8" i="3"/>
  <c r="AGP12" i="3" s="1"/>
  <c r="AGP13" i="3" s="1"/>
  <c r="AGO9" i="3"/>
  <c r="AGO14" i="3" s="1"/>
  <c r="AGO10" i="3"/>
  <c r="AGO15" i="3" s="1"/>
  <c r="AGO17" i="3" s="1"/>
  <c r="AGO16" i="3" l="1"/>
  <c r="AGQ8" i="3"/>
  <c r="AGQ12" i="3" s="1"/>
  <c r="AGQ13" i="3" s="1"/>
  <c r="AGP10" i="3"/>
  <c r="AGP15" i="3" s="1"/>
  <c r="AGP17" i="3" s="1"/>
  <c r="AGP9" i="3"/>
  <c r="AGP14" i="3" s="1"/>
  <c r="AGR8" i="3" l="1"/>
  <c r="AGR12" i="3" s="1"/>
  <c r="AGR13" i="3" s="1"/>
  <c r="AGQ9" i="3"/>
  <c r="AGQ14" i="3" s="1"/>
  <c r="AGQ10" i="3"/>
  <c r="AGQ15" i="3" s="1"/>
  <c r="AGQ17" i="3" s="1"/>
  <c r="AGP16" i="3"/>
  <c r="AGQ16" i="3" l="1"/>
  <c r="AGS8" i="3"/>
  <c r="AGS12" i="3" s="1"/>
  <c r="AGS13" i="3" s="1"/>
  <c r="AGR9" i="3"/>
  <c r="AGR14" i="3" s="1"/>
  <c r="AGR10" i="3"/>
  <c r="AGR15" i="3" s="1"/>
  <c r="AGR17" i="3" s="1"/>
  <c r="AGR16" i="3" l="1"/>
  <c r="AGT8" i="3"/>
  <c r="AGT12" i="3" s="1"/>
  <c r="AGT13" i="3" s="1"/>
  <c r="AGS9" i="3"/>
  <c r="AGS14" i="3" s="1"/>
  <c r="AGS10" i="3"/>
  <c r="AGS15" i="3" s="1"/>
  <c r="AGS17" i="3" s="1"/>
  <c r="AGS16" i="3" l="1"/>
  <c r="AGU8" i="3"/>
  <c r="AGU12" i="3" s="1"/>
  <c r="AGU13" i="3" s="1"/>
  <c r="AGT9" i="3"/>
  <c r="AGT14" i="3" s="1"/>
  <c r="AGT10" i="3"/>
  <c r="AGT15" i="3" s="1"/>
  <c r="AGT17" i="3" s="1"/>
  <c r="AGT16" i="3" l="1"/>
  <c r="AGV8" i="3"/>
  <c r="AGV12" i="3" s="1"/>
  <c r="AGV13" i="3" s="1"/>
  <c r="AGU9" i="3"/>
  <c r="AGU14" i="3" s="1"/>
  <c r="AGU10" i="3"/>
  <c r="AGU15" i="3" s="1"/>
  <c r="AGU17" i="3" s="1"/>
  <c r="AGU16" i="3" l="1"/>
  <c r="AGW8" i="3"/>
  <c r="AGW12" i="3" s="1"/>
  <c r="AGW13" i="3" s="1"/>
  <c r="AGV9" i="3"/>
  <c r="AGV14" i="3" s="1"/>
  <c r="AGV10" i="3"/>
  <c r="AGV15" i="3" s="1"/>
  <c r="AGV17" i="3" s="1"/>
  <c r="AGV16" i="3" l="1"/>
  <c r="AGX8" i="3"/>
  <c r="AGX12" i="3" s="1"/>
  <c r="AGX13" i="3" s="1"/>
  <c r="AGW10" i="3"/>
  <c r="AGW15" i="3" s="1"/>
  <c r="AGW17" i="3" s="1"/>
  <c r="AGW9" i="3"/>
  <c r="AGW14" i="3" s="1"/>
  <c r="AGW16" i="3" l="1"/>
  <c r="AGY8" i="3"/>
  <c r="AGY12" i="3" s="1"/>
  <c r="AGY13" i="3" s="1"/>
  <c r="AGX10" i="3"/>
  <c r="AGX15" i="3" s="1"/>
  <c r="AGX17" i="3" s="1"/>
  <c r="AGX9" i="3"/>
  <c r="AGX14" i="3" s="1"/>
  <c r="AGZ8" i="3" l="1"/>
  <c r="AGZ12" i="3" s="1"/>
  <c r="AGZ13" i="3" s="1"/>
  <c r="AGY9" i="3"/>
  <c r="AGY14" i="3" s="1"/>
  <c r="AGY10" i="3"/>
  <c r="AGY15" i="3" s="1"/>
  <c r="AGY17" i="3" s="1"/>
  <c r="AGX16" i="3"/>
  <c r="AHA8" i="3" l="1"/>
  <c r="AHA12" i="3" s="1"/>
  <c r="AHA13" i="3" s="1"/>
  <c r="AGZ9" i="3"/>
  <c r="AGZ14" i="3" s="1"/>
  <c r="AGZ10" i="3"/>
  <c r="AGZ15" i="3" s="1"/>
  <c r="AGZ17" i="3" s="1"/>
  <c r="AGY16" i="3"/>
  <c r="AHB8" i="3" l="1"/>
  <c r="AHB12" i="3" s="1"/>
  <c r="AHB13" i="3" s="1"/>
  <c r="AHA9" i="3"/>
  <c r="AHA14" i="3" s="1"/>
  <c r="AHA10" i="3"/>
  <c r="AHA15" i="3" s="1"/>
  <c r="AHA17" i="3" s="1"/>
  <c r="AGZ16" i="3"/>
  <c r="AHA16" i="3" l="1"/>
  <c r="AHC8" i="3"/>
  <c r="AHC12" i="3" s="1"/>
  <c r="AHC13" i="3" s="1"/>
  <c r="AHB10" i="3"/>
  <c r="AHB15" i="3" s="1"/>
  <c r="AHB17" i="3" s="1"/>
  <c r="AHB9" i="3"/>
  <c r="AHB14" i="3" s="1"/>
  <c r="AHB16" i="3" l="1"/>
  <c r="AHD8" i="3"/>
  <c r="AHD12" i="3" s="1"/>
  <c r="AHD13" i="3" s="1"/>
  <c r="AHC10" i="3"/>
  <c r="AHC15" i="3" s="1"/>
  <c r="AHC17" i="3" s="1"/>
  <c r="AHC9" i="3"/>
  <c r="AHC14" i="3" s="1"/>
  <c r="AHC16" i="3" l="1"/>
  <c r="AHE8" i="3"/>
  <c r="AHE12" i="3" s="1"/>
  <c r="AHE13" i="3" s="1"/>
  <c r="AHD9" i="3"/>
  <c r="AHD14" i="3" s="1"/>
  <c r="AHD10" i="3"/>
  <c r="AHD15" i="3" s="1"/>
  <c r="AHD17" i="3" s="1"/>
  <c r="AHD16" i="3" l="1"/>
  <c r="AHF8" i="3"/>
  <c r="AHF12" i="3" s="1"/>
  <c r="AHF13" i="3" s="1"/>
  <c r="AHE9" i="3"/>
  <c r="AHE14" i="3" s="1"/>
  <c r="AHE10" i="3"/>
  <c r="AHE15" i="3" s="1"/>
  <c r="AHE17" i="3" s="1"/>
  <c r="AHE16" i="3" l="1"/>
  <c r="AHG8" i="3"/>
  <c r="AHG12" i="3" s="1"/>
  <c r="AHG13" i="3" s="1"/>
  <c r="AHF9" i="3"/>
  <c r="AHF14" i="3" s="1"/>
  <c r="AHF10" i="3"/>
  <c r="AHF15" i="3" s="1"/>
  <c r="AHF17" i="3" s="1"/>
  <c r="AHH8" i="3" l="1"/>
  <c r="AHH12" i="3" s="1"/>
  <c r="AHH13" i="3" s="1"/>
  <c r="AHG9" i="3"/>
  <c r="AHG14" i="3" s="1"/>
  <c r="AHG10" i="3"/>
  <c r="AHG15" i="3" s="1"/>
  <c r="AHG17" i="3" s="1"/>
  <c r="AHF16" i="3"/>
  <c r="AHI8" i="3" l="1"/>
  <c r="AHI12" i="3" s="1"/>
  <c r="AHI13" i="3" s="1"/>
  <c r="AHH10" i="3"/>
  <c r="AHH15" i="3" s="1"/>
  <c r="AHH17" i="3" s="1"/>
  <c r="AHH9" i="3"/>
  <c r="AHH14" i="3" s="1"/>
  <c r="AHG16" i="3"/>
  <c r="AHJ8" i="3" l="1"/>
  <c r="AHJ12" i="3" s="1"/>
  <c r="AHJ13" i="3" s="1"/>
  <c r="AHI10" i="3"/>
  <c r="AHI15" i="3" s="1"/>
  <c r="AHI17" i="3" s="1"/>
  <c r="AHI9" i="3"/>
  <c r="AHI14" i="3" s="1"/>
  <c r="AHH16" i="3"/>
  <c r="AHK8" i="3" l="1"/>
  <c r="AHK12" i="3" s="1"/>
  <c r="AHK13" i="3" s="1"/>
  <c r="AHJ10" i="3"/>
  <c r="AHJ15" i="3" s="1"/>
  <c r="AHJ17" i="3" s="1"/>
  <c r="AHJ9" i="3"/>
  <c r="AHJ14" i="3" s="1"/>
  <c r="AHI16" i="3"/>
  <c r="AHJ16" i="3" l="1"/>
  <c r="AHL8" i="3"/>
  <c r="AHL12" i="3" s="1"/>
  <c r="AHL13" i="3" s="1"/>
  <c r="AHK10" i="3"/>
  <c r="AHK15" i="3" s="1"/>
  <c r="AHK17" i="3" s="1"/>
  <c r="AHK9" i="3"/>
  <c r="AHK14" i="3" s="1"/>
  <c r="AHM8" i="3" l="1"/>
  <c r="AHM12" i="3" s="1"/>
  <c r="AHM13" i="3" s="1"/>
  <c r="AHL10" i="3"/>
  <c r="AHL15" i="3" s="1"/>
  <c r="AHL17" i="3" s="1"/>
  <c r="AHL9" i="3"/>
  <c r="AHL14" i="3" s="1"/>
  <c r="AHK16" i="3"/>
  <c r="AHN8" i="3" l="1"/>
  <c r="AHN12" i="3" s="1"/>
  <c r="AHN13" i="3" s="1"/>
  <c r="AHM10" i="3"/>
  <c r="AHM15" i="3" s="1"/>
  <c r="AHM17" i="3" s="1"/>
  <c r="AHM9" i="3"/>
  <c r="AHM14" i="3" s="1"/>
  <c r="AHL16" i="3"/>
  <c r="AHO8" i="3" l="1"/>
  <c r="AHO12" i="3" s="1"/>
  <c r="AHO13" i="3" s="1"/>
  <c r="AHN9" i="3"/>
  <c r="AHN14" i="3" s="1"/>
  <c r="AHN10" i="3"/>
  <c r="AHN15" i="3" s="1"/>
  <c r="AHN17" i="3" s="1"/>
  <c r="AHM16" i="3"/>
  <c r="AHN16" i="3" l="1"/>
  <c r="AHP8" i="3"/>
  <c r="AHP12" i="3" s="1"/>
  <c r="AHP13" i="3" s="1"/>
  <c r="AHO10" i="3"/>
  <c r="AHO15" i="3" s="1"/>
  <c r="AHO17" i="3" s="1"/>
  <c r="AHO9" i="3"/>
  <c r="AHO14" i="3" s="1"/>
  <c r="AHO16" i="3" l="1"/>
  <c r="AHQ8" i="3"/>
  <c r="AHQ12" i="3" s="1"/>
  <c r="AHQ13" i="3" s="1"/>
  <c r="AHP10" i="3"/>
  <c r="AHP15" i="3" s="1"/>
  <c r="AHP17" i="3" s="1"/>
  <c r="AHP9" i="3"/>
  <c r="AHP14" i="3" s="1"/>
  <c r="AHR8" i="3" l="1"/>
  <c r="AHR12" i="3" s="1"/>
  <c r="AHR13" i="3" s="1"/>
  <c r="AHQ10" i="3"/>
  <c r="AHQ15" i="3" s="1"/>
  <c r="AHQ17" i="3" s="1"/>
  <c r="AHQ9" i="3"/>
  <c r="AHQ14" i="3" s="1"/>
  <c r="AHP16" i="3"/>
  <c r="AHS8" i="3" l="1"/>
  <c r="AHS12" i="3" s="1"/>
  <c r="AHS13" i="3" s="1"/>
  <c r="AHR10" i="3"/>
  <c r="AHR15" i="3" s="1"/>
  <c r="AHR17" i="3" s="1"/>
  <c r="AHR9" i="3"/>
  <c r="AHR14" i="3" s="1"/>
  <c r="AHQ16" i="3"/>
  <c r="AHT8" i="3" l="1"/>
  <c r="AHT12" i="3" s="1"/>
  <c r="AHT13" i="3" s="1"/>
  <c r="AHS9" i="3"/>
  <c r="AHS14" i="3" s="1"/>
  <c r="AHS10" i="3"/>
  <c r="AHS15" i="3" s="1"/>
  <c r="AHS17" i="3" s="1"/>
  <c r="AHR16" i="3"/>
  <c r="AHS16" i="3" l="1"/>
  <c r="AHU8" i="3"/>
  <c r="AHU12" i="3" s="1"/>
  <c r="AHU13" i="3" s="1"/>
  <c r="AHT9" i="3"/>
  <c r="AHT14" i="3" s="1"/>
  <c r="AHT10" i="3"/>
  <c r="AHT15" i="3" s="1"/>
  <c r="AHT17" i="3" s="1"/>
  <c r="AHT16" i="3" l="1"/>
  <c r="AHV8" i="3"/>
  <c r="AHV12" i="3" s="1"/>
  <c r="AHV13" i="3" s="1"/>
  <c r="AHU10" i="3"/>
  <c r="AHU15" i="3" s="1"/>
  <c r="AHU17" i="3" s="1"/>
  <c r="AHU9" i="3"/>
  <c r="AHU14" i="3" s="1"/>
  <c r="AHW8" i="3" l="1"/>
  <c r="AHW12" i="3" s="1"/>
  <c r="AHW13" i="3" s="1"/>
  <c r="AHV9" i="3"/>
  <c r="AHV14" i="3" s="1"/>
  <c r="AHV10" i="3"/>
  <c r="AHV15" i="3" s="1"/>
  <c r="AHV17" i="3" s="1"/>
  <c r="AHU16" i="3"/>
  <c r="AHV16" i="3" l="1"/>
  <c r="AHX8" i="3"/>
  <c r="AHX12" i="3" s="1"/>
  <c r="AHX13" i="3" s="1"/>
  <c r="AHW9" i="3"/>
  <c r="AHW14" i="3" s="1"/>
  <c r="AHW10" i="3"/>
  <c r="AHW15" i="3" s="1"/>
  <c r="AHW17" i="3" s="1"/>
  <c r="AHW16" i="3" l="1"/>
  <c r="AHY8" i="3"/>
  <c r="AHY12" i="3" s="1"/>
  <c r="AHY13" i="3" s="1"/>
  <c r="AHX9" i="3"/>
  <c r="AHX14" i="3" s="1"/>
  <c r="AHX10" i="3"/>
  <c r="AHX15" i="3" s="1"/>
  <c r="AHX17" i="3" s="1"/>
  <c r="AHX16" i="3" l="1"/>
  <c r="AHZ8" i="3"/>
  <c r="AHZ12" i="3" s="1"/>
  <c r="AHZ13" i="3" s="1"/>
  <c r="AHY9" i="3"/>
  <c r="AHY14" i="3" s="1"/>
  <c r="AHY10" i="3"/>
  <c r="AHY15" i="3" s="1"/>
  <c r="AHY17" i="3" s="1"/>
  <c r="AHY16" i="3" l="1"/>
  <c r="AIA8" i="3"/>
  <c r="AIA12" i="3" s="1"/>
  <c r="AIA13" i="3" s="1"/>
  <c r="AHZ9" i="3"/>
  <c r="AHZ14" i="3" s="1"/>
  <c r="AHZ10" i="3"/>
  <c r="AHZ15" i="3" s="1"/>
  <c r="AHZ17" i="3" s="1"/>
  <c r="AHZ16" i="3" l="1"/>
  <c r="AIB8" i="3"/>
  <c r="AIB12" i="3" s="1"/>
  <c r="AIB13" i="3" s="1"/>
  <c r="AIA10" i="3"/>
  <c r="AIA15" i="3" s="1"/>
  <c r="AIA17" i="3" s="1"/>
  <c r="AIA9" i="3"/>
  <c r="AIA14" i="3" s="1"/>
  <c r="AIC8" i="3" l="1"/>
  <c r="AIC12" i="3" s="1"/>
  <c r="AIC13" i="3" s="1"/>
  <c r="AIB9" i="3"/>
  <c r="AIB14" i="3" s="1"/>
  <c r="AIB10" i="3"/>
  <c r="AIB15" i="3" s="1"/>
  <c r="AIB17" i="3" s="1"/>
  <c r="AIA16" i="3"/>
  <c r="AID8" i="3" l="1"/>
  <c r="AID12" i="3" s="1"/>
  <c r="AID13" i="3" s="1"/>
  <c r="AIC9" i="3"/>
  <c r="AIC14" i="3" s="1"/>
  <c r="AIC10" i="3"/>
  <c r="AIC15" i="3" s="1"/>
  <c r="AIC17" i="3" s="1"/>
  <c r="AIB16" i="3"/>
  <c r="AIC16" i="3" l="1"/>
  <c r="AIE8" i="3"/>
  <c r="AIE12" i="3" s="1"/>
  <c r="AIE13" i="3" s="1"/>
  <c r="AID9" i="3"/>
  <c r="AID14" i="3" s="1"/>
  <c r="AID10" i="3"/>
  <c r="AID15" i="3" s="1"/>
  <c r="AID17" i="3" s="1"/>
  <c r="AIF8" i="3" l="1"/>
  <c r="AIF12" i="3" s="1"/>
  <c r="AIF13" i="3" s="1"/>
  <c r="AIE9" i="3"/>
  <c r="AIE14" i="3" s="1"/>
  <c r="AIE10" i="3"/>
  <c r="AIE15" i="3" s="1"/>
  <c r="AIE17" i="3" s="1"/>
  <c r="AID16" i="3"/>
  <c r="AIE16" i="3" l="1"/>
  <c r="AIG8" i="3"/>
  <c r="AIG12" i="3" s="1"/>
  <c r="AIG13" i="3" s="1"/>
  <c r="AIF10" i="3"/>
  <c r="AIF15" i="3" s="1"/>
  <c r="AIF17" i="3" s="1"/>
  <c r="AIF9" i="3"/>
  <c r="AIF14" i="3" s="1"/>
  <c r="AIF16" i="3" l="1"/>
  <c r="AIH8" i="3"/>
  <c r="AIH12" i="3" s="1"/>
  <c r="AIH13" i="3" s="1"/>
  <c r="AIG9" i="3"/>
  <c r="AIG14" i="3" s="1"/>
  <c r="AIG10" i="3"/>
  <c r="AIG15" i="3" s="1"/>
  <c r="AIG17" i="3" s="1"/>
  <c r="AII8" i="3" l="1"/>
  <c r="AII12" i="3" s="1"/>
  <c r="AII13" i="3" s="1"/>
  <c r="AIH9" i="3"/>
  <c r="AIH14" i="3" s="1"/>
  <c r="AIH10" i="3"/>
  <c r="AIH15" i="3" s="1"/>
  <c r="AIH17" i="3" s="1"/>
  <c r="AIG16" i="3"/>
  <c r="AIH16" i="3" l="1"/>
  <c r="AIJ8" i="3"/>
  <c r="AIJ12" i="3" s="1"/>
  <c r="AIJ13" i="3" s="1"/>
  <c r="AII9" i="3"/>
  <c r="AII14" i="3" s="1"/>
  <c r="AII10" i="3"/>
  <c r="AII15" i="3" s="1"/>
  <c r="AII17" i="3" s="1"/>
  <c r="AII16" i="3" l="1"/>
  <c r="AIK8" i="3"/>
  <c r="AIK12" i="3" s="1"/>
  <c r="AIK13" i="3" s="1"/>
  <c r="AIJ9" i="3"/>
  <c r="AIJ14" i="3" s="1"/>
  <c r="AIJ10" i="3"/>
  <c r="AIJ15" i="3" s="1"/>
  <c r="AIJ17" i="3" s="1"/>
  <c r="AIJ16" i="3" l="1"/>
  <c r="AIL8" i="3"/>
  <c r="AIL12" i="3" s="1"/>
  <c r="AIL13" i="3" s="1"/>
  <c r="AIK9" i="3"/>
  <c r="AIK14" i="3" s="1"/>
  <c r="AIK10" i="3"/>
  <c r="AIK15" i="3" s="1"/>
  <c r="AIK17" i="3" s="1"/>
  <c r="AIK16" i="3" l="1"/>
  <c r="AIM8" i="3"/>
  <c r="AIM12" i="3" s="1"/>
  <c r="AIM13" i="3" s="1"/>
  <c r="AIL9" i="3"/>
  <c r="AIL14" i="3" s="1"/>
  <c r="AIL10" i="3"/>
  <c r="AIL15" i="3" s="1"/>
  <c r="AIL17" i="3" s="1"/>
  <c r="AIL16" i="3" l="1"/>
  <c r="AIN8" i="3"/>
  <c r="AIN12" i="3" s="1"/>
  <c r="AIN13" i="3" s="1"/>
  <c r="AIM9" i="3"/>
  <c r="AIM14" i="3" s="1"/>
  <c r="AIM10" i="3"/>
  <c r="AIM15" i="3" s="1"/>
  <c r="AIM17" i="3" s="1"/>
  <c r="AIO8" i="3" l="1"/>
  <c r="AIO12" i="3" s="1"/>
  <c r="AIO13" i="3" s="1"/>
  <c r="AIN9" i="3"/>
  <c r="AIN14" i="3" s="1"/>
  <c r="AIN10" i="3"/>
  <c r="AIN15" i="3" s="1"/>
  <c r="AIN17" i="3" s="1"/>
  <c r="AIM16" i="3"/>
  <c r="AIP8" i="3" l="1"/>
  <c r="AIP12" i="3" s="1"/>
  <c r="AIP13" i="3" s="1"/>
  <c r="AIO9" i="3"/>
  <c r="AIO14" i="3" s="1"/>
  <c r="AIO10" i="3"/>
  <c r="AIO15" i="3" s="1"/>
  <c r="AIO17" i="3" s="1"/>
  <c r="AIN16" i="3"/>
  <c r="AIO16" i="3" l="1"/>
  <c r="AIQ8" i="3"/>
  <c r="AIQ12" i="3" s="1"/>
  <c r="AIQ13" i="3" s="1"/>
  <c r="AIP9" i="3"/>
  <c r="AIP14" i="3" s="1"/>
  <c r="AIP10" i="3"/>
  <c r="AIP15" i="3" s="1"/>
  <c r="AIP17" i="3" s="1"/>
  <c r="AIR8" i="3" l="1"/>
  <c r="AIR12" i="3" s="1"/>
  <c r="AIR13" i="3" s="1"/>
  <c r="AIQ9" i="3"/>
  <c r="AIQ14" i="3" s="1"/>
  <c r="AIQ10" i="3"/>
  <c r="AIQ15" i="3" s="1"/>
  <c r="AIQ17" i="3" s="1"/>
  <c r="AIP16" i="3"/>
  <c r="AIQ16" i="3" l="1"/>
  <c r="AIS8" i="3"/>
  <c r="AIS12" i="3" s="1"/>
  <c r="AIS13" i="3" s="1"/>
  <c r="AIR10" i="3"/>
  <c r="AIR15" i="3" s="1"/>
  <c r="AIR17" i="3" s="1"/>
  <c r="AIR9" i="3"/>
  <c r="AIR14" i="3" s="1"/>
  <c r="AIT8" i="3" l="1"/>
  <c r="AIT12" i="3" s="1"/>
  <c r="AIT13" i="3" s="1"/>
  <c r="AIS10" i="3"/>
  <c r="AIS15" i="3" s="1"/>
  <c r="AIS17" i="3" s="1"/>
  <c r="AIS9" i="3"/>
  <c r="AIS14" i="3" s="1"/>
  <c r="AIR16" i="3"/>
  <c r="AIS16" i="3" l="1"/>
  <c r="AIU8" i="3"/>
  <c r="AIU12" i="3" s="1"/>
  <c r="AIU13" i="3" s="1"/>
  <c r="AIT10" i="3"/>
  <c r="AIT15" i="3" s="1"/>
  <c r="AIT17" i="3" s="1"/>
  <c r="AIT9" i="3"/>
  <c r="AIT14" i="3" s="1"/>
  <c r="AIV8" i="3" l="1"/>
  <c r="AIV12" i="3" s="1"/>
  <c r="AIV13" i="3" s="1"/>
  <c r="AIU10" i="3"/>
  <c r="AIU15" i="3" s="1"/>
  <c r="AIU17" i="3" s="1"/>
  <c r="AIU9" i="3"/>
  <c r="AIU14" i="3" s="1"/>
  <c r="AIT16" i="3"/>
  <c r="AIU16" i="3" l="1"/>
  <c r="AIW8" i="3"/>
  <c r="AIW12" i="3" s="1"/>
  <c r="AIW13" i="3" s="1"/>
  <c r="AIV10" i="3"/>
  <c r="AIV15" i="3" s="1"/>
  <c r="AIV17" i="3" s="1"/>
  <c r="AIV9" i="3"/>
  <c r="AIV14" i="3" s="1"/>
  <c r="AIV16" i="3" l="1"/>
  <c r="AIX8" i="3"/>
  <c r="AIX12" i="3" s="1"/>
  <c r="AIX13" i="3" s="1"/>
  <c r="AIW10" i="3"/>
  <c r="AIW15" i="3" s="1"/>
  <c r="AIW17" i="3" s="1"/>
  <c r="AIW9" i="3"/>
  <c r="AIW14" i="3" s="1"/>
  <c r="AIY8" i="3" l="1"/>
  <c r="AIY12" i="3" s="1"/>
  <c r="AIY13" i="3" s="1"/>
  <c r="AIX10" i="3"/>
  <c r="AIX15" i="3" s="1"/>
  <c r="AIX17" i="3" s="1"/>
  <c r="AIX9" i="3"/>
  <c r="AIX14" i="3" s="1"/>
  <c r="AIW16" i="3"/>
  <c r="AIZ8" i="3" l="1"/>
  <c r="AIZ12" i="3" s="1"/>
  <c r="AIZ13" i="3" s="1"/>
  <c r="AIY10" i="3"/>
  <c r="AIY15" i="3" s="1"/>
  <c r="AIY17" i="3" s="1"/>
  <c r="AIY9" i="3"/>
  <c r="AIY14" i="3" s="1"/>
  <c r="AIX16" i="3"/>
  <c r="AIY16" i="3" l="1"/>
  <c r="AJA8" i="3"/>
  <c r="AJA12" i="3" s="1"/>
  <c r="AJA13" i="3" s="1"/>
  <c r="AIZ10" i="3"/>
  <c r="AIZ15" i="3" s="1"/>
  <c r="AIZ17" i="3" s="1"/>
  <c r="AIZ9" i="3"/>
  <c r="AIZ14" i="3" s="1"/>
  <c r="AIZ16" i="3" l="1"/>
  <c r="AJB8" i="3"/>
  <c r="AJB12" i="3" s="1"/>
  <c r="AJB13" i="3" s="1"/>
  <c r="AJA10" i="3"/>
  <c r="AJA15" i="3" s="1"/>
  <c r="AJA17" i="3" s="1"/>
  <c r="AJA9" i="3"/>
  <c r="AJA14" i="3" s="1"/>
  <c r="AJA16" i="3" l="1"/>
  <c r="AJC8" i="3"/>
  <c r="AJC12" i="3" s="1"/>
  <c r="AJC13" i="3" s="1"/>
  <c r="AJB10" i="3"/>
  <c r="AJB15" i="3" s="1"/>
  <c r="AJB17" i="3" s="1"/>
  <c r="AJB9" i="3"/>
  <c r="AJB14" i="3" s="1"/>
  <c r="AJB16" i="3" l="1"/>
  <c r="AJD8" i="3"/>
  <c r="AJD12" i="3" s="1"/>
  <c r="AJD13" i="3" s="1"/>
  <c r="AJC9" i="3"/>
  <c r="AJC14" i="3" s="1"/>
  <c r="AJC10" i="3"/>
  <c r="AJC15" i="3" s="1"/>
  <c r="AJC17" i="3" s="1"/>
  <c r="AJC16" i="3" l="1"/>
  <c r="AJE8" i="3"/>
  <c r="AJE12" i="3" s="1"/>
  <c r="AJE13" i="3" s="1"/>
  <c r="AJD10" i="3"/>
  <c r="AJD15" i="3" s="1"/>
  <c r="AJD17" i="3" s="1"/>
  <c r="AJD9" i="3"/>
  <c r="AJD14" i="3" s="1"/>
  <c r="AJD16" i="3" l="1"/>
  <c r="AJF8" i="3"/>
  <c r="AJF12" i="3" s="1"/>
  <c r="AJF13" i="3" s="1"/>
  <c r="AJE10" i="3"/>
  <c r="AJE15" i="3" s="1"/>
  <c r="AJE17" i="3" s="1"/>
  <c r="AJE9" i="3"/>
  <c r="AJE14" i="3" s="1"/>
  <c r="AJG8" i="3" l="1"/>
  <c r="AJG12" i="3" s="1"/>
  <c r="AJG13" i="3" s="1"/>
  <c r="AJF10" i="3"/>
  <c r="AJF15" i="3" s="1"/>
  <c r="AJF17" i="3" s="1"/>
  <c r="AJF9" i="3"/>
  <c r="AJF14" i="3" s="1"/>
  <c r="AJE16" i="3"/>
  <c r="AJF16" i="3" l="1"/>
  <c r="AJH8" i="3"/>
  <c r="AJH12" i="3" s="1"/>
  <c r="AJH13" i="3" s="1"/>
  <c r="AJG10" i="3"/>
  <c r="AJG15" i="3" s="1"/>
  <c r="AJG17" i="3" s="1"/>
  <c r="AJG9" i="3"/>
  <c r="AJG14" i="3" s="1"/>
  <c r="AJI8" i="3" l="1"/>
  <c r="AJI12" i="3" s="1"/>
  <c r="AJI13" i="3" s="1"/>
  <c r="AJH10" i="3"/>
  <c r="AJH15" i="3" s="1"/>
  <c r="AJH17" i="3" s="1"/>
  <c r="AJH9" i="3"/>
  <c r="AJH14" i="3" s="1"/>
  <c r="AJG16" i="3"/>
  <c r="AJJ8" i="3" l="1"/>
  <c r="AJJ12" i="3" s="1"/>
  <c r="AJJ13" i="3" s="1"/>
  <c r="AJI9" i="3"/>
  <c r="AJI14" i="3" s="1"/>
  <c r="AJI10" i="3"/>
  <c r="AJI15" i="3" s="1"/>
  <c r="AJI17" i="3" s="1"/>
  <c r="AJH16" i="3"/>
  <c r="AJK8" i="3" l="1"/>
  <c r="AJK12" i="3" s="1"/>
  <c r="AJK13" i="3" s="1"/>
  <c r="AJJ10" i="3"/>
  <c r="AJJ15" i="3" s="1"/>
  <c r="AJJ17" i="3" s="1"/>
  <c r="AJJ9" i="3"/>
  <c r="AJJ14" i="3" s="1"/>
  <c r="AJI16" i="3"/>
  <c r="AJJ16" i="3" l="1"/>
  <c r="AJL8" i="3"/>
  <c r="AJL12" i="3" s="1"/>
  <c r="AJL13" i="3" s="1"/>
  <c r="AJK10" i="3"/>
  <c r="AJK15" i="3" s="1"/>
  <c r="AJK17" i="3" s="1"/>
  <c r="AJK9" i="3"/>
  <c r="AJK14" i="3" s="1"/>
  <c r="AJK16" i="3" l="1"/>
  <c r="AJM8" i="3"/>
  <c r="AJM12" i="3" s="1"/>
  <c r="AJM13" i="3" s="1"/>
  <c r="AJL10" i="3"/>
  <c r="AJL15" i="3" s="1"/>
  <c r="AJL17" i="3" s="1"/>
  <c r="AJL9" i="3"/>
  <c r="AJL14" i="3" s="1"/>
  <c r="AJL16" i="3" l="1"/>
  <c r="AJN8" i="3"/>
  <c r="AJN12" i="3" s="1"/>
  <c r="AJN13" i="3" s="1"/>
  <c r="AJM9" i="3"/>
  <c r="AJM14" i="3" s="1"/>
  <c r="AJM10" i="3"/>
  <c r="AJM15" i="3" s="1"/>
  <c r="AJM17" i="3" s="1"/>
  <c r="AJM16" i="3" l="1"/>
  <c r="AJO8" i="3"/>
  <c r="AJO12" i="3" s="1"/>
  <c r="AJO13" i="3" s="1"/>
  <c r="AJN9" i="3"/>
  <c r="AJN14" i="3" s="1"/>
  <c r="AJN10" i="3"/>
  <c r="AJN15" i="3" s="1"/>
  <c r="AJN17" i="3" s="1"/>
  <c r="AJN16" i="3" l="1"/>
  <c r="AJP8" i="3"/>
  <c r="AJP12" i="3" s="1"/>
  <c r="AJP13" i="3" s="1"/>
  <c r="AJO9" i="3"/>
  <c r="AJO14" i="3" s="1"/>
  <c r="AJO10" i="3"/>
  <c r="AJO15" i="3" s="1"/>
  <c r="AJO17" i="3" s="1"/>
  <c r="AJQ8" i="3" l="1"/>
  <c r="AJQ12" i="3" s="1"/>
  <c r="AJQ13" i="3" s="1"/>
  <c r="AJP9" i="3"/>
  <c r="AJP14" i="3" s="1"/>
  <c r="AJP10" i="3"/>
  <c r="AJP15" i="3" s="1"/>
  <c r="AJP17" i="3" s="1"/>
  <c r="AJO16" i="3"/>
  <c r="AJP16" i="3" l="1"/>
  <c r="AJR8" i="3"/>
  <c r="AJR12" i="3" s="1"/>
  <c r="AJR13" i="3" s="1"/>
  <c r="AJQ9" i="3"/>
  <c r="AJQ14" i="3" s="1"/>
  <c r="AJQ10" i="3"/>
  <c r="AJQ15" i="3" s="1"/>
  <c r="AJQ17" i="3" s="1"/>
  <c r="AJQ16" i="3" l="1"/>
  <c r="AJS8" i="3"/>
  <c r="AJS12" i="3" s="1"/>
  <c r="AJS13" i="3" s="1"/>
  <c r="AJR9" i="3"/>
  <c r="AJR14" i="3" s="1"/>
  <c r="AJR10" i="3"/>
  <c r="AJR15" i="3" s="1"/>
  <c r="AJR17" i="3" s="1"/>
  <c r="AJR16" i="3" l="1"/>
  <c r="AJT8" i="3"/>
  <c r="AJT12" i="3" s="1"/>
  <c r="AJT13" i="3" s="1"/>
  <c r="AJS9" i="3"/>
  <c r="AJS14" i="3" s="1"/>
  <c r="AJS10" i="3"/>
  <c r="AJS15" i="3" s="1"/>
  <c r="AJS17" i="3" s="1"/>
  <c r="AJU8" i="3" l="1"/>
  <c r="AJU12" i="3" s="1"/>
  <c r="AJU13" i="3" s="1"/>
  <c r="AJT9" i="3"/>
  <c r="AJT14" i="3" s="1"/>
  <c r="AJT10" i="3"/>
  <c r="AJT15" i="3" s="1"/>
  <c r="AJT17" i="3" s="1"/>
  <c r="AJS16" i="3"/>
  <c r="AJV8" i="3" l="1"/>
  <c r="AJV12" i="3" s="1"/>
  <c r="AJV13" i="3" s="1"/>
  <c r="AJU9" i="3"/>
  <c r="AJU14" i="3" s="1"/>
  <c r="AJU10" i="3"/>
  <c r="AJU15" i="3" s="1"/>
  <c r="AJU17" i="3" s="1"/>
  <c r="AJT16" i="3"/>
  <c r="AJU16" i="3" l="1"/>
  <c r="AJW8" i="3"/>
  <c r="AJW12" i="3" s="1"/>
  <c r="AJW13" i="3" s="1"/>
  <c r="AJV9" i="3"/>
  <c r="AJV14" i="3" s="1"/>
  <c r="AJV10" i="3"/>
  <c r="AJV15" i="3" s="1"/>
  <c r="AJV17" i="3" s="1"/>
  <c r="AJX8" i="3" l="1"/>
  <c r="AJX12" i="3" s="1"/>
  <c r="AJX13" i="3" s="1"/>
  <c r="AJW9" i="3"/>
  <c r="AJW14" i="3" s="1"/>
  <c r="AJW10" i="3"/>
  <c r="AJW15" i="3" s="1"/>
  <c r="AJW17" i="3" s="1"/>
  <c r="AJV16" i="3"/>
  <c r="AJY8" i="3" l="1"/>
  <c r="AJY12" i="3" s="1"/>
  <c r="AJY13" i="3" s="1"/>
  <c r="AJX9" i="3"/>
  <c r="AJX14" i="3" s="1"/>
  <c r="AJX10" i="3"/>
  <c r="AJX15" i="3" s="1"/>
  <c r="AJX17" i="3" s="1"/>
  <c r="AJW16" i="3"/>
  <c r="AJZ8" i="3" l="1"/>
  <c r="AJZ12" i="3" s="1"/>
  <c r="AJZ13" i="3" s="1"/>
  <c r="AJY9" i="3"/>
  <c r="AJY14" i="3" s="1"/>
  <c r="AJY10" i="3"/>
  <c r="AJY15" i="3" s="1"/>
  <c r="AJY17" i="3" s="1"/>
  <c r="AJX16" i="3"/>
  <c r="AJY16" i="3" l="1"/>
  <c r="AKA8" i="3"/>
  <c r="AKA12" i="3" s="1"/>
  <c r="AKA13" i="3" s="1"/>
  <c r="AJZ9" i="3"/>
  <c r="AJZ14" i="3" s="1"/>
  <c r="AJZ10" i="3"/>
  <c r="AJZ15" i="3" s="1"/>
  <c r="AJZ17" i="3" s="1"/>
  <c r="AJZ16" i="3" l="1"/>
  <c r="AKB8" i="3"/>
  <c r="AKB12" i="3" s="1"/>
  <c r="AKB13" i="3" s="1"/>
  <c r="AKA9" i="3"/>
  <c r="AKA14" i="3" s="1"/>
  <c r="AKA10" i="3"/>
  <c r="AKA15" i="3" s="1"/>
  <c r="AKA17" i="3" s="1"/>
  <c r="AKA16" i="3" l="1"/>
  <c r="AKC8" i="3"/>
  <c r="AKC12" i="3" s="1"/>
  <c r="AKC13" i="3" s="1"/>
  <c r="AKB9" i="3"/>
  <c r="AKB14" i="3" s="1"/>
  <c r="AKB10" i="3"/>
  <c r="AKB15" i="3" s="1"/>
  <c r="AKB17" i="3" s="1"/>
  <c r="AKB16" i="3" l="1"/>
  <c r="AKD8" i="3"/>
  <c r="AKD12" i="3" s="1"/>
  <c r="AKD13" i="3" s="1"/>
  <c r="AKC10" i="3"/>
  <c r="AKC15" i="3" s="1"/>
  <c r="AKC17" i="3" s="1"/>
  <c r="AKC9" i="3"/>
  <c r="AKC14" i="3" s="1"/>
  <c r="AKC16" i="3" l="1"/>
  <c r="AKE8" i="3"/>
  <c r="AKE12" i="3" s="1"/>
  <c r="AKE13" i="3" s="1"/>
  <c r="AKD10" i="3"/>
  <c r="AKD15" i="3" s="1"/>
  <c r="AKD17" i="3" s="1"/>
  <c r="AKD9" i="3"/>
  <c r="AKD14" i="3" s="1"/>
  <c r="AKD16" i="3" l="1"/>
  <c r="AKF8" i="3"/>
  <c r="AKF12" i="3" s="1"/>
  <c r="AKF13" i="3" s="1"/>
  <c r="AKE10" i="3"/>
  <c r="AKE15" i="3" s="1"/>
  <c r="AKE17" i="3" s="1"/>
  <c r="AKE9" i="3"/>
  <c r="AKE14" i="3" s="1"/>
  <c r="AKG8" i="3" l="1"/>
  <c r="AKG12" i="3" s="1"/>
  <c r="AKG13" i="3" s="1"/>
  <c r="AKF9" i="3"/>
  <c r="AKF14" i="3" s="1"/>
  <c r="AKF10" i="3"/>
  <c r="AKF15" i="3" s="1"/>
  <c r="AKF17" i="3" s="1"/>
  <c r="AKE16" i="3"/>
  <c r="AKH8" i="3" l="1"/>
  <c r="AKH12" i="3" s="1"/>
  <c r="AKH13" i="3" s="1"/>
  <c r="AKG10" i="3"/>
  <c r="AKG15" i="3" s="1"/>
  <c r="AKG17" i="3" s="1"/>
  <c r="AKG9" i="3"/>
  <c r="AKG14" i="3" s="1"/>
  <c r="AKF16" i="3"/>
  <c r="AKI8" i="3" l="1"/>
  <c r="AKI12" i="3" s="1"/>
  <c r="AKI13" i="3" s="1"/>
  <c r="AKH10" i="3"/>
  <c r="AKH15" i="3" s="1"/>
  <c r="AKH17" i="3" s="1"/>
  <c r="AKH9" i="3"/>
  <c r="AKH14" i="3" s="1"/>
  <c r="AKG16" i="3"/>
  <c r="AKH16" i="3" l="1"/>
  <c r="AKJ8" i="3"/>
  <c r="AKJ12" i="3" s="1"/>
  <c r="AKJ13" i="3" s="1"/>
  <c r="AKI9" i="3"/>
  <c r="AKI14" i="3" s="1"/>
  <c r="AKI10" i="3"/>
  <c r="AKI15" i="3" s="1"/>
  <c r="AKI17" i="3" s="1"/>
  <c r="AKI16" i="3" l="1"/>
  <c r="AKK8" i="3"/>
  <c r="AKK12" i="3" s="1"/>
  <c r="AKK13" i="3" s="1"/>
  <c r="AKJ10" i="3"/>
  <c r="AKJ15" i="3" s="1"/>
  <c r="AKJ17" i="3" s="1"/>
  <c r="AKJ9" i="3"/>
  <c r="AKJ14" i="3" s="1"/>
  <c r="AKJ16" i="3" l="1"/>
  <c r="AKL8" i="3"/>
  <c r="AKL12" i="3" s="1"/>
  <c r="AKL13" i="3" s="1"/>
  <c r="AKK10" i="3"/>
  <c r="AKK15" i="3" s="1"/>
  <c r="AKK17" i="3" s="1"/>
  <c r="AKK9" i="3"/>
  <c r="AKK14" i="3" s="1"/>
  <c r="AKK16" i="3" l="1"/>
  <c r="AKM8" i="3"/>
  <c r="AKM12" i="3" s="1"/>
  <c r="AKM13" i="3" s="1"/>
  <c r="AKL10" i="3"/>
  <c r="AKL15" i="3" s="1"/>
  <c r="AKL17" i="3" s="1"/>
  <c r="AKL9" i="3"/>
  <c r="AKL14" i="3" s="1"/>
  <c r="AKL16" i="3" l="1"/>
  <c r="AKN8" i="3"/>
  <c r="AKN12" i="3" s="1"/>
  <c r="AKN13" i="3" s="1"/>
  <c r="AKM9" i="3"/>
  <c r="AKM14" i="3" s="1"/>
  <c r="AKM10" i="3"/>
  <c r="AKM15" i="3" s="1"/>
  <c r="AKM17" i="3" s="1"/>
  <c r="AKM16" i="3" l="1"/>
  <c r="AKO8" i="3"/>
  <c r="AKO12" i="3" s="1"/>
  <c r="AKO13" i="3" s="1"/>
  <c r="AKN10" i="3"/>
  <c r="AKN15" i="3" s="1"/>
  <c r="AKN17" i="3" s="1"/>
  <c r="AKN9" i="3"/>
  <c r="AKN14" i="3" s="1"/>
  <c r="AKP8" i="3" l="1"/>
  <c r="AKP12" i="3" s="1"/>
  <c r="AKP13" i="3" s="1"/>
  <c r="AKO10" i="3"/>
  <c r="AKO15" i="3" s="1"/>
  <c r="AKO17" i="3" s="1"/>
  <c r="AKO9" i="3"/>
  <c r="AKO14" i="3" s="1"/>
  <c r="AKN16" i="3"/>
  <c r="AKO16" i="3" l="1"/>
  <c r="AKQ8" i="3"/>
  <c r="AKQ12" i="3" s="1"/>
  <c r="AKQ13" i="3" s="1"/>
  <c r="AKP10" i="3"/>
  <c r="AKP15" i="3" s="1"/>
  <c r="AKP17" i="3" s="1"/>
  <c r="AKP9" i="3"/>
  <c r="AKP14" i="3" s="1"/>
  <c r="AKR8" i="3" l="1"/>
  <c r="AKR12" i="3" s="1"/>
  <c r="AKR13" i="3" s="1"/>
  <c r="AKQ10" i="3"/>
  <c r="AKQ15" i="3" s="1"/>
  <c r="AKQ17" i="3" s="1"/>
  <c r="AKQ9" i="3"/>
  <c r="AKQ14" i="3" s="1"/>
  <c r="AKP16" i="3"/>
  <c r="AKQ16" i="3" l="1"/>
  <c r="AKS8" i="3"/>
  <c r="AKS12" i="3" s="1"/>
  <c r="AKS13" i="3" s="1"/>
  <c r="AKR10" i="3"/>
  <c r="AKR15" i="3" s="1"/>
  <c r="AKR17" i="3" s="1"/>
  <c r="AKR9" i="3"/>
  <c r="AKR14" i="3" s="1"/>
  <c r="AKR16" i="3" l="1"/>
  <c r="AKT8" i="3"/>
  <c r="AKT12" i="3" s="1"/>
  <c r="AKT13" i="3" s="1"/>
  <c r="AKS9" i="3"/>
  <c r="AKS14" i="3" s="1"/>
  <c r="AKS10" i="3"/>
  <c r="AKS15" i="3" s="1"/>
  <c r="AKS17" i="3" s="1"/>
  <c r="AKU8" i="3" l="1"/>
  <c r="AKU12" i="3" s="1"/>
  <c r="AKU13" i="3" s="1"/>
  <c r="AKT10" i="3"/>
  <c r="AKT15" i="3" s="1"/>
  <c r="AKT17" i="3" s="1"/>
  <c r="AKT9" i="3"/>
  <c r="AKT14" i="3" s="1"/>
  <c r="AKS16" i="3"/>
  <c r="AKT16" i="3" l="1"/>
  <c r="AKV8" i="3"/>
  <c r="AKV12" i="3" s="1"/>
  <c r="AKV13" i="3" s="1"/>
  <c r="AKU10" i="3"/>
  <c r="AKU15" i="3" s="1"/>
  <c r="AKU17" i="3" s="1"/>
  <c r="AKU9" i="3"/>
  <c r="AKU14" i="3" s="1"/>
  <c r="AKW8" i="3" l="1"/>
  <c r="AKW12" i="3" s="1"/>
  <c r="AKW13" i="3" s="1"/>
  <c r="AKV9" i="3"/>
  <c r="AKV14" i="3" s="1"/>
  <c r="AKV10" i="3"/>
  <c r="AKV15" i="3" s="1"/>
  <c r="AKV17" i="3" s="1"/>
  <c r="AKU16" i="3"/>
  <c r="AKX8" i="3" l="1"/>
  <c r="AKX12" i="3" s="1"/>
  <c r="AKX13" i="3" s="1"/>
  <c r="AKW10" i="3"/>
  <c r="AKW15" i="3" s="1"/>
  <c r="AKW17" i="3" s="1"/>
  <c r="AKW9" i="3"/>
  <c r="AKW14" i="3" s="1"/>
  <c r="AKV16" i="3"/>
  <c r="AKW16" i="3" l="1"/>
  <c r="AKY8" i="3"/>
  <c r="AKY12" i="3" s="1"/>
  <c r="AKY13" i="3" s="1"/>
  <c r="AKX10" i="3"/>
  <c r="AKX15" i="3" s="1"/>
  <c r="AKX17" i="3" s="1"/>
  <c r="AKX9" i="3"/>
  <c r="AKX14" i="3" s="1"/>
  <c r="AKX16" i="3" l="1"/>
  <c r="AKZ8" i="3"/>
  <c r="AKZ12" i="3" s="1"/>
  <c r="AKZ13" i="3" s="1"/>
  <c r="AKY9" i="3"/>
  <c r="AKY14" i="3" s="1"/>
  <c r="AKY10" i="3"/>
  <c r="AKY15" i="3" s="1"/>
  <c r="AKY17" i="3" s="1"/>
  <c r="AKY16" i="3" l="1"/>
  <c r="ALA8" i="3"/>
  <c r="ALA12" i="3" s="1"/>
  <c r="ALA13" i="3" s="1"/>
  <c r="AKZ10" i="3"/>
  <c r="AKZ15" i="3" s="1"/>
  <c r="AKZ17" i="3" s="1"/>
  <c r="AKZ9" i="3"/>
  <c r="AKZ14" i="3" s="1"/>
  <c r="ALB8" i="3" l="1"/>
  <c r="ALB12" i="3" s="1"/>
  <c r="ALB13" i="3" s="1"/>
  <c r="ALA10" i="3"/>
  <c r="ALA15" i="3" s="1"/>
  <c r="ALA17" i="3" s="1"/>
  <c r="ALA9" i="3"/>
  <c r="ALA14" i="3" s="1"/>
  <c r="AKZ16" i="3"/>
  <c r="ALC8" i="3" l="1"/>
  <c r="ALC12" i="3" s="1"/>
  <c r="ALC13" i="3" s="1"/>
  <c r="ALB9" i="3"/>
  <c r="ALB14" i="3" s="1"/>
  <c r="ALB10" i="3"/>
  <c r="ALB15" i="3" s="1"/>
  <c r="ALB17" i="3" s="1"/>
  <c r="ALA16" i="3"/>
  <c r="ALD8" i="3" l="1"/>
  <c r="ALD12" i="3" s="1"/>
  <c r="ALD13" i="3" s="1"/>
  <c r="ALC9" i="3"/>
  <c r="ALC14" i="3" s="1"/>
  <c r="ALC10" i="3"/>
  <c r="ALC15" i="3" s="1"/>
  <c r="ALC17" i="3" s="1"/>
  <c r="ALB16" i="3"/>
  <c r="ALC16" i="3" l="1"/>
  <c r="ALE8" i="3"/>
  <c r="ALE12" i="3" s="1"/>
  <c r="ALE13" i="3" s="1"/>
  <c r="ALD9" i="3"/>
  <c r="ALD14" i="3" s="1"/>
  <c r="ALD10" i="3"/>
  <c r="ALD15" i="3" s="1"/>
  <c r="ALD17" i="3" s="1"/>
  <c r="ALF8" i="3" l="1"/>
  <c r="ALF12" i="3" s="1"/>
  <c r="ALF13" i="3" s="1"/>
  <c r="ALE9" i="3"/>
  <c r="ALE14" i="3" s="1"/>
  <c r="ALE10" i="3"/>
  <c r="ALE15" i="3" s="1"/>
  <c r="ALE17" i="3" s="1"/>
  <c r="ALD16" i="3"/>
  <c r="ALE16" i="3" l="1"/>
  <c r="ALG8" i="3"/>
  <c r="ALG12" i="3" s="1"/>
  <c r="ALG13" i="3" s="1"/>
  <c r="ALF9" i="3"/>
  <c r="ALF14" i="3" s="1"/>
  <c r="ALF10" i="3"/>
  <c r="ALF15" i="3" s="1"/>
  <c r="ALF17" i="3" s="1"/>
  <c r="ALF16" i="3" l="1"/>
  <c r="ALH8" i="3"/>
  <c r="ALH12" i="3" s="1"/>
  <c r="ALH13" i="3" s="1"/>
  <c r="ALG9" i="3"/>
  <c r="ALG14" i="3" s="1"/>
  <c r="ALG10" i="3"/>
  <c r="ALG15" i="3" s="1"/>
  <c r="ALG17" i="3" s="1"/>
  <c r="ALI8" i="3" l="1"/>
  <c r="ALI12" i="3" s="1"/>
  <c r="ALI13" i="3" s="1"/>
  <c r="ALH9" i="3"/>
  <c r="ALH14" i="3" s="1"/>
  <c r="ALH10" i="3"/>
  <c r="ALH15" i="3" s="1"/>
  <c r="ALH17" i="3" s="1"/>
  <c r="ALG16" i="3"/>
  <c r="ALJ8" i="3" l="1"/>
  <c r="ALJ12" i="3" s="1"/>
  <c r="ALJ13" i="3" s="1"/>
  <c r="ALI9" i="3"/>
  <c r="ALI14" i="3" s="1"/>
  <c r="ALI10" i="3"/>
  <c r="ALI15" i="3" s="1"/>
  <c r="ALI17" i="3" s="1"/>
  <c r="ALH16" i="3"/>
  <c r="ALI16" i="3" l="1"/>
  <c r="ALK8" i="3"/>
  <c r="ALK12" i="3" s="1"/>
  <c r="ALK13" i="3" s="1"/>
  <c r="ALJ9" i="3"/>
  <c r="ALJ14" i="3" s="1"/>
  <c r="ALJ10" i="3"/>
  <c r="ALJ15" i="3" s="1"/>
  <c r="ALJ17" i="3" s="1"/>
  <c r="ALJ16" i="3" l="1"/>
  <c r="ALL8" i="3"/>
  <c r="ALL12" i="3" s="1"/>
  <c r="ALL13" i="3" s="1"/>
  <c r="ALK9" i="3"/>
  <c r="ALK14" i="3" s="1"/>
  <c r="ALK10" i="3"/>
  <c r="ALK15" i="3" s="1"/>
  <c r="ALK17" i="3" s="1"/>
  <c r="ALK16" i="3" l="1"/>
  <c r="ALM8" i="3"/>
  <c r="ALM12" i="3" s="1"/>
  <c r="ALM13" i="3" s="1"/>
  <c r="ALL9" i="3"/>
  <c r="ALL14" i="3" s="1"/>
  <c r="ALL10" i="3"/>
  <c r="ALL15" i="3" s="1"/>
  <c r="ALL17" i="3" s="1"/>
  <c r="ALL16" i="3" l="1"/>
  <c r="ALN8" i="3"/>
  <c r="ALN12" i="3" s="1"/>
  <c r="ALN13" i="3" s="1"/>
  <c r="ALM9" i="3"/>
  <c r="ALM14" i="3" s="1"/>
  <c r="ALM10" i="3"/>
  <c r="ALM15" i="3" s="1"/>
  <c r="ALM17" i="3" s="1"/>
  <c r="ALM16" i="3" l="1"/>
  <c r="ALO8" i="3"/>
  <c r="ALO12" i="3" s="1"/>
  <c r="ALO13" i="3" s="1"/>
  <c r="ALN10" i="3"/>
  <c r="ALN15" i="3" s="1"/>
  <c r="ALN17" i="3" s="1"/>
  <c r="ALN9" i="3"/>
  <c r="ALN14" i="3" s="1"/>
  <c r="ALN16" i="3" l="1"/>
  <c r="ALP8" i="3"/>
  <c r="ALP12" i="3" s="1"/>
  <c r="ALP13" i="3" s="1"/>
  <c r="ALO10" i="3"/>
  <c r="ALO15" i="3" s="1"/>
  <c r="ALO17" i="3" s="1"/>
  <c r="ALO9" i="3"/>
  <c r="ALO14" i="3" s="1"/>
  <c r="ALO16" i="3" l="1"/>
  <c r="ALQ8" i="3"/>
  <c r="ALQ12" i="3" s="1"/>
  <c r="ALQ13" i="3" s="1"/>
  <c r="ALP9" i="3"/>
  <c r="ALP14" i="3" s="1"/>
  <c r="ALP10" i="3"/>
  <c r="ALP15" i="3" s="1"/>
  <c r="ALP17" i="3" s="1"/>
  <c r="ALP16" i="3" l="1"/>
  <c r="ALR8" i="3"/>
  <c r="ALR12" i="3" s="1"/>
  <c r="ALR13" i="3" s="1"/>
  <c r="ALQ10" i="3"/>
  <c r="ALQ15" i="3" s="1"/>
  <c r="ALQ17" i="3" s="1"/>
  <c r="ALQ9" i="3"/>
  <c r="ALQ14" i="3" s="1"/>
  <c r="ALS8" i="3" l="1"/>
  <c r="ALS12" i="3" s="1"/>
  <c r="ALS13" i="3" s="1"/>
  <c r="ALR9" i="3"/>
  <c r="ALR14" i="3" s="1"/>
  <c r="ALR10" i="3"/>
  <c r="ALR15" i="3" s="1"/>
  <c r="ALR17" i="3" s="1"/>
  <c r="ALQ16" i="3"/>
  <c r="ALR16" i="3" l="1"/>
  <c r="ALT8" i="3"/>
  <c r="ALT12" i="3" s="1"/>
  <c r="ALT13" i="3" s="1"/>
  <c r="ALS9" i="3"/>
  <c r="ALS14" i="3" s="1"/>
  <c r="ALS10" i="3"/>
  <c r="ALS15" i="3" s="1"/>
  <c r="ALS17" i="3" s="1"/>
  <c r="ALU8" i="3" l="1"/>
  <c r="ALU12" i="3" s="1"/>
  <c r="ALU13" i="3" s="1"/>
  <c r="ALT10" i="3"/>
  <c r="ALT15" i="3" s="1"/>
  <c r="ALT17" i="3" s="1"/>
  <c r="ALT9" i="3"/>
  <c r="ALT14" i="3" s="1"/>
  <c r="ALS16" i="3"/>
  <c r="ALV8" i="3" l="1"/>
  <c r="ALV12" i="3" s="1"/>
  <c r="ALV13" i="3" s="1"/>
  <c r="ALU10" i="3"/>
  <c r="ALU15" i="3" s="1"/>
  <c r="ALU17" i="3" s="1"/>
  <c r="ALU9" i="3"/>
  <c r="ALU14" i="3" s="1"/>
  <c r="ALT16" i="3"/>
  <c r="ALW8" i="3" l="1"/>
  <c r="ALW12" i="3" s="1"/>
  <c r="ALW13" i="3" s="1"/>
  <c r="ALV10" i="3"/>
  <c r="ALV15" i="3" s="1"/>
  <c r="ALV17" i="3" s="1"/>
  <c r="ALV9" i="3"/>
  <c r="ALV14" i="3" s="1"/>
  <c r="ALU16" i="3"/>
  <c r="ALV16" i="3" l="1"/>
  <c r="ALX8" i="3"/>
  <c r="ALX12" i="3" s="1"/>
  <c r="ALX13" i="3" s="1"/>
  <c r="ALW9" i="3"/>
  <c r="ALW14" i="3" s="1"/>
  <c r="ALW10" i="3"/>
  <c r="ALW15" i="3" s="1"/>
  <c r="ALW17" i="3" s="1"/>
  <c r="ALW16" i="3" l="1"/>
  <c r="ALX10" i="3"/>
  <c r="ALX15" i="3" s="1"/>
  <c r="ALX17" i="3" s="1"/>
  <c r="ALX9" i="3"/>
  <c r="ALX14" i="3" s="1"/>
  <c r="ALX1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wadangzz</author>
  </authors>
  <commentList>
    <comment ref="U1" authorId="0" shapeId="0" xr:uid="{AAA98984-57BB-48CD-AB42-9DF75B111E9F}">
      <text>
        <r>
          <rPr>
            <b/>
            <sz val="15"/>
            <color indexed="81"/>
            <rFont val="돋움"/>
            <family val="3"/>
            <charset val="129"/>
          </rPr>
          <t>원하는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초기오차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입력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후
각</t>
        </r>
        <r>
          <rPr>
            <b/>
            <sz val="15"/>
            <color indexed="81"/>
            <rFont val="Tahoma"/>
            <family val="2"/>
          </rPr>
          <t xml:space="preserve"> Gain</t>
        </r>
        <r>
          <rPr>
            <b/>
            <sz val="15"/>
            <color indexed="81"/>
            <rFont val="돋움"/>
            <family val="3"/>
            <charset val="129"/>
          </rPr>
          <t>값을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조절하여
응답을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확인한다</t>
        </r>
        <r>
          <rPr>
            <b/>
            <sz val="15"/>
            <color indexed="81"/>
            <rFont val="Tahoma"/>
            <family val="2"/>
          </rPr>
          <t>.</t>
        </r>
      </text>
    </comment>
    <comment ref="D5" authorId="0" shapeId="0" xr:uid="{EE53BE38-54F0-49AA-94CC-CBBAA52A75B9}">
      <text>
        <r>
          <rPr>
            <b/>
            <sz val="15"/>
            <color indexed="81"/>
            <rFont val="맑은 고딕"/>
            <family val="3"/>
            <charset val="129"/>
          </rPr>
          <t>이동 시간 입력</t>
        </r>
      </text>
    </comment>
    <comment ref="L6" authorId="0" shapeId="0" xr:uid="{A781CEAD-7380-462D-8B02-0E39F44AC793}">
      <text>
        <r>
          <rPr>
            <b/>
            <sz val="12"/>
            <color indexed="81"/>
            <rFont val="돋움"/>
            <family val="3"/>
            <charset val="129"/>
          </rPr>
          <t>드롭다운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목록에서
관절</t>
        </r>
        <r>
          <rPr>
            <b/>
            <sz val="12"/>
            <color indexed="81"/>
            <rFont val="Tahoma"/>
            <family val="2"/>
          </rPr>
          <t xml:space="preserve"> 1~4</t>
        </r>
        <r>
          <rPr>
            <b/>
            <sz val="12"/>
            <color indexed="81"/>
            <rFont val="돋움"/>
            <family val="3"/>
            <charset val="129"/>
          </rPr>
          <t>중에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선택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<sst xmlns="http://schemas.openxmlformats.org/spreadsheetml/2006/main" count="117" uniqueCount="75">
  <si>
    <t>시간</t>
    <phoneticPr fontId="2" type="noConversion"/>
  </si>
  <si>
    <t>Degree</t>
    <phoneticPr fontId="2" type="noConversion"/>
  </si>
  <si>
    <t>Rad</t>
    <phoneticPr fontId="2" type="noConversion"/>
  </si>
  <si>
    <t>Degree</t>
  </si>
  <si>
    <t>Rad</t>
  </si>
  <si>
    <t>R</t>
    <phoneticPr fontId="2" type="noConversion"/>
  </si>
  <si>
    <t>P</t>
    <phoneticPr fontId="2" type="noConversion"/>
  </si>
  <si>
    <t>M</t>
    <phoneticPr fontId="2" type="noConversion"/>
  </si>
  <si>
    <t>Zero position</t>
    <phoneticPr fontId="2" type="noConversion"/>
  </si>
  <si>
    <t>I</t>
    <phoneticPr fontId="2" type="noConversion"/>
  </si>
  <si>
    <t>x</t>
    <phoneticPr fontId="2" type="noConversion"/>
  </si>
  <si>
    <t>y</t>
    <phoneticPr fontId="2" type="noConversion"/>
  </si>
  <si>
    <t>NR 방법 적용</t>
    <phoneticPr fontId="2" type="noConversion"/>
  </si>
  <si>
    <t>z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</si>
  <si>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</si>
  <si>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</si>
  <si>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</si>
  <si>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</si>
  <si>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</si>
  <si>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</si>
  <si>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초기 조건</t>
    <phoneticPr fontId="2" type="noConversion"/>
  </si>
  <si>
    <t>theta2</t>
  </si>
  <si>
    <t>theta3</t>
  </si>
  <si>
    <t>theta4</t>
  </si>
  <si>
    <t>5차 다항식 time scailing을 통한 궤적 생성</t>
    <phoneticPr fontId="2" type="noConversion"/>
  </si>
  <si>
    <t>Kp</t>
    <phoneticPr fontId="2" type="noConversion"/>
  </si>
  <si>
    <t>Ki</t>
    <phoneticPr fontId="2" type="noConversion"/>
  </si>
  <si>
    <t>c1</t>
    <phoneticPr fontId="2" type="noConversion"/>
  </si>
  <si>
    <t>c2</t>
    <phoneticPr fontId="2" type="noConversion"/>
  </si>
  <si>
    <t>case2</t>
  </si>
  <si>
    <t>case3</t>
  </si>
  <si>
    <t>5차 다항식 계수</t>
    <phoneticPr fontId="2" type="noConversion"/>
  </si>
  <si>
    <t>zeta&gt;1</t>
    <phoneticPr fontId="2" type="noConversion"/>
  </si>
  <si>
    <t>case1</t>
    <phoneticPr fontId="2" type="noConversion"/>
  </si>
  <si>
    <t>zeta=1</t>
    <phoneticPr fontId="2" type="noConversion"/>
  </si>
  <si>
    <t>zeta&lt;1</t>
    <phoneticPr fontId="2" type="noConversion"/>
  </si>
  <si>
    <t>다항식 계수 a3, a4, a5 연립방정식 풀이</t>
    <phoneticPr fontId="2" type="noConversion"/>
  </si>
  <si>
    <t>s</t>
    <phoneticPr fontId="2" type="noConversion"/>
  </si>
  <si>
    <t>s.dot</t>
    <phoneticPr fontId="2" type="noConversion"/>
  </si>
  <si>
    <t>s.ddot</t>
    <phoneticPr fontId="2" type="noConversion"/>
  </si>
  <si>
    <t>S</t>
    <phoneticPr fontId="2" type="noConversion"/>
  </si>
  <si>
    <t>T</t>
    <phoneticPr fontId="2" type="noConversion"/>
  </si>
  <si>
    <t>목표자세</t>
    <phoneticPr fontId="2" type="noConversion"/>
  </si>
  <si>
    <t>theta1</t>
  </si>
  <si>
    <t>theta.e</t>
    <phoneticPr fontId="2" type="noConversion"/>
  </si>
  <si>
    <t>.</t>
    <phoneticPr fontId="2" type="noConversion"/>
  </si>
  <si>
    <t>S.dot</t>
    <phoneticPr fontId="2" type="noConversion"/>
  </si>
  <si>
    <t>단위</t>
    <phoneticPr fontId="2" type="noConversion"/>
  </si>
  <si>
    <t>degree</t>
    <phoneticPr fontId="2" type="noConversion"/>
  </si>
  <si>
    <t>cm</t>
    <phoneticPr fontId="2" type="noConversion"/>
  </si>
  <si>
    <t>d.theta</t>
    <phoneticPr fontId="2" type="noConversion"/>
  </si>
  <si>
    <t>wn</t>
    <phoneticPr fontId="2" type="noConversion"/>
  </si>
  <si>
    <t>zeta</t>
    <phoneticPr fontId="2" type="noConversion"/>
  </si>
  <si>
    <t>I.e</t>
    <phoneticPr fontId="2" type="noConversion"/>
  </si>
  <si>
    <t>초기조건</t>
    <phoneticPr fontId="2" type="noConversion"/>
  </si>
  <si>
    <t>Rad</t>
    <phoneticPr fontId="2" type="noConversion"/>
  </si>
  <si>
    <t>Degree</t>
    <phoneticPr fontId="2" type="noConversion"/>
  </si>
  <si>
    <t>Drgree</t>
    <phoneticPr fontId="2" type="noConversion"/>
  </si>
  <si>
    <t>목표 자세, 위치</t>
    <phoneticPr fontId="2" type="noConversion"/>
  </si>
  <si>
    <t>deg</t>
    <phoneticPr fontId="2" type="noConversion"/>
  </si>
  <si>
    <t>추종 위치, 자세</t>
    <phoneticPr fontId="2" type="noConversion"/>
  </si>
  <si>
    <t>오차</t>
    <phoneticPr fontId="2" type="noConversion"/>
  </si>
  <si>
    <t>Manipulablilty</t>
    <phoneticPr fontId="2" type="noConversion"/>
  </si>
  <si>
    <t>theta.d</t>
    <phoneticPr fontId="2" type="noConversion"/>
  </si>
  <si>
    <t>theta.d.dot</t>
    <phoneticPr fontId="2" type="noConversion"/>
  </si>
  <si>
    <t>관절 1~4중
Plot하려는 관절 선택</t>
    <phoneticPr fontId="2" type="noConversion"/>
  </si>
  <si>
    <t>theta</t>
    <phoneticPr fontId="2" type="noConversion"/>
  </si>
  <si>
    <t>theta.dot</t>
    <phoneticPr fontId="2" type="noConversion"/>
  </si>
  <si>
    <t>시간T 1000개 샘플링</t>
    <phoneticPr fontId="2" type="noConversion"/>
  </si>
  <si>
    <t xml:space="preserve"> </t>
    <phoneticPr fontId="2" type="noConversion"/>
  </si>
  <si>
    <t>theta.e.dot</t>
    <phoneticPr fontId="2" type="noConversion"/>
  </si>
  <si>
    <t>theta1</t>
    <phoneticPr fontId="2" type="noConversion"/>
  </si>
  <si>
    <t>목표궤적</t>
    <phoneticPr fontId="2" type="noConversion"/>
  </si>
  <si>
    <t>실제응답</t>
    <phoneticPr fontId="2" type="noConversion"/>
  </si>
  <si>
    <t>제한조건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</si>
</sst>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25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5"/>
      <color indexed="81"/>
      <name val="맑은 고딕"/>
      <family val="3"/>
      <charset val="129"/>
    </font>
    <font>
      <b/>
      <sz val="15"/>
      <color indexed="81"/>
      <name val="돋움"/>
      <family val="3"/>
      <charset val="129"/>
    </font>
    <font>
      <b/>
      <sz val="15"/>
      <color indexed="81"/>
      <name val="Tahoma"/>
      <family val="2"/>
    </font>
    <font>
      <b/>
      <sz val="12"/>
      <color indexed="81"/>
      <name val="돋움"/>
      <family val="3"/>
      <charset val="129"/>
    </font>
    <font>
      <b/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12" fillId="0" borderId="0" xfId="0" applyFo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17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Numerical IK Using NR </a:t>
            </a:r>
            <a:r>
              <a:rPr lang="en-US"/>
              <a:t>X-Z </a:t>
            </a:r>
            <a:r>
              <a:rPr lang="ko-KR"/>
              <a:t>평면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'RRRP SCARA 로봇 IK Using NR'!$BG$34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91-403E-85BF-07A804699A6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91-403E-85BF-07A804699A6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91-403E-85BF-07A804699A6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91-403E-85BF-07A804699A6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91-403E-85BF-07A804699A66}"/>
              </c:ext>
            </c:extLst>
          </c:dPt>
          <c:dLbls>
            <c:dLbl>
              <c:idx val="5"/>
              <c:numFmt formatCode="#,##0.000_ 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942731067625769"/>
                      <c:h val="8.16582256223905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091-403E-85BF-07A804699A66}"/>
                </c:ext>
              </c:extLst>
            </c:dLbl>
            <c:numFmt formatCode="#,##0.000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'RRRP SCARA 로봇 IK Using NR'!$BF$35:$BF$41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0.85297532141390986</c:v>
                </c:pt>
                <c:pt idx="3">
                  <c:v>0.85297532141390986</c:v>
                </c:pt>
                <c:pt idx="4">
                  <c:v>0.10000000000000009</c:v>
                </c:pt>
                <c:pt idx="5">
                  <c:v>0.10000000000000009</c:v>
                </c:pt>
                <c:pt idx="6">
                  <c:v>0.17136089530242152</c:v>
                </c:pt>
              </c:numCache>
            </c:numRef>
          </c:xVal>
          <c:yVal>
            <c:numRef>
              <c:f>'RRRP SCARA 로봇 IK Using NR'!$BG$35:$BG$41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1.29</c:v>
                </c:pt>
                <c:pt idx="6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91-403E-85BF-07A804699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958592"/>
        <c:axId val="317244160"/>
      </c:scatterChart>
      <c:valAx>
        <c:axId val="316958592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244160"/>
        <c:crosses val="autoZero"/>
        <c:crossBetween val="midCat"/>
      </c:valAx>
      <c:valAx>
        <c:axId val="317244160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95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ko-KR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Numerical IK Using</a:t>
            </a:r>
            <a:r>
              <a:rPr lang="en-US" baseline="0"/>
              <a:t> NR </a:t>
            </a:r>
            <a:r>
              <a:rPr lang="en-US"/>
              <a:t>X-Y </a:t>
            </a:r>
            <a:r>
              <a:rPr lang="ko-KR"/>
              <a:t>평면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'RRRP SCARA 로봇 IK Using NR'!$BG$12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CE-4C50-A568-B689B6F7D05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CE-4C50-A568-B689B6F7D05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CE-4C50-A568-B689B6F7D050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3CE-4C50-A568-B689B6F7D050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3CE-4C50-A568-B689B6F7D050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3CE-4C50-A568-B689B6F7D050}"/>
              </c:ext>
            </c:extLst>
          </c:dPt>
          <c:dLbls>
            <c:dLbl>
              <c:idx val="2"/>
              <c:numFmt formatCode="#,##0.000_ 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680398898779529"/>
                      <c:h val="8.46899024706761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3CE-4C50-A568-B689B6F7D050}"/>
                </c:ext>
              </c:extLst>
            </c:dLbl>
            <c:numFmt formatCode="#,##0.000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'RRRP SCARA 로봇 IK Using NR'!$BF$13:$BF$16</c:f>
              <c:numCache>
                <c:formatCode>General</c:formatCode>
                <c:ptCount val="4"/>
                <c:pt idx="0">
                  <c:v>0</c:v>
                </c:pt>
                <c:pt idx="1">
                  <c:v>0.85297532141390986</c:v>
                </c:pt>
                <c:pt idx="2">
                  <c:v>0.10000000000000009</c:v>
                </c:pt>
                <c:pt idx="3">
                  <c:v>0.17136089530242152</c:v>
                </c:pt>
              </c:numCache>
            </c:numRef>
          </c:xVal>
          <c:yVal>
            <c:numRef>
              <c:f>'RRRP SCARA 로봇 IK Using NR'!$BG$13:$BG$16</c:f>
              <c:numCache>
                <c:formatCode>General</c:formatCode>
                <c:ptCount val="4"/>
                <c:pt idx="0">
                  <c:v>0</c:v>
                </c:pt>
                <c:pt idx="1">
                  <c:v>0.52195124394797376</c:v>
                </c:pt>
                <c:pt idx="2">
                  <c:v>1.1800000000000002</c:v>
                </c:pt>
                <c:pt idx="3">
                  <c:v>0.88861087422205209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CE-4C50-A568-B689B6F7D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50592"/>
        <c:axId val="319552128"/>
      </c:scatterChart>
      <c:valAx>
        <c:axId val="319550592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2128"/>
        <c:crosses val="autoZero"/>
        <c:crossBetween val="midCat"/>
      </c:valAx>
      <c:valAx>
        <c:axId val="319552128"/>
        <c:scaling>
          <c:orientation val="minMax"/>
          <c:max val="2.5"/>
          <c:min val="-2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ko-KR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초기 위치</a:t>
            </a:r>
            <a:r>
              <a:rPr lang="en-US" altLang="ko-KR"/>
              <a:t>,</a:t>
            </a:r>
            <a:r>
              <a:rPr lang="ko-KR" altLang="en-US"/>
              <a:t> 자세</a:t>
            </a:r>
            <a:r>
              <a:rPr lang="ko-KR" altLang="en-US" baseline="0"/>
              <a:t> </a:t>
            </a:r>
            <a:r>
              <a:rPr lang="en-US"/>
              <a:t>X-Z </a:t>
            </a:r>
            <a:r>
              <a:rPr lang="ko-KR"/>
              <a:t>평면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7174050686421684E-2"/>
          <c:y val="0.10473153729938815"/>
          <c:w val="0.9243015496902276"/>
          <c:h val="0.850637725446779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'RRRP SCARA 로봇 IK Using NR'!$AJ$34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F1-4DDB-AFBF-810EB92486A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F1-4DDB-AFBF-810EB92486A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F1-4DDB-AFBF-810EB92486A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F1-4DDB-AFBF-810EB92486A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F1-4DDB-AFBF-810EB92486A9}"/>
              </c:ext>
            </c:extLst>
          </c:dPt>
          <c:dLbls>
            <c:dLbl>
              <c:idx val="5"/>
              <c:numFmt formatCode="#,##0.000_ 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608587662982397"/>
                      <c:h val="7.50490316729687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52F1-4DDB-AFBF-810EB92486A9}"/>
                </c:ext>
              </c:extLst>
            </c:dLbl>
            <c:numFmt formatCode="#,##0.000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'RRRP SCARA 로봇 IK Using NR'!$AI$35:$AI$41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0.99581766290520912</c:v>
                </c:pt>
                <c:pt idx="3">
                  <c:v>0.99581766290520912</c:v>
                </c:pt>
                <c:pt idx="4">
                  <c:v>1.2529999944794263</c:v>
                </c:pt>
                <c:pt idx="5">
                  <c:v>1.2529999944794263</c:v>
                </c:pt>
                <c:pt idx="6">
                  <c:v>0.95414915307802983</c:v>
                </c:pt>
              </c:numCache>
            </c:numRef>
          </c:xVal>
          <c:yVal>
            <c:numRef>
              <c:f>'RRRP SCARA 로봇 IK Using NR'!$AJ$35:$AJ$41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1.74</c:v>
                </c:pt>
                <c:pt idx="6">
                  <c:v>1.74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2F1-4DDB-AFBF-810EB924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96064"/>
        <c:axId val="358697600"/>
      </c:scatterChart>
      <c:valAx>
        <c:axId val="358696064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8697600"/>
        <c:crosses val="autoZero"/>
        <c:crossBetween val="midCat"/>
      </c:valAx>
      <c:valAx>
        <c:axId val="358697600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869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ko-KR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초기</a:t>
            </a:r>
            <a:r>
              <a:rPr lang="ko-KR" altLang="en-US" baseline="0"/>
              <a:t> 위치</a:t>
            </a:r>
            <a:r>
              <a:rPr lang="en-US" altLang="ko-KR" baseline="0"/>
              <a:t>, </a:t>
            </a:r>
            <a:r>
              <a:rPr lang="ko-KR" altLang="en-US" baseline="0"/>
              <a:t>자세</a:t>
            </a:r>
            <a:r>
              <a:rPr lang="ko-KR" altLang="en-US"/>
              <a:t>  </a:t>
            </a:r>
            <a:r>
              <a:rPr lang="en-US"/>
              <a:t>X-Y </a:t>
            </a:r>
            <a:r>
              <a:rPr lang="ko-KR"/>
              <a:t>평면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'RRRP SCARA 로봇 IK Using NR'!$AJ$12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7-4EBF-8AF2-064307F82A8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7-4EBF-8AF2-064307F82A8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57-4EBF-8AF2-064307F82A8B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7-4EBF-8AF2-064307F82A8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7-4EBF-8AF2-064307F82A8B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7-4EBF-8AF2-064307F82A8B}"/>
              </c:ext>
            </c:extLst>
          </c:dPt>
          <c:dLbls>
            <c:dLbl>
              <c:idx val="2"/>
              <c:numFmt formatCode="#,##0.000_ 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345160186964321"/>
                      <c:h val="8.25052526933821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457-4EBF-8AF2-064307F82A8B}"/>
                </c:ext>
              </c:extLst>
            </c:dLbl>
            <c:numFmt formatCode="#,##0.000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'RRRP SCARA 로봇 IK Using NR'!$AI$13:$AI$16</c:f>
              <c:numCache>
                <c:formatCode>General</c:formatCode>
                <c:ptCount val="4"/>
                <c:pt idx="0">
                  <c:v>0</c:v>
                </c:pt>
                <c:pt idx="1">
                  <c:v>0.99581766290520912</c:v>
                </c:pt>
                <c:pt idx="2">
                  <c:v>1.2529999944794263</c:v>
                </c:pt>
                <c:pt idx="3">
                  <c:v>0.95414915307802983</c:v>
                </c:pt>
              </c:numCache>
            </c:numRef>
          </c:xVal>
          <c:yVal>
            <c:numRef>
              <c:f>'RRRP SCARA 로봇 IK Using NR'!$AJ$13:$AJ$16</c:f>
              <c:numCache>
                <c:formatCode>General</c:formatCode>
                <c:ptCount val="4"/>
                <c:pt idx="0">
                  <c:v>0</c:v>
                </c:pt>
                <c:pt idx="1">
                  <c:v>9.1362915047667428E-2</c:v>
                </c:pt>
                <c:pt idx="2">
                  <c:v>-0.87499998175976346</c:v>
                </c:pt>
                <c:pt idx="3">
                  <c:v>-0.90123306380662449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57-4EBF-8AF2-064307F8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86656"/>
        <c:axId val="366559616"/>
      </c:scatterChart>
      <c:valAx>
        <c:axId val="364886656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6559616"/>
        <c:crosses val="autoZero"/>
        <c:crossBetween val="midCat"/>
      </c:valAx>
      <c:valAx>
        <c:axId val="366559616"/>
        <c:scaling>
          <c:orientation val="minMax"/>
          <c:max val="2.5"/>
          <c:min val="-2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88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ko-KR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ko-KR" altLang="en-US" sz="1800"/>
              <a:t>비례이득과 적분이득에</a:t>
            </a:r>
            <a:r>
              <a:rPr lang="ko-KR" altLang="en-US" sz="1800" baseline="0"/>
              <a:t> 따른 관절 공간의 오차</a:t>
            </a:r>
            <a:endParaRPr lang="en-US" altLang="ko-KR" sz="1800" baseline="0"/>
          </a:p>
        </c:rich>
      </c:tx>
      <c:layout>
        <c:manualLayout>
          <c:xMode val="edge"/>
          <c:yMode val="edge"/>
          <c:x val="0.17498650506762056"/>
          <c:y val="1.17972222222222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4430203723815324E-2"/>
          <c:y val="0.10146280864197532"/>
          <c:w val="0.92560429928465782"/>
          <c:h val="0.81494845679012384"/>
        </c:manualLayout>
      </c:layout>
      <c:lineChart>
        <c:grouping val="standard"/>
        <c:varyColors val="0"/>
        <c:ser>
          <c:idx val="3"/>
          <c:order val="0"/>
          <c:tx>
            <c:strRef>
              <c:f>'관절공간 경로 계획 및 모션 PI제어'!$K$12</c:f>
              <c:strCache>
                <c:ptCount val="1"/>
                <c:pt idx="0">
                  <c:v>theta.e</c:v>
                </c:pt>
              </c:strCache>
            </c:strRef>
          </c:tx>
          <c:spPr>
            <a:ln w="22225"/>
          </c:spPr>
          <c:marker>
            <c:symbol val="none"/>
          </c:marker>
          <c:cat>
            <c:numRef>
              <c:f>'관절공간 경로 계획 및 모션 PI제어'!$L$8:$ALX$8</c:f>
              <c:numCache>
                <c:formatCode>General</c:formatCode>
                <c:ptCount val="10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</c:numCache>
            </c:numRef>
          </c:cat>
          <c:val>
            <c:numRef>
              <c:f>'관절공간 경로 계획 및 모션 PI제어'!$L$12:$ALX$12</c:f>
              <c:numCache>
                <c:formatCode>General</c:formatCode>
                <c:ptCount val="1001"/>
                <c:pt idx="0">
                  <c:v>0.5</c:v>
                </c:pt>
                <c:pt idx="1">
                  <c:v>0.49401799989225897</c:v>
                </c:pt>
                <c:pt idx="2">
                  <c:v>0.48807199828027775</c:v>
                </c:pt>
                <c:pt idx="3">
                  <c:v>0.4821619913147967</c:v>
                </c:pt>
                <c:pt idx="4">
                  <c:v>0.47628797261635913</c:v>
                </c:pt>
                <c:pt idx="5">
                  <c:v>0.47044993330595014</c:v>
                </c:pt>
                <c:pt idx="6">
                  <c:v>0.46464786203544656</c:v>
                </c:pt>
                <c:pt idx="7">
                  <c:v>0.45888174501788165</c:v>
                </c:pt>
                <c:pt idx="8">
                  <c:v>0.45315156605752338</c:v>
                </c:pt>
                <c:pt idx="9">
                  <c:v>0.44745730657976546</c:v>
                </c:pt>
                <c:pt idx="10">
                  <c:v>0.44179894566083289</c:v>
                </c:pt>
                <c:pt idx="11">
                  <c:v>0.43617646005730099</c:v>
                </c:pt>
                <c:pt idx="12">
                  <c:v>0.43058982423542835</c:v>
                </c:pt>
                <c:pt idx="13">
                  <c:v>0.4250390104003039</c:v>
                </c:pt>
                <c:pt idx="14">
                  <c:v>0.41952398852480771</c:v>
                </c:pt>
                <c:pt idx="15">
                  <c:v>0.41404472637838718</c:v>
                </c:pt>
                <c:pt idx="16">
                  <c:v>0.40860118955564584</c:v>
                </c:pt>
                <c:pt idx="17">
                  <c:v>0.403193341504749</c:v>
                </c:pt>
                <c:pt idx="18">
                  <c:v>0.39782114355564235</c:v>
                </c:pt>
                <c:pt idx="19">
                  <c:v>0.39248455494808648</c:v>
                </c:pt>
                <c:pt idx="20">
                  <c:v>0.38718353285950652</c:v>
                </c:pt>
                <c:pt idx="21">
                  <c:v>0.38191803243265682</c:v>
                </c:pt>
                <c:pt idx="22">
                  <c:v>0.37668800680310166</c:v>
                </c:pt>
                <c:pt idx="23">
                  <c:v>0.37149340712651147</c:v>
                </c:pt>
                <c:pt idx="24">
                  <c:v>0.36633418260577583</c:v>
                </c:pt>
                <c:pt idx="25">
                  <c:v>0.3612102805179313</c:v>
                </c:pt>
                <c:pt idx="26">
                  <c:v>0.35612164624090814</c:v>
                </c:pt>
                <c:pt idx="27">
                  <c:v>0.35106822328009174</c:v>
                </c:pt>
                <c:pt idx="28">
                  <c:v>0.34604995329470239</c:v>
                </c:pt>
                <c:pt idx="29">
                  <c:v>0.34106677612399261</c:v>
                </c:pt>
                <c:pt idx="30">
                  <c:v>0.33611862981326124</c:v>
                </c:pt>
                <c:pt idx="31">
                  <c:v>0.33120545063968715</c:v>
                </c:pt>
                <c:pt idx="32">
                  <c:v>0.32632717313797965</c:v>
                </c:pt>
                <c:pt idx="33">
                  <c:v>0.32148373012584913</c:v>
                </c:pt>
                <c:pt idx="34">
                  <c:v>0.31667505272929553</c:v>
                </c:pt>
                <c:pt idx="35">
                  <c:v>0.31190107040771725</c:v>
                </c:pt>
                <c:pt idx="36">
                  <c:v>0.30716171097883926</c:v>
                </c:pt>
                <c:pt idx="37">
                  <c:v>0.30245690064346142</c:v>
                </c:pt>
                <c:pt idx="38">
                  <c:v>0.29778656401002745</c:v>
                </c:pt>
                <c:pt idx="39">
                  <c:v>0.29315062411901466</c:v>
                </c:pt>
                <c:pt idx="40">
                  <c:v>0.28854900246714527</c:v>
                </c:pt>
                <c:pt idx="41">
                  <c:v>0.28398161903141877</c:v>
                </c:pt>
                <c:pt idx="42">
                  <c:v>0.27944839229296708</c:v>
                </c:pt>
                <c:pt idx="43">
                  <c:v>0.27494923926073206</c:v>
                </c:pt>
                <c:pt idx="44">
                  <c:v>0.27048407549496567</c:v>
                </c:pt>
                <c:pt idx="45">
                  <c:v>0.26605281513055329</c:v>
                </c:pt>
                <c:pt idx="46">
                  <c:v>0.261655370900162</c:v>
                </c:pt>
                <c:pt idx="47">
                  <c:v>0.25729165415721172</c:v>
                </c:pt>
                <c:pt idx="48">
                  <c:v>0.25296157489867166</c:v>
                </c:pt>
                <c:pt idx="49">
                  <c:v>0.24866504178768215</c:v>
                </c:pt>
                <c:pt idx="50">
                  <c:v>0.24440196217600169</c:v>
                </c:pt>
                <c:pt idx="51">
                  <c:v>0.24017224212628024</c:v>
                </c:pt>
                <c:pt idx="52">
                  <c:v>0.2359757864341594</c:v>
                </c:pt>
                <c:pt idx="53">
                  <c:v>0.2318124986501989</c:v>
                </c:pt>
                <c:pt idx="54">
                  <c:v>0.22768228110163144</c:v>
                </c:pt>
                <c:pt idx="55">
                  <c:v>0.22358503491394499</c:v>
                </c:pt>
                <c:pt idx="56">
                  <c:v>0.21952066003229437</c:v>
                </c:pt>
                <c:pt idx="57">
                  <c:v>0.21548905524274095</c:v>
                </c:pt>
                <c:pt idx="58">
                  <c:v>0.21149011819332278</c:v>
                </c:pt>
                <c:pt idx="59">
                  <c:v>0.2075237454149543</c:v>
                </c:pt>
                <c:pt idx="60">
                  <c:v>0.20358983234215733</c:v>
                </c:pt>
                <c:pt idx="61">
                  <c:v>0.19968827333362221</c:v>
                </c:pt>
                <c:pt idx="62">
                  <c:v>0.19581896169260182</c:v>
                </c:pt>
                <c:pt idx="63">
                  <c:v>0.19198178968713722</c:v>
                </c:pt>
                <c:pt idx="64">
                  <c:v>0.1881766485701161</c:v>
                </c:pt>
                <c:pt idx="65">
                  <c:v>0.18440342859916475</c:v>
                </c:pt>
                <c:pt idx="66">
                  <c:v>0.18066201905637441</c:v>
                </c:pt>
                <c:pt idx="67">
                  <c:v>0.17695230826786135</c:v>
                </c:pt>
                <c:pt idx="68">
                  <c:v>0.17327418362316246</c:v>
                </c:pt>
                <c:pt idx="69">
                  <c:v>0.16962753159446667</c:v>
                </c:pt>
                <c:pt idx="70">
                  <c:v>0.1660122377556823</c:v>
                </c:pt>
                <c:pt idx="71">
                  <c:v>0.16242818680134155</c:v>
                </c:pt>
                <c:pt idx="72">
                  <c:v>0.15887526256534204</c:v>
                </c:pt>
                <c:pt idx="73">
                  <c:v>0.15535334803952686</c:v>
                </c:pt>
                <c:pt idx="74">
                  <c:v>0.15186232539210295</c:v>
                </c:pt>
                <c:pt idx="75">
                  <c:v>0.1484020759858988</c:v>
                </c:pt>
                <c:pt idx="76">
                  <c:v>0.14497248039646196</c:v>
                </c:pt>
                <c:pt idx="77">
                  <c:v>0.14157341842999721</c:v>
                </c:pt>
                <c:pt idx="78">
                  <c:v>0.13820476914114552</c:v>
                </c:pt>
                <c:pt idx="79">
                  <c:v>0.13486641085060516</c:v>
                </c:pt>
                <c:pt idx="80">
                  <c:v>0.13155822116259447</c:v>
                </c:pt>
                <c:pt idx="81">
                  <c:v>0.12828007698215843</c:v>
                </c:pt>
                <c:pt idx="82">
                  <c:v>0.1250318545323181</c:v>
                </c:pt>
                <c:pt idx="83">
                  <c:v>0.12181342937106496</c:v>
                </c:pt>
                <c:pt idx="84">
                  <c:v>0.11862467640819942</c:v>
                </c:pt>
                <c:pt idx="85">
                  <c:v>0.11546546992201552</c:v>
                </c:pt>
                <c:pt idx="86">
                  <c:v>0.11233568357583147</c:v>
                </c:pt>
                <c:pt idx="87">
                  <c:v>0.109235190434367</c:v>
                </c:pt>
                <c:pt idx="88">
                  <c:v>0.10616386297996842</c:v>
                </c:pt>
                <c:pt idx="89">
                  <c:v>0.10312157312868155</c:v>
                </c:pt>
                <c:pt idx="90">
                  <c:v>0.10010819224617372</c:v>
                </c:pt>
                <c:pt idx="91">
                  <c:v>9.7123591163504969E-2</c:v>
                </c:pt>
                <c:pt idx="92">
                  <c:v>9.4167640192749702E-2</c:v>
                </c:pt>
                <c:pt idx="93">
                  <c:v>9.1240209142468678E-2</c:v>
                </c:pt>
                <c:pt idx="94">
                  <c:v>8.834116733303328E-2</c:v>
                </c:pt>
                <c:pt idx="95">
                  <c:v>8.5470383611800871E-2</c:v>
                </c:pt>
                <c:pt idx="96">
                  <c:v>8.262772636814382E-2</c:v>
                </c:pt>
                <c:pt idx="97">
                  <c:v>7.9813063548331842E-2</c:v>
                </c:pt>
                <c:pt idx="98">
                  <c:v>7.7026262670268186E-2</c:v>
                </c:pt>
                <c:pt idx="99">
                  <c:v>7.4267190838081226E-2</c:v>
                </c:pt>
                <c:pt idx="100">
                  <c:v>7.1535714756571167E-2</c:v>
                </c:pt>
                <c:pt idx="101">
                  <c:v>6.883170074551323E-2</c:v>
                </c:pt>
                <c:pt idx="102">
                  <c:v>6.6155014753817881E-2</c:v>
                </c:pt>
                <c:pt idx="103">
                  <c:v>6.350552237354834E-2</c:v>
                </c:pt>
                <c:pt idx="104">
                  <c:v>6.0883088853796681E-2</c:v>
                </c:pt>
                <c:pt idx="105">
                  <c:v>5.8287579114419168E-2</c:v>
                </c:pt>
                <c:pt idx="106">
                  <c:v>5.5718857759630633E-2</c:v>
                </c:pt>
                <c:pt idx="107">
                  <c:v>5.3176789091460119E-2</c:v>
                </c:pt>
                <c:pt idx="108">
                  <c:v>5.0661237123067068E-2</c:v>
                </c:pt>
                <c:pt idx="109">
                  <c:v>4.8172065591919437E-2</c:v>
                </c:pt>
                <c:pt idx="110">
                  <c:v>4.5709137972834601E-2</c:v>
                </c:pt>
                <c:pt idx="111">
                  <c:v>4.3272317490883325E-2</c:v>
                </c:pt>
                <c:pt idx="112">
                  <c:v>4.08614671341576E-2</c:v>
                </c:pt>
                <c:pt idx="113">
                  <c:v>3.8476449666403172E-2</c:v>
                </c:pt>
                <c:pt idx="114">
                  <c:v>3.6117127639517847E-2</c:v>
                </c:pt>
                <c:pt idx="115">
                  <c:v>3.3783363405915125E-2</c:v>
                </c:pt>
                <c:pt idx="116">
                  <c:v>3.1475019130755302E-2</c:v>
                </c:pt>
                <c:pt idx="117">
                  <c:v>2.9191956804043816E-2</c:v>
                </c:pt>
                <c:pt idx="118">
                  <c:v>2.6934038252597683E-2</c:v>
                </c:pt>
                <c:pt idx="119">
                  <c:v>2.470112515188105E-2</c:v>
                </c:pt>
                <c:pt idx="120">
                  <c:v>2.249307903771057E-2</c:v>
                </c:pt>
                <c:pt idx="121">
                  <c:v>2.0309761317830622E-2</c:v>
                </c:pt>
                <c:pt idx="122">
                  <c:v>1.81510332833601E-2</c:v>
                </c:pt>
                <c:pt idx="123">
                  <c:v>1.6016756120110998E-2</c:v>
                </c:pt>
                <c:pt idx="124">
                  <c:v>1.3906790919779052E-2</c:v>
                </c:pt>
                <c:pt idx="125">
                  <c:v>1.1820998691008305E-2</c:v>
                </c:pt>
                <c:pt idx="126">
                  <c:v>9.7592403703289036E-3</c:v>
                </c:pt>
                <c:pt idx="127">
                  <c:v>7.7213768329703137E-3</c:v>
                </c:pt>
                <c:pt idx="128">
                  <c:v>5.7072689035494459E-3</c:v>
                </c:pt>
                <c:pt idx="129">
                  <c:v>3.7167773666350427E-3</c:v>
                </c:pt>
                <c:pt idx="130">
                  <c:v>1.7497629771889432E-3</c:v>
                </c:pt>
                <c:pt idx="131">
                  <c:v>-1.939135291150823E-4</c:v>
                </c:pt>
                <c:pt idx="132">
                  <c:v>-2.1143914256940973E-3</c:v>
                </c:pt>
                <c:pt idx="133">
                  <c:v>-4.0118099849800783E-3</c:v>
                </c:pt>
                <c:pt idx="134">
                  <c:v>-5.8863084684638561E-3</c:v>
                </c:pt>
                <c:pt idx="135">
                  <c:v>-7.7380261168588736E-3</c:v>
                </c:pt>
                <c:pt idx="136">
                  <c:v>-9.567102140383598E-3</c:v>
                </c:pt>
                <c:pt idx="137">
                  <c:v>-1.137367570916221E-2</c:v>
                </c:pt>
                <c:pt idx="138">
                  <c:v>-1.3157885943742316E-2</c:v>
                </c:pt>
                <c:pt idx="139">
                  <c:v>-1.4919871905729945E-2</c:v>
                </c:pt>
                <c:pt idx="140">
                  <c:v>-1.6659772588539592E-2</c:v>
                </c:pt>
                <c:pt idx="141">
                  <c:v>-1.8377726908260453E-2</c:v>
                </c:pt>
                <c:pt idx="142">
                  <c:v>-2.007387369463623E-2</c:v>
                </c:pt>
                <c:pt idx="143">
                  <c:v>-2.1748351682159429E-2</c:v>
                </c:pt>
                <c:pt idx="144">
                  <c:v>-2.3401299501278301E-2</c:v>
                </c:pt>
                <c:pt idx="145">
                  <c:v>-2.5032855669716234E-2</c:v>
                </c:pt>
                <c:pt idx="146">
                  <c:v>-2.6643158583902794E-2</c:v>
                </c:pt>
                <c:pt idx="147">
                  <c:v>-2.8232346510515535E-2</c:v>
                </c:pt>
                <c:pt idx="148">
                  <c:v>-2.9800557578132159E-2</c:v>
                </c:pt>
                <c:pt idx="149">
                  <c:v>-3.1347929768992026E-2</c:v>
                </c:pt>
                <c:pt idx="150">
                  <c:v>-3.2874600910866331E-2</c:v>
                </c:pt>
                <c:pt idx="151">
                  <c:v>-3.4380708669036565E-2</c:v>
                </c:pt>
                <c:pt idx="152">
                  <c:v>-3.5866390538380012E-2</c:v>
                </c:pt>
                <c:pt idx="153">
                  <c:v>-3.7331783835562057E-2</c:v>
                </c:pt>
                <c:pt idx="154">
                  <c:v>-3.8777025691334156E-2</c:v>
                </c:pt>
                <c:pt idx="155">
                  <c:v>-4.0202253042937307E-2</c:v>
                </c:pt>
                <c:pt idx="156">
                  <c:v>-4.1607602626609647E-2</c:v>
                </c:pt>
                <c:pt idx="157">
                  <c:v>-4.2993210970198002E-2</c:v>
                </c:pt>
                <c:pt idx="158">
                  <c:v>-4.4359214385872495E-2</c:v>
                </c:pt>
                <c:pt idx="159">
                  <c:v>-4.5705748962943313E-2</c:v>
                </c:pt>
                <c:pt idx="160">
                  <c:v>-4.7032950560779344E-2</c:v>
                </c:pt>
                <c:pt idx="161">
                  <c:v>-4.8340954801827568E-2</c:v>
                </c:pt>
                <c:pt idx="162">
                  <c:v>-4.9629897064732711E-2</c:v>
                </c:pt>
                <c:pt idx="163">
                  <c:v>-5.0899912477556507E-2</c:v>
                </c:pt>
                <c:pt idx="164">
                  <c:v>-5.2151135911095568E-2</c:v>
                </c:pt>
                <c:pt idx="165">
                  <c:v>-5.3383701972297727E-2</c:v>
                </c:pt>
                <c:pt idx="166">
                  <c:v>-5.4597744997775338E-2</c:v>
                </c:pt>
                <c:pt idx="167">
                  <c:v>-5.5793399047415697E-2</c:v>
                </c:pt>
                <c:pt idx="168">
                  <c:v>-5.6970797898087254E-2</c:v>
                </c:pt>
                <c:pt idx="169">
                  <c:v>-5.813007503744131E-2</c:v>
                </c:pt>
                <c:pt idx="170">
                  <c:v>-5.9271363657808079E-2</c:v>
                </c:pt>
                <c:pt idx="171">
                  <c:v>-6.0394796650187162E-2</c:v>
                </c:pt>
                <c:pt idx="172">
                  <c:v>-6.1500506598330736E-2</c:v>
                </c:pt>
                <c:pt idx="173">
                  <c:v>-6.2588625772919723E-2</c:v>
                </c:pt>
                <c:pt idx="174">
                  <c:v>-6.3659286125831549E-2</c:v>
                </c:pt>
                <c:pt idx="175">
                  <c:v>-6.4712619284499368E-2</c:v>
                </c:pt>
                <c:pt idx="176">
                  <c:v>-6.5748756546361475E-2</c:v>
                </c:pt>
                <c:pt idx="177">
                  <c:v>-6.6767828873400922E-2</c:v>
                </c:pt>
                <c:pt idx="178">
                  <c:v>-6.7769966886773822E-2</c:v>
                </c:pt>
                <c:pt idx="179">
                  <c:v>-6.8755300861526578E-2</c:v>
                </c:pt>
                <c:pt idx="180">
                  <c:v>-6.9723960721400621E-2</c:v>
                </c:pt>
                <c:pt idx="181">
                  <c:v>-7.0676076033724222E-2</c:v>
                </c:pt>
                <c:pt idx="182">
                  <c:v>-7.1611776004391003E-2</c:v>
                </c:pt>
                <c:pt idx="183">
                  <c:v>-7.253118947292396E-2</c:v>
                </c:pt>
                <c:pt idx="184">
                  <c:v>-7.3434444907624727E-2</c:v>
                </c:pt>
                <c:pt idx="185">
                  <c:v>-7.4321670400807213E-2</c:v>
                </c:pt>
                <c:pt idx="186">
                  <c:v>-7.5192993664114999E-2</c:v>
                </c:pt>
                <c:pt idx="187">
                  <c:v>-7.6048542023921889E-2</c:v>
                </c:pt>
                <c:pt idx="188">
                  <c:v>-7.6888442416814848E-2</c:v>
                </c:pt>
                <c:pt idx="189">
                  <c:v>-7.7712821385158629E-2</c:v>
                </c:pt>
                <c:pt idx="190">
                  <c:v>-7.852180507274184E-2</c:v>
                </c:pt>
                <c:pt idx="191">
                  <c:v>-7.9315519220503061E-2</c:v>
                </c:pt>
                <c:pt idx="192">
                  <c:v>-8.0094089162336984E-2</c:v>
                </c:pt>
                <c:pt idx="193">
                  <c:v>-8.0857639820979821E-2</c:v>
                </c:pt>
                <c:pt idx="194">
                  <c:v>-8.1606295703972903E-2</c:v>
                </c:pt>
                <c:pt idx="195">
                  <c:v>-8.2340180899704588E-2</c:v>
                </c:pt>
                <c:pt idx="196">
                  <c:v>-8.3059419073528734E-2</c:v>
                </c:pt>
                <c:pt idx="197">
                  <c:v>-8.3764133463960555E-2</c:v>
                </c:pt>
                <c:pt idx="198">
                  <c:v>-8.4454446878947667E-2</c:v>
                </c:pt>
                <c:pt idx="199">
                  <c:v>-8.5130481692216917E-2</c:v>
                </c:pt>
                <c:pt idx="200">
                  <c:v>-8.5792359839695617E-2</c:v>
                </c:pt>
                <c:pt idx="201">
                  <c:v>-8.6440202816006909E-2</c:v>
                </c:pt>
                <c:pt idx="202">
                  <c:v>-8.7074131671038404E-2</c:v>
                </c:pt>
                <c:pt idx="203">
                  <c:v>-8.7694267006583809E-2</c:v>
                </c:pt>
                <c:pt idx="204">
                  <c:v>-8.8300728973056408E-2</c:v>
                </c:pt>
                <c:pt idx="205">
                  <c:v>-8.889363726627425E-2</c:v>
                </c:pt>
                <c:pt idx="206">
                  <c:v>-8.9473111124316038E-2</c:v>
                </c:pt>
                <c:pt idx="207">
                  <c:v>-9.0039269324447557E-2</c:v>
                </c:pt>
                <c:pt idx="208">
                  <c:v>-9.0592230180117417E-2</c:v>
                </c:pt>
                <c:pt idx="209">
                  <c:v>-9.1132111538022142E-2</c:v>
                </c:pt>
                <c:pt idx="210">
                  <c:v>-9.1659030775239347E-2</c:v>
                </c:pt>
                <c:pt idx="211">
                  <c:v>-9.2173104796428998E-2</c:v>
                </c:pt>
                <c:pt idx="212">
                  <c:v>-9.2674450031101821E-2</c:v>
                </c:pt>
                <c:pt idx="213">
                  <c:v>-9.3163182430954089E-2</c:v>
                </c:pt>
                <c:pt idx="214">
                  <c:v>-9.3639417467268615E-2</c:v>
                </c:pt>
                <c:pt idx="215">
                  <c:v>-9.4103270128381128E-2</c:v>
                </c:pt>
                <c:pt idx="216">
                  <c:v>-9.4554854917211287E-2</c:v>
                </c:pt>
                <c:pt idx="217">
                  <c:v>-9.499428584885794E-2</c:v>
                </c:pt>
                <c:pt idx="218">
                  <c:v>-9.5421676448258205E-2</c:v>
                </c:pt>
                <c:pt idx="219">
                  <c:v>-9.583713974790907E-2</c:v>
                </c:pt>
                <c:pt idx="220">
                  <c:v>-9.6240788285651996E-2</c:v>
                </c:pt>
                <c:pt idx="221">
                  <c:v>-9.6632734102518852E-2</c:v>
                </c:pt>
                <c:pt idx="222">
                  <c:v>-9.7013088740639311E-2</c:v>
                </c:pt>
                <c:pt idx="223">
                  <c:v>-9.738196324120911E-2</c:v>
                </c:pt>
                <c:pt idx="224">
                  <c:v>-9.7739468142517924E-2</c:v>
                </c:pt>
                <c:pt idx="225">
                  <c:v>-9.8085713478037212E-2</c:v>
                </c:pt>
                <c:pt idx="226">
                  <c:v>-9.842080877456677E-2</c:v>
                </c:pt>
                <c:pt idx="227">
                  <c:v>-9.8744863050439668E-2</c:v>
                </c:pt>
                <c:pt idx="228">
                  <c:v>-9.9057984813785027E-2</c:v>
                </c:pt>
                <c:pt idx="229">
                  <c:v>-9.9360282060848057E-2</c:v>
                </c:pt>
                <c:pt idx="230">
                  <c:v>-9.9651862274366759E-2</c:v>
                </c:pt>
                <c:pt idx="231">
                  <c:v>-9.9932832422004667E-2</c:v>
                </c:pt>
                <c:pt idx="232">
                  <c:v>-0.10020329895483919</c:v>
                </c:pt>
                <c:pt idx="233">
                  <c:v>-0.10046336780590506</c:v>
                </c:pt>
                <c:pt idx="234">
                  <c:v>-0.10071314438879209</c:v>
                </c:pt>
                <c:pt idx="235">
                  <c:v>-0.10095273359629683</c:v>
                </c:pt>
                <c:pt idx="236">
                  <c:v>-0.10118223979912778</c:v>
                </c:pt>
                <c:pt idx="237">
                  <c:v>-0.10140176684466311</c:v>
                </c:pt>
                <c:pt idx="238">
                  <c:v>-0.1016114180557609</c:v>
                </c:pt>
                <c:pt idx="239">
                  <c:v>-0.10181129622962103</c:v>
                </c:pt>
                <c:pt idx="240">
                  <c:v>-0.1020015036366982</c:v>
                </c:pt>
                <c:pt idx="241">
                  <c:v>-0.10218214201966569</c:v>
                </c:pt>
                <c:pt idx="242">
                  <c:v>-0.10235331259242932</c:v>
                </c:pt>
                <c:pt idx="243">
                  <c:v>-0.10251511603919078</c:v>
                </c:pt>
                <c:pt idx="244">
                  <c:v>-0.10266765251356036</c:v>
                </c:pt>
                <c:pt idx="245">
                  <c:v>-0.10281102163771798</c:v>
                </c:pt>
                <c:pt idx="246">
                  <c:v>-0.10294532250162229</c:v>
                </c:pt>
                <c:pt idx="247">
                  <c:v>-0.10307065366226753</c:v>
                </c:pt>
                <c:pt idx="248">
                  <c:v>-0.10318711314298713</c:v>
                </c:pt>
                <c:pt idx="249">
                  <c:v>-0.10329479843280387</c:v>
                </c:pt>
                <c:pt idx="250">
                  <c:v>-0.10339380648582613</c:v>
                </c:pt>
                <c:pt idx="251">
                  <c:v>-0.1034842337206896</c:v>
                </c:pt>
                <c:pt idx="252">
                  <c:v>-0.10356617602004381</c:v>
                </c:pt>
                <c:pt idx="253">
                  <c:v>-0.10363972873008344</c:v>
                </c:pt>
                <c:pt idx="254">
                  <c:v>-0.10370498666012327</c:v>
                </c:pt>
                <c:pt idx="255">
                  <c:v>-0.10376204408221698</c:v>
                </c:pt>
                <c:pt idx="256">
                  <c:v>-0.10381099473081866</c:v>
                </c:pt>
                <c:pt idx="257">
                  <c:v>-0.10385193180248688</c:v>
                </c:pt>
                <c:pt idx="258">
                  <c:v>-0.10388494795563109</c:v>
                </c:pt>
                <c:pt idx="259">
                  <c:v>-0.10391013531029905</c:v>
                </c:pt>
                <c:pt idx="260">
                  <c:v>-0.10392758544800577</c:v>
                </c:pt>
                <c:pt idx="261">
                  <c:v>-0.1039373894116028</c:v>
                </c:pt>
                <c:pt idx="262">
                  <c:v>-0.10393963770518763</c:v>
                </c:pt>
                <c:pt idx="263">
                  <c:v>-0.10393442029405293</c:v>
                </c:pt>
                <c:pt idx="264">
                  <c:v>-0.10392182660467474</c:v>
                </c:pt>
                <c:pt idx="265">
                  <c:v>-0.10390194552473937</c:v>
                </c:pt>
                <c:pt idx="266">
                  <c:v>-0.10387486540320875</c:v>
                </c:pt>
                <c:pt idx="267">
                  <c:v>-0.10384067405042328</c:v>
                </c:pt>
                <c:pt idx="268">
                  <c:v>-0.10379945873824226</c:v>
                </c:pt>
                <c:pt idx="269">
                  <c:v>-0.10375130620022092</c:v>
                </c:pt>
                <c:pt idx="270">
                  <c:v>-0.10369630263182422</c:v>
                </c:pt>
                <c:pt idx="271">
                  <c:v>-0.10363453369067618</c:v>
                </c:pt>
                <c:pt idx="272">
                  <c:v>-0.10356608449684501</c:v>
                </c:pt>
                <c:pt idx="273">
                  <c:v>-0.10349103963316332</c:v>
                </c:pt>
                <c:pt idx="274">
                  <c:v>-0.10340948314558285</c:v>
                </c:pt>
                <c:pt idx="275">
                  <c:v>-0.10332149854356336</c:v>
                </c:pt>
                <c:pt idx="276">
                  <c:v>-0.1032271688004954</c:v>
                </c:pt>
                <c:pt idx="277">
                  <c:v>-0.10312657635415648</c:v>
                </c:pt>
                <c:pt idx="278">
                  <c:v>-0.10301980310719971</c:v>
                </c:pt>
                <c:pt idx="279">
                  <c:v>-0.10290693042767544</c:v>
                </c:pt>
                <c:pt idx="280">
                  <c:v>-0.10278803914958472</c:v>
                </c:pt>
                <c:pt idx="281">
                  <c:v>-0.10266320957346407</c:v>
                </c:pt>
                <c:pt idx="282">
                  <c:v>-0.10253252146700215</c:v>
                </c:pt>
                <c:pt idx="283">
                  <c:v>-0.10239605406568644</c:v>
                </c:pt>
                <c:pt idx="284">
                  <c:v>-0.10225388607348099</c:v>
                </c:pt>
                <c:pt idx="285">
                  <c:v>-0.10210609566353344</c:v>
                </c:pt>
                <c:pt idx="286">
                  <c:v>-0.1019527604789123</c:v>
                </c:pt>
                <c:pt idx="287">
                  <c:v>-0.1017939576333728</c:v>
                </c:pt>
                <c:pt idx="288">
                  <c:v>-0.10162976371215179</c:v>
                </c:pt>
                <c:pt idx="289">
                  <c:v>-0.1014602547727909</c:v>
                </c:pt>
                <c:pt idx="290">
                  <c:v>-0.10128550634598769</c:v>
                </c:pt>
                <c:pt idx="291">
                  <c:v>-0.10110559343647421</c:v>
                </c:pt>
                <c:pt idx="292">
                  <c:v>-0.10092059052392303</c:v>
                </c:pt>
                <c:pt idx="293">
                  <c:v>-0.10073057156387959</c:v>
                </c:pt>
                <c:pt idx="294">
                  <c:v>-0.10053560998872138</c:v>
                </c:pt>
                <c:pt idx="295">
                  <c:v>-0.10033577870864292</c:v>
                </c:pt>
                <c:pt idx="296">
                  <c:v>-0.10013115011266625</c:v>
                </c:pt>
                <c:pt idx="297">
                  <c:v>-9.9921796069676952E-2</c:v>
                </c:pt>
                <c:pt idx="298">
                  <c:v>-9.9707787929484787E-2</c:v>
                </c:pt>
                <c:pt idx="299">
                  <c:v>-9.9489196523908877E-2</c:v>
                </c:pt>
                <c:pt idx="300">
                  <c:v>-9.926609216788726E-2</c:v>
                </c:pt>
                <c:pt idx="301">
                  <c:v>-9.9038544660609767E-2</c:v>
                </c:pt>
                <c:pt idx="302">
                  <c:v>-9.8806623286674722E-2</c:v>
                </c:pt>
                <c:pt idx="303">
                  <c:v>-9.8570396817268327E-2</c:v>
                </c:pt>
                <c:pt idx="304">
                  <c:v>-9.832993351136711E-2</c:v>
                </c:pt>
                <c:pt idx="305">
                  <c:v>-9.8085301116962148E-2</c:v>
                </c:pt>
                <c:pt idx="306">
                  <c:v>-9.783656687230588E-2</c:v>
                </c:pt>
                <c:pt idx="307">
                  <c:v>-9.7583797507180006E-2</c:v>
                </c:pt>
                <c:pt idx="308">
                  <c:v>-9.7327059244185013E-2</c:v>
                </c:pt>
                <c:pt idx="309">
                  <c:v>-9.7066417800050347E-2</c:v>
                </c:pt>
                <c:pt idx="310">
                  <c:v>-9.6801938386965422E-2</c:v>
                </c:pt>
                <c:pt idx="311">
                  <c:v>-9.6533685713930575E-2</c:v>
                </c:pt>
                <c:pt idx="312">
                  <c:v>-9.6261723988128267E-2</c:v>
                </c:pt>
                <c:pt idx="313">
                  <c:v>-9.5986116916313396E-2</c:v>
                </c:pt>
                <c:pt idx="314">
                  <c:v>-9.5706927706223355E-2</c:v>
                </c:pt>
                <c:pt idx="315">
                  <c:v>-9.5424219068006536E-2</c:v>
                </c:pt>
                <c:pt idx="316">
                  <c:v>-9.5138053215669691E-2</c:v>
                </c:pt>
                <c:pt idx="317">
                  <c:v>-9.4848491868543341E-2</c:v>
                </c:pt>
                <c:pt idx="318">
                  <c:v>-9.4555596252765398E-2</c:v>
                </c:pt>
                <c:pt idx="319">
                  <c:v>-9.4259427102781929E-2</c:v>
                </c:pt>
                <c:pt idx="320">
                  <c:v>-9.3960044662865755E-2</c:v>
                </c:pt>
                <c:pt idx="321">
                  <c:v>-9.365750868865147E-2</c:v>
                </c:pt>
                <c:pt idx="322">
                  <c:v>-9.3351878448687656E-2</c:v>
                </c:pt>
                <c:pt idx="323">
                  <c:v>-9.3043212726004895E-2</c:v>
                </c:pt>
                <c:pt idx="324">
                  <c:v>-9.2731569819700405E-2</c:v>
                </c:pt>
                <c:pt idx="325">
                  <c:v>-9.2417007546537866E-2</c:v>
                </c:pt>
                <c:pt idx="326">
                  <c:v>-9.2099583242563038E-2</c:v>
                </c:pt>
                <c:pt idx="327">
                  <c:v>-9.1779353764734395E-2</c:v>
                </c:pt>
                <c:pt idx="328">
                  <c:v>-9.1456375492568617E-2</c:v>
                </c:pt>
                <c:pt idx="329">
                  <c:v>-9.1130704329800527E-2</c:v>
                </c:pt>
                <c:pt idx="330">
                  <c:v>-9.0802395706057512E-2</c:v>
                </c:pt>
                <c:pt idx="331">
                  <c:v>-9.0471504578547579E-2</c:v>
                </c:pt>
                <c:pt idx="332">
                  <c:v>-9.0138085433761422E-2</c:v>
                </c:pt>
                <c:pt idx="333">
                  <c:v>-8.9802192289187566E-2</c:v>
                </c:pt>
                <c:pt idx="334">
                  <c:v>-8.946387869504091E-2</c:v>
                </c:pt>
                <c:pt idx="335">
                  <c:v>-8.9123197736003842E-2</c:v>
                </c:pt>
                <c:pt idx="336">
                  <c:v>-8.8780202032980052E-2</c:v>
                </c:pt>
                <c:pt idx="337">
                  <c:v>-8.8434943744860536E-2</c:v>
                </c:pt>
                <c:pt idx="338">
                  <c:v>-8.8087474570301749E-2</c:v>
                </c:pt>
                <c:pt idx="339">
                  <c:v>-8.7737845749515278E-2</c:v>
                </c:pt>
                <c:pt idx="340">
                  <c:v>-8.7386108066069113E-2</c:v>
                </c:pt>
                <c:pt idx="341">
                  <c:v>-8.7032311848700014E-2</c:v>
                </c:pt>
                <c:pt idx="342">
                  <c:v>-8.6676506973137044E-2</c:v>
                </c:pt>
                <c:pt idx="343">
                  <c:v>-8.6318742863935399E-2</c:v>
                </c:pt>
                <c:pt idx="344">
                  <c:v>-8.5959068496321039E-2</c:v>
                </c:pt>
                <c:pt idx="345">
                  <c:v>-8.5597532398045115E-2</c:v>
                </c:pt>
                <c:pt idx="346">
                  <c:v>-8.5234182651248672E-2</c:v>
                </c:pt>
                <c:pt idx="347">
                  <c:v>-8.4869066894336612E-2</c:v>
                </c:pt>
                <c:pt idx="348">
                  <c:v>-8.450223232386149E-2</c:v>
                </c:pt>
                <c:pt idx="349">
                  <c:v>-8.4133725696415987E-2</c:v>
                </c:pt>
                <c:pt idx="350">
                  <c:v>-8.3763593330534736E-2</c:v>
                </c:pt>
                <c:pt idx="351">
                  <c:v>-8.339188110860446E-2</c:v>
                </c:pt>
                <c:pt idx="352">
                  <c:v>-8.3018634478782841E-2</c:v>
                </c:pt>
                <c:pt idx="353">
                  <c:v>-8.2643898456925366E-2</c:v>
                </c:pt>
                <c:pt idx="354">
                  <c:v>-8.2267717628520212E-2</c:v>
                </c:pt>
                <c:pt idx="355">
                  <c:v>-8.1890136150630774E-2</c:v>
                </c:pt>
                <c:pt idx="356">
                  <c:v>-8.1511197753845938E-2</c:v>
                </c:pt>
                <c:pt idx="357">
                  <c:v>-8.1130945744237126E-2</c:v>
                </c:pt>
                <c:pt idx="358">
                  <c:v>-8.0749423005323034E-2</c:v>
                </c:pt>
                <c:pt idx="359">
                  <c:v>-8.036667200004044E-2</c:v>
                </c:pt>
                <c:pt idx="360">
                  <c:v>-7.9982734772722358E-2</c:v>
                </c:pt>
                <c:pt idx="361">
                  <c:v>-7.9597652951081815E-2</c:v>
                </c:pt>
                <c:pt idx="362">
                  <c:v>-7.9211467748202508E-2</c:v>
                </c:pt>
                <c:pt idx="363">
                  <c:v>-7.8824219964534731E-2</c:v>
                </c:pt>
                <c:pt idx="364">
                  <c:v>-7.8435949989897516E-2</c:v>
                </c:pt>
                <c:pt idx="365">
                  <c:v>-7.804669780548594E-2</c:v>
                </c:pt>
                <c:pt idx="366">
                  <c:v>-7.7656502985884099E-2</c:v>
                </c:pt>
                <c:pt idx="367">
                  <c:v>-7.7265404701082646E-2</c:v>
                </c:pt>
                <c:pt idx="368">
                  <c:v>-7.6873441718501911E-2</c:v>
                </c:pt>
                <c:pt idx="369">
                  <c:v>-7.6480652405018903E-2</c:v>
                </c:pt>
                <c:pt idx="370">
                  <c:v>-7.6087074728999587E-2</c:v>
                </c:pt>
                <c:pt idx="371">
                  <c:v>-7.569274626233477E-2</c:v>
                </c:pt>
                <c:pt idx="372">
                  <c:v>-7.529770418248069E-2</c:v>
                </c:pt>
                <c:pt idx="373">
                  <c:v>-7.4901985274502772E-2</c:v>
                </c:pt>
                <c:pt idx="374">
                  <c:v>-7.4505625933123945E-2</c:v>
                </c:pt>
                <c:pt idx="375">
                  <c:v>-7.4108662164775657E-2</c:v>
                </c:pt>
                <c:pt idx="376">
                  <c:v>-7.3711129589652799E-2</c:v>
                </c:pt>
                <c:pt idx="377">
                  <c:v>-7.3313063443771406E-2</c:v>
                </c:pt>
                <c:pt idx="378">
                  <c:v>-7.2914498581029483E-2</c:v>
                </c:pt>
                <c:pt idx="379">
                  <c:v>-7.2515469475270503E-2</c:v>
                </c:pt>
                <c:pt idx="380">
                  <c:v>-7.2116010222349744E-2</c:v>
                </c:pt>
                <c:pt idx="381">
                  <c:v>-7.1716154542202398E-2</c:v>
                </c:pt>
                <c:pt idx="382">
                  <c:v>-7.1315935780914858E-2</c:v>
                </c:pt>
                <c:pt idx="383">
                  <c:v>-7.0915386912797099E-2</c:v>
                </c:pt>
                <c:pt idx="384">
                  <c:v>-7.0514540542457704E-2</c:v>
                </c:pt>
                <c:pt idx="385">
                  <c:v>-7.0113428906880063E-2</c:v>
                </c:pt>
                <c:pt idx="386">
                  <c:v>-6.9712083877500455E-2</c:v>
                </c:pt>
                <c:pt idx="387">
                  <c:v>-6.9310536962287284E-2</c:v>
                </c:pt>
                <c:pt idx="388">
                  <c:v>-6.890881930782182E-2</c:v>
                </c:pt>
                <c:pt idx="389">
                  <c:v>-6.8506961701379487E-2</c:v>
                </c:pt>
                <c:pt idx="390">
                  <c:v>-6.8104994573012681E-2</c:v>
                </c:pt>
                <c:pt idx="391">
                  <c:v>-6.7702947997633628E-2</c:v>
                </c:pt>
                <c:pt idx="392">
                  <c:v>-6.7300851697098499E-2</c:v>
                </c:pt>
                <c:pt idx="393">
                  <c:v>-6.6898735042291269E-2</c:v>
                </c:pt>
                <c:pt idx="394">
                  <c:v>-6.6496627055208479E-2</c:v>
                </c:pt>
                <c:pt idx="395">
                  <c:v>-6.6094556411043462E-2</c:v>
                </c:pt>
                <c:pt idx="396">
                  <c:v>-6.5692551440271127E-2</c:v>
                </c:pt>
                <c:pt idx="397">
                  <c:v>-6.5290640130732061E-2</c:v>
                </c:pt>
                <c:pt idx="398">
                  <c:v>-6.4888850129716652E-2</c:v>
                </c:pt>
                <c:pt idx="399">
                  <c:v>-6.4487208746048422E-2</c:v>
                </c:pt>
                <c:pt idx="400">
                  <c:v>-6.4085742952167069E-2</c:v>
                </c:pt>
                <c:pt idx="401">
                  <c:v>-6.368447938621033E-2</c:v>
                </c:pt>
                <c:pt idx="402">
                  <c:v>-6.3283444354095428E-2</c:v>
                </c:pt>
                <c:pt idx="403">
                  <c:v>-6.2882663831598851E-2</c:v>
                </c:pt>
                <c:pt idx="404">
                  <c:v>-6.248216346643571E-2</c:v>
                </c:pt>
                <c:pt idx="405">
                  <c:v>-6.2081968580336953E-2</c:v>
                </c:pt>
                <c:pt idx="406">
                  <c:v>-6.1682104171125858E-2</c:v>
                </c:pt>
                <c:pt idx="407">
                  <c:v>-6.1282594914792397E-2</c:v>
                </c:pt>
                <c:pt idx="408">
                  <c:v>-6.0883465167566327E-2</c:v>
                </c:pt>
                <c:pt idx="409">
                  <c:v>-6.048473896798795E-2</c:v>
                </c:pt>
                <c:pt idx="410">
                  <c:v>-6.0086440038977493E-2</c:v>
                </c:pt>
                <c:pt idx="411">
                  <c:v>-5.9688591789901768E-2</c:v>
                </c:pt>
                <c:pt idx="412">
                  <c:v>-5.9291217318639268E-2</c:v>
                </c:pt>
                <c:pt idx="413">
                  <c:v>-5.889433941364227E-2</c:v>
                </c:pt>
                <c:pt idx="414">
                  <c:v>-5.8497980555997038E-2</c:v>
                </c:pt>
                <c:pt idx="415">
                  <c:v>-5.8102162921481057E-2</c:v>
                </c:pt>
                <c:pt idx="416">
                  <c:v>-5.7706908382617918E-2</c:v>
                </c:pt>
                <c:pt idx="417">
                  <c:v>-5.7312238510729002E-2</c:v>
                </c:pt>
                <c:pt idx="418">
                  <c:v>-5.691817457798265E-2</c:v>
                </c:pt>
                <c:pt idx="419">
                  <c:v>-5.6524737559439979E-2</c:v>
                </c:pt>
                <c:pt idx="420">
                  <c:v>-5.6131948135097823E-2</c:v>
                </c:pt>
                <c:pt idx="421">
                  <c:v>-5.5739826691928125E-2</c:v>
                </c:pt>
                <c:pt idx="422">
                  <c:v>-5.5348393325914298E-2</c:v>
                </c:pt>
                <c:pt idx="423">
                  <c:v>-5.495766784408386E-2</c:v>
                </c:pt>
                <c:pt idx="424">
                  <c:v>-5.4567669766537694E-2</c:v>
                </c:pt>
                <c:pt idx="425">
                  <c:v>-5.4178418328475433E-2</c:v>
                </c:pt>
                <c:pt idx="426">
                  <c:v>-5.3789932482217362E-2</c:v>
                </c:pt>
                <c:pt idx="427">
                  <c:v>-5.3402230899222053E-2</c:v>
                </c:pt>
                <c:pt idx="428">
                  <c:v>-5.3015331972100545E-2</c:v>
                </c:pt>
                <c:pt idx="429">
                  <c:v>-5.2629253816625865E-2</c:v>
                </c:pt>
                <c:pt idx="430">
                  <c:v>-5.2244014273738995E-2</c:v>
                </c:pt>
                <c:pt idx="431">
                  <c:v>-5.1859630911550006E-2</c:v>
                </c:pt>
                <c:pt idx="432">
                  <c:v>-5.1476121027335377E-2</c:v>
                </c:pt>
                <c:pt idx="433">
                  <c:v>-5.1093501649530387E-2</c:v>
                </c:pt>
                <c:pt idx="434">
                  <c:v>-5.0711789539717472E-2</c:v>
                </c:pt>
                <c:pt idx="435">
                  <c:v>-5.0331001194609426E-2</c:v>
                </c:pt>
                <c:pt idx="436">
                  <c:v>-4.9951152848028466E-2</c:v>
                </c:pt>
                <c:pt idx="437">
                  <c:v>-4.9572260472879964E-2</c:v>
                </c:pt>
                <c:pt idx="438">
                  <c:v>-4.9194339783121793E-2</c:v>
                </c:pt>
                <c:pt idx="439">
                  <c:v>-4.8817406235728306E-2</c:v>
                </c:pt>
                <c:pt idx="440">
                  <c:v>-4.844147503264961E-2</c:v>
                </c:pt>
                <c:pt idx="441">
                  <c:v>-4.8066561122765437E-2</c:v>
                </c:pt>
                <c:pt idx="442">
                  <c:v>-4.7692679203834153E-2</c:v>
                </c:pt>
                <c:pt idx="443">
                  <c:v>-4.7319843724436018E-2</c:v>
                </c:pt>
                <c:pt idx="444">
                  <c:v>-4.6948068885911722E-2</c:v>
                </c:pt>
                <c:pt idx="445">
                  <c:v>-4.6577368644294785E-2</c:v>
                </c:pt>
                <c:pt idx="446">
                  <c:v>-4.6207756712239152E-2</c:v>
                </c:pt>
                <c:pt idx="447">
                  <c:v>-4.5839246560940683E-2</c:v>
                </c:pt>
                <c:pt idx="448">
                  <c:v>-4.5471851422053289E-2</c:v>
                </c:pt>
                <c:pt idx="449">
                  <c:v>-4.5105584289599238E-2</c:v>
                </c:pt>
                <c:pt idx="450">
                  <c:v>-4.4740457921873811E-2</c:v>
                </c:pt>
                <c:pt idx="451">
                  <c:v>-4.4376484843343868E-2</c:v>
                </c:pt>
                <c:pt idx="452">
                  <c:v>-4.4013677346540825E-2</c:v>
                </c:pt>
                <c:pt idx="453">
                  <c:v>-4.3652047493947299E-2</c:v>
                </c:pt>
                <c:pt idx="454">
                  <c:v>-4.3291607119878103E-2</c:v>
                </c:pt>
                <c:pt idx="455">
                  <c:v>-4.2932367832354691E-2</c:v>
                </c:pt>
                <c:pt idx="456">
                  <c:v>-4.2574341014973885E-2</c:v>
                </c:pt>
                <c:pt idx="457">
                  <c:v>-4.2217537828769969E-2</c:v>
                </c:pt>
                <c:pt idx="458">
                  <c:v>-4.1861969214070892E-2</c:v>
                </c:pt>
                <c:pt idx="459">
                  <c:v>-4.1507645892347719E-2</c:v>
                </c:pt>
                <c:pt idx="460">
                  <c:v>-4.1154578368058067E-2</c:v>
                </c:pt>
                <c:pt idx="461">
                  <c:v>-4.080277693048278E-2</c:v>
                </c:pt>
                <c:pt idx="462">
                  <c:v>-4.0452251655556347E-2</c:v>
                </c:pt>
                <c:pt idx="463">
                  <c:v>-4.0103012407690423E-2</c:v>
                </c:pt>
                <c:pt idx="464">
                  <c:v>-3.9755068841591246E-2</c:v>
                </c:pt>
                <c:pt idx="465">
                  <c:v>-3.9408430404069765E-2</c:v>
                </c:pt>
                <c:pt idx="466">
                  <c:v>-3.9063106335845664E-2</c:v>
                </c:pt>
                <c:pt idx="467">
                  <c:v>-3.8719105673344065E-2</c:v>
                </c:pt>
                <c:pt idx="468">
                  <c:v>-3.8376437250485895E-2</c:v>
                </c:pt>
                <c:pt idx="469">
                  <c:v>-3.8035109700471019E-2</c:v>
                </c:pt>
                <c:pt idx="470">
                  <c:v>-3.7695131457554758E-2</c:v>
                </c:pt>
                <c:pt idx="471">
                  <c:v>-3.7356510758817178E-2</c:v>
                </c:pt>
                <c:pt idx="472">
                  <c:v>-3.701925564592571E-2</c:v>
                </c:pt>
                <c:pt idx="473">
                  <c:v>-3.6683373966890344E-2</c:v>
                </c:pt>
                <c:pt idx="474">
                  <c:v>-3.6348873377812174E-2</c:v>
                </c:pt>
                <c:pt idx="475">
                  <c:v>-3.6015761344624378E-2</c:v>
                </c:pt>
                <c:pt idx="476">
                  <c:v>-3.5684045144826475E-2</c:v>
                </c:pt>
                <c:pt idx="477">
                  <c:v>-3.5353731869210994E-2</c:v>
                </c:pt>
                <c:pt idx="478">
                  <c:v>-3.5024828423583225E-2</c:v>
                </c:pt>
                <c:pt idx="479">
                  <c:v>-3.4697341530473422E-2</c:v>
                </c:pt>
                <c:pt idx="480">
                  <c:v>-3.4371277730842004E-2</c:v>
                </c:pt>
                <c:pt idx="481">
                  <c:v>-3.4046643385777023E-2</c:v>
                </c:pt>
                <c:pt idx="482">
                  <c:v>-3.3723444678184701E-2</c:v>
                </c:pt>
                <c:pt idx="483">
                  <c:v>-3.3401687614472132E-2</c:v>
                </c:pt>
                <c:pt idx="484">
                  <c:v>-3.3081378026222907E-2</c:v>
                </c:pt>
                <c:pt idx="485">
                  <c:v>-3.276252157186494E-2</c:v>
                </c:pt>
                <c:pt idx="486">
                  <c:v>-3.2445123738331104E-2</c:v>
                </c:pt>
                <c:pt idx="487">
                  <c:v>-3.2129189842712021E-2</c:v>
                </c:pt>
                <c:pt idx="488">
                  <c:v>-3.1814725033901606E-2</c:v>
                </c:pt>
                <c:pt idx="489">
                  <c:v>-3.1501734294234696E-2</c:v>
                </c:pt>
                <c:pt idx="490">
                  <c:v>-3.1190222441117414E-2</c:v>
                </c:pt>
                <c:pt idx="491">
                  <c:v>-3.0880194128649535E-2</c:v>
                </c:pt>
                <c:pt idx="492">
                  <c:v>-3.0571653849239499E-2</c:v>
                </c:pt>
                <c:pt idx="493">
                  <c:v>-3.0264605935211478E-2</c:v>
                </c:pt>
                <c:pt idx="494">
                  <c:v>-2.9959054560404971E-2</c:v>
                </c:pt>
                <c:pt idx="495">
                  <c:v>-2.9655003741766384E-2</c:v>
                </c:pt>
                <c:pt idx="496">
                  <c:v>-2.9352457340933169E-2</c:v>
                </c:pt>
                <c:pt idx="497">
                  <c:v>-2.9051419065809866E-2</c:v>
                </c:pt>
                <c:pt idx="498">
                  <c:v>-2.8751892472136636E-2</c:v>
                </c:pt>
                <c:pt idx="499">
                  <c:v>-2.8453880965049715E-2</c:v>
                </c:pt>
                <c:pt idx="500">
                  <c:v>-2.8157387800634318E-2</c:v>
                </c:pt>
                <c:pt idx="501">
                  <c:v>-2.7862416087469283E-2</c:v>
                </c:pt>
                <c:pt idx="502">
                  <c:v>-2.7568968788164346E-2</c:v>
                </c:pt>
                <c:pt idx="503">
                  <c:v>-2.7277048720889159E-2</c:v>
                </c:pt>
                <c:pt idx="504">
                  <c:v>-2.6986658560894477E-2</c:v>
                </c:pt>
                <c:pt idx="505">
                  <c:v>-2.6697800842025502E-2</c:v>
                </c:pt>
                <c:pt idx="506">
                  <c:v>-2.6410477958227315E-2</c:v>
                </c:pt>
                <c:pt idx="507">
                  <c:v>-2.6124692165042294E-2</c:v>
                </c:pt>
                <c:pt idx="508">
                  <c:v>-2.5840445581099505E-2</c:v>
                </c:pt>
                <c:pt idx="509">
                  <c:v>-2.5557740189596279E-2</c:v>
                </c:pt>
                <c:pt idx="510">
                  <c:v>-2.5276577839771806E-2</c:v>
                </c:pt>
                <c:pt idx="511">
                  <c:v>-2.4996960248372606E-2</c:v>
                </c:pt>
                <c:pt idx="512">
                  <c:v>-2.471888900111004E-2</c:v>
                </c:pt>
                <c:pt idx="513">
                  <c:v>-2.4442365554109904E-2</c:v>
                </c:pt>
                <c:pt idx="514">
                  <c:v>-2.4167391235353962E-2</c:v>
                </c:pt>
                <c:pt idx="515">
                  <c:v>-2.3893967246113427E-2</c:v>
                </c:pt>
                <c:pt idx="516">
                  <c:v>-2.3622094662374374E-2</c:v>
                </c:pt>
                <c:pt idx="517">
                  <c:v>-2.3351774436255204E-2</c:v>
                </c:pt>
                <c:pt idx="518">
                  <c:v>-2.3083007397416096E-2</c:v>
                </c:pt>
                <c:pt idx="519">
                  <c:v>-2.2815794254460266E-2</c:v>
                </c:pt>
                <c:pt idx="520">
                  <c:v>-2.255013559632725E-2</c:v>
                </c:pt>
                <c:pt idx="521">
                  <c:v>-2.2286031893678164E-2</c:v>
                </c:pt>
                <c:pt idx="522">
                  <c:v>-2.202348350027291E-2</c:v>
                </c:pt>
                <c:pt idx="523">
                  <c:v>-2.1762490654339269E-2</c:v>
                </c:pt>
                <c:pt idx="524">
                  <c:v>-2.1503053479933882E-2</c:v>
                </c:pt>
                <c:pt idx="525">
                  <c:v>-2.1245171988295314E-2</c:v>
                </c:pt>
                <c:pt idx="526">
                  <c:v>-2.0988846079188977E-2</c:v>
                </c:pt>
                <c:pt idx="527">
                  <c:v>-2.0734075542243987E-2</c:v>
                </c:pt>
                <c:pt idx="528">
                  <c:v>-2.0480860058281883E-2</c:v>
                </c:pt>
                <c:pt idx="529">
                  <c:v>-2.022919920063742E-2</c:v>
                </c:pt>
                <c:pt idx="530">
                  <c:v>-1.9979092436471273E-2</c:v>
                </c:pt>
                <c:pt idx="531">
                  <c:v>-1.9730539128074594E-2</c:v>
                </c:pt>
                <c:pt idx="532">
                  <c:v>-1.9483538534165557E-2</c:v>
                </c:pt>
                <c:pt idx="533">
                  <c:v>-1.9238089811177857E-2</c:v>
                </c:pt>
                <c:pt idx="534">
                  <c:v>-1.8994192014541243E-2</c:v>
                </c:pt>
                <c:pt idx="535">
                  <c:v>-1.8751844099953858E-2</c:v>
                </c:pt>
                <c:pt idx="536">
                  <c:v>-1.8511044924646572E-2</c:v>
                </c:pt>
                <c:pt idx="537">
                  <c:v>-1.8271793248639371E-2</c:v>
                </c:pt>
                <c:pt idx="538">
                  <c:v>-1.8034087735989669E-2</c:v>
                </c:pt>
                <c:pt idx="539">
                  <c:v>-1.7797926956032575E-2</c:v>
                </c:pt>
                <c:pt idx="540">
                  <c:v>-1.7563309384613111E-2</c:v>
                </c:pt>
                <c:pt idx="541">
                  <c:v>-1.7330233405310525E-2</c:v>
                </c:pt>
                <c:pt idx="542">
                  <c:v>-1.7098697310654564E-2</c:v>
                </c:pt>
                <c:pt idx="543">
                  <c:v>-1.686869930333371E-2</c:v>
                </c:pt>
                <c:pt idx="544">
                  <c:v>-1.6640237497395443E-2</c:v>
                </c:pt>
                <c:pt idx="545">
                  <c:v>-1.6413309919438571E-2</c:v>
                </c:pt>
                <c:pt idx="546">
                  <c:v>-1.6187914509797629E-2</c:v>
                </c:pt>
                <c:pt idx="547">
                  <c:v>-1.596404912371922E-2</c:v>
                </c:pt>
                <c:pt idx="548">
                  <c:v>-1.5741711532530445E-2</c:v>
                </c:pt>
                <c:pt idx="549">
                  <c:v>-1.5520899424799464E-2</c:v>
                </c:pt>
                <c:pt idx="550">
                  <c:v>-1.5301610407488104E-2</c:v>
                </c:pt>
                <c:pt idx="551">
                  <c:v>-1.5083842007096544E-2</c:v>
                </c:pt>
                <c:pt idx="552">
                  <c:v>-1.4867591670800066E-2</c:v>
                </c:pt>
                <c:pt idx="553">
                  <c:v>-1.4652856767577998E-2</c:v>
                </c:pt>
                <c:pt idx="554">
                  <c:v>-1.4439634589334806E-2</c:v>
                </c:pt>
                <c:pt idx="555">
                  <c:v>-1.4227922352013232E-2</c:v>
                </c:pt>
                <c:pt idx="556">
                  <c:v>-1.4017717196699612E-2</c:v>
                </c:pt>
                <c:pt idx="557">
                  <c:v>-1.3809016190721442E-2</c:v>
                </c:pt>
                <c:pt idx="558">
                  <c:v>-1.3601816328737099E-2</c:v>
                </c:pt>
                <c:pt idx="559">
                  <c:v>-1.3396114533817718E-2</c:v>
                </c:pt>
                <c:pt idx="560">
                  <c:v>-1.3191907658521298E-2</c:v>
                </c:pt>
                <c:pt idx="561">
                  <c:v>-1.2989192485959091E-2</c:v>
                </c:pt>
                <c:pt idx="562">
                  <c:v>-1.2787965730854231E-2</c:v>
                </c:pt>
                <c:pt idx="563">
                  <c:v>-1.2588224040592604E-2</c:v>
                </c:pt>
                <c:pt idx="564">
                  <c:v>-1.2389963996265962E-2</c:v>
                </c:pt>
                <c:pt idx="565">
                  <c:v>-1.2193182113707426E-2</c:v>
                </c:pt>
                <c:pt idx="566">
                  <c:v>-1.1997874844519293E-2</c:v>
                </c:pt>
                <c:pt idx="567">
                  <c:v>-1.1804038577093135E-2</c:v>
                </c:pt>
                <c:pt idx="568">
                  <c:v>-1.1611669637622234E-2</c:v>
                </c:pt>
                <c:pt idx="569">
                  <c:v>-1.1420764291106477E-2</c:v>
                </c:pt>
                <c:pt idx="570">
                  <c:v>-1.1231318742349608E-2</c:v>
                </c:pt>
                <c:pt idx="571">
                  <c:v>-1.1043329136948877E-2</c:v>
                </c:pt>
                <c:pt idx="572">
                  <c:v>-1.0856791562277092E-2</c:v>
                </c:pt>
                <c:pt idx="573">
                  <c:v>-1.0671702048457181E-2</c:v>
                </c:pt>
                <c:pt idx="574">
                  <c:v>-1.0488056569329249E-2</c:v>
                </c:pt>
                <c:pt idx="575">
                  <c:v>-1.0305851043410041E-2</c:v>
                </c:pt>
                <c:pt idx="576">
                  <c:v>-1.012508133484495E-2</c:v>
                </c:pt>
                <c:pt idx="577">
                  <c:v>-9.9457432543526066E-3</c:v>
                </c:pt>
                <c:pt idx="578">
                  <c:v>-9.7678325601619886E-3</c:v>
                </c:pt>
                <c:pt idx="579">
                  <c:v>-9.5913449589421218E-3</c:v>
                </c:pt>
                <c:pt idx="580">
                  <c:v>-9.4162761067243337E-3</c:v>
                </c:pt>
                <c:pt idx="581">
                  <c:v>-9.2426216098171893E-3</c:v>
                </c:pt>
                <c:pt idx="582">
                  <c:v>-9.0703770257140777E-3</c:v>
                </c:pt>
                <c:pt idx="583">
                  <c:v>-8.8995378639934244E-3</c:v>
                </c:pt>
                <c:pt idx="584">
                  <c:v>-8.7300995872115848E-3</c:v>
                </c:pt>
                <c:pt idx="585">
                  <c:v>-8.562057611788491E-3</c:v>
                </c:pt>
                <c:pt idx="586">
                  <c:v>-8.3954073088860631E-3</c:v>
                </c:pt>
                <c:pt idx="587">
                  <c:v>-8.2301440052793065E-3</c:v>
                </c:pt>
                <c:pt idx="588">
                  <c:v>-8.0662629842202203E-3</c:v>
                </c:pt>
                <c:pt idx="589">
                  <c:v>-7.9037594862945374E-3</c:v>
                </c:pt>
                <c:pt idx="590">
                  <c:v>-7.7426287102713232E-3</c:v>
                </c:pt>
                <c:pt idx="591">
                  <c:v>-7.582865813945355E-3</c:v>
                </c:pt>
                <c:pt idx="592">
                  <c:v>-7.424465914972431E-3</c:v>
                </c:pt>
                <c:pt idx="593">
                  <c:v>-7.2674240916975885E-3</c:v>
                </c:pt>
                <c:pt idx="594">
                  <c:v>-7.111735383976284E-3</c:v>
                </c:pt>
                <c:pt idx="595">
                  <c:v>-6.9573947939884813E-3</c:v>
                </c:pt>
                <c:pt idx="596">
                  <c:v>-6.8043972870457173E-3</c:v>
                </c:pt>
                <c:pt idx="597">
                  <c:v>-6.6527377923912339E-3</c:v>
                </c:pt>
                <c:pt idx="598">
                  <c:v>-6.5024112039931466E-3</c:v>
                </c:pt>
                <c:pt idx="599">
                  <c:v>-6.3534123813306226E-3</c:v>
                </c:pt>
                <c:pt idx="600">
                  <c:v>-6.2057361501731655E-3</c:v>
                </c:pt>
                <c:pt idx="601">
                  <c:v>-6.0593773033530418E-3</c:v>
                </c:pt>
                <c:pt idx="602">
                  <c:v>-5.9143306015308657E-3</c:v>
                </c:pt>
                <c:pt idx="603">
                  <c:v>-5.7705907739543077E-3</c:v>
                </c:pt>
                <c:pt idx="604">
                  <c:v>-5.6281525192099962E-3</c:v>
                </c:pt>
                <c:pt idx="605">
                  <c:v>-5.4870105059686963E-3</c:v>
                </c:pt>
                <c:pt idx="606">
                  <c:v>-5.3471593737237262E-3</c:v>
                </c:pt>
                <c:pt idx="607">
                  <c:v>-5.2085937335226281E-3</c:v>
                </c:pt>
                <c:pt idx="608">
                  <c:v>-5.0713081686921402E-3</c:v>
                </c:pt>
                <c:pt idx="609">
                  <c:v>-4.9352972355565438E-3</c:v>
                </c:pt>
                <c:pt idx="610">
                  <c:v>-4.8005554641493784E-3</c:v>
                </c:pt>
                <c:pt idx="611">
                  <c:v>-4.6670773589185055E-3</c:v>
                </c:pt>
                <c:pt idx="612">
                  <c:v>-4.534857399424593E-3</c:v>
                </c:pt>
                <c:pt idx="613">
                  <c:v>-4.4038900410330959E-3</c:v>
                </c:pt>
                <c:pt idx="614">
                  <c:v>-4.2741697155997066E-3</c:v>
                </c:pt>
                <c:pt idx="615">
                  <c:v>-4.1456908321492701E-3</c:v>
                </c:pt>
                <c:pt idx="616">
                  <c:v>-4.0184477775482477E-3</c:v>
                </c:pt>
                <c:pt idx="617">
                  <c:v>-3.8924349171707696E-3</c:v>
                </c:pt>
                <c:pt idx="618">
                  <c:v>-3.7676465955582875E-3</c:v>
                </c:pt>
                <c:pt idx="619">
                  <c:v>-3.6440771370728157E-3</c:v>
                </c:pt>
                <c:pt idx="620">
                  <c:v>-3.5217208465438163E-3</c:v>
                </c:pt>
                <c:pt idx="621">
                  <c:v>-3.4005720099088031E-3</c:v>
                </c:pt>
                <c:pt idx="622">
                  <c:v>-3.2806248948476697E-3</c:v>
                </c:pt>
                <c:pt idx="623">
                  <c:v>-3.1618737514107027E-3</c:v>
                </c:pt>
                <c:pt idx="624">
                  <c:v>-3.0443128126403794E-3</c:v>
                </c:pt>
                <c:pt idx="625">
                  <c:v>-2.927936295186995E-3</c:v>
                </c:pt>
                <c:pt idx="626">
                  <c:v>-2.8127383999181198E-3</c:v>
                </c:pt>
                <c:pt idx="627">
                  <c:v>-2.6987133125218866E-3</c:v>
                </c:pt>
                <c:pt idx="628">
                  <c:v>-2.5858552041041595E-3</c:v>
                </c:pt>
                <c:pt idx="629">
                  <c:v>-2.4741582317796681E-3</c:v>
                </c:pt>
                <c:pt idx="630">
                  <c:v>-2.3636165392570767E-3</c:v>
                </c:pt>
                <c:pt idx="631">
                  <c:v>-2.2542242574180196E-3</c:v>
                </c:pt>
                <c:pt idx="632">
                  <c:v>-2.1459755048901298E-3</c:v>
                </c:pt>
                <c:pt idx="633">
                  <c:v>-2.03886438861416E-3</c:v>
                </c:pt>
                <c:pt idx="634">
                  <c:v>-1.9328850044051527E-3</c:v>
                </c:pt>
                <c:pt idx="635">
                  <c:v>-1.8280314375077006E-3</c:v>
                </c:pt>
                <c:pt idx="636">
                  <c:v>-1.7242977631453345E-3</c:v>
                </c:pt>
                <c:pt idx="637">
                  <c:v>-1.6216780470641016E-3</c:v>
                </c:pt>
                <c:pt idx="638">
                  <c:v>-1.5201663460703433E-3</c:v>
                </c:pt>
                <c:pt idx="639">
                  <c:v>-1.419756708562662E-3</c:v>
                </c:pt>
                <c:pt idx="640">
                  <c:v>-1.3204431750581524E-3</c:v>
                </c:pt>
                <c:pt idx="641">
                  <c:v>-1.2222197787129449E-3</c:v>
                </c:pt>
                <c:pt idx="642">
                  <c:v>-1.1250805458370629E-3</c:v>
                </c:pt>
                <c:pt idx="643">
                  <c:v>-1.0290194964036041E-3</c:v>
                </c:pt>
                <c:pt idx="644">
                  <c:v>-9.3403064455230907E-4</c:v>
                </c:pt>
                <c:pt idx="645">
                  <c:v>-8.4010799908754781E-4</c:v>
                </c:pt>
                <c:pt idx="646">
                  <c:v>-7.4724556397077297E-4</c:v>
                </c:pt>
                <c:pt idx="647">
                  <c:v>-6.5543733880739981E-4</c:v>
                </c:pt>
                <c:pt idx="648">
                  <c:v>-5.6467731932819732E-4</c:v>
                </c:pt>
                <c:pt idx="649">
                  <c:v>-4.7495949786524177E-4</c:v>
                </c:pt>
                <c:pt idx="650">
                  <c:v>-3.8627786382243874E-4</c:v>
                </c:pt>
                <c:pt idx="651">
                  <c:v>-2.9862640414060138E-4</c:v>
                </c:pt>
                <c:pt idx="652">
                  <c:v>-2.1199910375718247E-4</c:v>
                </c:pt>
                <c:pt idx="653">
                  <c:v>-1.2638994606066698E-4</c:v>
                </c:pt>
                <c:pt idx="654">
                  <c:v>-4.1792913339668086E-5</c:v>
                </c:pt>
                <c:pt idx="655">
                  <c:v>4.1798012773276735E-5</c:v>
                </c:pt>
                <c:pt idx="656">
                  <c:v>1.2438885086316781E-4</c:v>
                </c:pt>
                <c:pt idx="657">
                  <c:v>2.0598561929919054E-4</c:v>
                </c:pt>
                <c:pt idx="658">
                  <c:v>2.8659433580654353E-4</c:v>
                </c:pt>
                <c:pt idx="659">
                  <c:v>3.6622101704345027E-4</c:v>
                </c:pt>
                <c:pt idx="660">
                  <c:v>4.4487167818329018E-4</c:v>
                </c:pt>
                <c:pt idx="661">
                  <c:v>5.2255233250179337E-4</c:v>
                </c:pt>
                <c:pt idx="662">
                  <c:v>5.9926899096930338E-4</c:v>
                </c:pt>
                <c:pt idx="663">
                  <c:v>6.7502766184808765E-4</c:v>
                </c:pt>
                <c:pt idx="664">
                  <c:v>7.498343502946403E-4</c:v>
                </c:pt>
                <c:pt idx="665">
                  <c:v>8.2369505796693132E-4</c:v>
                </c:pt>
                <c:pt idx="666">
                  <c:v>8.9661578263660127E-4</c:v>
                </c:pt>
                <c:pt idx="667">
                  <c:v>9.6860251780605882E-4</c:v>
                </c:pt>
                <c:pt idx="668">
                  <c:v>1.0396612523304975E-3</c:v>
                </c:pt>
                <c:pt idx="669">
                  <c:v>1.1097979700446427E-3</c:v>
                </c:pt>
                <c:pt idx="670">
                  <c:v>1.1790186493944269E-3</c:v>
                </c:pt>
                <c:pt idx="671">
                  <c:v>1.2473292630733759E-3</c:v>
                </c:pt>
                <c:pt idx="672">
                  <c:v>1.3147357776637655E-3</c:v>
                </c:pt>
                <c:pt idx="673">
                  <c:v>1.3812441532825219E-3</c:v>
                </c:pt>
                <c:pt idx="674">
                  <c:v>1.4468603432317322E-3</c:v>
                </c:pt>
                <c:pt idx="675">
                  <c:v>1.5115902936538809E-3</c:v>
                </c:pt>
                <c:pt idx="676">
                  <c:v>1.5754399431917251E-3</c:v>
                </c:pt>
                <c:pt idx="677">
                  <c:v>1.63841522265267E-3</c:v>
                </c:pt>
                <c:pt idx="678">
                  <c:v>1.7005220546778036E-3</c:v>
                </c:pt>
                <c:pt idx="679">
                  <c:v>1.7617663534154201E-3</c:v>
                </c:pt>
                <c:pt idx="680">
                  <c:v>1.8221540241990448E-3</c:v>
                </c:pt>
                <c:pt idx="681">
                  <c:v>1.8816909632299722E-3</c:v>
                </c:pt>
                <c:pt idx="682">
                  <c:v>1.9403830572641571E-3</c:v>
                </c:pt>
                <c:pt idx="683">
                  <c:v>1.9982361833036032E-3</c:v>
                </c:pt>
                <c:pt idx="684">
                  <c:v>2.055256208292115E-3</c:v>
                </c:pt>
                <c:pt idx="685">
                  <c:v>2.1114489888153344E-3</c:v>
                </c:pt>
                <c:pt idx="686">
                  <c:v>2.166820370805182E-3</c:v>
                </c:pt>
                <c:pt idx="687">
                  <c:v>2.2213761892485324E-3</c:v>
                </c:pt>
                <c:pt idx="688">
                  <c:v>2.2751222679001644E-3</c:v>
                </c:pt>
                <c:pt idx="689">
                  <c:v>2.3280644189999614E-3</c:v>
                </c:pt>
                <c:pt idx="690">
                  <c:v>2.3802084429942472E-3</c:v>
                </c:pt>
                <c:pt idx="691">
                  <c:v>2.4315601282613496E-3</c:v>
                </c:pt>
                <c:pt idx="692">
                  <c:v>2.4821252508412995E-3</c:v>
                </c:pt>
                <c:pt idx="693">
                  <c:v>2.5319095741695814E-3</c:v>
                </c:pt>
                <c:pt idx="694">
                  <c:v>2.5809188488150228E-3</c:v>
                </c:pt>
                <c:pt idx="695">
                  <c:v>2.6291588122217008E-3</c:v>
                </c:pt>
                <c:pt idx="696">
                  <c:v>2.6766351884548686E-3</c:v>
                </c:pt>
                <c:pt idx="697">
                  <c:v>2.7233536879508976E-3</c:v>
                </c:pt>
                <c:pt idx="698">
                  <c:v>2.7693200072711212E-3</c:v>
                </c:pt>
                <c:pt idx="699">
                  <c:v>2.8145398288596537E-3</c:v>
                </c:pt>
                <c:pt idx="700">
                  <c:v>2.859018820805121E-3</c:v>
                </c:pt>
                <c:pt idx="701">
                  <c:v>2.9027626366061941E-3</c:v>
                </c:pt>
                <c:pt idx="702">
                  <c:v>2.9457769149410311E-3</c:v>
                </c:pt>
                <c:pt idx="703">
                  <c:v>2.9880672794405021E-3</c:v>
                </c:pt>
                <c:pt idx="704">
                  <c:v>3.0296393384651853E-3</c:v>
                </c:pt>
                <c:pt idx="705">
                  <c:v>3.0704986848861609E-3</c:v>
                </c:pt>
                <c:pt idx="706">
                  <c:v>3.1106508958694515E-3</c:v>
                </c:pt>
                <c:pt idx="707">
                  <c:v>3.1501015326642315E-3</c:v>
                </c:pt>
                <c:pt idx="708">
                  <c:v>3.1888561403946793E-3</c:v>
                </c:pt>
                <c:pt idx="709">
                  <c:v>3.226920247855434E-3</c:v>
                </c:pt>
                <c:pt idx="710">
                  <c:v>3.2642993673107066E-3</c:v>
                </c:pt>
                <c:pt idx="711">
                  <c:v>3.3009989942969441E-3</c:v>
                </c:pt>
                <c:pt idx="712">
                  <c:v>3.3370246074290485E-3</c:v>
                </c:pt>
                <c:pt idx="713">
                  <c:v>3.3723816682101411E-3</c:v>
                </c:pt>
                <c:pt idx="714">
                  <c:v>3.4070756208447678E-3</c:v>
                </c:pt>
                <c:pt idx="715">
                  <c:v>3.4411118920556249E-3</c:v>
                </c:pt>
                <c:pt idx="716">
                  <c:v>3.4744958909037069E-3</c:v>
                </c:pt>
                <c:pt idx="717">
                  <c:v>3.5072330086118376E-3</c:v>
                </c:pt>
                <c:pt idx="718">
                  <c:v>3.5393286183916131E-3</c:v>
                </c:pt>
                <c:pt idx="719">
                  <c:v>3.5707880752736945E-3</c:v>
                </c:pt>
                <c:pt idx="720">
                  <c:v>3.6016167159414014E-3</c:v>
                </c:pt>
                <c:pt idx="721">
                  <c:v>3.6318198585676498E-3</c:v>
                </c:pt>
                <c:pt idx="722">
                  <c:v>3.6614028026551036E-3</c:v>
                </c:pt>
                <c:pt idx="723">
                  <c:v>3.6903708288796044E-3</c:v>
                </c:pt>
                <c:pt idx="724">
                  <c:v>3.7187291989368297E-3</c:v>
                </c:pt>
                <c:pt idx="725">
                  <c:v>3.7464831553920852E-3</c:v>
                </c:pt>
                <c:pt idx="726">
                  <c:v>3.7736379215333126E-3</c:v>
                </c:pt>
                <c:pt idx="727">
                  <c:v>3.8001987012272042E-3</c:v>
                </c:pt>
                <c:pt idx="728">
                  <c:v>3.8261706787784183E-3</c:v>
                </c:pt>
                <c:pt idx="729">
                  <c:v>3.8515590187919082E-3</c:v>
                </c:pt>
                <c:pt idx="730">
                  <c:v>3.8763688660382479E-3</c:v>
                </c:pt>
                <c:pt idx="731">
                  <c:v>3.9006053453220311E-3</c:v>
                </c:pt>
                <c:pt idx="732">
                  <c:v>3.9242735613532606E-3</c:v>
                </c:pt>
                <c:pt idx="733">
                  <c:v>3.9473785986216814E-3</c:v>
                </c:pt>
                <c:pt idx="734">
                  <c:v>3.9699255212740951E-3</c:v>
                </c:pt>
                <c:pt idx="735">
                  <c:v>3.9919193729945745E-3</c:v>
                </c:pt>
                <c:pt idx="736">
                  <c:v>4.0133651768875737E-3</c:v>
                </c:pt>
                <c:pt idx="737">
                  <c:v>4.0342679353639185E-3</c:v>
                </c:pt>
                <c:pt idx="738">
                  <c:v>4.0546326300296108E-3</c:v>
                </c:pt>
                <c:pt idx="739">
                  <c:v>4.0744642215774715E-3</c:v>
                </c:pt>
                <c:pt idx="740">
                  <c:v>4.0937676496815758E-3</c:v>
                </c:pt>
                <c:pt idx="741">
                  <c:v>4.1125478328944238E-3</c:v>
                </c:pt>
                <c:pt idx="742">
                  <c:v>4.1308096685468794E-3</c:v>
                </c:pt>
                <c:pt idx="743">
                  <c:v>4.1485580326508075E-3</c:v>
                </c:pt>
                <c:pt idx="744">
                  <c:v>4.1657977798043935E-3</c:v>
                </c:pt>
                <c:pt idx="745">
                  <c:v>4.1825337431001478E-3</c:v>
                </c:pt>
                <c:pt idx="746">
                  <c:v>4.1987707340355113E-3</c:v>
                </c:pt>
                <c:pt idx="747">
                  <c:v>4.2145135424261045E-3</c:v>
                </c:pt>
                <c:pt idx="748">
                  <c:v>4.2297669363215483E-3</c:v>
                </c:pt>
                <c:pt idx="749">
                  <c:v>4.244535661923848E-3</c:v>
                </c:pt>
                <c:pt idx="750">
                  <c:v>4.2588244435083121E-3</c:v>
                </c:pt>
                <c:pt idx="751">
                  <c:v>4.2726379833469968E-3</c:v>
                </c:pt>
                <c:pt idx="752">
                  <c:v>4.2859809616346148E-3</c:v>
                </c:pt>
                <c:pt idx="753">
                  <c:v>4.2988580364169424E-3</c:v>
                </c:pt>
                <c:pt idx="754">
                  <c:v>4.3112738435216224E-3</c:v>
                </c:pt>
                <c:pt idx="755">
                  <c:v>4.3232329964914178E-3</c:v>
                </c:pt>
                <c:pt idx="756">
                  <c:v>4.3347400865198478E-3</c:v>
                </c:pt>
                <c:pt idx="757">
                  <c:v>4.3457996823891782E-3</c:v>
                </c:pt>
                <c:pt idx="758">
                  <c:v>4.3564163304107683E-3</c:v>
                </c:pt>
                <c:pt idx="759">
                  <c:v>4.366594554367738E-3</c:v>
                </c:pt>
                <c:pt idx="760">
                  <c:v>4.3763388554599169E-3</c:v>
                </c:pt>
                <c:pt idx="761">
                  <c:v>4.3856537122510921E-3</c:v>
                </c:pt>
                <c:pt idx="762">
                  <c:v>4.3945435806184768E-3</c:v>
                </c:pt>
                <c:pt idx="763">
                  <c:v>4.4030128937044216E-3</c:v>
                </c:pt>
                <c:pt idx="764">
                  <c:v>4.4110660618703274E-3</c:v>
                </c:pt>
                <c:pt idx="765">
                  <c:v>4.418707472652739E-3</c:v>
                </c:pt>
                <c:pt idx="766">
                  <c:v>4.4259414907215832E-3</c:v>
                </c:pt>
                <c:pt idx="767">
                  <c:v>4.4327724578405656E-3</c:v>
                </c:pt>
                <c:pt idx="768">
                  <c:v>4.4392046928296586E-3</c:v>
                </c:pt>
                <c:pt idx="769">
                  <c:v>4.4452424915296844E-3</c:v>
                </c:pt>
                <c:pt idx="770">
                  <c:v>4.4508901267689702E-3</c:v>
                </c:pt>
                <c:pt idx="771">
                  <c:v>4.456151848332042E-3</c:v>
                </c:pt>
                <c:pt idx="772">
                  <c:v>4.4610318829303476E-3</c:v>
                </c:pt>
                <c:pt idx="773">
                  <c:v>4.4655344341749705E-3</c:v>
                </c:pt>
                <c:pt idx="774">
                  <c:v>4.4696636825513319E-3</c:v>
                </c:pt>
                <c:pt idx="775">
                  <c:v>4.4734237853958454E-3</c:v>
                </c:pt>
                <c:pt idx="776">
                  <c:v>4.4768188768745066E-3</c:v>
                </c:pt>
                <c:pt idx="777">
                  <c:v>4.4798530679633977E-3</c:v>
                </c:pt>
                <c:pt idx="778">
                  <c:v>4.4825304464310867E-3</c:v>
                </c:pt>
                <c:pt idx="779">
                  <c:v>4.4848550768228843E-3</c:v>
                </c:pt>
                <c:pt idx="780">
                  <c:v>4.4868310004469759E-3</c:v>
                </c:pt>
                <c:pt idx="781">
                  <c:v>4.4884622353623541E-3</c:v>
                </c:pt>
                <c:pt idx="782">
                  <c:v>4.4897527763685793E-3</c:v>
                </c:pt>
                <c:pt idx="783">
                  <c:v>4.4907065949973202E-3</c:v>
                </c:pt>
                <c:pt idx="784">
                  <c:v>4.491327639505654E-3</c:v>
                </c:pt>
                <c:pt idx="785">
                  <c:v>4.491619834871125E-3</c:v>
                </c:pt>
                <c:pt idx="786">
                  <c:v>4.49158708278852E-3</c:v>
                </c:pt>
                <c:pt idx="787">
                  <c:v>4.4912332616683431E-3</c:v>
                </c:pt>
                <c:pt idx="788">
                  <c:v>4.490562226637E-3</c:v>
                </c:pt>
                <c:pt idx="789">
                  <c:v>4.4895778095386052E-3</c:v>
                </c:pt>
                <c:pt idx="790">
                  <c:v>4.4882838189384761E-3</c:v>
                </c:pt>
                <c:pt idx="791">
                  <c:v>4.486684040128224E-3</c:v>
                </c:pt>
                <c:pt idx="792">
                  <c:v>4.4847822351324644E-3</c:v>
                </c:pt>
                <c:pt idx="793">
                  <c:v>4.4825821427170983E-3</c:v>
                </c:pt>
                <c:pt idx="794">
                  <c:v>4.480087478399176E-3</c:v>
                </c:pt>
                <c:pt idx="795">
                  <c:v>4.4773019344582984E-3</c:v>
                </c:pt>
                <c:pt idx="796">
                  <c:v>4.4742291799495411E-3</c:v>
                </c:pt>
                <c:pt idx="797">
                  <c:v>4.4708728607178961E-3</c:v>
                </c:pt>
                <c:pt idx="798">
                  <c:v>4.4672365994141957E-3</c:v>
                </c:pt>
                <c:pt idx="799">
                  <c:v>4.4633239955125092E-3</c:v>
                </c:pt>
                <c:pt idx="800">
                  <c:v>4.4591386253289922E-3</c:v>
                </c:pt>
                <c:pt idx="801">
                  <c:v>4.4546840420421618E-3</c:v>
                </c:pt>
                <c:pt idx="802">
                  <c:v>4.4499637757145945E-3</c:v>
                </c:pt>
                <c:pt idx="803">
                  <c:v>4.4449813333160126E-3</c:v>
                </c:pt>
                <c:pt idx="804">
                  <c:v>4.4397401987477537E-3</c:v>
                </c:pt>
                <c:pt idx="805">
                  <c:v>4.4342438328685962E-3</c:v>
                </c:pt>
                <c:pt idx="806">
                  <c:v>4.4284956735219268E-3</c:v>
                </c:pt>
                <c:pt idx="807">
                  <c:v>4.4224991355642255E-3</c:v>
                </c:pt>
                <c:pt idx="808">
                  <c:v>4.4162576108948727E-3</c:v>
                </c:pt>
                <c:pt idx="809">
                  <c:v>4.4097744684872152E-3</c:v>
                </c:pt>
                <c:pt idx="810">
                  <c:v>4.4030530544209362E-3</c:v>
                </c:pt>
                <c:pt idx="811">
                  <c:v>4.3960966919156545E-3</c:v>
                </c:pt>
                <c:pt idx="812">
                  <c:v>4.3889086813657593E-3</c:v>
                </c:pt>
                <c:pt idx="813">
                  <c:v>4.3814923003764788E-3</c:v>
                </c:pt>
                <c:pt idx="814">
                  <c:v>4.3738508038011362E-3</c:v>
                </c:pt>
                <c:pt idx="815">
                  <c:v>4.3659874237795895E-3</c:v>
                </c:pt>
                <c:pt idx="816">
                  <c:v>4.3579053697778503E-3</c:v>
                </c:pt>
                <c:pt idx="817">
                  <c:v>4.3496078286288358E-3</c:v>
                </c:pt>
                <c:pt idx="818">
                  <c:v>4.3410979645742732E-3</c:v>
                </c:pt>
                <c:pt idx="819">
                  <c:v>4.3323789193077016E-3</c:v>
                </c:pt>
                <c:pt idx="820">
                  <c:v>4.3234538120185909E-3</c:v>
                </c:pt>
                <c:pt idx="821">
                  <c:v>4.3143257394375363E-3</c:v>
                </c:pt>
                <c:pt idx="822">
                  <c:v>4.3049977758825237E-3</c:v>
                </c:pt>
                <c:pt idx="823">
                  <c:v>4.2954729733062488E-3</c:v>
                </c:pt>
                <c:pt idx="824">
                  <c:v>4.2857543613444675E-3</c:v>
                </c:pt>
                <c:pt idx="825">
                  <c:v>4.2758449473653693E-3</c:v>
                </c:pt>
                <c:pt idx="826">
                  <c:v>4.2657477165199617E-3</c:v>
                </c:pt>
                <c:pt idx="827">
                  <c:v>4.2554656317934317E-3</c:v>
                </c:pt>
                <c:pt idx="828">
                  <c:v>4.2450016340574897E-3</c:v>
                </c:pt>
                <c:pt idx="829">
                  <c:v>4.2343586421236716E-3</c:v>
                </c:pt>
                <c:pt idx="830">
                  <c:v>4.2235395527975778E-3</c:v>
                </c:pt>
                <c:pt idx="831">
                  <c:v>4.2125472409340458E-3</c:v>
                </c:pt>
                <c:pt idx="832">
                  <c:v>4.2013845594932363E-3</c:v>
                </c:pt>
                <c:pt idx="833">
                  <c:v>4.1900543395976056E-3</c:v>
                </c:pt>
                <c:pt idx="834">
                  <c:v>4.1785593905897837E-3</c:v>
                </c:pt>
                <c:pt idx="835">
                  <c:v>4.1669025000913027E-3</c:v>
                </c:pt>
                <c:pt idx="836">
                  <c:v>4.155086434062173E-3</c:v>
                </c:pt>
                <c:pt idx="837">
                  <c:v>4.1431139368613293E-3</c:v>
                </c:pt>
                <c:pt idx="838">
                  <c:v>4.1309877313078702E-3</c:v>
                </c:pt>
                <c:pt idx="839">
                  <c:v>4.1187105187431234E-3</c:v>
                </c:pt>
                <c:pt idx="840">
                  <c:v>4.1062849790935102E-3</c:v>
                </c:pt>
                <c:pt idx="841">
                  <c:v>4.093713770934179E-3</c:v>
                </c:pt>
                <c:pt idx="842">
                  <c:v>4.0809995315534264E-3</c:v>
                </c:pt>
                <c:pt idx="843">
                  <c:v>4.0681448770178638E-3</c:v>
                </c:pt>
                <c:pt idx="844">
                  <c:v>4.0551524022383132E-3</c:v>
                </c:pt>
                <c:pt idx="845">
                  <c:v>4.0420246810364607E-3</c:v>
                </c:pt>
                <c:pt idx="846">
                  <c:v>4.028764266212197E-3</c:v>
                </c:pt>
                <c:pt idx="847">
                  <c:v>4.015373689611669E-3</c:v>
                </c:pt>
                <c:pt idx="848">
                  <c:v>4.0018554621960283E-3</c:v>
                </c:pt>
                <c:pt idx="849">
                  <c:v>3.9882120741108291E-3</c:v>
                </c:pt>
                <c:pt idx="850">
                  <c:v>3.9744459947561256E-3</c:v>
                </c:pt>
                <c:pt idx="851">
                  <c:v>3.9605596728571821E-3</c:v>
                </c:pt>
                <c:pt idx="852">
                  <c:v>3.9465555365358358E-3</c:v>
                </c:pt>
                <c:pt idx="853">
                  <c:v>3.9324359933824906E-3</c:v>
                </c:pt>
                <c:pt idx="854">
                  <c:v>3.9182034305287015E-3</c:v>
                </c:pt>
                <c:pt idx="855">
                  <c:v>3.9038602147203746E-3</c:v>
                </c:pt>
                <c:pt idx="856">
                  <c:v>3.8894086923915478E-3</c:v>
                </c:pt>
                <c:pt idx="857">
                  <c:v>3.8748511897387333E-3</c:v>
                </c:pt>
                <c:pt idx="858">
                  <c:v>3.8601900127958493E-3</c:v>
                </c:pt>
                <c:pt idx="859">
                  <c:v>3.8454274475096706E-3</c:v>
                </c:pt>
                <c:pt idx="860">
                  <c:v>3.8305657598158324E-3</c:v>
                </c:pt>
                <c:pt idx="861">
                  <c:v>3.8156071957153636E-3</c:v>
                </c:pt>
                <c:pt idx="862">
                  <c:v>3.8005539813517229E-3</c:v>
                </c:pt>
                <c:pt idx="863">
                  <c:v>3.7854083230883418E-3</c:v>
                </c:pt>
                <c:pt idx="864">
                  <c:v>3.7701724075866654E-3</c:v>
                </c:pt>
                <c:pt idx="865">
                  <c:v>3.7548484018846474E-3</c:v>
                </c:pt>
                <c:pt idx="866">
                  <c:v>3.7394384534757573E-3</c:v>
                </c:pt>
                <c:pt idx="867">
                  <c:v>3.7239446903883991E-3</c:v>
                </c:pt>
                <c:pt idx="868">
                  <c:v>3.7083692212657978E-3</c:v>
                </c:pt>
                <c:pt idx="869">
                  <c:v>3.6927141354463231E-3</c:v>
                </c:pt>
                <c:pt idx="870">
                  <c:v>3.676981503044228E-3</c:v>
                </c:pt>
                <c:pt idx="871">
                  <c:v>3.6611733750307996E-3</c:v>
                </c:pt>
                <c:pt idx="872">
                  <c:v>3.6452917833159227E-3</c:v>
                </c:pt>
                <c:pt idx="873">
                  <c:v>3.6293387408300151E-3</c:v>
                </c:pt>
                <c:pt idx="874">
                  <c:v>3.6133162416063704E-3</c:v>
                </c:pt>
                <c:pt idx="875">
                  <c:v>3.597226260863852E-3</c:v>
                </c:pt>
                <c:pt idx="876">
                  <c:v>3.5810707550899394E-3</c:v>
                </c:pt>
                <c:pt idx="877">
                  <c:v>3.5648516621241597E-3</c:v>
                </c:pt>
                <c:pt idx="878">
                  <c:v>3.5485709012418156E-3</c:v>
                </c:pt>
                <c:pt idx="879">
                  <c:v>3.5322303732380788E-3</c:v>
                </c:pt>
                <c:pt idx="880">
                  <c:v>3.5158319605123789E-3</c:v>
                </c:pt>
                <c:pt idx="881">
                  <c:v>3.4993775271531069E-3</c:v>
                </c:pt>
                <c:pt idx="882">
                  <c:v>3.482868919022638E-3</c:v>
                </c:pt>
                <c:pt idx="883">
                  <c:v>3.4663079638426204E-3</c:v>
                </c:pt>
                <c:pt idx="884">
                  <c:v>3.449696471279547E-3</c:v>
                </c:pt>
                <c:pt idx="885">
                  <c:v>3.4330362330306221E-3</c:v>
                </c:pt>
                <c:pt idx="886">
                  <c:v>3.4163290229098629E-3</c:v>
                </c:pt>
                <c:pt idx="887">
                  <c:v>3.3995765969344672E-3</c:v>
                </c:pt>
                <c:pt idx="888">
                  <c:v>3.3827806934114244E-3</c:v>
                </c:pt>
                <c:pt idx="889">
                  <c:v>3.3659430330243495E-3</c:v>
                </c:pt>
                <c:pt idx="890">
                  <c:v>3.3490653189205662E-3</c:v>
                </c:pt>
                <c:pt idx="891">
                  <c:v>3.3321492367983829E-3</c:v>
                </c:pt>
                <c:pt idx="892">
                  <c:v>3.3151964549945805E-3</c:v>
                </c:pt>
                <c:pt idx="893">
                  <c:v>3.2982086245721171E-3</c:v>
                </c:pt>
                <c:pt idx="894">
                  <c:v>3.2811873794079986E-3</c:v>
                </c:pt>
                <c:pt idx="895">
                  <c:v>3.2641343362813475E-3</c:v>
                </c:pt>
                <c:pt idx="896">
                  <c:v>3.2470510949616422E-3</c:v>
                </c:pt>
                <c:pt idx="897">
                  <c:v>3.2299392382971054E-3</c:v>
                </c:pt>
                <c:pt idx="898">
                  <c:v>3.2128003323032791E-3</c:v>
                </c:pt>
                <c:pt idx="899">
                  <c:v>3.1956359262517255E-3</c:v>
                </c:pt>
                <c:pt idx="900">
                  <c:v>3.1784475527588622E-3</c:v>
                </c:pt>
                <c:pt idx="901">
                  <c:v>3.1612367278749591E-3</c:v>
                </c:pt>
                <c:pt idx="902">
                  <c:v>3.1440049511732323E-3</c:v>
                </c:pt>
                <c:pt idx="903">
                  <c:v>3.1267537058390625E-3</c:v>
                </c:pt>
                <c:pt idx="904">
                  <c:v>3.1094844587593305E-3</c:v>
                </c:pt>
                <c:pt idx="905">
                  <c:v>3.0921986606118317E-3</c:v>
                </c:pt>
                <c:pt idx="906">
                  <c:v>3.0748977459548166E-3</c:v>
                </c:pt>
                <c:pt idx="907">
                  <c:v>3.0575831333165917E-3</c:v>
                </c:pt>
                <c:pt idx="908">
                  <c:v>3.040256225285197E-3</c:v>
                </c:pt>
                <c:pt idx="909">
                  <c:v>3.0229184085981808E-3</c:v>
                </c:pt>
                <c:pt idx="910">
                  <c:v>3.0055710542324083E-3</c:v>
                </c:pt>
                <c:pt idx="911">
                  <c:v>2.9882155174939446E-3</c:v>
                </c:pt>
                <c:pt idx="912">
                  <c:v>2.9708531381079854E-3</c:v>
                </c:pt>
                <c:pt idx="913">
                  <c:v>2.9534852403088137E-3</c:v>
                </c:pt>
                <c:pt idx="914">
                  <c:v>2.9361131329298231E-3</c:v>
                </c:pt>
                <c:pt idx="915">
                  <c:v>2.9187381094935437E-3</c:v>
                </c:pt>
                <c:pt idx="916">
                  <c:v>2.9013614483016886E-3</c:v>
                </c:pt>
                <c:pt idx="917">
                  <c:v>2.8839844125252419E-3</c:v>
                </c:pt>
                <c:pt idx="918">
                  <c:v>2.86660825029453E-3</c:v>
                </c:pt>
                <c:pt idx="919">
                  <c:v>2.8492341947893001E-3</c:v>
                </c:pt>
                <c:pt idx="920">
                  <c:v>2.831863464328805E-3</c:v>
                </c:pt>
                <c:pt idx="921">
                  <c:v>2.8144972624618569E-3</c:v>
                </c:pt>
                <c:pt idx="922">
                  <c:v>2.797136778056891E-3</c:v>
                </c:pt>
                <c:pt idx="923">
                  <c:v>2.7797831853919831E-3</c:v>
                </c:pt>
                <c:pt idx="924">
                  <c:v>2.7624376442448389E-3</c:v>
                </c:pt>
                <c:pt idx="925">
                  <c:v>2.7451012999827698E-3</c:v>
                </c:pt>
                <c:pt idx="926">
                  <c:v>2.7277752836525984E-3</c:v>
                </c:pt>
                <c:pt idx="927">
                  <c:v>2.7104607120705345E-3</c:v>
                </c:pt>
                <c:pt idx="928">
                  <c:v>2.6931586879119919E-3</c:v>
                </c:pt>
                <c:pt idx="929">
                  <c:v>2.6758702998013395E-3</c:v>
                </c:pt>
                <c:pt idx="930">
                  <c:v>2.6585966224016051E-3</c:v>
                </c:pt>
                <c:pt idx="931">
                  <c:v>2.6413387165040952E-3</c:v>
                </c:pt>
                <c:pt idx="932">
                  <c:v>2.6240976291179276E-3</c:v>
                </c:pt>
                <c:pt idx="933">
                  <c:v>2.6068743935595139E-3</c:v>
                </c:pt>
                <c:pt idx="934">
                  <c:v>2.5896700295419271E-3</c:v>
                </c:pt>
                <c:pt idx="935">
                  <c:v>2.5724855432641843E-3</c:v>
                </c:pt>
                <c:pt idx="936">
                  <c:v>2.5553219275004412E-3</c:v>
                </c:pt>
                <c:pt idx="937">
                  <c:v>2.5381801616890611E-3</c:v>
                </c:pt>
                <c:pt idx="938">
                  <c:v>2.521061212021608E-3</c:v>
                </c:pt>
                <c:pt idx="939">
                  <c:v>2.5039660315316998E-3</c:v>
                </c:pt>
                <c:pt idx="940">
                  <c:v>2.4868955601837451E-3</c:v>
                </c:pt>
                <c:pt idx="941">
                  <c:v>2.4698507249615786E-3</c:v>
                </c:pt>
                <c:pt idx="942">
                  <c:v>2.4528324399569444E-3</c:v>
                </c:pt>
                <c:pt idx="943">
                  <c:v>2.4358416064578568E-3</c:v>
                </c:pt>
                <c:pt idx="944">
                  <c:v>2.4188791130368256E-3</c:v>
                </c:pt>
                <c:pt idx="945">
                  <c:v>2.4019458356389269E-3</c:v>
                </c:pt>
                <c:pt idx="946">
                  <c:v>2.3850426376697477E-3</c:v>
                </c:pt>
                <c:pt idx="947">
                  <c:v>2.3681703700831631E-3</c:v>
                </c:pt>
                <c:pt idx="948">
                  <c:v>2.3513298714689522E-3</c:v>
                </c:pt>
                <c:pt idx="949">
                  <c:v>2.3345219681402806E-3</c:v>
                </c:pt>
                <c:pt idx="950">
                  <c:v>2.3177474742209873E-3</c:v>
                </c:pt>
                <c:pt idx="951">
                  <c:v>2.3010071917327212E-3</c:v>
                </c:pt>
                <c:pt idx="952">
                  <c:v>2.2843019106819017E-3</c:v>
                </c:pt>
                <c:pt idx="953">
                  <c:v>2.2676324091464887E-3</c:v>
                </c:pt>
                <c:pt idx="954">
                  <c:v>2.2509994533625971E-3</c:v>
                </c:pt>
                <c:pt idx="955">
                  <c:v>2.2344037978109044E-3</c:v>
                </c:pt>
                <c:pt idx="956">
                  <c:v>2.217846185302868E-3</c:v>
                </c:pt>
                <c:pt idx="957">
                  <c:v>2.2013273470667697E-3</c:v>
                </c:pt>
                <c:pt idx="958">
                  <c:v>2.1848480028335399E-3</c:v>
                </c:pt>
                <c:pt idx="959">
                  <c:v>2.168408860922396E-3</c:v>
                </c:pt>
                <c:pt idx="960">
                  <c:v>2.1520106183262689E-3</c:v>
                </c:pt>
                <c:pt idx="961">
                  <c:v>2.135653960797017E-3</c:v>
                </c:pt>
                <c:pt idx="962">
                  <c:v>2.1193395629304458E-3</c:v>
                </c:pt>
                <c:pt idx="963">
                  <c:v>2.1030680882510948E-3</c:v>
                </c:pt>
                <c:pt idx="964">
                  <c:v>2.086840189296803E-3</c:v>
                </c:pt>
                <c:pt idx="965">
                  <c:v>2.0706565077030733E-3</c:v>
                </c:pt>
                <c:pt idx="966">
                  <c:v>2.0545176742871895E-3</c:v>
                </c:pt>
                <c:pt idx="967">
                  <c:v>2.0384243091321119E-3</c:v>
                </c:pt>
                <c:pt idx="968">
                  <c:v>2.0223770216701458E-3</c:v>
                </c:pt>
                <c:pt idx="969">
                  <c:v>2.0063764107663569E-3</c:v>
                </c:pt>
                <c:pt idx="970">
                  <c:v>1.9904230648017753E-3</c:v>
                </c:pt>
                <c:pt idx="971">
                  <c:v>1.9745175617563357E-3</c:v>
                </c:pt>
                <c:pt idx="972">
                  <c:v>1.9586604692915705E-3</c:v>
                </c:pt>
                <c:pt idx="973">
                  <c:v>1.9428523448330784E-3</c:v>
                </c:pt>
                <c:pt idx="974">
                  <c:v>1.9270937356527173E-3</c:v>
                </c:pt>
                <c:pt idx="975">
                  <c:v>1.9113851789505571E-3</c:v>
                </c:pt>
                <c:pt idx="976">
                  <c:v>1.895727201936571E-3</c:v>
                </c:pt>
                <c:pt idx="977">
                  <c:v>1.880120321912062E-3</c:v>
                </c:pt>
                <c:pt idx="978">
                  <c:v>1.8645650463508456E-3</c:v>
                </c:pt>
                <c:pt idx="979">
                  <c:v>1.8490618729801493E-3</c:v>
                </c:pt>
                <c:pt idx="980">
                  <c:v>1.8336112898612433E-3</c:v>
                </c:pt>
                <c:pt idx="981">
                  <c:v>1.8182137754698218E-3</c:v>
                </c:pt>
                <c:pt idx="982">
                  <c:v>1.8028697987760916E-3</c:v>
                </c:pt>
                <c:pt idx="983">
                  <c:v>1.7875798193245913E-3</c:v>
                </c:pt>
                <c:pt idx="984">
                  <c:v>1.7723442873137393E-3</c:v>
                </c:pt>
                <c:pt idx="985">
                  <c:v>1.7571636436750856E-3</c:v>
                </c:pt>
                <c:pt idx="986">
                  <c:v>1.742038320152307E-3</c:v>
                </c:pt>
                <c:pt idx="987">
                  <c:v>1.7269687393798965E-3</c:v>
                </c:pt>
                <c:pt idx="988">
                  <c:v>1.7119553149615651E-3</c:v>
                </c:pt>
                <c:pt idx="989">
                  <c:v>1.6969984515483763E-3</c:v>
                </c:pt>
                <c:pt idx="990">
                  <c:v>1.6820985449165662E-3</c:v>
                </c:pt>
                <c:pt idx="991">
                  <c:v>1.6672559820450812E-3</c:v>
                </c:pt>
                <c:pt idx="992">
                  <c:v>1.6524711411928224E-3</c:v>
                </c:pt>
                <c:pt idx="993">
                  <c:v>1.6377443919755785E-3</c:v>
                </c:pt>
                <c:pt idx="994">
                  <c:v>1.623076095442685E-3</c:v>
                </c:pt>
                <c:pt idx="995">
                  <c:v>1.6084666041533593E-3</c:v>
                </c:pt>
                <c:pt idx="996">
                  <c:v>1.5939162622527355E-3</c:v>
                </c:pt>
                <c:pt idx="997">
                  <c:v>1.5794254055476122E-3</c:v>
                </c:pt>
                <c:pt idx="998">
                  <c:v>1.5649943615818713E-3</c:v>
                </c:pt>
                <c:pt idx="999">
                  <c:v>1.550623449711604E-3</c:v>
                </c:pt>
                <c:pt idx="1000">
                  <c:v>1.5363129811799209E-3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D-4F46-AACC-548D8BC0D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246272"/>
        <c:axId val="250247808"/>
      </c:lineChart>
      <c:catAx>
        <c:axId val="25024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247808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25024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246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sz="1800" b="1" i="0" u="none" strike="noStrike" kern="1200" baseline="0">
                <a:solidFill>
                  <a:sysClr val="windowText" lastClr="000000"/>
                </a:solidFill>
              </a:rPr>
              <a:t>관절의 궤적과 실제 출력각도</a:t>
            </a:r>
            <a:endParaRPr lang="ko-KR" altLang="en-US"/>
          </a:p>
        </c:rich>
      </c:tx>
      <c:layout>
        <c:manualLayout>
          <c:xMode val="edge"/>
          <c:yMode val="edge"/>
          <c:x val="4.2782882275064341E-2"/>
          <c:y val="1.7681638531117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0721242192487803E-2"/>
          <c:y val="9.8668655229118968E-2"/>
          <c:w val="0.92140721320212715"/>
          <c:h val="0.81773950617283964"/>
        </c:manualLayout>
      </c:layout>
      <c:lineChart>
        <c:grouping val="standard"/>
        <c:varyColors val="0"/>
        <c:ser>
          <c:idx val="2"/>
          <c:order val="0"/>
          <c:tx>
            <c:strRef>
              <c:f>'관절공간 경로 계획 및 모션 PI제어'!$K$16</c:f>
              <c:strCache>
                <c:ptCount val="1"/>
                <c:pt idx="0">
                  <c:v>theta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'관절공간 경로 계획 및 모션 PI제어'!$L$8:$ALX$8</c:f>
              <c:numCache>
                <c:formatCode>General</c:formatCode>
                <c:ptCount val="10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</c:numCache>
            </c:numRef>
          </c:cat>
          <c:val>
            <c:numRef>
              <c:f>'관절공간 경로 계획 및 모션 PI제어'!$L$16:$ALX$16</c:f>
              <c:numCache>
                <c:formatCode>General</c:formatCode>
                <c:ptCount val="1001"/>
                <c:pt idx="0">
                  <c:v>4.7420194400184483</c:v>
                </c:pt>
                <c:pt idx="1">
                  <c:v>4.7480017019451175</c:v>
                </c:pt>
                <c:pt idx="2">
                  <c:v>4.7539495331468258</c:v>
                </c:pt>
                <c:pt idx="3">
                  <c:v>4.7598644966095121</c:v>
                </c:pt>
                <c:pt idx="4">
                  <c:v>4.7657481484474369</c:v>
                </c:pt>
                <c:pt idx="5">
                  <c:v>4.7716020378914186</c:v>
                </c:pt>
                <c:pt idx="6">
                  <c:v>4.77742770727727</c:v>
                </c:pt>
                <c:pt idx="7">
                  <c:v>4.783226692034404</c:v>
                </c:pt>
                <c:pt idx="8">
                  <c:v>4.7890005206746427</c:v>
                </c:pt>
                <c:pt idx="9">
                  <c:v>4.794750714781201</c:v>
                </c:pt>
                <c:pt idx="10">
                  <c:v>4.80047878899786</c:v>
                </c:pt>
                <c:pt idx="11">
                  <c:v>4.8061862510183309</c:v>
                </c:pt>
                <c:pt idx="12">
                  <c:v>4.8118746015757994</c:v>
                </c:pt>
                <c:pt idx="13">
                  <c:v>4.8175453344326558</c:v>
                </c:pt>
                <c:pt idx="14">
                  <c:v>4.8231999363704157</c:v>
                </c:pt>
                <c:pt idx="15">
                  <c:v>4.8288398871798224</c:v>
                </c:pt>
                <c:pt idx="16">
                  <c:v>4.8344666596511399</c:v>
                </c:pt>
                <c:pt idx="17">
                  <c:v>4.8400817195646217</c:v>
                </c:pt>
                <c:pt idx="18">
                  <c:v>4.8456865256811756</c:v>
                </c:pt>
                <c:pt idx="19">
                  <c:v>4.8512825297332061</c:v>
                </c:pt>
                <c:pt idx="20">
                  <c:v>4.8568711764156447</c:v>
                </c:pt>
                <c:pt idx="21">
                  <c:v>4.8624539033771645</c:v>
                </c:pt>
                <c:pt idx="22">
                  <c:v>4.8680321412115815</c:v>
                </c:pt>
                <c:pt idx="23">
                  <c:v>4.8736073134494307</c:v>
                </c:pt>
                <c:pt idx="24">
                  <c:v>4.8791808365497396</c:v>
                </c:pt>
                <c:pt idx="25">
                  <c:v>4.8847541198919764</c:v>
                </c:pt>
                <c:pt idx="26">
                  <c:v>4.8903285657681828</c:v>
                </c:pt>
                <c:pt idx="27">
                  <c:v>4.89590556937529</c:v>
                </c:pt>
                <c:pt idx="28">
                  <c:v>4.9014865188076238</c:v>
                </c:pt>
                <c:pt idx="29">
                  <c:v>4.9070727950495803</c:v>
                </c:pt>
                <c:pt idx="30">
                  <c:v>4.9126657719684932</c:v>
                </c:pt>
                <c:pt idx="31">
                  <c:v>4.918266816307681</c:v>
                </c:pt>
                <c:pt idx="32">
                  <c:v>4.9238772876796757</c:v>
                </c:pt>
                <c:pt idx="33">
                  <c:v>4.9294985385596277</c:v>
                </c:pt>
                <c:pt idx="34">
                  <c:v>4.9351319142789025</c:v>
                </c:pt>
                <c:pt idx="35">
                  <c:v>4.9407787530188445</c:v>
                </c:pt>
                <c:pt idx="36">
                  <c:v>4.9464403858047348</c:v>
                </c:pt>
                <c:pt idx="37">
                  <c:v>4.9521181364999158</c:v>
                </c:pt>
                <c:pt idx="38">
                  <c:v>4.9578133218001064</c:v>
                </c:pt>
                <c:pt idx="39">
                  <c:v>4.9635272512278901</c:v>
                </c:pt>
                <c:pt idx="40">
                  <c:v>4.9692612271273813</c:v>
                </c:pt>
                <c:pt idx="41">
                  <c:v>4.9750165446590744</c:v>
                </c:pt>
                <c:pt idx="42">
                  <c:v>4.9807944917948648</c:v>
                </c:pt>
                <c:pt idx="43">
                  <c:v>4.986596349313257</c:v>
                </c:pt>
                <c:pt idx="44">
                  <c:v>4.9924233907947366</c:v>
                </c:pt>
                <c:pt idx="45">
                  <c:v>4.9982768826173292</c:v>
                </c:pt>
                <c:pt idx="46">
                  <c:v>5.0041580839523325</c:v>
                </c:pt>
                <c:pt idx="47">
                  <c:v>5.0100682467602224</c:v>
                </c:pt>
                <c:pt idx="48">
                  <c:v>5.0160086157867374</c:v>
                </c:pt>
                <c:pt idx="49">
                  <c:v>5.0219804285591341</c:v>
                </c:pt>
                <c:pt idx="50">
                  <c:v>5.0279849153826239</c:v>
                </c:pt>
                <c:pt idx="51">
                  <c:v>5.0340232993369733</c:v>
                </c:pt>
                <c:pt idx="52">
                  <c:v>5.0400967962732839</c:v>
                </c:pt>
                <c:pt idx="53">
                  <c:v>5.0462066148109503</c:v>
                </c:pt>
                <c:pt idx="54">
                  <c:v>5.0523539563347795</c:v>
                </c:pt>
                <c:pt idx="55">
                  <c:v>5.058540014992289</c:v>
                </c:pt>
                <c:pt idx="56">
                  <c:v>5.0647659776911738</c:v>
                </c:pt>
                <c:pt idx="57">
                  <c:v>5.0710330240969501</c:v>
                </c:pt>
                <c:pt idx="58">
                  <c:v>5.0773423266307587</c:v>
                </c:pt>
                <c:pt idx="59">
                  <c:v>5.0836950504673499</c:v>
                </c:pt>
                <c:pt idx="60">
                  <c:v>5.0900923535332252</c:v>
                </c:pt>
                <c:pt idx="61">
                  <c:v>5.0965353865049607</c:v>
                </c:pt>
                <c:pt idx="62">
                  <c:v>5.1030252928076942</c:v>
                </c:pt>
                <c:pt idx="63">
                  <c:v>5.109563208613773</c:v>
                </c:pt>
                <c:pt idx="64">
                  <c:v>5.1161502628415763</c:v>
                </c:pt>
                <c:pt idx="65">
                  <c:v>5.1227875771545044</c:v>
                </c:pt>
                <c:pt idx="66">
                  <c:v>5.1294762659601325</c:v>
                </c:pt>
                <c:pt idx="67">
                  <c:v>5.1362174364095265</c:v>
                </c:pt>
                <c:pt idx="68">
                  <c:v>5.1430121883967272</c:v>
                </c:pt>
                <c:pt idx="69">
                  <c:v>5.149861614558402</c:v>
                </c:pt>
                <c:pt idx="70">
                  <c:v>5.1567668002736529</c:v>
                </c:pt>
                <c:pt idx="71">
                  <c:v>5.1637288236639902</c:v>
                </c:pt>
                <c:pt idx="72">
                  <c:v>5.1707487555934781</c:v>
                </c:pt>
                <c:pt idx="73">
                  <c:v>5.1778276596690223</c:v>
                </c:pt>
                <c:pt idx="74">
                  <c:v>5.1849665922408406</c:v>
                </c:pt>
                <c:pt idx="75">
                  <c:v>5.1921666024030788</c:v>
                </c:pt>
                <c:pt idx="76">
                  <c:v>5.1994287319945958</c:v>
                </c:pt>
                <c:pt idx="77">
                  <c:v>5.2067540155999028</c:v>
                </c:pt>
                <c:pt idx="78">
                  <c:v>5.2141434805502644</c:v>
                </c:pt>
                <c:pt idx="79">
                  <c:v>5.2215981469249577</c:v>
                </c:pt>
                <c:pt idx="80">
                  <c:v>5.2291190275526835</c:v>
                </c:pt>
                <c:pt idx="81">
                  <c:v>5.2367071280131468</c:v>
                </c:pt>
                <c:pt idx="82">
                  <c:v>5.2443634466387845</c:v>
                </c:pt>
                <c:pt idx="83">
                  <c:v>5.2520889745166421</c:v>
                </c:pt>
                <c:pt idx="84">
                  <c:v>5.2598846954904293</c:v>
                </c:pt>
                <c:pt idx="85">
                  <c:v>5.2677515861627002</c:v>
                </c:pt>
                <c:pt idx="86">
                  <c:v>5.2756906158972123</c:v>
                </c:pt>
                <c:pt idx="87">
                  <c:v>5.2837027468214206</c:v>
                </c:pt>
                <c:pt idx="88">
                  <c:v>5.2917889338291388</c:v>
                </c:pt>
                <c:pt idx="89">
                  <c:v>5.2999501245833418</c:v>
                </c:pt>
                <c:pt idx="90">
                  <c:v>5.3081872595191211</c:v>
                </c:pt>
                <c:pt idx="91">
                  <c:v>5.316501271846799</c:v>
                </c:pt>
                <c:pt idx="92">
                  <c:v>5.3248930875551794</c:v>
                </c:pt>
                <c:pt idx="93">
                  <c:v>5.333363625414961</c:v>
                </c:pt>
                <c:pt idx="94">
                  <c:v>5.3419137969822872</c:v>
                </c:pt>
                <c:pt idx="95">
                  <c:v>5.3505445066024544</c:v>
                </c:pt>
                <c:pt idx="96">
                  <c:v>5.3592566514137587</c:v>
                </c:pt>
                <c:pt idx="97">
                  <c:v>5.3680511213514954</c:v>
                </c:pt>
                <c:pt idx="98">
                  <c:v>5.3769287991520986</c:v>
                </c:pt>
                <c:pt idx="99">
                  <c:v>5.385890560357435</c:v>
                </c:pt>
                <c:pt idx="100">
                  <c:v>5.3949372733192309</c:v>
                </c:pt>
                <c:pt idx="101">
                  <c:v>5.4040697992036488</c:v>
                </c:pt>
                <c:pt idx="102">
                  <c:v>5.4132889919960112</c:v>
                </c:pt>
                <c:pt idx="103">
                  <c:v>5.4225956985056554</c:v>
                </c:pt>
                <c:pt idx="104">
                  <c:v>5.4319907583709419</c:v>
                </c:pt>
                <c:pt idx="105">
                  <c:v>5.4414750040643973</c:v>
                </c:pt>
                <c:pt idx="106">
                  <c:v>5.4510492608979977</c:v>
                </c:pt>
                <c:pt idx="107">
                  <c:v>5.4607143470285928</c:v>
                </c:pt>
                <c:pt idx="108">
                  <c:v>5.4704710734634707</c:v>
                </c:pt>
                <c:pt idx="109">
                  <c:v>5.4803202440660552</c:v>
                </c:pt>
                <c:pt idx="110">
                  <c:v>5.4902626555617502</c:v>
                </c:pt>
                <c:pt idx="111">
                  <c:v>5.500299097543909</c:v>
                </c:pt>
                <c:pt idx="112">
                  <c:v>5.5104303524799478</c:v>
                </c:pt>
                <c:pt idx="113">
                  <c:v>5.5206571957175958</c:v>
                </c:pt>
                <c:pt idx="114">
                  <c:v>5.5309803954912704</c:v>
                </c:pt>
                <c:pt idx="115">
                  <c:v>5.5414007129285965</c:v>
                </c:pt>
                <c:pt idx="116">
                  <c:v>5.5519189020570536</c:v>
                </c:pt>
                <c:pt idx="117">
                  <c:v>5.5625357098107573</c:v>
                </c:pt>
                <c:pt idx="118">
                  <c:v>5.5732518760373733</c:v>
                </c:pt>
                <c:pt idx="119">
                  <c:v>5.5840681335051565</c:v>
                </c:pt>
                <c:pt idx="120">
                  <c:v>5.5949852079101303</c:v>
                </c:pt>
                <c:pt idx="121">
                  <c:v>5.606003817883388</c:v>
                </c:pt>
                <c:pt idx="122">
                  <c:v>5.6171246749985233</c:v>
                </c:pt>
                <c:pt idx="123">
                  <c:v>5.6283484837791979</c:v>
                </c:pt>
                <c:pt idx="124">
                  <c:v>5.6396759417068214</c:v>
                </c:pt>
                <c:pt idx="125">
                  <c:v>5.6511077392283724</c:v>
                </c:pt>
                <c:pt idx="126">
                  <c:v>5.6626445597643364</c:v>
                </c:pt>
                <c:pt idx="127">
                  <c:v>5.6742870797167742</c:v>
                </c:pt>
                <c:pt idx="128">
                  <c:v>5.6860359684775119</c:v>
                </c:pt>
                <c:pt idx="129">
                  <c:v>5.6978918884364544</c:v>
                </c:pt>
                <c:pt idx="130">
                  <c:v>5.7098554949900278</c:v>
                </c:pt>
                <c:pt idx="131">
                  <c:v>5.7219274365497341</c:v>
                </c:pt>
                <c:pt idx="132">
                  <c:v>5.7341083545508393</c:v>
                </c:pt>
                <c:pt idx="133">
                  <c:v>5.7463988834611683</c:v>
                </c:pt>
                <c:pt idx="134">
                  <c:v>5.7587996507900385</c:v>
                </c:pt>
                <c:pt idx="135">
                  <c:v>5.7713112770972961</c:v>
                </c:pt>
                <c:pt idx="136">
                  <c:v>5.7839343760024793</c:v>
                </c:pt>
                <c:pt idx="137">
                  <c:v>5.7966695541940956</c:v>
                </c:pt>
                <c:pt idx="138">
                  <c:v>5.8095174114390264</c:v>
                </c:pt>
                <c:pt idx="139">
                  <c:v>5.8224785405920327</c:v>
                </c:pt>
                <c:pt idx="140">
                  <c:v>5.8355535276053896</c:v>
                </c:pt>
                <c:pt idx="141">
                  <c:v>5.8487429515386316</c:v>
                </c:pt>
                <c:pt idx="142">
                  <c:v>5.862047384568406</c:v>
                </c:pt>
                <c:pt idx="143">
                  <c:v>5.8754673919984537</c:v>
                </c:pt>
                <c:pt idx="144">
                  <c:v>5.8890035322696948</c:v>
                </c:pt>
                <c:pt idx="145">
                  <c:v>5.9026563569704207</c:v>
                </c:pt>
                <c:pt idx="146">
                  <c:v>5.9164264108466114</c:v>
                </c:pt>
                <c:pt idx="147">
                  <c:v>5.9303142318123534</c:v>
                </c:pt>
                <c:pt idx="148">
                  <c:v>5.9443203509603704</c:v>
                </c:pt>
                <c:pt idx="149">
                  <c:v>5.9584452925726668</c:v>
                </c:pt>
                <c:pt idx="150">
                  <c:v>5.9726895741312758</c:v>
                </c:pt>
                <c:pt idx="151">
                  <c:v>5.9870537063291147</c:v>
                </c:pt>
                <c:pt idx="152">
                  <c:v>6.0015381930809548</c:v>
                </c:pt>
                <c:pt idx="153">
                  <c:v>6.016143531534488</c:v>
                </c:pt>
                <c:pt idx="154">
                  <c:v>6.0308702120815081</c:v>
                </c:pt>
                <c:pt idx="155">
                  <c:v>6.0457187183691907</c:v>
                </c:pt>
                <c:pt idx="156">
                  <c:v>6.0606895273114798</c:v>
                </c:pt>
                <c:pt idx="157">
                  <c:v>6.0757831091005814</c:v>
                </c:pt>
                <c:pt idx="158">
                  <c:v>6.0909999272185553</c:v>
                </c:pt>
                <c:pt idx="159">
                  <c:v>6.1063404384490108</c:v>
                </c:pt>
                <c:pt idx="160">
                  <c:v>6.1218050928889074</c:v>
                </c:pt>
                <c:pt idx="161">
                  <c:v>6.13739433396045</c:v>
                </c:pt>
                <c:pt idx="162">
                  <c:v>6.1531085984230902</c:v>
                </c:pt>
                <c:pt idx="163">
                  <c:v>6.1689483163856202</c:v>
                </c:pt>
                <c:pt idx="164">
                  <c:v>6.1849139113183806</c:v>
                </c:pt>
                <c:pt idx="165">
                  <c:v>6.201005800065543</c:v>
                </c:pt>
                <c:pt idx="166">
                  <c:v>6.2172243928575126</c:v>
                </c:pt>
                <c:pt idx="167">
                  <c:v>6.2335700933234106</c:v>
                </c:pt>
                <c:pt idx="168">
                  <c:v>6.2500432985036651</c:v>
                </c:pt>
                <c:pt idx="169">
                  <c:v>6.2666443988626925</c:v>
                </c:pt>
                <c:pt idx="170">
                  <c:v>6.2833737783016632</c:v>
                </c:pt>
                <c:pt idx="171">
                  <c:v>6.3002318141713856</c:v>
                </c:pt>
                <c:pt idx="172">
                  <c:v>6.3172188772852582</c:v>
                </c:pt>
                <c:pt idx="173">
                  <c:v>6.3343353319323281</c:v>
                </c:pt>
                <c:pt idx="174">
                  <c:v>6.3515815358904399</c:v>
                </c:pt>
                <c:pt idx="175">
                  <c:v>6.36895784043947</c:v>
                </c:pt>
                <c:pt idx="176">
                  <c:v>6.3864645903746604</c:v>
                </c:pt>
                <c:pt idx="177">
                  <c:v>6.4041021240200333</c:v>
                </c:pt>
                <c:pt idx="178">
                  <c:v>6.4218707732419018</c:v>
                </c:pt>
                <c:pt idx="179">
                  <c:v>6.4397708634624626</c:v>
                </c:pt>
                <c:pt idx="180">
                  <c:v>6.4578027136734857</c:v>
                </c:pt>
                <c:pt idx="181">
                  <c:v>6.4759666364500772</c:v>
                </c:pt>
                <c:pt idx="182">
                  <c:v>6.4942629379645487</c:v>
                </c:pt>
                <c:pt idx="183">
                  <c:v>6.5126919180003471</c:v>
                </c:pt>
                <c:pt idx="184">
                  <c:v>6.5312538699660951</c:v>
                </c:pt>
                <c:pt idx="185">
                  <c:v>6.5499490809096965</c:v>
                </c:pt>
                <c:pt idx="186">
                  <c:v>6.5687778315325351</c:v>
                </c:pt>
                <c:pt idx="187">
                  <c:v>6.5877403962037571</c:v>
                </c:pt>
                <c:pt idx="188">
                  <c:v>6.6068370429746279</c:v>
                </c:pt>
                <c:pt idx="189">
                  <c:v>6.6260680335929818</c:v>
                </c:pt>
                <c:pt idx="190">
                  <c:v>6.645433623517742</c:v>
                </c:pt>
                <c:pt idx="191">
                  <c:v>6.66493406193353</c:v>
                </c:pt>
                <c:pt idx="192">
                  <c:v>6.6845695917653494</c:v>
                </c:pt>
                <c:pt idx="193">
                  <c:v>6.7043404496933503</c:v>
                </c:pt>
                <c:pt idx="194">
                  <c:v>6.7242468661676753</c:v>
                </c:pt>
                <c:pt idx="195">
                  <c:v>6.7442890654233736</c:v>
                </c:pt>
                <c:pt idx="196">
                  <c:v>6.7644672654954059</c:v>
                </c:pt>
                <c:pt idx="197">
                  <c:v>6.7847816782337178</c:v>
                </c:pt>
                <c:pt idx="198">
                  <c:v>6.8052325093183867</c:v>
                </c:pt>
                <c:pt idx="199">
                  <c:v>6.8258199582748498</c:v>
                </c:pt>
                <c:pt idx="200">
                  <c:v>6.8465442184892087</c:v>
                </c:pt>
                <c:pt idx="201">
                  <c:v>6.8674054772235973</c:v>
                </c:pt>
                <c:pt idx="202">
                  <c:v>6.888403915631633</c:v>
                </c:pt>
                <c:pt idx="203">
                  <c:v>6.9095397087739387</c:v>
                </c:pt>
                <c:pt idx="204">
                  <c:v>6.9308130256337339</c:v>
                </c:pt>
                <c:pt idx="205">
                  <c:v>6.9522240291325001</c:v>
                </c:pt>
                <c:pt idx="206">
                  <c:v>6.9737728761457154</c:v>
                </c:pt>
                <c:pt idx="207">
                  <c:v>6.9954597175186572</c:v>
                </c:pt>
                <c:pt idx="208">
                  <c:v>7.0172846980822845</c:v>
                </c:pt>
                <c:pt idx="209">
                  <c:v>7.0392479566691764</c:v>
                </c:pt>
                <c:pt idx="210">
                  <c:v>7.0613496261295436</c:v>
                </c:pt>
                <c:pt idx="211">
                  <c:v>7.0835898333473173</c:v>
                </c:pt>
                <c:pt idx="212">
                  <c:v>7.1059686992562847</c:v>
                </c:pt>
                <c:pt idx="213">
                  <c:v>7.1284863388563124</c:v>
                </c:pt>
                <c:pt idx="214">
                  <c:v>7.1511428612296246</c:v>
                </c:pt>
                <c:pt idx="215">
                  <c:v>7.1739383695571464</c:v>
                </c:pt>
                <c:pt idx="216">
                  <c:v>7.1968729611349147</c:v>
                </c:pt>
                <c:pt idx="217">
                  <c:v>7.2199467273905569</c:v>
                </c:pt>
                <c:pt idx="218">
                  <c:v>7.2431597538998203</c:v>
                </c:pt>
                <c:pt idx="219">
                  <c:v>7.2665121204031848</c:v>
                </c:pt>
                <c:pt idx="220">
                  <c:v>7.2900039008225157</c:v>
                </c:pt>
                <c:pt idx="221">
                  <c:v>7.3136351632777963</c:v>
                </c:pt>
                <c:pt idx="222">
                  <c:v>7.3374059701039114</c:v>
                </c:pt>
                <c:pt idx="223">
                  <c:v>7.361316377867495</c:v>
                </c:pt>
                <c:pt idx="224">
                  <c:v>7.3853664373838379</c:v>
                </c:pt>
                <c:pt idx="225">
                  <c:v>7.4095561937338559</c:v>
                </c:pt>
                <c:pt idx="226">
                  <c:v>7.433885686281112</c:v>
                </c:pt>
                <c:pt idx="227">
                  <c:v>7.4583549486889069</c:v>
                </c:pt>
                <c:pt idx="228">
                  <c:v>7.4829640089374134</c:v>
                </c:pt>
                <c:pt idx="229">
                  <c:v>7.5077128893408815</c:v>
                </c:pt>
                <c:pt idx="230">
                  <c:v>7.5326016065648922</c:v>
                </c:pt>
                <c:pt idx="231">
                  <c:v>7.5576301716436722</c:v>
                </c:pt>
                <c:pt idx="232">
                  <c:v>7.582798589997453</c:v>
                </c:pt>
                <c:pt idx="233">
                  <c:v>7.6081068614499046</c:v>
                </c:pt>
                <c:pt idx="234">
                  <c:v>7.6335549802456084</c:v>
                </c:pt>
                <c:pt idx="235">
                  <c:v>7.6591429350675826</c:v>
                </c:pt>
                <c:pt idx="236">
                  <c:v>7.6848707090548753</c:v>
                </c:pt>
                <c:pt idx="237">
                  <c:v>7.7107382798201964</c:v>
                </c:pt>
                <c:pt idx="238">
                  <c:v>7.736745619467607</c:v>
                </c:pt>
                <c:pt idx="239">
                  <c:v>7.7628926946102652</c:v>
                </c:pt>
                <c:pt idx="240">
                  <c:v>7.7891794663882123</c:v>
                </c:pt>
                <c:pt idx="241">
                  <c:v>7.8156058904862205</c:v>
                </c:pt>
                <c:pt idx="242">
                  <c:v>7.8421719171516804</c:v>
                </c:pt>
                <c:pt idx="243">
                  <c:v>7.8688774912125545</c:v>
                </c:pt>
                <c:pt idx="244">
                  <c:v>7.8957225520953536</c:v>
                </c:pt>
                <c:pt idx="245">
                  <c:v>7.9227070338431922</c:v>
                </c:pt>
                <c:pt idx="246">
                  <c:v>7.9498308651338654</c:v>
                </c:pt>
                <c:pt idx="247">
                  <c:v>7.9770939692979956</c:v>
                </c:pt>
                <c:pt idx="248">
                  <c:v>8.004496264337206</c:v>
                </c:pt>
                <c:pt idx="249">
                  <c:v>8.0320376629423542</c:v>
                </c:pt>
                <c:pt idx="250">
                  <c:v>8.0597180725118065</c:v>
                </c:pt>
                <c:pt idx="251">
                  <c:v>8.0875373951697611</c:v>
                </c:pt>
                <c:pt idx="252">
                  <c:v>8.1154955277846117</c:v>
                </c:pt>
                <c:pt idx="253">
                  <c:v>8.1435923619873591</c:v>
                </c:pt>
                <c:pt idx="254">
                  <c:v>8.1718277841900662</c:v>
                </c:pt>
                <c:pt idx="255">
                  <c:v>8.2002016756043528</c:v>
                </c:pt>
                <c:pt idx="256">
                  <c:v>8.2287139122599395</c:v>
                </c:pt>
                <c:pt idx="257">
                  <c:v>8.2573643650232302</c:v>
                </c:pt>
                <c:pt idx="258">
                  <c:v>8.2861528996159404</c:v>
                </c:pt>
                <c:pt idx="259">
                  <c:v>8.3150793766337525</c:v>
                </c:pt>
                <c:pt idx="260">
                  <c:v>8.3441436515650462</c:v>
                </c:pt>
                <c:pt idx="261">
                  <c:v>8.3733455748096244</c:v>
                </c:pt>
                <c:pt idx="262">
                  <c:v>8.4026849916975053</c:v>
                </c:pt>
                <c:pt idx="263">
                  <c:v>8.4321617425077751</c:v>
                </c:pt>
                <c:pt idx="264">
                  <c:v>8.461775662487419</c:v>
                </c:pt>
                <c:pt idx="265">
                  <c:v>8.4915265818702554</c:v>
                </c:pt>
                <c:pt idx="266">
                  <c:v>8.521414325895865</c:v>
                </c:pt>
                <c:pt idx="267">
                  <c:v>8.5514387148285866</c:v>
                </c:pt>
                <c:pt idx="268">
                  <c:v>8.5815995639765159</c:v>
                </c:pt>
                <c:pt idx="269">
                  <c:v>8.6118966837105884</c:v>
                </c:pt>
                <c:pt idx="270">
                  <c:v>8.6423298794836469</c:v>
                </c:pt>
                <c:pt idx="271">
                  <c:v>8.6728989518495894</c:v>
                </c:pt>
                <c:pt idx="272">
                  <c:v>8.7036036964825207</c:v>
                </c:pt>
                <c:pt idx="273">
                  <c:v>8.7344439041959596</c:v>
                </c:pt>
                <c:pt idx="274">
                  <c:v>8.7654193609620759</c:v>
                </c:pt>
                <c:pt idx="275">
                  <c:v>8.7965298479309428</c:v>
                </c:pt>
                <c:pt idx="276">
                  <c:v>8.8277751414498553</c:v>
                </c:pt>
                <c:pt idx="277">
                  <c:v>8.859155013082658</c:v>
                </c:pt>
                <c:pt idx="278">
                  <c:v>8.8906692296291148</c:v>
                </c:pt>
                <c:pt idx="279">
                  <c:v>8.9223175531443069</c:v>
                </c:pt>
                <c:pt idx="280">
                  <c:v>8.9540997409580765</c:v>
                </c:pt>
                <c:pt idx="281">
                  <c:v>8.9860155456944728</c:v>
                </c:pt>
                <c:pt idx="282">
                  <c:v>9.0180647152912616</c:v>
                </c:pt>
                <c:pt idx="283">
                  <c:v>9.0502469930194458</c:v>
                </c:pt>
                <c:pt idx="284">
                  <c:v>9.0825621175028299</c:v>
                </c:pt>
                <c:pt idx="285">
                  <c:v>9.1150098227375924</c:v>
                </c:pt>
                <c:pt idx="286">
                  <c:v>9.1475898381119158</c:v>
                </c:pt>
                <c:pt idx="287">
                  <c:v>9.1803018884256247</c:v>
                </c:pt>
                <c:pt idx="288">
                  <c:v>9.2131456939098566</c:v>
                </c:pt>
                <c:pt idx="289">
                  <c:v>9.2461209702467766</c:v>
                </c:pt>
                <c:pt idx="290">
                  <c:v>9.2792274285892962</c:v>
                </c:pt>
                <c:pt idx="291">
                  <c:v>9.3124647755808354</c:v>
                </c:pt>
                <c:pt idx="292">
                  <c:v>9.3458327133751133</c:v>
                </c:pt>
                <c:pt idx="293">
                  <c:v>9.3793309396559454</c:v>
                </c:pt>
                <c:pt idx="294">
                  <c:v>9.412959147657098</c:v>
                </c:pt>
                <c:pt idx="295">
                  <c:v>9.4467170261821423</c:v>
                </c:pt>
                <c:pt idx="296">
                  <c:v>9.4806042596243465</c:v>
                </c:pt>
                <c:pt idx="297">
                  <c:v>9.5146205279865939</c:v>
                </c:pt>
                <c:pt idx="298">
                  <c:v>9.5487655069013222</c:v>
                </c:pt>
                <c:pt idx="299">
                  <c:v>9.583038867650485</c:v>
                </c:pt>
                <c:pt idx="300">
                  <c:v>9.6174402771855405</c:v>
                </c:pt>
                <c:pt idx="301">
                  <c:v>9.6519693981474664</c:v>
                </c:pt>
                <c:pt idx="302">
                  <c:v>9.6866258888867982</c:v>
                </c:pt>
                <c:pt idx="303">
                  <c:v>9.7214094034836744</c:v>
                </c:pt>
                <c:pt idx="304">
                  <c:v>9.7563195917679444</c:v>
                </c:pt>
                <c:pt idx="305">
                  <c:v>9.7913560993392394</c:v>
                </c:pt>
                <c:pt idx="306">
                  <c:v>9.8265185675871276</c:v>
                </c:pt>
                <c:pt idx="307">
                  <c:v>9.8618066337112396</c:v>
                </c:pt>
                <c:pt idx="308">
                  <c:v>9.8972199307414517</c:v>
                </c:pt>
                <c:pt idx="309">
                  <c:v>9.9327580875580725</c:v>
                </c:pt>
                <c:pt idx="310">
                  <c:v>9.9684207289120419</c:v>
                </c:pt>
                <c:pt idx="311">
                  <c:v>10.004207475445174</c:v>
                </c:pt>
                <c:pt idx="312">
                  <c:v>10.040117943710406</c:v>
                </c:pt>
                <c:pt idx="313">
                  <c:v>10.076151746192068</c:v>
                </c:pt>
                <c:pt idx="314">
                  <c:v>10.112308491326159</c:v>
                </c:pt>
                <c:pt idx="315">
                  <c:v>10.148587783520677</c:v>
                </c:pt>
                <c:pt idx="316">
                  <c:v>10.184989223175927</c:v>
                </c:pt>
                <c:pt idx="317">
                  <c:v>10.221512406704875</c:v>
                </c:pt>
                <c:pt idx="318">
                  <c:v>10.258156926553511</c:v>
                </c:pt>
                <c:pt idx="319">
                  <c:v>10.294922371221221</c:v>
                </c:pt>
                <c:pt idx="320">
                  <c:v>10.331808325281193</c:v>
                </c:pt>
                <c:pt idx="321">
                  <c:v>10.368814369400832</c:v>
                </c:pt>
                <c:pt idx="322">
                  <c:v>10.405940080362191</c:v>
                </c:pt>
                <c:pt idx="323">
                  <c:v>10.4431850310824</c:v>
                </c:pt>
                <c:pt idx="324">
                  <c:v>10.480548790634161</c:v>
                </c:pt>
                <c:pt idx="325">
                  <c:v>10.518030924266208</c:v>
                </c:pt>
                <c:pt idx="326">
                  <c:v>10.555630993423806</c:v>
                </c:pt>
                <c:pt idx="327">
                  <c:v>10.593348555769252</c:v>
                </c:pt>
                <c:pt idx="328">
                  <c:v>10.631183165202422</c:v>
                </c:pt>
                <c:pt idx="329">
                  <c:v>10.669134371881283</c:v>
                </c:pt>
                <c:pt idx="330">
                  <c:v>10.707201722242468</c:v>
                </c:pt>
                <c:pt idx="331">
                  <c:v>10.745384759021833</c:v>
                </c:pt>
                <c:pt idx="332">
                  <c:v>10.783683021275044</c:v>
                </c:pt>
                <c:pt idx="333">
                  <c:v>10.822096044398164</c:v>
                </c:pt>
                <c:pt idx="334">
                  <c:v>10.860623360148264</c:v>
                </c:pt>
                <c:pt idx="335">
                  <c:v>10.899264496664047</c:v>
                </c:pt>
                <c:pt idx="336">
                  <c:v>10.938018978486483</c:v>
                </c:pt>
                <c:pt idx="337">
                  <c:v>10.976886326579439</c:v>
                </c:pt>
                <c:pt idx="338">
                  <c:v>11.015866058350356</c:v>
                </c:pt>
                <c:pt idx="339">
                  <c:v>11.054957687670907</c:v>
                </c:pt>
                <c:pt idx="340">
                  <c:v>11.094160724897671</c:v>
                </c:pt>
                <c:pt idx="341">
                  <c:v>11.133474676892851</c:v>
                </c:pt>
                <c:pt idx="342">
                  <c:v>11.172899047044943</c:v>
                </c:pt>
                <c:pt idx="343">
                  <c:v>11.21243333528947</c:v>
                </c:pt>
                <c:pt idx="344">
                  <c:v>11.252077038129704</c:v>
                </c:pt>
                <c:pt idx="345">
                  <c:v>11.291829648657398</c:v>
                </c:pt>
                <c:pt idx="346">
                  <c:v>11.331690656573517</c:v>
                </c:pt>
                <c:pt idx="347">
                  <c:v>11.371659548209019</c:v>
                </c:pt>
                <c:pt idx="348">
                  <c:v>11.411735806545593</c:v>
                </c:pt>
                <c:pt idx="349">
                  <c:v>11.451918911236438</c:v>
                </c:pt>
                <c:pt idx="350">
                  <c:v>11.49220833862705</c:v>
                </c:pt>
                <c:pt idx="351">
                  <c:v>11.532603561776009</c:v>
                </c:pt>
                <c:pt idx="352">
                  <c:v>11.57310405047577</c:v>
                </c:pt>
                <c:pt idx="353">
                  <c:v>11.613709271273478</c:v>
                </c:pt>
                <c:pt idx="354">
                  <c:v>11.654418687491779</c:v>
                </c:pt>
                <c:pt idx="355">
                  <c:v>11.695231759249634</c:v>
                </c:pt>
                <c:pt idx="356">
                  <c:v>11.736147943483171</c:v>
                </c:pt>
                <c:pt idx="357">
                  <c:v>11.777166693966493</c:v>
                </c:pt>
                <c:pt idx="358">
                  <c:v>11.81828746133254</c:v>
                </c:pt>
                <c:pt idx="359">
                  <c:v>11.859509693093937</c:v>
                </c:pt>
                <c:pt idx="360">
                  <c:v>11.900832833663843</c:v>
                </c:pt>
                <c:pt idx="361">
                  <c:v>11.942256324376826</c:v>
                </c:pt>
                <c:pt idx="362">
                  <c:v>11.983779603509721</c:v>
                </c:pt>
                <c:pt idx="363">
                  <c:v>12.025402106302515</c:v>
                </c:pt>
                <c:pt idx="364">
                  <c:v>12.067123264979225</c:v>
                </c:pt>
                <c:pt idx="365">
                  <c:v>12.108942508768783</c:v>
                </c:pt>
                <c:pt idx="366">
                  <c:v>12.150859263925922</c:v>
                </c:pt>
                <c:pt idx="367">
                  <c:v>12.192872953752095</c:v>
                </c:pt>
                <c:pt idx="368">
                  <c:v>12.234982998616349</c:v>
                </c:pt>
                <c:pt idx="369">
                  <c:v>12.277188815976254</c:v>
                </c:pt>
                <c:pt idx="370">
                  <c:v>12.319489820398791</c:v>
                </c:pt>
                <c:pt idx="371">
                  <c:v>12.361885423581304</c:v>
                </c:pt>
                <c:pt idx="372">
                  <c:v>12.40437503437238</c:v>
                </c:pt>
                <c:pt idx="373">
                  <c:v>12.446958058792793</c:v>
                </c:pt>
                <c:pt idx="374">
                  <c:v>12.489633900056432</c:v>
                </c:pt>
                <c:pt idx="375">
                  <c:v>12.532401958591219</c:v>
                </c:pt>
                <c:pt idx="376">
                  <c:v>12.575261632060061</c:v>
                </c:pt>
                <c:pt idx="377">
                  <c:v>12.618212315381772</c:v>
                </c:pt>
                <c:pt idx="378">
                  <c:v>12.661253400752015</c:v>
                </c:pt>
                <c:pt idx="379">
                  <c:v>12.704384277664259</c:v>
                </c:pt>
                <c:pt idx="380">
                  <c:v>12.747604332930704</c:v>
                </c:pt>
                <c:pt idx="381">
                  <c:v>12.790912950703243</c:v>
                </c:pt>
                <c:pt idx="382">
                  <c:v>12.834309512494405</c:v>
                </c:pt>
                <c:pt idx="383">
                  <c:v>12.877793397198309</c:v>
                </c:pt>
                <c:pt idx="384">
                  <c:v>12.921363981111622</c:v>
                </c:pt>
                <c:pt idx="385">
                  <c:v>12.965020637954515</c:v>
                </c:pt>
                <c:pt idx="386">
                  <c:v>13.008762738891596</c:v>
                </c:pt>
                <c:pt idx="387">
                  <c:v>13.052589652552925</c:v>
                </c:pt>
                <c:pt idx="388">
                  <c:v>13.0965007450549</c:v>
                </c:pt>
                <c:pt idx="389">
                  <c:v>13.140495380021282</c:v>
                </c:pt>
                <c:pt idx="390">
                  <c:v>13.184572918604117</c:v>
                </c:pt>
                <c:pt idx="391">
                  <c:v>13.228732719504716</c:v>
                </c:pt>
                <c:pt idx="392">
                  <c:v>13.27297413899462</c:v>
                </c:pt>
                <c:pt idx="393">
                  <c:v>13.317296530936551</c:v>
                </c:pt>
                <c:pt idx="394">
                  <c:v>13.361699246805372</c:v>
                </c:pt>
                <c:pt idx="395">
                  <c:v>13.406181635709084</c:v>
                </c:pt>
                <c:pt idx="396">
                  <c:v>13.450743044409748</c:v>
                </c:pt>
                <c:pt idx="397">
                  <c:v>13.495382817344483</c:v>
                </c:pt>
                <c:pt idx="398">
                  <c:v>13.540100296646397</c:v>
                </c:pt>
                <c:pt idx="399">
                  <c:v>13.584894822165577</c:v>
                </c:pt>
                <c:pt idx="400">
                  <c:v>13.629765731490041</c:v>
                </c:pt>
                <c:pt idx="401">
                  <c:v>13.674712359966687</c:v>
                </c:pt>
                <c:pt idx="402">
                  <c:v>13.719734040722276</c:v>
                </c:pt>
                <c:pt idx="403">
                  <c:v>13.764830104684387</c:v>
                </c:pt>
                <c:pt idx="404">
                  <c:v>13.809999880602353</c:v>
                </c:pt>
                <c:pt idx="405">
                  <c:v>13.855242695068242</c:v>
                </c:pt>
                <c:pt idx="406">
                  <c:v>13.900557872537803</c:v>
                </c:pt>
                <c:pt idx="407">
                  <c:v>13.945944735351425</c:v>
                </c:pt>
                <c:pt idx="408">
                  <c:v>13.99140260375508</c:v>
                </c:pt>
                <c:pt idx="409">
                  <c:v>14.036930795921274</c:v>
                </c:pt>
                <c:pt idx="410">
                  <c:v>14.082528627970019</c:v>
                </c:pt>
                <c:pt idx="411">
                  <c:v>14.128195413989742</c:v>
                </c:pt>
                <c:pt idx="412">
                  <c:v>14.173930466058254</c:v>
                </c:pt>
                <c:pt idx="413">
                  <c:v>14.219733094263676</c:v>
                </c:pt>
                <c:pt idx="414">
                  <c:v>14.265602606725396</c:v>
                </c:pt>
                <c:pt idx="415">
                  <c:v>14.311538309615001</c:v>
                </c:pt>
                <c:pt idx="416">
                  <c:v>14.35753950717721</c:v>
                </c:pt>
                <c:pt idx="417">
                  <c:v>14.403605501750771</c:v>
                </c:pt>
                <c:pt idx="418">
                  <c:v>14.449735593789457</c:v>
                </c:pt>
                <c:pt idx="419">
                  <c:v>14.495929081882933</c:v>
                </c:pt>
                <c:pt idx="420">
                  <c:v>14.542185262777709</c:v>
                </c:pt>
                <c:pt idx="421">
                  <c:v>14.588503431398051</c:v>
                </c:pt>
                <c:pt idx="422">
                  <c:v>14.634882880866883</c:v>
                </c:pt>
                <c:pt idx="423">
                  <c:v>14.681322902526718</c:v>
                </c:pt>
                <c:pt idx="424">
                  <c:v>14.727822785960569</c:v>
                </c:pt>
                <c:pt idx="425">
                  <c:v>14.77438181901282</c:v>
                </c:pt>
                <c:pt idx="426">
                  <c:v>14.820999287810171</c:v>
                </c:pt>
                <c:pt idx="427">
                  <c:v>14.86767447678251</c:v>
                </c:pt>
                <c:pt idx="428">
                  <c:v>14.914406668683812</c:v>
                </c:pt>
                <c:pt idx="429">
                  <c:v>14.961195144613026</c:v>
                </c:pt>
                <c:pt idx="430">
                  <c:v>15.008039184034956</c:v>
                </c:pt>
                <c:pt idx="431">
                  <c:v>15.05493806480116</c:v>
                </c:pt>
                <c:pt idx="432">
                  <c:v>15.101891063170797</c:v>
                </c:pt>
                <c:pt idx="433">
                  <c:v>15.148897453831529</c:v>
                </c:pt>
                <c:pt idx="434">
                  <c:v>15.195956509920373</c:v>
                </c:pt>
                <c:pt idx="435">
                  <c:v>15.243067503044559</c:v>
                </c:pt>
                <c:pt idx="436">
                  <c:v>15.290229703302391</c:v>
                </c:pt>
                <c:pt idx="437">
                  <c:v>15.337442379304123</c:v>
                </c:pt>
                <c:pt idx="438">
                  <c:v>15.384704798192763</c:v>
                </c:pt>
                <c:pt idx="439">
                  <c:v>15.432016225664958</c:v>
                </c:pt>
                <c:pt idx="440">
                  <c:v>15.479375925991818</c:v>
                </c:pt>
                <c:pt idx="441">
                  <c:v>15.526783162039729</c:v>
                </c:pt>
                <c:pt idx="442">
                  <c:v>15.574237195291222</c:v>
                </c:pt>
                <c:pt idx="443">
                  <c:v>15.621737285865754</c:v>
                </c:pt>
                <c:pt idx="444">
                  <c:v>15.669282692540561</c:v>
                </c:pt>
                <c:pt idx="445">
                  <c:v>15.716872672771435</c:v>
                </c:pt>
                <c:pt idx="446">
                  <c:v>15.764506482713571</c:v>
                </c:pt>
                <c:pt idx="447">
                  <c:v>15.812183377242331</c:v>
                </c:pt>
                <c:pt idx="448">
                  <c:v>15.85990260997405</c:v>
                </c:pt>
                <c:pt idx="449">
                  <c:v>15.907663433286844</c:v>
                </c:pt>
                <c:pt idx="450">
                  <c:v>15.95546509834138</c:v>
                </c:pt>
                <c:pt idx="451">
                  <c:v>16.003306855101641</c:v>
                </c:pt>
                <c:pt idx="452">
                  <c:v>16.051187952355715</c:v>
                </c:pt>
                <c:pt idx="453">
                  <c:v>16.099107637736566</c:v>
                </c:pt>
                <c:pt idx="454">
                  <c:v>16.147065157742784</c:v>
                </c:pt>
                <c:pt idx="455">
                  <c:v>16.195059757759317</c:v>
                </c:pt>
                <c:pt idx="456">
                  <c:v>16.243090682078279</c:v>
                </c:pt>
                <c:pt idx="457">
                  <c:v>16.291157173919618</c:v>
                </c:pt>
                <c:pt idx="458">
                  <c:v>16.339258475451931</c:v>
                </c:pt>
                <c:pt idx="459">
                  <c:v>16.387393827813096</c:v>
                </c:pt>
                <c:pt idx="460">
                  <c:v>16.435562471131085</c:v>
                </c:pt>
                <c:pt idx="461">
                  <c:v>16.483763644544645</c:v>
                </c:pt>
                <c:pt idx="462">
                  <c:v>16.531996586223975</c:v>
                </c:pt>
                <c:pt idx="463">
                  <c:v>16.580260533391492</c:v>
                </c:pt>
                <c:pt idx="464">
                  <c:v>16.628554722342479</c:v>
                </c:pt>
                <c:pt idx="465">
                  <c:v>16.676878388465799</c:v>
                </c:pt>
                <c:pt idx="466">
                  <c:v>16.725230766264559</c:v>
                </c:pt>
                <c:pt idx="467">
                  <c:v>16.773611089376811</c:v>
                </c:pt>
                <c:pt idx="468">
                  <c:v>16.822018590596187</c:v>
                </c:pt>
                <c:pt idx="469">
                  <c:v>16.870452501892604</c:v>
                </c:pt>
                <c:pt idx="470">
                  <c:v>16.918912054432891</c:v>
                </c:pt>
                <c:pt idx="471">
                  <c:v>16.967396478601444</c:v>
                </c:pt>
                <c:pt idx="472">
                  <c:v>17.015905004020855</c:v>
                </c:pt>
                <c:pt idx="473">
                  <c:v>17.064436859572574</c:v>
                </c:pt>
                <c:pt idx="474">
                  <c:v>17.112991273417521</c:v>
                </c:pt>
                <c:pt idx="475">
                  <c:v>17.16156747301671</c:v>
                </c:pt>
                <c:pt idx="476">
                  <c:v>17.210164685151856</c:v>
                </c:pt>
                <c:pt idx="477">
                  <c:v>17.258782135945982</c:v>
                </c:pt>
                <c:pt idx="478">
                  <c:v>17.307419050884029</c:v>
                </c:pt>
                <c:pt idx="479">
                  <c:v>17.356074654833435</c:v>
                </c:pt>
                <c:pt idx="480">
                  <c:v>17.404748172064721</c:v>
                </c:pt>
                <c:pt idx="481">
                  <c:v>17.453438826272084</c:v>
                </c:pt>
                <c:pt idx="482">
                  <c:v>17.502145840593936</c:v>
                </c:pt>
                <c:pt idx="483">
                  <c:v>17.550868437633493</c:v>
                </c:pt>
                <c:pt idx="484">
                  <c:v>17.599605839479324</c:v>
                </c:pt>
                <c:pt idx="485">
                  <c:v>17.648357267725899</c:v>
                </c:pt>
                <c:pt idx="486">
                  <c:v>17.6971219434941</c:v>
                </c:pt>
                <c:pt idx="487">
                  <c:v>17.745899087451807</c:v>
                </c:pt>
                <c:pt idx="488">
                  <c:v>17.79468791983437</c:v>
                </c:pt>
                <c:pt idx="489">
                  <c:v>17.843487660465168</c:v>
                </c:pt>
                <c:pt idx="490">
                  <c:v>17.892297528776091</c:v>
                </c:pt>
                <c:pt idx="491">
                  <c:v>17.941116743828051</c:v>
                </c:pt>
                <c:pt idx="492">
                  <c:v>17.989944524331477</c:v>
                </c:pt>
                <c:pt idx="493">
                  <c:v>18.038780088666805</c:v>
                </c:pt>
                <c:pt idx="494">
                  <c:v>18.08762265490493</c:v>
                </c:pt>
                <c:pt idx="495">
                  <c:v>18.136471440827741</c:v>
                </c:pt>
                <c:pt idx="496">
                  <c:v>18.1853256639485</c:v>
                </c:pt>
                <c:pt idx="497">
                  <c:v>18.234184541532361</c:v>
                </c:pt>
                <c:pt idx="498">
                  <c:v>18.283047290616796</c:v>
                </c:pt>
                <c:pt idx="499">
                  <c:v>18.331913128032042</c:v>
                </c:pt>
                <c:pt idx="500">
                  <c:v>18.38078127042149</c:v>
                </c:pt>
                <c:pt idx="501">
                  <c:v>18.429650934262202</c:v>
                </c:pt>
                <c:pt idx="502">
                  <c:v>18.478521335885219</c:v>
                </c:pt>
                <c:pt idx="503">
                  <c:v>18.527391691496057</c:v>
                </c:pt>
                <c:pt idx="504">
                  <c:v>18.576261217195057</c:v>
                </c:pt>
                <c:pt idx="505">
                  <c:v>18.625129128997784</c:v>
                </c:pt>
                <c:pt idx="506">
                  <c:v>18.673994642855423</c:v>
                </c:pt>
                <c:pt idx="507">
                  <c:v>18.722856974675178</c:v>
                </c:pt>
                <c:pt idx="508">
                  <c:v>18.771715340340585</c:v>
                </c:pt>
                <c:pt idx="509">
                  <c:v>18.820568955731925</c:v>
                </c:pt>
                <c:pt idx="510">
                  <c:v>18.869417036746523</c:v>
                </c:pt>
                <c:pt idx="511">
                  <c:v>18.918258799319165</c:v>
                </c:pt>
                <c:pt idx="512">
                  <c:v>18.967093459442367</c:v>
                </c:pt>
                <c:pt idx="513">
                  <c:v>19.015920233186733</c:v>
                </c:pt>
                <c:pt idx="514">
                  <c:v>19.064738336721309</c:v>
                </c:pt>
                <c:pt idx="515">
                  <c:v>19.113546986333802</c:v>
                </c:pt>
                <c:pt idx="516">
                  <c:v>19.162345398450995</c:v>
                </c:pt>
                <c:pt idx="517">
                  <c:v>19.211132789658958</c:v>
                </c:pt>
                <c:pt idx="518">
                  <c:v>19.259908376723388</c:v>
                </c:pt>
                <c:pt idx="519">
                  <c:v>19.308671376609883</c:v>
                </c:pt>
                <c:pt idx="520">
                  <c:v>19.357421006504172</c:v>
                </c:pt>
                <c:pt idx="521">
                  <c:v>19.406156483832437</c:v>
                </c:pt>
                <c:pt idx="522">
                  <c:v>19.454877026281551</c:v>
                </c:pt>
                <c:pt idx="523">
                  <c:v>19.503581851819295</c:v>
                </c:pt>
                <c:pt idx="524">
                  <c:v>19.552270178714625</c:v>
                </c:pt>
                <c:pt idx="525">
                  <c:v>19.600941225557929</c:v>
                </c:pt>
                <c:pt idx="526">
                  <c:v>19.649594211281208</c:v>
                </c:pt>
                <c:pt idx="527">
                  <c:v>19.698228355178291</c:v>
                </c:pt>
                <c:pt idx="528">
                  <c:v>19.746842876925086</c:v>
                </c:pt>
                <c:pt idx="529">
                  <c:v>19.795436996599744</c:v>
                </c:pt>
                <c:pt idx="530">
                  <c:v>19.844009934702846</c:v>
                </c:pt>
                <c:pt idx="531">
                  <c:v>19.892560912177654</c:v>
                </c:pt>
                <c:pt idx="532">
                  <c:v>19.94108915043018</c:v>
                </c:pt>
                <c:pt idx="533">
                  <c:v>19.989593871349438</c:v>
                </c:pt>
                <c:pt idx="534">
                  <c:v>20.038074297327555</c:v>
                </c:pt>
                <c:pt idx="535">
                  <c:v>20.08652965127995</c:v>
                </c:pt>
                <c:pt idx="536">
                  <c:v>20.134959156665481</c:v>
                </c:pt>
                <c:pt idx="537">
                  <c:v>20.183362037506559</c:v>
                </c:pt>
                <c:pt idx="538">
                  <c:v>20.2317375184093</c:v>
                </c:pt>
                <c:pt idx="539">
                  <c:v>20.280084824583597</c:v>
                </c:pt>
                <c:pt idx="540">
                  <c:v>20.328403181863308</c:v>
                </c:pt>
                <c:pt idx="541">
                  <c:v>20.376691816726289</c:v>
                </c:pt>
                <c:pt idx="542">
                  <c:v>20.424949956314524</c:v>
                </c:pt>
                <c:pt idx="543">
                  <c:v>20.4731768284542</c:v>
                </c:pt>
                <c:pt idx="544">
                  <c:v>20.521371661675818</c:v>
                </c:pt>
                <c:pt idx="545">
                  <c:v>20.569533685234195</c:v>
                </c:pt>
                <c:pt idx="546">
                  <c:v>20.617662129128625</c:v>
                </c:pt>
                <c:pt idx="547">
                  <c:v>20.665756224122827</c:v>
                </c:pt>
                <c:pt idx="548">
                  <c:v>20.71381520176509</c:v>
                </c:pt>
                <c:pt idx="549">
                  <c:v>20.761838294408232</c:v>
                </c:pt>
                <c:pt idx="550">
                  <c:v>20.809824735229711</c:v>
                </c:pt>
                <c:pt idx="551">
                  <c:v>20.857773758251572</c:v>
                </c:pt>
                <c:pt idx="552">
                  <c:v>20.90568459836053</c:v>
                </c:pt>
                <c:pt idx="553">
                  <c:v>20.95355649132792</c:v>
                </c:pt>
                <c:pt idx="554">
                  <c:v>21.001388673829723</c:v>
                </c:pt>
                <c:pt idx="555">
                  <c:v>21.049180383466602</c:v>
                </c:pt>
                <c:pt idx="556">
                  <c:v>21.096930858783775</c:v>
                </c:pt>
                <c:pt idx="557">
                  <c:v>21.144639339291121</c:v>
                </c:pt>
                <c:pt idx="558">
                  <c:v>21.192305065483069</c:v>
                </c:pt>
                <c:pt idx="559">
                  <c:v>21.239927278858577</c:v>
                </c:pt>
                <c:pt idx="560">
                  <c:v>21.287505221941071</c:v>
                </c:pt>
                <c:pt idx="561">
                  <c:v>21.335038138298458</c:v>
                </c:pt>
                <c:pt idx="562">
                  <c:v>21.382525272562937</c:v>
                </c:pt>
                <c:pt idx="563">
                  <c:v>21.429965870451074</c:v>
                </c:pt>
                <c:pt idx="564">
                  <c:v>21.47735917878363</c:v>
                </c:pt>
                <c:pt idx="565">
                  <c:v>21.524704445505488</c:v>
                </c:pt>
                <c:pt idx="566">
                  <c:v>21.572000919705587</c:v>
                </c:pt>
                <c:pt idx="567">
                  <c:v>21.619247851636818</c:v>
                </c:pt>
                <c:pt idx="568">
                  <c:v>21.666444492735888</c:v>
                </c:pt>
                <c:pt idx="569">
                  <c:v>21.71359009564322</c:v>
                </c:pt>
                <c:pt idx="570">
                  <c:v>21.760683914222852</c:v>
                </c:pt>
                <c:pt idx="571">
                  <c:v>21.807725203582272</c:v>
                </c:pt>
                <c:pt idx="572">
                  <c:v>21.85471322009229</c:v>
                </c:pt>
                <c:pt idx="573">
                  <c:v>21.901647221406897</c:v>
                </c:pt>
                <c:pt idx="574">
                  <c:v>21.948526466483109</c:v>
                </c:pt>
                <c:pt idx="575">
                  <c:v>21.995350215600791</c:v>
                </c:pt>
                <c:pt idx="576">
                  <c:v>22.04211773038254</c:v>
                </c:pt>
                <c:pt idx="577">
                  <c:v>22.088828273813441</c:v>
                </c:pt>
                <c:pt idx="578">
                  <c:v>22.135481110260919</c:v>
                </c:pt>
                <c:pt idx="579">
                  <c:v>22.182075505494542</c:v>
                </c:pt>
                <c:pt idx="580">
                  <c:v>22.228610726705835</c:v>
                </c:pt>
                <c:pt idx="581">
                  <c:v>22.275086042528049</c:v>
                </c:pt>
                <c:pt idx="582">
                  <c:v>22.321500723055966</c:v>
                </c:pt>
                <c:pt idx="583">
                  <c:v>22.367854039865669</c:v>
                </c:pt>
                <c:pt idx="584">
                  <c:v>22.414145266034353</c:v>
                </c:pt>
                <c:pt idx="585">
                  <c:v>22.460373676159989</c:v>
                </c:pt>
                <c:pt idx="586">
                  <c:v>22.506538546381211</c:v>
                </c:pt>
                <c:pt idx="587">
                  <c:v>22.552639154396974</c:v>
                </c:pt>
                <c:pt idx="588">
                  <c:v>22.598674779486331</c:v>
                </c:pt>
                <c:pt idx="589">
                  <c:v>22.644644702528172</c:v>
                </c:pt>
                <c:pt idx="590">
                  <c:v>22.690548206020953</c:v>
                </c:pt>
                <c:pt idx="591">
                  <c:v>22.736384574102377</c:v>
                </c:pt>
                <c:pt idx="592">
                  <c:v>22.782153092569192</c:v>
                </c:pt>
                <c:pt idx="593">
                  <c:v>22.827853048896792</c:v>
                </c:pt>
                <c:pt idx="594">
                  <c:v>22.873483732259022</c:v>
                </c:pt>
                <c:pt idx="595">
                  <c:v>22.919044433547803</c:v>
                </c:pt>
                <c:pt idx="596">
                  <c:v>22.964534445392854</c:v>
                </c:pt>
                <c:pt idx="597">
                  <c:v>23.009953062181332</c:v>
                </c:pt>
                <c:pt idx="598">
                  <c:v>23.055299580077541</c:v>
                </c:pt>
                <c:pt idx="599">
                  <c:v>23.100573297042573</c:v>
                </c:pt>
                <c:pt idx="600">
                  <c:v>23.145773512854028</c:v>
                </c:pt>
                <c:pt idx="601">
                  <c:v>23.190899529125556</c:v>
                </c:pt>
                <c:pt idx="602">
                  <c:v>23.235950649326568</c:v>
                </c:pt>
                <c:pt idx="603">
                  <c:v>23.280926178801923</c:v>
                </c:pt>
                <c:pt idx="604">
                  <c:v>23.325825424791461</c:v>
                </c:pt>
                <c:pt idx="605">
                  <c:v>23.370647696449652</c:v>
                </c:pt>
                <c:pt idx="606">
                  <c:v>23.415392304865286</c:v>
                </c:pt>
                <c:pt idx="607">
                  <c:v>23.460058563080992</c:v>
                </c:pt>
                <c:pt idx="608">
                  <c:v>23.504645786112892</c:v>
                </c:pt>
                <c:pt idx="609">
                  <c:v>23.549153290970207</c:v>
                </c:pt>
                <c:pt idx="610">
                  <c:v>23.593580396674771</c:v>
                </c:pt>
                <c:pt idx="611">
                  <c:v>23.637926424280732</c:v>
                </c:pt>
                <c:pt idx="612">
                  <c:v>23.682190696894068</c:v>
                </c:pt>
                <c:pt idx="613">
                  <c:v>23.726372539692118</c:v>
                </c:pt>
                <c:pt idx="614">
                  <c:v>23.770471279943223</c:v>
                </c:pt>
                <c:pt idx="615">
                  <c:v>23.814486247026242</c:v>
                </c:pt>
                <c:pt idx="616">
                  <c:v>23.858416772450102</c:v>
                </c:pt>
                <c:pt idx="617">
                  <c:v>23.902262189873376</c:v>
                </c:pt>
                <c:pt idx="618">
                  <c:v>23.946021835123798</c:v>
                </c:pt>
                <c:pt idx="619">
                  <c:v>23.989695046217768</c:v>
                </c:pt>
                <c:pt idx="620">
                  <c:v>24.033281163379918</c:v>
                </c:pt>
                <c:pt idx="621">
                  <c:v>24.076779529062645</c:v>
                </c:pt>
                <c:pt idx="622">
                  <c:v>24.120189487965586</c:v>
                </c:pt>
                <c:pt idx="623">
                  <c:v>24.163510387055137</c:v>
                </c:pt>
                <c:pt idx="624">
                  <c:v>24.206741575583955</c:v>
                </c:pt>
                <c:pt idx="625">
                  <c:v>24.249882405110469</c:v>
                </c:pt>
                <c:pt idx="626">
                  <c:v>24.292932229518335</c:v>
                </c:pt>
                <c:pt idx="627">
                  <c:v>24.335890405035947</c:v>
                </c:pt>
                <c:pt idx="628">
                  <c:v>24.378756290255929</c:v>
                </c:pt>
                <c:pt idx="629">
                  <c:v>24.421529246154524</c:v>
                </c:pt>
                <c:pt idx="630">
                  <c:v>24.464208636111188</c:v>
                </c:pt>
                <c:pt idx="631">
                  <c:v>24.506793825927907</c:v>
                </c:pt>
                <c:pt idx="632">
                  <c:v>24.549284183848766</c:v>
                </c:pt>
                <c:pt idx="633">
                  <c:v>24.591679080579329</c:v>
                </c:pt>
                <c:pt idx="634">
                  <c:v>24.633977889306092</c:v>
                </c:pt>
                <c:pt idx="635">
                  <c:v>24.67617998571594</c:v>
                </c:pt>
                <c:pt idx="636">
                  <c:v>24.718284748015542</c:v>
                </c:pt>
                <c:pt idx="637">
                  <c:v>24.760291556950794</c:v>
                </c:pt>
                <c:pt idx="638">
                  <c:v>24.802199795826265</c:v>
                </c:pt>
                <c:pt idx="639">
                  <c:v>24.844008850524542</c:v>
                </c:pt>
                <c:pt idx="640">
                  <c:v>24.885718109525655</c:v>
                </c:pt>
                <c:pt idx="641">
                  <c:v>24.927326963926532</c:v>
                </c:pt>
                <c:pt idx="642">
                  <c:v>24.968834807460333</c:v>
                </c:pt>
                <c:pt idx="643">
                  <c:v>25.010241036515872</c:v>
                </c:pt>
                <c:pt idx="644">
                  <c:v>25.051545050156943</c:v>
                </c:pt>
                <c:pt idx="645">
                  <c:v>25.092746250141811</c:v>
                </c:pt>
                <c:pt idx="646">
                  <c:v>25.133844040942439</c:v>
                </c:pt>
                <c:pt idx="647">
                  <c:v>25.17483782976398</c:v>
                </c:pt>
                <c:pt idx="648">
                  <c:v>25.215727026564071</c:v>
                </c:pt>
                <c:pt idx="649">
                  <c:v>25.256511044072177</c:v>
                </c:pt>
                <c:pt idx="650">
                  <c:v>25.297189297809009</c:v>
                </c:pt>
                <c:pt idx="651">
                  <c:v>25.337761206105853</c:v>
                </c:pt>
                <c:pt idx="652">
                  <c:v>25.378226190123748</c:v>
                </c:pt>
                <c:pt idx="653">
                  <c:v>25.418583673873098</c:v>
                </c:pt>
                <c:pt idx="654">
                  <c:v>25.458833084232793</c:v>
                </c:pt>
                <c:pt idx="655">
                  <c:v>25.498973850969602</c:v>
                </c:pt>
                <c:pt idx="656">
                  <c:v>25.539005406757472</c:v>
                </c:pt>
                <c:pt idx="657">
                  <c:v>25.578927187196882</c:v>
                </c:pt>
                <c:pt idx="658">
                  <c:v>25.618738630834109</c:v>
                </c:pt>
                <c:pt idx="659">
                  <c:v>25.658439179180522</c:v>
                </c:pt>
                <c:pt idx="660">
                  <c:v>25.698028276731943</c:v>
                </c:pt>
                <c:pt idx="661">
                  <c:v>25.737505370987837</c:v>
                </c:pt>
                <c:pt idx="662">
                  <c:v>25.776869912470698</c:v>
                </c:pt>
                <c:pt idx="663">
                  <c:v>25.816121354745302</c:v>
                </c:pt>
                <c:pt idx="664">
                  <c:v>25.855259154437931</c:v>
                </c:pt>
                <c:pt idx="665">
                  <c:v>25.894282771255703</c:v>
                </c:pt>
                <c:pt idx="666">
                  <c:v>25.933191668005868</c:v>
                </c:pt>
                <c:pt idx="667">
                  <c:v>25.971985310614944</c:v>
                </c:pt>
                <c:pt idx="668">
                  <c:v>26.010663168148117</c:v>
                </c:pt>
                <c:pt idx="669">
                  <c:v>26.049224712828387</c:v>
                </c:pt>
                <c:pt idx="670">
                  <c:v>26.087669420055906</c:v>
                </c:pt>
                <c:pt idx="671">
                  <c:v>26.125996768427171</c:v>
                </c:pt>
                <c:pt idx="672">
                  <c:v>26.164206239754197</c:v>
                </c:pt>
                <c:pt idx="673">
                  <c:v>26.202297319083915</c:v>
                </c:pt>
                <c:pt idx="674">
                  <c:v>26.240269494717236</c:v>
                </c:pt>
                <c:pt idx="675">
                  <c:v>26.278122258228397</c:v>
                </c:pt>
                <c:pt idx="676">
                  <c:v>26.315855104484072</c:v>
                </c:pt>
                <c:pt idx="677">
                  <c:v>26.353467531662659</c:v>
                </c:pt>
                <c:pt idx="678">
                  <c:v>26.390959041273558</c:v>
                </c:pt>
                <c:pt idx="679">
                  <c:v>26.428329138176121</c:v>
                </c:pt>
                <c:pt idx="680">
                  <c:v>26.465577330599192</c:v>
                </c:pt>
                <c:pt idx="681">
                  <c:v>26.502703130160054</c:v>
                </c:pt>
                <c:pt idx="682">
                  <c:v>26.539706051883712</c:v>
                </c:pt>
                <c:pt idx="683">
                  <c:v>26.576585614222086</c:v>
                </c:pt>
                <c:pt idx="684">
                  <c:v>26.61334133907317</c:v>
                </c:pt>
                <c:pt idx="685">
                  <c:v>26.649972751800231</c:v>
                </c:pt>
                <c:pt idx="686">
                  <c:v>26.686479381250976</c:v>
                </c:pt>
                <c:pt idx="687">
                  <c:v>26.722860759776704</c:v>
                </c:pt>
                <c:pt idx="688">
                  <c:v>26.759116423251537</c:v>
                </c:pt>
                <c:pt idx="689">
                  <c:v>26.795245911091474</c:v>
                </c:pt>
                <c:pt idx="690">
                  <c:v>26.831248766273657</c:v>
                </c:pt>
                <c:pt idx="691">
                  <c:v>26.867124535355451</c:v>
                </c:pt>
                <c:pt idx="692">
                  <c:v>26.902872768493616</c:v>
                </c:pt>
                <c:pt idx="693">
                  <c:v>26.93849301946349</c:v>
                </c:pt>
                <c:pt idx="694">
                  <c:v>26.973984845678086</c:v>
                </c:pt>
                <c:pt idx="695">
                  <c:v>27.009347808207206</c:v>
                </c:pt>
                <c:pt idx="696">
                  <c:v>27.04458147179669</c:v>
                </c:pt>
                <c:pt idx="697">
                  <c:v>27.079685404887368</c:v>
                </c:pt>
                <c:pt idx="698">
                  <c:v>27.114659179634323</c:v>
                </c:pt>
                <c:pt idx="699">
                  <c:v>27.149502371926001</c:v>
                </c:pt>
                <c:pt idx="700">
                  <c:v>27.184214561403259</c:v>
                </c:pt>
                <c:pt idx="701">
                  <c:v>27.218795331478532</c:v>
                </c:pt>
                <c:pt idx="702">
                  <c:v>27.253244269354944</c:v>
                </c:pt>
                <c:pt idx="703">
                  <c:v>27.287560966045366</c:v>
                </c:pt>
                <c:pt idx="704">
                  <c:v>27.321745016391585</c:v>
                </c:pt>
                <c:pt idx="705">
                  <c:v>27.355796019083332</c:v>
                </c:pt>
                <c:pt idx="706">
                  <c:v>27.389713576677469</c:v>
                </c:pt>
                <c:pt idx="707">
                  <c:v>27.42349729561699</c:v>
                </c:pt>
                <c:pt idx="708">
                  <c:v>27.457146786250153</c:v>
                </c:pt>
                <c:pt idx="709">
                  <c:v>27.49066166284949</c:v>
                </c:pt>
                <c:pt idx="710">
                  <c:v>27.524041543631085</c:v>
                </c:pt>
                <c:pt idx="711">
                  <c:v>27.557286050773431</c:v>
                </c:pt>
                <c:pt idx="712">
                  <c:v>27.590394810436589</c:v>
                </c:pt>
                <c:pt idx="713">
                  <c:v>27.623367452781252</c:v>
                </c:pt>
                <c:pt idx="714">
                  <c:v>27.656203611987877</c:v>
                </c:pt>
                <c:pt idx="715">
                  <c:v>27.688902926275599</c:v>
                </c:pt>
                <c:pt idx="716">
                  <c:v>27.721465037921462</c:v>
                </c:pt>
                <c:pt idx="717">
                  <c:v>27.753889593279336</c:v>
                </c:pt>
                <c:pt idx="718">
                  <c:v>27.786176242799062</c:v>
                </c:pt>
                <c:pt idx="719">
                  <c:v>27.818324641045443</c:v>
                </c:pt>
                <c:pt idx="720">
                  <c:v>27.850334446717284</c:v>
                </c:pt>
                <c:pt idx="721">
                  <c:v>27.882205322666511</c:v>
                </c:pt>
                <c:pt idx="722">
                  <c:v>27.913936935917164</c:v>
                </c:pt>
                <c:pt idx="723">
                  <c:v>27.945528957684335</c:v>
                </c:pt>
                <c:pt idx="724">
                  <c:v>27.976981063393414</c:v>
                </c:pt>
                <c:pt idx="725">
                  <c:v>28.008292932698946</c:v>
                </c:pt>
                <c:pt idx="726">
                  <c:v>28.039464249503695</c:v>
                </c:pt>
                <c:pt idx="727">
                  <c:v>28.070494701977687</c:v>
                </c:pt>
                <c:pt idx="728">
                  <c:v>28.101383982577246</c:v>
                </c:pt>
                <c:pt idx="729">
                  <c:v>28.13213178806399</c:v>
                </c:pt>
                <c:pt idx="730">
                  <c:v>28.162737819523862</c:v>
                </c:pt>
                <c:pt idx="731">
                  <c:v>28.19320178238603</c:v>
                </c:pt>
                <c:pt idx="732">
                  <c:v>28.223523386442089</c:v>
                </c:pt>
                <c:pt idx="733">
                  <c:v>28.25370234586493</c:v>
                </c:pt>
                <c:pt idx="734">
                  <c:v>28.283738379227792</c:v>
                </c:pt>
                <c:pt idx="735">
                  <c:v>28.313631209523198</c:v>
                </c:pt>
                <c:pt idx="736">
                  <c:v>28.343380564182073</c:v>
                </c:pt>
                <c:pt idx="737">
                  <c:v>28.372986175092628</c:v>
                </c:pt>
                <c:pt idx="738">
                  <c:v>28.402447778619393</c:v>
                </c:pt>
                <c:pt idx="739">
                  <c:v>28.431765115622134</c:v>
                </c:pt>
                <c:pt idx="740">
                  <c:v>28.46093793147497</c:v>
                </c:pt>
                <c:pt idx="741">
                  <c:v>28.489965976085355</c:v>
                </c:pt>
                <c:pt idx="742">
                  <c:v>28.518849003912852</c:v>
                </c:pt>
                <c:pt idx="743">
                  <c:v>28.547586773988336</c:v>
                </c:pt>
                <c:pt idx="744">
                  <c:v>28.576179049932783</c:v>
                </c:pt>
                <c:pt idx="745">
                  <c:v>28.604625599976472</c:v>
                </c:pt>
                <c:pt idx="746">
                  <c:v>28.632926196977742</c:v>
                </c:pt>
                <c:pt idx="747">
                  <c:v>28.661080618442028</c:v>
                </c:pt>
                <c:pt idx="748">
                  <c:v>28.689088646540839</c:v>
                </c:pt>
                <c:pt idx="749">
                  <c:v>28.716950068130707</c:v>
                </c:pt>
                <c:pt idx="750">
                  <c:v>28.744664674772221</c:v>
                </c:pt>
                <c:pt idx="751">
                  <c:v>28.772232262748808</c:v>
                </c:pt>
                <c:pt idx="752">
                  <c:v>28.799652633085866</c:v>
                </c:pt>
                <c:pt idx="753">
                  <c:v>28.82692559156958</c:v>
                </c:pt>
                <c:pt idx="754">
                  <c:v>28.854050948765959</c:v>
                </c:pt>
                <c:pt idx="755">
                  <c:v>28.881028520039749</c:v>
                </c:pt>
                <c:pt idx="756">
                  <c:v>28.907858125573391</c:v>
                </c:pt>
                <c:pt idx="757">
                  <c:v>28.93453959038597</c:v>
                </c:pt>
                <c:pt idx="758">
                  <c:v>28.961072744352066</c:v>
                </c:pt>
                <c:pt idx="759">
                  <c:v>28.987457422220771</c:v>
                </c:pt>
                <c:pt idx="760">
                  <c:v>29.013693463634738</c:v>
                </c:pt>
                <c:pt idx="761">
                  <c:v>29.039780713148826</c:v>
                </c:pt>
                <c:pt idx="762">
                  <c:v>29.065719020249276</c:v>
                </c:pt>
                <c:pt idx="763">
                  <c:v>29.091508239372473</c:v>
                </c:pt>
                <c:pt idx="764">
                  <c:v>29.117148229924112</c:v>
                </c:pt>
                <c:pt idx="765">
                  <c:v>29.142638856297776</c:v>
                </c:pt>
                <c:pt idx="766">
                  <c:v>29.167979987894185</c:v>
                </c:pt>
                <c:pt idx="767">
                  <c:v>29.193171499139901</c:v>
                </c:pt>
                <c:pt idx="768">
                  <c:v>29.218213269506265</c:v>
                </c:pt>
                <c:pt idx="769">
                  <c:v>29.243105183528513</c:v>
                </c:pt>
                <c:pt idx="770">
                  <c:v>29.26784713082445</c:v>
                </c:pt>
                <c:pt idx="771">
                  <c:v>29.292439006113362</c:v>
                </c:pt>
                <c:pt idx="772">
                  <c:v>29.316880709235143</c:v>
                </c:pt>
                <c:pt idx="773">
                  <c:v>29.341172145169093</c:v>
                </c:pt>
                <c:pt idx="774">
                  <c:v>29.365313224052624</c:v>
                </c:pt>
                <c:pt idx="775">
                  <c:v>29.389303861200524</c:v>
                </c:pt>
                <c:pt idx="776">
                  <c:v>29.413143977123518</c:v>
                </c:pt>
                <c:pt idx="777">
                  <c:v>29.436833497547493</c:v>
                </c:pt>
                <c:pt idx="778">
                  <c:v>29.460372353432021</c:v>
                </c:pt>
                <c:pt idx="779">
                  <c:v>29.483760480989613</c:v>
                </c:pt>
                <c:pt idx="780">
                  <c:v>29.506997821704402</c:v>
                </c:pt>
                <c:pt idx="781">
                  <c:v>29.530084322351094</c:v>
                </c:pt>
                <c:pt idx="782">
                  <c:v>29.553019935013765</c:v>
                </c:pt>
                <c:pt idx="783">
                  <c:v>29.575804617105014</c:v>
                </c:pt>
                <c:pt idx="784">
                  <c:v>29.598438331384507</c:v>
                </c:pt>
                <c:pt idx="785">
                  <c:v>29.620921045978069</c:v>
                </c:pt>
                <c:pt idx="786">
                  <c:v>29.64325273439659</c:v>
                </c:pt>
                <c:pt idx="787">
                  <c:v>29.665433375554702</c:v>
                </c:pt>
                <c:pt idx="788">
                  <c:v>29.68746295378989</c:v>
                </c:pt>
                <c:pt idx="789">
                  <c:v>29.709341458881315</c:v>
                </c:pt>
                <c:pt idx="790">
                  <c:v>29.731068886068467</c:v>
                </c:pt>
                <c:pt idx="791">
                  <c:v>29.752645236070414</c:v>
                </c:pt>
                <c:pt idx="792">
                  <c:v>29.774070515104384</c:v>
                </c:pt>
                <c:pt idx="793">
                  <c:v>29.795344734904788</c:v>
                </c:pt>
                <c:pt idx="794">
                  <c:v>29.816467912741913</c:v>
                </c:pt>
                <c:pt idx="795">
                  <c:v>29.837440071441051</c:v>
                </c:pt>
                <c:pt idx="796">
                  <c:v>29.858261239401081</c:v>
                </c:pt>
                <c:pt idx="797">
                  <c:v>29.878931450613639</c:v>
                </c:pt>
                <c:pt idx="798">
                  <c:v>29.899450744681701</c:v>
                </c:pt>
                <c:pt idx="799">
                  <c:v>29.9198191668386</c:v>
                </c:pt>
                <c:pt idx="800">
                  <c:v>29.940036767966891</c:v>
                </c:pt>
                <c:pt idx="801">
                  <c:v>29.960103604617043</c:v>
                </c:pt>
                <c:pt idx="802">
                  <c:v>29.980019739026563</c:v>
                </c:pt>
                <c:pt idx="803">
                  <c:v>29.999785239138635</c:v>
                </c:pt>
                <c:pt idx="804">
                  <c:v>30.019400178621101</c:v>
                </c:pt>
                <c:pt idx="805">
                  <c:v>30.038864636885162</c:v>
                </c:pt>
                <c:pt idx="806">
                  <c:v>30.058178699104491</c:v>
                </c:pt>
                <c:pt idx="807">
                  <c:v>30.077342456233762</c:v>
                </c:pt>
                <c:pt idx="808">
                  <c:v>30.096356005027818</c:v>
                </c:pt>
                <c:pt idx="809">
                  <c:v>30.115219448060209</c:v>
                </c:pt>
                <c:pt idx="810">
                  <c:v>30.133932893742301</c:v>
                </c:pt>
                <c:pt idx="811">
                  <c:v>30.152496456341968</c:v>
                </c:pt>
                <c:pt idx="812">
                  <c:v>30.170910256002536</c:v>
                </c:pt>
                <c:pt idx="813">
                  <c:v>30.189174418761485</c:v>
                </c:pt>
                <c:pt idx="814">
                  <c:v>30.207289076569513</c:v>
                </c:pt>
                <c:pt idx="815">
                  <c:v>30.225254367309038</c:v>
                </c:pt>
                <c:pt idx="816">
                  <c:v>30.243070434813475</c:v>
                </c:pt>
                <c:pt idx="817">
                  <c:v>30.260737428885651</c:v>
                </c:pt>
                <c:pt idx="818">
                  <c:v>30.27825550531696</c:v>
                </c:pt>
                <c:pt idx="819">
                  <c:v>30.29562482590606</c:v>
                </c:pt>
                <c:pt idx="820">
                  <c:v>30.312845558477594</c:v>
                </c:pt>
                <c:pt idx="821">
                  <c:v>30.329917876901355</c:v>
                </c:pt>
                <c:pt idx="822">
                  <c:v>30.346841961110698</c:v>
                </c:pt>
                <c:pt idx="823">
                  <c:v>30.363617997121775</c:v>
                </c:pt>
                <c:pt idx="824">
                  <c:v>30.380246177052086</c:v>
                </c:pt>
                <c:pt idx="825">
                  <c:v>30.396726699139382</c:v>
                </c:pt>
                <c:pt idx="826">
                  <c:v>30.413059767760604</c:v>
                </c:pt>
                <c:pt idx="827">
                  <c:v>30.429245593450489</c:v>
                </c:pt>
                <c:pt idx="828">
                  <c:v>30.44528439292073</c:v>
                </c:pt>
                <c:pt idx="829">
                  <c:v>30.461176389078378</c:v>
                </c:pt>
                <c:pt idx="830">
                  <c:v>30.476921811045017</c:v>
                </c:pt>
                <c:pt idx="831">
                  <c:v>30.492520894175506</c:v>
                </c:pt>
                <c:pt idx="832">
                  <c:v>30.507973880076644</c:v>
                </c:pt>
                <c:pt idx="833">
                  <c:v>30.523281016626104</c:v>
                </c:pt>
                <c:pt idx="834">
                  <c:v>30.538442557991381</c:v>
                </c:pt>
                <c:pt idx="835">
                  <c:v>30.553458764648354</c:v>
                </c:pt>
                <c:pt idx="836">
                  <c:v>30.568329903400368</c:v>
                </c:pt>
                <c:pt idx="837">
                  <c:v>30.58305624739678</c:v>
                </c:pt>
                <c:pt idx="838">
                  <c:v>30.597638076152045</c:v>
                </c:pt>
                <c:pt idx="839">
                  <c:v>30.61207567556437</c:v>
                </c:pt>
                <c:pt idx="840">
                  <c:v>30.626369337934445</c:v>
                </c:pt>
                <c:pt idx="841">
                  <c:v>30.640519361984701</c:v>
                </c:pt>
                <c:pt idx="842">
                  <c:v>30.654526052877461</c:v>
                </c:pt>
                <c:pt idx="843">
                  <c:v>30.668389722234313</c:v>
                </c:pt>
                <c:pt idx="844">
                  <c:v>30.682110688154602</c:v>
                </c:pt>
                <c:pt idx="845">
                  <c:v>30.695689275234422</c:v>
                </c:pt>
                <c:pt idx="846">
                  <c:v>30.709125814585292</c:v>
                </c:pt>
                <c:pt idx="847">
                  <c:v>30.722420643853184</c:v>
                </c:pt>
                <c:pt idx="848">
                  <c:v>30.73557410723696</c:v>
                </c:pt>
                <c:pt idx="849">
                  <c:v>30.748586555507536</c:v>
                </c:pt>
                <c:pt idx="850">
                  <c:v>30.761458346026537</c:v>
                </c:pt>
                <c:pt idx="851">
                  <c:v>30.7741898427652</c:v>
                </c:pt>
                <c:pt idx="852">
                  <c:v>30.786781416322928</c:v>
                </c:pt>
                <c:pt idx="853">
                  <c:v>30.799233443946513</c:v>
                </c:pt>
                <c:pt idx="854">
                  <c:v>30.811546309548461</c:v>
                </c:pt>
                <c:pt idx="855">
                  <c:v>30.823720403726274</c:v>
                </c:pt>
                <c:pt idx="856">
                  <c:v>30.835756123780897</c:v>
                </c:pt>
                <c:pt idx="857">
                  <c:v>30.847653873735698</c:v>
                </c:pt>
                <c:pt idx="858">
                  <c:v>30.859414064355175</c:v>
                </c:pt>
                <c:pt idx="859">
                  <c:v>30.871037113163823</c:v>
                </c:pt>
                <c:pt idx="860">
                  <c:v>30.882523444465054</c:v>
                </c:pt>
                <c:pt idx="861">
                  <c:v>30.893873489359684</c:v>
                </c:pt>
                <c:pt idx="862">
                  <c:v>30.905087685765071</c:v>
                </c:pt>
                <c:pt idx="863">
                  <c:v>30.916166478433677</c:v>
                </c:pt>
                <c:pt idx="864">
                  <c:v>30.927110318972012</c:v>
                </c:pt>
                <c:pt idx="865">
                  <c:v>30.9379196658594</c:v>
                </c:pt>
                <c:pt idx="866">
                  <c:v>30.94859498446662</c:v>
                </c:pt>
                <c:pt idx="867">
                  <c:v>30.959136747075135</c:v>
                </c:pt>
                <c:pt idx="868">
                  <c:v>30.969545432895295</c:v>
                </c:pt>
                <c:pt idx="869">
                  <c:v>30.979821528085637</c:v>
                </c:pt>
                <c:pt idx="870">
                  <c:v>30.98996552577146</c:v>
                </c:pt>
                <c:pt idx="871">
                  <c:v>30.999977926063568</c:v>
                </c:pt>
                <c:pt idx="872">
                  <c:v>31.009859236077286</c:v>
                </c:pt>
                <c:pt idx="873">
                  <c:v>31.019609969951137</c:v>
                </c:pt>
                <c:pt idx="874">
                  <c:v>31.029230648865465</c:v>
                </c:pt>
                <c:pt idx="875">
                  <c:v>31.038721801061492</c:v>
                </c:pt>
                <c:pt idx="876">
                  <c:v>31.04808396186003</c:v>
                </c:pt>
                <c:pt idx="877">
                  <c:v>31.057317673680259</c:v>
                </c:pt>
                <c:pt idx="878">
                  <c:v>31.066423486058564</c:v>
                </c:pt>
                <c:pt idx="879">
                  <c:v>31.075401955667278</c:v>
                </c:pt>
                <c:pt idx="880">
                  <c:v>31.084253646333345</c:v>
                </c:pt>
                <c:pt idx="881">
                  <c:v>31.092979129057529</c:v>
                </c:pt>
                <c:pt idx="882">
                  <c:v>31.101578982032713</c:v>
                </c:pt>
                <c:pt idx="883">
                  <c:v>31.110053790663105</c:v>
                </c:pt>
                <c:pt idx="884">
                  <c:v>31.118404147582591</c:v>
                </c:pt>
                <c:pt idx="885">
                  <c:v>31.126630652674194</c:v>
                </c:pt>
                <c:pt idx="886">
                  <c:v>31.134733913087985</c:v>
                </c:pt>
                <c:pt idx="887">
                  <c:v>31.142714543260748</c:v>
                </c:pt>
                <c:pt idx="888">
                  <c:v>31.150573164934176</c:v>
                </c:pt>
                <c:pt idx="889">
                  <c:v>31.158310407173886</c:v>
                </c:pt>
                <c:pt idx="890">
                  <c:v>31.165926906388172</c:v>
                </c:pt>
                <c:pt idx="891">
                  <c:v>31.17342330634694</c:v>
                </c:pt>
                <c:pt idx="892">
                  <c:v>31.180800258200183</c:v>
                </c:pt>
                <c:pt idx="893">
                  <c:v>31.188058420497107</c:v>
                </c:pt>
                <c:pt idx="894">
                  <c:v>31.1951984592047</c:v>
                </c:pt>
                <c:pt idx="895">
                  <c:v>31.202221047726599</c:v>
                </c:pt>
                <c:pt idx="896">
                  <c:v>31.209126866921984</c:v>
                </c:pt>
                <c:pt idx="897">
                  <c:v>31.215916605124196</c:v>
                </c:pt>
                <c:pt idx="898">
                  <c:v>31.222590958159568</c:v>
                </c:pt>
                <c:pt idx="899">
                  <c:v>31.229150629366288</c:v>
                </c:pt>
                <c:pt idx="900">
                  <c:v>31.235596329613159</c:v>
                </c:pt>
                <c:pt idx="901">
                  <c:v>31.241928777318329</c:v>
                </c:pt>
                <c:pt idx="902">
                  <c:v>31.248148698468217</c:v>
                </c:pt>
                <c:pt idx="903">
                  <c:v>31.254256826636031</c:v>
                </c:pt>
                <c:pt idx="904">
                  <c:v>31.260253903001033</c:v>
                </c:pt>
                <c:pt idx="905">
                  <c:v>31.266140676366817</c:v>
                </c:pt>
                <c:pt idx="906">
                  <c:v>31.271917903180441</c:v>
                </c:pt>
                <c:pt idx="907">
                  <c:v>31.277586347550958</c:v>
                </c:pt>
                <c:pt idx="908">
                  <c:v>31.283146781268496</c:v>
                </c:pt>
                <c:pt idx="909">
                  <c:v>31.288599983822802</c:v>
                </c:pt>
                <c:pt idx="910">
                  <c:v>31.293946742422175</c:v>
                </c:pt>
                <c:pt idx="911">
                  <c:v>31.299187852012171</c:v>
                </c:pt>
                <c:pt idx="912">
                  <c:v>31.304324115294541</c:v>
                </c:pt>
                <c:pt idx="913">
                  <c:v>31.309356342745591</c:v>
                </c:pt>
                <c:pt idx="914">
                  <c:v>31.314285352635711</c:v>
                </c:pt>
                <c:pt idx="915">
                  <c:v>31.319111971047466</c:v>
                </c:pt>
                <c:pt idx="916">
                  <c:v>31.323837031894801</c:v>
                </c:pt>
                <c:pt idx="917">
                  <c:v>31.328461376941473</c:v>
                </c:pt>
                <c:pt idx="918">
                  <c:v>31.33298585582034</c:v>
                </c:pt>
                <c:pt idx="919">
                  <c:v>31.337411326051626</c:v>
                </c:pt>
                <c:pt idx="920">
                  <c:v>31.341738653062084</c:v>
                </c:pt>
                <c:pt idx="921">
                  <c:v>31.345968710203675</c:v>
                </c:pt>
                <c:pt idx="922">
                  <c:v>31.350102378772281</c:v>
                </c:pt>
                <c:pt idx="923">
                  <c:v>31.354140548026422</c:v>
                </c:pt>
                <c:pt idx="924">
                  <c:v>31.358084115206395</c:v>
                </c:pt>
                <c:pt idx="925">
                  <c:v>31.361933985552731</c:v>
                </c:pt>
                <c:pt idx="926">
                  <c:v>31.365691072325081</c:v>
                </c:pt>
                <c:pt idx="927">
                  <c:v>31.369356296821085</c:v>
                </c:pt>
                <c:pt idx="928">
                  <c:v>31.372930588394983</c:v>
                </c:pt>
                <c:pt idx="929">
                  <c:v>31.376414884476592</c:v>
                </c:pt>
                <c:pt idx="930">
                  <c:v>31.379810130589959</c:v>
                </c:pt>
                <c:pt idx="931">
                  <c:v>31.383117280372318</c:v>
                </c:pt>
                <c:pt idx="932">
                  <c:v>31.386337295592693</c:v>
                </c:pt>
                <c:pt idx="933">
                  <c:v>31.389471146170767</c:v>
                </c:pt>
                <c:pt idx="934">
                  <c:v>31.392519810195655</c:v>
                </c:pt>
                <c:pt idx="935">
                  <c:v>31.39548427394481</c:v>
                </c:pt>
                <c:pt idx="936">
                  <c:v>31.39836553190252</c:v>
                </c:pt>
                <c:pt idx="937">
                  <c:v>31.401164586779107</c:v>
                </c:pt>
                <c:pt idx="938">
                  <c:v>31.40388244952937</c:v>
                </c:pt>
                <c:pt idx="939">
                  <c:v>31.406520139371626</c:v>
                </c:pt>
                <c:pt idx="940">
                  <c:v>31.409078683806126</c:v>
                </c:pt>
                <c:pt idx="941">
                  <c:v>31.411559118634472</c:v>
                </c:pt>
                <c:pt idx="942">
                  <c:v>31.413962487977713</c:v>
                </c:pt>
                <c:pt idx="943">
                  <c:v>31.41628984429553</c:v>
                </c:pt>
                <c:pt idx="944">
                  <c:v>31.418542248405203</c:v>
                </c:pt>
                <c:pt idx="945">
                  <c:v>31.420720769499844</c:v>
                </c:pt>
                <c:pt idx="946">
                  <c:v>31.422826485167654</c:v>
                </c:pt>
                <c:pt idx="947">
                  <c:v>31.424860481410459</c:v>
                </c:pt>
                <c:pt idx="948">
                  <c:v>31.426823852662785</c:v>
                </c:pt>
                <c:pt idx="949">
                  <c:v>31.428717701810328</c:v>
                </c:pt>
                <c:pt idx="950">
                  <c:v>31.430543140208819</c:v>
                </c:pt>
                <c:pt idx="951">
                  <c:v>31.432301287703172</c:v>
                </c:pt>
                <c:pt idx="952">
                  <c:v>31.433993272645626</c:v>
                </c:pt>
                <c:pt idx="953">
                  <c:v>31.435620231915141</c:v>
                </c:pt>
                <c:pt idx="954">
                  <c:v>31.437183310935829</c:v>
                </c:pt>
                <c:pt idx="955">
                  <c:v>31.438683663696004</c:v>
                </c:pt>
                <c:pt idx="956">
                  <c:v>31.440122452766676</c:v>
                </c:pt>
                <c:pt idx="957">
                  <c:v>31.441500849320629</c:v>
                </c:pt>
                <c:pt idx="958">
                  <c:v>31.44282003315103</c:v>
                </c:pt>
                <c:pt idx="959">
                  <c:v>31.444081192690266</c:v>
                </c:pt>
                <c:pt idx="960">
                  <c:v>31.445285525028865</c:v>
                </c:pt>
                <c:pt idx="961">
                  <c:v>31.446434235934028</c:v>
                </c:pt>
                <c:pt idx="962">
                  <c:v>31.447528539868646</c:v>
                </c:pt>
                <c:pt idx="963">
                  <c:v>31.448569660010055</c:v>
                </c:pt>
                <c:pt idx="964">
                  <c:v>31.449558828268842</c:v>
                </c:pt>
                <c:pt idx="965">
                  <c:v>31.450497285307453</c:v>
                </c:pt>
                <c:pt idx="966">
                  <c:v>31.451386280559195</c:v>
                </c:pt>
                <c:pt idx="967">
                  <c:v>31.452227072247073</c:v>
                </c:pt>
                <c:pt idx="968">
                  <c:v>31.453020927402353</c:v>
                </c:pt>
                <c:pt idx="969">
                  <c:v>31.453769121883536</c:v>
                </c:pt>
                <c:pt idx="970">
                  <c:v>31.454472940395199</c:v>
                </c:pt>
                <c:pt idx="971">
                  <c:v>31.455133676506364</c:v>
                </c:pt>
                <c:pt idx="972">
                  <c:v>31.455752632670102</c:v>
                </c:pt>
                <c:pt idx="973">
                  <c:v>31.456331120241479</c:v>
                </c:pt>
                <c:pt idx="974">
                  <c:v>31.456870459496969</c:v>
                </c:pt>
                <c:pt idx="975">
                  <c:v>31.457371979652834</c:v>
                </c:pt>
                <c:pt idx="976">
                  <c:v>31.457837018884288</c:v>
                </c:pt>
                <c:pt idx="977">
                  <c:v>31.458266924343857</c:v>
                </c:pt>
                <c:pt idx="978">
                  <c:v>31.458663052180672</c:v>
                </c:pt>
                <c:pt idx="979">
                  <c:v>31.459026767558921</c:v>
                </c:pt>
                <c:pt idx="980">
                  <c:v>31.459359444676682</c:v>
                </c:pt>
                <c:pt idx="981">
                  <c:v>31.459662466784991</c:v>
                </c:pt>
                <c:pt idx="982">
                  <c:v>31.459937226206101</c:v>
                </c:pt>
                <c:pt idx="983">
                  <c:v>31.460185124353004</c:v>
                </c:pt>
                <c:pt idx="984">
                  <c:v>31.460407571747602</c:v>
                </c:pt>
                <c:pt idx="985">
                  <c:v>31.46060598803982</c:v>
                </c:pt>
                <c:pt idx="986">
                  <c:v>31.460781802026347</c:v>
                </c:pt>
                <c:pt idx="987">
                  <c:v>31.460936451669379</c:v>
                </c:pt>
                <c:pt idx="988">
                  <c:v>31.461071384115495</c:v>
                </c:pt>
                <c:pt idx="989">
                  <c:v>31.46118805571448</c:v>
                </c:pt>
                <c:pt idx="990">
                  <c:v>31.461287932038136</c:v>
                </c:pt>
                <c:pt idx="991">
                  <c:v>31.461372487898704</c:v>
                </c:pt>
                <c:pt idx="992">
                  <c:v>31.461443207368347</c:v>
                </c:pt>
                <c:pt idx="993">
                  <c:v>31.46150158379746</c:v>
                </c:pt>
                <c:pt idx="994">
                  <c:v>31.461549119833521</c:v>
                </c:pt>
                <c:pt idx="995">
                  <c:v>31.461587327440203</c:v>
                </c:pt>
                <c:pt idx="996">
                  <c:v>31.461617727915598</c:v>
                </c:pt>
                <c:pt idx="997">
                  <c:v>31.461641851911832</c:v>
                </c:pt>
                <c:pt idx="998">
                  <c:v>31.461661239453019</c:v>
                </c:pt>
                <c:pt idx="999">
                  <c:v>31.461677439954606</c:v>
                </c:pt>
                <c:pt idx="1000">
                  <c:v>31.461692012242036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A-4099-93E4-65A70901B0D7}"/>
            </c:ext>
          </c:extLst>
        </c:ser>
        <c:ser>
          <c:idx val="3"/>
          <c:order val="1"/>
          <c:tx>
            <c:strRef>
              <c:f>'관절공간 경로 계획 및 모션 PI제어'!$K$14</c:f>
              <c:strCache>
                <c:ptCount val="1"/>
                <c:pt idx="0">
                  <c:v>theta.d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'관절공간 경로 계획 및 모션 PI제어'!$L$8:$ALX$8</c:f>
              <c:numCache>
                <c:formatCode>General</c:formatCode>
                <c:ptCount val="10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</c:numCache>
            </c:numRef>
          </c:cat>
          <c:val>
            <c:numRef>
              <c:f>'관절공간 경로 계획 및 모션 PI제어'!$L$14:$ALX$14</c:f>
              <c:numCache>
                <c:formatCode>General</c:formatCode>
                <c:ptCount val="1001"/>
                <c:pt idx="0">
                  <c:v>5.2420194400184483</c:v>
                </c:pt>
                <c:pt idx="1">
                  <c:v>5.2420197018373766</c:v>
                </c:pt>
                <c:pt idx="2">
                  <c:v>5.2420215314271035</c:v>
                </c:pt>
                <c:pt idx="3">
                  <c:v>5.242026487924309</c:v>
                </c:pt>
                <c:pt idx="4">
                  <c:v>5.242036121063796</c:v>
                </c:pt>
                <c:pt idx="5">
                  <c:v>5.2420519711973688</c:v>
                </c:pt>
                <c:pt idx="6">
                  <c:v>5.2420755693127168</c:v>
                </c:pt>
                <c:pt idx="7">
                  <c:v>5.2421084370522859</c:v>
                </c:pt>
                <c:pt idx="8">
                  <c:v>5.2421520867321663</c:v>
                </c:pt>
                <c:pt idx="9">
                  <c:v>5.2422080213609661</c:v>
                </c:pt>
                <c:pt idx="10">
                  <c:v>5.2422777346586926</c:v>
                </c:pt>
                <c:pt idx="11">
                  <c:v>5.2423627110756321</c:v>
                </c:pt>
                <c:pt idx="12">
                  <c:v>5.2424644258112281</c:v>
                </c:pt>
                <c:pt idx="13">
                  <c:v>5.2425843448329594</c:v>
                </c:pt>
                <c:pt idx="14">
                  <c:v>5.2427239248952233</c:v>
                </c:pt>
                <c:pt idx="15">
                  <c:v>5.2428846135582097</c:v>
                </c:pt>
                <c:pt idx="16">
                  <c:v>5.2430678492067857</c:v>
                </c:pt>
                <c:pt idx="17">
                  <c:v>5.2432750610693706</c:v>
                </c:pt>
                <c:pt idx="18">
                  <c:v>5.2435076692368181</c:v>
                </c:pt>
                <c:pt idx="19">
                  <c:v>5.2437670846812923</c:v>
                </c:pt>
                <c:pt idx="20">
                  <c:v>5.2440547092751508</c:v>
                </c:pt>
                <c:pt idx="21">
                  <c:v>5.2443719358098217</c:v>
                </c:pt>
                <c:pt idx="22">
                  <c:v>5.2447201480146832</c:v>
                </c:pt>
                <c:pt idx="23">
                  <c:v>5.2451007205759419</c:v>
                </c:pt>
                <c:pt idx="24">
                  <c:v>5.2455150191555155</c:v>
                </c:pt>
                <c:pt idx="25">
                  <c:v>5.2459644004099077</c:v>
                </c:pt>
                <c:pt idx="26">
                  <c:v>5.2464502120090906</c:v>
                </c:pt>
                <c:pt idx="27">
                  <c:v>5.2469737926553819</c:v>
                </c:pt>
                <c:pt idx="28">
                  <c:v>5.2475364721023263</c:v>
                </c:pt>
                <c:pt idx="29">
                  <c:v>5.2481395711735725</c:v>
                </c:pt>
                <c:pt idx="30">
                  <c:v>5.2487844017817542</c:v>
                </c:pt>
                <c:pt idx="31">
                  <c:v>5.2494722669473681</c:v>
                </c:pt>
                <c:pt idx="32">
                  <c:v>5.2502044608176552</c:v>
                </c:pt>
                <c:pt idx="33">
                  <c:v>5.250982268685477</c:v>
                </c:pt>
                <c:pt idx="34">
                  <c:v>5.2518069670081982</c:v>
                </c:pt>
                <c:pt idx="35">
                  <c:v>5.2526798234265621</c:v>
                </c:pt>
                <c:pt idx="36">
                  <c:v>5.2536020967835739</c:v>
                </c:pt>
                <c:pt idx="37">
                  <c:v>5.2545750371433773</c:v>
                </c:pt>
                <c:pt idx="38">
                  <c:v>5.2555998858101338</c:v>
                </c:pt>
                <c:pt idx="39">
                  <c:v>5.256677875346905</c:v>
                </c:pt>
                <c:pt idx="40">
                  <c:v>5.2578102295945266</c:v>
                </c:pt>
                <c:pt idx="41">
                  <c:v>5.2589981636904932</c:v>
                </c:pt>
                <c:pt idx="42">
                  <c:v>5.2602428840878321</c:v>
                </c:pt>
                <c:pt idx="43">
                  <c:v>5.2615455885739895</c:v>
                </c:pt>
                <c:pt idx="44">
                  <c:v>5.2629074662897022</c:v>
                </c:pt>
                <c:pt idx="45">
                  <c:v>5.2643296977478826</c:v>
                </c:pt>
                <c:pt idx="46">
                  <c:v>5.2658134548524949</c:v>
                </c:pt>
                <c:pt idx="47">
                  <c:v>5.2673599009174339</c:v>
                </c:pt>
                <c:pt idx="48">
                  <c:v>5.2689701906854092</c:v>
                </c:pt>
                <c:pt idx="49">
                  <c:v>5.2706454703468166</c:v>
                </c:pt>
                <c:pt idx="50">
                  <c:v>5.2723868775586258</c:v>
                </c:pt>
                <c:pt idx="51">
                  <c:v>5.2741955414632535</c:v>
                </c:pt>
                <c:pt idx="52">
                  <c:v>5.2760725827074433</c:v>
                </c:pt>
                <c:pt idx="53">
                  <c:v>5.2780191134611494</c:v>
                </c:pt>
                <c:pt idx="54">
                  <c:v>5.2800362374364109</c:v>
                </c:pt>
                <c:pt idx="55">
                  <c:v>5.2821250499062335</c:v>
                </c:pt>
                <c:pt idx="56">
                  <c:v>5.2842866377234685</c:v>
                </c:pt>
                <c:pt idx="57">
                  <c:v>5.286522079339691</c:v>
                </c:pt>
                <c:pt idx="58">
                  <c:v>5.2888324448240818</c:v>
                </c:pt>
                <c:pt idx="59">
                  <c:v>5.2912187958823038</c:v>
                </c:pt>
                <c:pt idx="60">
                  <c:v>5.2936821858753822</c:v>
                </c:pt>
                <c:pt idx="61">
                  <c:v>5.2962236598385832</c:v>
                </c:pt>
                <c:pt idx="62">
                  <c:v>5.2988442545002963</c:v>
                </c:pt>
                <c:pt idx="63">
                  <c:v>5.3015449983009102</c:v>
                </c:pt>
                <c:pt idx="64">
                  <c:v>5.3043269114116924</c:v>
                </c:pt>
                <c:pt idx="65">
                  <c:v>5.3071910057536691</c:v>
                </c:pt>
                <c:pt idx="66">
                  <c:v>5.3101382850165066</c:v>
                </c:pt>
                <c:pt idx="67">
                  <c:v>5.3131697446773876</c:v>
                </c:pt>
                <c:pt idx="68">
                  <c:v>5.3162863720198894</c:v>
                </c:pt>
                <c:pt idx="69">
                  <c:v>5.3194891461528684</c:v>
                </c:pt>
                <c:pt idx="70">
                  <c:v>5.3227790380293349</c:v>
                </c:pt>
                <c:pt idx="71">
                  <c:v>5.326157010465332</c:v>
                </c:pt>
                <c:pt idx="72">
                  <c:v>5.3296240181588201</c:v>
                </c:pt>
                <c:pt idx="73">
                  <c:v>5.3331810077085491</c:v>
                </c:pt>
                <c:pt idx="74">
                  <c:v>5.3368289176329435</c:v>
                </c:pt>
                <c:pt idx="75">
                  <c:v>5.3405686783889772</c:v>
                </c:pt>
                <c:pt idx="76">
                  <c:v>5.344401212391058</c:v>
                </c:pt>
                <c:pt idx="77">
                  <c:v>5.3483274340299003</c:v>
                </c:pt>
                <c:pt idx="78">
                  <c:v>5.3523482496914099</c:v>
                </c:pt>
                <c:pt idx="79">
                  <c:v>5.3564645577755625</c:v>
                </c:pt>
                <c:pt idx="80">
                  <c:v>5.3606772487152776</c:v>
                </c:pt>
                <c:pt idx="81">
                  <c:v>5.3649872049953053</c:v>
                </c:pt>
                <c:pt idx="82">
                  <c:v>5.3693953011711022</c:v>
                </c:pt>
                <c:pt idx="83">
                  <c:v>5.3739024038877075</c:v>
                </c:pt>
                <c:pt idx="84">
                  <c:v>5.3785093718986285</c:v>
                </c:pt>
                <c:pt idx="85">
                  <c:v>5.3832170560847157</c:v>
                </c:pt>
                <c:pt idx="86">
                  <c:v>5.3880262994730437</c:v>
                </c:pt>
                <c:pt idx="87">
                  <c:v>5.3929379372557875</c:v>
                </c:pt>
                <c:pt idx="88">
                  <c:v>5.3979527968091077</c:v>
                </c:pt>
                <c:pt idx="89">
                  <c:v>5.403071697712023</c:v>
                </c:pt>
                <c:pt idx="90">
                  <c:v>5.4082954517652944</c:v>
                </c:pt>
                <c:pt idx="91">
                  <c:v>5.4136248630103037</c:v>
                </c:pt>
                <c:pt idx="92">
                  <c:v>5.4190607277479295</c:v>
                </c:pt>
                <c:pt idx="93">
                  <c:v>5.4246038345574297</c:v>
                </c:pt>
                <c:pt idx="94">
                  <c:v>5.4302549643153206</c:v>
                </c:pt>
                <c:pt idx="95">
                  <c:v>5.4360148902142553</c:v>
                </c:pt>
                <c:pt idx="96">
                  <c:v>5.4418843777819026</c:v>
                </c:pt>
                <c:pt idx="97">
                  <c:v>5.447864184899827</c:v>
                </c:pt>
                <c:pt idx="98">
                  <c:v>5.4539550618223664</c:v>
                </c:pt>
                <c:pt idx="99">
                  <c:v>5.4601577511955162</c:v>
                </c:pt>
                <c:pt idx="100">
                  <c:v>5.4664729880758021</c:v>
                </c:pt>
                <c:pt idx="101">
                  <c:v>5.4729014999491623</c:v>
                </c:pt>
                <c:pt idx="102">
                  <c:v>5.4794440067498291</c:v>
                </c:pt>
                <c:pt idx="103">
                  <c:v>5.4861012208792035</c:v>
                </c:pt>
                <c:pt idx="104">
                  <c:v>5.4928738472247387</c:v>
                </c:pt>
                <c:pt idx="105">
                  <c:v>5.4997625831788168</c:v>
                </c:pt>
                <c:pt idx="106">
                  <c:v>5.5067681186576287</c:v>
                </c:pt>
                <c:pt idx="107">
                  <c:v>5.5138911361200531</c:v>
                </c:pt>
                <c:pt idx="108">
                  <c:v>5.5211323105865375</c:v>
                </c:pt>
                <c:pt idx="109">
                  <c:v>5.5284923096579748</c:v>
                </c:pt>
                <c:pt idx="110">
                  <c:v>5.5359717935345847</c:v>
                </c:pt>
                <c:pt idx="111">
                  <c:v>5.5435714150347923</c:v>
                </c:pt>
                <c:pt idx="112">
                  <c:v>5.5512918196141054</c:v>
                </c:pt>
                <c:pt idx="113">
                  <c:v>5.5591336453839988</c:v>
                </c:pt>
                <c:pt idx="114">
                  <c:v>5.567097523130788</c:v>
                </c:pt>
                <c:pt idx="115">
                  <c:v>5.5751840763345113</c:v>
                </c:pt>
                <c:pt idx="116">
                  <c:v>5.5833939211878088</c:v>
                </c:pt>
                <c:pt idx="117">
                  <c:v>5.5917276666148013</c:v>
                </c:pt>
                <c:pt idx="118">
                  <c:v>5.6001859142899706</c:v>
                </c:pt>
                <c:pt idx="119">
                  <c:v>5.6087692586570377</c:v>
                </c:pt>
                <c:pt idx="120">
                  <c:v>5.6174782869478408</c:v>
                </c:pt>
                <c:pt idx="121">
                  <c:v>5.6263135792012182</c:v>
                </c:pt>
                <c:pt idx="122">
                  <c:v>5.6352757082818838</c:v>
                </c:pt>
                <c:pt idx="123">
                  <c:v>5.6443652398993089</c:v>
                </c:pt>
                <c:pt idx="124">
                  <c:v>5.6535827326266004</c:v>
                </c:pt>
                <c:pt idx="125">
                  <c:v>5.6629287379193807</c:v>
                </c:pt>
                <c:pt idx="126">
                  <c:v>5.6724038001346653</c:v>
                </c:pt>
                <c:pt idx="127">
                  <c:v>5.6820084565497444</c:v>
                </c:pt>
                <c:pt idx="128">
                  <c:v>5.6917432373810612</c:v>
                </c:pt>
                <c:pt idx="129">
                  <c:v>5.7016086658030893</c:v>
                </c:pt>
                <c:pt idx="130">
                  <c:v>5.711605257967217</c:v>
                </c:pt>
                <c:pt idx="131">
                  <c:v>5.7217335230206192</c:v>
                </c:pt>
                <c:pt idx="132">
                  <c:v>5.7319939631251451</c:v>
                </c:pt>
                <c:pt idx="133">
                  <c:v>5.7423870734761886</c:v>
                </c:pt>
                <c:pt idx="134">
                  <c:v>5.752913342321575</c:v>
                </c:pt>
                <c:pt idx="135">
                  <c:v>5.7635732509804374</c:v>
                </c:pt>
                <c:pt idx="136">
                  <c:v>5.7743672738620955</c:v>
                </c:pt>
                <c:pt idx="137">
                  <c:v>5.7852958784849333</c:v>
                </c:pt>
                <c:pt idx="138">
                  <c:v>5.7963595254952844</c:v>
                </c:pt>
                <c:pt idx="139">
                  <c:v>5.807558668686303</c:v>
                </c:pt>
                <c:pt idx="140">
                  <c:v>5.81889375501685</c:v>
                </c:pt>
                <c:pt idx="141">
                  <c:v>5.8303652246303708</c:v>
                </c:pt>
                <c:pt idx="142">
                  <c:v>5.8419735108737694</c:v>
                </c:pt>
                <c:pt idx="143">
                  <c:v>5.8537190403162942</c:v>
                </c:pt>
                <c:pt idx="144">
                  <c:v>5.8656022327684161</c:v>
                </c:pt>
                <c:pt idx="145">
                  <c:v>5.8776235013007048</c:v>
                </c:pt>
                <c:pt idx="146">
                  <c:v>5.8897832522627089</c:v>
                </c:pt>
                <c:pt idx="147">
                  <c:v>5.902081885301838</c:v>
                </c:pt>
                <c:pt idx="148">
                  <c:v>5.9145197933822384</c:v>
                </c:pt>
                <c:pt idx="149">
                  <c:v>5.9270973628036749</c:v>
                </c:pt>
                <c:pt idx="150">
                  <c:v>5.9398149732204093</c:v>
                </c:pt>
                <c:pt idx="151">
                  <c:v>5.9526729976600778</c:v>
                </c:pt>
                <c:pt idx="152">
                  <c:v>5.965671802542575</c:v>
                </c:pt>
                <c:pt idx="153">
                  <c:v>5.9788117476989262</c:v>
                </c:pt>
                <c:pt idx="154">
                  <c:v>5.9920931863901741</c:v>
                </c:pt>
                <c:pt idx="155">
                  <c:v>6.0055164653262532</c:v>
                </c:pt>
                <c:pt idx="156">
                  <c:v>6.0190819246848699</c:v>
                </c:pt>
                <c:pt idx="157">
                  <c:v>6.0327898981303836</c:v>
                </c:pt>
                <c:pt idx="158">
                  <c:v>6.0466407128326827</c:v>
                </c:pt>
                <c:pt idx="159">
                  <c:v>6.0606346894860676</c:v>
                </c:pt>
                <c:pt idx="160">
                  <c:v>6.0747721423281282</c:v>
                </c:pt>
                <c:pt idx="161">
                  <c:v>6.0890533791586225</c:v>
                </c:pt>
                <c:pt idx="162">
                  <c:v>6.1034787013583571</c:v>
                </c:pt>
                <c:pt idx="163">
                  <c:v>6.1180484039080634</c:v>
                </c:pt>
                <c:pt idx="164">
                  <c:v>6.1327627754072846</c:v>
                </c:pt>
                <c:pt idx="165">
                  <c:v>6.1476220980932457</c:v>
                </c:pt>
                <c:pt idx="166">
                  <c:v>6.1626266478597369</c:v>
                </c:pt>
                <c:pt idx="167">
                  <c:v>6.1777766942759946</c:v>
                </c:pt>
                <c:pt idx="168">
                  <c:v>6.1930725006055782</c:v>
                </c:pt>
                <c:pt idx="169">
                  <c:v>6.2085143238252511</c:v>
                </c:pt>
                <c:pt idx="170">
                  <c:v>6.2241024146438555</c:v>
                </c:pt>
                <c:pt idx="171">
                  <c:v>6.2398370175211983</c:v>
                </c:pt>
                <c:pt idx="172">
                  <c:v>6.2557183706869273</c:v>
                </c:pt>
                <c:pt idx="173">
                  <c:v>6.2717467061594085</c:v>
                </c:pt>
                <c:pt idx="174">
                  <c:v>6.2879222497646081</c:v>
                </c:pt>
                <c:pt idx="175">
                  <c:v>6.3042452211549707</c:v>
                </c:pt>
                <c:pt idx="176">
                  <c:v>6.3207158338282987</c:v>
                </c:pt>
                <c:pt idx="177">
                  <c:v>6.3373342951466327</c:v>
                </c:pt>
                <c:pt idx="178">
                  <c:v>6.3541008063551283</c:v>
                </c:pt>
                <c:pt idx="179">
                  <c:v>6.3710155626009364</c:v>
                </c:pt>
                <c:pt idx="180">
                  <c:v>6.3880787529520848</c:v>
                </c:pt>
                <c:pt idx="181">
                  <c:v>6.4052905604163533</c:v>
                </c:pt>
                <c:pt idx="182">
                  <c:v>6.4226511619601574</c:v>
                </c:pt>
                <c:pt idx="183">
                  <c:v>6.4401607285274229</c:v>
                </c:pt>
                <c:pt idx="184">
                  <c:v>6.4578194250584708</c:v>
                </c:pt>
                <c:pt idx="185">
                  <c:v>6.4756274105088893</c:v>
                </c:pt>
                <c:pt idx="186">
                  <c:v>6.4935848378684202</c:v>
                </c:pt>
                <c:pt idx="187">
                  <c:v>6.5116918541798352</c:v>
                </c:pt>
                <c:pt idx="188">
                  <c:v>6.5299486005578133</c:v>
                </c:pt>
                <c:pt idx="189">
                  <c:v>6.5483552122078228</c:v>
                </c:pt>
                <c:pt idx="190">
                  <c:v>6.5669118184449999</c:v>
                </c:pt>
                <c:pt idx="191">
                  <c:v>6.5856185427130267</c:v>
                </c:pt>
                <c:pt idx="192">
                  <c:v>6.6044755026030124</c:v>
                </c:pt>
                <c:pt idx="193">
                  <c:v>6.6234828098723701</c:v>
                </c:pt>
                <c:pt idx="194">
                  <c:v>6.6426405704637022</c:v>
                </c:pt>
                <c:pt idx="195">
                  <c:v>6.6619488845236692</c:v>
                </c:pt>
                <c:pt idx="196">
                  <c:v>6.6814078464218776</c:v>
                </c:pt>
                <c:pt idx="197">
                  <c:v>6.7010175447697575</c:v>
                </c:pt>
                <c:pt idx="198">
                  <c:v>6.7207780624394386</c:v>
                </c:pt>
                <c:pt idx="199">
                  <c:v>6.7406894765826326</c:v>
                </c:pt>
                <c:pt idx="200">
                  <c:v>6.7607518586495132</c:v>
                </c:pt>
                <c:pt idx="201">
                  <c:v>6.7809652744075901</c:v>
                </c:pt>
                <c:pt idx="202">
                  <c:v>6.8013297839605942</c:v>
                </c:pt>
                <c:pt idx="203">
                  <c:v>6.8218454417673549</c:v>
                </c:pt>
                <c:pt idx="204">
                  <c:v>6.8425122966606775</c:v>
                </c:pt>
                <c:pt idx="205">
                  <c:v>6.8633303918662261</c:v>
                </c:pt>
                <c:pt idx="206">
                  <c:v>6.8842997650213995</c:v>
                </c:pt>
                <c:pt idx="207">
                  <c:v>6.9054204481942101</c:v>
                </c:pt>
                <c:pt idx="208">
                  <c:v>6.9266924679021669</c:v>
                </c:pt>
                <c:pt idx="209">
                  <c:v>6.948115845131154</c:v>
                </c:pt>
                <c:pt idx="210">
                  <c:v>6.9696905953543045</c:v>
                </c:pt>
                <c:pt idx="211">
                  <c:v>6.9914167285508881</c:v>
                </c:pt>
                <c:pt idx="212">
                  <c:v>7.0132942492251829</c:v>
                </c:pt>
                <c:pt idx="213">
                  <c:v>7.035323156425358</c:v>
                </c:pt>
                <c:pt idx="214">
                  <c:v>7.0575034437623563</c:v>
                </c:pt>
                <c:pt idx="215">
                  <c:v>7.0798350994287649</c:v>
                </c:pt>
                <c:pt idx="216">
                  <c:v>7.1023181062177034</c:v>
                </c:pt>
                <c:pt idx="217">
                  <c:v>7.1249524415416987</c:v>
                </c:pt>
                <c:pt idx="218">
                  <c:v>7.147738077451562</c:v>
                </c:pt>
                <c:pt idx="219">
                  <c:v>7.1706749806552761</c:v>
                </c:pt>
                <c:pt idx="220">
                  <c:v>7.193763112536864</c:v>
                </c:pt>
                <c:pt idx="221">
                  <c:v>7.2170024291752775</c:v>
                </c:pt>
                <c:pt idx="222">
                  <c:v>7.2403928813632721</c:v>
                </c:pt>
                <c:pt idx="223">
                  <c:v>7.2639344146262861</c:v>
                </c:pt>
                <c:pt idx="224">
                  <c:v>7.2876269692413196</c:v>
                </c:pt>
                <c:pt idx="225">
                  <c:v>7.311470480255819</c:v>
                </c:pt>
                <c:pt idx="226">
                  <c:v>7.3354648775065456</c:v>
                </c:pt>
                <c:pt idx="227">
                  <c:v>7.359610085638467</c:v>
                </c:pt>
                <c:pt idx="228">
                  <c:v>7.3839060241236281</c:v>
                </c:pt>
                <c:pt idx="229">
                  <c:v>7.4083526072800332</c:v>
                </c:pt>
                <c:pt idx="230">
                  <c:v>7.432949744290525</c:v>
                </c:pt>
                <c:pt idx="231">
                  <c:v>7.4576973392216672</c:v>
                </c:pt>
                <c:pt idx="232">
                  <c:v>7.4825952910426139</c:v>
                </c:pt>
                <c:pt idx="233">
                  <c:v>7.5076434936439993</c:v>
                </c:pt>
                <c:pt idx="234">
                  <c:v>7.5328418358568161</c:v>
                </c:pt>
                <c:pt idx="235">
                  <c:v>7.5581902014712856</c:v>
                </c:pt>
                <c:pt idx="236">
                  <c:v>7.5836884692557476</c:v>
                </c:pt>
                <c:pt idx="237">
                  <c:v>7.609336512975533</c:v>
                </c:pt>
                <c:pt idx="238">
                  <c:v>7.6351342014118462</c:v>
                </c:pt>
                <c:pt idx="239">
                  <c:v>7.6610813983806443</c:v>
                </c:pt>
                <c:pt idx="240">
                  <c:v>7.6871779627515142</c:v>
                </c:pt>
                <c:pt idx="241">
                  <c:v>7.7134237484665551</c:v>
                </c:pt>
                <c:pt idx="242">
                  <c:v>7.7398186045592512</c:v>
                </c:pt>
                <c:pt idx="243">
                  <c:v>7.7663623751733635</c:v>
                </c:pt>
                <c:pt idx="244">
                  <c:v>7.7930548995817928</c:v>
                </c:pt>
                <c:pt idx="245">
                  <c:v>7.8198960122054739</c:v>
                </c:pt>
                <c:pt idx="246">
                  <c:v>7.8468855426322435</c:v>
                </c:pt>
                <c:pt idx="247">
                  <c:v>7.8740233156357284</c:v>
                </c:pt>
                <c:pt idx="248">
                  <c:v>7.9013091511942193</c:v>
                </c:pt>
                <c:pt idx="249">
                  <c:v>7.9287428645095499</c:v>
                </c:pt>
                <c:pt idx="250">
                  <c:v>7.9563242660259803</c:v>
                </c:pt>
                <c:pt idx="251">
                  <c:v>7.9840531614490713</c:v>
                </c:pt>
                <c:pt idx="252">
                  <c:v>8.011929351764568</c:v>
                </c:pt>
                <c:pt idx="253">
                  <c:v>8.0399526332572755</c:v>
                </c:pt>
                <c:pt idx="254">
                  <c:v>8.0681227975299432</c:v>
                </c:pt>
                <c:pt idx="255">
                  <c:v>8.0964396315221361</c:v>
                </c:pt>
                <c:pt idx="256">
                  <c:v>8.1249029175291216</c:v>
                </c:pt>
                <c:pt idx="257">
                  <c:v>8.1535124332207438</c:v>
                </c:pt>
                <c:pt idx="258">
                  <c:v>8.1822679516603092</c:v>
                </c:pt>
                <c:pt idx="259">
                  <c:v>8.2111692413234536</c:v>
                </c:pt>
                <c:pt idx="260">
                  <c:v>8.2402160661170409</c:v>
                </c:pt>
                <c:pt idx="261">
                  <c:v>8.2694081853980208</c:v>
                </c:pt>
                <c:pt idx="262">
                  <c:v>8.2987453539923184</c:v>
                </c:pt>
                <c:pt idx="263">
                  <c:v>8.3282273222137224</c:v>
                </c:pt>
                <c:pt idx="264">
                  <c:v>8.3578538358827448</c:v>
                </c:pt>
                <c:pt idx="265">
                  <c:v>8.3876246363455156</c:v>
                </c:pt>
                <c:pt idx="266">
                  <c:v>8.417539460492657</c:v>
                </c:pt>
                <c:pt idx="267">
                  <c:v>8.4475980407781641</c:v>
                </c:pt>
                <c:pt idx="268">
                  <c:v>8.4778001052382734</c:v>
                </c:pt>
                <c:pt idx="269">
                  <c:v>8.5081453775103668</c:v>
                </c:pt>
                <c:pt idx="270">
                  <c:v>8.5386335768518222</c:v>
                </c:pt>
                <c:pt idx="271">
                  <c:v>8.5692644181589124</c:v>
                </c:pt>
                <c:pt idx="272">
                  <c:v>8.600037611985675</c:v>
                </c:pt>
                <c:pt idx="273">
                  <c:v>8.6309528645627971</c:v>
                </c:pt>
                <c:pt idx="274">
                  <c:v>8.6620098778164927</c:v>
                </c:pt>
                <c:pt idx="275">
                  <c:v>8.6932083493873797</c:v>
                </c:pt>
                <c:pt idx="276">
                  <c:v>8.7245479726493596</c:v>
                </c:pt>
                <c:pt idx="277">
                  <c:v>8.7560284367285011</c:v>
                </c:pt>
                <c:pt idx="278">
                  <c:v>8.7876494265219147</c:v>
                </c:pt>
                <c:pt idx="279">
                  <c:v>8.8194106227166316</c:v>
                </c:pt>
                <c:pt idx="280">
                  <c:v>8.8513117018084913</c:v>
                </c:pt>
                <c:pt idx="281">
                  <c:v>8.8833523361210087</c:v>
                </c:pt>
                <c:pt idx="282">
                  <c:v>8.9155321938242587</c:v>
                </c:pt>
                <c:pt idx="283">
                  <c:v>8.9478509389537599</c:v>
                </c:pt>
                <c:pt idx="284">
                  <c:v>8.9803082314293494</c:v>
                </c:pt>
                <c:pt idx="285">
                  <c:v>9.0129037270740593</c:v>
                </c:pt>
                <c:pt idx="286">
                  <c:v>9.0456370776330033</c:v>
                </c:pt>
                <c:pt idx="287">
                  <c:v>9.0785079307922523</c:v>
                </c:pt>
                <c:pt idx="288">
                  <c:v>9.1115159301977044</c:v>
                </c:pt>
                <c:pt idx="289">
                  <c:v>9.1446607154739858</c:v>
                </c:pt>
                <c:pt idx="290">
                  <c:v>9.1779419222433081</c:v>
                </c:pt>
                <c:pt idx="291">
                  <c:v>9.2113591821443617</c:v>
                </c:pt>
                <c:pt idx="292">
                  <c:v>9.2449121228511899</c:v>
                </c:pt>
                <c:pt idx="293">
                  <c:v>9.2786003680920661</c:v>
                </c:pt>
                <c:pt idx="294">
                  <c:v>9.3124235376683764</c:v>
                </c:pt>
                <c:pt idx="295">
                  <c:v>9.3463812474734986</c:v>
                </c:pt>
                <c:pt idx="296">
                  <c:v>9.38047310951168</c:v>
                </c:pt>
                <c:pt idx="297">
                  <c:v>9.4146987319169178</c:v>
                </c:pt>
                <c:pt idx="298">
                  <c:v>9.4490577189718366</c:v>
                </c:pt>
                <c:pt idx="299">
                  <c:v>9.4835496711265765</c:v>
                </c:pt>
                <c:pt idx="300">
                  <c:v>9.5181741850176529</c:v>
                </c:pt>
                <c:pt idx="301">
                  <c:v>9.5529308534868562</c:v>
                </c:pt>
                <c:pt idx="302">
                  <c:v>9.5878192656001229</c:v>
                </c:pt>
                <c:pt idx="303">
                  <c:v>9.6228390066664069</c:v>
                </c:pt>
                <c:pt idx="304">
                  <c:v>9.657989658256577</c:v>
                </c:pt>
                <c:pt idx="305">
                  <c:v>9.6932707982222777</c:v>
                </c:pt>
                <c:pt idx="306">
                  <c:v>9.7286820007148211</c:v>
                </c:pt>
                <c:pt idx="307">
                  <c:v>9.7642228362040591</c:v>
                </c:pt>
                <c:pt idx="308">
                  <c:v>9.7998928714972671</c:v>
                </c:pt>
                <c:pt idx="309">
                  <c:v>9.8356916697580221</c:v>
                </c:pt>
                <c:pt idx="310">
                  <c:v>9.8716187905250763</c:v>
                </c:pt>
                <c:pt idx="311">
                  <c:v>9.907673789731243</c:v>
                </c:pt>
                <c:pt idx="312">
                  <c:v>9.943856219722278</c:v>
                </c:pt>
                <c:pt idx="313">
                  <c:v>9.9801656292757546</c:v>
                </c:pt>
                <c:pt idx="314">
                  <c:v>10.016601563619936</c:v>
                </c:pt>
                <c:pt idx="315">
                  <c:v>10.053163564452671</c:v>
                </c:pt>
                <c:pt idx="316">
                  <c:v>10.089851169960257</c:v>
                </c:pt>
                <c:pt idx="317">
                  <c:v>10.126663914836332</c:v>
                </c:pt>
                <c:pt idx="318">
                  <c:v>10.163601330300745</c:v>
                </c:pt>
                <c:pt idx="319">
                  <c:v>10.200662944118438</c:v>
                </c:pt>
                <c:pt idx="320">
                  <c:v>10.237848280618326</c:v>
                </c:pt>
                <c:pt idx="321">
                  <c:v>10.275156860712181</c:v>
                </c:pt>
                <c:pt idx="322">
                  <c:v>10.312588201913503</c:v>
                </c:pt>
                <c:pt idx="323">
                  <c:v>10.350141818356395</c:v>
                </c:pt>
                <c:pt idx="324">
                  <c:v>10.387817220814462</c:v>
                </c:pt>
                <c:pt idx="325">
                  <c:v>10.425613916719669</c:v>
                </c:pt>
                <c:pt idx="326">
                  <c:v>10.463531410181243</c:v>
                </c:pt>
                <c:pt idx="327">
                  <c:v>10.501569202004518</c:v>
                </c:pt>
                <c:pt idx="328">
                  <c:v>10.539726789709853</c:v>
                </c:pt>
                <c:pt idx="329">
                  <c:v>10.578003667551481</c:v>
                </c:pt>
                <c:pt idx="330">
                  <c:v>10.61639932653641</c:v>
                </c:pt>
                <c:pt idx="331">
                  <c:v>10.654913254443287</c:v>
                </c:pt>
                <c:pt idx="332">
                  <c:v>10.693544935841283</c:v>
                </c:pt>
                <c:pt idx="333">
                  <c:v>10.732293852108976</c:v>
                </c:pt>
                <c:pt idx="334">
                  <c:v>10.771159481453223</c:v>
                </c:pt>
                <c:pt idx="335">
                  <c:v>10.810141298928043</c:v>
                </c:pt>
                <c:pt idx="336">
                  <c:v>10.849238776453502</c:v>
                </c:pt>
                <c:pt idx="337">
                  <c:v>10.888451382834578</c:v>
                </c:pt>
                <c:pt idx="338">
                  <c:v>10.927778583780055</c:v>
                </c:pt>
                <c:pt idx="339">
                  <c:v>10.967219841921391</c:v>
                </c:pt>
                <c:pt idx="340">
                  <c:v>11.006774616831603</c:v>
                </c:pt>
                <c:pt idx="341">
                  <c:v>11.04644236504415</c:v>
                </c:pt>
                <c:pt idx="342">
                  <c:v>11.086222540071805</c:v>
                </c:pt>
                <c:pt idx="343">
                  <c:v>11.126114592425534</c:v>
                </c:pt>
                <c:pt idx="344">
                  <c:v>11.166117969633383</c:v>
                </c:pt>
                <c:pt idx="345">
                  <c:v>11.206232116259352</c:v>
                </c:pt>
                <c:pt idx="346">
                  <c:v>11.246456473922269</c:v>
                </c:pt>
                <c:pt idx="347">
                  <c:v>11.286790481314682</c:v>
                </c:pt>
                <c:pt idx="348">
                  <c:v>11.327233574221731</c:v>
                </c:pt>
                <c:pt idx="349">
                  <c:v>11.367785185540022</c:v>
                </c:pt>
                <c:pt idx="350">
                  <c:v>11.408444745296515</c:v>
                </c:pt>
                <c:pt idx="351">
                  <c:v>11.449211680667405</c:v>
                </c:pt>
                <c:pt idx="352">
                  <c:v>11.490085415996987</c:v>
                </c:pt>
                <c:pt idx="353">
                  <c:v>11.531065372816553</c:v>
                </c:pt>
                <c:pt idx="354">
                  <c:v>11.572150969863259</c:v>
                </c:pt>
                <c:pt idx="355">
                  <c:v>11.613341623099004</c:v>
                </c:pt>
                <c:pt idx="356">
                  <c:v>11.654636745729325</c:v>
                </c:pt>
                <c:pt idx="357">
                  <c:v>11.696035748222256</c:v>
                </c:pt>
                <c:pt idx="358">
                  <c:v>11.737538038327218</c:v>
                </c:pt>
                <c:pt idx="359">
                  <c:v>11.779143021093896</c:v>
                </c:pt>
                <c:pt idx="360">
                  <c:v>11.820850098891121</c:v>
                </c:pt>
                <c:pt idx="361">
                  <c:v>11.862658671425745</c:v>
                </c:pt>
                <c:pt idx="362">
                  <c:v>11.904568135761519</c:v>
                </c:pt>
                <c:pt idx="363">
                  <c:v>11.94657788633798</c:v>
                </c:pt>
                <c:pt idx="364">
                  <c:v>11.988687314989328</c:v>
                </c:pt>
                <c:pt idx="365">
                  <c:v>12.030895810963296</c:v>
                </c:pt>
                <c:pt idx="366">
                  <c:v>12.073202760940038</c:v>
                </c:pt>
                <c:pt idx="367">
                  <c:v>12.115607549051013</c:v>
                </c:pt>
                <c:pt idx="368">
                  <c:v>12.158109556897847</c:v>
                </c:pt>
                <c:pt idx="369">
                  <c:v>12.200708163571235</c:v>
                </c:pt>
                <c:pt idx="370">
                  <c:v>12.243402745669792</c:v>
                </c:pt>
                <c:pt idx="371">
                  <c:v>12.286192677318969</c:v>
                </c:pt>
                <c:pt idx="372">
                  <c:v>12.3290773301899</c:v>
                </c:pt>
                <c:pt idx="373">
                  <c:v>12.372056073518291</c:v>
                </c:pt>
                <c:pt idx="374">
                  <c:v>12.415128274123308</c:v>
                </c:pt>
                <c:pt idx="375">
                  <c:v>12.458293296426444</c:v>
                </c:pt>
                <c:pt idx="376">
                  <c:v>12.501550502470408</c:v>
                </c:pt>
                <c:pt idx="377">
                  <c:v>12.544899251938</c:v>
                </c:pt>
                <c:pt idx="378">
                  <c:v>12.588338902170985</c:v>
                </c:pt>
                <c:pt idx="379">
                  <c:v>12.631868808188988</c:v>
                </c:pt>
                <c:pt idx="380">
                  <c:v>12.675488322708354</c:v>
                </c:pt>
                <c:pt idx="381">
                  <c:v>12.719196796161041</c:v>
                </c:pt>
                <c:pt idx="382">
                  <c:v>12.762993576713491</c:v>
                </c:pt>
                <c:pt idx="383">
                  <c:v>12.806878010285512</c:v>
                </c:pt>
                <c:pt idx="384">
                  <c:v>12.850849440569164</c:v>
                </c:pt>
                <c:pt idx="385">
                  <c:v>12.894907209047634</c:v>
                </c:pt>
                <c:pt idx="386">
                  <c:v>12.939050655014096</c:v>
                </c:pt>
                <c:pt idx="387">
                  <c:v>12.983279115590637</c:v>
                </c:pt>
                <c:pt idx="388">
                  <c:v>13.027591925747078</c:v>
                </c:pt>
                <c:pt idx="389">
                  <c:v>13.071988418319902</c:v>
                </c:pt>
                <c:pt idx="390">
                  <c:v>13.116467924031104</c:v>
                </c:pt>
                <c:pt idx="391">
                  <c:v>13.161029771507083</c:v>
                </c:pt>
                <c:pt idx="392">
                  <c:v>13.205673287297522</c:v>
                </c:pt>
                <c:pt idx="393">
                  <c:v>13.250397795894258</c:v>
                </c:pt>
                <c:pt idx="394">
                  <c:v>13.295202619750164</c:v>
                </c:pt>
                <c:pt idx="395">
                  <c:v>13.340087079298041</c:v>
                </c:pt>
                <c:pt idx="396">
                  <c:v>13.385050492969476</c:v>
                </c:pt>
                <c:pt idx="397">
                  <c:v>13.430092177213751</c:v>
                </c:pt>
                <c:pt idx="398">
                  <c:v>13.475211446516681</c:v>
                </c:pt>
                <c:pt idx="399">
                  <c:v>13.520407613419529</c:v>
                </c:pt>
                <c:pt idx="400">
                  <c:v>13.565679988537873</c:v>
                </c:pt>
                <c:pt idx="401">
                  <c:v>13.611027880580476</c:v>
                </c:pt>
                <c:pt idx="402">
                  <c:v>13.656450596368181</c:v>
                </c:pt>
                <c:pt idx="403">
                  <c:v>13.701947440852788</c:v>
                </c:pt>
                <c:pt idx="404">
                  <c:v>13.747517717135917</c:v>
                </c:pt>
                <c:pt idx="405">
                  <c:v>13.793160726487905</c:v>
                </c:pt>
                <c:pt idx="406">
                  <c:v>13.838875768366677</c:v>
                </c:pt>
                <c:pt idx="407">
                  <c:v>13.884662140436632</c:v>
                </c:pt>
                <c:pt idx="408">
                  <c:v>13.930519138587513</c:v>
                </c:pt>
                <c:pt idx="409">
                  <c:v>13.976446056953286</c:v>
                </c:pt>
                <c:pt idx="410">
                  <c:v>14.022442187931041</c:v>
                </c:pt>
                <c:pt idx="411">
                  <c:v>14.06850682219984</c:v>
                </c:pt>
                <c:pt idx="412">
                  <c:v>14.114639248739614</c:v>
                </c:pt>
                <c:pt idx="413">
                  <c:v>14.160838754850033</c:v>
                </c:pt>
                <c:pt idx="414">
                  <c:v>14.2071046261694</c:v>
                </c:pt>
                <c:pt idx="415">
                  <c:v>14.25343614669352</c:v>
                </c:pt>
                <c:pt idx="416">
                  <c:v>14.299832598794591</c:v>
                </c:pt>
                <c:pt idx="417">
                  <c:v>14.346293263240042</c:v>
                </c:pt>
                <c:pt idx="418">
                  <c:v>14.392817419211475</c:v>
                </c:pt>
                <c:pt idx="419">
                  <c:v>14.439404344323492</c:v>
                </c:pt>
                <c:pt idx="420">
                  <c:v>14.486053314642611</c:v>
                </c:pt>
                <c:pt idx="421">
                  <c:v>14.532763604706123</c:v>
                </c:pt>
                <c:pt idx="422">
                  <c:v>14.579534487540968</c:v>
                </c:pt>
                <c:pt idx="423">
                  <c:v>14.626365234682634</c:v>
                </c:pt>
                <c:pt idx="424">
                  <c:v>14.673255116194031</c:v>
                </c:pt>
                <c:pt idx="425">
                  <c:v>14.720203400684344</c:v>
                </c:pt>
                <c:pt idx="426">
                  <c:v>14.767209355327953</c:v>
                </c:pt>
                <c:pt idx="427">
                  <c:v>14.814272245883288</c:v>
                </c:pt>
                <c:pt idx="428">
                  <c:v>14.861391336711712</c:v>
                </c:pt>
                <c:pt idx="429">
                  <c:v>14.9085658907964</c:v>
                </c:pt>
                <c:pt idx="430">
                  <c:v>14.955795169761217</c:v>
                </c:pt>
                <c:pt idx="431">
                  <c:v>15.003078433889609</c:v>
                </c:pt>
                <c:pt idx="432">
                  <c:v>15.050414942143462</c:v>
                </c:pt>
                <c:pt idx="433">
                  <c:v>15.097803952181998</c:v>
                </c:pt>
                <c:pt idx="434">
                  <c:v>15.145244720380656</c:v>
                </c:pt>
                <c:pt idx="435">
                  <c:v>15.19273650184995</c:v>
                </c:pt>
                <c:pt idx="436">
                  <c:v>15.240278550454363</c:v>
                </c:pt>
                <c:pt idx="437">
                  <c:v>15.287870118831243</c:v>
                </c:pt>
                <c:pt idx="438">
                  <c:v>15.33551045840964</c:v>
                </c:pt>
                <c:pt idx="439">
                  <c:v>15.383198819429229</c:v>
                </c:pt>
                <c:pt idx="440">
                  <c:v>15.430934450959167</c:v>
                </c:pt>
                <c:pt idx="441">
                  <c:v>15.478716600916965</c:v>
                </c:pt>
                <c:pt idx="442">
                  <c:v>15.526544516087387</c:v>
                </c:pt>
                <c:pt idx="443">
                  <c:v>15.574417442141318</c:v>
                </c:pt>
                <c:pt idx="444">
                  <c:v>15.622334623654648</c:v>
                </c:pt>
                <c:pt idx="445">
                  <c:v>15.670295304127141</c:v>
                </c:pt>
                <c:pt idx="446">
                  <c:v>15.718298726001333</c:v>
                </c:pt>
                <c:pt idx="447">
                  <c:v>15.766344130681389</c:v>
                </c:pt>
                <c:pt idx="448">
                  <c:v>15.814430758551996</c:v>
                </c:pt>
                <c:pt idx="449">
                  <c:v>15.862557848997245</c:v>
                </c:pt>
                <c:pt idx="450">
                  <c:v>15.910724640419506</c:v>
                </c:pt>
                <c:pt idx="451">
                  <c:v>15.958930370258297</c:v>
                </c:pt>
                <c:pt idx="452">
                  <c:v>16.007174275009174</c:v>
                </c:pt>
                <c:pt idx="453">
                  <c:v>16.055455590242619</c:v>
                </c:pt>
                <c:pt idx="454">
                  <c:v>16.103773550622904</c:v>
                </c:pt>
                <c:pt idx="455">
                  <c:v>16.152127389926964</c:v>
                </c:pt>
                <c:pt idx="456">
                  <c:v>16.200516341063306</c:v>
                </c:pt>
                <c:pt idx="457">
                  <c:v>16.248939636090849</c:v>
                </c:pt>
                <c:pt idx="458">
                  <c:v>16.29739650623786</c:v>
                </c:pt>
                <c:pt idx="459">
                  <c:v>16.345886181920747</c:v>
                </c:pt>
                <c:pt idx="460">
                  <c:v>16.394407892763027</c:v>
                </c:pt>
                <c:pt idx="461">
                  <c:v>16.442960867614161</c:v>
                </c:pt>
                <c:pt idx="462">
                  <c:v>16.49154433456842</c:v>
                </c:pt>
                <c:pt idx="463">
                  <c:v>16.540157520983801</c:v>
                </c:pt>
                <c:pt idx="464">
                  <c:v>16.588799653500889</c:v>
                </c:pt>
                <c:pt idx="465">
                  <c:v>16.637469958061729</c:v>
                </c:pt>
                <c:pt idx="466">
                  <c:v>16.686167659928714</c:v>
                </c:pt>
                <c:pt idx="467">
                  <c:v>16.734891983703466</c:v>
                </c:pt>
                <c:pt idx="468">
                  <c:v>16.783642153345703</c:v>
                </c:pt>
                <c:pt idx="469">
                  <c:v>16.832417392192134</c:v>
                </c:pt>
                <c:pt idx="470">
                  <c:v>16.881216922975337</c:v>
                </c:pt>
                <c:pt idx="471">
                  <c:v>16.930039967842628</c:v>
                </c:pt>
                <c:pt idx="472">
                  <c:v>16.978885748374928</c:v>
                </c:pt>
                <c:pt idx="473">
                  <c:v>17.027753485605682</c:v>
                </c:pt>
                <c:pt idx="474">
                  <c:v>17.076642400039709</c:v>
                </c:pt>
                <c:pt idx="475">
                  <c:v>17.125551711672085</c:v>
                </c:pt>
                <c:pt idx="476">
                  <c:v>17.17448064000703</c:v>
                </c:pt>
                <c:pt idx="477">
                  <c:v>17.22342840407677</c:v>
                </c:pt>
                <c:pt idx="478">
                  <c:v>17.272394222460445</c:v>
                </c:pt>
                <c:pt idx="479">
                  <c:v>17.32137731330296</c:v>
                </c:pt>
                <c:pt idx="480">
                  <c:v>17.37037689433388</c:v>
                </c:pt>
                <c:pt idx="481">
                  <c:v>17.419392182886305</c:v>
                </c:pt>
                <c:pt idx="482">
                  <c:v>17.468422395915752</c:v>
                </c:pt>
                <c:pt idx="483">
                  <c:v>17.517466750019022</c:v>
                </c:pt>
                <c:pt idx="484">
                  <c:v>17.566524461453103</c:v>
                </c:pt>
                <c:pt idx="485">
                  <c:v>17.615594746154034</c:v>
                </c:pt>
                <c:pt idx="486">
                  <c:v>17.664676819755769</c:v>
                </c:pt>
                <c:pt idx="487">
                  <c:v>17.713769897609094</c:v>
                </c:pt>
                <c:pt idx="488">
                  <c:v>17.76287319480047</c:v>
                </c:pt>
                <c:pt idx="489">
                  <c:v>17.811985926170934</c:v>
                </c:pt>
                <c:pt idx="490">
                  <c:v>17.861107306334972</c:v>
                </c:pt>
                <c:pt idx="491">
                  <c:v>17.910236549699402</c:v>
                </c:pt>
                <c:pt idx="492">
                  <c:v>17.959372870482238</c:v>
                </c:pt>
                <c:pt idx="493">
                  <c:v>18.008515482731593</c:v>
                </c:pt>
                <c:pt idx="494">
                  <c:v>18.057663600344526</c:v>
                </c:pt>
                <c:pt idx="495">
                  <c:v>18.106816437085975</c:v>
                </c:pt>
                <c:pt idx="496">
                  <c:v>18.155973206607566</c:v>
                </c:pt>
                <c:pt idx="497">
                  <c:v>18.205133122466552</c:v>
                </c:pt>
                <c:pt idx="498">
                  <c:v>18.254295398144659</c:v>
                </c:pt>
                <c:pt idx="499">
                  <c:v>18.303459247066993</c:v>
                </c:pt>
                <c:pt idx="500">
                  <c:v>18.352623882620858</c:v>
                </c:pt>
                <c:pt idx="501">
                  <c:v>18.401788518174733</c:v>
                </c:pt>
                <c:pt idx="502">
                  <c:v>18.450952367097056</c:v>
                </c:pt>
                <c:pt idx="503">
                  <c:v>18.500114642775166</c:v>
                </c:pt>
                <c:pt idx="504">
                  <c:v>18.549274558634163</c:v>
                </c:pt>
                <c:pt idx="505">
                  <c:v>18.598431328155758</c:v>
                </c:pt>
                <c:pt idx="506">
                  <c:v>18.647584164897197</c:v>
                </c:pt>
                <c:pt idx="507">
                  <c:v>18.696732282510137</c:v>
                </c:pt>
                <c:pt idx="508">
                  <c:v>18.745874894759485</c:v>
                </c:pt>
                <c:pt idx="509">
                  <c:v>18.795011215542328</c:v>
                </c:pt>
                <c:pt idx="510">
                  <c:v>18.84414045890675</c:v>
                </c:pt>
                <c:pt idx="511">
                  <c:v>18.893261839070792</c:v>
                </c:pt>
                <c:pt idx="512">
                  <c:v>18.942374570441256</c:v>
                </c:pt>
                <c:pt idx="513">
                  <c:v>18.991477867632625</c:v>
                </c:pt>
                <c:pt idx="514">
                  <c:v>19.040570945485953</c:v>
                </c:pt>
                <c:pt idx="515">
                  <c:v>19.089653019087688</c:v>
                </c:pt>
                <c:pt idx="516">
                  <c:v>19.13872330378862</c:v>
                </c:pt>
                <c:pt idx="517">
                  <c:v>19.187781015222704</c:v>
                </c:pt>
                <c:pt idx="518">
                  <c:v>19.23682536932597</c:v>
                </c:pt>
                <c:pt idx="519">
                  <c:v>19.285855582355424</c:v>
                </c:pt>
                <c:pt idx="520">
                  <c:v>19.334870870907846</c:v>
                </c:pt>
                <c:pt idx="521">
                  <c:v>19.383870451938758</c:v>
                </c:pt>
                <c:pt idx="522">
                  <c:v>19.432853542781277</c:v>
                </c:pt>
                <c:pt idx="523">
                  <c:v>19.481819361164955</c:v>
                </c:pt>
                <c:pt idx="524">
                  <c:v>19.530767125234693</c:v>
                </c:pt>
                <c:pt idx="525">
                  <c:v>19.579696053569634</c:v>
                </c:pt>
                <c:pt idx="526">
                  <c:v>19.62860536520202</c:v>
                </c:pt>
                <c:pt idx="527">
                  <c:v>19.677494279636047</c:v>
                </c:pt>
                <c:pt idx="528">
                  <c:v>19.726362016866805</c:v>
                </c:pt>
                <c:pt idx="529">
                  <c:v>19.775207797399105</c:v>
                </c:pt>
                <c:pt idx="530">
                  <c:v>19.824030842266374</c:v>
                </c:pt>
                <c:pt idx="531">
                  <c:v>19.872830373049581</c:v>
                </c:pt>
                <c:pt idx="532">
                  <c:v>19.921605611896016</c:v>
                </c:pt>
                <c:pt idx="533">
                  <c:v>19.97035578153826</c:v>
                </c:pt>
                <c:pt idx="534">
                  <c:v>20.019080105313012</c:v>
                </c:pt>
                <c:pt idx="535">
                  <c:v>20.067777807179997</c:v>
                </c:pt>
                <c:pt idx="536">
                  <c:v>20.116448111740834</c:v>
                </c:pt>
                <c:pt idx="537">
                  <c:v>20.165090244257918</c:v>
                </c:pt>
                <c:pt idx="538">
                  <c:v>20.213703430673309</c:v>
                </c:pt>
                <c:pt idx="539">
                  <c:v>20.262286897627565</c:v>
                </c:pt>
                <c:pt idx="540">
                  <c:v>20.310839872478695</c:v>
                </c:pt>
                <c:pt idx="541">
                  <c:v>20.359361583320979</c:v>
                </c:pt>
                <c:pt idx="542">
                  <c:v>20.40785125900387</c:v>
                </c:pt>
                <c:pt idx="543">
                  <c:v>20.456308129150866</c:v>
                </c:pt>
                <c:pt idx="544">
                  <c:v>20.504731424178424</c:v>
                </c:pt>
                <c:pt idx="545">
                  <c:v>20.553120375314755</c:v>
                </c:pt>
                <c:pt idx="546">
                  <c:v>20.601474214618829</c:v>
                </c:pt>
                <c:pt idx="547">
                  <c:v>20.649792174999106</c:v>
                </c:pt>
                <c:pt idx="548">
                  <c:v>20.698073490232559</c:v>
                </c:pt>
                <c:pt idx="549">
                  <c:v>20.746317394983432</c:v>
                </c:pt>
                <c:pt idx="550">
                  <c:v>20.794523124822224</c:v>
                </c:pt>
                <c:pt idx="551">
                  <c:v>20.842689916244474</c:v>
                </c:pt>
                <c:pt idx="552">
                  <c:v>20.89081700668973</c:v>
                </c:pt>
                <c:pt idx="553">
                  <c:v>20.93890363456034</c:v>
                </c:pt>
                <c:pt idx="554">
                  <c:v>20.98694903924039</c:v>
                </c:pt>
                <c:pt idx="555">
                  <c:v>21.034952461114589</c:v>
                </c:pt>
                <c:pt idx="556">
                  <c:v>21.082913141587074</c:v>
                </c:pt>
                <c:pt idx="557">
                  <c:v>21.130830323100401</c:v>
                </c:pt>
                <c:pt idx="558">
                  <c:v>21.178703249154331</c:v>
                </c:pt>
                <c:pt idx="559">
                  <c:v>21.226531164324758</c:v>
                </c:pt>
                <c:pt idx="560">
                  <c:v>21.274313314282551</c:v>
                </c:pt>
                <c:pt idx="561">
                  <c:v>21.322048945812497</c:v>
                </c:pt>
                <c:pt idx="562">
                  <c:v>21.369737306832082</c:v>
                </c:pt>
                <c:pt idx="563">
                  <c:v>21.417377646410483</c:v>
                </c:pt>
                <c:pt idx="564">
                  <c:v>21.464969214787363</c:v>
                </c:pt>
                <c:pt idx="565">
                  <c:v>21.512511263391779</c:v>
                </c:pt>
                <c:pt idx="566">
                  <c:v>21.56000304486107</c:v>
                </c:pt>
                <c:pt idx="567">
                  <c:v>21.607443813059724</c:v>
                </c:pt>
                <c:pt idx="568">
                  <c:v>21.654832823098264</c:v>
                </c:pt>
                <c:pt idx="569">
                  <c:v>21.702169331352113</c:v>
                </c:pt>
                <c:pt idx="570">
                  <c:v>21.749452595480502</c:v>
                </c:pt>
                <c:pt idx="571">
                  <c:v>21.796681874445323</c:v>
                </c:pt>
                <c:pt idx="572">
                  <c:v>21.843856428530014</c:v>
                </c:pt>
                <c:pt idx="573">
                  <c:v>21.890975519358438</c:v>
                </c:pt>
                <c:pt idx="574">
                  <c:v>21.93803840991378</c:v>
                </c:pt>
                <c:pt idx="575">
                  <c:v>21.985044364557382</c:v>
                </c:pt>
                <c:pt idx="576">
                  <c:v>22.031992649047694</c:v>
                </c:pt>
                <c:pt idx="577">
                  <c:v>22.078882530559088</c:v>
                </c:pt>
                <c:pt idx="578">
                  <c:v>22.125713277700758</c:v>
                </c:pt>
                <c:pt idx="579">
                  <c:v>22.1724841605356</c:v>
                </c:pt>
                <c:pt idx="580">
                  <c:v>22.219194450599112</c:v>
                </c:pt>
                <c:pt idx="581">
                  <c:v>22.26584342091823</c:v>
                </c:pt>
                <c:pt idx="582">
                  <c:v>22.312430346030251</c:v>
                </c:pt>
                <c:pt idx="583">
                  <c:v>22.358954502001676</c:v>
                </c:pt>
                <c:pt idx="584">
                  <c:v>22.405415166447142</c:v>
                </c:pt>
                <c:pt idx="585">
                  <c:v>22.451811618548202</c:v>
                </c:pt>
                <c:pt idx="586">
                  <c:v>22.498143139072326</c:v>
                </c:pt>
                <c:pt idx="587">
                  <c:v>22.544409010391696</c:v>
                </c:pt>
                <c:pt idx="588">
                  <c:v>22.590608516502112</c:v>
                </c:pt>
                <c:pt idx="589">
                  <c:v>22.636740943041879</c:v>
                </c:pt>
                <c:pt idx="590">
                  <c:v>22.682805577310681</c:v>
                </c:pt>
                <c:pt idx="591">
                  <c:v>22.728801708288433</c:v>
                </c:pt>
                <c:pt idx="592">
                  <c:v>22.77472862665422</c:v>
                </c:pt>
                <c:pt idx="593">
                  <c:v>22.820585624805094</c:v>
                </c:pt>
                <c:pt idx="594">
                  <c:v>22.866371996875046</c:v>
                </c:pt>
                <c:pt idx="595">
                  <c:v>22.912087038753814</c:v>
                </c:pt>
                <c:pt idx="596">
                  <c:v>22.957730048105809</c:v>
                </c:pt>
                <c:pt idx="597">
                  <c:v>23.003300324388942</c:v>
                </c:pt>
                <c:pt idx="598">
                  <c:v>23.048797168873548</c:v>
                </c:pt>
                <c:pt idx="599">
                  <c:v>23.094219884661243</c:v>
                </c:pt>
                <c:pt idx="600">
                  <c:v>23.139567776703856</c:v>
                </c:pt>
                <c:pt idx="601">
                  <c:v>23.184840151822204</c:v>
                </c:pt>
                <c:pt idx="602">
                  <c:v>23.230036318725038</c:v>
                </c:pt>
                <c:pt idx="603">
                  <c:v>23.275155588027967</c:v>
                </c:pt>
                <c:pt idx="604">
                  <c:v>23.320197272272249</c:v>
                </c:pt>
                <c:pt idx="605">
                  <c:v>23.365160685943682</c:v>
                </c:pt>
                <c:pt idx="606">
                  <c:v>23.410045145491562</c:v>
                </c:pt>
                <c:pt idx="607">
                  <c:v>23.454849969347467</c:v>
                </c:pt>
                <c:pt idx="608">
                  <c:v>23.499574477944201</c:v>
                </c:pt>
                <c:pt idx="609">
                  <c:v>23.544217993734652</c:v>
                </c:pt>
                <c:pt idx="610">
                  <c:v>23.58877984121062</c:v>
                </c:pt>
                <c:pt idx="611">
                  <c:v>23.633259346921815</c:v>
                </c:pt>
                <c:pt idx="612">
                  <c:v>23.677655839494644</c:v>
                </c:pt>
                <c:pt idx="613">
                  <c:v>23.721968649651085</c:v>
                </c:pt>
                <c:pt idx="614">
                  <c:v>23.766197110227623</c:v>
                </c:pt>
                <c:pt idx="615">
                  <c:v>23.810340556194092</c:v>
                </c:pt>
                <c:pt idx="616">
                  <c:v>23.854398324672555</c:v>
                </c:pt>
                <c:pt idx="617">
                  <c:v>23.898369754956207</c:v>
                </c:pt>
                <c:pt idx="618">
                  <c:v>23.942254188528239</c:v>
                </c:pt>
                <c:pt idx="619">
                  <c:v>23.986050969080697</c:v>
                </c:pt>
                <c:pt idx="620">
                  <c:v>24.029759442533376</c:v>
                </c:pt>
                <c:pt idx="621">
                  <c:v>24.073378957052736</c:v>
                </c:pt>
                <c:pt idx="622">
                  <c:v>24.116908863070737</c:v>
                </c:pt>
                <c:pt idx="623">
                  <c:v>24.160348513303727</c:v>
                </c:pt>
                <c:pt idx="624">
                  <c:v>24.203697262771314</c:v>
                </c:pt>
                <c:pt idx="625">
                  <c:v>24.246954468815282</c:v>
                </c:pt>
                <c:pt idx="626">
                  <c:v>24.290119491118418</c:v>
                </c:pt>
                <c:pt idx="627">
                  <c:v>24.333191691723425</c:v>
                </c:pt>
                <c:pt idx="628">
                  <c:v>24.376170435051826</c:v>
                </c:pt>
                <c:pt idx="629">
                  <c:v>24.419055087922743</c:v>
                </c:pt>
                <c:pt idx="630">
                  <c:v>24.461845019571932</c:v>
                </c:pt>
                <c:pt idx="631">
                  <c:v>24.504539601670491</c:v>
                </c:pt>
                <c:pt idx="632">
                  <c:v>24.547138208343874</c:v>
                </c:pt>
                <c:pt idx="633">
                  <c:v>24.589640216190716</c:v>
                </c:pt>
                <c:pt idx="634">
                  <c:v>24.632045004301688</c:v>
                </c:pt>
                <c:pt idx="635">
                  <c:v>24.674351954278432</c:v>
                </c:pt>
                <c:pt idx="636">
                  <c:v>24.716560450252395</c:v>
                </c:pt>
                <c:pt idx="637">
                  <c:v>24.758669878903728</c:v>
                </c:pt>
                <c:pt idx="638">
                  <c:v>24.800679629480197</c:v>
                </c:pt>
                <c:pt idx="639">
                  <c:v>24.842589093815981</c:v>
                </c:pt>
                <c:pt idx="640">
                  <c:v>24.884397666350598</c:v>
                </c:pt>
                <c:pt idx="641">
                  <c:v>24.926104744147818</c:v>
                </c:pt>
                <c:pt idx="642">
                  <c:v>24.967709726914496</c:v>
                </c:pt>
                <c:pt idx="643">
                  <c:v>25.009212017019468</c:v>
                </c:pt>
                <c:pt idx="644">
                  <c:v>25.050611019512392</c:v>
                </c:pt>
                <c:pt idx="645">
                  <c:v>25.091906142142722</c:v>
                </c:pt>
                <c:pt idx="646">
                  <c:v>25.133096795378467</c:v>
                </c:pt>
                <c:pt idx="647">
                  <c:v>25.174182392425173</c:v>
                </c:pt>
                <c:pt idx="648">
                  <c:v>25.215162349244743</c:v>
                </c:pt>
                <c:pt idx="649">
                  <c:v>25.256036084574312</c:v>
                </c:pt>
                <c:pt idx="650">
                  <c:v>25.296803019945187</c:v>
                </c:pt>
                <c:pt idx="651">
                  <c:v>25.337462579701711</c:v>
                </c:pt>
                <c:pt idx="652">
                  <c:v>25.378014191019989</c:v>
                </c:pt>
                <c:pt idx="653">
                  <c:v>25.418457283927037</c:v>
                </c:pt>
                <c:pt idx="654">
                  <c:v>25.458791291319454</c:v>
                </c:pt>
                <c:pt idx="655">
                  <c:v>25.499015648982375</c:v>
                </c:pt>
                <c:pt idx="656">
                  <c:v>25.539129795608336</c:v>
                </c:pt>
                <c:pt idx="657">
                  <c:v>25.579133172816181</c:v>
                </c:pt>
                <c:pt idx="658">
                  <c:v>25.619025225169917</c:v>
                </c:pt>
                <c:pt idx="659">
                  <c:v>25.658805400197565</c:v>
                </c:pt>
                <c:pt idx="660">
                  <c:v>25.698473148410127</c:v>
                </c:pt>
                <c:pt idx="661">
                  <c:v>25.738027923320338</c:v>
                </c:pt>
                <c:pt idx="662">
                  <c:v>25.777469181461669</c:v>
                </c:pt>
                <c:pt idx="663">
                  <c:v>25.816796382407151</c:v>
                </c:pt>
                <c:pt idx="664">
                  <c:v>25.856008988788226</c:v>
                </c:pt>
                <c:pt idx="665">
                  <c:v>25.895106466313671</c:v>
                </c:pt>
                <c:pt idx="666">
                  <c:v>25.934088283788505</c:v>
                </c:pt>
                <c:pt idx="667">
                  <c:v>25.972953913132748</c:v>
                </c:pt>
                <c:pt idx="668">
                  <c:v>26.011702829400448</c:v>
                </c:pt>
                <c:pt idx="669">
                  <c:v>26.050334510798432</c:v>
                </c:pt>
                <c:pt idx="670">
                  <c:v>26.088848438705302</c:v>
                </c:pt>
                <c:pt idx="671">
                  <c:v>26.127244097690244</c:v>
                </c:pt>
                <c:pt idx="672">
                  <c:v>26.165520975531862</c:v>
                </c:pt>
                <c:pt idx="673">
                  <c:v>26.203678563237197</c:v>
                </c:pt>
                <c:pt idx="674">
                  <c:v>26.241716355060468</c:v>
                </c:pt>
                <c:pt idx="675">
                  <c:v>26.27963384852205</c:v>
                </c:pt>
                <c:pt idx="676">
                  <c:v>26.317430544427264</c:v>
                </c:pt>
                <c:pt idx="677">
                  <c:v>26.355105946885313</c:v>
                </c:pt>
                <c:pt idx="678">
                  <c:v>26.392659563328234</c:v>
                </c:pt>
                <c:pt idx="679">
                  <c:v>26.430090904529536</c:v>
                </c:pt>
                <c:pt idx="680">
                  <c:v>26.467399484623392</c:v>
                </c:pt>
                <c:pt idx="681">
                  <c:v>26.504584821123284</c:v>
                </c:pt>
                <c:pt idx="682">
                  <c:v>26.541646434940976</c:v>
                </c:pt>
                <c:pt idx="683">
                  <c:v>26.578583850405391</c:v>
                </c:pt>
                <c:pt idx="684">
                  <c:v>26.61539659528146</c:v>
                </c:pt>
                <c:pt idx="685">
                  <c:v>26.652084200789048</c:v>
                </c:pt>
                <c:pt idx="686">
                  <c:v>26.688646201621783</c:v>
                </c:pt>
                <c:pt idx="687">
                  <c:v>26.725082135965952</c:v>
                </c:pt>
                <c:pt idx="688">
                  <c:v>26.761391545519437</c:v>
                </c:pt>
                <c:pt idx="689">
                  <c:v>26.797573975510474</c:v>
                </c:pt>
                <c:pt idx="690">
                  <c:v>26.83362897471665</c:v>
                </c:pt>
                <c:pt idx="691">
                  <c:v>26.869556095483713</c:v>
                </c:pt>
                <c:pt idx="692">
                  <c:v>26.905354893744455</c:v>
                </c:pt>
                <c:pt idx="693">
                  <c:v>26.94102492903766</c:v>
                </c:pt>
                <c:pt idx="694">
                  <c:v>26.976565764526899</c:v>
                </c:pt>
                <c:pt idx="695">
                  <c:v>27.011976967019429</c:v>
                </c:pt>
                <c:pt idx="696">
                  <c:v>27.047258106985144</c:v>
                </c:pt>
                <c:pt idx="697">
                  <c:v>27.082408758575319</c:v>
                </c:pt>
                <c:pt idx="698">
                  <c:v>27.117428499641594</c:v>
                </c:pt>
                <c:pt idx="699">
                  <c:v>27.152316911754859</c:v>
                </c:pt>
                <c:pt idx="700">
                  <c:v>27.187073580224062</c:v>
                </c:pt>
                <c:pt idx="701">
                  <c:v>27.221698094115137</c:v>
                </c:pt>
                <c:pt idx="702">
                  <c:v>27.256190046269886</c:v>
                </c:pt>
                <c:pt idx="703">
                  <c:v>27.290549033324805</c:v>
                </c:pt>
                <c:pt idx="704">
                  <c:v>27.324774655730049</c:v>
                </c:pt>
                <c:pt idx="705">
                  <c:v>27.358866517768217</c:v>
                </c:pt>
                <c:pt idx="706">
                  <c:v>27.392824227573339</c:v>
                </c:pt>
                <c:pt idx="707">
                  <c:v>27.426647397149654</c:v>
                </c:pt>
                <c:pt idx="708">
                  <c:v>27.460335642390547</c:v>
                </c:pt>
                <c:pt idx="709">
                  <c:v>27.493888583097345</c:v>
                </c:pt>
                <c:pt idx="710">
                  <c:v>27.527305842998395</c:v>
                </c:pt>
                <c:pt idx="711">
                  <c:v>27.560587049767729</c:v>
                </c:pt>
                <c:pt idx="712">
                  <c:v>27.593731835044018</c:v>
                </c:pt>
                <c:pt idx="713">
                  <c:v>27.626739834449463</c:v>
                </c:pt>
                <c:pt idx="714">
                  <c:v>27.659610687608723</c:v>
                </c:pt>
                <c:pt idx="715">
                  <c:v>27.692344038167654</c:v>
                </c:pt>
                <c:pt idx="716">
                  <c:v>27.724939533812364</c:v>
                </c:pt>
                <c:pt idx="717">
                  <c:v>27.757396826287948</c:v>
                </c:pt>
                <c:pt idx="718">
                  <c:v>27.789715571417453</c:v>
                </c:pt>
                <c:pt idx="719">
                  <c:v>27.821895429120715</c:v>
                </c:pt>
                <c:pt idx="720">
                  <c:v>27.853936063433224</c:v>
                </c:pt>
                <c:pt idx="721">
                  <c:v>27.88583714252508</c:v>
                </c:pt>
                <c:pt idx="722">
                  <c:v>27.91759833871982</c:v>
                </c:pt>
                <c:pt idx="723">
                  <c:v>27.949219328513216</c:v>
                </c:pt>
                <c:pt idx="724">
                  <c:v>27.98069979259235</c:v>
                </c:pt>
                <c:pt idx="725">
                  <c:v>28.012039415854339</c:v>
                </c:pt>
                <c:pt idx="726">
                  <c:v>28.043237887425228</c:v>
                </c:pt>
                <c:pt idx="727">
                  <c:v>28.074294900678915</c:v>
                </c:pt>
                <c:pt idx="728">
                  <c:v>28.105210153256024</c:v>
                </c:pt>
                <c:pt idx="729">
                  <c:v>28.135983347082782</c:v>
                </c:pt>
                <c:pt idx="730">
                  <c:v>28.1666141883899</c:v>
                </c:pt>
                <c:pt idx="731">
                  <c:v>28.197102387731352</c:v>
                </c:pt>
                <c:pt idx="732">
                  <c:v>28.227447660003442</c:v>
                </c:pt>
                <c:pt idx="733">
                  <c:v>28.257649724463551</c:v>
                </c:pt>
                <c:pt idx="734">
                  <c:v>28.287708304749067</c:v>
                </c:pt>
                <c:pt idx="735">
                  <c:v>28.317623128896191</c:v>
                </c:pt>
                <c:pt idx="736">
                  <c:v>28.347393929358962</c:v>
                </c:pt>
                <c:pt idx="737">
                  <c:v>28.377020443027991</c:v>
                </c:pt>
                <c:pt idx="738">
                  <c:v>28.406502411249424</c:v>
                </c:pt>
                <c:pt idx="739">
                  <c:v>28.435839579843712</c:v>
                </c:pt>
                <c:pt idx="740">
                  <c:v>28.465031699124651</c:v>
                </c:pt>
                <c:pt idx="741">
                  <c:v>28.494078523918247</c:v>
                </c:pt>
                <c:pt idx="742">
                  <c:v>28.522979813581397</c:v>
                </c:pt>
                <c:pt idx="743">
                  <c:v>28.551735332020986</c:v>
                </c:pt>
                <c:pt idx="744">
                  <c:v>28.580344847712588</c:v>
                </c:pt>
                <c:pt idx="745">
                  <c:v>28.608808133719574</c:v>
                </c:pt>
                <c:pt idx="746">
                  <c:v>28.637124967711777</c:v>
                </c:pt>
                <c:pt idx="747">
                  <c:v>28.665295131984454</c:v>
                </c:pt>
                <c:pt idx="748">
                  <c:v>28.693318413477161</c:v>
                </c:pt>
                <c:pt idx="749">
                  <c:v>28.721194603792632</c:v>
                </c:pt>
                <c:pt idx="750">
                  <c:v>28.748923499215728</c:v>
                </c:pt>
                <c:pt idx="751">
                  <c:v>28.776504900732156</c:v>
                </c:pt>
                <c:pt idx="752">
                  <c:v>28.8039386140475</c:v>
                </c:pt>
                <c:pt idx="753">
                  <c:v>28.831224449605998</c:v>
                </c:pt>
                <c:pt idx="754">
                  <c:v>28.858362222609482</c:v>
                </c:pt>
                <c:pt idx="755">
                  <c:v>28.88535175303624</c:v>
                </c:pt>
                <c:pt idx="756">
                  <c:v>28.912192865659911</c:v>
                </c:pt>
                <c:pt idx="757">
                  <c:v>28.938885390068361</c:v>
                </c:pt>
                <c:pt idx="758">
                  <c:v>28.965429160682476</c:v>
                </c:pt>
                <c:pt idx="759">
                  <c:v>28.991824016775141</c:v>
                </c:pt>
                <c:pt idx="760">
                  <c:v>29.018069802490199</c:v>
                </c:pt>
                <c:pt idx="761">
                  <c:v>29.044166366861077</c:v>
                </c:pt>
                <c:pt idx="762">
                  <c:v>29.070113563829896</c:v>
                </c:pt>
                <c:pt idx="763">
                  <c:v>29.095911252266177</c:v>
                </c:pt>
                <c:pt idx="764">
                  <c:v>29.121559295985982</c:v>
                </c:pt>
                <c:pt idx="765">
                  <c:v>29.147057563770428</c:v>
                </c:pt>
                <c:pt idx="766">
                  <c:v>29.172405929384908</c:v>
                </c:pt>
                <c:pt idx="767">
                  <c:v>29.19760427159774</c:v>
                </c:pt>
                <c:pt idx="768">
                  <c:v>29.222652474199094</c:v>
                </c:pt>
                <c:pt idx="769">
                  <c:v>29.247550426020045</c:v>
                </c:pt>
                <c:pt idx="770">
                  <c:v>29.272298020951219</c:v>
                </c:pt>
                <c:pt idx="771">
                  <c:v>29.296895157961693</c:v>
                </c:pt>
                <c:pt idx="772">
                  <c:v>29.321341741118072</c:v>
                </c:pt>
                <c:pt idx="773">
                  <c:v>29.345637679603268</c:v>
                </c:pt>
                <c:pt idx="774">
                  <c:v>29.369782887735177</c:v>
                </c:pt>
                <c:pt idx="775">
                  <c:v>29.393777284985919</c:v>
                </c:pt>
                <c:pt idx="776">
                  <c:v>29.417620796000392</c:v>
                </c:pt>
                <c:pt idx="777">
                  <c:v>29.441313350615456</c:v>
                </c:pt>
                <c:pt idx="778">
                  <c:v>29.464854883878452</c:v>
                </c:pt>
                <c:pt idx="779">
                  <c:v>29.488245336066434</c:v>
                </c:pt>
                <c:pt idx="780">
                  <c:v>29.511484652704848</c:v>
                </c:pt>
                <c:pt idx="781">
                  <c:v>29.534572784586455</c:v>
                </c:pt>
                <c:pt idx="782">
                  <c:v>29.557509687790134</c:v>
                </c:pt>
                <c:pt idx="783">
                  <c:v>29.58029532370001</c:v>
                </c:pt>
                <c:pt idx="784">
                  <c:v>29.602929659024014</c:v>
                </c:pt>
                <c:pt idx="785">
                  <c:v>29.625412665812938</c:v>
                </c:pt>
                <c:pt idx="786">
                  <c:v>29.647744321479379</c:v>
                </c:pt>
                <c:pt idx="787">
                  <c:v>29.66992460881637</c:v>
                </c:pt>
                <c:pt idx="788">
                  <c:v>29.691953516016525</c:v>
                </c:pt>
                <c:pt idx="789">
                  <c:v>29.713831036690856</c:v>
                </c:pt>
                <c:pt idx="790">
                  <c:v>29.735557169887407</c:v>
                </c:pt>
                <c:pt idx="791">
                  <c:v>29.757131920110542</c:v>
                </c:pt>
                <c:pt idx="792">
                  <c:v>29.778555297339516</c:v>
                </c:pt>
                <c:pt idx="793">
                  <c:v>29.799827317047505</c:v>
                </c:pt>
                <c:pt idx="794">
                  <c:v>29.820948000220312</c:v>
                </c:pt>
                <c:pt idx="795">
                  <c:v>29.841917373375509</c:v>
                </c:pt>
                <c:pt idx="796">
                  <c:v>29.862735468581029</c:v>
                </c:pt>
                <c:pt idx="797">
                  <c:v>29.883402323474357</c:v>
                </c:pt>
                <c:pt idx="798">
                  <c:v>29.903917981281115</c:v>
                </c:pt>
                <c:pt idx="799">
                  <c:v>29.924282490834113</c:v>
                </c:pt>
                <c:pt idx="800">
                  <c:v>29.94449590659222</c:v>
                </c:pt>
                <c:pt idx="801">
                  <c:v>29.964558288659084</c:v>
                </c:pt>
                <c:pt idx="802">
                  <c:v>29.984469702802279</c:v>
                </c:pt>
                <c:pt idx="803">
                  <c:v>30.00423022047195</c:v>
                </c:pt>
                <c:pt idx="804">
                  <c:v>30.023839918819849</c:v>
                </c:pt>
                <c:pt idx="805">
                  <c:v>30.04329888071803</c:v>
                </c:pt>
                <c:pt idx="806">
                  <c:v>30.062607194778014</c:v>
                </c:pt>
                <c:pt idx="807">
                  <c:v>30.081764955369326</c:v>
                </c:pt>
                <c:pt idx="808">
                  <c:v>30.100772262638714</c:v>
                </c:pt>
                <c:pt idx="809">
                  <c:v>30.119629222528697</c:v>
                </c:pt>
                <c:pt idx="810">
                  <c:v>30.138335946796722</c:v>
                </c:pt>
                <c:pt idx="811">
                  <c:v>30.156892553033884</c:v>
                </c:pt>
                <c:pt idx="812">
                  <c:v>30.175299164683903</c:v>
                </c:pt>
                <c:pt idx="813">
                  <c:v>30.193555911061861</c:v>
                </c:pt>
                <c:pt idx="814">
                  <c:v>30.211662927373315</c:v>
                </c:pt>
                <c:pt idx="815">
                  <c:v>30.229620354732816</c:v>
                </c:pt>
                <c:pt idx="816">
                  <c:v>30.247428340183252</c:v>
                </c:pt>
                <c:pt idx="817">
                  <c:v>30.265087036714281</c:v>
                </c:pt>
                <c:pt idx="818">
                  <c:v>30.282596603281533</c:v>
                </c:pt>
                <c:pt idx="819">
                  <c:v>30.299957204825368</c:v>
                </c:pt>
                <c:pt idx="820">
                  <c:v>30.317169012289614</c:v>
                </c:pt>
                <c:pt idx="821">
                  <c:v>30.334232202640791</c:v>
                </c:pt>
                <c:pt idx="822">
                  <c:v>30.351146958886581</c:v>
                </c:pt>
                <c:pt idx="823">
                  <c:v>30.367913470095083</c:v>
                </c:pt>
                <c:pt idx="824">
                  <c:v>30.384531931413431</c:v>
                </c:pt>
                <c:pt idx="825">
                  <c:v>30.401002544086747</c:v>
                </c:pt>
                <c:pt idx="826">
                  <c:v>30.417325515477124</c:v>
                </c:pt>
                <c:pt idx="827">
                  <c:v>30.433501059082282</c:v>
                </c:pt>
                <c:pt idx="828">
                  <c:v>30.449529394554787</c:v>
                </c:pt>
                <c:pt idx="829">
                  <c:v>30.465410747720501</c:v>
                </c:pt>
                <c:pt idx="830">
                  <c:v>30.481145350597814</c:v>
                </c:pt>
                <c:pt idx="831">
                  <c:v>30.496733441416438</c:v>
                </c:pt>
                <c:pt idx="832">
                  <c:v>30.512175264636138</c:v>
                </c:pt>
                <c:pt idx="833">
                  <c:v>30.527471070965703</c:v>
                </c:pt>
                <c:pt idx="834">
                  <c:v>30.542621117381969</c:v>
                </c:pt>
                <c:pt idx="835">
                  <c:v>30.557625667148447</c:v>
                </c:pt>
                <c:pt idx="836">
                  <c:v>30.572484989834429</c:v>
                </c:pt>
                <c:pt idx="837">
                  <c:v>30.587199361333642</c:v>
                </c:pt>
                <c:pt idx="838">
                  <c:v>30.601769063883353</c:v>
                </c:pt>
                <c:pt idx="839">
                  <c:v>30.616194386083112</c:v>
                </c:pt>
                <c:pt idx="840">
                  <c:v>30.63047562291354</c:v>
                </c:pt>
                <c:pt idx="841">
                  <c:v>30.644613075755636</c:v>
                </c:pt>
                <c:pt idx="842">
                  <c:v>30.658607052409014</c:v>
                </c:pt>
                <c:pt idx="843">
                  <c:v>30.67245786711133</c:v>
                </c:pt>
                <c:pt idx="844">
                  <c:v>30.686165840556839</c:v>
                </c:pt>
                <c:pt idx="845">
                  <c:v>30.699731299915459</c:v>
                </c:pt>
                <c:pt idx="846">
                  <c:v>30.713154578851505</c:v>
                </c:pt>
                <c:pt idx="847">
                  <c:v>30.726436017542795</c:v>
                </c:pt>
                <c:pt idx="848">
                  <c:v>30.739575962699156</c:v>
                </c:pt>
                <c:pt idx="849">
                  <c:v>30.752574767581649</c:v>
                </c:pt>
                <c:pt idx="850">
                  <c:v>30.765432792021294</c:v>
                </c:pt>
                <c:pt idx="851">
                  <c:v>30.778150402438058</c:v>
                </c:pt>
                <c:pt idx="852">
                  <c:v>30.790727971859464</c:v>
                </c:pt>
                <c:pt idx="853">
                  <c:v>30.803165879939893</c:v>
                </c:pt>
                <c:pt idx="854">
                  <c:v>30.815464512978991</c:v>
                </c:pt>
                <c:pt idx="855">
                  <c:v>30.827624263940994</c:v>
                </c:pt>
                <c:pt idx="856">
                  <c:v>30.839645532473288</c:v>
                </c:pt>
                <c:pt idx="857">
                  <c:v>30.851528724925437</c:v>
                </c:pt>
                <c:pt idx="858">
                  <c:v>30.863274254367969</c:v>
                </c:pt>
                <c:pt idx="859">
                  <c:v>30.874882540611331</c:v>
                </c:pt>
                <c:pt idx="860">
                  <c:v>30.886354010224871</c:v>
                </c:pt>
                <c:pt idx="861">
                  <c:v>30.8976890965554</c:v>
                </c:pt>
                <c:pt idx="862">
                  <c:v>30.908888239746425</c:v>
                </c:pt>
                <c:pt idx="863">
                  <c:v>30.919951886756767</c:v>
                </c:pt>
                <c:pt idx="864">
                  <c:v>30.9308804913796</c:v>
                </c:pt>
                <c:pt idx="865">
                  <c:v>30.941674514261287</c:v>
                </c:pt>
                <c:pt idx="866">
                  <c:v>30.952334422920096</c:v>
                </c:pt>
                <c:pt idx="867">
                  <c:v>30.962860691765524</c:v>
                </c:pt>
                <c:pt idx="868">
                  <c:v>30.97325380211656</c:v>
                </c:pt>
                <c:pt idx="869">
                  <c:v>30.983514242221084</c:v>
                </c:pt>
                <c:pt idx="870">
                  <c:v>30.993642507274505</c:v>
                </c:pt>
                <c:pt idx="871">
                  <c:v>31.003639099438598</c:v>
                </c:pt>
                <c:pt idx="872">
                  <c:v>31.013504527860601</c:v>
                </c:pt>
                <c:pt idx="873">
                  <c:v>31.023239308691966</c:v>
                </c:pt>
                <c:pt idx="874">
                  <c:v>31.03284396510707</c:v>
                </c:pt>
                <c:pt idx="875">
                  <c:v>31.042319027322357</c:v>
                </c:pt>
                <c:pt idx="876">
                  <c:v>31.051665032615119</c:v>
                </c:pt>
                <c:pt idx="877">
                  <c:v>31.060882525342382</c:v>
                </c:pt>
                <c:pt idx="878">
                  <c:v>31.069972056959806</c:v>
                </c:pt>
                <c:pt idx="879">
                  <c:v>31.078934186040517</c:v>
                </c:pt>
                <c:pt idx="880">
                  <c:v>31.087769478293858</c:v>
                </c:pt>
                <c:pt idx="881">
                  <c:v>31.096478506584681</c:v>
                </c:pt>
                <c:pt idx="882">
                  <c:v>31.105061850951735</c:v>
                </c:pt>
                <c:pt idx="883">
                  <c:v>31.11352009862695</c:v>
                </c:pt>
                <c:pt idx="884">
                  <c:v>31.12185384405387</c:v>
                </c:pt>
                <c:pt idx="885">
                  <c:v>31.130063688907224</c:v>
                </c:pt>
                <c:pt idx="886">
                  <c:v>31.138150242110893</c:v>
                </c:pt>
                <c:pt idx="887">
                  <c:v>31.146114119857682</c:v>
                </c:pt>
                <c:pt idx="888">
                  <c:v>31.153955945627587</c:v>
                </c:pt>
                <c:pt idx="889">
                  <c:v>31.161676350206911</c:v>
                </c:pt>
                <c:pt idx="890">
                  <c:v>31.169275971707094</c:v>
                </c:pt>
                <c:pt idx="891">
                  <c:v>31.176755455583738</c:v>
                </c:pt>
                <c:pt idx="892">
                  <c:v>31.184115454655178</c:v>
                </c:pt>
                <c:pt idx="893">
                  <c:v>31.191356629121678</c:v>
                </c:pt>
                <c:pt idx="894">
                  <c:v>31.198479646584108</c:v>
                </c:pt>
                <c:pt idx="895">
                  <c:v>31.20548518206288</c:v>
                </c:pt>
                <c:pt idx="896">
                  <c:v>31.212373918016947</c:v>
                </c:pt>
                <c:pt idx="897">
                  <c:v>31.219146544362495</c:v>
                </c:pt>
                <c:pt idx="898">
                  <c:v>31.225803758491871</c:v>
                </c:pt>
                <c:pt idx="899">
                  <c:v>31.232346265292538</c:v>
                </c:pt>
                <c:pt idx="900">
                  <c:v>31.238774777165919</c:v>
                </c:pt>
                <c:pt idx="901">
                  <c:v>31.245090014046202</c:v>
                </c:pt>
                <c:pt idx="902">
                  <c:v>31.251292703419391</c:v>
                </c:pt>
                <c:pt idx="903">
                  <c:v>31.25738358034187</c:v>
                </c:pt>
                <c:pt idx="904">
                  <c:v>31.26336338745979</c:v>
                </c:pt>
                <c:pt idx="905">
                  <c:v>31.269232875027427</c:v>
                </c:pt>
                <c:pt idx="906">
                  <c:v>31.274992800926395</c:v>
                </c:pt>
                <c:pt idx="907">
                  <c:v>31.280643930684274</c:v>
                </c:pt>
                <c:pt idx="908">
                  <c:v>31.286187037493782</c:v>
                </c:pt>
                <c:pt idx="909">
                  <c:v>31.291622902231399</c:v>
                </c:pt>
                <c:pt idx="910">
                  <c:v>31.296952313476407</c:v>
                </c:pt>
                <c:pt idx="911">
                  <c:v>31.302176067529665</c:v>
                </c:pt>
                <c:pt idx="912">
                  <c:v>31.30729496843265</c:v>
                </c:pt>
                <c:pt idx="913">
                  <c:v>31.312309827985899</c:v>
                </c:pt>
                <c:pt idx="914">
                  <c:v>31.31722146576864</c:v>
                </c:pt>
                <c:pt idx="915">
                  <c:v>31.322030709156959</c:v>
                </c:pt>
                <c:pt idx="916">
                  <c:v>31.326738393343103</c:v>
                </c:pt>
                <c:pt idx="917">
                  <c:v>31.331345361353996</c:v>
                </c:pt>
                <c:pt idx="918">
                  <c:v>31.335852464070634</c:v>
                </c:pt>
                <c:pt idx="919">
                  <c:v>31.340260560246417</c:v>
                </c:pt>
                <c:pt idx="920">
                  <c:v>31.344570516526414</c:v>
                </c:pt>
                <c:pt idx="921">
                  <c:v>31.348783207466138</c:v>
                </c:pt>
                <c:pt idx="922">
                  <c:v>31.352899515550337</c:v>
                </c:pt>
                <c:pt idx="923">
                  <c:v>31.356920331211814</c:v>
                </c:pt>
                <c:pt idx="924">
                  <c:v>31.360846552850639</c:v>
                </c:pt>
                <c:pt idx="925">
                  <c:v>31.364679086852714</c:v>
                </c:pt>
                <c:pt idx="926">
                  <c:v>31.368418847608734</c:v>
                </c:pt>
                <c:pt idx="927">
                  <c:v>31.372066757533155</c:v>
                </c:pt>
                <c:pt idx="928">
                  <c:v>31.375623747082894</c:v>
                </c:pt>
                <c:pt idx="929">
                  <c:v>31.379090754776392</c:v>
                </c:pt>
                <c:pt idx="930">
                  <c:v>31.382468727212363</c:v>
                </c:pt>
                <c:pt idx="931">
                  <c:v>31.385758619088822</c:v>
                </c:pt>
                <c:pt idx="932">
                  <c:v>31.388961393221809</c:v>
                </c:pt>
                <c:pt idx="933">
                  <c:v>31.392078020564327</c:v>
                </c:pt>
                <c:pt idx="934">
                  <c:v>31.395109480225198</c:v>
                </c:pt>
                <c:pt idx="935">
                  <c:v>31.398056759488075</c:v>
                </c:pt>
                <c:pt idx="936">
                  <c:v>31.400920853830019</c:v>
                </c:pt>
                <c:pt idx="937">
                  <c:v>31.403702766940796</c:v>
                </c:pt>
                <c:pt idx="938">
                  <c:v>31.406403510741391</c:v>
                </c:pt>
                <c:pt idx="939">
                  <c:v>31.409024105403159</c:v>
                </c:pt>
                <c:pt idx="940">
                  <c:v>31.411565579366311</c:v>
                </c:pt>
                <c:pt idx="941">
                  <c:v>31.414028969359432</c:v>
                </c:pt>
                <c:pt idx="942">
                  <c:v>31.41641532041767</c:v>
                </c:pt>
                <c:pt idx="943">
                  <c:v>31.41872568590199</c:v>
                </c:pt>
                <c:pt idx="944">
                  <c:v>31.42096112751824</c:v>
                </c:pt>
                <c:pt idx="945">
                  <c:v>31.423122715335484</c:v>
                </c:pt>
                <c:pt idx="946">
                  <c:v>31.425211527805324</c:v>
                </c:pt>
                <c:pt idx="947">
                  <c:v>31.427228651780542</c:v>
                </c:pt>
                <c:pt idx="948">
                  <c:v>31.429175182534255</c:v>
                </c:pt>
                <c:pt idx="949">
                  <c:v>31.431052223778469</c:v>
                </c:pt>
                <c:pt idx="950">
                  <c:v>31.432860887683042</c:v>
                </c:pt>
                <c:pt idx="951">
                  <c:v>31.434602294894905</c:v>
                </c:pt>
                <c:pt idx="952">
                  <c:v>31.436277574556307</c:v>
                </c:pt>
                <c:pt idx="953">
                  <c:v>31.437887864324289</c:v>
                </c:pt>
                <c:pt idx="954">
                  <c:v>31.439434310389192</c:v>
                </c:pt>
                <c:pt idx="955">
                  <c:v>31.440918067493815</c:v>
                </c:pt>
                <c:pt idx="956">
                  <c:v>31.442340298951979</c:v>
                </c:pt>
                <c:pt idx="957">
                  <c:v>31.443702176667696</c:v>
                </c:pt>
                <c:pt idx="958">
                  <c:v>31.445004881153864</c:v>
                </c:pt>
                <c:pt idx="959">
                  <c:v>31.446249601551187</c:v>
                </c:pt>
                <c:pt idx="960">
                  <c:v>31.44743753564719</c:v>
                </c:pt>
                <c:pt idx="961">
                  <c:v>31.448569889894824</c:v>
                </c:pt>
                <c:pt idx="962">
                  <c:v>31.449647879431577</c:v>
                </c:pt>
                <c:pt idx="963">
                  <c:v>31.450672728098304</c:v>
                </c:pt>
                <c:pt idx="964">
                  <c:v>31.451645668458138</c:v>
                </c:pt>
                <c:pt idx="965">
                  <c:v>31.452567941815154</c:v>
                </c:pt>
                <c:pt idx="966">
                  <c:v>31.453440798233483</c:v>
                </c:pt>
                <c:pt idx="967">
                  <c:v>31.454265496556204</c:v>
                </c:pt>
                <c:pt idx="968">
                  <c:v>31.455043304424024</c:v>
                </c:pt>
                <c:pt idx="969">
                  <c:v>31.455775498294301</c:v>
                </c:pt>
                <c:pt idx="970">
                  <c:v>31.456463363459999</c:v>
                </c:pt>
                <c:pt idx="971">
                  <c:v>31.45710819406812</c:v>
                </c:pt>
                <c:pt idx="972">
                  <c:v>31.457711293139393</c:v>
                </c:pt>
                <c:pt idx="973">
                  <c:v>31.458273972586312</c:v>
                </c:pt>
                <c:pt idx="974">
                  <c:v>31.458797553232621</c:v>
                </c:pt>
                <c:pt idx="975">
                  <c:v>31.459283364831784</c:v>
                </c:pt>
                <c:pt idx="976">
                  <c:v>31.459732746086225</c:v>
                </c:pt>
                <c:pt idx="977">
                  <c:v>31.460147044665767</c:v>
                </c:pt>
                <c:pt idx="978">
                  <c:v>31.460527617227022</c:v>
                </c:pt>
                <c:pt idx="979">
                  <c:v>31.460875829431902</c:v>
                </c:pt>
                <c:pt idx="980">
                  <c:v>31.461193055966543</c:v>
                </c:pt>
                <c:pt idx="981">
                  <c:v>31.461480680560459</c:v>
                </c:pt>
                <c:pt idx="982">
                  <c:v>31.461740096004878</c:v>
                </c:pt>
                <c:pt idx="983">
                  <c:v>31.461972704172329</c:v>
                </c:pt>
                <c:pt idx="984">
                  <c:v>31.462179916034916</c:v>
                </c:pt>
                <c:pt idx="985">
                  <c:v>31.462363151683494</c:v>
                </c:pt>
                <c:pt idx="986">
                  <c:v>31.462523840346499</c:v>
                </c:pt>
                <c:pt idx="987">
                  <c:v>31.462663420408759</c:v>
                </c:pt>
                <c:pt idx="988">
                  <c:v>31.462783339430455</c:v>
                </c:pt>
                <c:pt idx="989">
                  <c:v>31.46288505416603</c:v>
                </c:pt>
                <c:pt idx="990">
                  <c:v>31.462970030583051</c:v>
                </c:pt>
                <c:pt idx="991">
                  <c:v>31.463039743880749</c:v>
                </c:pt>
                <c:pt idx="992">
                  <c:v>31.463095678509539</c:v>
                </c:pt>
                <c:pt idx="993">
                  <c:v>31.463139328189435</c:v>
                </c:pt>
                <c:pt idx="994">
                  <c:v>31.463172195928962</c:v>
                </c:pt>
                <c:pt idx="995">
                  <c:v>31.463195794044356</c:v>
                </c:pt>
                <c:pt idx="996">
                  <c:v>31.46321164417785</c:v>
                </c:pt>
                <c:pt idx="997">
                  <c:v>31.46322127731738</c:v>
                </c:pt>
                <c:pt idx="998">
                  <c:v>31.463226233814602</c:v>
                </c:pt>
                <c:pt idx="999">
                  <c:v>31.463228063404319</c:v>
                </c:pt>
                <c:pt idx="1000">
                  <c:v>31.463228325223216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A-4099-93E4-65A70901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258176"/>
        <c:axId val="250259712"/>
      </c:lineChart>
      <c:catAx>
        <c:axId val="250258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0259712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25025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2581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0283473209377594"/>
          <c:y val="3.576065366676754E-2"/>
          <c:w val="0.47588738910183576"/>
          <c:h val="3.5526209538318448E-2"/>
        </c:manualLayout>
      </c:layout>
      <c:overlay val="1"/>
      <c:txPr>
        <a:bodyPr/>
        <a:lstStyle/>
        <a:p>
          <a:pPr>
            <a:defRPr sz="15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baseline="0"/>
              <a:t>관절의 궤적속도와 실제 속도입력</a:t>
            </a:r>
            <a:endParaRPr lang="ko-KR" altLang="en-US"/>
          </a:p>
        </c:rich>
      </c:tx>
      <c:layout>
        <c:manualLayout>
          <c:xMode val="edge"/>
          <c:yMode val="edge"/>
          <c:x val="4.0459870299402734E-2"/>
          <c:y val="1.77080274240783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720464290786523E-2"/>
          <c:y val="0.10063322920285896"/>
          <c:w val="0.91040804304186151"/>
          <c:h val="0.81287854938271609"/>
        </c:manualLayout>
      </c:layout>
      <c:lineChart>
        <c:grouping val="standard"/>
        <c:varyColors val="0"/>
        <c:ser>
          <c:idx val="4"/>
          <c:order val="0"/>
          <c:tx>
            <c:strRef>
              <c:f>'관절공간 경로 계획 및 모션 PI제어'!$K$17</c:f>
              <c:strCache>
                <c:ptCount val="1"/>
                <c:pt idx="0">
                  <c:v>theta.dot</c:v>
                </c:pt>
              </c:strCache>
            </c:strRef>
          </c:tx>
          <c:spPr>
            <a:ln w="9525"/>
          </c:spPr>
          <c:marker>
            <c:symbol val="none"/>
          </c:marker>
          <c:cat>
            <c:numRef>
              <c:f>'관절공간 경로 계획 및 모션 PI제어'!$L$8:$ALX$8</c:f>
              <c:numCache>
                <c:formatCode>General</c:formatCode>
                <c:ptCount val="10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</c:numCache>
            </c:numRef>
          </c:cat>
          <c:val>
            <c:numRef>
              <c:f>'관절공간 경로 계획 및 모션 PI제어'!$L$17:$ALX$17</c:f>
              <c:numCache>
                <c:formatCode>General</c:formatCode>
                <c:ptCount val="1001"/>
                <c:pt idx="0">
                  <c:v>1.5</c:v>
                </c:pt>
                <c:pt idx="1">
                  <c:v>1.4956962928804212</c:v>
                </c:pt>
                <c:pt idx="2">
                  <c:v>1.4872838958633405</c:v>
                </c:pt>
                <c:pt idx="3">
                  <c:v>1.4792610693098001</c:v>
                </c:pt>
                <c:pt idx="4">
                  <c:v>1.4716260976598072</c:v>
                </c:pt>
                <c:pt idx="5">
                  <c:v>1.464377262413481</c:v>
                </c:pt>
                <c:pt idx="6">
                  <c:v>1.4575128421782635</c:v>
                </c:pt>
                <c:pt idx="7">
                  <c:v>1.4510311127152447</c:v>
                </c:pt>
                <c:pt idx="8">
                  <c:v>1.4449303469857637</c:v>
                </c:pt>
                <c:pt idx="9">
                  <c:v>1.4392088151982194</c:v>
                </c:pt>
                <c:pt idx="10">
                  <c:v>1.4338647848544344</c:v>
                </c:pt>
                <c:pt idx="11">
                  <c:v>1.4288965207963003</c:v>
                </c:pt>
                <c:pt idx="12">
                  <c:v>1.4243022852522804</c:v>
                </c:pt>
                <c:pt idx="13">
                  <c:v>1.4200803378839018</c:v>
                </c:pt>
                <c:pt idx="14">
                  <c:v>1.4162289358322859</c:v>
                </c:pt>
                <c:pt idx="15">
                  <c:v>1.41274633376435</c:v>
                </c:pt>
                <c:pt idx="16">
                  <c:v>1.409630783919614</c:v>
                </c:pt>
                <c:pt idx="17">
                  <c:v>1.4068805361559997</c:v>
                </c:pt>
                <c:pt idx="18">
                  <c:v>1.4044938379966119</c:v>
                </c:pt>
                <c:pt idx="19">
                  <c:v>1.4024689346757286</c:v>
                </c:pt>
                <c:pt idx="20">
                  <c:v>1.4008040691850434</c:v>
                </c:pt>
                <c:pt idx="21">
                  <c:v>1.3994974823198909</c:v>
                </c:pt>
                <c:pt idx="22">
                  <c:v>1.3985474127252524</c:v>
                </c:pt>
                <c:pt idx="23">
                  <c:v>1.3979520969418719</c:v>
                </c:pt>
                <c:pt idx="24">
                  <c:v>1.3977097694520517</c:v>
                </c:pt>
                <c:pt idx="25">
                  <c:v>1.3978186627259643</c:v>
                </c:pt>
                <c:pt idx="26">
                  <c:v>1.3982770072669202</c:v>
                </c:pt>
                <c:pt idx="27">
                  <c:v>1.3990830316576788</c:v>
                </c:pt>
                <c:pt idx="28">
                  <c:v>1.4002349626058845</c:v>
                </c:pt>
                <c:pt idx="29">
                  <c:v>1.4017310249896682</c:v>
                </c:pt>
                <c:pt idx="30">
                  <c:v>1.4035694419034452</c:v>
                </c:pt>
                <c:pt idx="31">
                  <c:v>1.4057484347030305</c:v>
                </c:pt>
                <c:pt idx="32">
                  <c:v>1.4082662230514511</c:v>
                </c:pt>
                <c:pt idx="33">
                  <c:v>1.4111210249638941</c:v>
                </c:pt>
                <c:pt idx="34">
                  <c:v>1.4143110568532422</c:v>
                </c:pt>
                <c:pt idx="35">
                  <c:v>1.4178345335749656</c:v>
                </c:pt>
                <c:pt idx="36">
                  <c:v>1.4216896684723379</c:v>
                </c:pt>
                <c:pt idx="37">
                  <c:v>1.4258746734213577</c:v>
                </c:pt>
                <c:pt idx="38">
                  <c:v>1.4303877588756015</c:v>
                </c:pt>
                <c:pt idx="39">
                  <c:v>1.4352271339110356</c:v>
                </c:pt>
                <c:pt idx="40">
                  <c:v>1.4403910062706053</c:v>
                </c:pt>
                <c:pt idx="41">
                  <c:v>1.4458775824089896</c:v>
                </c:pt>
                <c:pt idx="42">
                  <c:v>1.4516850675369009</c:v>
                </c:pt>
                <c:pt idx="43">
                  <c:v>1.4578116656654794</c:v>
                </c:pt>
                <c:pt idx="44">
                  <c:v>1.4642555796506453</c:v>
                </c:pt>
                <c:pt idx="45">
                  <c:v>1.4710150112373159</c:v>
                </c:pt>
                <c:pt idx="46">
                  <c:v>1.478088161103146</c:v>
                </c:pt>
                <c:pt idx="47">
                  <c:v>1.4854732289028263</c:v>
                </c:pt>
                <c:pt idx="48">
                  <c:v>1.4931684133117586</c:v>
                </c:pt>
                <c:pt idx="49">
                  <c:v>1.5011719120696922</c:v>
                </c:pt>
                <c:pt idx="50">
                  <c:v>1.5094819220244404</c:v>
                </c:pt>
                <c:pt idx="51">
                  <c:v>1.5180966391753095</c:v>
                </c:pt>
                <c:pt idx="52">
                  <c:v>1.527014258716386</c:v>
                </c:pt>
                <c:pt idx="53">
                  <c:v>1.53623297507993</c:v>
                </c:pt>
                <c:pt idx="54">
                  <c:v>1.545750981979336</c:v>
                </c:pt>
                <c:pt idx="55">
                  <c:v>1.5555664724522213</c:v>
                </c:pt>
                <c:pt idx="56">
                  <c:v>1.5656776389031366</c:v>
                </c:pt>
                <c:pt idx="57">
                  <c:v>1.5760826731465176</c:v>
                </c:pt>
                <c:pt idx="58">
                  <c:v>1.5867797664490939</c:v>
                </c:pt>
                <c:pt idx="59">
                  <c:v>1.5977671095724753</c:v>
                </c:pt>
                <c:pt idx="60">
                  <c:v>1.609042892815352</c:v>
                </c:pt>
                <c:pt idx="61">
                  <c:v>1.6206053060559351</c:v>
                </c:pt>
                <c:pt idx="62">
                  <c:v>1.632452538793761</c:v>
                </c:pt>
                <c:pt idx="63">
                  <c:v>1.6445827801917638</c:v>
                </c:pt>
                <c:pt idx="64">
                  <c:v>1.6569942191180886</c:v>
                </c:pt>
                <c:pt idx="65">
                  <c:v>1.669685044187696</c:v>
                </c:pt>
                <c:pt idx="66">
                  <c:v>1.6826534438037966</c:v>
                </c:pt>
                <c:pt idx="67">
                  <c:v>1.6958976061993773</c:v>
                </c:pt>
                <c:pt idx="68">
                  <c:v>1.7094157194783512</c:v>
                </c:pt>
                <c:pt idx="69">
                  <c:v>1.7232059716566082</c:v>
                </c:pt>
                <c:pt idx="70">
                  <c:v>1.7372665507029934</c:v>
                </c:pt>
                <c:pt idx="71">
                  <c:v>1.7515956445800698</c:v>
                </c:pt>
                <c:pt idx="72">
                  <c:v>1.766191441284819</c:v>
                </c:pt>
                <c:pt idx="73">
                  <c:v>1.7810521288890344</c:v>
                </c:pt>
                <c:pt idx="74">
                  <c:v>1.7961758955797249</c:v>
                </c:pt>
                <c:pt idx="75">
                  <c:v>1.8115609296993056</c:v>
                </c:pt>
                <c:pt idx="76">
                  <c:v>1.8272054197856156</c:v>
                </c:pt>
                <c:pt idx="77">
                  <c:v>1.8431075546117786</c:v>
                </c:pt>
                <c:pt idx="78">
                  <c:v>1.8592655232259956</c:v>
                </c:pt>
                <c:pt idx="79">
                  <c:v>1.875677514991001</c:v>
                </c:pt>
                <c:pt idx="80">
                  <c:v>1.8923417196236669</c:v>
                </c:pt>
                <c:pt idx="81">
                  <c:v>1.9092563272340248</c:v>
                </c:pt>
                <c:pt idx="82">
                  <c:v>1.9264195283645766</c:v>
                </c:pt>
                <c:pt idx="83">
                  <c:v>1.9438295140290536</c:v>
                </c:pt>
                <c:pt idx="84">
                  <c:v>1.9614844757513688</c:v>
                </c:pt>
                <c:pt idx="85">
                  <c:v>1.9793826056040889</c:v>
                </c:pt>
                <c:pt idx="86">
                  <c:v>1.9975220962469602</c:v>
                </c:pt>
                <c:pt idx="87">
                  <c:v>2.0159011409652066</c:v>
                </c:pt>
                <c:pt idx="88">
                  <c:v>2.0345179337076011</c:v>
                </c:pt>
                <c:pt idx="89">
                  <c:v>2.0533706691245173</c:v>
                </c:pt>
                <c:pt idx="90">
                  <c:v>2.0724575426056222</c:v>
                </c:pt>
                <c:pt idx="91">
                  <c:v>2.0917767503176243</c:v>
                </c:pt>
                <c:pt idx="92">
                  <c:v>2.1113264892416215</c:v>
                </c:pt>
                <c:pt idx="93">
                  <c:v>2.1311049572105354</c:v>
                </c:pt>
                <c:pt idx="94">
                  <c:v>2.1511103529460387</c:v>
                </c:pt>
                <c:pt idx="95">
                  <c:v>2.1713408760957829</c:v>
                </c:pt>
                <c:pt idx="96">
                  <c:v>2.1917947272699796</c:v>
                </c:pt>
                <c:pt idx="97">
                  <c:v>2.2124701080780729</c:v>
                </c:pt>
                <c:pt idx="98">
                  <c:v>2.2333652211652781</c:v>
                </c:pt>
                <c:pt idx="99">
                  <c:v>2.2544782702487316</c:v>
                </c:pt>
                <c:pt idx="100">
                  <c:v>2.2758074601537084</c:v>
                </c:pt>
                <c:pt idx="101">
                  <c:v>2.2973509968495049</c:v>
                </c:pt>
                <c:pt idx="102">
                  <c:v>2.3191070874851807</c:v>
                </c:pt>
                <c:pt idx="103">
                  <c:v>2.3410739404252334</c:v>
                </c:pt>
                <c:pt idx="104">
                  <c:v>2.3632497652849533</c:v>
                </c:pt>
                <c:pt idx="105">
                  <c:v>2.3856327729656153</c:v>
                </c:pt>
                <c:pt idx="106">
                  <c:v>2.4082211756897163</c:v>
                </c:pt>
                <c:pt idx="107">
                  <c:v>2.4310131870356617</c:v>
                </c:pt>
                <c:pt idx="108">
                  <c:v>2.4540070219726253</c:v>
                </c:pt>
                <c:pt idx="109">
                  <c:v>2.4772008968950714</c:v>
                </c:pt>
                <c:pt idx="110">
                  <c:v>2.500593029657054</c:v>
                </c:pt>
                <c:pt idx="111">
                  <c:v>2.5241816396064549</c:v>
                </c:pt>
                <c:pt idx="112">
                  <c:v>2.5479649476190107</c:v>
                </c:pt>
                <c:pt idx="113">
                  <c:v>2.5719411761321478</c:v>
                </c:pt>
                <c:pt idx="114">
                  <c:v>2.596108549178529</c:v>
                </c:pt>
                <c:pt idx="115">
                  <c:v>2.6204652924197296</c:v>
                </c:pt>
                <c:pt idx="116">
                  <c:v>2.6450096331793667</c:v>
                </c:pt>
                <c:pt idx="117">
                  <c:v>2.6697398004762878</c:v>
                </c:pt>
                <c:pt idx="118">
                  <c:v>2.6946540250575475</c:v>
                </c:pt>
                <c:pt idx="119">
                  <c:v>2.719750539431133</c:v>
                </c:pt>
                <c:pt idx="120">
                  <c:v>2.7450275778985027</c:v>
                </c:pt>
                <c:pt idx="121">
                  <c:v>2.7704833765871286</c:v>
                </c:pt>
                <c:pt idx="122">
                  <c:v>2.7961161734826039</c:v>
                </c:pt>
                <c:pt idx="123">
                  <c:v>2.8219242084606915</c:v>
                </c:pt>
                <c:pt idx="124">
                  <c:v>2.8479057233193124</c:v>
                </c:pt>
                <c:pt idx="125">
                  <c:v>2.8740589618100625</c:v>
                </c:pt>
                <c:pt idx="126">
                  <c:v>2.9003821696699101</c:v>
                </c:pt>
                <c:pt idx="127">
                  <c:v>2.9268735946523314</c:v>
                </c:pt>
                <c:pt idx="128">
                  <c:v>2.9535314865585942</c:v>
                </c:pt>
                <c:pt idx="129">
                  <c:v>2.9803540972686826</c:v>
                </c:pt>
                <c:pt idx="130">
                  <c:v>3.0073396807720858</c:v>
                </c:pt>
                <c:pt idx="131">
                  <c:v>3.0344864931984015</c:v>
                </c:pt>
                <c:pt idx="132">
                  <c:v>3.0617927928477324</c:v>
                </c:pt>
                <c:pt idx="133">
                  <c:v>3.0892568402210232</c:v>
                </c:pt>
                <c:pt idx="134">
                  <c:v>3.1168768980500197</c:v>
                </c:pt>
                <c:pt idx="135">
                  <c:v>3.1446512313272237</c:v>
                </c:pt>
                <c:pt idx="136">
                  <c:v>3.1725781073355597</c:v>
                </c:pt>
                <c:pt idx="137">
                  <c:v>3.2006557956779411</c:v>
                </c:pt>
                <c:pt idx="138">
                  <c:v>3.2288825683065276</c:v>
                </c:pt>
                <c:pt idx="139">
                  <c:v>3.257256699552042</c:v>
                </c:pt>
                <c:pt idx="140">
                  <c:v>3.2857764661525426</c:v>
                </c:pt>
                <c:pt idx="141">
                  <c:v>3.3144401472824576</c:v>
                </c:pt>
                <c:pt idx="142">
                  <c:v>3.3432460245809872</c:v>
                </c:pt>
                <c:pt idx="143">
                  <c:v>3.372192382180724</c:v>
                </c:pt>
                <c:pt idx="144">
                  <c:v>3.4012775067358101</c:v>
                </c:pt>
                <c:pt idx="145">
                  <c:v>3.4304996874500584</c:v>
                </c:pt>
                <c:pt idx="146">
                  <c:v>3.4598572161048544</c:v>
                </c:pt>
                <c:pt idx="147">
                  <c:v>3.4893483870868582</c:v>
                </c:pt>
                <c:pt idx="148">
                  <c:v>3.5189714974155839</c:v>
                </c:pt>
                <c:pt idx="149">
                  <c:v>3.5487248467707433</c:v>
                </c:pt>
                <c:pt idx="150">
                  <c:v>3.5786067375194084</c:v>
                </c:pt>
                <c:pt idx="151">
                  <c:v>3.6086154747430843</c:v>
                </c:pt>
                <c:pt idx="152">
                  <c:v>3.6387493662644692</c:v>
                </c:pt>
                <c:pt idx="153">
                  <c:v>3.6690067226741538</c:v>
                </c:pt>
                <c:pt idx="154">
                  <c:v>3.6993858573570417</c:v>
                </c:pt>
                <c:pt idx="155">
                  <c:v>3.7298850865187179</c:v>
                </c:pt>
                <c:pt idx="156">
                  <c:v>3.7605027292114896</c:v>
                </c:pt>
                <c:pt idx="157">
                  <c:v>3.7912371073603643</c:v>
                </c:pt>
                <c:pt idx="158">
                  <c:v>3.8220865457888205</c:v>
                </c:pt>
                <c:pt idx="159">
                  <c:v>3.8530493722443468</c:v>
                </c:pt>
                <c:pt idx="160">
                  <c:v>3.8841239174239082</c:v>
                </c:pt>
                <c:pt idx="161">
                  <c:v>3.9153085149991362</c:v>
                </c:pt>
                <c:pt idx="162">
                  <c:v>3.9466015016413909</c:v>
                </c:pt>
                <c:pt idx="163">
                  <c:v>3.9780012170466672</c:v>
                </c:pt>
                <c:pt idx="164">
                  <c:v>4.0095060039602464</c:v>
                </c:pt>
                <c:pt idx="165">
                  <c:v>4.041114208201309</c:v>
                </c:pt>
                <c:pt idx="166">
                  <c:v>4.072824178687183</c:v>
                </c:pt>
                <c:pt idx="167">
                  <c:v>4.1046342674576142</c:v>
                </c:pt>
                <c:pt idx="168">
                  <c:v>4.1365428296987252</c:v>
                </c:pt>
                <c:pt idx="169">
                  <c:v>4.1685482237668756</c:v>
                </c:pt>
                <c:pt idx="170">
                  <c:v>4.2006488112122575</c:v>
                </c:pt>
                <c:pt idx="171">
                  <c:v>4.2328429568025028</c:v>
                </c:pt>
                <c:pt idx="172">
                  <c:v>4.2651290285458581</c:v>
                </c:pt>
                <c:pt idx="173">
                  <c:v>4.297505397714426</c:v>
                </c:pt>
                <c:pt idx="174">
                  <c:v>4.3299704388670666</c:v>
                </c:pt>
                <c:pt idx="175">
                  <c:v>4.3625225298722707</c:v>
                </c:pt>
                <c:pt idx="176">
                  <c:v>4.3951600519306924</c:v>
                </c:pt>
                <c:pt idx="177">
                  <c:v>4.4278813895977098</c:v>
                </c:pt>
                <c:pt idx="178">
                  <c:v>4.4606849308055949</c:v>
                </c:pt>
                <c:pt idx="179">
                  <c:v>4.4935690668857458</c:v>
                </c:pt>
                <c:pt idx="180">
                  <c:v>4.5265321925905599</c:v>
                </c:pt>
                <c:pt idx="181">
                  <c:v>4.5595727061152065</c:v>
                </c:pt>
                <c:pt idx="182">
                  <c:v>4.5926890091193</c:v>
                </c:pt>
                <c:pt idx="183">
                  <c:v>4.6258795067482792</c:v>
                </c:pt>
                <c:pt idx="184">
                  <c:v>4.6591426076547195</c:v>
                </c:pt>
                <c:pt idx="185">
                  <c:v>4.6924767240194125</c:v>
                </c:pt>
                <c:pt idx="186">
                  <c:v>4.7258802715723274</c:v>
                </c:pt>
                <c:pt idx="187">
                  <c:v>4.7593516696133831</c:v>
                </c:pt>
                <c:pt idx="188">
                  <c:v>4.7928893410330549</c:v>
                </c:pt>
                <c:pt idx="189">
                  <c:v>4.8264917123327908</c:v>
                </c:pt>
                <c:pt idx="190">
                  <c:v>4.860157213645369</c:v>
                </c:pt>
                <c:pt idx="191">
                  <c:v>4.8938842787549195</c:v>
                </c:pt>
                <c:pt idx="192">
                  <c:v>4.9276713451169227</c:v>
                </c:pt>
                <c:pt idx="193">
                  <c:v>4.9615168538780301</c:v>
                </c:pt>
                <c:pt idx="194">
                  <c:v>4.99541924989561</c:v>
                </c:pt>
                <c:pt idx="195">
                  <c:v>5.0293769817573235</c:v>
                </c:pt>
                <c:pt idx="196">
                  <c:v>5.0633885018002696</c:v>
                </c:pt>
                <c:pt idx="197">
                  <c:v>5.0974522661303308</c:v>
                </c:pt>
                <c:pt idx="198">
                  <c:v>5.1315667346409626</c:v>
                </c:pt>
                <c:pt idx="199">
                  <c:v>5.1657303710321489</c:v>
                </c:pt>
                <c:pt idx="200">
                  <c:v>5.1999416428290015</c:v>
                </c:pt>
                <c:pt idx="201">
                  <c:v>5.2341990214002889</c:v>
                </c:pt>
                <c:pt idx="202">
                  <c:v>5.2685009819767563</c:v>
                </c:pt>
                <c:pt idx="203">
                  <c:v>5.3028460036693783</c:v>
                </c:pt>
                <c:pt idx="204">
                  <c:v>5.3372325694873082</c:v>
                </c:pt>
                <c:pt idx="205">
                  <c:v>5.3716591663558217</c:v>
                </c:pt>
                <c:pt idx="206">
                  <c:v>5.4061242851339797</c:v>
                </c:pt>
                <c:pt idx="207">
                  <c:v>5.440626420632273</c:v>
                </c:pt>
                <c:pt idx="208">
                  <c:v>5.4751640716299415</c:v>
                </c:pt>
                <c:pt idx="209">
                  <c:v>5.5097357408923129</c:v>
                </c:pt>
                <c:pt idx="210">
                  <c:v>5.544339935187832</c:v>
                </c:pt>
                <c:pt idx="211">
                  <c:v>5.5789751653050743</c:v>
                </c:pt>
                <c:pt idx="212">
                  <c:v>5.6136399460695348</c:v>
                </c:pt>
                <c:pt idx="213">
                  <c:v>5.648332796360223</c:v>
                </c:pt>
                <c:pt idx="214">
                  <c:v>5.683052239126213</c:v>
                </c:pt>
                <c:pt idx="215">
                  <c:v>5.7177968014029901</c:v>
                </c:pt>
                <c:pt idx="216">
                  <c:v>5.7525650143286153</c:v>
                </c:pt>
                <c:pt idx="217">
                  <c:v>5.7873554131597791</c:v>
                </c:pt>
                <c:pt idx="218">
                  <c:v>5.8221665372877576</c:v>
                </c:pt>
                <c:pt idx="219">
                  <c:v>5.8569969302540441</c:v>
                </c:pt>
                <c:pt idx="220">
                  <c:v>5.8918451397661089</c:v>
                </c:pt>
                <c:pt idx="221">
                  <c:v>5.926709717712713</c:v>
                </c:pt>
                <c:pt idx="222">
                  <c:v>5.9615892201792899</c:v>
                </c:pt>
                <c:pt idx="223">
                  <c:v>5.9964822074631527</c:v>
                </c:pt>
                <c:pt idx="224">
                  <c:v>6.0313872440884033</c:v>
                </c:pt>
                <c:pt idx="225">
                  <c:v>6.0663028988209211</c:v>
                </c:pt>
                <c:pt idx="226">
                  <c:v>6.101227744683043</c:v>
                </c:pt>
                <c:pt idx="227">
                  <c:v>6.1361603589681533</c:v>
                </c:pt>
                <c:pt idx="228">
                  <c:v>6.171099323255155</c:v>
                </c:pt>
                <c:pt idx="229">
                  <c:v>6.2060432234227747</c:v>
                </c:pt>
                <c:pt idx="230">
                  <c:v>6.2409906496637282</c:v>
                </c:pt>
                <c:pt idx="231">
                  <c:v>6.2759401964987402</c:v>
                </c:pt>
                <c:pt idx="232">
                  <c:v>6.3108904627904359</c:v>
                </c:pt>
                <c:pt idx="233">
                  <c:v>6.3458400517571238</c:v>
                </c:pt>
                <c:pt idx="234">
                  <c:v>6.3807875709863584</c:v>
                </c:pt>
                <c:pt idx="235">
                  <c:v>6.4157316324484448</c:v>
                </c:pt>
                <c:pt idx="236">
                  <c:v>6.4506708525097878</c:v>
                </c:pt>
                <c:pt idx="237">
                  <c:v>6.4856038519460544</c:v>
                </c:pt>
                <c:pt idx="238">
                  <c:v>6.5205292559552896</c:v>
                </c:pt>
                <c:pt idx="239">
                  <c:v>6.5554456941708095</c:v>
                </c:pt>
                <c:pt idx="240">
                  <c:v>6.5903518006740329</c:v>
                </c:pt>
                <c:pt idx="241">
                  <c:v>6.6252462140071087</c:v>
                </c:pt>
                <c:pt idx="242">
                  <c:v>6.6601275771855093</c:v>
                </c:pt>
                <c:pt idx="243">
                  <c:v>6.6949945377103584</c:v>
                </c:pt>
                <c:pt idx="244">
                  <c:v>6.7298457475807627</c:v>
                </c:pt>
                <c:pt idx="245">
                  <c:v>6.7646798633059229</c:v>
                </c:pt>
                <c:pt idx="246">
                  <c:v>6.7994955459171234</c:v>
                </c:pt>
                <c:pt idx="247">
                  <c:v>6.8342914609796832</c:v>
                </c:pt>
                <c:pt idx="248">
                  <c:v>6.8690662786046364</c:v>
                </c:pt>
                <c:pt idx="249">
                  <c:v>6.9038186734603775</c:v>
                </c:pt>
                <c:pt idx="250">
                  <c:v>6.9385473247841798</c:v>
                </c:pt>
                <c:pt idx="251">
                  <c:v>6.973250916393563</c:v>
                </c:pt>
                <c:pt idx="252">
                  <c:v>7.0079281366974975</c:v>
                </c:pt>
                <c:pt idx="253">
                  <c:v>7.0425776787075947</c:v>
                </c:pt>
                <c:pt idx="254">
                  <c:v>7.0771982400490279</c:v>
                </c:pt>
                <c:pt idx="255">
                  <c:v>7.1117885229714757</c:v>
                </c:pt>
                <c:pt idx="256">
                  <c:v>7.1463472343598307</c:v>
                </c:pt>
                <c:pt idx="257">
                  <c:v>7.1808730857448024</c:v>
                </c:pt>
                <c:pt idx="258">
                  <c:v>7.2153647933135288</c:v>
                </c:pt>
                <c:pt idx="259">
                  <c:v>7.2498210779198136</c:v>
                </c:pt>
                <c:pt idx="260">
                  <c:v>7.2842406650945257</c:v>
                </c:pt>
                <c:pt idx="261">
                  <c:v>7.3186222850556648</c:v>
                </c:pt>
                <c:pt idx="262">
                  <c:v>7.3529646727184073</c:v>
                </c:pt>
                <c:pt idx="263">
                  <c:v>7.3872665677050353</c:v>
                </c:pt>
                <c:pt idx="264">
                  <c:v>7.421526714354723</c:v>
                </c:pt>
                <c:pt idx="265">
                  <c:v>7.4557438617331808</c:v>
                </c:pt>
                <c:pt idx="266">
                  <c:v>7.489916763642257</c:v>
                </c:pt>
                <c:pt idx="267">
                  <c:v>7.5240441786293477</c:v>
                </c:pt>
                <c:pt idx="268">
                  <c:v>7.5581248699967647</c:v>
                </c:pt>
                <c:pt idx="269">
                  <c:v>7.5921576058109075</c:v>
                </c:pt>
                <c:pt idx="270">
                  <c:v>7.6261411589114223</c:v>
                </c:pt>
                <c:pt idx="271">
                  <c:v>7.6600743069201274</c:v>
                </c:pt>
                <c:pt idx="272">
                  <c:v>7.6939558322499249</c:v>
                </c:pt>
                <c:pt idx="273">
                  <c:v>7.7277845221135975</c:v>
                </c:pt>
                <c:pt idx="274">
                  <c:v>7.7615591685324219</c:v>
                </c:pt>
                <c:pt idx="275">
                  <c:v>7.7952785683447212</c:v>
                </c:pt>
                <c:pt idx="276">
                  <c:v>7.8289415232143176</c:v>
                </c:pt>
                <c:pt idx="277">
                  <c:v>7.8625468396388998</c:v>
                </c:pt>
                <c:pt idx="278">
                  <c:v>7.8960933289581403</c:v>
                </c:pt>
                <c:pt idx="279">
                  <c:v>7.9295798073619288</c:v>
                </c:pt>
                <c:pt idx="280">
                  <c:v>7.9630050958983443</c:v>
                </c:pt>
                <c:pt idx="281">
                  <c:v>7.9963680204814773</c:v>
                </c:pt>
                <c:pt idx="282">
                  <c:v>8.0296674118993838</c:v>
                </c:pt>
                <c:pt idx="283">
                  <c:v>8.0629021058216441</c:v>
                </c:pt>
                <c:pt idx="284">
                  <c:v>8.0960709428070601</c:v>
                </c:pt>
                <c:pt idx="285">
                  <c:v>8.1291727683110295</c:v>
                </c:pt>
                <c:pt idx="286">
                  <c:v>8.1622064326930612</c:v>
                </c:pt>
                <c:pt idx="287">
                  <c:v>8.1951707912239691</c:v>
                </c:pt>
                <c:pt idx="288">
                  <c:v>8.2280647040931072</c:v>
                </c:pt>
                <c:pt idx="289">
                  <c:v>8.2608870364154203</c:v>
                </c:pt>
                <c:pt idx="290">
                  <c:v>8.2936366582384728</c:v>
                </c:pt>
                <c:pt idx="291">
                  <c:v>8.3263124445492824</c:v>
                </c:pt>
                <c:pt idx="292">
                  <c:v>8.3589132752811928</c:v>
                </c:pt>
                <c:pt idx="293">
                  <c:v>8.3914380353204461</c:v>
                </c:pt>
                <c:pt idx="294">
                  <c:v>8.4238856145129191</c:v>
                </c:pt>
                <c:pt idx="295">
                  <c:v>8.456254907670516</c:v>
                </c:pt>
                <c:pt idx="296">
                  <c:v>8.4885448145776081</c:v>
                </c:pt>
                <c:pt idx="297">
                  <c:v>8.5207542399973804</c:v>
                </c:pt>
                <c:pt idx="298">
                  <c:v>8.5528820936780026</c:v>
                </c:pt>
                <c:pt idx="299">
                  <c:v>8.5849272903587419</c:v>
                </c:pt>
                <c:pt idx="300">
                  <c:v>8.6168887497760895</c:v>
                </c:pt>
                <c:pt idx="301">
                  <c:v>8.6487653966695586</c:v>
                </c:pt>
                <c:pt idx="302">
                  <c:v>8.6805561607876633</c:v>
                </c:pt>
                <c:pt idx="303">
                  <c:v>8.7122599768935771</c:v>
                </c:pt>
                <c:pt idx="304">
                  <c:v>8.7438757847709141</c:v>
                </c:pt>
                <c:pt idx="305">
                  <c:v>8.775402529229142</c:v>
                </c:pt>
                <c:pt idx="306">
                  <c:v>8.8068391601092699</c:v>
                </c:pt>
                <c:pt idx="307">
                  <c:v>8.8381846322890851</c:v>
                </c:pt>
                <c:pt idx="308">
                  <c:v>8.8694379056885779</c:v>
                </c:pt>
                <c:pt idx="309">
                  <c:v>8.9005979452751038</c:v>
                </c:pt>
                <c:pt idx="310">
                  <c:v>8.9316637210685812</c:v>
                </c:pt>
                <c:pt idx="311">
                  <c:v>8.9626342081464951</c:v>
                </c:pt>
                <c:pt idx="312">
                  <c:v>8.9935083866489318</c:v>
                </c:pt>
                <c:pt idx="313">
                  <c:v>9.0242852417833888</c:v>
                </c:pt>
                <c:pt idx="314">
                  <c:v>9.0549637638296883</c:v>
                </c:pt>
                <c:pt idx="315">
                  <c:v>9.0855429481445977</c:v>
                </c:pt>
                <c:pt idx="316">
                  <c:v>9.1160217951665476</c:v>
                </c:pt>
                <c:pt idx="317">
                  <c:v>9.1463993104201204</c:v>
                </c:pt>
                <c:pt idx="318">
                  <c:v>9.1766745045206495</c:v>
                </c:pt>
                <c:pt idx="319">
                  <c:v>9.2068463931784486</c:v>
                </c:pt>
                <c:pt idx="320">
                  <c:v>9.2369139972033238</c:v>
                </c:pt>
                <c:pt idx="321">
                  <c:v>9.2668763425086347</c:v>
                </c:pt>
                <c:pt idx="322">
                  <c:v>9.2967324601156189</c:v>
                </c:pt>
                <c:pt idx="323">
                  <c:v>9.3264813861573348</c:v>
                </c:pt>
                <c:pt idx="324">
                  <c:v>9.356122161882821</c:v>
                </c:pt>
                <c:pt idx="325">
                  <c:v>9.3856538336608839</c:v>
                </c:pt>
                <c:pt idx="326">
                  <c:v>9.4150754529840572</c:v>
                </c:pt>
                <c:pt idx="327">
                  <c:v>9.4443860764723446</c:v>
                </c:pt>
                <c:pt idx="328">
                  <c:v>9.4735847658769501</c:v>
                </c:pt>
                <c:pt idx="329">
                  <c:v>9.502670588083868</c:v>
                </c:pt>
                <c:pt idx="330">
                  <c:v>9.5316426151175229</c:v>
                </c:pt>
                <c:pt idx="331">
                  <c:v>9.5604999241441639</c:v>
                </c:pt>
                <c:pt idx="332">
                  <c:v>9.5892415974753931</c:v>
                </c:pt>
                <c:pt idx="333">
                  <c:v>9.617866722571387</c:v>
                </c:pt>
                <c:pt idx="334">
                  <c:v>9.6463743920443061</c:v>
                </c:pt>
                <c:pt idx="335">
                  <c:v>9.6747637036613856</c:v>
                </c:pt>
                <c:pt idx="336">
                  <c:v>9.7030337603481289</c:v>
                </c:pt>
                <c:pt idx="337">
                  <c:v>9.7311836701913847</c:v>
                </c:pt>
                <c:pt idx="338">
                  <c:v>9.7592125464423223</c:v>
                </c:pt>
                <c:pt idx="339">
                  <c:v>9.7871195075193818</c:v>
                </c:pt>
                <c:pt idx="340">
                  <c:v>9.8149036770111096</c:v>
                </c:pt>
                <c:pt idx="341">
                  <c:v>9.8425641836789826</c:v>
                </c:pt>
                <c:pt idx="342">
                  <c:v>9.8701001614601651</c:v>
                </c:pt>
                <c:pt idx="343">
                  <c:v>9.8975107494700953</c:v>
                </c:pt>
                <c:pt idx="344">
                  <c:v>9.9247950920052048</c:v>
                </c:pt>
                <c:pt idx="345">
                  <c:v>9.9519523385453237</c:v>
                </c:pt>
                <c:pt idx="346">
                  <c:v>9.9789816437562955</c:v>
                </c:pt>
                <c:pt idx="347">
                  <c:v>10.005882167492267</c:v>
                </c:pt>
                <c:pt idx="348">
                  <c:v>10.032653074798146</c:v>
                </c:pt>
                <c:pt idx="349">
                  <c:v>10.059293535911783</c:v>
                </c:pt>
                <c:pt idx="350">
                  <c:v>10.085802726266298</c:v>
                </c:pt>
                <c:pt idx="351">
                  <c:v>10.11217982649217</c:v>
                </c:pt>
                <c:pt idx="352">
                  <c:v>10.138424022419395</c:v>
                </c:pt>
                <c:pt idx="353">
                  <c:v>10.164534505079525</c:v>
                </c:pt>
                <c:pt idx="354">
                  <c:v>10.190510470707626</c:v>
                </c:pt>
                <c:pt idx="355">
                  <c:v>10.216351120744232</c:v>
                </c:pt>
                <c:pt idx="356">
                  <c:v>10.242055661837247</c:v>
                </c:pt>
                <c:pt idx="357">
                  <c:v>10.267623305843674</c:v>
                </c:pt>
                <c:pt idx="358">
                  <c:v>10.293053269831494</c:v>
                </c:pt>
                <c:pt idx="359">
                  <c:v>10.318344776081224</c:v>
                </c:pt>
                <c:pt idx="360">
                  <c:v>10.343497052087734</c:v>
                </c:pt>
                <c:pt idx="361">
                  <c:v>10.368509330561652</c:v>
                </c:pt>
                <c:pt idx="362">
                  <c:v>10.393380849431091</c:v>
                </c:pt>
                <c:pt idx="363">
                  <c:v>10.41811085184297</c:v>
                </c:pt>
                <c:pt idx="364">
                  <c:v>10.442698586164537</c:v>
                </c:pt>
                <c:pt idx="365">
                  <c:v>10.467143305984719</c:v>
                </c:pt>
                <c:pt idx="366">
                  <c:v>10.491444270115474</c:v>
                </c:pt>
                <c:pt idx="367">
                  <c:v>10.515600742592978</c:v>
                </c:pt>
                <c:pt idx="368">
                  <c:v>10.539611992679006</c:v>
                </c:pt>
                <c:pt idx="369">
                  <c:v>10.563477294861883</c:v>
                </c:pt>
                <c:pt idx="370">
                  <c:v>10.587195928857847</c:v>
                </c:pt>
                <c:pt idx="371">
                  <c:v>10.610767179611909</c:v>
                </c:pt>
                <c:pt idx="372">
                  <c:v>10.634190337299039</c:v>
                </c:pt>
                <c:pt idx="373">
                  <c:v>10.657464697324979</c:v>
                </c:pt>
                <c:pt idx="374">
                  <c:v>10.680589560327356</c:v>
                </c:pt>
                <c:pt idx="375">
                  <c:v>10.703564232176387</c:v>
                </c:pt>
                <c:pt idx="376">
                  <c:v>10.726388023975806</c:v>
                </c:pt>
                <c:pt idx="377">
                  <c:v>10.749060252063618</c:v>
                </c:pt>
                <c:pt idx="378">
                  <c:v>10.771580238012849</c:v>
                </c:pt>
                <c:pt idx="379">
                  <c:v>10.793947308632196</c:v>
                </c:pt>
                <c:pt idx="380">
                  <c:v>10.81616079596678</c:v>
                </c:pt>
                <c:pt idx="381">
                  <c:v>10.83822003729855</c:v>
                </c:pt>
                <c:pt idx="382">
                  <c:v>10.860124375147114</c:v>
                </c:pt>
                <c:pt idx="383">
                  <c:v>10.881873157269974</c:v>
                </c:pt>
                <c:pt idx="384">
                  <c:v>10.903465736663222</c:v>
                </c:pt>
                <c:pt idx="385">
                  <c:v>10.9249014715618</c:v>
                </c:pt>
                <c:pt idx="386">
                  <c:v>10.946179725440011</c:v>
                </c:pt>
                <c:pt idx="387">
                  <c:v>10.967299867011755</c:v>
                </c:pt>
                <c:pt idx="388">
                  <c:v>10.988261270230961</c:v>
                </c:pt>
                <c:pt idx="389">
                  <c:v>11.009063314291685</c:v>
                </c:pt>
                <c:pt idx="390">
                  <c:v>11.029705383628507</c:v>
                </c:pt>
                <c:pt idx="391">
                  <c:v>11.050186867916544</c:v>
                </c:pt>
                <c:pt idx="392">
                  <c:v>11.070507162071742</c:v>
                </c:pt>
                <c:pt idx="393">
                  <c:v>11.090665666250866</c:v>
                </c:pt>
                <c:pt idx="394">
                  <c:v>11.110661785851644</c:v>
                </c:pt>
                <c:pt idx="395">
                  <c:v>11.130494931512709</c:v>
                </c:pt>
                <c:pt idx="396">
                  <c:v>11.150164519113696</c:v>
                </c:pt>
                <c:pt idx="397">
                  <c:v>11.169669969775082</c:v>
                </c:pt>
                <c:pt idx="398">
                  <c:v>11.189010709858209</c:v>
                </c:pt>
                <c:pt idx="399">
                  <c:v>11.208186170965035</c:v>
                </c:pt>
                <c:pt idx="400">
                  <c:v>11.227195789938142</c:v>
                </c:pt>
                <c:pt idx="401">
                  <c:v>11.24603900886035</c:v>
                </c:pt>
                <c:pt idx="402">
                  <c:v>11.264715275054696</c:v>
                </c:pt>
                <c:pt idx="403">
                  <c:v>11.283224041083949</c:v>
                </c:pt>
                <c:pt idx="404">
                  <c:v>11.301564764750559</c:v>
                </c:pt>
                <c:pt idx="405">
                  <c:v>11.319736909096079</c:v>
                </c:pt>
                <c:pt idx="406">
                  <c:v>11.337739942401022</c:v>
                </c:pt>
                <c:pt idx="407">
                  <c:v>11.35557333818428</c:v>
                </c:pt>
                <c:pt idx="408">
                  <c:v>11.373236575202876</c:v>
                </c:pt>
                <c:pt idx="409">
                  <c:v>11.390729137451304</c:v>
                </c:pt>
                <c:pt idx="410">
                  <c:v>11.408050514161237</c:v>
                </c:pt>
                <c:pt idx="411">
                  <c:v>11.425200199800823</c:v>
                </c:pt>
                <c:pt idx="412">
                  <c:v>11.442177694074314</c:v>
                </c:pt>
                <c:pt idx="413">
                  <c:v>11.4589825019213</c:v>
                </c:pt>
                <c:pt idx="414">
                  <c:v>11.475614133516245</c:v>
                </c:pt>
                <c:pt idx="415">
                  <c:v>11.492072104267717</c:v>
                </c:pt>
                <c:pt idx="416">
                  <c:v>11.508355934817844</c:v>
                </c:pt>
                <c:pt idx="417">
                  <c:v>11.524465151041481</c:v>
                </c:pt>
                <c:pt idx="418">
                  <c:v>11.540399284045607</c:v>
                </c:pt>
                <c:pt idx="419">
                  <c:v>11.556157870168461</c:v>
                </c:pt>
                <c:pt idx="420">
                  <c:v>11.571740450978838</c:v>
                </c:pt>
                <c:pt idx="421">
                  <c:v>11.58714657327519</c:v>
                </c:pt>
                <c:pt idx="422">
                  <c:v>11.602375789084899</c:v>
                </c:pt>
                <c:pt idx="423">
                  <c:v>11.61742765566331</c:v>
                </c:pt>
                <c:pt idx="424">
                  <c:v>11.632301735492888</c:v>
                </c:pt>
                <c:pt idx="425">
                  <c:v>11.646997596282276</c:v>
                </c:pt>
                <c:pt idx="426">
                  <c:v>11.66151481096542</c:v>
                </c:pt>
                <c:pt idx="427">
                  <c:v>11.675852957700469</c:v>
                </c:pt>
                <c:pt idx="428">
                  <c:v>11.690011619868951</c:v>
                </c:pt>
                <c:pt idx="429">
                  <c:v>11.703990386074588</c:v>
                </c:pt>
                <c:pt idx="430">
                  <c:v>11.7177888501424</c:v>
                </c:pt>
                <c:pt idx="431">
                  <c:v>11.73140661111754</c:v>
                </c:pt>
                <c:pt idx="432">
                  <c:v>11.744843273264266</c:v>
                </c:pt>
                <c:pt idx="433">
                  <c:v>11.758098446064782</c:v>
                </c:pt>
                <c:pt idx="434">
                  <c:v>11.771171744218188</c:v>
                </c:pt>
                <c:pt idx="435">
                  <c:v>11.784062787639197</c:v>
                </c:pt>
                <c:pt idx="436">
                  <c:v>11.796771201457135</c:v>
                </c:pt>
                <c:pt idx="437">
                  <c:v>11.809296616014516</c:v>
                </c:pt>
                <c:pt idx="438">
                  <c:v>11.82163866686609</c:v>
                </c:pt>
                <c:pt idx="439">
                  <c:v>11.83379699477735</c:v>
                </c:pt>
                <c:pt idx="440">
                  <c:v>11.845771245723462</c:v>
                </c:pt>
                <c:pt idx="441">
                  <c:v>11.857561070887858</c:v>
                </c:pt>
                <c:pt idx="442">
                  <c:v>11.869166126661057</c:v>
                </c:pt>
                <c:pt idx="443">
                  <c:v>11.88058607463921</c:v>
                </c:pt>
                <c:pt idx="444">
                  <c:v>11.8918205816229</c:v>
                </c:pt>
                <c:pt idx="445">
                  <c:v>11.902869319615643</c:v>
                </c:pt>
                <c:pt idx="446">
                  <c:v>11.913731965822672</c:v>
                </c:pt>
                <c:pt idx="447">
                  <c:v>11.924408202649399</c:v>
                </c:pt>
                <c:pt idx="448">
                  <c:v>11.934897717700112</c:v>
                </c:pt>
                <c:pt idx="449">
                  <c:v>11.94520020377646</c:v>
                </c:pt>
                <c:pt idx="450">
                  <c:v>11.955315358876092</c:v>
                </c:pt>
                <c:pt idx="451">
                  <c:v>11.96524288619112</c:v>
                </c:pt>
                <c:pt idx="452">
                  <c:v>11.974982494106717</c:v>
                </c:pt>
                <c:pt idx="453">
                  <c:v>11.984533896199512</c:v>
                </c:pt>
                <c:pt idx="454">
                  <c:v>11.99389681123623</c:v>
                </c:pt>
                <c:pt idx="455">
                  <c:v>12.003070963172007</c:v>
                </c:pt>
                <c:pt idx="456">
                  <c:v>12.012056081148993</c:v>
                </c:pt>
                <c:pt idx="457">
                  <c:v>12.020851899494675</c:v>
                </c:pt>
                <c:pt idx="458">
                  <c:v>12.029458157720383</c:v>
                </c:pt>
                <c:pt idx="459">
                  <c:v>12.037874600519654</c:v>
                </c:pt>
                <c:pt idx="460">
                  <c:v>12.046100977766713</c:v>
                </c:pt>
                <c:pt idx="461">
                  <c:v>12.054137044514722</c:v>
                </c:pt>
                <c:pt idx="462">
                  <c:v>12.061982560994338</c:v>
                </c:pt>
                <c:pt idx="463">
                  <c:v>12.069637292611844</c:v>
                </c:pt>
                <c:pt idx="464">
                  <c:v>12.077101009947739</c:v>
                </c:pt>
                <c:pt idx="465">
                  <c:v>12.084373488754849</c:v>
                </c:pt>
                <c:pt idx="466">
                  <c:v>12.091454509956845</c:v>
                </c:pt>
                <c:pt idx="467">
                  <c:v>12.098343859646363</c:v>
                </c:pt>
                <c:pt idx="468">
                  <c:v>12.105041329083488</c:v>
                </c:pt>
                <c:pt idx="469">
                  <c:v>12.11154671469386</c:v>
                </c:pt>
                <c:pt idx="470">
                  <c:v>12.117859818067096</c:v>
                </c:pt>
                <c:pt idx="471">
                  <c:v>12.123980445954954</c:v>
                </c:pt>
                <c:pt idx="472">
                  <c:v>12.129908410269641</c:v>
                </c:pt>
                <c:pt idx="473">
                  <c:v>12.135643528082017</c:v>
                </c:pt>
                <c:pt idx="474">
                  <c:v>12.141185621619856</c:v>
                </c:pt>
                <c:pt idx="475">
                  <c:v>12.146534518266007</c:v>
                </c:pt>
                <c:pt idx="476">
                  <c:v>12.151690050556732</c:v>
                </c:pt>
                <c:pt idx="477">
                  <c:v>12.156652056179725</c:v>
                </c:pt>
                <c:pt idx="478">
                  <c:v>12.161420377972481</c:v>
                </c:pt>
                <c:pt idx="479">
                  <c:v>12.165994863920336</c:v>
                </c:pt>
                <c:pt idx="480">
                  <c:v>12.170375367154749</c:v>
                </c:pt>
                <c:pt idx="481">
                  <c:v>12.174561745951381</c:v>
                </c:pt>
                <c:pt idx="482">
                  <c:v>12.178553863728323</c:v>
                </c:pt>
                <c:pt idx="483">
                  <c:v>12.182351589044178</c:v>
                </c:pt>
                <c:pt idx="484">
                  <c:v>12.185954795596238</c:v>
                </c:pt>
                <c:pt idx="485">
                  <c:v>12.189363362218614</c:v>
                </c:pt>
                <c:pt idx="486">
                  <c:v>12.192577172880373</c:v>
                </c:pt>
                <c:pt idx="487">
                  <c:v>12.195596116683589</c:v>
                </c:pt>
                <c:pt idx="488">
                  <c:v>12.198420087861544</c:v>
                </c:pt>
                <c:pt idx="489">
                  <c:v>12.201048985776762</c:v>
                </c:pt>
                <c:pt idx="490">
                  <c:v>12.203482714919151</c:v>
                </c:pt>
                <c:pt idx="491">
                  <c:v>12.205721184904041</c:v>
                </c:pt>
                <c:pt idx="492">
                  <c:v>12.207764310470326</c:v>
                </c:pt>
                <c:pt idx="493">
                  <c:v>12.20961201147851</c:v>
                </c:pt>
                <c:pt idx="494">
                  <c:v>12.211264212908777</c:v>
                </c:pt>
                <c:pt idx="495">
                  <c:v>12.212720844859033</c:v>
                </c:pt>
                <c:pt idx="496">
                  <c:v>12.21398184254306</c:v>
                </c:pt>
                <c:pt idx="497">
                  <c:v>12.215047146288438</c:v>
                </c:pt>
                <c:pt idx="498">
                  <c:v>12.215916701534717</c:v>
                </c:pt>
                <c:pt idx="499">
                  <c:v>12.216590458831364</c:v>
                </c:pt>
                <c:pt idx="500">
                  <c:v>12.2170683738359</c:v>
                </c:pt>
                <c:pt idx="501">
                  <c:v>12.217350407311832</c:v>
                </c:pt>
                <c:pt idx="502">
                  <c:v>12.217436525126786</c:v>
                </c:pt>
                <c:pt idx="503">
                  <c:v>12.217326698250464</c:v>
                </c:pt>
                <c:pt idx="504">
                  <c:v>12.217020902752688</c:v>
                </c:pt>
                <c:pt idx="505">
                  <c:v>12.216519119801429</c:v>
                </c:pt>
                <c:pt idx="506">
                  <c:v>12.21582133566085</c:v>
                </c:pt>
                <c:pt idx="507">
                  <c:v>12.21492754168926</c:v>
                </c:pt>
                <c:pt idx="508">
                  <c:v>12.213837734337144</c:v>
                </c:pt>
                <c:pt idx="509">
                  <c:v>12.212551915145198</c:v>
                </c:pt>
                <c:pt idx="510">
                  <c:v>12.211070090742343</c:v>
                </c:pt>
                <c:pt idx="511">
                  <c:v>12.209392272843683</c:v>
                </c:pt>
                <c:pt idx="512">
                  <c:v>12.207518478248502</c:v>
                </c:pt>
                <c:pt idx="513">
                  <c:v>12.205448728838327</c:v>
                </c:pt>
                <c:pt idx="514">
                  <c:v>12.203183051574849</c:v>
                </c:pt>
                <c:pt idx="515">
                  <c:v>12.200721478497984</c:v>
                </c:pt>
                <c:pt idx="516">
                  <c:v>12.198064046723784</c:v>
                </c:pt>
                <c:pt idx="517">
                  <c:v>12.195210798442531</c:v>
                </c:pt>
                <c:pt idx="518">
                  <c:v>12.192161780916637</c:v>
                </c:pt>
                <c:pt idx="519">
                  <c:v>12.188917046478666</c:v>
                </c:pt>
                <c:pt idx="520">
                  <c:v>12.185476652529344</c:v>
                </c:pt>
                <c:pt idx="521">
                  <c:v>12.181840661535517</c:v>
                </c:pt>
                <c:pt idx="522">
                  <c:v>12.178009141028108</c:v>
                </c:pt>
                <c:pt idx="523">
                  <c:v>12.173982163600179</c:v>
                </c:pt>
                <c:pt idx="524">
                  <c:v>12.169759806904866</c:v>
                </c:pt>
                <c:pt idx="525">
                  <c:v>12.165342153653329</c:v>
                </c:pt>
                <c:pt idx="526">
                  <c:v>12.1607292916128</c:v>
                </c:pt>
                <c:pt idx="527">
                  <c:v>12.155921313604603</c:v>
                </c:pt>
                <c:pt idx="528">
                  <c:v>12.15091831750199</c:v>
                </c:pt>
                <c:pt idx="529">
                  <c:v>12.145720406228236</c:v>
                </c:pt>
                <c:pt idx="530">
                  <c:v>12.140327687754628</c:v>
                </c:pt>
                <c:pt idx="531">
                  <c:v>12.134740275098407</c:v>
                </c:pt>
                <c:pt idx="532">
                  <c:v>12.128958286320771</c:v>
                </c:pt>
                <c:pt idx="533">
                  <c:v>12.122981844524842</c:v>
                </c:pt>
                <c:pt idx="534">
                  <c:v>12.116811077853713</c:v>
                </c:pt>
                <c:pt idx="535">
                  <c:v>12.110446119488373</c:v>
                </c:pt>
                <c:pt idx="536">
                  <c:v>12.103887107645713</c:v>
                </c:pt>
                <c:pt idx="537">
                  <c:v>12.097134185576524</c:v>
                </c:pt>
                <c:pt idx="538">
                  <c:v>12.090187501563515</c:v>
                </c:pt>
                <c:pt idx="539">
                  <c:v>12.083047208919279</c:v>
                </c:pt>
                <c:pt idx="540">
                  <c:v>12.075713465984254</c:v>
                </c:pt>
                <c:pt idx="541">
                  <c:v>12.068186436124796</c:v>
                </c:pt>
                <c:pt idx="542">
                  <c:v>12.060466287731156</c:v>
                </c:pt>
                <c:pt idx="543">
                  <c:v>12.052553194215431</c:v>
                </c:pt>
                <c:pt idx="544">
                  <c:v>12.044447334009622</c:v>
                </c:pt>
                <c:pt idx="545">
                  <c:v>12.036148890563648</c:v>
                </c:pt>
                <c:pt idx="546">
                  <c:v>12.027658052343291</c:v>
                </c:pt>
                <c:pt idx="547">
                  <c:v>12.018975012828284</c:v>
                </c:pt>
                <c:pt idx="548">
                  <c:v>12.01009997051027</c:v>
                </c:pt>
                <c:pt idx="549">
                  <c:v>12.001033128890871</c:v>
                </c:pt>
                <c:pt idx="550">
                  <c:v>11.991774696479611</c:v>
                </c:pt>
                <c:pt idx="551">
                  <c:v>11.982324886792084</c:v>
                </c:pt>
                <c:pt idx="552">
                  <c:v>11.972683918347842</c:v>
                </c:pt>
                <c:pt idx="553">
                  <c:v>11.962852014668501</c:v>
                </c:pt>
                <c:pt idx="554">
                  <c:v>11.952829404275777</c:v>
                </c:pt>
                <c:pt idx="555">
                  <c:v>11.942616320689471</c:v>
                </c:pt>
                <c:pt idx="556">
                  <c:v>11.932213002425563</c:v>
                </c:pt>
                <c:pt idx="557">
                  <c:v>11.921619692994186</c:v>
                </c:pt>
                <c:pt idx="558">
                  <c:v>11.910836640897791</c:v>
                </c:pt>
                <c:pt idx="559">
                  <c:v>11.899864099629056</c:v>
                </c:pt>
                <c:pt idx="560">
                  <c:v>11.888702327669026</c:v>
                </c:pt>
                <c:pt idx="561">
                  <c:v>11.87735158848516</c:v>
                </c:pt>
                <c:pt idx="562">
                  <c:v>11.865812150529417</c:v>
                </c:pt>
                <c:pt idx="563">
                  <c:v>11.854084287236242</c:v>
                </c:pt>
                <c:pt idx="564">
                  <c:v>11.842168277020701</c:v>
                </c:pt>
                <c:pt idx="565">
                  <c:v>11.830064403276568</c:v>
                </c:pt>
                <c:pt idx="566">
                  <c:v>11.817772954374373</c:v>
                </c:pt>
                <c:pt idx="567">
                  <c:v>11.805294223659489</c:v>
                </c:pt>
                <c:pt idx="568">
                  <c:v>11.7926285094502</c:v>
                </c:pt>
                <c:pt idx="569">
                  <c:v>11.779776115035844</c:v>
                </c:pt>
                <c:pt idx="570">
                  <c:v>11.766737348674903</c:v>
                </c:pt>
                <c:pt idx="571">
                  <c:v>11.753512523593072</c:v>
                </c:pt>
                <c:pt idx="572">
                  <c:v>11.740101957981377</c:v>
                </c:pt>
                <c:pt idx="573">
                  <c:v>11.726505974994307</c:v>
                </c:pt>
                <c:pt idx="574">
                  <c:v>11.712724902747931</c:v>
                </c:pt>
                <c:pt idx="575">
                  <c:v>11.698759074318026</c:v>
                </c:pt>
                <c:pt idx="576">
                  <c:v>11.684608827738144</c:v>
                </c:pt>
                <c:pt idx="577">
                  <c:v>11.670274505997829</c:v>
                </c:pt>
                <c:pt idx="578">
                  <c:v>11.655756457040704</c:v>
                </c:pt>
                <c:pt idx="579">
                  <c:v>11.641055033762637</c:v>
                </c:pt>
                <c:pt idx="580">
                  <c:v>11.62617059400992</c:v>
                </c:pt>
                <c:pt idx="581">
                  <c:v>11.611103500577336</c:v>
                </c:pt>
                <c:pt idx="582">
                  <c:v>11.595854121206413</c:v>
                </c:pt>
                <c:pt idx="583">
                  <c:v>11.580422828583536</c:v>
                </c:pt>
                <c:pt idx="584">
                  <c:v>11.564810000338152</c:v>
                </c:pt>
                <c:pt idx="585">
                  <c:v>11.549016019040931</c:v>
                </c:pt>
                <c:pt idx="586">
                  <c:v>11.533041272201926</c:v>
                </c:pt>
                <c:pt idx="587">
                  <c:v>11.516886152268855</c:v>
                </c:pt>
                <c:pt idx="588">
                  <c:v>11.500551056625174</c:v>
                </c:pt>
                <c:pt idx="589">
                  <c:v>11.484036387588326</c:v>
                </c:pt>
                <c:pt idx="590">
                  <c:v>11.467342552408041</c:v>
                </c:pt>
                <c:pt idx="591">
                  <c:v>11.450469963264394</c:v>
                </c:pt>
                <c:pt idx="592">
                  <c:v>11.433419037266159</c:v>
                </c:pt>
                <c:pt idx="593">
                  <c:v>11.41619019644893</c:v>
                </c:pt>
                <c:pt idx="594">
                  <c:v>11.398783867773457</c:v>
                </c:pt>
                <c:pt idx="595">
                  <c:v>11.381200483123809</c:v>
                </c:pt>
                <c:pt idx="596">
                  <c:v>11.363440479305646</c:v>
                </c:pt>
                <c:pt idx="597">
                  <c:v>11.34550429804446</c:v>
                </c:pt>
                <c:pt idx="598">
                  <c:v>11.327392385983881</c:v>
                </c:pt>
                <c:pt idx="599">
                  <c:v>11.309105194683896</c:v>
                </c:pt>
                <c:pt idx="600">
                  <c:v>11.290643180619117</c:v>
                </c:pt>
                <c:pt idx="601">
                  <c:v>11.272006805177057</c:v>
                </c:pt>
                <c:pt idx="602">
                  <c:v>11.253196534656517</c:v>
                </c:pt>
                <c:pt idx="603">
                  <c:v>11.234212840265702</c:v>
                </c:pt>
                <c:pt idx="604">
                  <c:v>11.215056198120697</c:v>
                </c:pt>
                <c:pt idx="605">
                  <c:v>11.195727089243617</c:v>
                </c:pt>
                <c:pt idx="606">
                  <c:v>11.176225999561083</c:v>
                </c:pt>
                <c:pt idx="607">
                  <c:v>11.156553419902387</c:v>
                </c:pt>
                <c:pt idx="608">
                  <c:v>11.136709845997906</c:v>
                </c:pt>
                <c:pt idx="609">
                  <c:v>11.116695778477387</c:v>
                </c:pt>
                <c:pt idx="610">
                  <c:v>11.096511722868412</c:v>
                </c:pt>
                <c:pt idx="611">
                  <c:v>11.076158189594542</c:v>
                </c:pt>
                <c:pt idx="612">
                  <c:v>11.055635693973848</c:v>
                </c:pt>
                <c:pt idx="613">
                  <c:v>11.034944756217161</c:v>
                </c:pt>
                <c:pt idx="614">
                  <c:v>11.014085901426558</c:v>
                </c:pt>
                <c:pt idx="615">
                  <c:v>10.993059659593593</c:v>
                </c:pt>
                <c:pt idx="616">
                  <c:v>10.971866565597805</c:v>
                </c:pt>
                <c:pt idx="617">
                  <c:v>10.950507159205042</c:v>
                </c:pt>
                <c:pt idx="618">
                  <c:v>10.928981985065869</c:v>
                </c:pt>
                <c:pt idx="619">
                  <c:v>10.907291592714014</c:v>
                </c:pt>
                <c:pt idx="620">
                  <c:v>10.885436536564711</c:v>
                </c:pt>
                <c:pt idx="621">
                  <c:v>10.863417375913174</c:v>
                </c:pt>
                <c:pt idx="622">
                  <c:v>10.841234674933043</c:v>
                </c:pt>
                <c:pt idx="623">
                  <c:v>10.81888900267473</c:v>
                </c:pt>
                <c:pt idx="624">
                  <c:v>10.796380933063933</c:v>
                </c:pt>
                <c:pt idx="625">
                  <c:v>10.773711044900105</c:v>
                </c:pt>
                <c:pt idx="626">
                  <c:v>10.750879921854837</c:v>
                </c:pt>
                <c:pt idx="627">
                  <c:v>10.727888152470396</c:v>
                </c:pt>
                <c:pt idx="628">
                  <c:v>10.704736330158109</c:v>
                </c:pt>
                <c:pt idx="629">
                  <c:v>10.681425053196978</c:v>
                </c:pt>
                <c:pt idx="630">
                  <c:v>10.657954924732001</c:v>
                </c:pt>
                <c:pt idx="631">
                  <c:v>10.634326552772855</c:v>
                </c:pt>
                <c:pt idx="632">
                  <c:v>10.610540550192217</c:v>
                </c:pt>
                <c:pt idx="633">
                  <c:v>10.58659753472435</c:v>
                </c:pt>
                <c:pt idx="634">
                  <c:v>10.562498128963668</c:v>
                </c:pt>
                <c:pt idx="635">
                  <c:v>10.53824296036324</c:v>
                </c:pt>
                <c:pt idx="636">
                  <c:v>10.513832661233241</c:v>
                </c:pt>
                <c:pt idx="637">
                  <c:v>10.489267868739599</c:v>
                </c:pt>
                <c:pt idx="638">
                  <c:v>10.464549224902465</c:v>
                </c:pt>
                <c:pt idx="639">
                  <c:v>10.439677376594863</c:v>
                </c:pt>
                <c:pt idx="640">
                  <c:v>10.414652975541131</c:v>
                </c:pt>
                <c:pt idx="641">
                  <c:v>10.389476678315562</c:v>
                </c:pt>
                <c:pt idx="642">
                  <c:v>10.364149146341052</c:v>
                </c:pt>
                <c:pt idx="643">
                  <c:v>10.338671045887502</c:v>
                </c:pt>
                <c:pt idx="644">
                  <c:v>10.313043048070632</c:v>
                </c:pt>
                <c:pt idx="645">
                  <c:v>10.287265828850394</c:v>
                </c:pt>
                <c:pt idx="646">
                  <c:v>10.261340069029711</c:v>
                </c:pt>
                <c:pt idx="647">
                  <c:v>10.235266454253042</c:v>
                </c:pt>
                <c:pt idx="648">
                  <c:v>10.20904567500499</c:v>
                </c:pt>
                <c:pt idx="649">
                  <c:v>10.182678426608991</c:v>
                </c:pt>
                <c:pt idx="650">
                  <c:v>10.156165409225896</c:v>
                </c:pt>
                <c:pt idx="651">
                  <c:v>10.129507327852691</c:v>
                </c:pt>
                <c:pt idx="652">
                  <c:v>10.102704892321063</c:v>
                </c:pt>
                <c:pt idx="653">
                  <c:v>10.075758817296144</c:v>
                </c:pt>
                <c:pt idx="654">
                  <c:v>10.048669822275135</c:v>
                </c:pt>
                <c:pt idx="655">
                  <c:v>10.021438631586035</c:v>
                </c:pt>
                <c:pt idx="656">
                  <c:v>9.9940659743863165</c:v>
                </c:pt>
                <c:pt idx="657">
                  <c:v>9.9665525846614926</c:v>
                </c:pt>
                <c:pt idx="658">
                  <c:v>9.9388992012240713</c:v>
                </c:pt>
                <c:pt idx="659">
                  <c:v>9.911106567712018</c:v>
                </c:pt>
                <c:pt idx="660">
                  <c:v>9.8831754325876879</c:v>
                </c:pt>
                <c:pt idx="661">
                  <c:v>9.8551065491363552</c:v>
                </c:pt>
                <c:pt idx="662">
                  <c:v>9.8269006754651294</c:v>
                </c:pt>
                <c:pt idx="663">
                  <c:v>9.7985585745015573</c:v>
                </c:pt>
                <c:pt idx="664">
                  <c:v>9.7700810139924226</c:v>
                </c:pt>
                <c:pt idx="665">
                  <c:v>9.7414687665025674</c:v>
                </c:pt>
                <c:pt idx="666">
                  <c:v>9.7127226094135377</c:v>
                </c:pt>
                <c:pt idx="667">
                  <c:v>9.6838433249224778</c:v>
                </c:pt>
                <c:pt idx="668">
                  <c:v>9.654831700040809</c:v>
                </c:pt>
                <c:pt idx="669">
                  <c:v>9.6256885265931125</c:v>
                </c:pt>
                <c:pt idx="670">
                  <c:v>9.5964146012158444</c:v>
                </c:pt>
                <c:pt idx="671">
                  <c:v>9.5670107253561412</c:v>
                </c:pt>
                <c:pt idx="672">
                  <c:v>9.5374777052707866</c:v>
                </c:pt>
                <c:pt idx="673">
                  <c:v>9.5078163520248165</c:v>
                </c:pt>
                <c:pt idx="674">
                  <c:v>9.4780274814904786</c:v>
                </c:pt>
                <c:pt idx="675">
                  <c:v>9.44811191434599</c:v>
                </c:pt>
                <c:pt idx="676">
                  <c:v>9.41807047607446</c:v>
                </c:pt>
                <c:pt idx="677">
                  <c:v>9.3879039969627893</c:v>
                </c:pt>
                <c:pt idx="678">
                  <c:v>9.3576133121002734</c:v>
                </c:pt>
                <c:pt idx="679">
                  <c:v>9.3271992613777659</c:v>
                </c:pt>
                <c:pt idx="680">
                  <c:v>9.2966626894864426</c:v>
                </c:pt>
                <c:pt idx="681">
                  <c:v>9.2660044459165825</c:v>
                </c:pt>
                <c:pt idx="682">
                  <c:v>9.2352253849565802</c:v>
                </c:pt>
                <c:pt idx="683">
                  <c:v>9.2043263656918537</c:v>
                </c:pt>
                <c:pt idx="684">
                  <c:v>9.1733082520036238</c:v>
                </c:pt>
                <c:pt idx="685">
                  <c:v>9.1421719125679903</c:v>
                </c:pt>
                <c:pt idx="686">
                  <c:v>9.1109182208547139</c:v>
                </c:pt>
                <c:pt idx="687">
                  <c:v>9.0795480551262671</c:v>
                </c:pt>
                <c:pt idx="688">
                  <c:v>9.0480622984366104</c:v>
                </c:pt>
                <c:pt idx="689">
                  <c:v>9.0164618386302529</c:v>
                </c:pt>
                <c:pt idx="690">
                  <c:v>8.9847475683412412</c:v>
                </c:pt>
                <c:pt idx="691">
                  <c:v>8.9529203849919696</c:v>
                </c:pt>
                <c:pt idx="692">
                  <c:v>8.9209811907923182</c:v>
                </c:pt>
                <c:pt idx="693">
                  <c:v>8.888930892738486</c:v>
                </c:pt>
                <c:pt idx="694">
                  <c:v>8.8567704026119731</c:v>
                </c:pt>
                <c:pt idx="695">
                  <c:v>8.824500636978712</c:v>
                </c:pt>
                <c:pt idx="696">
                  <c:v>8.7921225171879058</c:v>
                </c:pt>
                <c:pt idx="697">
                  <c:v>8.7596369693711598</c:v>
                </c:pt>
                <c:pt idx="698">
                  <c:v>8.727044924441353</c:v>
                </c:pt>
                <c:pt idx="699">
                  <c:v>8.694347318091797</c:v>
                </c:pt>
                <c:pt idx="700">
                  <c:v>8.6615450907951121</c:v>
                </c:pt>
                <c:pt idx="701">
                  <c:v>8.6286391878024364</c:v>
                </c:pt>
                <c:pt idx="702">
                  <c:v>8.5956305591423323</c:v>
                </c:pt>
                <c:pt idx="703">
                  <c:v>8.5625201596198348</c:v>
                </c:pt>
                <c:pt idx="704">
                  <c:v>8.5293089488155918</c:v>
                </c:pt>
                <c:pt idx="705">
                  <c:v>8.4959978910848886</c:v>
                </c:pt>
                <c:pt idx="706">
                  <c:v>8.4625879555566375</c:v>
                </c:pt>
                <c:pt idx="707">
                  <c:v>8.4290801161326101</c:v>
                </c:pt>
                <c:pt idx="708">
                  <c:v>8.3954753514863487</c:v>
                </c:pt>
                <c:pt idx="709">
                  <c:v>8.3617746450624608</c:v>
                </c:pt>
                <c:pt idx="710">
                  <c:v>8.3279789850754451</c:v>
                </c:pt>
                <c:pt idx="711">
                  <c:v>8.2940893645090874</c:v>
                </c:pt>
                <c:pt idx="712">
                  <c:v>8.2601067811153079</c:v>
                </c:pt>
                <c:pt idx="713">
                  <c:v>8.2260322374135555</c:v>
                </c:pt>
                <c:pt idx="714">
                  <c:v>8.1918667406896812</c:v>
                </c:pt>
                <c:pt idx="715">
                  <c:v>8.1576113029951749</c:v>
                </c:pt>
                <c:pt idx="716">
                  <c:v>8.1232669411463885</c:v>
                </c:pt>
                <c:pt idx="717">
                  <c:v>8.0888346767235397</c:v>
                </c:pt>
                <c:pt idx="718">
                  <c:v>8.0543155360699163</c:v>
                </c:pt>
                <c:pt idx="719">
                  <c:v>8.0197105502911228</c:v>
                </c:pt>
                <c:pt idx="720">
                  <c:v>7.9850207552540784</c:v>
                </c:pt>
                <c:pt idx="721">
                  <c:v>7.9502471915864366</c:v>
                </c:pt>
                <c:pt idx="722">
                  <c:v>7.915390904675454</c:v>
                </c:pt>
                <c:pt idx="723">
                  <c:v>7.8804529446674847</c:v>
                </c:pt>
                <c:pt idx="724">
                  <c:v>7.8454343664669803</c:v>
                </c:pt>
                <c:pt idx="725">
                  <c:v>7.8103362297357721</c:v>
                </c:pt>
                <c:pt idx="726">
                  <c:v>7.7751595988922357</c:v>
                </c:pt>
                <c:pt idx="727">
                  <c:v>7.739905543110547</c:v>
                </c:pt>
                <c:pt idx="728">
                  <c:v>7.7045751363199066</c:v>
                </c:pt>
                <c:pt idx="729">
                  <c:v>7.6691694572037648</c:v>
                </c:pt>
                <c:pt idx="730">
                  <c:v>7.6336895891990109</c:v>
                </c:pt>
                <c:pt idx="731">
                  <c:v>7.5981366204952856</c:v>
                </c:pt>
                <c:pt idx="732">
                  <c:v>7.5625116440341911</c:v>
                </c:pt>
                <c:pt idx="733">
                  <c:v>7.5268157575086212</c:v>
                </c:pt>
                <c:pt idx="734">
                  <c:v>7.4910500633617971</c:v>
                </c:pt>
                <c:pt idx="735">
                  <c:v>7.4552156687869244</c:v>
                </c:pt>
                <c:pt idx="736">
                  <c:v>7.4193136857260411</c:v>
                </c:pt>
                <c:pt idx="737">
                  <c:v>7.3833452308696073</c:v>
                </c:pt>
                <c:pt idx="738">
                  <c:v>7.347311425655751</c:v>
                </c:pt>
                <c:pt idx="739">
                  <c:v>7.3112133962694452</c:v>
                </c:pt>
                <c:pt idx="740">
                  <c:v>7.2750522736418155</c:v>
                </c:pt>
                <c:pt idx="741">
                  <c:v>7.2388291934496305</c:v>
                </c:pt>
                <c:pt idx="742">
                  <c:v>7.2025452961143728</c:v>
                </c:pt>
                <c:pt idx="743">
                  <c:v>7.1662017268017459</c:v>
                </c:pt>
                <c:pt idx="744">
                  <c:v>7.1297996354210067</c:v>
                </c:pt>
                <c:pt idx="745">
                  <c:v>7.0933401766240927</c:v>
                </c:pt>
                <c:pt idx="746">
                  <c:v>7.0568245098052342</c:v>
                </c:pt>
                <c:pt idx="747">
                  <c:v>7.0202537991000398</c:v>
                </c:pt>
                <c:pt idx="748">
                  <c:v>6.983629213385063</c:v>
                </c:pt>
                <c:pt idx="749">
                  <c:v>6.946951926277138</c:v>
                </c:pt>
                <c:pt idx="750">
                  <c:v>6.9102231161324843</c:v>
                </c:pt>
                <c:pt idx="751">
                  <c:v>6.8734439660465192</c:v>
                </c:pt>
                <c:pt idx="752">
                  <c:v>6.8366156638528199</c:v>
                </c:pt>
                <c:pt idx="753">
                  <c:v>6.7997394021227757</c:v>
                </c:pt>
                <c:pt idx="754">
                  <c:v>6.7628163781648452</c:v>
                </c:pt>
                <c:pt idx="755">
                  <c:v>6.7258477940240757</c:v>
                </c:pt>
                <c:pt idx="756">
                  <c:v>6.6888348564812556</c:v>
                </c:pt>
                <c:pt idx="757">
                  <c:v>6.6517787770526517</c:v>
                </c:pt>
                <c:pt idx="758">
                  <c:v>6.6146807719891978</c:v>
                </c:pt>
                <c:pt idx="759">
                  <c:v>6.577542062275981</c:v>
                </c:pt>
                <c:pt idx="760">
                  <c:v>6.5403638736317058</c:v>
                </c:pt>
                <c:pt idx="761">
                  <c:v>6.5031474365079882</c:v>
                </c:pt>
                <c:pt idx="762">
                  <c:v>6.4658939860889761</c:v>
                </c:pt>
                <c:pt idx="763">
                  <c:v>6.4286047622907185</c:v>
                </c:pt>
                <c:pt idx="764">
                  <c:v>6.3912810097605615</c:v>
                </c:pt>
                <c:pt idx="765">
                  <c:v>6.3539239778766277</c:v>
                </c:pt>
                <c:pt idx="766">
                  <c:v>6.3165349207473636</c:v>
                </c:pt>
                <c:pt idx="767">
                  <c:v>6.2791150972108811</c:v>
                </c:pt>
                <c:pt idx="768">
                  <c:v>6.2416657708345289</c:v>
                </c:pt>
                <c:pt idx="769">
                  <c:v>6.2041882099142542</c:v>
                </c:pt>
                <c:pt idx="770">
                  <c:v>6.1666836874741948</c:v>
                </c:pt>
                <c:pt idx="771">
                  <c:v>6.129153481266238</c:v>
                </c:pt>
                <c:pt idx="772">
                  <c:v>6.0915988737692448</c:v>
                </c:pt>
                <c:pt idx="773">
                  <c:v>6.0540211521887493</c:v>
                </c:pt>
                <c:pt idx="774">
                  <c:v>6.01642160845656</c:v>
                </c:pt>
                <c:pt idx="775">
                  <c:v>5.9788015392299734</c:v>
                </c:pt>
                <c:pt idx="776">
                  <c:v>5.941162245891527</c:v>
                </c:pt>
                <c:pt idx="777">
                  <c:v>5.9035050345484752</c:v>
                </c:pt>
                <c:pt idx="778">
                  <c:v>5.8658312160322401</c:v>
                </c:pt>
                <c:pt idx="779">
                  <c:v>5.8281421058980261</c:v>
                </c:pt>
                <c:pt idx="780">
                  <c:v>5.7904390244243409</c:v>
                </c:pt>
                <c:pt idx="781">
                  <c:v>5.7527232966124728</c:v>
                </c:pt>
                <c:pt idx="782">
                  <c:v>5.7149962521861442</c:v>
                </c:pt>
                <c:pt idx="783">
                  <c:v>5.6772592255909169</c:v>
                </c:pt>
                <c:pt idx="784">
                  <c:v>5.6395135559939629</c:v>
                </c:pt>
                <c:pt idx="785">
                  <c:v>5.6017605872834846</c:v>
                </c:pt>
                <c:pt idx="786">
                  <c:v>5.5640016680682374</c:v>
                </c:pt>
                <c:pt idx="787">
                  <c:v>5.5262381516772008</c:v>
                </c:pt>
                <c:pt idx="788">
                  <c:v>5.4884713961591709</c:v>
                </c:pt>
                <c:pt idx="789">
                  <c:v>5.4507027642822532</c:v>
                </c:pt>
                <c:pt idx="790">
                  <c:v>5.4129336235335677</c:v>
                </c:pt>
                <c:pt idx="791">
                  <c:v>5.3751653461186866</c:v>
                </c:pt>
                <c:pt idx="792">
                  <c:v>5.3373993089614249</c:v>
                </c:pt>
                <c:pt idx="793">
                  <c:v>5.2996368937032541</c:v>
                </c:pt>
                <c:pt idx="794">
                  <c:v>5.2618794867029983</c:v>
                </c:pt>
                <c:pt idx="795">
                  <c:v>5.2241284790365885</c:v>
                </c:pt>
                <c:pt idx="796">
                  <c:v>5.1863852664963561</c:v>
                </c:pt>
                <c:pt idx="797">
                  <c:v>5.1486512495909205</c:v>
                </c:pt>
                <c:pt idx="798">
                  <c:v>5.1109278335447872</c:v>
                </c:pt>
                <c:pt idx="799">
                  <c:v>5.0732164282978918</c:v>
                </c:pt>
                <c:pt idx="800">
                  <c:v>5.0355184485051989</c:v>
                </c:pt>
                <c:pt idx="801">
                  <c:v>4.9978353135365232</c:v>
                </c:pt>
                <c:pt idx="802">
                  <c:v>4.9601684474760521</c:v>
                </c:pt>
                <c:pt idx="803">
                  <c:v>4.9225192791220049</c:v>
                </c:pt>
                <c:pt idx="804">
                  <c:v>4.8848892419862926</c:v>
                </c:pt>
                <c:pt idx="805">
                  <c:v>4.8472797742942113</c:v>
                </c:pt>
                <c:pt idx="806">
                  <c:v>4.8096923189839869</c:v>
                </c:pt>
                <c:pt idx="807">
                  <c:v>4.7721283237067667</c:v>
                </c:pt>
                <c:pt idx="808">
                  <c:v>4.7345892408257582</c:v>
                </c:pt>
                <c:pt idx="809">
                  <c:v>4.6970765274165265</c:v>
                </c:pt>
                <c:pt idx="810">
                  <c:v>4.6595916452661168</c:v>
                </c:pt>
                <c:pt idx="811">
                  <c:v>4.6221360608731645</c:v>
                </c:pt>
                <c:pt idx="812">
                  <c:v>4.5847112454473127</c:v>
                </c:pt>
                <c:pt idx="813">
                  <c:v>4.5473186749089924</c:v>
                </c:pt>
                <c:pt idx="814">
                  <c:v>4.5099598298891852</c:v>
                </c:pt>
                <c:pt idx="815">
                  <c:v>4.4726361957291854</c:v>
                </c:pt>
                <c:pt idx="816">
                  <c:v>4.4353492624799671</c:v>
                </c:pt>
                <c:pt idx="817">
                  <c:v>4.3981005249022767</c:v>
                </c:pt>
                <c:pt idx="818">
                  <c:v>4.3608914824662692</c:v>
                </c:pt>
                <c:pt idx="819">
                  <c:v>4.3237236393509351</c:v>
                </c:pt>
                <c:pt idx="820">
                  <c:v>4.2865985044443589</c:v>
                </c:pt>
                <c:pt idx="821">
                  <c:v>4.2495175913428254</c:v>
                </c:pt>
                <c:pt idx="822">
                  <c:v>4.2124824183511169</c:v>
                </c:pt>
                <c:pt idx="823">
                  <c:v>4.1754945084819495</c:v>
                </c:pt>
                <c:pt idx="824">
                  <c:v>4.1385553894555773</c:v>
                </c:pt>
                <c:pt idx="825">
                  <c:v>4.1016665937000845</c:v>
                </c:pt>
                <c:pt idx="826">
                  <c:v>4.0648296583504102</c:v>
                </c:pt>
                <c:pt idx="827">
                  <c:v>4.0280461252487907</c:v>
                </c:pt>
                <c:pt idx="828">
                  <c:v>3.991317540943947</c:v>
                </c:pt>
                <c:pt idx="829">
                  <c:v>3.9546454566911864</c:v>
                </c:pt>
                <c:pt idx="830">
                  <c:v>3.9180314284520859</c:v>
                </c:pt>
                <c:pt idx="831">
                  <c:v>3.8814770168942583</c:v>
                </c:pt>
                <c:pt idx="832">
                  <c:v>3.8449837873910564</c:v>
                </c:pt>
                <c:pt idx="833">
                  <c:v>3.8085533100214413</c:v>
                </c:pt>
                <c:pt idx="834">
                  <c:v>3.7721871595697234</c:v>
                </c:pt>
                <c:pt idx="835">
                  <c:v>3.7358869155254069</c:v>
                </c:pt>
                <c:pt idx="836">
                  <c:v>3.6996541620827688</c:v>
                </c:pt>
                <c:pt idx="837">
                  <c:v>3.66349048814092</c:v>
                </c:pt>
                <c:pt idx="838">
                  <c:v>3.6273974873034684</c:v>
                </c:pt>
                <c:pt idx="839">
                  <c:v>3.5913767578782307</c:v>
                </c:pt>
                <c:pt idx="840">
                  <c:v>3.5554299028773344</c:v>
                </c:pt>
                <c:pt idx="841">
                  <c:v>3.5195585300164796</c:v>
                </c:pt>
                <c:pt idx="842">
                  <c:v>3.4837642517153693</c:v>
                </c:pt>
                <c:pt idx="843">
                  <c:v>3.4480486850971519</c:v>
                </c:pt>
                <c:pt idx="844">
                  <c:v>3.4124134519882858</c:v>
                </c:pt>
                <c:pt idx="845">
                  <c:v>3.3768601789184056</c:v>
                </c:pt>
                <c:pt idx="846">
                  <c:v>3.341390497120118</c:v>
                </c:pt>
                <c:pt idx="847">
                  <c:v>3.3060060425287765</c:v>
                </c:pt>
                <c:pt idx="848">
                  <c:v>3.2707084557825401</c:v>
                </c:pt>
                <c:pt idx="849">
                  <c:v>3.2354993822218034</c:v>
                </c:pt>
                <c:pt idx="850">
                  <c:v>3.200380471889511</c:v>
                </c:pt>
                <c:pt idx="851">
                  <c:v>3.1653533795305506</c:v>
                </c:pt>
                <c:pt idx="852">
                  <c:v>3.1304197645917853</c:v>
                </c:pt>
                <c:pt idx="853">
                  <c:v>3.095581291222016</c:v>
                </c:pt>
                <c:pt idx="854">
                  <c:v>3.0608396282716908</c:v>
                </c:pt>
                <c:pt idx="855">
                  <c:v>3.0261964492926725</c:v>
                </c:pt>
                <c:pt idx="856">
                  <c:v>2.9916534325383242</c:v>
                </c:pt>
                <c:pt idx="857">
                  <c:v>2.9572122609631477</c:v>
                </c:pt>
                <c:pt idx="858">
                  <c:v>2.9228746222227877</c:v>
                </c:pt>
                <c:pt idx="859">
                  <c:v>2.8886422086737995</c:v>
                </c:pt>
                <c:pt idx="860">
                  <c:v>2.8545167173735773</c:v>
                </c:pt>
                <c:pt idx="861">
                  <c:v>2.820499850080247</c:v>
                </c:pt>
                <c:pt idx="862">
                  <c:v>2.7865933132524461</c:v>
                </c:pt>
                <c:pt idx="863">
                  <c:v>2.7527988180491296</c:v>
                </c:pt>
                <c:pt idx="864">
                  <c:v>2.7191180803298143</c:v>
                </c:pt>
                <c:pt idx="865">
                  <c:v>2.6855528206539567</c:v>
                </c:pt>
                <c:pt idx="866">
                  <c:v>2.6521047642813125</c:v>
                </c:pt>
                <c:pt idx="867">
                  <c:v>2.6187756411713656</c:v>
                </c:pt>
                <c:pt idx="868">
                  <c:v>2.5855671859836589</c:v>
                </c:pt>
                <c:pt idx="869">
                  <c:v>2.5524811380772379</c:v>
                </c:pt>
                <c:pt idx="870">
                  <c:v>2.5195192415110603</c:v>
                </c:pt>
                <c:pt idx="871">
                  <c:v>2.4866832450434759</c:v>
                </c:pt>
                <c:pt idx="872">
                  <c:v>2.4539749021321438</c:v>
                </c:pt>
                <c:pt idx="873">
                  <c:v>2.4213959709341277</c:v>
                </c:pt>
                <c:pt idx="874">
                  <c:v>2.3889482143059331</c:v>
                </c:pt>
                <c:pt idx="875">
                  <c:v>2.356633399803024</c:v>
                </c:pt>
                <c:pt idx="876">
                  <c:v>2.3244532996798042</c:v>
                </c:pt>
                <c:pt idx="877">
                  <c:v>2.2924096908898699</c:v>
                </c:pt>
                <c:pt idx="878">
                  <c:v>2.2605043550855641</c:v>
                </c:pt>
                <c:pt idx="879">
                  <c:v>2.2287390786180716</c:v>
                </c:pt>
                <c:pt idx="880">
                  <c:v>2.1971156525373439</c:v>
                </c:pt>
                <c:pt idx="881">
                  <c:v>2.1656358725918112</c:v>
                </c:pt>
                <c:pt idx="882">
                  <c:v>2.1343015392286295</c:v>
                </c:pt>
                <c:pt idx="883">
                  <c:v>2.1031144575934269</c:v>
                </c:pt>
                <c:pt idx="884">
                  <c:v>2.0720764375301646</c:v>
                </c:pt>
                <c:pt idx="885">
                  <c:v>2.0411892935812701</c:v>
                </c:pt>
                <c:pt idx="886">
                  <c:v>2.0104548449874176</c:v>
                </c:pt>
                <c:pt idx="887">
                  <c:v>1.9798749156873909</c:v>
                </c:pt>
                <c:pt idx="888">
                  <c:v>1.9494513343183721</c:v>
                </c:pt>
                <c:pt idx="889">
                  <c:v>1.9191859342154192</c:v>
                </c:pt>
                <c:pt idx="890">
                  <c:v>1.8890805534118249</c:v>
                </c:pt>
                <c:pt idx="891">
                  <c:v>1.85913703463867</c:v>
                </c:pt>
                <c:pt idx="892">
                  <c:v>1.8293572253253316</c:v>
                </c:pt>
                <c:pt idx="893">
                  <c:v>1.7997429775986356</c:v>
                </c:pt>
                <c:pt idx="894">
                  <c:v>1.7702961482835846</c:v>
                </c:pt>
                <c:pt idx="895">
                  <c:v>1.7410185989029121</c:v>
                </c:pt>
                <c:pt idx="896">
                  <c:v>1.7119121956769698</c:v>
                </c:pt>
                <c:pt idx="897">
                  <c:v>1.6829788095239702</c:v>
                </c:pt>
                <c:pt idx="898">
                  <c:v>1.6542203160598001</c:v>
                </c:pt>
                <c:pt idx="899">
                  <c:v>1.6256385955979658</c:v>
                </c:pt>
                <c:pt idx="900">
                  <c:v>1.5972355331493726</c:v>
                </c:pt>
                <c:pt idx="901">
                  <c:v>1.5690130184229378</c:v>
                </c:pt>
                <c:pt idx="902">
                  <c:v>1.5409729458247738</c:v>
                </c:pt>
                <c:pt idx="903">
                  <c:v>1.5131172144586458</c:v>
                </c:pt>
                <c:pt idx="904">
                  <c:v>1.4854477281256866</c:v>
                </c:pt>
                <c:pt idx="905">
                  <c:v>1.4579663953245636</c:v>
                </c:pt>
                <c:pt idx="906">
                  <c:v>1.4306751292514468</c:v>
                </c:pt>
                <c:pt idx="907">
                  <c:v>1.403575847799831</c:v>
                </c:pt>
                <c:pt idx="908">
                  <c:v>1.3766704735606554</c:v>
                </c:pt>
                <c:pt idx="909">
                  <c:v>1.3499609338222112</c:v>
                </c:pt>
                <c:pt idx="910">
                  <c:v>1.3234491605700847</c:v>
                </c:pt>
                <c:pt idx="911">
                  <c:v>1.2971370904874666</c:v>
                </c:pt>
                <c:pt idx="912">
                  <c:v>1.2710266649544164</c:v>
                </c:pt>
                <c:pt idx="913">
                  <c:v>1.2451198300488815</c:v>
                </c:pt>
                <c:pt idx="914">
                  <c:v>1.2194185365457488</c:v>
                </c:pt>
                <c:pt idx="915">
                  <c:v>1.1939247399172401</c:v>
                </c:pt>
                <c:pt idx="916">
                  <c:v>1.1686404003329771</c:v>
                </c:pt>
                <c:pt idx="917">
                  <c:v>1.1435674826598765</c:v>
                </c:pt>
                <c:pt idx="918">
                  <c:v>1.1187079564621796</c:v>
                </c:pt>
                <c:pt idx="919">
                  <c:v>1.0940637960013087</c:v>
                </c:pt>
                <c:pt idx="920">
                  <c:v>1.0696369802361696</c:v>
                </c:pt>
                <c:pt idx="921">
                  <c:v>1.0454294928226699</c:v>
                </c:pt>
                <c:pt idx="922">
                  <c:v>1.0214433221142756</c:v>
                </c:pt>
                <c:pt idx="923">
                  <c:v>0.99768046116183584</c:v>
                </c:pt>
                <c:pt idx="924">
                  <c:v>0.97414290771321799</c:v>
                </c:pt>
                <c:pt idx="925">
                  <c:v>0.95083266421375279</c:v>
                </c:pt>
                <c:pt idx="926">
                  <c:v>0.92775173780632247</c:v>
                </c:pt>
                <c:pt idx="927">
                  <c:v>0.90490214033078542</c:v>
                </c:pt>
                <c:pt idx="928">
                  <c:v>0.88228588832462063</c:v>
                </c:pt>
                <c:pt idx="929">
                  <c:v>0.85990500302256989</c:v>
                </c:pt>
                <c:pt idx="930">
                  <c:v>0.83776151035686108</c:v>
                </c:pt>
                <c:pt idx="931">
                  <c:v>0.81585744095706447</c:v>
                </c:pt>
                <c:pt idx="932">
                  <c:v>0.7941948301502092</c:v>
                </c:pt>
                <c:pt idx="933">
                  <c:v>0.77277571796077127</c:v>
                </c:pt>
                <c:pt idx="934">
                  <c:v>0.75160214911060963</c:v>
                </c:pt>
                <c:pt idx="935">
                  <c:v>0.73067617301929055</c:v>
                </c:pt>
                <c:pt idx="936">
                  <c:v>0.70999984380378278</c:v>
                </c:pt>
                <c:pt idx="937">
                  <c:v>0.6895752202784895</c:v>
                </c:pt>
                <c:pt idx="938">
                  <c:v>0.66940436595556996</c:v>
                </c:pt>
                <c:pt idx="939">
                  <c:v>0.6494893490446485</c:v>
                </c:pt>
                <c:pt idx="940">
                  <c:v>0.62983224245309943</c:v>
                </c:pt>
                <c:pt idx="941">
                  <c:v>0.61043512378590969</c:v>
                </c:pt>
                <c:pt idx="942">
                  <c:v>0.59130007534571705</c:v>
                </c:pt>
                <c:pt idx="943">
                  <c:v>0.57242918413295651</c:v>
                </c:pt>
                <c:pt idx="944">
                  <c:v>0.55382454184570873</c:v>
                </c:pt>
                <c:pt idx="945">
                  <c:v>0.5354882448801338</c:v>
                </c:pt>
                <c:pt idx="946">
                  <c:v>0.51742239432978143</c:v>
                </c:pt>
                <c:pt idx="947">
                  <c:v>0.49962909598649385</c:v>
                </c:pt>
                <c:pt idx="948">
                  <c:v>0.48211046033977151</c:v>
                </c:pt>
                <c:pt idx="949">
                  <c:v>0.46486860257715523</c:v>
                </c:pt>
                <c:pt idx="950">
                  <c:v>0.44790564258415871</c:v>
                </c:pt>
                <c:pt idx="951">
                  <c:v>0.43122370494439954</c:v>
                </c:pt>
                <c:pt idx="952">
                  <c:v>0.41482491893950318</c:v>
                </c:pt>
                <c:pt idx="953">
                  <c:v>0.39871141854910419</c:v>
                </c:pt>
                <c:pt idx="954">
                  <c:v>0.38288534245132749</c:v>
                </c:pt>
                <c:pt idx="955">
                  <c:v>0.36734883402216478</c:v>
                </c:pt>
                <c:pt idx="956">
                  <c:v>0.35210404133610435</c:v>
                </c:pt>
                <c:pt idx="957">
                  <c:v>0.3371531171658016</c:v>
                </c:pt>
                <c:pt idx="958">
                  <c:v>0.32249821898232034</c:v>
                </c:pt>
                <c:pt idx="959">
                  <c:v>0.30814150895522613</c:v>
                </c:pt>
                <c:pt idx="960">
                  <c:v>0.29408515395231283</c:v>
                </c:pt>
                <c:pt idx="961">
                  <c:v>0.28033132554019169</c:v>
                </c:pt>
                <c:pt idx="962">
                  <c:v>0.2668821999837574</c:v>
                </c:pt>
                <c:pt idx="963">
                  <c:v>0.25373995824680556</c:v>
                </c:pt>
                <c:pt idx="964">
                  <c:v>0.24090678599141244</c:v>
                </c:pt>
                <c:pt idx="965">
                  <c:v>0.22838487357884685</c:v>
                </c:pt>
                <c:pt idx="966">
                  <c:v>0.21617641606886373</c:v>
                </c:pt>
                <c:pt idx="967">
                  <c:v>0.204283613220062</c:v>
                </c:pt>
                <c:pt idx="968">
                  <c:v>0.19270866949008125</c:v>
                </c:pt>
                <c:pt idx="969">
                  <c:v>0.18145379403550199</c:v>
                </c:pt>
                <c:pt idx="970">
                  <c:v>0.1705212007117585</c:v>
                </c:pt>
                <c:pt idx="971">
                  <c:v>0.1599131080736243</c:v>
                </c:pt>
                <c:pt idx="972">
                  <c:v>0.1496317393747848</c:v>
                </c:pt>
                <c:pt idx="973">
                  <c:v>0.13967932256821924</c:v>
                </c:pt>
                <c:pt idx="974">
                  <c:v>0.13005809030629323</c:v>
                </c:pt>
                <c:pt idx="975">
                  <c:v>0.1207702799404226</c:v>
                </c:pt>
                <c:pt idx="976">
                  <c:v>0.11181813352167452</c:v>
                </c:pt>
                <c:pt idx="977">
                  <c:v>0.10320389780050777</c:v>
                </c:pt>
                <c:pt idx="978">
                  <c:v>9.4929824226833451E-2</c:v>
                </c:pt>
                <c:pt idx="979">
                  <c:v>8.6998168950179117E-2</c:v>
                </c:pt>
                <c:pt idx="980">
                  <c:v>7.9411192819849083E-2</c:v>
                </c:pt>
                <c:pt idx="981">
                  <c:v>7.2171161384684032E-2</c:v>
                </c:pt>
                <c:pt idx="982">
                  <c:v>6.5280344893436898E-2</c:v>
                </c:pt>
                <c:pt idx="983">
                  <c:v>5.8741018294723855E-2</c:v>
                </c:pt>
                <c:pt idx="984">
                  <c:v>5.2555461236998842E-2</c:v>
                </c:pt>
                <c:pt idx="985">
                  <c:v>4.6725958068930498E-2</c:v>
                </c:pt>
                <c:pt idx="986">
                  <c:v>4.1254797838977154E-2</c:v>
                </c:pt>
                <c:pt idx="987">
                  <c:v>3.6144274295929105E-2</c:v>
                </c:pt>
                <c:pt idx="988">
                  <c:v>3.1396685888770856E-2</c:v>
                </c:pt>
                <c:pt idx="989">
                  <c:v>2.7014335766678232E-2</c:v>
                </c:pt>
                <c:pt idx="990">
                  <c:v>2.2999531779283027E-2</c:v>
                </c:pt>
                <c:pt idx="991">
                  <c:v>1.9354586476627456E-2</c:v>
                </c:pt>
                <c:pt idx="992">
                  <c:v>1.6081817109330356E-2</c:v>
                </c:pt>
                <c:pt idx="993">
                  <c:v>1.3183545628385827E-2</c:v>
                </c:pt>
                <c:pt idx="994">
                  <c:v>1.0662098685650755E-2</c:v>
                </c:pt>
                <c:pt idx="995">
                  <c:v>8.5198076335997134E-3</c:v>
                </c:pt>
                <c:pt idx="996">
                  <c:v>6.7590085256563938E-3</c:v>
                </c:pt>
                <c:pt idx="997">
                  <c:v>5.382042115869296E-3</c:v>
                </c:pt>
                <c:pt idx="998">
                  <c:v>4.3912538595296674E-3</c:v>
                </c:pt>
                <c:pt idx="999">
                  <c:v>3.7889939128023064E-3</c:v>
                </c:pt>
                <c:pt idx="1000">
                  <c:v>3.5776171329207716E-3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5-4DB2-8199-7A3DFB4FF9B5}"/>
            </c:ext>
          </c:extLst>
        </c:ser>
        <c:ser>
          <c:idx val="0"/>
          <c:order val="1"/>
          <c:tx>
            <c:strRef>
              <c:f>'관절공간 경로 계획 및 모션 PI제어'!$K$15</c:f>
              <c:strCache>
                <c:ptCount val="1"/>
                <c:pt idx="0">
                  <c:v>theta.d.dot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'관절공간 경로 계획 및 모션 PI제어'!$L$8:$ALX$8</c:f>
              <c:numCache>
                <c:formatCode>General</c:formatCode>
                <c:ptCount val="10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</c:numCache>
            </c:numRef>
          </c:cat>
          <c:val>
            <c:numRef>
              <c:f>'관절공간 경로 계획 및 모션 PI제어'!$L$15:$ALX$15</c:f>
              <c:numCache>
                <c:formatCode>General</c:formatCode>
                <c:ptCount val="1001"/>
                <c:pt idx="0">
                  <c:v>0</c:v>
                </c:pt>
                <c:pt idx="1">
                  <c:v>1.9626594516482449E-4</c:v>
                </c:pt>
                <c:pt idx="2">
                  <c:v>7.8349286803498547E-4</c:v>
                </c:pt>
                <c:pt idx="3">
                  <c:v>1.7593279395372132E-3</c:v>
                </c:pt>
                <c:pt idx="4">
                  <c:v>3.1214230504158376E-3</c:v>
                </c:pt>
                <c:pt idx="5">
                  <c:v>4.8674348112327896E-3</c:v>
                </c:pt>
                <c:pt idx="6">
                  <c:v>6.9950245523675942E-3</c:v>
                </c:pt>
                <c:pt idx="7">
                  <c:v>9.5018583240173825E-3</c:v>
                </c:pt>
                <c:pt idx="8">
                  <c:v>1.2385606896196881E-2</c:v>
                </c:pt>
                <c:pt idx="9">
                  <c:v>1.5643945758738422E-2</c:v>
                </c:pt>
                <c:pt idx="10">
                  <c:v>1.9274555121291923E-2</c:v>
                </c:pt>
                <c:pt idx="11">
                  <c:v>2.3275119913324913E-2</c:v>
                </c:pt>
                <c:pt idx="12">
                  <c:v>2.7643329784122515E-2</c:v>
                </c:pt>
                <c:pt idx="13">
                  <c:v>3.2376879102787449E-2</c:v>
                </c:pt>
                <c:pt idx="14">
                  <c:v>3.7473466958240047E-2</c:v>
                </c:pt>
                <c:pt idx="15">
                  <c:v>4.2930797159218236E-2</c:v>
                </c:pt>
                <c:pt idx="16">
                  <c:v>4.874657823427752E-2</c:v>
                </c:pt>
                <c:pt idx="17">
                  <c:v>5.4918523431791037E-2</c:v>
                </c:pt>
                <c:pt idx="18">
                  <c:v>6.1444350719949491E-2</c:v>
                </c:pt>
                <c:pt idx="19">
                  <c:v>6.8321782786761223E-2</c:v>
                </c:pt>
                <c:pt idx="20">
                  <c:v>7.5548547040052122E-2</c:v>
                </c:pt>
                <c:pt idx="21">
                  <c:v>8.3122375607465743E-2</c:v>
                </c:pt>
                <c:pt idx="22">
                  <c:v>9.1041005336463185E-2</c:v>
                </c:pt>
                <c:pt idx="23">
                  <c:v>9.9302177794323154E-2</c:v>
                </c:pt>
                <c:pt idx="24">
                  <c:v>0.10790363926814198</c:v>
                </c:pt>
                <c:pt idx="25">
                  <c:v>0.11684314076483361</c:v>
                </c:pt>
                <c:pt idx="26">
                  <c:v>0.12611843801112949</c:v>
                </c:pt>
                <c:pt idx="27">
                  <c:v>0.13572729145357879</c:v>
                </c:pt>
                <c:pt idx="28">
                  <c:v>0.14566746625854818</c:v>
                </c:pt>
                <c:pt idx="29">
                  <c:v>0.15593673231222208</c:v>
                </c:pt>
                <c:pt idx="30">
                  <c:v>0.16653286422060226</c:v>
                </c:pt>
                <c:pt idx="31">
                  <c:v>0.17745364130950828</c:v>
                </c:pt>
                <c:pt idx="32">
                  <c:v>0.18869684762457731</c:v>
                </c:pt>
                <c:pt idx="33">
                  <c:v>0.20026027193126394</c:v>
                </c:pt>
                <c:pt idx="34">
                  <c:v>0.21214170771484064</c:v>
                </c:pt>
                <c:pt idx="35">
                  <c:v>0.22433895318039723</c:v>
                </c:pt>
                <c:pt idx="36">
                  <c:v>0.23684981125284119</c:v>
                </c:pt>
                <c:pt idx="37">
                  <c:v>0.24967208957689765</c:v>
                </c:pt>
                <c:pt idx="38">
                  <c:v>0.26280360051710938</c:v>
                </c:pt>
                <c:pt idx="39">
                  <c:v>0.27624216115783656</c:v>
                </c:pt>
                <c:pt idx="40">
                  <c:v>0.28998559330325724</c:v>
                </c:pt>
                <c:pt idx="41">
                  <c:v>0.3040317234773669</c:v>
                </c:pt>
                <c:pt idx="42">
                  <c:v>0.31837838292397846</c:v>
                </c:pt>
                <c:pt idx="43">
                  <c:v>0.33302340760672294</c:v>
                </c:pt>
                <c:pt idx="44">
                  <c:v>0.34796463820904827</c:v>
                </c:pt>
                <c:pt idx="45">
                  <c:v>0.3631999201342207</c:v>
                </c:pt>
                <c:pt idx="46">
                  <c:v>0.37872710350532357</c:v>
                </c:pt>
                <c:pt idx="47">
                  <c:v>0.39454404316525782</c:v>
                </c:pt>
                <c:pt idx="48">
                  <c:v>0.41064859867674258</c:v>
                </c:pt>
                <c:pt idx="49">
                  <c:v>0.42703863432231365</c:v>
                </c:pt>
                <c:pt idx="50">
                  <c:v>0.44371201910432556</c:v>
                </c:pt>
                <c:pt idx="51">
                  <c:v>0.46066662674494913</c:v>
                </c:pt>
                <c:pt idx="52">
                  <c:v>0.47790033568617385</c:v>
                </c:pt>
                <c:pt idx="53">
                  <c:v>0.49541102908980622</c:v>
                </c:pt>
                <c:pt idx="54">
                  <c:v>0.51319659483747071</c:v>
                </c:pt>
                <c:pt idx="55">
                  <c:v>0.53125492553060916</c:v>
                </c:pt>
                <c:pt idx="56">
                  <c:v>0.54958391849048105</c:v>
                </c:pt>
                <c:pt idx="57">
                  <c:v>0.56818147575816336</c:v>
                </c:pt>
                <c:pt idx="58">
                  <c:v>0.58704550409455092</c:v>
                </c:pt>
                <c:pt idx="59">
                  <c:v>0.60617391498035611</c:v>
                </c:pt>
                <c:pt idx="60">
                  <c:v>0.62556462461610862</c:v>
                </c:pt>
                <c:pt idx="61">
                  <c:v>0.64521555392215613</c:v>
                </c:pt>
                <c:pt idx="62">
                  <c:v>0.66512462853866361</c:v>
                </c:pt>
                <c:pt idx="63">
                  <c:v>0.68528977882561359</c:v>
                </c:pt>
                <c:pt idx="64">
                  <c:v>0.70570893986280681</c:v>
                </c:pt>
                <c:pt idx="65">
                  <c:v>0.72638005144986062</c:v>
                </c:pt>
                <c:pt idx="66">
                  <c:v>0.74730105810621106</c:v>
                </c:pt>
                <c:pt idx="67">
                  <c:v>0.7684699090711109</c:v>
                </c:pt>
                <c:pt idx="68">
                  <c:v>0.78988455830363069</c:v>
                </c:pt>
                <c:pt idx="69">
                  <c:v>0.81154296448265928</c:v>
                </c:pt>
                <c:pt idx="70">
                  <c:v>0.83344309100690184</c:v>
                </c:pt>
                <c:pt idx="71">
                  <c:v>0.85558290599488229</c:v>
                </c:pt>
                <c:pt idx="72">
                  <c:v>0.87796038228494144</c:v>
                </c:pt>
                <c:pt idx="73">
                  <c:v>0.9005734974352384</c:v>
                </c:pt>
                <c:pt idx="74">
                  <c:v>0.92342023372374915</c:v>
                </c:pt>
                <c:pt idx="75">
                  <c:v>0.94649857814826766</c:v>
                </c:pt>
                <c:pt idx="76">
                  <c:v>0.96980652242640553</c:v>
                </c:pt>
                <c:pt idx="77">
                  <c:v>0.99334206299559114</c:v>
                </c:pt>
                <c:pt idx="78">
                  <c:v>1.0171032010130723</c:v>
                </c:pt>
                <c:pt idx="79">
                  <c:v>1.0410879423559123</c:v>
                </c:pt>
                <c:pt idx="80">
                  <c:v>1.0652942976209936</c:v>
                </c:pt>
                <c:pt idx="81">
                  <c:v>1.0897202821250154</c:v>
                </c:pt>
                <c:pt idx="82">
                  <c:v>1.1143639159044949</c:v>
                </c:pt>
                <c:pt idx="83">
                  <c:v>1.1392232237157669</c:v>
                </c:pt>
                <c:pt idx="84">
                  <c:v>1.1642962350349837</c:v>
                </c:pt>
                <c:pt idx="85">
                  <c:v>1.1895809840581146</c:v>
                </c:pt>
                <c:pt idx="86">
                  <c:v>1.2150755097009478</c:v>
                </c:pt>
                <c:pt idx="87">
                  <c:v>1.2407778555990878</c:v>
                </c:pt>
                <c:pt idx="88">
                  <c:v>1.2666860701079579</c:v>
                </c:pt>
                <c:pt idx="89">
                  <c:v>1.2927982063027978</c:v>
                </c:pt>
                <c:pt idx="90">
                  <c:v>1.3191123219786656</c:v>
                </c:pt>
                <c:pt idx="91">
                  <c:v>1.3456264796504367</c:v>
                </c:pt>
                <c:pt idx="92">
                  <c:v>1.3723387465528047</c:v>
                </c:pt>
                <c:pt idx="93">
                  <c:v>1.3992471946402794</c:v>
                </c:pt>
                <c:pt idx="94">
                  <c:v>1.4263499005871889</c:v>
                </c:pt>
                <c:pt idx="95">
                  <c:v>1.4536449457876806</c:v>
                </c:pt>
                <c:pt idx="96">
                  <c:v>1.4811304163557166</c:v>
                </c:pt>
                <c:pt idx="97">
                  <c:v>1.5088044031250785</c:v>
                </c:pt>
                <c:pt idx="98">
                  <c:v>1.5366650016493644</c:v>
                </c:pt>
                <c:pt idx="99">
                  <c:v>1.5647103122019916</c:v>
                </c:pt>
                <c:pt idx="100">
                  <c:v>1.5929384397761934</c:v>
                </c:pt>
                <c:pt idx="101">
                  <c:v>1.6213474940850208</c:v>
                </c:pt>
                <c:pt idx="102">
                  <c:v>1.6499355895613437</c:v>
                </c:pt>
                <c:pt idx="103">
                  <c:v>1.678700845357848</c:v>
                </c:pt>
                <c:pt idx="104">
                  <c:v>1.7076413853470387</c:v>
                </c:pt>
                <c:pt idx="105">
                  <c:v>1.7367553381212371</c:v>
                </c:pt>
                <c:pt idx="106">
                  <c:v>1.7660408369925826</c:v>
                </c:pt>
                <c:pt idx="107">
                  <c:v>1.7954960199930332</c:v>
                </c:pt>
                <c:pt idx="108">
                  <c:v>1.8251190298743627</c:v>
                </c:pt>
                <c:pt idx="109">
                  <c:v>1.8549080141081635</c:v>
                </c:pt>
                <c:pt idx="110">
                  <c:v>1.8848611248858451</c:v>
                </c:pt>
                <c:pt idx="111">
                  <c:v>1.9149765191186356</c:v>
                </c:pt>
                <c:pt idx="112">
                  <c:v>1.9452523584375796</c:v>
                </c:pt>
                <c:pt idx="113">
                  <c:v>1.9756868091935407</c:v>
                </c:pt>
                <c:pt idx="114">
                  <c:v>2.0062780424571978</c:v>
                </c:pt>
                <c:pt idx="115">
                  <c:v>2.0370242340190492</c:v>
                </c:pt>
                <c:pt idx="116">
                  <c:v>2.0679235643894112</c:v>
                </c:pt>
                <c:pt idx="117">
                  <c:v>2.0989742187984159</c:v>
                </c:pt>
                <c:pt idx="118">
                  <c:v>2.1301743871960142</c:v>
                </c:pt>
                <c:pt idx="119">
                  <c:v>2.1615222642519751</c:v>
                </c:pt>
                <c:pt idx="120">
                  <c:v>2.1930160493558826</c:v>
                </c:pt>
                <c:pt idx="121">
                  <c:v>2.2246539466171416</c:v>
                </c:pt>
                <c:pt idx="122">
                  <c:v>2.2564341648649733</c:v>
                </c:pt>
                <c:pt idx="123">
                  <c:v>2.2883549176484159</c:v>
                </c:pt>
                <c:pt idx="124">
                  <c:v>2.320414423236326</c:v>
                </c:pt>
                <c:pt idx="125">
                  <c:v>2.352610904617376</c:v>
                </c:pt>
                <c:pt idx="126">
                  <c:v>2.3849425895000596</c:v>
                </c:pt>
                <c:pt idx="127">
                  <c:v>2.4174077103126841</c:v>
                </c:pt>
                <c:pt idx="128">
                  <c:v>2.4500045042033771</c:v>
                </c:pt>
                <c:pt idx="129">
                  <c:v>2.4827312130400818</c:v>
                </c:pt>
                <c:pt idx="130">
                  <c:v>2.515586083410561</c:v>
                </c:pt>
                <c:pt idx="131">
                  <c:v>2.5485673666223949</c:v>
                </c:pt>
                <c:pt idx="132">
                  <c:v>2.5816733187029786</c:v>
                </c:pt>
                <c:pt idx="133">
                  <c:v>2.6149022003995279</c:v>
                </c:pt>
                <c:pt idx="134">
                  <c:v>2.6482522771790751</c:v>
                </c:pt>
                <c:pt idx="135">
                  <c:v>2.6817218192284695</c:v>
                </c:pt>
                <c:pt idx="136">
                  <c:v>2.7153091014543786</c:v>
                </c:pt>
                <c:pt idx="137">
                  <c:v>2.7490124034832881</c:v>
                </c:pt>
                <c:pt idx="138">
                  <c:v>2.7828300096615011</c:v>
                </c:pt>
                <c:pt idx="139">
                  <c:v>2.8167602090551349</c:v>
                </c:pt>
                <c:pt idx="140">
                  <c:v>2.8508012954501312</c:v>
                </c:pt>
                <c:pt idx="141">
                  <c:v>2.8849515673522421</c:v>
                </c:pt>
                <c:pt idx="142">
                  <c:v>2.9192093279870432</c:v>
                </c:pt>
                <c:pt idx="143">
                  <c:v>2.9535728852999243</c:v>
                </c:pt>
                <c:pt idx="144">
                  <c:v>2.9880405519560922</c:v>
                </c:pt>
                <c:pt idx="145">
                  <c:v>3.022610645340575</c:v>
                </c:pt>
                <c:pt idx="146">
                  <c:v>3.0572814875582144</c:v>
                </c:pt>
                <c:pt idx="147">
                  <c:v>3.0920514054336734</c:v>
                </c:pt>
                <c:pt idx="148">
                  <c:v>3.1269187305114281</c:v>
                </c:pt>
                <c:pt idx="149">
                  <c:v>3.1618817990557764</c:v>
                </c:pt>
                <c:pt idx="150">
                  <c:v>3.1969389520508322</c:v>
                </c:pt>
                <c:pt idx="151">
                  <c:v>3.2320885352005257</c:v>
                </c:pt>
                <c:pt idx="152">
                  <c:v>3.2673288989286076</c:v>
                </c:pt>
                <c:pt idx="153">
                  <c:v>3.3026583983786426</c:v>
                </c:pt>
                <c:pt idx="154">
                  <c:v>3.3380753934140168</c:v>
                </c:pt>
                <c:pt idx="155">
                  <c:v>3.3735782486179304</c:v>
                </c:pt>
                <c:pt idx="156">
                  <c:v>3.4091653332934047</c:v>
                </c:pt>
                <c:pt idx="157">
                  <c:v>3.4448350214632755</c:v>
                </c:pt>
                <c:pt idx="158">
                  <c:v>3.4805856918701972</c:v>
                </c:pt>
                <c:pt idx="159">
                  <c:v>3.5164157279766424</c:v>
                </c:pt>
                <c:pt idx="160">
                  <c:v>3.5523235179649006</c:v>
                </c:pt>
                <c:pt idx="161">
                  <c:v>3.5883074547370799</c:v>
                </c:pt>
                <c:pt idx="162">
                  <c:v>3.624365935915105</c:v>
                </c:pt>
                <c:pt idx="163">
                  <c:v>3.6604973638407183</c:v>
                </c:pt>
                <c:pt idx="164">
                  <c:v>3.6967001455754813</c:v>
                </c:pt>
                <c:pt idx="165">
                  <c:v>3.7329726929007694</c:v>
                </c:pt>
                <c:pt idx="166">
                  <c:v>3.7693134223177802</c:v>
                </c:pt>
                <c:pt idx="167">
                  <c:v>3.8057207550475249</c:v>
                </c:pt>
                <c:pt idx="168">
                  <c:v>3.8421931170308361</c:v>
                </c:pt>
                <c:pt idx="169">
                  <c:v>3.8787289389283615</c:v>
                </c:pt>
                <c:pt idx="170">
                  <c:v>3.9153266561205649</c:v>
                </c:pt>
                <c:pt idx="171">
                  <c:v>3.9519847087077324</c:v>
                </c:pt>
                <c:pt idx="172">
                  <c:v>3.9887015415099647</c:v>
                </c:pt>
                <c:pt idx="173">
                  <c:v>4.0254756040671786</c:v>
                </c:pt>
                <c:pt idx="174">
                  <c:v>4.06230535063911</c:v>
                </c:pt>
                <c:pt idx="175">
                  <c:v>4.0991892402053161</c:v>
                </c:pt>
                <c:pt idx="176">
                  <c:v>4.1361257364651651</c:v>
                </c:pt>
                <c:pt idx="177">
                  <c:v>4.1731133078378484</c:v>
                </c:pt>
                <c:pt idx="178">
                  <c:v>4.21015042746237</c:v>
                </c:pt>
                <c:pt idx="179">
                  <c:v>4.2472355731975568</c:v>
                </c:pt>
                <c:pt idx="180">
                  <c:v>4.2843672276220488</c:v>
                </c:pt>
                <c:pt idx="181">
                  <c:v>4.3215438780343058</c:v>
                </c:pt>
                <c:pt idx="182">
                  <c:v>4.3587640164526045</c:v>
                </c:pt>
                <c:pt idx="183">
                  <c:v>4.3960261396150404</c:v>
                </c:pt>
                <c:pt idx="184">
                  <c:v>4.4333287489795277</c:v>
                </c:pt>
                <c:pt idx="185">
                  <c:v>4.4706703507237906</c:v>
                </c:pt>
                <c:pt idx="186">
                  <c:v>4.5080494557453807</c:v>
                </c:pt>
                <c:pt idx="187">
                  <c:v>4.5454645796616608</c:v>
                </c:pt>
                <c:pt idx="188">
                  <c:v>4.5829142428098155</c:v>
                </c:pt>
                <c:pt idx="189">
                  <c:v>4.6203969702468459</c:v>
                </c:pt>
                <c:pt idx="190">
                  <c:v>4.6579112917495662</c:v>
                </c:pt>
                <c:pt idx="191">
                  <c:v>4.6954557418146141</c:v>
                </c:pt>
                <c:pt idx="192">
                  <c:v>4.7330288596584422</c:v>
                </c:pt>
                <c:pt idx="193">
                  <c:v>4.7706291892173214</c:v>
                </c:pt>
                <c:pt idx="194">
                  <c:v>4.8082552791473399</c:v>
                </c:pt>
                <c:pt idx="195">
                  <c:v>4.8459056828244025</c:v>
                </c:pt>
                <c:pt idx="196">
                  <c:v>4.8835789583442333</c:v>
                </c:pt>
                <c:pt idx="197">
                  <c:v>4.9212736685223755</c:v>
                </c:pt>
                <c:pt idx="198">
                  <c:v>4.9589883808941844</c:v>
                </c:pt>
                <c:pt idx="199">
                  <c:v>4.9967216677148363</c:v>
                </c:pt>
                <c:pt idx="200">
                  <c:v>5.0344721059593267</c:v>
                </c:pt>
                <c:pt idx="201">
                  <c:v>5.0722382773224659</c:v>
                </c:pt>
                <c:pt idx="202">
                  <c:v>5.1100187682188825</c:v>
                </c:pt>
                <c:pt idx="203">
                  <c:v>5.1478121697830268</c:v>
                </c:pt>
                <c:pt idx="204">
                  <c:v>5.1856170778691588</c:v>
                </c:pt>
                <c:pt idx="205">
                  <c:v>5.2234320930513611</c:v>
                </c:pt>
                <c:pt idx="206">
                  <c:v>5.2612558206235329</c:v>
                </c:pt>
                <c:pt idx="207">
                  <c:v>5.2990868705993934</c:v>
                </c:pt>
                <c:pt idx="208">
                  <c:v>5.3369238577124767</c:v>
                </c:pt>
                <c:pt idx="209">
                  <c:v>5.3747654014161315</c:v>
                </c:pt>
                <c:pt idx="210">
                  <c:v>5.4126101258835311</c:v>
                </c:pt>
                <c:pt idx="211">
                  <c:v>5.4504566600076618</c:v>
                </c:pt>
                <c:pt idx="212">
                  <c:v>5.4883036374013292</c:v>
                </c:pt>
                <c:pt idx="213">
                  <c:v>5.5261496963971561</c:v>
                </c:pt>
                <c:pt idx="214">
                  <c:v>5.5639934800475812</c:v>
                </c:pt>
                <c:pt idx="215">
                  <c:v>5.6018336361248622</c:v>
                </c:pt>
                <c:pt idx="216">
                  <c:v>5.639668817121076</c:v>
                </c:pt>
                <c:pt idx="217">
                  <c:v>5.6774976802481154</c:v>
                </c:pt>
                <c:pt idx="218">
                  <c:v>5.7153188874376912</c:v>
                </c:pt>
                <c:pt idx="219">
                  <c:v>5.7531311053413283</c:v>
                </c:pt>
                <c:pt idx="220">
                  <c:v>5.7909330053303778</c:v>
                </c:pt>
                <c:pt idx="221">
                  <c:v>5.8287232634959985</c:v>
                </c:pt>
                <c:pt idx="222">
                  <c:v>5.8665005606491754</c:v>
                </c:pt>
                <c:pt idx="223">
                  <c:v>5.904263582320703</c:v>
                </c:pt>
                <c:pt idx="224">
                  <c:v>5.9420110187611996</c:v>
                </c:pt>
                <c:pt idx="225">
                  <c:v>5.979741564941099</c:v>
                </c:pt>
                <c:pt idx="226">
                  <c:v>6.0174539205506532</c:v>
                </c:pt>
                <c:pt idx="227">
                  <c:v>6.0551467899999292</c:v>
                </c:pt>
                <c:pt idx="228">
                  <c:v>6.0928188824188156</c:v>
                </c:pt>
                <c:pt idx="229">
                  <c:v>6.130468911657017</c:v>
                </c:pt>
                <c:pt idx="230">
                  <c:v>6.1680955962840525</c:v>
                </c:pt>
                <c:pt idx="231">
                  <c:v>6.205697659589263</c:v>
                </c:pt>
                <c:pt idx="232">
                  <c:v>6.2432738295818053</c:v>
                </c:pt>
                <c:pt idx="233">
                  <c:v>6.2808228389906553</c:v>
                </c:pt>
                <c:pt idx="234">
                  <c:v>6.3183434252646027</c:v>
                </c:pt>
                <c:pt idx="235">
                  <c:v>6.3558343305722582</c:v>
                </c:pt>
                <c:pt idx="236">
                  <c:v>6.3932943018020501</c:v>
                </c:pt>
                <c:pt idx="237">
                  <c:v>6.4307220905622238</c:v>
                </c:pt>
                <c:pt idx="238">
                  <c:v>6.4681164531808406</c:v>
                </c:pt>
                <c:pt idx="239">
                  <c:v>6.5054761507057792</c:v>
                </c:pt>
                <c:pt idx="240">
                  <c:v>6.5427999489047393</c:v>
                </c:pt>
                <c:pt idx="241">
                  <c:v>6.5800866182652369</c:v>
                </c:pt>
                <c:pt idx="242">
                  <c:v>6.617334933994603</c:v>
                </c:pt>
                <c:pt idx="243">
                  <c:v>6.6545436760199923</c:v>
                </c:pt>
                <c:pt idx="244">
                  <c:v>6.6917116289883678</c:v>
                </c:pt>
                <c:pt idx="245">
                  <c:v>6.7288375822665181</c:v>
                </c:pt>
                <c:pt idx="246">
                  <c:v>6.7659203299410446</c:v>
                </c:pt>
                <c:pt idx="247">
                  <c:v>6.8029586708183736</c:v>
                </c:pt>
                <c:pt idx="248">
                  <c:v>6.8399514084247359</c:v>
                </c:pt>
                <c:pt idx="249">
                  <c:v>6.8768973510061935</c:v>
                </c:pt>
                <c:pt idx="250">
                  <c:v>6.9137953115286139</c:v>
                </c:pt>
                <c:pt idx="251">
                  <c:v>6.9506441076776966</c:v>
                </c:pt>
                <c:pt idx="252">
                  <c:v>6.9874425618589449</c:v>
                </c:pt>
                <c:pt idx="253">
                  <c:v>7.0241895011976876</c:v>
                </c:pt>
                <c:pt idx="254">
                  <c:v>7.0608837575390693</c:v>
                </c:pt>
                <c:pt idx="255">
                  <c:v>7.0975241674480491</c:v>
                </c:pt>
                <c:pt idx="256">
                  <c:v>7.134109572209411</c:v>
                </c:pt>
                <c:pt idx="257">
                  <c:v>7.170638817827748</c:v>
                </c:pt>
                <c:pt idx="258">
                  <c:v>7.2071107550274744</c:v>
                </c:pt>
                <c:pt idx="259">
                  <c:v>7.2435242392528245</c:v>
                </c:pt>
                <c:pt idx="260">
                  <c:v>7.2798781306678446</c:v>
                </c:pt>
                <c:pt idx="261">
                  <c:v>7.3161712941564083</c:v>
                </c:pt>
                <c:pt idx="262">
                  <c:v>7.3524025993221986</c:v>
                </c:pt>
                <c:pt idx="263">
                  <c:v>7.3885709204887098</c:v>
                </c:pt>
                <c:pt idx="264">
                  <c:v>7.4246751366992729</c:v>
                </c:pt>
                <c:pt idx="265">
                  <c:v>7.4607141317170216</c:v>
                </c:pt>
                <c:pt idx="266">
                  <c:v>7.4966867940249111</c:v>
                </c:pt>
                <c:pt idx="267">
                  <c:v>7.5325920168257152</c:v>
                </c:pt>
                <c:pt idx="268">
                  <c:v>7.5684286980420215</c:v>
                </c:pt>
                <c:pt idx="269">
                  <c:v>7.6041957403162401</c:v>
                </c:pt>
                <c:pt idx="270">
                  <c:v>7.6398920510105981</c:v>
                </c:pt>
                <c:pt idx="271">
                  <c:v>7.675516542207137</c:v>
                </c:pt>
                <c:pt idx="272">
                  <c:v>7.7110681307077176</c:v>
                </c:pt>
                <c:pt idx="273">
                  <c:v>7.7465457380340208</c:v>
                </c:pt>
                <c:pt idx="274">
                  <c:v>7.7819482904275397</c:v>
                </c:pt>
                <c:pt idx="275">
                  <c:v>7.8172747188495935</c:v>
                </c:pt>
                <c:pt idx="276">
                  <c:v>7.8525239589813074</c:v>
                </c:pt>
                <c:pt idx="277">
                  <c:v>7.8876949512236303</c:v>
                </c:pt>
                <c:pt idx="278">
                  <c:v>7.922786640697332</c:v>
                </c:pt>
                <c:pt idx="279">
                  <c:v>7.9577979772429961</c:v>
                </c:pt>
                <c:pt idx="280">
                  <c:v>7.9927279154210256</c:v>
                </c:pt>
                <c:pt idx="281">
                  <c:v>8.027575414511638</c:v>
                </c:pt>
                <c:pt idx="282">
                  <c:v>8.062339438514865</c:v>
                </c:pt>
                <c:pt idx="283">
                  <c:v>8.0970189561505705</c:v>
                </c:pt>
                <c:pt idx="284">
                  <c:v>8.1316129408584246</c:v>
                </c:pt>
                <c:pt idx="285">
                  <c:v>8.1661203707979144</c:v>
                </c:pt>
                <c:pt idx="286">
                  <c:v>8.2005402288483467</c:v>
                </c:pt>
                <c:pt idx="287">
                  <c:v>8.2348715026088435</c:v>
                </c:pt>
                <c:pt idx="288">
                  <c:v>8.2691131843983587</c:v>
                </c:pt>
                <c:pt idx="289">
                  <c:v>8.3032642712556441</c:v>
                </c:pt>
                <c:pt idx="290">
                  <c:v>8.3373237649392742</c:v>
                </c:pt>
                <c:pt idx="291">
                  <c:v>8.3712906719276532</c:v>
                </c:pt>
                <c:pt idx="292">
                  <c:v>8.405164003418987</c:v>
                </c:pt>
                <c:pt idx="293">
                  <c:v>8.4389427753313075</c:v>
                </c:pt>
                <c:pt idx="294">
                  <c:v>8.4726260083024698</c:v>
                </c:pt>
                <c:pt idx="295">
                  <c:v>8.50621272769013</c:v>
                </c:pt>
                <c:pt idx="296">
                  <c:v>8.5397019635717761</c:v>
                </c:pt>
                <c:pt idx="297">
                  <c:v>8.5730927507447063</c:v>
                </c:pt>
                <c:pt idx="298">
                  <c:v>8.6063841287260434</c:v>
                </c:pt>
                <c:pt idx="299">
                  <c:v>8.6395751417527187</c:v>
                </c:pt>
                <c:pt idx="300">
                  <c:v>8.6726648387814933</c:v>
                </c:pt>
                <c:pt idx="301">
                  <c:v>8.7056522734889317</c:v>
                </c:pt>
                <c:pt idx="302">
                  <c:v>8.7385365042714245</c:v>
                </c:pt>
                <c:pt idx="303">
                  <c:v>8.7713165942451763</c:v>
                </c:pt>
                <c:pt idx="304">
                  <c:v>8.803991611246218</c:v>
                </c:pt>
                <c:pt idx="305">
                  <c:v>8.8365606278303819</c:v>
                </c:pt>
                <c:pt idx="306">
                  <c:v>8.8690227212733372</c:v>
                </c:pt>
                <c:pt idx="307">
                  <c:v>8.901376973570553</c:v>
                </c:pt>
                <c:pt idx="308">
                  <c:v>8.9336224714373262</c:v>
                </c:pt>
                <c:pt idx="309">
                  <c:v>8.9657583063087696</c:v>
                </c:pt>
                <c:pt idx="310">
                  <c:v>8.9977835743398131</c:v>
                </c:pt>
                <c:pt idx="311">
                  <c:v>9.0296973764052062</c:v>
                </c:pt>
                <c:pt idx="312">
                  <c:v>9.0614988180995084</c:v>
                </c:pt>
                <c:pt idx="313">
                  <c:v>9.0931870097371057</c:v>
                </c:pt>
                <c:pt idx="314">
                  <c:v>9.1247610663521979</c:v>
                </c:pt>
                <c:pt idx="315">
                  <c:v>9.1562201076988021</c:v>
                </c:pt>
                <c:pt idx="316">
                  <c:v>9.1875632582507585</c:v>
                </c:pt>
                <c:pt idx="317">
                  <c:v>9.2187896472017083</c:v>
                </c:pt>
                <c:pt idx="318">
                  <c:v>9.2498984084651354</c:v>
                </c:pt>
                <c:pt idx="319">
                  <c:v>9.280888680674316</c:v>
                </c:pt>
                <c:pt idx="320">
                  <c:v>9.3117596071823669</c:v>
                </c:pt>
                <c:pt idx="321">
                  <c:v>9.3425103360622064</c:v>
                </c:pt>
                <c:pt idx="322">
                  <c:v>9.3731400201065718</c:v>
                </c:pt>
                <c:pt idx="323">
                  <c:v>9.4036478168280251</c:v>
                </c:pt>
                <c:pt idx="324">
                  <c:v>9.4340328884589439</c:v>
                </c:pt>
                <c:pt idx="325">
                  <c:v>9.4642944019515181</c:v>
                </c:pt>
                <c:pt idx="326">
                  <c:v>9.4944315289777634</c:v>
                </c:pt>
                <c:pt idx="327">
                  <c:v>9.5244434459295046</c:v>
                </c:pt>
                <c:pt idx="328">
                  <c:v>9.5543293339183943</c:v>
                </c:pt>
                <c:pt idx="329">
                  <c:v>9.5840883787758901</c:v>
                </c:pt>
                <c:pt idx="330">
                  <c:v>9.613719771053276</c:v>
                </c:pt>
                <c:pt idx="331">
                  <c:v>9.643222706021648</c:v>
                </c:pt>
                <c:pt idx="332">
                  <c:v>9.672596383671932</c:v>
                </c:pt>
                <c:pt idx="333">
                  <c:v>9.7018400087148517</c:v>
                </c:pt>
                <c:pt idx="334">
                  <c:v>9.7309527905809698</c:v>
                </c:pt>
                <c:pt idx="335">
                  <c:v>9.759933943420652</c:v>
                </c:pt>
                <c:pt idx="336">
                  <c:v>9.7887826861040761</c:v>
                </c:pt>
                <c:pt idx="337">
                  <c:v>9.817498242221264</c:v>
                </c:pt>
                <c:pt idx="338">
                  <c:v>9.8460798400820195</c:v>
                </c:pt>
                <c:pt idx="339">
                  <c:v>9.8745267127159995</c:v>
                </c:pt>
                <c:pt idx="340">
                  <c:v>9.9028380978726513</c:v>
                </c:pt>
                <c:pt idx="341">
                  <c:v>9.9310132380212579</c:v>
                </c:pt>
                <c:pt idx="342">
                  <c:v>9.9590513803509069</c:v>
                </c:pt>
                <c:pt idx="343">
                  <c:v>9.9869517767705069</c:v>
                </c:pt>
                <c:pt idx="344">
                  <c:v>10.014713683908795</c:v>
                </c:pt>
                <c:pt idx="345">
                  <c:v>10.042336363114305</c:v>
                </c:pt>
                <c:pt idx="346">
                  <c:v>10.069819080455407</c:v>
                </c:pt>
                <c:pt idx="347">
                  <c:v>10.097161106720282</c:v>
                </c:pt>
                <c:pt idx="348">
                  <c:v>10.124361717416926</c:v>
                </c:pt>
                <c:pt idx="349">
                  <c:v>10.151420192773159</c:v>
                </c:pt>
                <c:pt idx="350">
                  <c:v>10.178335817736611</c:v>
                </c:pt>
                <c:pt idx="351">
                  <c:v>10.205107881974739</c:v>
                </c:pt>
                <c:pt idx="352">
                  <c:v>10.2317356798748</c:v>
                </c:pt>
                <c:pt idx="353">
                  <c:v>10.258218510543893</c:v>
                </c:pt>
                <c:pt idx="354">
                  <c:v>10.284555677808914</c:v>
                </c:pt>
                <c:pt idx="355">
                  <c:v>10.310746490216591</c:v>
                </c:pt>
                <c:pt idx="356">
                  <c:v>10.336790261033457</c:v>
                </c:pt>
                <c:pt idx="357">
                  <c:v>10.362686308245877</c:v>
                </c:pt>
                <c:pt idx="358">
                  <c:v>10.388433954560018</c:v>
                </c:pt>
                <c:pt idx="359">
                  <c:v>10.414032527401872</c:v>
                </c:pt>
                <c:pt idx="360">
                  <c:v>10.439481358917254</c:v>
                </c:pt>
                <c:pt idx="361">
                  <c:v>10.464779785971787</c:v>
                </c:pt>
                <c:pt idx="362">
                  <c:v>10.489927150150919</c:v>
                </c:pt>
                <c:pt idx="363">
                  <c:v>10.514922797759914</c:v>
                </c:pt>
                <c:pt idx="364">
                  <c:v>10.539766079823842</c:v>
                </c:pt>
                <c:pt idx="365">
                  <c:v>10.564456352087612</c:v>
                </c:pt>
                <c:pt idx="366">
                  <c:v>10.588992975015934</c:v>
                </c:pt>
                <c:pt idx="367">
                  <c:v>10.613375313793341</c:v>
                </c:pt>
                <c:pt idx="368">
                  <c:v>10.63760273832419</c:v>
                </c:pt>
                <c:pt idx="369">
                  <c:v>10.661674623232635</c:v>
                </c:pt>
                <c:pt idx="370">
                  <c:v>10.685590347862677</c:v>
                </c:pt>
                <c:pt idx="371">
                  <c:v>10.709349296278113</c:v>
                </c:pt>
                <c:pt idx="372">
                  <c:v>10.732950857262558</c:v>
                </c:pt>
                <c:pt idx="373">
                  <c:v>10.756394424319458</c:v>
                </c:pt>
                <c:pt idx="374">
                  <c:v>10.779679395672062</c:v>
                </c:pt>
                <c:pt idx="375">
                  <c:v>10.802805174263458</c:v>
                </c:pt>
                <c:pt idx="376">
                  <c:v>10.825771167756521</c:v>
                </c:pt>
                <c:pt idx="377">
                  <c:v>10.848576788533967</c:v>
                </c:pt>
                <c:pt idx="378">
                  <c:v>10.871221453698329</c:v>
                </c:pt>
                <c:pt idx="379">
                  <c:v>10.893704585071941</c:v>
                </c:pt>
                <c:pt idx="380">
                  <c:v>10.91602560919697</c:v>
                </c:pt>
                <c:pt idx="381">
                  <c:v>10.938183957335387</c:v>
                </c:pt>
                <c:pt idx="382">
                  <c:v>10.960179065468999</c:v>
                </c:pt>
                <c:pt idx="383">
                  <c:v>10.982010374299414</c:v>
                </c:pt>
                <c:pt idx="384">
                  <c:v>11.00367732924807</c:v>
                </c:pt>
                <c:pt idx="385">
                  <c:v>11.02517938045621</c:v>
                </c:pt>
                <c:pt idx="386">
                  <c:v>11.046515982784912</c:v>
                </c:pt>
                <c:pt idx="387">
                  <c:v>11.067686595815049</c:v>
                </c:pt>
                <c:pt idx="388">
                  <c:v>11.088690683847327</c:v>
                </c:pt>
                <c:pt idx="389">
                  <c:v>11.109527715902269</c:v>
                </c:pt>
                <c:pt idx="390">
                  <c:v>11.130197165720208</c:v>
                </c:pt>
                <c:pt idx="391">
                  <c:v>11.150698511761307</c:v>
                </c:pt>
                <c:pt idx="392">
                  <c:v>11.171031237205524</c:v>
                </c:pt>
                <c:pt idx="393">
                  <c:v>11.191194829952673</c:v>
                </c:pt>
                <c:pt idx="394">
                  <c:v>11.21118878262234</c:v>
                </c:pt>
                <c:pt idx="395">
                  <c:v>11.231012592553963</c:v>
                </c:pt>
                <c:pt idx="396">
                  <c:v>11.250665761806779</c:v>
                </c:pt>
                <c:pt idx="397">
                  <c:v>11.270147797159849</c:v>
                </c:pt>
                <c:pt idx="398">
                  <c:v>11.289458210112061</c:v>
                </c:pt>
                <c:pt idx="399">
                  <c:v>11.308596516882092</c:v>
                </c:pt>
                <c:pt idx="400">
                  <c:v>11.327562238408479</c:v>
                </c:pt>
                <c:pt idx="401">
                  <c:v>11.346354900349535</c:v>
                </c:pt>
                <c:pt idx="402">
                  <c:v>11.364974033083422</c:v>
                </c:pt>
                <c:pt idx="403">
                  <c:v>11.383419171708093</c:v>
                </c:pt>
                <c:pt idx="404">
                  <c:v>11.401689856041344</c:v>
                </c:pt>
                <c:pt idx="405">
                  <c:v>11.419785630620769</c:v>
                </c:pt>
                <c:pt idx="406">
                  <c:v>11.437706044703797</c:v>
                </c:pt>
                <c:pt idx="407">
                  <c:v>11.455450652267645</c:v>
                </c:pt>
                <c:pt idx="408">
                  <c:v>11.473019012009393</c:v>
                </c:pt>
                <c:pt idx="409">
                  <c:v>11.490410687345898</c:v>
                </c:pt>
                <c:pt idx="410">
                  <c:v>11.507625246413852</c:v>
                </c:pt>
                <c:pt idx="411">
                  <c:v>11.524662262069754</c:v>
                </c:pt>
                <c:pt idx="412">
                  <c:v>11.541521311889939</c:v>
                </c:pt>
                <c:pt idx="413">
                  <c:v>11.558201978170549</c:v>
                </c:pt>
                <c:pt idx="414">
                  <c:v>11.574703847927553</c:v>
                </c:pt>
                <c:pt idx="415">
                  <c:v>11.591026512896711</c:v>
                </c:pt>
                <c:pt idx="416">
                  <c:v>11.60716956953363</c:v>
                </c:pt>
                <c:pt idx="417">
                  <c:v>11.62313261901371</c:v>
                </c:pt>
                <c:pt idx="418">
                  <c:v>11.638915267232196</c:v>
                </c:pt>
                <c:pt idx="419">
                  <c:v>11.654517124804128</c:v>
                </c:pt>
                <c:pt idx="420">
                  <c:v>11.669937807064377</c:v>
                </c:pt>
                <c:pt idx="421">
                  <c:v>11.685176934067615</c:v>
                </c:pt>
                <c:pt idx="422">
                  <c:v>11.700234130588356</c:v>
                </c:pt>
                <c:pt idx="423">
                  <c:v>11.715109026120919</c:v>
                </c:pt>
                <c:pt idx="424">
                  <c:v>11.72980125487943</c:v>
                </c:pt>
                <c:pt idx="425">
                  <c:v>11.744310455797841</c:v>
                </c:pt>
                <c:pt idx="426">
                  <c:v>11.758636272529937</c:v>
                </c:pt>
                <c:pt idx="427">
                  <c:v>11.772778353449297</c:v>
                </c:pt>
                <c:pt idx="428">
                  <c:v>11.786736351649328</c:v>
                </c:pt>
                <c:pt idx="429">
                  <c:v>11.800509924943258</c:v>
                </c:pt>
                <c:pt idx="430">
                  <c:v>11.814098735864118</c:v>
                </c:pt>
                <c:pt idx="431">
                  <c:v>11.827502451664788</c:v>
                </c:pt>
                <c:pt idx="432">
                  <c:v>11.840720744317924</c:v>
                </c:pt>
                <c:pt idx="433">
                  <c:v>11.85375329051603</c:v>
                </c:pt>
                <c:pt idx="434">
                  <c:v>11.866599771671417</c:v>
                </c:pt>
                <c:pt idx="435">
                  <c:v>11.879259873916208</c:v>
                </c:pt>
                <c:pt idx="436">
                  <c:v>11.891733288102376</c:v>
                </c:pt>
                <c:pt idx="437">
                  <c:v>11.904019709801641</c:v>
                </c:pt>
                <c:pt idx="438">
                  <c:v>11.916118839305632</c:v>
                </c:pt>
                <c:pt idx="439">
                  <c:v>11.928030381625721</c:v>
                </c:pt>
                <c:pt idx="440">
                  <c:v>11.939754046493135</c:v>
                </c:pt>
                <c:pt idx="441">
                  <c:v>11.951289548358901</c:v>
                </c:pt>
                <c:pt idx="442">
                  <c:v>11.962636606393877</c:v>
                </c:pt>
                <c:pt idx="443">
                  <c:v>11.973794944488743</c:v>
                </c:pt>
                <c:pt idx="444">
                  <c:v>11.984764291253974</c:v>
                </c:pt>
                <c:pt idx="445">
                  <c:v>11.995544380019878</c:v>
                </c:pt>
                <c:pt idx="446">
                  <c:v>12.00613494883658</c:v>
                </c:pt>
                <c:pt idx="447">
                  <c:v>12.016535740474016</c:v>
                </c:pt>
                <c:pt idx="448">
                  <c:v>12.026746502421961</c:v>
                </c:pt>
                <c:pt idx="449">
                  <c:v>12.036766986889972</c:v>
                </c:pt>
                <c:pt idx="450">
                  <c:v>12.046596950807448</c:v>
                </c:pt>
                <c:pt idx="451">
                  <c:v>12.056236155823607</c:v>
                </c:pt>
                <c:pt idx="452">
                  <c:v>12.065684368307478</c:v>
                </c:pt>
                <c:pt idx="453">
                  <c:v>12.074941359347893</c:v>
                </c:pt>
                <c:pt idx="454">
                  <c:v>12.084006904753529</c:v>
                </c:pt>
                <c:pt idx="455">
                  <c:v>12.092880785052861</c:v>
                </c:pt>
                <c:pt idx="456">
                  <c:v>12.101562785494194</c:v>
                </c:pt>
                <c:pt idx="457">
                  <c:v>12.110052696045654</c:v>
                </c:pt>
                <c:pt idx="458">
                  <c:v>12.118350311395151</c:v>
                </c:pt>
                <c:pt idx="459">
                  <c:v>12.126455430950447</c:v>
                </c:pt>
                <c:pt idx="460">
                  <c:v>12.134367858839125</c:v>
                </c:pt>
                <c:pt idx="461">
                  <c:v>12.142087403908544</c:v>
                </c:pt>
                <c:pt idx="462">
                  <c:v>12.149613879725946</c:v>
                </c:pt>
                <c:pt idx="463">
                  <c:v>12.156947104578325</c:v>
                </c:pt>
                <c:pt idx="464">
                  <c:v>12.164086901472533</c:v>
                </c:pt>
                <c:pt idx="465">
                  <c:v>12.171033098135219</c:v>
                </c:pt>
                <c:pt idx="466">
                  <c:v>12.177785527012871</c:v>
                </c:pt>
                <c:pt idx="467">
                  <c:v>12.184344025271763</c:v>
                </c:pt>
                <c:pt idx="468">
                  <c:v>12.190708434798029</c:v>
                </c:pt>
                <c:pt idx="469">
                  <c:v>12.196878602197579</c:v>
                </c:pt>
                <c:pt idx="470">
                  <c:v>12.202854378796161</c:v>
                </c:pt>
                <c:pt idx="471">
                  <c:v>12.208635620639349</c:v>
                </c:pt>
                <c:pt idx="472">
                  <c:v>12.214222188492508</c:v>
                </c:pt>
                <c:pt idx="473">
                  <c:v>12.219613947840859</c:v>
                </c:pt>
                <c:pt idx="474">
                  <c:v>12.224810768889398</c:v>
                </c:pt>
                <c:pt idx="475">
                  <c:v>12.229812526562956</c:v>
                </c:pt>
                <c:pt idx="476">
                  <c:v>12.234619100506208</c:v>
                </c:pt>
                <c:pt idx="477">
                  <c:v>12.239230375083595</c:v>
                </c:pt>
                <c:pt idx="478">
                  <c:v>12.243646239379423</c:v>
                </c:pt>
                <c:pt idx="479">
                  <c:v>12.247866587197786</c:v>
                </c:pt>
                <c:pt idx="480">
                  <c:v>12.251891317062604</c:v>
                </c:pt>
                <c:pt idx="481">
                  <c:v>12.255720332217626</c:v>
                </c:pt>
                <c:pt idx="482">
                  <c:v>12.259353540626403</c:v>
                </c:pt>
                <c:pt idx="483">
                  <c:v>12.262790854972319</c:v>
                </c:pt>
                <c:pt idx="484">
                  <c:v>12.266032192658544</c:v>
                </c:pt>
                <c:pt idx="485">
                  <c:v>12.269077475808107</c:v>
                </c:pt>
                <c:pt idx="486">
                  <c:v>12.271926631263833</c:v>
                </c:pt>
                <c:pt idx="487">
                  <c:v>12.27457959058836</c:v>
                </c:pt>
                <c:pt idx="488">
                  <c:v>12.277036290064148</c:v>
                </c:pt>
                <c:pt idx="489">
                  <c:v>12.279296670693489</c:v>
                </c:pt>
                <c:pt idx="490">
                  <c:v>12.281360678198471</c:v>
                </c:pt>
                <c:pt idx="491">
                  <c:v>12.283228263021011</c:v>
                </c:pt>
                <c:pt idx="492">
                  <c:v>12.284899380322836</c:v>
                </c:pt>
                <c:pt idx="493">
                  <c:v>12.286373989985515</c:v>
                </c:pt>
                <c:pt idx="494">
                  <c:v>12.287652056610403</c:v>
                </c:pt>
                <c:pt idx="495">
                  <c:v>12.28873354951868</c:v>
                </c:pt>
                <c:pt idx="496">
                  <c:v>12.289618442751364</c:v>
                </c:pt>
                <c:pt idx="497">
                  <c:v>12.290306715069264</c:v>
                </c:pt>
                <c:pt idx="498">
                  <c:v>12.290798349953024</c:v>
                </c:pt>
                <c:pt idx="499">
                  <c:v>12.291093335603094</c:v>
                </c:pt>
                <c:pt idx="500">
                  <c:v>12.291191664939749</c:v>
                </c:pt>
                <c:pt idx="501">
                  <c:v>12.29109333560309</c:v>
                </c:pt>
                <c:pt idx="502">
                  <c:v>12.29079834995302</c:v>
                </c:pt>
                <c:pt idx="503">
                  <c:v>12.29030671506926</c:v>
                </c:pt>
                <c:pt idx="504">
                  <c:v>12.289618442751358</c:v>
                </c:pt>
                <c:pt idx="505">
                  <c:v>12.288733549518673</c:v>
                </c:pt>
                <c:pt idx="506">
                  <c:v>12.287652056610398</c:v>
                </c:pt>
                <c:pt idx="507">
                  <c:v>12.286373989985515</c:v>
                </c:pt>
                <c:pt idx="508">
                  <c:v>12.284899380322841</c:v>
                </c:pt>
                <c:pt idx="509">
                  <c:v>12.283228263021005</c:v>
                </c:pt>
                <c:pt idx="510">
                  <c:v>12.28136067819846</c:v>
                </c:pt>
                <c:pt idx="511">
                  <c:v>12.279296670693483</c:v>
                </c:pt>
                <c:pt idx="512">
                  <c:v>12.277036290064144</c:v>
                </c:pt>
                <c:pt idx="513">
                  <c:v>12.274579590588361</c:v>
                </c:pt>
                <c:pt idx="514">
                  <c:v>12.271926631263835</c:v>
                </c:pt>
                <c:pt idx="515">
                  <c:v>12.269077475808118</c:v>
                </c:pt>
                <c:pt idx="516">
                  <c:v>12.266032192658548</c:v>
                </c:pt>
                <c:pt idx="517">
                  <c:v>12.262790854972323</c:v>
                </c:pt>
                <c:pt idx="518">
                  <c:v>12.259353540626414</c:v>
                </c:pt>
                <c:pt idx="519">
                  <c:v>12.255720332217624</c:v>
                </c:pt>
                <c:pt idx="520">
                  <c:v>12.251891317062597</c:v>
                </c:pt>
                <c:pt idx="521">
                  <c:v>12.247866587197789</c:v>
                </c:pt>
                <c:pt idx="522">
                  <c:v>12.243646239379421</c:v>
                </c:pt>
                <c:pt idx="523">
                  <c:v>12.23923037508359</c:v>
                </c:pt>
                <c:pt idx="524">
                  <c:v>12.234619100506212</c:v>
                </c:pt>
                <c:pt idx="525">
                  <c:v>12.229812526562972</c:v>
                </c:pt>
                <c:pt idx="526">
                  <c:v>12.224810768889384</c:v>
                </c:pt>
                <c:pt idx="527">
                  <c:v>12.21961394784085</c:v>
                </c:pt>
                <c:pt idx="528">
                  <c:v>12.214222188492515</c:v>
                </c:pt>
                <c:pt idx="529">
                  <c:v>12.208635620639351</c:v>
                </c:pt>
                <c:pt idx="530">
                  <c:v>12.202854378796165</c:v>
                </c:pt>
                <c:pt idx="531">
                  <c:v>12.196878602197577</c:v>
                </c:pt>
                <c:pt idx="532">
                  <c:v>12.190708434798029</c:v>
                </c:pt>
                <c:pt idx="533">
                  <c:v>12.184344025271768</c:v>
                </c:pt>
                <c:pt idx="534">
                  <c:v>12.177785527012867</c:v>
                </c:pt>
                <c:pt idx="535">
                  <c:v>12.171033098135219</c:v>
                </c:pt>
                <c:pt idx="536">
                  <c:v>12.164086901472535</c:v>
                </c:pt>
                <c:pt idx="537">
                  <c:v>12.156947104578324</c:v>
                </c:pt>
                <c:pt idx="538">
                  <c:v>12.149613879725941</c:v>
                </c:pt>
                <c:pt idx="539">
                  <c:v>12.142087403908553</c:v>
                </c:pt>
                <c:pt idx="540">
                  <c:v>12.13436785883912</c:v>
                </c:pt>
                <c:pt idx="541">
                  <c:v>12.126455430950442</c:v>
                </c:pt>
                <c:pt idx="542">
                  <c:v>12.118350311395146</c:v>
                </c:pt>
                <c:pt idx="543">
                  <c:v>12.110052696045644</c:v>
                </c:pt>
                <c:pt idx="544">
                  <c:v>12.101562785494188</c:v>
                </c:pt>
                <c:pt idx="545">
                  <c:v>12.092880785052866</c:v>
                </c:pt>
                <c:pt idx="546">
                  <c:v>12.084006904753528</c:v>
                </c:pt>
                <c:pt idx="547">
                  <c:v>12.074941359347886</c:v>
                </c:pt>
                <c:pt idx="548">
                  <c:v>12.065684368307464</c:v>
                </c:pt>
                <c:pt idx="549">
                  <c:v>12.056236155823616</c:v>
                </c:pt>
                <c:pt idx="550">
                  <c:v>12.046596950807452</c:v>
                </c:pt>
                <c:pt idx="551">
                  <c:v>12.036766986889974</c:v>
                </c:pt>
                <c:pt idx="552">
                  <c:v>12.026746502421961</c:v>
                </c:pt>
                <c:pt idx="553">
                  <c:v>12.016535740474017</c:v>
                </c:pt>
                <c:pt idx="554">
                  <c:v>12.006134948836575</c:v>
                </c:pt>
                <c:pt idx="555">
                  <c:v>11.995544380019865</c:v>
                </c:pt>
                <c:pt idx="556">
                  <c:v>11.984764291253967</c:v>
                </c:pt>
                <c:pt idx="557">
                  <c:v>11.973794944488729</c:v>
                </c:pt>
                <c:pt idx="558">
                  <c:v>11.962636606393877</c:v>
                </c:pt>
                <c:pt idx="559">
                  <c:v>11.951289548358901</c:v>
                </c:pt>
                <c:pt idx="560">
                  <c:v>11.939754046493132</c:v>
                </c:pt>
                <c:pt idx="561">
                  <c:v>11.928030381625712</c:v>
                </c:pt>
                <c:pt idx="562">
                  <c:v>11.916118839305632</c:v>
                </c:pt>
                <c:pt idx="563">
                  <c:v>11.904019709801648</c:v>
                </c:pt>
                <c:pt idx="564">
                  <c:v>11.891733288102362</c:v>
                </c:pt>
                <c:pt idx="565">
                  <c:v>11.879259873916203</c:v>
                </c:pt>
                <c:pt idx="566">
                  <c:v>11.866599771671407</c:v>
                </c:pt>
                <c:pt idx="567">
                  <c:v>11.853753290516028</c:v>
                </c:pt>
                <c:pt idx="568">
                  <c:v>11.840720744317926</c:v>
                </c:pt>
                <c:pt idx="569">
                  <c:v>11.827502451664783</c:v>
                </c:pt>
                <c:pt idx="570">
                  <c:v>11.814098735864121</c:v>
                </c:pt>
                <c:pt idx="571">
                  <c:v>11.800509924943254</c:v>
                </c:pt>
                <c:pt idx="572">
                  <c:v>11.786736351649322</c:v>
                </c:pt>
                <c:pt idx="573">
                  <c:v>11.772778353449285</c:v>
                </c:pt>
                <c:pt idx="574">
                  <c:v>11.758636272529914</c:v>
                </c:pt>
                <c:pt idx="575">
                  <c:v>11.744310455797828</c:v>
                </c:pt>
                <c:pt idx="576">
                  <c:v>11.729801254879417</c:v>
                </c:pt>
                <c:pt idx="577">
                  <c:v>11.715109026120915</c:v>
                </c:pt>
                <c:pt idx="578">
                  <c:v>11.700234130588358</c:v>
                </c:pt>
                <c:pt idx="579">
                  <c:v>11.685176934067604</c:v>
                </c:pt>
                <c:pt idx="580">
                  <c:v>11.669937807064368</c:v>
                </c:pt>
                <c:pt idx="581">
                  <c:v>11.654517124804123</c:v>
                </c:pt>
                <c:pt idx="582">
                  <c:v>11.638915267232191</c:v>
                </c:pt>
                <c:pt idx="583">
                  <c:v>11.623132619013699</c:v>
                </c:pt>
                <c:pt idx="584">
                  <c:v>11.607169569533612</c:v>
                </c:pt>
                <c:pt idx="585">
                  <c:v>11.591026512896704</c:v>
                </c:pt>
                <c:pt idx="586">
                  <c:v>11.574703847927532</c:v>
                </c:pt>
                <c:pt idx="587">
                  <c:v>11.558201978170544</c:v>
                </c:pt>
                <c:pt idx="588">
                  <c:v>11.541521311889944</c:v>
                </c:pt>
                <c:pt idx="589">
                  <c:v>11.524662262069747</c:v>
                </c:pt>
                <c:pt idx="590">
                  <c:v>11.507625246413845</c:v>
                </c:pt>
                <c:pt idx="591">
                  <c:v>11.490410687345886</c:v>
                </c:pt>
                <c:pt idx="592">
                  <c:v>11.47301901200939</c:v>
                </c:pt>
                <c:pt idx="593">
                  <c:v>11.455450652267642</c:v>
                </c:pt>
                <c:pt idx="594">
                  <c:v>11.437706044703782</c:v>
                </c:pt>
                <c:pt idx="595">
                  <c:v>11.41978563062076</c:v>
                </c:pt>
                <c:pt idx="596">
                  <c:v>11.401689856041337</c:v>
                </c:pt>
                <c:pt idx="597">
                  <c:v>11.383419171708081</c:v>
                </c:pt>
                <c:pt idx="598">
                  <c:v>11.364974033083403</c:v>
                </c:pt>
                <c:pt idx="599">
                  <c:v>11.346354900349528</c:v>
                </c:pt>
                <c:pt idx="600">
                  <c:v>11.327562238408481</c:v>
                </c:pt>
                <c:pt idx="601">
                  <c:v>11.308596516882087</c:v>
                </c:pt>
                <c:pt idx="602">
                  <c:v>11.289458210112061</c:v>
                </c:pt>
                <c:pt idx="603">
                  <c:v>11.270147797159842</c:v>
                </c:pt>
                <c:pt idx="604">
                  <c:v>11.250665761806776</c:v>
                </c:pt>
                <c:pt idx="605">
                  <c:v>11.231012592553942</c:v>
                </c:pt>
                <c:pt idx="606">
                  <c:v>11.211188782622326</c:v>
                </c:pt>
                <c:pt idx="607">
                  <c:v>11.191194829952662</c:v>
                </c:pt>
                <c:pt idx="608">
                  <c:v>11.171031237205527</c:v>
                </c:pt>
                <c:pt idx="609">
                  <c:v>11.150698511761286</c:v>
                </c:pt>
                <c:pt idx="610">
                  <c:v>11.130197165720203</c:v>
                </c:pt>
                <c:pt idx="611">
                  <c:v>11.10952771590226</c:v>
                </c:pt>
                <c:pt idx="612">
                  <c:v>11.088690683847325</c:v>
                </c:pt>
                <c:pt idx="613">
                  <c:v>11.067686595815035</c:v>
                </c:pt>
                <c:pt idx="614">
                  <c:v>11.046515982784905</c:v>
                </c:pt>
                <c:pt idx="615">
                  <c:v>11.025179380456201</c:v>
                </c:pt>
                <c:pt idx="616">
                  <c:v>11.003677329248061</c:v>
                </c:pt>
                <c:pt idx="617">
                  <c:v>10.982010374299412</c:v>
                </c:pt>
                <c:pt idx="618">
                  <c:v>10.96017906546899</c:v>
                </c:pt>
                <c:pt idx="619">
                  <c:v>10.938183957335381</c:v>
                </c:pt>
                <c:pt idx="620">
                  <c:v>10.916025609196961</c:v>
                </c:pt>
                <c:pt idx="621">
                  <c:v>10.893704585071928</c:v>
                </c:pt>
                <c:pt idx="622">
                  <c:v>10.871221453698325</c:v>
                </c:pt>
                <c:pt idx="623">
                  <c:v>10.848576788533972</c:v>
                </c:pt>
                <c:pt idx="624">
                  <c:v>10.825771167756514</c:v>
                </c:pt>
                <c:pt idx="625">
                  <c:v>10.802805174263451</c:v>
                </c:pt>
                <c:pt idx="626">
                  <c:v>10.779679395672057</c:v>
                </c:pt>
                <c:pt idx="627">
                  <c:v>10.756394424319454</c:v>
                </c:pt>
                <c:pt idx="628">
                  <c:v>10.732950857262541</c:v>
                </c:pt>
                <c:pt idx="629">
                  <c:v>10.709349296278102</c:v>
                </c:pt>
                <c:pt idx="630">
                  <c:v>10.685590347862648</c:v>
                </c:pt>
                <c:pt idx="631">
                  <c:v>10.661674623232619</c:v>
                </c:pt>
                <c:pt idx="632">
                  <c:v>10.63760273832419</c:v>
                </c:pt>
                <c:pt idx="633">
                  <c:v>10.613375313793341</c:v>
                </c:pt>
                <c:pt idx="634">
                  <c:v>10.58899297501592</c:v>
                </c:pt>
                <c:pt idx="635">
                  <c:v>10.564456352087603</c:v>
                </c:pt>
                <c:pt idx="636">
                  <c:v>10.539766079823833</c:v>
                </c:pt>
                <c:pt idx="637">
                  <c:v>10.514922797759908</c:v>
                </c:pt>
                <c:pt idx="638">
                  <c:v>10.489927150150905</c:v>
                </c:pt>
                <c:pt idx="639">
                  <c:v>10.464779785971784</c:v>
                </c:pt>
                <c:pt idx="640">
                  <c:v>10.439481358917257</c:v>
                </c:pt>
                <c:pt idx="641">
                  <c:v>10.414032527401863</c:v>
                </c:pt>
                <c:pt idx="642">
                  <c:v>10.388433954560023</c:v>
                </c:pt>
                <c:pt idx="643">
                  <c:v>10.362686308245866</c:v>
                </c:pt>
                <c:pt idx="644">
                  <c:v>10.336790261033457</c:v>
                </c:pt>
                <c:pt idx="645">
                  <c:v>10.310746490216584</c:v>
                </c:pt>
                <c:pt idx="646">
                  <c:v>10.284555677808905</c:v>
                </c:pt>
                <c:pt idx="647">
                  <c:v>10.258218510543886</c:v>
                </c:pt>
                <c:pt idx="648">
                  <c:v>10.231735679874792</c:v>
                </c:pt>
                <c:pt idx="649">
                  <c:v>10.20510788197473</c:v>
                </c:pt>
                <c:pt idx="650">
                  <c:v>10.178335817736595</c:v>
                </c:pt>
                <c:pt idx="651">
                  <c:v>10.15142019277315</c:v>
                </c:pt>
                <c:pt idx="652">
                  <c:v>10.124361717416917</c:v>
                </c:pt>
                <c:pt idx="653">
                  <c:v>10.097161106720273</c:v>
                </c:pt>
                <c:pt idx="654">
                  <c:v>10.069819080455385</c:v>
                </c:pt>
                <c:pt idx="655">
                  <c:v>10.042336363114272</c:v>
                </c:pt>
                <c:pt idx="656">
                  <c:v>10.01471368390879</c:v>
                </c:pt>
                <c:pt idx="657">
                  <c:v>9.9869517767704981</c:v>
                </c:pt>
                <c:pt idx="658">
                  <c:v>9.9590513803509104</c:v>
                </c:pt>
                <c:pt idx="659">
                  <c:v>9.9310132380212455</c:v>
                </c:pt>
                <c:pt idx="660">
                  <c:v>9.9028380978726478</c:v>
                </c:pt>
                <c:pt idx="661">
                  <c:v>9.8745267127159817</c:v>
                </c:pt>
                <c:pt idx="662">
                  <c:v>9.8460798400820071</c:v>
                </c:pt>
                <c:pt idx="663">
                  <c:v>9.8174982422212533</c:v>
                </c:pt>
                <c:pt idx="664">
                  <c:v>9.7887826861040601</c:v>
                </c:pt>
                <c:pt idx="665">
                  <c:v>9.7599339434206396</c:v>
                </c:pt>
                <c:pt idx="666">
                  <c:v>9.7309527905809556</c:v>
                </c:pt>
                <c:pt idx="667">
                  <c:v>9.7018400087148429</c:v>
                </c:pt>
                <c:pt idx="668">
                  <c:v>9.6725963836719195</c:v>
                </c:pt>
                <c:pt idx="669">
                  <c:v>9.643222706021648</c:v>
                </c:pt>
                <c:pt idx="670">
                  <c:v>9.6137197710532902</c:v>
                </c:pt>
                <c:pt idx="671">
                  <c:v>9.5840883787758777</c:v>
                </c:pt>
                <c:pt idx="672">
                  <c:v>9.5543293339183837</c:v>
                </c:pt>
                <c:pt idx="673">
                  <c:v>9.5244434459295064</c:v>
                </c:pt>
                <c:pt idx="674">
                  <c:v>9.4944315289777812</c:v>
                </c:pt>
                <c:pt idx="675">
                  <c:v>9.4642944019515269</c:v>
                </c:pt>
                <c:pt idx="676">
                  <c:v>9.4340328884589209</c:v>
                </c:pt>
                <c:pt idx="677">
                  <c:v>9.4036478168280251</c:v>
                </c:pt>
                <c:pt idx="678">
                  <c:v>9.3731400201065576</c:v>
                </c:pt>
                <c:pt idx="679">
                  <c:v>9.3425103360621709</c:v>
                </c:pt>
                <c:pt idx="680">
                  <c:v>9.3117596071823492</c:v>
                </c:pt>
                <c:pt idx="681">
                  <c:v>9.2808886806743143</c:v>
                </c:pt>
                <c:pt idx="682">
                  <c:v>9.2498984084651266</c:v>
                </c:pt>
                <c:pt idx="683">
                  <c:v>9.2187896472017155</c:v>
                </c:pt>
                <c:pt idx="684">
                  <c:v>9.1875632582507514</c:v>
                </c:pt>
                <c:pt idx="685">
                  <c:v>9.156220107698795</c:v>
                </c:pt>
                <c:pt idx="686">
                  <c:v>9.1247610663521765</c:v>
                </c:pt>
                <c:pt idx="687">
                  <c:v>9.0931870097371039</c:v>
                </c:pt>
                <c:pt idx="688">
                  <c:v>9.0614988180995191</c:v>
                </c:pt>
                <c:pt idx="689">
                  <c:v>9.0296973764052026</c:v>
                </c:pt>
                <c:pt idx="690">
                  <c:v>8.9977835743398131</c:v>
                </c:pt>
                <c:pt idx="691">
                  <c:v>8.9657583063087447</c:v>
                </c:pt>
                <c:pt idx="692">
                  <c:v>8.9336224714373049</c:v>
                </c:pt>
                <c:pt idx="693">
                  <c:v>8.9013769735705566</c:v>
                </c:pt>
                <c:pt idx="694">
                  <c:v>8.8690227212733337</c:v>
                </c:pt>
                <c:pt idx="695">
                  <c:v>8.8365606278303819</c:v>
                </c:pt>
                <c:pt idx="696">
                  <c:v>8.8039916112461984</c:v>
                </c:pt>
                <c:pt idx="697">
                  <c:v>8.7713165942451674</c:v>
                </c:pt>
                <c:pt idx="698">
                  <c:v>8.7385365042714085</c:v>
                </c:pt>
                <c:pt idx="699">
                  <c:v>8.7056522734889299</c:v>
                </c:pt>
                <c:pt idx="700">
                  <c:v>8.6726648387814791</c:v>
                </c:pt>
                <c:pt idx="701">
                  <c:v>8.6395751417527045</c:v>
                </c:pt>
                <c:pt idx="702">
                  <c:v>8.6063841287260416</c:v>
                </c:pt>
                <c:pt idx="703">
                  <c:v>8.5730927507447028</c:v>
                </c:pt>
                <c:pt idx="704">
                  <c:v>8.5397019635717619</c:v>
                </c:pt>
                <c:pt idx="705">
                  <c:v>8.5062127276901318</c:v>
                </c:pt>
                <c:pt idx="706">
                  <c:v>8.4726260083024609</c:v>
                </c:pt>
                <c:pt idx="707">
                  <c:v>8.4389427753313058</c:v>
                </c:pt>
                <c:pt idx="708">
                  <c:v>8.4051640034189603</c:v>
                </c:pt>
                <c:pt idx="709">
                  <c:v>8.3712906719276496</c:v>
                </c:pt>
                <c:pt idx="710">
                  <c:v>8.3373237649392635</c:v>
                </c:pt>
                <c:pt idx="711">
                  <c:v>8.3032642712556459</c:v>
                </c:pt>
                <c:pt idx="712">
                  <c:v>8.2691131843983339</c:v>
                </c:pt>
                <c:pt idx="713">
                  <c:v>8.2348715026088293</c:v>
                </c:pt>
                <c:pt idx="714">
                  <c:v>8.2005402288483378</c:v>
                </c:pt>
                <c:pt idx="715">
                  <c:v>8.1661203707978895</c:v>
                </c:pt>
                <c:pt idx="716">
                  <c:v>8.1316129408584086</c:v>
                </c:pt>
                <c:pt idx="717">
                  <c:v>8.0970189561505723</c:v>
                </c:pt>
                <c:pt idx="718">
                  <c:v>8.0623394385148597</c:v>
                </c:pt>
                <c:pt idx="719">
                  <c:v>8.0275754145116434</c:v>
                </c:pt>
                <c:pt idx="720">
                  <c:v>7.9927279154210051</c:v>
                </c:pt>
                <c:pt idx="721">
                  <c:v>7.9577979772429988</c:v>
                </c:pt>
                <c:pt idx="722">
                  <c:v>7.9227866406973178</c:v>
                </c:pt>
                <c:pt idx="723">
                  <c:v>7.8876949512236099</c:v>
                </c:pt>
                <c:pt idx="724">
                  <c:v>7.852523958981287</c:v>
                </c:pt>
                <c:pt idx="725">
                  <c:v>7.8172747188495864</c:v>
                </c:pt>
                <c:pt idx="726">
                  <c:v>7.7819482904275423</c:v>
                </c:pt>
                <c:pt idx="727">
                  <c:v>7.7465457380340199</c:v>
                </c:pt>
                <c:pt idx="728">
                  <c:v>7.7110681307077105</c:v>
                </c:pt>
                <c:pt idx="729">
                  <c:v>7.675516542207137</c:v>
                </c:pt>
                <c:pt idx="730">
                  <c:v>7.6398920510105954</c:v>
                </c:pt>
                <c:pt idx="731">
                  <c:v>7.6041957403162312</c:v>
                </c:pt>
                <c:pt idx="732">
                  <c:v>7.5684286980419984</c:v>
                </c:pt>
                <c:pt idx="733">
                  <c:v>7.5325920168257268</c:v>
                </c:pt>
                <c:pt idx="734">
                  <c:v>7.4966867940249005</c:v>
                </c:pt>
                <c:pt idx="735">
                  <c:v>7.4607141317170447</c:v>
                </c:pt>
                <c:pt idx="736">
                  <c:v>7.4246751366992907</c:v>
                </c:pt>
                <c:pt idx="737">
                  <c:v>7.3885709204886938</c:v>
                </c:pt>
                <c:pt idx="738">
                  <c:v>7.3524025993221738</c:v>
                </c:pt>
                <c:pt idx="739">
                  <c:v>7.3161712941564101</c:v>
                </c:pt>
                <c:pt idx="740">
                  <c:v>7.279878130667842</c:v>
                </c:pt>
                <c:pt idx="741">
                  <c:v>7.2435242392528423</c:v>
                </c:pt>
                <c:pt idx="742">
                  <c:v>7.2071107550274869</c:v>
                </c:pt>
                <c:pt idx="743">
                  <c:v>7.1706388178277276</c:v>
                </c:pt>
                <c:pt idx="744">
                  <c:v>7.134109572209403</c:v>
                </c:pt>
                <c:pt idx="745">
                  <c:v>7.0975241674480314</c:v>
                </c:pt>
                <c:pt idx="746">
                  <c:v>7.0608837575390755</c:v>
                </c:pt>
                <c:pt idx="747">
                  <c:v>7.0241895011976885</c:v>
                </c:pt>
                <c:pt idx="748">
                  <c:v>6.9874425618589244</c:v>
                </c:pt>
                <c:pt idx="749">
                  <c:v>6.9506441076777126</c:v>
                </c:pt>
                <c:pt idx="750">
                  <c:v>6.9137953115286006</c:v>
                </c:pt>
                <c:pt idx="751">
                  <c:v>6.8768973510061899</c:v>
                </c:pt>
                <c:pt idx="752">
                  <c:v>6.8399514084247244</c:v>
                </c:pt>
                <c:pt idx="753">
                  <c:v>6.8029586708183576</c:v>
                </c:pt>
                <c:pt idx="754">
                  <c:v>6.7659203299410153</c:v>
                </c:pt>
                <c:pt idx="755">
                  <c:v>6.7288375822665243</c:v>
                </c:pt>
                <c:pt idx="756">
                  <c:v>6.6917116289883634</c:v>
                </c:pt>
                <c:pt idx="757">
                  <c:v>6.6545436760199843</c:v>
                </c:pt>
                <c:pt idx="758">
                  <c:v>6.617334933994595</c:v>
                </c:pt>
                <c:pt idx="759">
                  <c:v>6.5800866182652236</c:v>
                </c:pt>
                <c:pt idx="760">
                  <c:v>6.5427999489047508</c:v>
                </c:pt>
                <c:pt idx="761">
                  <c:v>6.5054761507057819</c:v>
                </c:pt>
                <c:pt idx="762">
                  <c:v>6.468116453180822</c:v>
                </c:pt>
                <c:pt idx="763">
                  <c:v>6.4307220905622051</c:v>
                </c:pt>
                <c:pt idx="764">
                  <c:v>6.3932943018020376</c:v>
                </c:pt>
                <c:pt idx="765">
                  <c:v>6.3558343305722307</c:v>
                </c:pt>
                <c:pt idx="766">
                  <c:v>6.3183434252645743</c:v>
                </c:pt>
                <c:pt idx="767">
                  <c:v>6.2808228389906269</c:v>
                </c:pt>
                <c:pt idx="768">
                  <c:v>6.2432738295818018</c:v>
                </c:pt>
                <c:pt idx="769">
                  <c:v>6.2056976595892603</c:v>
                </c:pt>
                <c:pt idx="770">
                  <c:v>6.168095596284016</c:v>
                </c:pt>
                <c:pt idx="771">
                  <c:v>6.1304689116570064</c:v>
                </c:pt>
                <c:pt idx="772">
                  <c:v>6.092818882418821</c:v>
                </c:pt>
                <c:pt idx="773">
                  <c:v>6.0551467899999052</c:v>
                </c:pt>
                <c:pt idx="774">
                  <c:v>6.0174539205506505</c:v>
                </c:pt>
                <c:pt idx="775">
                  <c:v>5.9797415649411017</c:v>
                </c:pt>
                <c:pt idx="776">
                  <c:v>5.9420110187611925</c:v>
                </c:pt>
                <c:pt idx="777">
                  <c:v>5.9042635823206977</c:v>
                </c:pt>
                <c:pt idx="778">
                  <c:v>5.866500560649162</c:v>
                </c:pt>
                <c:pt idx="779">
                  <c:v>5.8287232634959754</c:v>
                </c:pt>
                <c:pt idx="780">
                  <c:v>5.7909330053303636</c:v>
                </c:pt>
                <c:pt idx="781">
                  <c:v>5.7531311053413177</c:v>
                </c:pt>
                <c:pt idx="782">
                  <c:v>5.7153188874377001</c:v>
                </c:pt>
                <c:pt idx="783">
                  <c:v>5.6774976802481021</c:v>
                </c:pt>
                <c:pt idx="784">
                  <c:v>5.6396688171210467</c:v>
                </c:pt>
                <c:pt idx="785">
                  <c:v>5.6018336361248524</c:v>
                </c:pt>
                <c:pt idx="786">
                  <c:v>5.5639934800475865</c:v>
                </c:pt>
                <c:pt idx="787">
                  <c:v>5.5261496963971561</c:v>
                </c:pt>
                <c:pt idx="788">
                  <c:v>5.4883036374013354</c:v>
                </c:pt>
                <c:pt idx="789">
                  <c:v>5.4504566600076547</c:v>
                </c:pt>
                <c:pt idx="790">
                  <c:v>5.4126101258835355</c:v>
                </c:pt>
                <c:pt idx="791">
                  <c:v>5.3747654014161235</c:v>
                </c:pt>
                <c:pt idx="792">
                  <c:v>5.3369238577124847</c:v>
                </c:pt>
                <c:pt idx="793">
                  <c:v>5.299086870599413</c:v>
                </c:pt>
                <c:pt idx="794">
                  <c:v>5.2612558206235178</c:v>
                </c:pt>
                <c:pt idx="795">
                  <c:v>5.2234320930513691</c:v>
                </c:pt>
                <c:pt idx="796">
                  <c:v>5.1856170778691668</c:v>
                </c:pt>
                <c:pt idx="797">
                  <c:v>5.147812169783009</c:v>
                </c:pt>
                <c:pt idx="798">
                  <c:v>5.110018768218862</c:v>
                </c:pt>
                <c:pt idx="799">
                  <c:v>5.0722382773224703</c:v>
                </c:pt>
                <c:pt idx="800">
                  <c:v>5.0344721059593196</c:v>
                </c:pt>
                <c:pt idx="801">
                  <c:v>4.9967216677148159</c:v>
                </c:pt>
                <c:pt idx="802">
                  <c:v>4.9589883808941604</c:v>
                </c:pt>
                <c:pt idx="803">
                  <c:v>4.9212736685223595</c:v>
                </c:pt>
                <c:pt idx="804">
                  <c:v>4.8835789583442279</c:v>
                </c:pt>
                <c:pt idx="805">
                  <c:v>4.845905682824422</c:v>
                </c:pt>
                <c:pt idx="806">
                  <c:v>4.8082552791473194</c:v>
                </c:pt>
                <c:pt idx="807">
                  <c:v>4.7706291892173409</c:v>
                </c:pt>
                <c:pt idx="808">
                  <c:v>4.73302885965842</c:v>
                </c:pt>
                <c:pt idx="809">
                  <c:v>4.6954557418146123</c:v>
                </c:pt>
                <c:pt idx="810">
                  <c:v>4.6579112917495467</c:v>
                </c:pt>
                <c:pt idx="811">
                  <c:v>4.6203969702468441</c:v>
                </c:pt>
                <c:pt idx="812">
                  <c:v>4.5829142428098386</c:v>
                </c:pt>
                <c:pt idx="813">
                  <c:v>4.5454645796616724</c:v>
                </c:pt>
                <c:pt idx="814">
                  <c:v>4.5080494557453497</c:v>
                </c:pt>
                <c:pt idx="815">
                  <c:v>4.4706703507237986</c:v>
                </c:pt>
                <c:pt idx="816">
                  <c:v>4.4333287489795321</c:v>
                </c:pt>
                <c:pt idx="817">
                  <c:v>4.3960261396150226</c:v>
                </c:pt>
                <c:pt idx="818">
                  <c:v>4.3587640164526285</c:v>
                </c:pt>
                <c:pt idx="819">
                  <c:v>4.3215438780342925</c:v>
                </c:pt>
                <c:pt idx="820">
                  <c:v>4.2843672276220808</c:v>
                </c:pt>
                <c:pt idx="821">
                  <c:v>4.2472355731975613</c:v>
                </c:pt>
                <c:pt idx="822">
                  <c:v>4.2101504274623638</c:v>
                </c:pt>
                <c:pt idx="823">
                  <c:v>4.1731133078378804</c:v>
                </c:pt>
                <c:pt idx="824">
                  <c:v>4.1361257364651323</c:v>
                </c:pt>
                <c:pt idx="825">
                  <c:v>4.0991892402053098</c:v>
                </c:pt>
                <c:pt idx="826">
                  <c:v>4.0623053506390585</c:v>
                </c:pt>
                <c:pt idx="827">
                  <c:v>4.0254756040671582</c:v>
                </c:pt>
                <c:pt idx="828">
                  <c:v>3.9887015415099616</c:v>
                </c:pt>
                <c:pt idx="829">
                  <c:v>3.951984708707732</c:v>
                </c:pt>
                <c:pt idx="830">
                  <c:v>3.9153266561205622</c:v>
                </c:pt>
                <c:pt idx="831">
                  <c:v>3.8787289389283752</c:v>
                </c:pt>
                <c:pt idx="832">
                  <c:v>3.8421931170308539</c:v>
                </c:pt>
                <c:pt idx="833">
                  <c:v>3.8057207550475334</c:v>
                </c:pt>
                <c:pt idx="834">
                  <c:v>3.7693134223177678</c:v>
                </c:pt>
                <c:pt idx="835">
                  <c:v>3.7329726929007867</c:v>
                </c:pt>
                <c:pt idx="836">
                  <c:v>3.6967001455754862</c:v>
                </c:pt>
                <c:pt idx="837">
                  <c:v>3.660497363840709</c:v>
                </c:pt>
                <c:pt idx="838">
                  <c:v>3.6243659359151037</c:v>
                </c:pt>
                <c:pt idx="839">
                  <c:v>3.5883074547370439</c:v>
                </c:pt>
                <c:pt idx="840">
                  <c:v>3.5523235179649313</c:v>
                </c:pt>
                <c:pt idx="841">
                  <c:v>3.5164157279766468</c:v>
                </c:pt>
                <c:pt idx="842">
                  <c:v>3.4805856918701812</c:v>
                </c:pt>
                <c:pt idx="843">
                  <c:v>3.4448350214632613</c:v>
                </c:pt>
                <c:pt idx="844">
                  <c:v>3.409165333293398</c:v>
                </c:pt>
                <c:pt idx="845">
                  <c:v>3.3735782486179424</c:v>
                </c:pt>
                <c:pt idx="846">
                  <c:v>3.3380753934140519</c:v>
                </c:pt>
                <c:pt idx="847">
                  <c:v>3.3026583983786444</c:v>
                </c:pt>
                <c:pt idx="848">
                  <c:v>3.2673288989286298</c:v>
                </c:pt>
                <c:pt idx="849">
                  <c:v>3.2320885352005035</c:v>
                </c:pt>
                <c:pt idx="850">
                  <c:v>3.1969389520508353</c:v>
                </c:pt>
                <c:pt idx="851">
                  <c:v>3.1618817990558146</c:v>
                </c:pt>
                <c:pt idx="852">
                  <c:v>3.1269187305114485</c:v>
                </c:pt>
                <c:pt idx="853">
                  <c:v>3.0920514054336796</c:v>
                </c:pt>
                <c:pt idx="854">
                  <c:v>3.0572814875582437</c:v>
                </c:pt>
                <c:pt idx="855">
                  <c:v>3.022610645340591</c:v>
                </c:pt>
                <c:pt idx="856">
                  <c:v>2.9880405519561175</c:v>
                </c:pt>
                <c:pt idx="857">
                  <c:v>2.9535728852999439</c:v>
                </c:pt>
                <c:pt idx="858">
                  <c:v>2.9192093279870668</c:v>
                </c:pt>
                <c:pt idx="859">
                  <c:v>2.884951567352255</c:v>
                </c:pt>
                <c:pt idx="860">
                  <c:v>2.8508012954501178</c:v>
                </c:pt>
                <c:pt idx="861">
                  <c:v>2.8167602090551296</c:v>
                </c:pt>
                <c:pt idx="862">
                  <c:v>2.7828300096615357</c:v>
                </c:pt>
                <c:pt idx="863">
                  <c:v>2.7490124034832841</c:v>
                </c:pt>
                <c:pt idx="864">
                  <c:v>2.7153091014543951</c:v>
                </c:pt>
                <c:pt idx="865">
                  <c:v>2.6817218192284522</c:v>
                </c:pt>
                <c:pt idx="866">
                  <c:v>2.6482522771790897</c:v>
                </c:pt>
                <c:pt idx="867">
                  <c:v>2.6149022003995261</c:v>
                </c:pt>
                <c:pt idx="868">
                  <c:v>2.5816733187030088</c:v>
                </c:pt>
                <c:pt idx="869">
                  <c:v>2.5485673666223692</c:v>
                </c:pt>
                <c:pt idx="870">
                  <c:v>2.5155860834105366</c:v>
                </c:pt>
                <c:pt idx="871">
                  <c:v>2.4827312130401187</c:v>
                </c:pt>
                <c:pt idx="872">
                  <c:v>2.4500045042034246</c:v>
                </c:pt>
                <c:pt idx="873">
                  <c:v>2.4174077103126508</c:v>
                </c:pt>
                <c:pt idx="874">
                  <c:v>2.3849425895000218</c:v>
                </c:pt>
                <c:pt idx="875">
                  <c:v>2.3526109046173942</c:v>
                </c:pt>
                <c:pt idx="876">
                  <c:v>2.320414423236326</c:v>
                </c:pt>
                <c:pt idx="877">
                  <c:v>2.2883549176484248</c:v>
                </c:pt>
                <c:pt idx="878">
                  <c:v>2.2564341648649782</c:v>
                </c:pt>
                <c:pt idx="879">
                  <c:v>2.2246539466171376</c:v>
                </c:pt>
                <c:pt idx="880">
                  <c:v>2.193016049355919</c:v>
                </c:pt>
                <c:pt idx="881">
                  <c:v>2.1615222642519933</c:v>
                </c:pt>
                <c:pt idx="882">
                  <c:v>2.1301743871960124</c:v>
                </c:pt>
                <c:pt idx="883">
                  <c:v>2.0989742187984226</c:v>
                </c:pt>
                <c:pt idx="884">
                  <c:v>2.0679235643893961</c:v>
                </c:pt>
                <c:pt idx="885">
                  <c:v>2.037024234019039</c:v>
                </c:pt>
                <c:pt idx="886">
                  <c:v>2.006278042457228</c:v>
                </c:pt>
                <c:pt idx="887">
                  <c:v>1.975686809193542</c:v>
                </c:pt>
                <c:pt idx="888">
                  <c:v>1.9452523584376114</c:v>
                </c:pt>
                <c:pt idx="889">
                  <c:v>1.9149765191186505</c:v>
                </c:pt>
                <c:pt idx="890">
                  <c:v>1.8848611248858791</c:v>
                </c:pt>
                <c:pt idx="891">
                  <c:v>1.8549080141081242</c:v>
                </c:pt>
                <c:pt idx="892">
                  <c:v>1.8251190298743809</c:v>
                </c:pt>
                <c:pt idx="893">
                  <c:v>1.7954960199930197</c:v>
                </c:pt>
                <c:pt idx="894">
                  <c:v>1.7660408369925551</c:v>
                </c:pt>
                <c:pt idx="895">
                  <c:v>1.7367553381212493</c:v>
                </c:pt>
                <c:pt idx="896">
                  <c:v>1.7076413853470436</c:v>
                </c:pt>
                <c:pt idx="897">
                  <c:v>1.678700845357836</c:v>
                </c:pt>
                <c:pt idx="898">
                  <c:v>1.6499355895613437</c:v>
                </c:pt>
                <c:pt idx="899">
                  <c:v>1.6213474940850774</c:v>
                </c:pt>
                <c:pt idx="900">
                  <c:v>1.5929384397761568</c:v>
                </c:pt>
                <c:pt idx="901">
                  <c:v>1.5647103122019621</c:v>
                </c:pt>
                <c:pt idx="902">
                  <c:v>1.5366650016493422</c:v>
                </c:pt>
                <c:pt idx="903">
                  <c:v>1.5088044031251033</c:v>
                </c:pt>
                <c:pt idx="904">
                  <c:v>1.4811304163557537</c:v>
                </c:pt>
                <c:pt idx="905">
                  <c:v>1.453644945787689</c:v>
                </c:pt>
                <c:pt idx="906">
                  <c:v>1.4263499005871931</c:v>
                </c:pt>
                <c:pt idx="907">
                  <c:v>1.3992471946402747</c:v>
                </c:pt>
                <c:pt idx="908">
                  <c:v>1.3723387465528067</c:v>
                </c:pt>
                <c:pt idx="909">
                  <c:v>1.3456264796504571</c:v>
                </c:pt>
                <c:pt idx="910">
                  <c:v>1.3191123219786416</c:v>
                </c:pt>
                <c:pt idx="911">
                  <c:v>1.2927982063028507</c:v>
                </c:pt>
                <c:pt idx="912">
                  <c:v>1.2666860701079266</c:v>
                </c:pt>
                <c:pt idx="913">
                  <c:v>1.2407778555990885</c:v>
                </c:pt>
                <c:pt idx="914">
                  <c:v>1.2150755097010011</c:v>
                </c:pt>
                <c:pt idx="915">
                  <c:v>1.1895809840581704</c:v>
                </c:pt>
                <c:pt idx="916">
                  <c:v>1.1642962350350132</c:v>
                </c:pt>
                <c:pt idx="917">
                  <c:v>1.1392232237157649</c:v>
                </c:pt>
                <c:pt idx="918">
                  <c:v>1.1143639159045016</c:v>
                </c:pt>
                <c:pt idx="919">
                  <c:v>1.0897202821250012</c:v>
                </c:pt>
                <c:pt idx="920">
                  <c:v>1.0652942976210458</c:v>
                </c:pt>
                <c:pt idx="921">
                  <c:v>1.0410879423559329</c:v>
                </c:pt>
                <c:pt idx="922">
                  <c:v>1.0171032010130341</c:v>
                </c:pt>
                <c:pt idx="923">
                  <c:v>0.9933420629956089</c:v>
                </c:pt>
                <c:pt idx="924">
                  <c:v>0.96980652242643195</c:v>
                </c:pt>
                <c:pt idx="925">
                  <c:v>0.94649857814823546</c:v>
                </c:pt>
                <c:pt idx="926">
                  <c:v>0.92342023372377957</c:v>
                </c:pt>
                <c:pt idx="927">
                  <c:v>0.90057349743526949</c:v>
                </c:pt>
                <c:pt idx="928">
                  <c:v>0.87796038228498496</c:v>
                </c:pt>
                <c:pt idx="929">
                  <c:v>0.85558290599490683</c:v>
                </c:pt>
                <c:pt idx="930">
                  <c:v>0.83344309100692748</c:v>
                </c:pt>
                <c:pt idx="931">
                  <c:v>0.81154296448268703</c:v>
                </c:pt>
                <c:pt idx="932">
                  <c:v>0.78988455830366733</c:v>
                </c:pt>
                <c:pt idx="933">
                  <c:v>0.76846990907116786</c:v>
                </c:pt>
                <c:pt idx="934">
                  <c:v>0.74730105810621295</c:v>
                </c:pt>
                <c:pt idx="935">
                  <c:v>0.72638005144985485</c:v>
                </c:pt>
                <c:pt idx="936">
                  <c:v>0.705708939862847</c:v>
                </c:pt>
                <c:pt idx="937">
                  <c:v>0.68528977882564446</c:v>
                </c:pt>
                <c:pt idx="938">
                  <c:v>0.66512462853870669</c:v>
                </c:pt>
                <c:pt idx="939">
                  <c:v>0.64521555392217145</c:v>
                </c:pt>
                <c:pt idx="940">
                  <c:v>0.62556462461611073</c:v>
                </c:pt>
                <c:pt idx="941">
                  <c:v>0.6061739149803681</c:v>
                </c:pt>
                <c:pt idx="942">
                  <c:v>0.58704550409455847</c:v>
                </c:pt>
                <c:pt idx="943">
                  <c:v>0.56818147575818456</c:v>
                </c:pt>
                <c:pt idx="944">
                  <c:v>0.54958391849045096</c:v>
                </c:pt>
                <c:pt idx="945">
                  <c:v>0.53125492553065912</c:v>
                </c:pt>
                <c:pt idx="946">
                  <c:v>0.51319659483748659</c:v>
                </c:pt>
                <c:pt idx="947">
                  <c:v>0.49541102908984769</c:v>
                </c:pt>
                <c:pt idx="948">
                  <c:v>0.47790033568621881</c:v>
                </c:pt>
                <c:pt idx="949">
                  <c:v>0.46066662674498732</c:v>
                </c:pt>
                <c:pt idx="950">
                  <c:v>0.44371201910433539</c:v>
                </c:pt>
                <c:pt idx="951">
                  <c:v>0.42703863432233302</c:v>
                </c:pt>
                <c:pt idx="952">
                  <c:v>0.41064859867679832</c:v>
                </c:pt>
                <c:pt idx="953">
                  <c:v>0.39454404316525093</c:v>
                </c:pt>
                <c:pt idx="954">
                  <c:v>0.3787271035053546</c:v>
                </c:pt>
                <c:pt idx="955">
                  <c:v>0.36319992013424163</c:v>
                </c:pt>
                <c:pt idx="956">
                  <c:v>0.34796463820909523</c:v>
                </c:pt>
                <c:pt idx="957">
                  <c:v>0.33302340760677701</c:v>
                </c:pt>
                <c:pt idx="958">
                  <c:v>0.31837838292401288</c:v>
                </c:pt>
                <c:pt idx="959">
                  <c:v>0.30403172347744017</c:v>
                </c:pt>
                <c:pt idx="960">
                  <c:v>0.28998559330328105</c:v>
                </c:pt>
                <c:pt idx="961">
                  <c:v>0.2762421611578787</c:v>
                </c:pt>
                <c:pt idx="962">
                  <c:v>0.2628036005171146</c:v>
                </c:pt>
                <c:pt idx="963">
                  <c:v>0.24967208957696785</c:v>
                </c:pt>
                <c:pt idx="964">
                  <c:v>0.23684981125283949</c:v>
                </c:pt>
                <c:pt idx="965">
                  <c:v>0.22433895318041441</c:v>
                </c:pt>
                <c:pt idx="966">
                  <c:v>0.21214170771489277</c:v>
                </c:pt>
                <c:pt idx="967">
                  <c:v>0.20026027193129259</c:v>
                </c:pt>
                <c:pt idx="968">
                  <c:v>0.18869684762458974</c:v>
                </c:pt>
                <c:pt idx="969">
                  <c:v>0.17745364130955477</c:v>
                </c:pt>
                <c:pt idx="970">
                  <c:v>0.16653286422061309</c:v>
                </c:pt>
                <c:pt idx="971">
                  <c:v>0.1559367323122644</c:v>
                </c:pt>
                <c:pt idx="972">
                  <c:v>0.1456674662585935</c:v>
                </c:pt>
                <c:pt idx="973">
                  <c:v>0.13572729145359622</c:v>
                </c:pt>
                <c:pt idx="974">
                  <c:v>0.12611843801120295</c:v>
                </c:pt>
                <c:pt idx="975">
                  <c:v>0.11684314076488254</c:v>
                </c:pt>
                <c:pt idx="976">
                  <c:v>0.107903639268178</c:v>
                </c:pt>
                <c:pt idx="977">
                  <c:v>9.9302177794380511E-2</c:v>
                </c:pt>
                <c:pt idx="978">
                  <c:v>9.104100533652934E-2</c:v>
                </c:pt>
                <c:pt idx="979">
                  <c:v>8.3122375607505031E-2</c:v>
                </c:pt>
                <c:pt idx="980">
                  <c:v>7.5548547040122579E-2</c:v>
                </c:pt>
                <c:pt idx="981">
                  <c:v>6.8321782786828655E-2</c:v>
                </c:pt>
                <c:pt idx="982">
                  <c:v>6.1444350720004356E-2</c:v>
                </c:pt>
                <c:pt idx="983">
                  <c:v>5.4918523431848783E-2</c:v>
                </c:pt>
                <c:pt idx="984">
                  <c:v>4.8746578234285846E-2</c:v>
                </c:pt>
                <c:pt idx="985">
                  <c:v>4.2930797159267071E-2</c:v>
                </c:pt>
                <c:pt idx="986">
                  <c:v>3.7473466958282499E-2</c:v>
                </c:pt>
                <c:pt idx="987">
                  <c:v>3.2376879102826467E-2</c:v>
                </c:pt>
                <c:pt idx="988">
                  <c:v>2.7643329784188021E-2</c:v>
                </c:pt>
                <c:pt idx="989">
                  <c:v>2.3275119913381027E-2</c:v>
                </c:pt>
                <c:pt idx="990">
                  <c:v>1.927455512133051E-2</c:v>
                </c:pt>
                <c:pt idx="991">
                  <c:v>1.5643945758756196E-2</c:v>
                </c:pt>
                <c:pt idx="992">
                  <c:v>1.2385606896265656E-2</c:v>
                </c:pt>
                <c:pt idx="993">
                  <c:v>9.5018583240748626E-3</c:v>
                </c:pt>
                <c:pt idx="994">
                  <c:v>6.9950245524273737E-3</c:v>
                </c:pt>
                <c:pt idx="995">
                  <c:v>4.8674348112682907E-3</c:v>
                </c:pt>
                <c:pt idx="996">
                  <c:v>3.1214230505004423E-3</c:v>
                </c:pt>
                <c:pt idx="997">
                  <c:v>1.7593279395884647E-3</c:v>
                </c:pt>
                <c:pt idx="998">
                  <c:v>7.8349286809445515E-4</c:v>
                </c:pt>
                <c:pt idx="999">
                  <c:v>1.9626594523547552E-4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5-4DB2-8199-7A3DFB4F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318208"/>
        <c:axId val="250336384"/>
      </c:lineChart>
      <c:catAx>
        <c:axId val="2503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336384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25033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31820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6495454244528664"/>
          <c:y val="3.7615900866651363E-2"/>
          <c:w val="0.42161711072681962"/>
          <c:h val="3.5833092524782513E-2"/>
        </c:manualLayout>
      </c:layout>
      <c:overlay val="1"/>
      <c:txPr>
        <a:bodyPr/>
        <a:lstStyle/>
        <a:p>
          <a:pPr>
            <a:defRPr sz="15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582637</xdr:colOff>
      <xdr:row>20</xdr:row>
      <xdr:rowOff>118752</xdr:rowOff>
    </xdr:from>
    <xdr:to>
      <xdr:col>26</xdr:col>
      <xdr:colOff>508414</xdr:colOff>
      <xdr:row>22</xdr:row>
      <xdr:rowOff>122463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4125455" y="4344388"/>
          <a:ext cx="1692232" cy="4193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2. </a:t>
          </a:r>
          <a:r>
            <a:rPr lang="ko-KR" altLang="en-US" sz="1200" b="1"/>
            <a:t>초기 관절 자세 입력</a:t>
          </a:r>
        </a:p>
      </xdr:txBody>
    </xdr:sp>
    <xdr:clientData fLocksWithSheet="0"/>
  </xdr:twoCellAnchor>
  <xdr:twoCellAnchor editAs="oneCell">
    <xdr:from>
      <xdr:col>28</xdr:col>
      <xdr:colOff>563328</xdr:colOff>
      <xdr:row>30</xdr:row>
      <xdr:rowOff>70129</xdr:rowOff>
    </xdr:from>
    <xdr:to>
      <xdr:col>33</xdr:col>
      <xdr:colOff>163286</xdr:colOff>
      <xdr:row>35</xdr:row>
      <xdr:rowOff>40821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946328" y="6315808"/>
          <a:ext cx="2525494" cy="115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 b="1"/>
            <a:t>2. </a:t>
          </a:r>
          <a:r>
            <a:rPr lang="ko-KR" altLang="en-US" sz="1500" b="1"/>
            <a:t>선택하여 붙여넣기 </a:t>
          </a:r>
          <a:endParaRPr lang="en-US" altLang="ko-KR" sz="1500" b="1"/>
        </a:p>
        <a:p>
          <a:r>
            <a:rPr lang="ko-KR" altLang="en-US" sz="1500" b="1"/>
            <a:t>→ 값으로</a:t>
          </a:r>
          <a:r>
            <a:rPr lang="en-US" altLang="ko-KR" sz="1500" b="1" baseline="0"/>
            <a:t> </a:t>
          </a:r>
          <a:r>
            <a:rPr lang="ko-KR" altLang="en-US" sz="1500" b="1"/>
            <a:t>다음단계 갱신 후</a:t>
          </a:r>
          <a:endParaRPr lang="en-US" altLang="ko-KR" sz="1500" b="1"/>
        </a:p>
        <a:p>
          <a:r>
            <a:rPr lang="en-US" altLang="ko-KR" sz="1500" b="1"/>
            <a:t>     F4</a:t>
          </a:r>
          <a:r>
            <a:rPr lang="ko-KR" altLang="en-US" sz="1500" b="1"/>
            <a:t>로 반복입력</a:t>
          </a:r>
        </a:p>
      </xdr:txBody>
    </xdr:sp>
    <xdr:clientData fLocksWithSheet="0"/>
  </xdr:twoCellAnchor>
  <xdr:twoCellAnchor editAs="oneCell">
    <xdr:from>
      <xdr:col>11</xdr:col>
      <xdr:colOff>571500</xdr:colOff>
      <xdr:row>16</xdr:row>
      <xdr:rowOff>34636</xdr:rowOff>
    </xdr:from>
    <xdr:to>
      <xdr:col>13</xdr:col>
      <xdr:colOff>163339</xdr:colOff>
      <xdr:row>17</xdr:row>
      <xdr:rowOff>156460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7048500" y="3377045"/>
              <a:ext cx="769475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𝐴𝐷</m:t>
                        </m:r>
                      </m:e>
                      <m:sub>
                        <m:sSub>
                          <m:sSubPr>
                            <m:ctrlPr>
                              <a:rPr lang="en-US" altLang="ko-KR" sz="2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𝑏𝑠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03000000}"/>
                </a:ext>
              </a:extLst>
            </xdr:cNvPr>
            <xdr:cNvSpPr txBox="1"/>
          </xdr:nvSpPr>
          <xdr:spPr>
            <a:xfrm>
              <a:off x="7048500" y="3377045"/>
              <a:ext cx="769475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i="0">
                  <a:latin typeface="Cambria Math" panose="02040503050406030204" pitchFamily="18" charset="0"/>
                </a:rPr>
                <a:t>〖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𝐴𝐷〗_(𝑇_𝑏𝑠 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</xdr:col>
      <xdr:colOff>0</xdr:colOff>
      <xdr:row>16</xdr:row>
      <xdr:rowOff>46265</xdr:rowOff>
    </xdr:from>
    <xdr:to>
      <xdr:col>2</xdr:col>
      <xdr:colOff>180656</xdr:colOff>
      <xdr:row>17</xdr:row>
      <xdr:rowOff>168089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81025" y="3399065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4="http://schemas.microsoft.com/office/drawing/2010/main" xmlns="" xmlns:a16="http://schemas.microsoft.com/office/drawing/2014/main" id="{C9344F40-F11A-4E5B-B542-F79D3CBD43EE}"/>
                </a:ext>
              </a:extLst>
            </xdr:cNvPr>
            <xdr:cNvSpPr txBox="1"/>
          </xdr:nvSpPr>
          <xdr:spPr>
            <a:xfrm>
              <a:off x="581025" y="3399065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𝑒^([𝐵_1]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_1 )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</xdr:col>
      <xdr:colOff>0</xdr:colOff>
      <xdr:row>24</xdr:row>
      <xdr:rowOff>46266</xdr:rowOff>
    </xdr:from>
    <xdr:to>
      <xdr:col>2</xdr:col>
      <xdr:colOff>180656</xdr:colOff>
      <xdr:row>25</xdr:row>
      <xdr:rowOff>168090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81025" y="5084991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4="http://schemas.microsoft.com/office/drawing/2010/main" xmlns="" xmlns:a16="http://schemas.microsoft.com/office/drawing/2014/main" id="{8895BBB1-C6D9-466B-824E-F55003D430F1}"/>
                </a:ext>
              </a:extLst>
            </xdr:cNvPr>
            <xdr:cNvSpPr txBox="1"/>
          </xdr:nvSpPr>
          <xdr:spPr>
            <a:xfrm>
              <a:off x="581025" y="5084991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𝑒^([𝐵_2]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_2 )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</xdr:col>
      <xdr:colOff>0</xdr:colOff>
      <xdr:row>32</xdr:row>
      <xdr:rowOff>46264</xdr:rowOff>
    </xdr:from>
    <xdr:to>
      <xdr:col>2</xdr:col>
      <xdr:colOff>180656</xdr:colOff>
      <xdr:row>33</xdr:row>
      <xdr:rowOff>130977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81025" y="6770914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4="http://schemas.microsoft.com/office/drawing/2010/main" xmlns="" xmlns:a16="http://schemas.microsoft.com/office/drawing/2014/main" id="{27B8A08C-77B6-47F9-971B-441C9BDF782F}"/>
                </a:ext>
              </a:extLst>
            </xdr:cNvPr>
            <xdr:cNvSpPr txBox="1"/>
          </xdr:nvSpPr>
          <xdr:spPr>
            <a:xfrm>
              <a:off x="581025" y="6770914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𝑒^([𝐵_3]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_3 )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</xdr:col>
      <xdr:colOff>0</xdr:colOff>
      <xdr:row>40</xdr:row>
      <xdr:rowOff>46264</xdr:rowOff>
    </xdr:from>
    <xdr:to>
      <xdr:col>2</xdr:col>
      <xdr:colOff>180656</xdr:colOff>
      <xdr:row>41</xdr:row>
      <xdr:rowOff>168088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81025" y="8447314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4="http://schemas.microsoft.com/office/drawing/2010/main" xmlns="" xmlns:a16="http://schemas.microsoft.com/office/drawing/2014/main" id="{23A16835-E8DB-42FE-9312-54D26E7A4BED}"/>
                </a:ext>
              </a:extLst>
            </xdr:cNvPr>
            <xdr:cNvSpPr txBox="1"/>
          </xdr:nvSpPr>
          <xdr:spPr>
            <a:xfrm>
              <a:off x="581025" y="8447314"/>
              <a:ext cx="76168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𝑒^([𝐵_4]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_4 )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6</xdr:col>
      <xdr:colOff>13607</xdr:colOff>
      <xdr:row>16</xdr:row>
      <xdr:rowOff>46265</xdr:rowOff>
    </xdr:from>
    <xdr:to>
      <xdr:col>6</xdr:col>
      <xdr:colOff>557893</xdr:colOff>
      <xdr:row>17</xdr:row>
      <xdr:rowOff>168089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499757" y="3399065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4="http://schemas.microsoft.com/office/drawing/2010/main" xmlns="" xmlns:a16="http://schemas.microsoft.com/office/drawing/2014/main" id="{CC1750C6-690B-4D6B-B7DE-28AF010EC5C8}"/>
                </a:ext>
              </a:extLst>
            </xdr:cNvPr>
            <xdr:cNvSpPr txBox="1"/>
          </xdr:nvSpPr>
          <xdr:spPr>
            <a:xfrm>
              <a:off x="3499757" y="3399065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[𝐵_1]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6</xdr:col>
      <xdr:colOff>27215</xdr:colOff>
      <xdr:row>24</xdr:row>
      <xdr:rowOff>46266</xdr:rowOff>
    </xdr:from>
    <xdr:to>
      <xdr:col>7</xdr:col>
      <xdr:colOff>1</xdr:colOff>
      <xdr:row>25</xdr:row>
      <xdr:rowOff>168090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3513365" y="5084991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4="http://schemas.microsoft.com/office/drawing/2010/main" xmlns="" xmlns:a16="http://schemas.microsoft.com/office/drawing/2014/main" id="{2C5796BB-2522-4536-8192-85FBFA9BD8D1}"/>
                </a:ext>
              </a:extLst>
            </xdr:cNvPr>
            <xdr:cNvSpPr txBox="1"/>
          </xdr:nvSpPr>
          <xdr:spPr>
            <a:xfrm>
              <a:off x="3513365" y="5084991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[𝐵_2]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6</xdr:col>
      <xdr:colOff>27215</xdr:colOff>
      <xdr:row>32</xdr:row>
      <xdr:rowOff>59873</xdr:rowOff>
    </xdr:from>
    <xdr:to>
      <xdr:col>7</xdr:col>
      <xdr:colOff>1</xdr:colOff>
      <xdr:row>33</xdr:row>
      <xdr:rowOff>144586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3513365" y="6784523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4="http://schemas.microsoft.com/office/drawing/2010/main" xmlns="" xmlns:a16="http://schemas.microsoft.com/office/drawing/2014/main" id="{B07734CA-51EA-4AFD-AFD9-66532EE1EFE0}"/>
                </a:ext>
              </a:extLst>
            </xdr:cNvPr>
            <xdr:cNvSpPr txBox="1"/>
          </xdr:nvSpPr>
          <xdr:spPr>
            <a:xfrm>
              <a:off x="3513365" y="6784523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[𝐵_3]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6</xdr:col>
      <xdr:colOff>27215</xdr:colOff>
      <xdr:row>40</xdr:row>
      <xdr:rowOff>59873</xdr:rowOff>
    </xdr:from>
    <xdr:to>
      <xdr:col>7</xdr:col>
      <xdr:colOff>1</xdr:colOff>
      <xdr:row>41</xdr:row>
      <xdr:rowOff>181697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513365" y="8460923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4="http://schemas.microsoft.com/office/drawing/2010/main" xmlns="" xmlns:a16="http://schemas.microsoft.com/office/drawing/2014/main" id="{D472F8F3-8F89-440A-A41D-8722CB64FC74}"/>
                </a:ext>
              </a:extLst>
            </xdr:cNvPr>
            <xdr:cNvSpPr txBox="1"/>
          </xdr:nvSpPr>
          <xdr:spPr>
            <a:xfrm>
              <a:off x="3513365" y="8460923"/>
              <a:ext cx="553811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[𝐵_4]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17</xdr:col>
      <xdr:colOff>439139</xdr:colOff>
      <xdr:row>10</xdr:row>
      <xdr:rowOff>11628</xdr:rowOff>
    </xdr:from>
    <xdr:to>
      <xdr:col>18</xdr:col>
      <xdr:colOff>299357</xdr:colOff>
      <xdr:row>11</xdr:row>
      <xdr:rowOff>119845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0449048" y="2107128"/>
              <a:ext cx="449036" cy="329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10449048" y="2107128"/>
              <a:ext cx="449036" cy="329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[𝑝]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8</xdr:col>
      <xdr:colOff>13608</xdr:colOff>
      <xdr:row>24</xdr:row>
      <xdr:rowOff>46266</xdr:rowOff>
    </xdr:from>
    <xdr:to>
      <xdr:col>8</xdr:col>
      <xdr:colOff>557894</xdr:colOff>
      <xdr:row>25</xdr:row>
      <xdr:rowOff>168090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4724153" y="5051221"/>
              <a:ext cx="544286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0D000000}"/>
                </a:ext>
              </a:extLst>
            </xdr:cNvPr>
            <xdr:cNvSpPr txBox="1"/>
          </xdr:nvSpPr>
          <xdr:spPr>
            <a:xfrm>
              <a:off x="4724153" y="5051221"/>
              <a:ext cx="544286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𝜔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_2]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8</xdr:col>
      <xdr:colOff>13608</xdr:colOff>
      <xdr:row>32</xdr:row>
      <xdr:rowOff>59873</xdr:rowOff>
    </xdr:from>
    <xdr:to>
      <xdr:col>8</xdr:col>
      <xdr:colOff>557894</xdr:colOff>
      <xdr:row>33</xdr:row>
      <xdr:rowOff>144586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4661808" y="6784523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4="http://schemas.microsoft.com/office/drawing/2010/main" xmlns="" xmlns:a16="http://schemas.microsoft.com/office/drawing/2014/main" id="{0ACA9CE8-8BD6-446E-999A-C26765D078DE}"/>
                </a:ext>
              </a:extLst>
            </xdr:cNvPr>
            <xdr:cNvSpPr txBox="1"/>
          </xdr:nvSpPr>
          <xdr:spPr>
            <a:xfrm>
              <a:off x="4661808" y="6784523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𝜔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_3]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8</xdr:col>
      <xdr:colOff>13608</xdr:colOff>
      <xdr:row>40</xdr:row>
      <xdr:rowOff>59873</xdr:rowOff>
    </xdr:from>
    <xdr:to>
      <xdr:col>8</xdr:col>
      <xdr:colOff>557894</xdr:colOff>
      <xdr:row>41</xdr:row>
      <xdr:rowOff>181697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4661808" y="8460923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4="http://schemas.microsoft.com/office/drawing/2010/main" xmlns="" xmlns:a16="http://schemas.microsoft.com/office/drawing/2014/main" id="{3CE4DF67-8A51-44EE-9529-5B635730F1BC}"/>
                </a:ext>
              </a:extLst>
            </xdr:cNvPr>
            <xdr:cNvSpPr txBox="1"/>
          </xdr:nvSpPr>
          <xdr:spPr>
            <a:xfrm>
              <a:off x="4661808" y="8460923"/>
              <a:ext cx="54428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𝜔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_4]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10</xdr:col>
      <xdr:colOff>529070</xdr:colOff>
      <xdr:row>10</xdr:row>
      <xdr:rowOff>0</xdr:rowOff>
    </xdr:from>
    <xdr:to>
      <xdr:col>17</xdr:col>
      <xdr:colOff>0</xdr:colOff>
      <xdr:row>11</xdr:row>
      <xdr:rowOff>113309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417252" y="2095500"/>
              <a:ext cx="3592657" cy="334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𝑠𝑏</m:t>
                        </m:r>
                      </m:sub>
                    </m:sSub>
                    <m:r>
                      <a:rPr lang="en-US" altLang="ko-KR" sz="20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sSup>
                      <m:sSupPr>
                        <m:ctrlP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d>
                          <m:dPr>
                            <m:begChr m:val="["/>
                            <m:endChr m:val="]"/>
                            <m:ctrl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2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sup>
                    </m:sSup>
                    <m:sSup>
                      <m:sSupPr>
                        <m:ctrlP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sSub>
                          <m:sSubPr>
                            <m:ctrl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  <m:sSub>
                          <m:sSubPr>
                            <m:ctrl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ko-KR" altLang="en-US" sz="2000" i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0000000}"/>
                </a:ext>
              </a:extLst>
            </xdr:cNvPr>
            <xdr:cNvSpPr txBox="1"/>
          </xdr:nvSpPr>
          <xdr:spPr>
            <a:xfrm>
              <a:off x="6417252" y="2095500"/>
              <a:ext cx="3592657" cy="334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𝑇_𝑠𝑏=𝑀𝑒^([𝐵_1]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_1 )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𝑒^[𝐵_( 2) ]2 𝑒^([𝐵_3]</a:t>
              </a:r>
              <a:r>
                <a:rPr lang="ko-K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_3 ) 𝑒^([𝐵_4]</a:t>
              </a:r>
              <a:r>
                <a:rPr lang="ko-K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_4 )</a:t>
              </a:r>
              <a:endParaRPr lang="ko-KR" altLang="en-US" sz="2000" i="1"/>
            </a:p>
          </xdr:txBody>
        </xdr:sp>
      </mc:Fallback>
    </mc:AlternateContent>
    <xdr:clientData fLocksWithSheet="0"/>
  </xdr:twoCellAnchor>
  <xdr:twoCellAnchor editAs="oneCell">
    <xdr:from>
      <xdr:col>11</xdr:col>
      <xdr:colOff>517074</xdr:colOff>
      <xdr:row>24</xdr:row>
      <xdr:rowOff>23999</xdr:rowOff>
    </xdr:from>
    <xdr:to>
      <xdr:col>15</xdr:col>
      <xdr:colOff>126175</xdr:colOff>
      <xdr:row>25</xdr:row>
      <xdr:rowOff>173181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6994074" y="5046272"/>
              <a:ext cx="1964374" cy="357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𝐴𝐷</m:t>
                        </m:r>
                      </m:e>
                      <m:sub>
                        <m:sSub>
                          <m:sSubPr>
                            <m:ctrlPr>
                              <a:rPr lang="en-US" altLang="ko-KR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𝑏𝑠</m:t>
                            </m:r>
                          </m:sub>
                        </m:sSub>
                      </m:sub>
                    </m:sSub>
                    <m:r>
                      <a:rPr lang="en-US" altLang="ko-KR" sz="2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𝐽</m:t>
                        </m:r>
                      </m:e>
                      <m:sub>
                        <m:r>
                          <a:rPr lang="en-US" altLang="ko-K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1000000}"/>
                </a:ext>
              </a:extLst>
            </xdr:cNvPr>
            <xdr:cNvSpPr txBox="1"/>
          </xdr:nvSpPr>
          <xdr:spPr>
            <a:xfrm>
              <a:off x="6994074" y="5046272"/>
              <a:ext cx="1964374" cy="357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𝐽_𝑏=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𝐴𝐷〗_(𝑇_𝑏𝑠 )∗𝐽_𝑠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12</xdr:col>
      <xdr:colOff>40819</xdr:colOff>
      <xdr:row>1</xdr:row>
      <xdr:rowOff>32659</xdr:rowOff>
    </xdr:from>
    <xdr:to>
      <xdr:col>12</xdr:col>
      <xdr:colOff>421821</xdr:colOff>
      <xdr:row>2</xdr:row>
      <xdr:rowOff>154483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7013119" y="242209"/>
              <a:ext cx="381002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4="http://schemas.microsoft.com/office/drawing/2010/main" xmlns="" xmlns:a16="http://schemas.microsoft.com/office/drawing/2014/main" id="{6666FDB3-F373-4FAC-AB21-C4B66A00DEBD}"/>
                </a:ext>
              </a:extLst>
            </xdr:cNvPr>
            <xdr:cNvSpPr txBox="1"/>
          </xdr:nvSpPr>
          <xdr:spPr>
            <a:xfrm>
              <a:off x="7013119" y="242209"/>
              <a:ext cx="381002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𝐽_𝑠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12</xdr:col>
      <xdr:colOff>13608</xdr:colOff>
      <xdr:row>32</xdr:row>
      <xdr:rowOff>98218</xdr:rowOff>
    </xdr:from>
    <xdr:to>
      <xdr:col>12</xdr:col>
      <xdr:colOff>421821</xdr:colOff>
      <xdr:row>33</xdr:row>
      <xdr:rowOff>182931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7079426" y="6886945"/>
              <a:ext cx="408213" cy="327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3000000}"/>
                </a:ext>
              </a:extLst>
            </xdr:cNvPr>
            <xdr:cNvSpPr txBox="1"/>
          </xdr:nvSpPr>
          <xdr:spPr>
            <a:xfrm>
              <a:off x="7079426" y="6886945"/>
              <a:ext cx="408213" cy="327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𝐽^+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12</xdr:col>
      <xdr:colOff>0</xdr:colOff>
      <xdr:row>40</xdr:row>
      <xdr:rowOff>46264</xdr:rowOff>
    </xdr:from>
    <xdr:to>
      <xdr:col>12</xdr:col>
      <xdr:colOff>544285</xdr:colOff>
      <xdr:row>41</xdr:row>
      <xdr:rowOff>168088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6972300" y="8447314"/>
              <a:ext cx="544285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𝑠𝑑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4="http://schemas.microsoft.com/office/drawing/2010/main" xmlns="" xmlns:a16="http://schemas.microsoft.com/office/drawing/2014/main" id="{5FF30477-595D-4101-8488-866E4D0AEAF8}"/>
                </a:ext>
              </a:extLst>
            </xdr:cNvPr>
            <xdr:cNvSpPr txBox="1"/>
          </xdr:nvSpPr>
          <xdr:spPr>
            <a:xfrm>
              <a:off x="6972300" y="8447314"/>
              <a:ext cx="544285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𝑇_𝑠𝑑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12</xdr:col>
      <xdr:colOff>0</xdr:colOff>
      <xdr:row>50</xdr:row>
      <xdr:rowOff>32657</xdr:rowOff>
    </xdr:from>
    <xdr:to>
      <xdr:col>12</xdr:col>
      <xdr:colOff>544285</xdr:colOff>
      <xdr:row>51</xdr:row>
      <xdr:rowOff>154481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6972300" y="10548257"/>
              <a:ext cx="544285" cy="331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𝑏𝑑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4="http://schemas.microsoft.com/office/drawing/2010/main" xmlns="" xmlns:a16="http://schemas.microsoft.com/office/drawing/2014/main" id="{844D5397-87D4-4372-B2A6-C5C2BB41A97D}"/>
                </a:ext>
              </a:extLst>
            </xdr:cNvPr>
            <xdr:cNvSpPr txBox="1"/>
          </xdr:nvSpPr>
          <xdr:spPr>
            <a:xfrm>
              <a:off x="6972300" y="10548257"/>
              <a:ext cx="544285" cy="331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𝑇_𝑏𝑑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17</xdr:col>
      <xdr:colOff>1</xdr:colOff>
      <xdr:row>40</xdr:row>
      <xdr:rowOff>46264</xdr:rowOff>
    </xdr:from>
    <xdr:to>
      <xdr:col>17</xdr:col>
      <xdr:colOff>544286</xdr:colOff>
      <xdr:row>41</xdr:row>
      <xdr:rowOff>168088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9877426" y="8447314"/>
              <a:ext cx="544285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𝑏𝑑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4="http://schemas.microsoft.com/office/drawing/2010/main" xmlns="" xmlns:a16="http://schemas.microsoft.com/office/drawing/2014/main" id="{46ACB8F6-C794-43D4-A70B-F49F7786246C}"/>
                </a:ext>
              </a:extLst>
            </xdr:cNvPr>
            <xdr:cNvSpPr txBox="1"/>
          </xdr:nvSpPr>
          <xdr:spPr>
            <a:xfrm>
              <a:off x="9877426" y="8447314"/>
              <a:ext cx="544285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20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_𝑏𝑑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18</xdr:col>
      <xdr:colOff>557893</xdr:colOff>
      <xdr:row>40</xdr:row>
      <xdr:rowOff>46266</xdr:rowOff>
    </xdr:from>
    <xdr:to>
      <xdr:col>20</xdr:col>
      <xdr:colOff>75309</xdr:colOff>
      <xdr:row>41</xdr:row>
      <xdr:rowOff>168090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1016343" y="8447316"/>
              <a:ext cx="71781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𝑏𝑑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4="http://schemas.microsoft.com/office/drawing/2010/main" xmlns="" xmlns:a16="http://schemas.microsoft.com/office/drawing/2014/main" id="{772F7D39-9130-4B3B-A75C-D2268545DC0E}"/>
                </a:ext>
              </a:extLst>
            </xdr:cNvPr>
            <xdr:cNvSpPr txBox="1"/>
          </xdr:nvSpPr>
          <xdr:spPr>
            <a:xfrm>
              <a:off x="11016343" y="8447316"/>
              <a:ext cx="71781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𝜔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_𝑏𝑑]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17</xdr:col>
      <xdr:colOff>1</xdr:colOff>
      <xdr:row>48</xdr:row>
      <xdr:rowOff>32657</xdr:rowOff>
    </xdr:from>
    <xdr:to>
      <xdr:col>17</xdr:col>
      <xdr:colOff>544286</xdr:colOff>
      <xdr:row>49</xdr:row>
      <xdr:rowOff>154481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9877426" y="10129157"/>
              <a:ext cx="544285" cy="331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𝒮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𝑏𝑑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4="http://schemas.microsoft.com/office/drawing/2010/main" xmlns="" xmlns:a16="http://schemas.microsoft.com/office/drawing/2014/main" id="{E0658F3B-4E31-4FBF-A969-B71D4CA57E1F}"/>
                </a:ext>
              </a:extLst>
            </xdr:cNvPr>
            <xdr:cNvSpPr txBox="1"/>
          </xdr:nvSpPr>
          <xdr:spPr>
            <a:xfrm>
              <a:off x="9877426" y="10129157"/>
              <a:ext cx="544285" cy="331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2000" i="0">
                  <a:latin typeface="Cambria Math" panose="02040503050406030204" pitchFamily="18" charset="0"/>
                </a:rPr>
                <a:t>𝒮</a:t>
              </a:r>
              <a:r>
                <a:rPr lang="en-US" altLang="ko-KR" sz="2000" i="0">
                  <a:latin typeface="Cambria Math" panose="02040503050406030204" pitchFamily="18" charset="0"/>
                </a:rPr>
                <a:t>_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𝑏𝑑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18</xdr:col>
      <xdr:colOff>428225</xdr:colOff>
      <xdr:row>48</xdr:row>
      <xdr:rowOff>32658</xdr:rowOff>
    </xdr:from>
    <xdr:to>
      <xdr:col>20</xdr:col>
      <xdr:colOff>140944</xdr:colOff>
      <xdr:row>49</xdr:row>
      <xdr:rowOff>108859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10886675" y="10129158"/>
              <a:ext cx="913119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𝒱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𝑏𝑑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E000000}"/>
                </a:ext>
              </a:extLst>
            </xdr:cNvPr>
            <xdr:cNvSpPr txBox="1"/>
          </xdr:nvSpPr>
          <xdr:spPr>
            <a:xfrm>
              <a:off x="10886675" y="10129158"/>
              <a:ext cx="913119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2000" i="0">
                  <a:latin typeface="Cambria Math" panose="02040503050406030204" pitchFamily="18" charset="0"/>
                </a:rPr>
                <a:t>𝒱</a:t>
              </a:r>
              <a:r>
                <a:rPr lang="en-US" altLang="ko-KR" sz="2000" i="0">
                  <a:latin typeface="Cambria Math" panose="02040503050406030204" pitchFamily="18" charset="0"/>
                </a:rPr>
                <a:t>_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𝑏𝑑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12</xdr:col>
      <xdr:colOff>40822</xdr:colOff>
      <xdr:row>57</xdr:row>
      <xdr:rowOff>32658</xdr:rowOff>
    </xdr:from>
    <xdr:to>
      <xdr:col>12</xdr:col>
      <xdr:colOff>530678</xdr:colOff>
      <xdr:row>58</xdr:row>
      <xdr:rowOff>154482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7013122" y="12015108"/>
              <a:ext cx="48985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𝐽𝐽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4="http://schemas.microsoft.com/office/drawing/2010/main" xmlns="" xmlns:a16="http://schemas.microsoft.com/office/drawing/2014/main" id="{6E7F99A9-7922-4722-B51D-C68B524D1D13}"/>
                </a:ext>
              </a:extLst>
            </xdr:cNvPr>
            <xdr:cNvSpPr txBox="1"/>
          </xdr:nvSpPr>
          <xdr:spPr>
            <a:xfrm>
              <a:off x="7013122" y="12015108"/>
              <a:ext cx="48985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〖𝐽𝐽〗^𝑇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28</xdr:col>
      <xdr:colOff>0</xdr:colOff>
      <xdr:row>21</xdr:row>
      <xdr:rowOff>40821</xdr:rowOff>
    </xdr:from>
    <xdr:to>
      <xdr:col>28</xdr:col>
      <xdr:colOff>449036</xdr:colOff>
      <xdr:row>22</xdr:row>
      <xdr:rowOff>162645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5106650" y="4441371"/>
              <a:ext cx="44903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4="http://schemas.microsoft.com/office/drawing/2010/main" xmlns="" xmlns:a16="http://schemas.microsoft.com/office/drawing/2014/main" id="{14B2A743-8415-4CF6-BAE9-84DADFBED30F}"/>
                </a:ext>
              </a:extLst>
            </xdr:cNvPr>
            <xdr:cNvSpPr txBox="1"/>
          </xdr:nvSpPr>
          <xdr:spPr>
            <a:xfrm>
              <a:off x="15106650" y="4441371"/>
              <a:ext cx="44903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200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i="0">
                  <a:latin typeface="Cambria Math" panose="02040503050406030204" pitchFamily="18" charset="0"/>
                </a:rPr>
                <a:t>_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𝑘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32</xdr:col>
      <xdr:colOff>19527</xdr:colOff>
      <xdr:row>21</xdr:row>
      <xdr:rowOff>40821</xdr:rowOff>
    </xdr:from>
    <xdr:to>
      <xdr:col>33</xdr:col>
      <xdr:colOff>21927</xdr:colOff>
      <xdr:row>22</xdr:row>
      <xdr:rowOff>162645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7450277" y="4441371"/>
              <a:ext cx="58342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4="http://schemas.microsoft.com/office/drawing/2010/main" xmlns="" xmlns:a16="http://schemas.microsoft.com/office/drawing/2014/main" id="{FCBDA65B-FE34-4C39-976C-3D901C8A4685}"/>
                </a:ext>
              </a:extLst>
            </xdr:cNvPr>
            <xdr:cNvSpPr txBox="1"/>
          </xdr:nvSpPr>
          <xdr:spPr>
            <a:xfrm>
              <a:off x="17450277" y="4441371"/>
              <a:ext cx="583426" cy="331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2000" i="0">
                  <a:latin typeface="Cambria Math" panose="02040503050406030204" pitchFamily="18" charset="0"/>
                </a:rPr>
                <a:t>𝜃</a:t>
              </a:r>
              <a:r>
                <a:rPr lang="en-US" altLang="ko-KR" sz="2000" i="0">
                  <a:latin typeface="Cambria Math" panose="02040503050406030204" pitchFamily="18" charset="0"/>
                </a:rPr>
                <a:t>_(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𝑘+1)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44</xdr:col>
      <xdr:colOff>13609</xdr:colOff>
      <xdr:row>28</xdr:row>
      <xdr:rowOff>0</xdr:rowOff>
    </xdr:from>
    <xdr:to>
      <xdr:col>54</xdr:col>
      <xdr:colOff>1737</xdr:colOff>
      <xdr:row>54</xdr:row>
      <xdr:rowOff>189929</xdr:rowOff>
    </xdr:to>
    <xdr:graphicFrame macro="">
      <xdr:nvGraphicFramePr>
        <xdr:cNvPr id="36" name="차트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44</xdr:col>
      <xdr:colOff>13609</xdr:colOff>
      <xdr:row>0</xdr:row>
      <xdr:rowOff>40821</xdr:rowOff>
    </xdr:from>
    <xdr:to>
      <xdr:col>54</xdr:col>
      <xdr:colOff>0</xdr:colOff>
      <xdr:row>27</xdr:row>
      <xdr:rowOff>134833</xdr:rowOff>
    </xdr:to>
    <xdr:graphicFrame macro="">
      <xdr:nvGraphicFramePr>
        <xdr:cNvPr id="37" name="차트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oneCell">
    <xdr:from>
      <xdr:col>28</xdr:col>
      <xdr:colOff>184473</xdr:colOff>
      <xdr:row>28</xdr:row>
      <xdr:rowOff>103156</xdr:rowOff>
    </xdr:from>
    <xdr:to>
      <xdr:col>32</xdr:col>
      <xdr:colOff>275582</xdr:colOff>
      <xdr:row>29</xdr:row>
      <xdr:rowOff>152852</xdr:rowOff>
    </xdr:to>
    <xdr:sp macro="" textlink="">
      <xdr:nvSpPr>
        <xdr:cNvPr id="38" name="화살표: 위로 구부러짐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flipH="1">
          <a:off x="16671382" y="6025974"/>
          <a:ext cx="2446382" cy="257514"/>
        </a:xfrm>
        <a:prstGeom prst="curvedUpArrow">
          <a:avLst>
            <a:gd name="adj1" fmla="val 0"/>
            <a:gd name="adj2" fmla="val 119576"/>
            <a:gd name="adj3" fmla="val 3502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 fLocksWithSheet="0"/>
  </xdr:twoCellAnchor>
  <xdr:twoCellAnchor editAs="oneCell">
    <xdr:from>
      <xdr:col>33</xdr:col>
      <xdr:colOff>567788</xdr:colOff>
      <xdr:row>28</xdr:row>
      <xdr:rowOff>0</xdr:rowOff>
    </xdr:from>
    <xdr:to>
      <xdr:col>43</xdr:col>
      <xdr:colOff>571500</xdr:colOff>
      <xdr:row>54</xdr:row>
      <xdr:rowOff>186692</xdr:rowOff>
    </xdr:to>
    <xdr:graphicFrame macro="">
      <xdr:nvGraphicFramePr>
        <xdr:cNvPr id="42" name="차트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33</xdr:col>
      <xdr:colOff>567788</xdr:colOff>
      <xdr:row>0</xdr:row>
      <xdr:rowOff>40821</xdr:rowOff>
    </xdr:from>
    <xdr:to>
      <xdr:col>43</xdr:col>
      <xdr:colOff>567788</xdr:colOff>
      <xdr:row>27</xdr:row>
      <xdr:rowOff>131122</xdr:rowOff>
    </xdr:to>
    <xdr:graphicFrame macro="">
      <xdr:nvGraphicFramePr>
        <xdr:cNvPr id="43" name="차트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 editAs="oneCell">
    <xdr:from>
      <xdr:col>18</xdr:col>
      <xdr:colOff>169954</xdr:colOff>
      <xdr:row>60</xdr:row>
      <xdr:rowOff>55288</xdr:rowOff>
    </xdr:from>
    <xdr:to>
      <xdr:col>22</xdr:col>
      <xdr:colOff>299357</xdr:colOff>
      <xdr:row>66</xdr:row>
      <xdr:rowOff>27214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701883" y="12614681"/>
          <a:ext cx="2469831" cy="122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 b="1"/>
            <a:t>x,</a:t>
          </a:r>
          <a:r>
            <a:rPr lang="en-US" altLang="ko-KR" sz="1500" b="1" baseline="0"/>
            <a:t> y</a:t>
          </a:r>
          <a:r>
            <a:rPr lang="ko-KR" altLang="en-US" sz="1500" b="1" baseline="0"/>
            <a:t>축 회전이 없기 때문에</a:t>
          </a:r>
          <a:br>
            <a:rPr lang="en-US" altLang="ko-KR" sz="1500" b="1" baseline="0"/>
          </a:br>
          <a:r>
            <a:rPr lang="ko-KR" altLang="en-US" sz="1500" b="1" baseline="0"/>
            <a:t>표시 된 </a:t>
          </a:r>
          <a:r>
            <a:rPr lang="en-US" altLang="ko-KR" sz="1500" b="1" baseline="0"/>
            <a:t>4x4</a:t>
          </a:r>
          <a:r>
            <a:rPr lang="ko-KR" altLang="en-US" sz="1500" b="1" baseline="0"/>
            <a:t>행렬의 </a:t>
          </a:r>
          <a:r>
            <a:rPr lang="en-US" altLang="ko-KR" sz="1500" b="1" baseline="0"/>
            <a:t>det</a:t>
          </a:r>
          <a:r>
            <a:rPr lang="ko-KR" altLang="en-US" sz="1500" b="1" baseline="0"/>
            <a:t>로</a:t>
          </a:r>
          <a:br>
            <a:rPr lang="en-US" altLang="ko-KR" sz="1500" b="1" baseline="0"/>
          </a:br>
          <a:r>
            <a:rPr lang="en-US" altLang="ko-KR" sz="1500" b="1" baseline="0"/>
            <a:t>Manipulability </a:t>
          </a:r>
          <a:r>
            <a:rPr lang="ko-KR" altLang="en-US" sz="1500" b="1" baseline="0"/>
            <a:t>판정</a:t>
          </a:r>
          <a:endParaRPr lang="ko-KR" altLang="en-US" sz="1500" b="1"/>
        </a:p>
      </xdr:txBody>
    </xdr:sp>
    <xdr:clientData fLocksWithSheet="0"/>
  </xdr:twoCellAnchor>
  <xdr:twoCellAnchor editAs="oneCell">
    <xdr:from>
      <xdr:col>8</xdr:col>
      <xdr:colOff>13608</xdr:colOff>
      <xdr:row>16</xdr:row>
      <xdr:rowOff>46267</xdr:rowOff>
    </xdr:from>
    <xdr:to>
      <xdr:col>8</xdr:col>
      <xdr:colOff>557894</xdr:colOff>
      <xdr:row>17</xdr:row>
      <xdr:rowOff>168091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 txBox="1"/>
          </xdr:nvSpPr>
          <xdr:spPr>
            <a:xfrm>
              <a:off x="4724153" y="3371358"/>
              <a:ext cx="544286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xmlns="" xmlns:a14="http://schemas.microsoft.com/office/drawing/2010/main" id="{40C4B663-914D-194F-FF60-2E64C93D9ED7}"/>
                </a:ext>
              </a:extLst>
            </xdr:cNvPr>
            <xdr:cNvSpPr txBox="1"/>
          </xdr:nvSpPr>
          <xdr:spPr>
            <a:xfrm>
              <a:off x="4724153" y="3371358"/>
              <a:ext cx="544286" cy="329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[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𝜔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_1]</a:t>
              </a:r>
              <a:endParaRPr lang="ko-KR" altLang="en-US" sz="2000"/>
            </a:p>
          </xdr:txBody>
        </xdr:sp>
      </mc:Fallback>
    </mc:AlternateContent>
    <xdr:clientData fLocksWithSheet="0"/>
  </xdr:twoCellAnchor>
  <xdr:twoCellAnchor editAs="oneCell">
    <xdr:from>
      <xdr:col>30</xdr:col>
      <xdr:colOff>544286</xdr:colOff>
      <xdr:row>15</xdr:row>
      <xdr:rowOff>74221</xdr:rowOff>
    </xdr:from>
    <xdr:to>
      <xdr:col>33</xdr:col>
      <xdr:colOff>299357</xdr:colOff>
      <xdr:row>20</xdr:row>
      <xdr:rowOff>27215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8097500" y="3203864"/>
          <a:ext cx="1510393" cy="9735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 b="1"/>
            <a:t>0</a:t>
          </a:r>
          <a:r>
            <a:rPr lang="ko-KR" altLang="en-US" sz="1500" b="1"/>
            <a:t>에 가까울 수록</a:t>
          </a:r>
          <a:endParaRPr lang="en-US" altLang="ko-KR" sz="1500" b="1"/>
        </a:p>
        <a:p>
          <a:r>
            <a:rPr lang="en-US" altLang="ko-KR" sz="1500" b="1"/>
            <a:t>Singularity</a:t>
          </a:r>
          <a:r>
            <a:rPr lang="ko-KR" altLang="en-US" sz="1500" b="1"/>
            <a:t>하다</a:t>
          </a:r>
          <a:r>
            <a:rPr lang="en-US" altLang="ko-KR" sz="1500" b="1"/>
            <a:t>.</a:t>
          </a:r>
          <a:endParaRPr lang="ko-KR" altLang="en-US" sz="1500" b="1"/>
        </a:p>
      </xdr:txBody>
    </xdr:sp>
    <xdr:clientData fLocksWithSheet="0"/>
  </xdr:twoCellAnchor>
  <xdr:oneCellAnchor>
    <xdr:from>
      <xdr:col>24</xdr:col>
      <xdr:colOff>148317</xdr:colOff>
      <xdr:row>3</xdr:row>
      <xdr:rowOff>19051</xdr:rowOff>
    </xdr:from>
    <xdr:ext cx="2042433" cy="4163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14190888" y="631372"/>
              <a:ext cx="2042433" cy="416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𝒳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𝒴</m:t>
                        </m:r>
                      </m:e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14190888" y="631372"/>
              <a:ext cx="2042433" cy="416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ko-KR" altLang="en-US" sz="2000" i="0">
                  <a:latin typeface="Cambria Math" panose="02040503050406030204" pitchFamily="18" charset="0"/>
                </a:rPr>
                <a:t>𝒳</a:t>
              </a:r>
              <a:r>
                <a:rPr lang="en-US" altLang="ko-KR" sz="2000" i="0">
                  <a:latin typeface="Cambria Math" panose="02040503050406030204" pitchFamily="18" charset="0"/>
                </a:rPr>
                <a:t>^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2+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𝒴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^2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4</a:t>
              </a:r>
              <a:endParaRPr lang="ko-KR" altLang="en-US" sz="2000"/>
            </a:p>
          </xdr:txBody>
        </xdr:sp>
      </mc:Fallback>
    </mc:AlternateContent>
    <xdr:clientData/>
  </xdr:oneCellAnchor>
  <xdr:twoCellAnchor editAs="oneCell">
    <xdr:from>
      <xdr:col>27</xdr:col>
      <xdr:colOff>513363</xdr:colOff>
      <xdr:row>7</xdr:row>
      <xdr:rowOff>17319</xdr:rowOff>
    </xdr:from>
    <xdr:to>
      <xdr:col>30</xdr:col>
      <xdr:colOff>439141</xdr:colOff>
      <xdr:row>9</xdr:row>
      <xdr:rowOff>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6411454" y="1506683"/>
          <a:ext cx="1692232" cy="415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/>
            <a:t>목표 위치</a:t>
          </a:r>
          <a:r>
            <a:rPr lang="en-US" altLang="ko-KR" sz="1200" b="1"/>
            <a:t>, </a:t>
          </a:r>
          <a:r>
            <a:rPr lang="ko-KR" altLang="en-US" sz="1200" b="1"/>
            <a:t>자세 입력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54429</xdr:rowOff>
    </xdr:from>
    <xdr:to>
      <xdr:col>7</xdr:col>
      <xdr:colOff>340177</xdr:colOff>
      <xdr:row>27</xdr:row>
      <xdr:rowOff>54430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85107" y="4585608"/>
          <a:ext cx="3850820" cy="1020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300" b="1"/>
            <a:t>각 관절이 시계방향</a:t>
          </a:r>
          <a:r>
            <a:rPr lang="en-US" altLang="ko-KR" sz="1300" b="1" baseline="0"/>
            <a:t> </a:t>
          </a:r>
          <a:r>
            <a:rPr lang="ko-KR" altLang="en-US" sz="1300" b="1" baseline="0"/>
            <a:t>또는 반시계방향 중 어느 방향으로의 회전이 회전각도의 크기가 작은지를  결정하는 조건부 알고리즘 추가</a:t>
          </a:r>
          <a:endParaRPr lang="en-US" altLang="ko-KR" sz="1300" b="1" baseline="0"/>
        </a:p>
        <a:p>
          <a:endParaRPr lang="ko-KR" altLang="en-US" sz="1300" b="1"/>
        </a:p>
      </xdr:txBody>
    </xdr:sp>
    <xdr:clientData fLocksWithSheet="0"/>
  </xdr:twoCellAnchor>
  <xdr:twoCellAnchor>
    <xdr:from>
      <xdr:col>9</xdr:col>
      <xdr:colOff>342654</xdr:colOff>
      <xdr:row>17</xdr:row>
      <xdr:rowOff>53489</xdr:rowOff>
    </xdr:from>
    <xdr:to>
      <xdr:col>19</xdr:col>
      <xdr:colOff>557894</xdr:colOff>
      <xdr:row>48</xdr:row>
      <xdr:rowOff>190501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546763</xdr:colOff>
      <xdr:row>17</xdr:row>
      <xdr:rowOff>53488</xdr:rowOff>
    </xdr:from>
    <xdr:to>
      <xdr:col>42</xdr:col>
      <xdr:colOff>32692</xdr:colOff>
      <xdr:row>49</xdr:row>
      <xdr:rowOff>2059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54432</xdr:colOff>
      <xdr:row>17</xdr:row>
      <xdr:rowOff>53489</xdr:rowOff>
    </xdr:from>
    <xdr:to>
      <xdr:col>30</xdr:col>
      <xdr:colOff>492861</xdr:colOff>
      <xdr:row>49</xdr:row>
      <xdr:rowOff>2060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476250</xdr:colOff>
      <xdr:row>9</xdr:row>
      <xdr:rowOff>114298</xdr:rowOff>
    </xdr:from>
    <xdr:ext cx="3946071" cy="2334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476250" y="2000248"/>
              <a:ext cx="3946071" cy="233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altLang="ko-KR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5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n-US" altLang="ko-KR" sz="15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</m:sub>
                    </m:sSub>
                    <m:sSup>
                      <m:sSup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</m:sup>
                    </m:sSup>
                    <m:r>
                      <a:rPr lang="en-US" altLang="ko-KR" sz="15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5</m:t>
                        </m:r>
                      </m:sub>
                    </m:sSub>
                    <m:sSup>
                      <m:sSupPr>
                        <m:ctrlP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ko-KR" altLang="en-US" sz="150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="" id="{4864CAA2-DCFF-450A-96A0-8893454219FC}"/>
                </a:ext>
              </a:extLst>
            </xdr:cNvPr>
            <xdr:cNvSpPr txBox="1"/>
          </xdr:nvSpPr>
          <xdr:spPr>
            <a:xfrm>
              <a:off x="476250" y="2000248"/>
              <a:ext cx="3946071" cy="233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𝑠=𝑎_0+𝑎_1 𝑡+𝑎_2 𝑡^2+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𝑎_3 𝑡^3+𝑎_4 𝑡^4+𝑎_5 𝑡^5</a:t>
              </a:r>
              <a:endParaRPr lang="ko-KR" altLang="en-US" sz="150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BM65"/>
  <sheetViews>
    <sheetView showGridLines="0" tabSelected="1" zoomScale="55" zoomScaleNormal="55" workbookViewId="0">
      <selection activeCell="AA49" sqref="AA49"/>
    </sheetView>
  </sheetViews>
  <sheetFormatPr defaultColWidth="7.625" defaultRowHeight="16.5"/>
  <cols>
    <col min="1" max="25" width="7.625" style="1" customWidth="1"/>
    <col min="26" max="26" width="7.625" style="1"/>
    <col min="27" max="27" width="7.625" style="1" customWidth="1"/>
    <col min="28" max="29" width="7.625" style="1"/>
    <col min="30" max="46" width="7.625" style="1" customWidth="1"/>
    <col min="47" max="55" width="7.625" style="1"/>
    <col min="56" max="56" width="7.625" style="1" customWidth="1"/>
    <col min="57" max="16384" width="7.625" style="1"/>
  </cols>
  <sheetData>
    <row r="1" spans="2:65" ht="16.5" customHeight="1">
      <c r="AC1" s="44"/>
      <c r="AD1" s="44"/>
      <c r="AF1" s="29" t="s">
        <v>10</v>
      </c>
      <c r="AG1" s="29" t="s">
        <v>10</v>
      </c>
      <c r="AH1" s="29"/>
      <c r="AI1" s="29" t="s">
        <v>10</v>
      </c>
    </row>
    <row r="2" spans="2:65" ht="16.5" customHeight="1">
      <c r="Z2" s="61" t="s">
        <v>74</v>
      </c>
      <c r="AA2" s="61"/>
      <c r="AC2" s="61" t="s">
        <v>58</v>
      </c>
      <c r="AD2" s="61"/>
      <c r="AF2" s="61" t="s">
        <v>60</v>
      </c>
      <c r="AG2" s="61" t="s">
        <v>10</v>
      </c>
      <c r="AH2" s="29"/>
      <c r="AI2" s="29" t="s">
        <v>10</v>
      </c>
    </row>
    <row r="3" spans="2:65" ht="16.5" customHeight="1" thickBot="1">
      <c r="B3" s="2"/>
      <c r="C3" s="2" t="s">
        <v>1</v>
      </c>
      <c r="D3" s="2" t="s">
        <v>2</v>
      </c>
      <c r="Z3" s="61"/>
      <c r="AA3" s="61"/>
      <c r="AC3" s="61"/>
      <c r="AD3" s="62"/>
      <c r="AE3" s="4"/>
      <c r="AF3" s="61" t="s">
        <v>10</v>
      </c>
      <c r="AG3" s="62" t="s">
        <v>10</v>
      </c>
      <c r="AH3" s="29"/>
      <c r="AI3" s="29" t="s">
        <v>10</v>
      </c>
      <c r="AT3" s="4"/>
      <c r="BE3" s="5"/>
      <c r="BF3" s="5" t="s">
        <v>3</v>
      </c>
      <c r="BG3" s="5" t="s">
        <v>4</v>
      </c>
    </row>
    <row r="4" spans="2:65" ht="16.5" customHeight="1">
      <c r="B4" s="2">
        <v>1</v>
      </c>
      <c r="C4" s="2">
        <f>AC25</f>
        <v>31.463228325223216</v>
      </c>
      <c r="D4" s="2">
        <f>RADIANS(C4)</f>
        <v>0.54913692758188637</v>
      </c>
      <c r="M4" s="6">
        <v>0</v>
      </c>
      <c r="N4" s="6">
        <v>0</v>
      </c>
      <c r="O4" s="6">
        <v>0</v>
      </c>
      <c r="P4" s="6">
        <v>0</v>
      </c>
      <c r="AA4" s="4"/>
      <c r="AC4" s="56" t="s">
        <v>10</v>
      </c>
      <c r="AD4" s="28">
        <v>0.1</v>
      </c>
      <c r="AF4" s="58" t="s">
        <v>10</v>
      </c>
      <c r="AG4" s="3">
        <f>P13</f>
        <v>0.10000000000000031</v>
      </c>
      <c r="AH4" s="29"/>
      <c r="AI4" s="29" t="s">
        <v>10</v>
      </c>
      <c r="BE4" s="5">
        <v>1</v>
      </c>
      <c r="BF4" s="5">
        <f>AC25</f>
        <v>31.463228325223216</v>
      </c>
      <c r="BG4" s="5">
        <f>RADIANS(BF4)</f>
        <v>0.54913692758188637</v>
      </c>
    </row>
    <row r="5" spans="2:65" ht="17.25" customHeight="1">
      <c r="B5" s="2">
        <v>2</v>
      </c>
      <c r="C5" s="2">
        <f t="shared" ref="C5:C7" si="0">AC26</f>
        <v>107.3855425993922</v>
      </c>
      <c r="D5" s="2">
        <f t="shared" ref="D5:D6" si="1">RADIANS(C5)</f>
        <v>1.874231287400024</v>
      </c>
      <c r="F5" s="4"/>
      <c r="M5" s="6">
        <v>0</v>
      </c>
      <c r="N5" s="6">
        <v>0</v>
      </c>
      <c r="O5" s="6">
        <v>0</v>
      </c>
      <c r="P5" s="6">
        <v>0</v>
      </c>
      <c r="AA5" s="4"/>
      <c r="AC5" s="3" t="s">
        <v>11</v>
      </c>
      <c r="AD5" s="40">
        <v>1.18</v>
      </c>
      <c r="AF5" s="13" t="s">
        <v>11</v>
      </c>
      <c r="AG5" s="3">
        <f t="shared" ref="AG5:AG6" si="2">P14</f>
        <v>1.1800000000000002</v>
      </c>
      <c r="AH5" s="29"/>
      <c r="AI5" s="29" t="s">
        <v>10</v>
      </c>
      <c r="BE5" s="5">
        <v>2</v>
      </c>
      <c r="BF5" s="5">
        <f>AC26</f>
        <v>107.3855425993922</v>
      </c>
      <c r="BG5" s="5">
        <f>RADIANS(BF5)</f>
        <v>1.874231287400024</v>
      </c>
    </row>
    <row r="6" spans="2:65" ht="16.5" customHeight="1">
      <c r="B6" s="2">
        <v>3</v>
      </c>
      <c r="C6" s="2">
        <f>AC27</f>
        <v>144.91206855307055</v>
      </c>
      <c r="D6" s="2">
        <f t="shared" si="1"/>
        <v>2.5291927221268162</v>
      </c>
      <c r="M6" s="6">
        <v>1</v>
      </c>
      <c r="N6" s="6">
        <v>1</v>
      </c>
      <c r="O6" s="6">
        <v>1</v>
      </c>
      <c r="P6" s="6">
        <v>0</v>
      </c>
      <c r="Z6" s="65">
        <f>AD4^2+AD5^2</f>
        <v>1.4023999999999999</v>
      </c>
      <c r="AA6" s="65"/>
      <c r="AC6" s="3" t="s">
        <v>13</v>
      </c>
      <c r="AD6" s="40">
        <v>1.29</v>
      </c>
      <c r="AF6" s="13" t="s">
        <v>13</v>
      </c>
      <c r="AG6" s="3">
        <f t="shared" si="2"/>
        <v>1.29</v>
      </c>
      <c r="AH6" s="29"/>
      <c r="AI6" s="29" t="s">
        <v>10</v>
      </c>
      <c r="AJ6" s="29"/>
      <c r="AK6" s="29"/>
      <c r="BE6" s="5">
        <v>3</v>
      </c>
      <c r="BF6" s="5">
        <f>AC27</f>
        <v>144.91206855307055</v>
      </c>
      <c r="BG6" s="5">
        <f>RADIANS(BF6)</f>
        <v>2.5291927221268162</v>
      </c>
    </row>
    <row r="7" spans="2:65" ht="17.25" customHeight="1" thickBot="1">
      <c r="B7" s="2">
        <v>4</v>
      </c>
      <c r="C7" s="2">
        <f t="shared" si="0"/>
        <v>1.29</v>
      </c>
      <c r="D7" s="2">
        <f>C7</f>
        <v>1.29</v>
      </c>
      <c r="M7" s="6">
        <v>0</v>
      </c>
      <c r="N7" s="6">
        <f>SIN(D4)</f>
        <v>0.52195124394797376</v>
      </c>
      <c r="O7" s="6">
        <f>SIN(D4)+SIN(D4+D5)</f>
        <v>1.1800000000000002</v>
      </c>
      <c r="P7" s="6">
        <v>0</v>
      </c>
      <c r="Z7" s="65"/>
      <c r="AA7" s="65"/>
      <c r="AB7" s="34"/>
      <c r="AC7" s="3" t="s">
        <v>59</v>
      </c>
      <c r="AD7" s="41">
        <v>-76.239999999999995</v>
      </c>
      <c r="AF7" s="13" t="s">
        <v>59</v>
      </c>
      <c r="AG7" s="3">
        <f>AC25+AC26+AC27</f>
        <v>283.76083947768598</v>
      </c>
      <c r="AH7" s="29"/>
      <c r="AI7" s="29" t="s">
        <v>10</v>
      </c>
      <c r="AJ7" s="29"/>
      <c r="AK7" s="29"/>
      <c r="BE7" s="5">
        <v>4</v>
      </c>
      <c r="BF7" s="5">
        <f>AC28</f>
        <v>1.29</v>
      </c>
      <c r="BG7" s="5">
        <f>BF7</f>
        <v>1.29</v>
      </c>
    </row>
    <row r="8" spans="2:65" ht="16.5" customHeight="1">
      <c r="M8" s="6">
        <v>0</v>
      </c>
      <c r="N8" s="6">
        <f>-COS(D4)</f>
        <v>-0.85297532141390986</v>
      </c>
      <c r="O8" s="6">
        <f>-COS(D4)-COS(D4+D5)</f>
        <v>-0.10000000000000009</v>
      </c>
      <c r="P8" s="6">
        <v>0</v>
      </c>
      <c r="Z8" s="59" t="str">
        <f>IF(Z6&gt;4,"목표값 재설정","가능한 자세")</f>
        <v>가능한 자세</v>
      </c>
      <c r="AA8" s="59"/>
      <c r="AB8" s="45"/>
      <c r="AC8" s="45"/>
      <c r="AD8" s="45"/>
      <c r="AE8" s="29"/>
      <c r="AF8" s="29"/>
      <c r="AG8" s="29"/>
      <c r="AH8" s="29"/>
      <c r="AI8" s="29"/>
      <c r="AJ8" s="29"/>
      <c r="AK8" s="29"/>
      <c r="BE8" s="5"/>
      <c r="BF8" s="5"/>
      <c r="BG8" s="5"/>
    </row>
    <row r="9" spans="2:65" ht="17.25" customHeight="1">
      <c r="M9" s="6">
        <v>0</v>
      </c>
      <c r="N9" s="6">
        <v>0</v>
      </c>
      <c r="O9" s="6">
        <v>0</v>
      </c>
      <c r="P9" s="6">
        <v>1</v>
      </c>
      <c r="Z9" s="59"/>
      <c r="AA9" s="59"/>
      <c r="AB9" s="45"/>
      <c r="AC9" s="45"/>
      <c r="AD9" s="45"/>
      <c r="AE9" s="29"/>
      <c r="AF9" s="29"/>
      <c r="AG9" s="29"/>
      <c r="AH9" s="42"/>
      <c r="AI9" s="29"/>
      <c r="AJ9" s="29"/>
      <c r="AK9" s="29"/>
      <c r="BE9" s="5"/>
      <c r="BF9" s="5"/>
      <c r="BG9" s="5"/>
    </row>
    <row r="10" spans="2:65" ht="16.5" customHeight="1">
      <c r="Z10" s="29"/>
      <c r="AA10" s="29"/>
      <c r="AB10" s="29"/>
      <c r="AC10" s="61" t="s">
        <v>61</v>
      </c>
      <c r="AD10" s="61"/>
      <c r="AE10" s="29"/>
      <c r="AF10" s="63" t="s">
        <v>62</v>
      </c>
      <c r="AG10" s="63"/>
      <c r="AH10" s="42"/>
      <c r="AI10" s="29"/>
      <c r="AJ10" s="29"/>
      <c r="AK10" s="29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</row>
    <row r="11" spans="2:65" ht="17.25" customHeight="1">
      <c r="Z11" s="29"/>
      <c r="AA11" s="29"/>
      <c r="AB11" s="29"/>
      <c r="AC11" s="62"/>
      <c r="AD11" s="61"/>
      <c r="AE11" s="29"/>
      <c r="AF11" s="63"/>
      <c r="AG11" s="63"/>
      <c r="AH11" s="42"/>
      <c r="AI11" s="29"/>
      <c r="AJ11" s="29"/>
      <c r="AK11" s="29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8"/>
      <c r="BJ11" s="7"/>
      <c r="BK11" s="7"/>
      <c r="BL11" s="7"/>
      <c r="BM11" s="7"/>
    </row>
    <row r="12" spans="2:65">
      <c r="B12" s="4" t="s">
        <v>7</v>
      </c>
      <c r="C12" s="9" t="s">
        <v>8</v>
      </c>
      <c r="G12" s="4" t="s">
        <v>9</v>
      </c>
      <c r="M12" s="4"/>
      <c r="Z12" s="29"/>
      <c r="AA12" s="29"/>
      <c r="AB12" s="29"/>
      <c r="AC12" s="3" t="s">
        <v>10</v>
      </c>
      <c r="AD12" s="3">
        <f>ROUNDDOWN(AD4-AG4,4)</f>
        <v>0</v>
      </c>
      <c r="AE12" s="29"/>
      <c r="AF12" s="64">
        <f>SQRT(ROUNDDOWN(MDETERM(O62:R65),4))</f>
        <v>0.95430603057928953</v>
      </c>
      <c r="AG12" s="64"/>
      <c r="AH12" s="42"/>
      <c r="AI12" s="29" t="s">
        <v>10</v>
      </c>
      <c r="AJ12" s="29" t="s">
        <v>11</v>
      </c>
      <c r="AK12" s="29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29"/>
      <c r="BF12" s="29" t="s">
        <v>10</v>
      </c>
      <c r="BG12" s="29" t="s">
        <v>11</v>
      </c>
      <c r="BH12" s="7"/>
      <c r="BI12" s="7"/>
      <c r="BJ12" s="7"/>
      <c r="BK12" s="7"/>
      <c r="BL12" s="7"/>
      <c r="BM12" s="7"/>
    </row>
    <row r="13" spans="2:65">
      <c r="B13" s="6">
        <v>1</v>
      </c>
      <c r="C13" s="6">
        <v>0</v>
      </c>
      <c r="D13" s="6">
        <v>0</v>
      </c>
      <c r="E13" s="6">
        <v>2</v>
      </c>
      <c r="G13" s="6">
        <v>1</v>
      </c>
      <c r="H13" s="6">
        <v>0</v>
      </c>
      <c r="I13" s="6">
        <v>0</v>
      </c>
      <c r="M13" s="6">
        <f t="array" ref="M13:P16">MMULT(MMULT(MMULT(MMULT(B13:E16,B19:E22),B27:E30),B35:E38),B43:E46)</f>
        <v>0.23786965100807134</v>
      </c>
      <c r="N13" s="6">
        <v>0.97129708592649378</v>
      </c>
      <c r="O13" s="6">
        <v>0</v>
      </c>
      <c r="P13" s="6">
        <v>0.10000000000000031</v>
      </c>
      <c r="R13" s="6">
        <v>0</v>
      </c>
      <c r="S13" s="6">
        <f>-R14</f>
        <v>-1.29</v>
      </c>
      <c r="T13" s="6">
        <f>P14</f>
        <v>1.1800000000000002</v>
      </c>
      <c r="Z13" s="29"/>
      <c r="AA13" s="29"/>
      <c r="AB13" s="29"/>
      <c r="AC13" s="3" t="s">
        <v>11</v>
      </c>
      <c r="AD13" s="3">
        <f t="shared" ref="AD13:AD14" si="3">ROUNDDOWN(AD5-AG5,4)</f>
        <v>0</v>
      </c>
      <c r="AE13" s="29"/>
      <c r="AF13" s="64"/>
      <c r="AG13" s="64"/>
      <c r="AH13" s="42"/>
      <c r="AI13" s="29">
        <v>0</v>
      </c>
      <c r="AJ13" s="29">
        <v>0</v>
      </c>
      <c r="AK13" s="29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29">
        <v>0</v>
      </c>
      <c r="BF13" s="29">
        <v>0</v>
      </c>
      <c r="BG13" s="29">
        <v>0</v>
      </c>
      <c r="BH13" s="7"/>
      <c r="BI13" s="7"/>
      <c r="BJ13" s="7"/>
      <c r="BK13" s="7"/>
      <c r="BL13" s="7"/>
      <c r="BM13" s="7"/>
    </row>
    <row r="14" spans="2:65">
      <c r="B14" s="6">
        <v>0</v>
      </c>
      <c r="C14" s="6">
        <v>1</v>
      </c>
      <c r="D14" s="6">
        <v>0</v>
      </c>
      <c r="E14" s="6">
        <v>0</v>
      </c>
      <c r="G14" s="6">
        <v>0</v>
      </c>
      <c r="H14" s="6">
        <v>1</v>
      </c>
      <c r="I14" s="6">
        <v>0</v>
      </c>
      <c r="M14" s="6">
        <v>-0.97129708592649378</v>
      </c>
      <c r="N14" s="6">
        <v>0.23786965100807134</v>
      </c>
      <c r="O14" s="6">
        <v>0</v>
      </c>
      <c r="P14" s="6">
        <v>1.1800000000000002</v>
      </c>
      <c r="R14" s="6">
        <f>P15</f>
        <v>1.29</v>
      </c>
      <c r="S14" s="6">
        <v>0</v>
      </c>
      <c r="T14" s="6">
        <f>-S15</f>
        <v>-0.10000000000000031</v>
      </c>
      <c r="Z14" s="29"/>
      <c r="AA14" s="29"/>
      <c r="AB14" s="29"/>
      <c r="AC14" s="3" t="s">
        <v>13</v>
      </c>
      <c r="AD14" s="3">
        <f t="shared" si="3"/>
        <v>0</v>
      </c>
      <c r="AE14" s="29"/>
      <c r="AF14" s="64"/>
      <c r="AG14" s="64"/>
      <c r="AH14" s="42"/>
      <c r="AI14" s="29">
        <f>COS(RADIANS(Y25))</f>
        <v>0.99581766290520912</v>
      </c>
      <c r="AJ14" s="29">
        <f>SIN(RADIANS(Y25))</f>
        <v>9.1362915047667428E-2</v>
      </c>
      <c r="AK14" s="29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29">
        <f>BG4</f>
        <v>0.54913692758188637</v>
      </c>
      <c r="BF14" s="29">
        <f>COS(BE14)</f>
        <v>0.85297532141390986</v>
      </c>
      <c r="BG14" s="29">
        <f>SIN(BE14)</f>
        <v>0.52195124394797376</v>
      </c>
      <c r="BH14" s="7"/>
      <c r="BI14" s="7"/>
      <c r="BJ14" s="7"/>
      <c r="BK14" s="7"/>
      <c r="BL14" s="7"/>
      <c r="BM14" s="7"/>
    </row>
    <row r="15" spans="2:65">
      <c r="B15" s="6">
        <v>0</v>
      </c>
      <c r="C15" s="6">
        <v>0</v>
      </c>
      <c r="D15" s="6">
        <v>1</v>
      </c>
      <c r="E15" s="6">
        <v>0</v>
      </c>
      <c r="G15" s="6">
        <v>0</v>
      </c>
      <c r="H15" s="6">
        <v>0</v>
      </c>
      <c r="I15" s="6">
        <v>1</v>
      </c>
      <c r="M15" s="6">
        <v>0</v>
      </c>
      <c r="N15" s="6">
        <v>0</v>
      </c>
      <c r="O15" s="6">
        <v>1</v>
      </c>
      <c r="P15" s="6">
        <v>1.29</v>
      </c>
      <c r="R15" s="6">
        <f>-T13</f>
        <v>-1.1800000000000002</v>
      </c>
      <c r="S15" s="6">
        <f>P13</f>
        <v>0.10000000000000031</v>
      </c>
      <c r="T15" s="6">
        <v>0</v>
      </c>
      <c r="AA15" s="29"/>
      <c r="AB15" s="29"/>
      <c r="AC15" s="3" t="s">
        <v>59</v>
      </c>
      <c r="AD15" s="3">
        <f>ROUNDUP(MOD(AD7,360)-MOD(AG7,360),4)</f>
        <v>-9.0000000000000008E-4</v>
      </c>
      <c r="AE15" s="29"/>
      <c r="AF15" s="64"/>
      <c r="AG15" s="64"/>
      <c r="AH15" s="42"/>
      <c r="AI15" s="29">
        <f>AI14+COS(RADIANS(Y25+Y26))</f>
        <v>1.2529999944794263</v>
      </c>
      <c r="AJ15" s="29">
        <f>AJ14+SIN(RADIANS(Y25+Y26))</f>
        <v>-0.87499998175976346</v>
      </c>
      <c r="AK15" s="29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29">
        <f>BG5</f>
        <v>1.874231287400024</v>
      </c>
      <c r="BF15" s="29">
        <f>BF14+COS(BE14+BE15)</f>
        <v>0.10000000000000009</v>
      </c>
      <c r="BG15" s="29">
        <f>BG14+SIN(BE14+BE15)</f>
        <v>1.1800000000000002</v>
      </c>
      <c r="BH15" s="7"/>
      <c r="BI15" s="7"/>
      <c r="BJ15" s="7"/>
      <c r="BK15" s="7"/>
      <c r="BL15" s="7"/>
      <c r="BM15" s="7"/>
    </row>
    <row r="16" spans="2:65">
      <c r="B16" s="6">
        <v>0</v>
      </c>
      <c r="C16" s="6">
        <v>0</v>
      </c>
      <c r="D16" s="6">
        <v>0</v>
      </c>
      <c r="E16" s="6">
        <v>1</v>
      </c>
      <c r="M16" s="6">
        <v>0</v>
      </c>
      <c r="N16" s="6">
        <v>0</v>
      </c>
      <c r="O16" s="6">
        <v>0</v>
      </c>
      <c r="P16" s="6">
        <v>1</v>
      </c>
      <c r="Z16" s="29"/>
      <c r="AA16" s="29"/>
      <c r="AB16" s="29"/>
      <c r="AC16" s="29"/>
      <c r="AD16" s="29"/>
      <c r="AE16" s="29"/>
      <c r="AF16" s="29"/>
      <c r="AG16" s="29">
        <f t="shared" ref="AG16" si="4">Z27</f>
        <v>-1.7433462178166304</v>
      </c>
      <c r="AH16" s="42"/>
      <c r="AI16" s="29">
        <f>AI15+0.3*COS(RADIANS(Y25+Y26+Y27))</f>
        <v>0.95414915307802983</v>
      </c>
      <c r="AJ16" s="29">
        <f>AJ15+0.3*SIN(RADIANS(Y25+Y26+Y27))</f>
        <v>-0.90123306380662449</v>
      </c>
      <c r="AK16" s="29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29">
        <f>BG6</f>
        <v>2.5291927221268162</v>
      </c>
      <c r="BF16" s="29">
        <f>BF15+0.3*COS(BG4+BG5+BG6)</f>
        <v>0.17136089530242152</v>
      </c>
      <c r="BG16" s="29">
        <f>BG15+0.3*SIN(BE14+BE15+BE16)</f>
        <v>0.88861087422205209</v>
      </c>
      <c r="BH16" s="7"/>
      <c r="BI16" s="7"/>
      <c r="BJ16" s="7"/>
      <c r="BK16" s="7"/>
      <c r="BL16" s="7"/>
      <c r="BM16" s="7"/>
    </row>
    <row r="17" spans="2:65">
      <c r="Z17" s="7"/>
      <c r="AA17" s="7"/>
      <c r="AB17" s="7"/>
      <c r="AC17" s="7"/>
      <c r="AD17" s="7"/>
      <c r="AE17" s="7"/>
      <c r="AF17" s="7"/>
      <c r="AG17" s="7"/>
      <c r="AH17" s="42"/>
      <c r="AI17" s="29"/>
      <c r="AJ17" s="29"/>
      <c r="AK17" s="29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29"/>
      <c r="BF17" s="29"/>
      <c r="BG17" s="29"/>
      <c r="BH17" s="7"/>
      <c r="BI17" s="7"/>
      <c r="BJ17" s="7"/>
      <c r="BK17" s="7"/>
      <c r="BL17" s="7"/>
      <c r="BM17" s="7"/>
    </row>
    <row r="18" spans="2:65">
      <c r="B18" s="4"/>
      <c r="C18" s="5">
        <f>D4</f>
        <v>0.54913692758188637</v>
      </c>
      <c r="G18" s="4"/>
      <c r="I18" s="4"/>
      <c r="Z18" s="7"/>
      <c r="AA18" s="7"/>
      <c r="AB18" s="7"/>
      <c r="AC18" s="7"/>
      <c r="AD18" s="7"/>
      <c r="AE18" s="7"/>
      <c r="AF18" s="7"/>
      <c r="AG18" s="7"/>
      <c r="AH18" s="42"/>
      <c r="AI18" s="29"/>
      <c r="AJ18" s="29"/>
      <c r="AK18" s="29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29"/>
      <c r="BF18" s="29"/>
      <c r="BG18" s="29"/>
      <c r="BH18" s="7"/>
      <c r="BI18" s="7"/>
      <c r="BJ18" s="7"/>
      <c r="BK18" s="7"/>
      <c r="BL18" s="7"/>
      <c r="BM18" s="7"/>
    </row>
    <row r="19" spans="2:65" ht="16.5" customHeight="1">
      <c r="B19" s="6">
        <f t="array" ref="B19:D21">$G$13:$I$15+SIN(C18)*I19:K21+(1-COS(C18))*MMULT(I19:K21,I19:K21)</f>
        <v>0.85297532141390986</v>
      </c>
      <c r="C19" s="6">
        <v>-0.52195124394797376</v>
      </c>
      <c r="D19" s="6">
        <v>0</v>
      </c>
      <c r="E19" s="6">
        <f t="array" ref="E19:E21">MMULT($G$13:$I$15*C18+(1-COS(C18))*I19:K21+(C18-SIN(C18))*MMULT(I19:K21,I19:K21),G22:G24)</f>
        <v>-0.29404935717218028</v>
      </c>
      <c r="G19" s="6">
        <v>0</v>
      </c>
      <c r="I19" s="6">
        <v>0</v>
      </c>
      <c r="J19" s="6">
        <f>-I20</f>
        <v>-1</v>
      </c>
      <c r="K19" s="6">
        <f>G20</f>
        <v>0</v>
      </c>
      <c r="M19" s="6">
        <f t="array" ref="M19:O21">TRANSPOSE(M13:O15)</f>
        <v>0.23786965100807134</v>
      </c>
      <c r="N19" s="6">
        <v>-0.97129708592649378</v>
      </c>
      <c r="O19" s="6">
        <v>0</v>
      </c>
      <c r="P19" s="6">
        <v>0</v>
      </c>
      <c r="Q19" s="6">
        <v>0</v>
      </c>
      <c r="R19" s="6">
        <v>0</v>
      </c>
      <c r="AA19" s="7"/>
      <c r="AB19" s="7"/>
      <c r="AC19" s="11"/>
      <c r="AD19" s="11"/>
      <c r="AE19" s="11"/>
      <c r="AF19" s="11"/>
      <c r="AG19" s="11"/>
      <c r="AH19" s="47"/>
      <c r="AI19" s="48"/>
      <c r="AJ19" s="48"/>
      <c r="AK19" s="48"/>
      <c r="AL19" s="10"/>
      <c r="AM19" s="10"/>
      <c r="AN19" s="10"/>
      <c r="AO19" s="10"/>
      <c r="AP19" s="10"/>
      <c r="AQ19" s="10"/>
      <c r="AR19" s="10"/>
      <c r="AS19" s="10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29"/>
      <c r="BF19" s="29"/>
      <c r="BG19" s="29"/>
      <c r="BH19" s="7"/>
      <c r="BI19" s="7"/>
      <c r="BJ19" s="7"/>
      <c r="BK19" s="7"/>
      <c r="BL19" s="7"/>
      <c r="BM19" s="7"/>
    </row>
    <row r="20" spans="2:65" ht="16.5" customHeight="1">
      <c r="B20" s="6">
        <v>0.52195124394797376</v>
      </c>
      <c r="C20" s="6">
        <v>0.85297532141390986</v>
      </c>
      <c r="D20" s="6">
        <v>0</v>
      </c>
      <c r="E20" s="6">
        <v>1.0439024878959475</v>
      </c>
      <c r="G20" s="6">
        <v>0</v>
      </c>
      <c r="I20" s="6">
        <f>G21</f>
        <v>1</v>
      </c>
      <c r="J20" s="6">
        <v>0</v>
      </c>
      <c r="K20" s="6">
        <f>-J21</f>
        <v>0</v>
      </c>
      <c r="M20" s="6">
        <v>0.97129708592649378</v>
      </c>
      <c r="N20" s="6">
        <v>0.23786965100807134</v>
      </c>
      <c r="O20" s="6">
        <v>0</v>
      </c>
      <c r="P20" s="6">
        <v>0</v>
      </c>
      <c r="Q20" s="6">
        <v>0</v>
      </c>
      <c r="R20" s="6">
        <v>0</v>
      </c>
      <c r="AA20" s="7"/>
      <c r="AB20" s="7"/>
      <c r="AC20" s="11"/>
      <c r="AD20" s="11"/>
      <c r="AE20" s="11"/>
      <c r="AF20" s="11"/>
      <c r="AG20" s="11"/>
      <c r="AH20" s="47"/>
      <c r="AI20" s="48"/>
      <c r="AJ20" s="48"/>
      <c r="AK20" s="48"/>
      <c r="AL20" s="10"/>
      <c r="AM20" s="10"/>
      <c r="AN20" s="10"/>
      <c r="AO20" s="10"/>
      <c r="AP20" s="10"/>
      <c r="AQ20" s="10"/>
      <c r="AR20" s="10"/>
      <c r="AS20" s="10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29"/>
      <c r="BF20" s="29"/>
      <c r="BG20" s="29"/>
      <c r="BH20" s="7"/>
      <c r="BI20" s="7"/>
      <c r="BJ20" s="7"/>
      <c r="BK20" s="7"/>
      <c r="BL20" s="7"/>
      <c r="BM20" s="7"/>
    </row>
    <row r="21" spans="2:65" ht="16.5" customHeight="1">
      <c r="B21" s="6">
        <v>0</v>
      </c>
      <c r="C21" s="6">
        <v>0</v>
      </c>
      <c r="D21" s="6">
        <v>1</v>
      </c>
      <c r="E21" s="6">
        <v>0</v>
      </c>
      <c r="G21" s="6">
        <v>1</v>
      </c>
      <c r="I21" s="6">
        <f>-K19</f>
        <v>0</v>
      </c>
      <c r="J21" s="6">
        <f>G19</f>
        <v>0</v>
      </c>
      <c r="K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AA21" s="7"/>
      <c r="AB21" s="7"/>
      <c r="AC21" s="54" t="s">
        <v>12</v>
      </c>
      <c r="AD21" s="11"/>
      <c r="AE21" s="11"/>
      <c r="AF21" s="11"/>
      <c r="AG21" s="11"/>
      <c r="AH21" s="47"/>
      <c r="AI21" s="48"/>
      <c r="AJ21" s="48"/>
      <c r="AK21" s="48"/>
      <c r="AL21" s="10"/>
      <c r="AM21" s="10"/>
      <c r="AN21" s="10"/>
      <c r="AO21" s="10"/>
      <c r="AP21" s="10"/>
      <c r="AQ21" s="10"/>
      <c r="AR21" s="10"/>
      <c r="AS21" s="10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29"/>
      <c r="BF21" s="29"/>
      <c r="BG21" s="29"/>
      <c r="BH21" s="7"/>
      <c r="BI21" s="7"/>
      <c r="BJ21" s="7"/>
      <c r="BK21" s="7"/>
      <c r="BL21" s="7"/>
      <c r="BM21" s="7"/>
    </row>
    <row r="22" spans="2:65" ht="16.5" customHeight="1">
      <c r="B22" s="6">
        <v>0</v>
      </c>
      <c r="C22" s="6">
        <v>0</v>
      </c>
      <c r="D22" s="6">
        <v>0</v>
      </c>
      <c r="E22" s="6">
        <v>1</v>
      </c>
      <c r="G22" s="6">
        <v>0</v>
      </c>
      <c r="M22" s="6">
        <f t="array" ref="M22:O24">-MMULT(M19:O21,R13:T15)</f>
        <v>1.252973240845177</v>
      </c>
      <c r="N22" s="6">
        <v>0.30685184980041202</v>
      </c>
      <c r="O22" s="6">
        <v>-0.37781589678217392</v>
      </c>
      <c r="P22" s="6">
        <f t="array" ref="P22:R24">M19:O21</f>
        <v>0.23786965100807134</v>
      </c>
      <c r="Q22" s="6">
        <v>-0.97129708592649378</v>
      </c>
      <c r="R22" s="6">
        <v>0</v>
      </c>
      <c r="AA22" s="7"/>
      <c r="AB22" s="7"/>
      <c r="AC22" s="11"/>
      <c r="AD22" s="11"/>
      <c r="AE22" s="11"/>
      <c r="AF22" s="11"/>
      <c r="AG22" s="7"/>
      <c r="AH22" s="42"/>
      <c r="AI22" s="29"/>
      <c r="AJ22" s="29"/>
      <c r="AK22" s="29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29"/>
      <c r="BF22" s="29"/>
      <c r="BG22" s="29"/>
      <c r="BH22" s="7"/>
      <c r="BI22" s="7"/>
      <c r="BJ22" s="7"/>
      <c r="BK22" s="7"/>
      <c r="BL22" s="7"/>
      <c r="BM22" s="7"/>
    </row>
    <row r="23" spans="2:65" ht="17.25" thickBot="1">
      <c r="G23" s="6">
        <v>2</v>
      </c>
      <c r="M23" s="6">
        <v>-0.30685184980041202</v>
      </c>
      <c r="N23" s="6">
        <v>1.252973240845177</v>
      </c>
      <c r="O23" s="6">
        <v>-1.1223435962924557</v>
      </c>
      <c r="P23" s="6">
        <v>0.97129708592649378</v>
      </c>
      <c r="Q23" s="6">
        <v>0.23786965100807134</v>
      </c>
      <c r="R23" s="6">
        <v>0</v>
      </c>
      <c r="AA23" s="7"/>
      <c r="AB23" s="7"/>
      <c r="AC23" s="4"/>
      <c r="AD23" s="7"/>
      <c r="AE23" s="7"/>
      <c r="AF23" s="9"/>
      <c r="AG23" s="7"/>
      <c r="AH23" s="7"/>
      <c r="AI23" s="29"/>
      <c r="AJ23" s="29"/>
      <c r="AK23" s="29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29"/>
      <c r="BF23" s="29"/>
      <c r="BG23" s="29"/>
      <c r="BH23" s="7"/>
      <c r="BI23" s="7"/>
      <c r="BJ23" s="7"/>
      <c r="BK23" s="7"/>
      <c r="BL23" s="7"/>
      <c r="BM23" s="7"/>
    </row>
    <row r="24" spans="2:65">
      <c r="G24" s="6">
        <v>0</v>
      </c>
      <c r="M24" s="6">
        <v>1.1800000000000002</v>
      </c>
      <c r="N24" s="6">
        <v>-0.10000000000000031</v>
      </c>
      <c r="O24" s="6">
        <v>0</v>
      </c>
      <c r="P24" s="6">
        <v>0</v>
      </c>
      <c r="Q24" s="6">
        <v>0</v>
      </c>
      <c r="R24" s="6">
        <v>1</v>
      </c>
      <c r="Y24" s="28" t="s">
        <v>54</v>
      </c>
      <c r="AA24" s="7"/>
      <c r="AB24" s="7"/>
      <c r="AC24" s="28" t="s">
        <v>56</v>
      </c>
      <c r="AD24" s="12" t="s">
        <v>55</v>
      </c>
      <c r="AE24" s="7"/>
      <c r="AF24" s="13" t="s">
        <v>55</v>
      </c>
      <c r="AG24" s="28" t="s">
        <v>57</v>
      </c>
      <c r="AH24" s="29"/>
      <c r="AI24" s="49"/>
      <c r="AJ24" s="49"/>
      <c r="AK24" s="49"/>
      <c r="AL24" s="4"/>
      <c r="AM24" s="4"/>
      <c r="AN24" s="4"/>
      <c r="AO24" s="4"/>
      <c r="AP24" s="4"/>
      <c r="AQ24" s="4"/>
      <c r="AR24" s="4"/>
      <c r="AS24" s="4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29"/>
      <c r="BF24" s="29"/>
      <c r="BG24" s="29"/>
      <c r="BH24" s="7"/>
      <c r="BI24" s="7"/>
      <c r="BJ24" s="7"/>
      <c r="BK24" s="7"/>
      <c r="BL24" s="7"/>
      <c r="BM24" s="7"/>
    </row>
    <row r="25" spans="2:65">
      <c r="X25" s="4" t="s">
        <v>71</v>
      </c>
      <c r="Y25" s="40">
        <v>5.2420194400184483</v>
      </c>
      <c r="Z25" s="5">
        <f>RADIANS(Y25)</f>
        <v>9.1490498681871327E-2</v>
      </c>
      <c r="AA25" s="4" t="s">
        <v>5</v>
      </c>
      <c r="AB25" s="13">
        <v>1</v>
      </c>
      <c r="AC25" s="40">
        <v>31.463228325223216</v>
      </c>
      <c r="AD25" s="12">
        <f>RADIANS(AC25)</f>
        <v>0.54913692758188637</v>
      </c>
      <c r="AE25" s="7"/>
      <c r="AF25" s="13" cm="1">
        <f t="array" aca="1" ref="AF25:AF28" ca="1">thetak+MMULT(J,Vbd)</f>
        <v>0.54913692758188659</v>
      </c>
      <c r="AG25" s="40">
        <f ca="1">IF(MOD(DEGREES(AF25),360)&gt;180,MOD(DEGREES(AF25),360)-360,MOD(DEGREES(AF25),360))</f>
        <v>31.463228325223231</v>
      </c>
      <c r="AH25" s="29"/>
      <c r="AI25" s="29"/>
      <c r="AJ25" s="29"/>
      <c r="AK25" s="29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29"/>
      <c r="BF25" s="29"/>
      <c r="BG25" s="29"/>
      <c r="BH25" s="7"/>
      <c r="BI25" s="7"/>
      <c r="BJ25" s="7"/>
      <c r="BK25" s="7"/>
      <c r="BL25" s="7"/>
      <c r="BM25" s="7"/>
    </row>
    <row r="26" spans="2:65">
      <c r="B26" s="4"/>
      <c r="C26" s="5">
        <f>D5</f>
        <v>1.874231287400024</v>
      </c>
      <c r="G26" s="4"/>
      <c r="I26" s="4"/>
      <c r="X26" s="4" t="s">
        <v>21</v>
      </c>
      <c r="Y26" s="40">
        <v>-80.339082320835018</v>
      </c>
      <c r="Z26" s="5">
        <f t="shared" ref="Z26:Z27" si="5">RADIANS(Y26)</f>
        <v>-1.4021815045293384</v>
      </c>
      <c r="AA26" s="4" t="s">
        <v>5</v>
      </c>
      <c r="AB26" s="13">
        <v>2</v>
      </c>
      <c r="AC26" s="40">
        <v>107.3855425993922</v>
      </c>
      <c r="AD26" s="12">
        <f t="shared" ref="AD26:AD27" si="6">RADIANS(AC26)</f>
        <v>1.874231287400024</v>
      </c>
      <c r="AE26" s="7"/>
      <c r="AF26" s="13">
        <f ca="1"/>
        <v>1.8742312874000242</v>
      </c>
      <c r="AG26" s="40">
        <f t="shared" ref="AG26:AG27" ca="1" si="7">IF(MOD(DEGREES(AF26),360)&gt;180,MOD(DEGREES(AF26),360)-360,MOD(DEGREES(AF26),360))</f>
        <v>107.38554259939221</v>
      </c>
      <c r="AH26" s="29"/>
      <c r="AI26" s="29"/>
      <c r="AJ26" s="29"/>
      <c r="AK26" s="29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29"/>
      <c r="BF26" s="29"/>
      <c r="BG26" s="29"/>
      <c r="BH26" s="7"/>
      <c r="BI26" s="7"/>
      <c r="BJ26" s="7"/>
      <c r="BK26" s="7"/>
      <c r="BL26" s="7"/>
      <c r="BM26" s="7"/>
    </row>
    <row r="27" spans="2:65">
      <c r="B27" s="6">
        <f t="array" ref="B27:D29">$G$13:$I$15+SIN(C26)*I27:K29+(1-COS(C26))*MMULT(I27:K29,I27:K29)</f>
        <v>-0.29879999999999973</v>
      </c>
      <c r="C27" s="6">
        <v>-0.95431575487361631</v>
      </c>
      <c r="D27" s="6">
        <v>0</v>
      </c>
      <c r="E27" s="6">
        <f t="array" ref="E27:E29">MMULT($G$13:$I$15*C26+(1-COS(C26))*I27:K29+(C26-SIN(C26))*MMULT(I27:K29,I27:K29),G30:G32)</f>
        <v>-1.2987999999999997</v>
      </c>
      <c r="G27" s="6">
        <v>0</v>
      </c>
      <c r="I27" s="6">
        <v>0</v>
      </c>
      <c r="J27" s="6">
        <f>-I28</f>
        <v>-1</v>
      </c>
      <c r="K27" s="6">
        <f>G28</f>
        <v>0</v>
      </c>
      <c r="M27" s="6">
        <f t="array" ref="M27:P32">MMULT(M19:R24,M4:P9)</f>
        <v>0</v>
      </c>
      <c r="N27" s="6">
        <v>0</v>
      </c>
      <c r="O27" s="6">
        <v>0</v>
      </c>
      <c r="P27" s="6">
        <v>0</v>
      </c>
      <c r="X27" s="4" t="s">
        <v>22</v>
      </c>
      <c r="Y27" s="40">
        <v>-99.886380510987635</v>
      </c>
      <c r="Z27" s="5">
        <f t="shared" si="5"/>
        <v>-1.7433462178166304</v>
      </c>
      <c r="AA27" s="4" t="s">
        <v>5</v>
      </c>
      <c r="AB27" s="13">
        <v>3</v>
      </c>
      <c r="AC27" s="40">
        <v>144.91206855307055</v>
      </c>
      <c r="AD27" s="12">
        <f t="shared" si="6"/>
        <v>2.5291927221268162</v>
      </c>
      <c r="AE27" s="7"/>
      <c r="AF27" s="13">
        <f ca="1"/>
        <v>2.5291758844303569</v>
      </c>
      <c r="AG27" s="40">
        <f t="shared" ca="1" si="7"/>
        <v>144.91110382412671</v>
      </c>
      <c r="AH27" s="29"/>
      <c r="AI27" s="29"/>
      <c r="AJ27" s="29"/>
      <c r="AK27" s="29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29"/>
      <c r="BF27" s="29"/>
      <c r="BG27" s="29"/>
      <c r="BH27" s="7"/>
      <c r="BI27" s="7"/>
      <c r="BJ27" s="7"/>
      <c r="BK27" s="7"/>
      <c r="BL27" s="7"/>
      <c r="BM27" s="7"/>
    </row>
    <row r="28" spans="2:65" ht="17.25" thickBot="1">
      <c r="B28" s="6">
        <v>0.95431575487361631</v>
      </c>
      <c r="C28" s="6">
        <v>-0.29879999999999973</v>
      </c>
      <c r="D28" s="6">
        <v>0</v>
      </c>
      <c r="E28" s="6">
        <v>0.95431575487361631</v>
      </c>
      <c r="G28" s="6">
        <v>0</v>
      </c>
      <c r="I28" s="6">
        <f>G29</f>
        <v>1</v>
      </c>
      <c r="J28" s="6">
        <v>0</v>
      </c>
      <c r="K28" s="6">
        <f>-J29</f>
        <v>0</v>
      </c>
      <c r="M28" s="6">
        <v>0</v>
      </c>
      <c r="N28" s="6">
        <v>0</v>
      </c>
      <c r="O28" s="6">
        <v>0</v>
      </c>
      <c r="P28" s="6">
        <v>0</v>
      </c>
      <c r="X28" s="4" t="s">
        <v>23</v>
      </c>
      <c r="Y28" s="41">
        <v>1.74</v>
      </c>
      <c r="Z28" s="5">
        <f>Y28</f>
        <v>1.74</v>
      </c>
      <c r="AA28" s="4" t="s">
        <v>6</v>
      </c>
      <c r="AB28" s="13">
        <v>4</v>
      </c>
      <c r="AC28" s="41">
        <v>1.29</v>
      </c>
      <c r="AD28" s="12">
        <f>AC28</f>
        <v>1.29</v>
      </c>
      <c r="AE28" s="7"/>
      <c r="AF28" s="13">
        <f ca="1"/>
        <v>1.29</v>
      </c>
      <c r="AG28" s="41">
        <f ca="1">AF28</f>
        <v>1.29</v>
      </c>
      <c r="AH28" s="29"/>
      <c r="AI28" s="29"/>
      <c r="AJ28" s="29"/>
      <c r="AK28" s="29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29"/>
      <c r="BF28" s="29"/>
      <c r="BG28" s="29"/>
      <c r="BH28" s="7"/>
      <c r="BI28" s="7"/>
      <c r="BJ28" s="7"/>
      <c r="BK28" s="7"/>
      <c r="BL28" s="7"/>
      <c r="BM28" s="7"/>
    </row>
    <row r="29" spans="2:65">
      <c r="B29" s="6">
        <v>0</v>
      </c>
      <c r="C29" s="6">
        <v>0</v>
      </c>
      <c r="D29" s="6">
        <v>1</v>
      </c>
      <c r="E29" s="6">
        <v>0</v>
      </c>
      <c r="G29" s="6">
        <v>1</v>
      </c>
      <c r="I29" s="6">
        <f>-K27</f>
        <v>0</v>
      </c>
      <c r="J29" s="6">
        <f>G27</f>
        <v>0</v>
      </c>
      <c r="K29" s="6">
        <v>0</v>
      </c>
      <c r="M29" s="6">
        <v>1</v>
      </c>
      <c r="N29" s="6">
        <v>1</v>
      </c>
      <c r="O29" s="6">
        <v>1</v>
      </c>
      <c r="P29" s="6">
        <v>0</v>
      </c>
      <c r="AA29" s="7"/>
      <c r="AB29" s="7"/>
      <c r="AC29" s="7"/>
      <c r="AD29" s="7"/>
      <c r="AE29" s="7"/>
      <c r="AF29" s="7"/>
      <c r="AG29" s="7"/>
      <c r="AH29" s="7"/>
      <c r="AI29" s="29"/>
      <c r="AJ29" s="29"/>
      <c r="AK29" s="29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29"/>
      <c r="BF29" s="29"/>
      <c r="BG29" s="29"/>
      <c r="BH29" s="7"/>
      <c r="BI29" s="7"/>
      <c r="BJ29" s="7"/>
      <c r="BK29" s="7"/>
      <c r="BL29" s="7"/>
      <c r="BM29" s="7"/>
    </row>
    <row r="30" spans="2:65" ht="19.5">
      <c r="B30" s="6">
        <v>0</v>
      </c>
      <c r="C30" s="6">
        <v>0</v>
      </c>
      <c r="D30" s="6">
        <v>0</v>
      </c>
      <c r="E30" s="6">
        <v>1</v>
      </c>
      <c r="G30" s="6">
        <v>0</v>
      </c>
      <c r="M30" s="6">
        <v>-0.37781589678217392</v>
      </c>
      <c r="N30" s="6">
        <v>0.57483290751550442</v>
      </c>
      <c r="O30" s="6">
        <v>-2.2204460492503131E-16</v>
      </c>
      <c r="P30" s="6">
        <v>0</v>
      </c>
      <c r="Z30" s="29"/>
      <c r="AA30" s="29"/>
      <c r="AB30" s="29"/>
      <c r="AC30" s="29"/>
      <c r="AD30" s="29"/>
      <c r="AE30" s="29"/>
      <c r="AF30" s="60"/>
      <c r="AG30" s="60"/>
      <c r="AH30" s="43"/>
      <c r="AI30" s="43"/>
      <c r="AJ30" s="43"/>
      <c r="AK30" s="43"/>
      <c r="AL30" s="14"/>
      <c r="AM30" s="14"/>
      <c r="AN30" s="14"/>
      <c r="AO30" s="14"/>
      <c r="AP30" s="14"/>
      <c r="AQ30" s="14"/>
      <c r="AR30" s="14"/>
      <c r="AS30" s="14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29"/>
      <c r="BF30" s="29"/>
      <c r="BG30" s="29"/>
      <c r="BH30" s="7"/>
      <c r="BI30" s="7"/>
      <c r="BJ30" s="7"/>
      <c r="BK30" s="7"/>
      <c r="BL30" s="7"/>
      <c r="BM30" s="7"/>
    </row>
    <row r="31" spans="2:65" ht="19.5">
      <c r="G31" s="6">
        <v>1</v>
      </c>
      <c r="M31" s="6">
        <v>-1.1223435962924557</v>
      </c>
      <c r="N31" s="6">
        <v>-0.81827081607330454</v>
      </c>
      <c r="O31" s="6">
        <v>-2.0816681711721685E-17</v>
      </c>
      <c r="P31" s="6">
        <v>0</v>
      </c>
      <c r="Z31" s="29"/>
      <c r="AA31" s="29"/>
      <c r="AB31" s="29"/>
      <c r="AC31" s="29"/>
      <c r="AD31" s="29"/>
      <c r="AE31" s="29"/>
      <c r="AF31" s="60"/>
      <c r="AG31" s="60"/>
      <c r="AH31" s="43"/>
      <c r="AI31" s="43"/>
      <c r="AJ31" s="43"/>
      <c r="AK31" s="43"/>
      <c r="AL31" s="14"/>
      <c r="AM31" s="14"/>
      <c r="AN31" s="14"/>
      <c r="AO31" s="14"/>
      <c r="AP31" s="14"/>
      <c r="AQ31" s="14"/>
      <c r="AR31" s="14"/>
      <c r="AS31" s="14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29"/>
      <c r="BF31" s="29"/>
      <c r="BG31" s="29"/>
      <c r="BH31" s="7"/>
      <c r="BI31" s="7"/>
      <c r="BJ31" s="7"/>
      <c r="BK31" s="7"/>
      <c r="BL31" s="7"/>
      <c r="BM31" s="7"/>
    </row>
    <row r="32" spans="2:65" ht="19.5" customHeight="1">
      <c r="G32" s="6">
        <v>0</v>
      </c>
      <c r="M32" s="6">
        <v>0</v>
      </c>
      <c r="N32" s="6">
        <v>0</v>
      </c>
      <c r="O32" s="6">
        <v>0</v>
      </c>
      <c r="P32" s="6">
        <v>1</v>
      </c>
      <c r="Z32" s="29"/>
      <c r="AA32" s="29"/>
      <c r="AB32" s="29"/>
      <c r="AC32" s="29"/>
      <c r="AD32" s="29"/>
      <c r="AE32" s="29"/>
      <c r="AF32" s="29"/>
      <c r="AG32" s="42"/>
      <c r="AH32" s="42"/>
      <c r="AI32" s="31"/>
      <c r="AJ32" s="31"/>
      <c r="AK32" s="31"/>
      <c r="AL32" s="46"/>
      <c r="AM32" s="30"/>
      <c r="AN32" s="30"/>
      <c r="AO32" s="30"/>
      <c r="AP32" s="30"/>
      <c r="AQ32" s="30"/>
      <c r="AR32" s="30"/>
      <c r="AS32" s="30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29"/>
      <c r="BF32" s="29"/>
      <c r="BG32" s="29"/>
      <c r="BH32" s="7"/>
      <c r="BI32" s="7"/>
      <c r="BJ32" s="7"/>
      <c r="BK32" s="7"/>
      <c r="BL32" s="7"/>
      <c r="BM32" s="7"/>
    </row>
    <row r="33" spans="2:65" ht="19.5" customHeight="1">
      <c r="Z33" s="29"/>
      <c r="AA33" s="29"/>
      <c r="AB33" s="29"/>
      <c r="AC33" s="29"/>
      <c r="AD33" s="29"/>
      <c r="AE33" s="29"/>
      <c r="AF33" s="31"/>
      <c r="AG33" s="46"/>
      <c r="AH33" s="31"/>
      <c r="AI33" s="31"/>
      <c r="AJ33" s="31"/>
      <c r="AK33" s="31"/>
      <c r="AL33" s="31"/>
      <c r="AM33" s="30"/>
      <c r="AN33" s="30"/>
      <c r="AO33" s="30"/>
      <c r="AP33" s="30"/>
      <c r="AQ33" s="30"/>
      <c r="AR33" s="30"/>
      <c r="AS33" s="30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29"/>
      <c r="BF33" s="29"/>
      <c r="BG33" s="29"/>
      <c r="BH33" s="7"/>
      <c r="BI33" s="7"/>
      <c r="BJ33" s="7"/>
      <c r="BK33" s="7"/>
      <c r="BL33" s="7"/>
      <c r="BM33" s="7"/>
    </row>
    <row r="34" spans="2:65" ht="19.5" customHeight="1">
      <c r="B34" s="4"/>
      <c r="C34" s="5">
        <f>D6</f>
        <v>2.5291927221268162</v>
      </c>
      <c r="G34" s="4"/>
      <c r="I34" s="4"/>
      <c r="Z34" s="29"/>
      <c r="AA34" s="29"/>
      <c r="AB34" s="29"/>
      <c r="AC34" s="29"/>
      <c r="AD34" s="29"/>
      <c r="AE34" s="29"/>
      <c r="AF34" s="31"/>
      <c r="AG34" s="42"/>
      <c r="AH34" s="29"/>
      <c r="AI34" s="29" t="s">
        <v>10</v>
      </c>
      <c r="AJ34" s="29" t="s">
        <v>13</v>
      </c>
      <c r="AK34" s="31"/>
      <c r="AL34" s="31"/>
      <c r="AM34" s="30"/>
      <c r="AN34" s="30"/>
      <c r="AO34" s="30"/>
      <c r="AP34" s="30"/>
      <c r="AQ34" s="30"/>
      <c r="AR34" s="30"/>
      <c r="AS34" s="30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29"/>
      <c r="BF34" s="29" t="s">
        <v>10</v>
      </c>
      <c r="BG34" s="29" t="s">
        <v>13</v>
      </c>
      <c r="BH34" s="7"/>
      <c r="BI34" s="7"/>
      <c r="BJ34" s="7"/>
      <c r="BK34" s="7"/>
      <c r="BL34" s="7"/>
      <c r="BM34" s="7"/>
    </row>
    <row r="35" spans="2:65">
      <c r="B35" s="6">
        <f t="array" ref="B35:D37">$G$13:$I$15+SIN(C34)*I35:K37+(1-COS(C34))*MMULT(I35:K37,I35:K37)</f>
        <v>-0.81827081607330454</v>
      </c>
      <c r="C35" s="6">
        <v>-0.57483290751550442</v>
      </c>
      <c r="D35" s="6">
        <v>0</v>
      </c>
      <c r="E35" s="6">
        <f t="array" ref="E35:E37">MMULT($G$13:$I$15*C34+(1-COS(C34))*I35:K37+(C34-SIN(C34))*MMULT(I35:K37,I35:K37),G38:G40)</f>
        <v>0</v>
      </c>
      <c r="G35" s="6">
        <v>0</v>
      </c>
      <c r="I35" s="6">
        <v>0</v>
      </c>
      <c r="J35" s="6">
        <f>-I36</f>
        <v>-1</v>
      </c>
      <c r="K35" s="6">
        <f>G36</f>
        <v>0</v>
      </c>
      <c r="M35" s="6">
        <f t="array" ref="M35:R38">MMULT(MINVERSE(MMULT(TRANSPOSE(M27:P32),M27:P32)),TRANSPOSE(M27:P32))</f>
        <v>0</v>
      </c>
      <c r="N35" s="6">
        <v>0</v>
      </c>
      <c r="O35" s="6">
        <v>0</v>
      </c>
      <c r="P35" s="6">
        <v>-0.85744242604657728</v>
      </c>
      <c r="Q35" s="6">
        <v>-0.60235085146596157</v>
      </c>
      <c r="R35" s="6">
        <v>0</v>
      </c>
      <c r="Y35" s="42"/>
      <c r="Z35" s="29"/>
      <c r="AA35" s="29"/>
      <c r="AB35" s="29"/>
      <c r="AC35" s="29"/>
      <c r="AD35" s="29"/>
      <c r="AE35" s="29"/>
      <c r="AF35" s="29"/>
      <c r="AG35" s="42"/>
      <c r="AH35" s="29"/>
      <c r="AI35" s="29">
        <v>0</v>
      </c>
      <c r="AJ35" s="29">
        <v>0</v>
      </c>
      <c r="AK35" s="29"/>
      <c r="AL35" s="29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29">
        <v>0</v>
      </c>
      <c r="BF35" s="29">
        <v>0</v>
      </c>
      <c r="BG35" s="29">
        <v>0</v>
      </c>
      <c r="BH35" s="7"/>
      <c r="BI35" s="7"/>
      <c r="BJ35" s="7"/>
      <c r="BK35" s="7"/>
      <c r="BL35" s="7"/>
      <c r="BM35" s="7"/>
    </row>
    <row r="36" spans="2:65">
      <c r="B36" s="6">
        <v>0.57483290751550442</v>
      </c>
      <c r="C36" s="6">
        <v>-0.81827081607330454</v>
      </c>
      <c r="D36" s="6">
        <v>0</v>
      </c>
      <c r="E36" s="6">
        <v>0</v>
      </c>
      <c r="G36" s="6">
        <v>0</v>
      </c>
      <c r="I36" s="6">
        <f>G37</f>
        <v>1</v>
      </c>
      <c r="J36" s="6">
        <v>0</v>
      </c>
      <c r="K36" s="6">
        <f>-J37</f>
        <v>0</v>
      </c>
      <c r="M36" s="6">
        <v>0</v>
      </c>
      <c r="N36" s="6">
        <v>0</v>
      </c>
      <c r="O36" s="6">
        <v>-1.1102230246251565E-16</v>
      </c>
      <c r="P36" s="6">
        <v>1.1760715366593641</v>
      </c>
      <c r="Q36" s="6">
        <v>-0.3959023990253715</v>
      </c>
      <c r="R36" s="6">
        <v>0</v>
      </c>
      <c r="Y36" s="42"/>
      <c r="Z36" s="29"/>
      <c r="AA36" s="29"/>
      <c r="AB36" s="29"/>
      <c r="AC36" s="29"/>
      <c r="AD36" s="29"/>
      <c r="AE36" s="29"/>
      <c r="AF36" s="29"/>
      <c r="AG36" s="42"/>
      <c r="AH36" s="29"/>
      <c r="AI36" s="29">
        <v>0</v>
      </c>
      <c r="AJ36" s="29">
        <v>2</v>
      </c>
      <c r="AK36" s="29"/>
      <c r="AL36" s="29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29">
        <v>0</v>
      </c>
      <c r="BF36" s="29">
        <v>0</v>
      </c>
      <c r="BG36" s="29">
        <f>2</f>
        <v>2</v>
      </c>
      <c r="BH36" s="7"/>
      <c r="BI36" s="7"/>
      <c r="BJ36" s="7"/>
      <c r="BK36" s="7"/>
      <c r="BL36" s="7"/>
      <c r="BM36" s="7"/>
    </row>
    <row r="37" spans="2:65">
      <c r="B37" s="6">
        <v>0</v>
      </c>
      <c r="C37" s="6">
        <v>0</v>
      </c>
      <c r="D37" s="6">
        <v>1</v>
      </c>
      <c r="E37" s="6">
        <v>0</v>
      </c>
      <c r="G37" s="6">
        <v>1</v>
      </c>
      <c r="I37" s="6">
        <f>-K35</f>
        <v>0</v>
      </c>
      <c r="J37" s="6">
        <f>G35</f>
        <v>0</v>
      </c>
      <c r="K37" s="6">
        <v>0</v>
      </c>
      <c r="M37" s="6">
        <v>0</v>
      </c>
      <c r="N37" s="6">
        <v>0</v>
      </c>
      <c r="O37" s="6">
        <v>1</v>
      </c>
      <c r="P37" s="6">
        <v>-0.31862911061278715</v>
      </c>
      <c r="Q37" s="6">
        <v>0.99825325049133329</v>
      </c>
      <c r="R37" s="6">
        <v>0</v>
      </c>
      <c r="Y37" s="42"/>
      <c r="Z37" s="29"/>
      <c r="AA37" s="29"/>
      <c r="AB37" s="29"/>
      <c r="AC37" s="29"/>
      <c r="AD37" s="29"/>
      <c r="AE37" s="29"/>
      <c r="AF37" s="29"/>
      <c r="AG37" s="42"/>
      <c r="AH37" s="29"/>
      <c r="AI37" s="29">
        <f>COS(RADIANS(Y25))</f>
        <v>0.99581766290520912</v>
      </c>
      <c r="AJ37" s="29">
        <f>AJ36</f>
        <v>2</v>
      </c>
      <c r="AK37" s="29"/>
      <c r="AL37" s="29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29">
        <f>BG4</f>
        <v>0.54913692758188637</v>
      </c>
      <c r="BF37" s="29">
        <f>COS(BE37)</f>
        <v>0.85297532141390986</v>
      </c>
      <c r="BG37" s="29">
        <f>BG36</f>
        <v>2</v>
      </c>
      <c r="BH37" s="7"/>
      <c r="BI37" s="7"/>
      <c r="BJ37" s="7"/>
      <c r="BK37" s="7"/>
      <c r="BL37" s="7"/>
      <c r="BM37" s="7"/>
    </row>
    <row r="38" spans="2:65">
      <c r="B38" s="6">
        <v>0</v>
      </c>
      <c r="C38" s="6">
        <v>0</v>
      </c>
      <c r="D38" s="6">
        <v>0</v>
      </c>
      <c r="E38" s="6">
        <v>1</v>
      </c>
      <c r="G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Y38" s="42"/>
      <c r="Z38" s="29"/>
      <c r="AA38" s="29"/>
      <c r="AB38" s="29"/>
      <c r="AC38" s="29"/>
      <c r="AD38" s="29"/>
      <c r="AE38" s="29"/>
      <c r="AF38" s="29"/>
      <c r="AG38" s="42"/>
      <c r="AH38" s="29"/>
      <c r="AI38" s="29">
        <f>AI37</f>
        <v>0.99581766290520912</v>
      </c>
      <c r="AJ38" s="29">
        <f>AJ37</f>
        <v>2</v>
      </c>
      <c r="AK38" s="29"/>
      <c r="AL38" s="29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29">
        <v>0</v>
      </c>
      <c r="BF38" s="29">
        <f>BF37</f>
        <v>0.85297532141390986</v>
      </c>
      <c r="BG38" s="29">
        <f>BG37</f>
        <v>2</v>
      </c>
      <c r="BH38" s="7"/>
      <c r="BI38" s="7"/>
      <c r="BJ38" s="7"/>
      <c r="BK38" s="7"/>
      <c r="BL38" s="7"/>
      <c r="BM38" s="7"/>
    </row>
    <row r="39" spans="2:65">
      <c r="G39" s="6">
        <v>0</v>
      </c>
      <c r="Y39" s="42"/>
      <c r="Z39" s="29"/>
      <c r="AA39" s="29"/>
      <c r="AB39" s="29"/>
      <c r="AC39" s="29"/>
      <c r="AD39" s="29"/>
      <c r="AE39" s="29"/>
      <c r="AF39" s="29"/>
      <c r="AG39" s="42"/>
      <c r="AH39" s="29"/>
      <c r="AI39" s="29">
        <f>AI38+COS(RADIANS(Y25+Y26))</f>
        <v>1.2529999944794263</v>
      </c>
      <c r="AJ39" s="29">
        <f>AJ38</f>
        <v>2</v>
      </c>
      <c r="AK39" s="29"/>
      <c r="AL39" s="29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29">
        <f>BG5</f>
        <v>1.874231287400024</v>
      </c>
      <c r="BF39" s="29">
        <f>BF38+COS(BE37+BE39)</f>
        <v>0.10000000000000009</v>
      </c>
      <c r="BG39" s="29">
        <f>BG38</f>
        <v>2</v>
      </c>
      <c r="BH39" s="7"/>
      <c r="BI39" s="7"/>
      <c r="BJ39" s="7"/>
      <c r="BK39" s="7"/>
      <c r="BL39" s="7"/>
      <c r="BM39" s="7"/>
    </row>
    <row r="40" spans="2:65">
      <c r="G40" s="6">
        <v>0</v>
      </c>
      <c r="Y40" s="42"/>
      <c r="Z40" s="29"/>
      <c r="AA40" s="29"/>
      <c r="AB40" s="29"/>
      <c r="AC40" s="29"/>
      <c r="AD40" s="29"/>
      <c r="AE40" s="29"/>
      <c r="AF40" s="29"/>
      <c r="AG40" s="42"/>
      <c r="AH40" s="29"/>
      <c r="AI40" s="29">
        <f>AI39</f>
        <v>1.2529999944794263</v>
      </c>
      <c r="AJ40" s="29">
        <f>Y28</f>
        <v>1.74</v>
      </c>
      <c r="AK40" s="29"/>
      <c r="AL40" s="29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29">
        <f>BG7</f>
        <v>1.29</v>
      </c>
      <c r="BF40" s="29">
        <f>BF39</f>
        <v>0.10000000000000009</v>
      </c>
      <c r="BG40" s="29">
        <f>BE40</f>
        <v>1.29</v>
      </c>
      <c r="BH40" s="7"/>
      <c r="BI40" s="7"/>
      <c r="BJ40" s="7"/>
      <c r="BK40" s="7"/>
      <c r="BL40" s="7"/>
      <c r="BM40" s="7"/>
    </row>
    <row r="41" spans="2:65">
      <c r="Y41" s="42"/>
      <c r="Z41" s="29"/>
      <c r="AA41" s="29"/>
      <c r="AB41" s="29"/>
      <c r="AC41" s="29"/>
      <c r="AD41" s="29"/>
      <c r="AE41" s="29"/>
      <c r="AF41" s="29"/>
      <c r="AG41" s="42"/>
      <c r="AH41" s="29"/>
      <c r="AI41" s="29">
        <f>AI40+0.3*COS(RADIANS(Y25+Y26+Y27))</f>
        <v>0.95414915307802983</v>
      </c>
      <c r="AJ41" s="29">
        <f>AJ40</f>
        <v>1.74</v>
      </c>
      <c r="AK41" s="29"/>
      <c r="AL41" s="29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29">
        <f>BG6</f>
        <v>2.5291927221268162</v>
      </c>
      <c r="BF41" s="29">
        <f>BF40+0.3*COS(BG4+BG5+BG6)</f>
        <v>0.17136089530242152</v>
      </c>
      <c r="BG41" s="29">
        <f>BG40</f>
        <v>1.29</v>
      </c>
      <c r="BH41" s="7"/>
      <c r="BI41" s="7"/>
      <c r="BJ41" s="7"/>
      <c r="BK41" s="7"/>
      <c r="BL41" s="7"/>
      <c r="BM41" s="7"/>
    </row>
    <row r="42" spans="2:65" ht="17.25" thickBot="1">
      <c r="B42" s="4"/>
      <c r="C42" s="5">
        <f>D7</f>
        <v>1.29</v>
      </c>
      <c r="G42" s="4"/>
      <c r="I42" s="4"/>
      <c r="Y42" s="42"/>
      <c r="Z42" s="29"/>
      <c r="AA42" s="29"/>
      <c r="AB42" s="29"/>
      <c r="AC42" s="29"/>
      <c r="AD42" s="29"/>
      <c r="AE42" s="29"/>
      <c r="AF42" s="29"/>
      <c r="AG42" s="42"/>
      <c r="AH42" s="29"/>
      <c r="AI42" s="29"/>
      <c r="AJ42" s="29"/>
      <c r="AK42" s="29"/>
      <c r="AL42" s="29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 spans="2:65" ht="17.25" thickBot="1">
      <c r="B43" s="6">
        <f t="array" ref="B43:D45">$G$13:$I$15+SIN(C42)*I43:K45+(1-COS(C42))*MMULT(I43:K45,I43:K45)</f>
        <v>1</v>
      </c>
      <c r="C43" s="6">
        <v>0</v>
      </c>
      <c r="D43" s="6">
        <v>0</v>
      </c>
      <c r="E43" s="6">
        <f t="array" ref="E43:E45">MMULT($G$13:$I$15*C42+(1-COS(C42))*I43:K45+(C42-SIN(C42))*MMULT(I43:K45,I43:K45),G46:G48)</f>
        <v>0</v>
      </c>
      <c r="G43" s="6">
        <v>0</v>
      </c>
      <c r="I43" s="6">
        <v>0</v>
      </c>
      <c r="J43" s="6">
        <f>-I44</f>
        <v>0</v>
      </c>
      <c r="K43" s="6">
        <f>G44</f>
        <v>0</v>
      </c>
      <c r="M43" s="6">
        <f>COS(RADIANS(AD7))</f>
        <v>0.23785541987796321</v>
      </c>
      <c r="N43" s="6">
        <f>-SIN(RADIANS(AD7))</f>
        <v>0.97130057100501999</v>
      </c>
      <c r="O43" s="6">
        <v>0</v>
      </c>
      <c r="P43" s="6">
        <f>AD4</f>
        <v>0.1</v>
      </c>
      <c r="R43" s="15">
        <f ca="1">ACOS(ROUNDUP(M53+N54+O55-1,4)/2)+3*_xlfn.NORM.S.INV(RAND())</f>
        <v>0.90070076938515597</v>
      </c>
      <c r="T43" s="6">
        <f t="array" aca="1" ref="T43:V45" ca="1">1/(2*SIN(R43))*(M53:O55-TRANSPOSE(M53:O55))</f>
        <v>0</v>
      </c>
      <c r="U43" s="6">
        <f ca="1"/>
        <v>1.8693995865583301E-5</v>
      </c>
      <c r="V43" s="6">
        <f ca="1"/>
        <v>0</v>
      </c>
      <c r="Y43" s="42"/>
      <c r="Z43" s="29"/>
      <c r="AA43" s="29"/>
      <c r="AB43" s="29"/>
      <c r="AC43" s="29"/>
      <c r="AD43" s="29"/>
      <c r="AE43" s="29"/>
      <c r="AF43" s="29"/>
      <c r="AG43" s="42"/>
      <c r="AH43" s="29"/>
      <c r="AI43" s="29"/>
      <c r="AJ43" s="29"/>
      <c r="AK43" s="29"/>
      <c r="AL43" s="29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 spans="2:65">
      <c r="B44" s="6">
        <v>0</v>
      </c>
      <c r="C44" s="6">
        <v>1</v>
      </c>
      <c r="D44" s="6">
        <v>0</v>
      </c>
      <c r="E44" s="6">
        <v>0</v>
      </c>
      <c r="G44" s="6">
        <v>0</v>
      </c>
      <c r="I44" s="6">
        <f>G45</f>
        <v>0</v>
      </c>
      <c r="J44" s="6">
        <v>0</v>
      </c>
      <c r="K44" s="6">
        <f>-J45</f>
        <v>0</v>
      </c>
      <c r="M44" s="6">
        <f>-N43</f>
        <v>-0.97130057100501999</v>
      </c>
      <c r="N44" s="6">
        <f>M43</f>
        <v>0.23785541987796321</v>
      </c>
      <c r="O44" s="6">
        <v>0</v>
      </c>
      <c r="P44" s="6">
        <f t="shared" ref="P44:P45" si="8">AD5</f>
        <v>1.18</v>
      </c>
      <c r="T44" s="6">
        <f ca="1"/>
        <v>-1.8693995865583301E-5</v>
      </c>
      <c r="U44" s="6">
        <f ca="1"/>
        <v>0</v>
      </c>
      <c r="V44" s="6">
        <f ca="1"/>
        <v>0</v>
      </c>
      <c r="Y44" s="42"/>
      <c r="Z44" s="29"/>
      <c r="AA44" s="29"/>
      <c r="AB44" s="29"/>
      <c r="AC44" s="29"/>
      <c r="AD44" s="29"/>
      <c r="AE44" s="29"/>
      <c r="AF44" s="29"/>
      <c r="AG44" s="42"/>
      <c r="AH44" s="29"/>
      <c r="AI44" s="29"/>
      <c r="AJ44" s="29"/>
      <c r="AK44" s="29"/>
      <c r="AL44" s="29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 spans="2:65">
      <c r="B45" s="6">
        <v>0</v>
      </c>
      <c r="C45" s="6">
        <v>0</v>
      </c>
      <c r="D45" s="6">
        <v>1</v>
      </c>
      <c r="E45" s="6">
        <v>1.29</v>
      </c>
      <c r="G45" s="6">
        <v>0</v>
      </c>
      <c r="I45" s="6">
        <f>-K43</f>
        <v>0</v>
      </c>
      <c r="J45" s="6">
        <f>G43</f>
        <v>0</v>
      </c>
      <c r="K45" s="6">
        <v>0</v>
      </c>
      <c r="M45" s="6">
        <v>0</v>
      </c>
      <c r="N45" s="6">
        <v>0</v>
      </c>
      <c r="O45" s="6">
        <v>1</v>
      </c>
      <c r="P45" s="6">
        <f t="shared" si="8"/>
        <v>1.29</v>
      </c>
      <c r="T45" s="6">
        <f ca="1"/>
        <v>0</v>
      </c>
      <c r="U45" s="6">
        <f ca="1"/>
        <v>0</v>
      </c>
      <c r="V45" s="6">
        <f ca="1"/>
        <v>0</v>
      </c>
      <c r="Y45" s="42"/>
      <c r="Z45" s="29"/>
      <c r="AA45" s="29"/>
      <c r="AB45" s="29"/>
      <c r="AC45" s="29"/>
      <c r="AD45" s="29"/>
      <c r="AE45" s="29"/>
      <c r="AF45" s="29"/>
      <c r="AG45" s="42"/>
      <c r="AH45" s="42"/>
      <c r="AI45" s="29"/>
      <c r="AJ45" s="29"/>
      <c r="AK45" s="29"/>
      <c r="AL45" s="42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</row>
    <row r="46" spans="2:65">
      <c r="B46" s="6">
        <v>0</v>
      </c>
      <c r="C46" s="6">
        <v>0</v>
      </c>
      <c r="D46" s="6">
        <v>0</v>
      </c>
      <c r="E46" s="6">
        <v>1</v>
      </c>
      <c r="G46" s="6">
        <v>0</v>
      </c>
      <c r="M46" s="6">
        <v>0</v>
      </c>
      <c r="N46" s="6">
        <v>0</v>
      </c>
      <c r="O46" s="6">
        <v>0</v>
      </c>
      <c r="P46" s="6">
        <v>1</v>
      </c>
      <c r="Y46" s="42"/>
      <c r="Z46" s="29"/>
      <c r="AA46" s="29">
        <f ca="1">+NORMSINV(RAND())</f>
        <v>-0.85147038400104136</v>
      </c>
      <c r="AB46" s="29"/>
      <c r="AC46" s="29"/>
      <c r="AD46" s="29"/>
      <c r="AE46" s="29"/>
      <c r="AF46" s="29"/>
      <c r="AG46" s="42"/>
      <c r="AH46" s="42"/>
      <c r="AI46" s="29"/>
      <c r="AJ46" s="29"/>
      <c r="AK46" s="29"/>
      <c r="AL46" s="42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</row>
    <row r="47" spans="2:65">
      <c r="G47" s="6">
        <v>0</v>
      </c>
      <c r="Y47" s="42"/>
      <c r="Z47" s="29"/>
      <c r="AA47" s="29"/>
      <c r="AB47" s="29"/>
      <c r="AC47" s="29"/>
      <c r="AD47" s="29"/>
      <c r="AE47" s="29"/>
      <c r="AF47" s="29"/>
      <c r="AG47" s="42"/>
      <c r="AH47" s="42"/>
      <c r="AI47" s="29"/>
      <c r="AJ47" s="29"/>
      <c r="AK47" s="29"/>
      <c r="AL47" s="42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</row>
    <row r="48" spans="2:65">
      <c r="G48" s="6">
        <v>1</v>
      </c>
      <c r="Y48" s="42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</row>
    <row r="49" spans="2:65">
      <c r="Y49" s="42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</row>
    <row r="50" spans="2:65">
      <c r="Y50" s="42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7"/>
    </row>
    <row r="51" spans="2:65">
      <c r="R51" s="6">
        <f ca="1">U45</f>
        <v>0</v>
      </c>
      <c r="T51" s="6">
        <f t="array" ref="T51:T56" ca="1">R51:R56*thetabd</f>
        <v>0</v>
      </c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7"/>
      <c r="AJ51" s="7"/>
    </row>
    <row r="52" spans="2:65">
      <c r="B52" s="4"/>
      <c r="F52" s="4"/>
      <c r="J52" s="4"/>
      <c r="R52" s="6">
        <f ca="1">V43</f>
        <v>0</v>
      </c>
      <c r="T52" s="6">
        <f ca="1"/>
        <v>0</v>
      </c>
      <c r="Y52" s="42"/>
      <c r="Z52" s="42"/>
      <c r="AA52" s="42"/>
      <c r="AB52" s="42"/>
      <c r="AC52" s="42"/>
      <c r="AE52" s="42"/>
      <c r="AF52" s="42"/>
      <c r="AG52" s="42"/>
      <c r="AH52" s="42"/>
    </row>
    <row r="53" spans="2:65">
      <c r="M53" s="6">
        <f t="array" ref="M53:P56">MMULT(MINVERSE(M13:P16),M43:P46)</f>
        <v>0.99999999989266453</v>
      </c>
      <c r="N53" s="6">
        <v>1.4651649616226337E-5</v>
      </c>
      <c r="O53" s="6">
        <v>0</v>
      </c>
      <c r="P53" s="6">
        <v>0</v>
      </c>
      <c r="R53" s="6">
        <f ca="1">T44</f>
        <v>-1.8693995865583301E-5</v>
      </c>
      <c r="T53" s="6">
        <f ca="1"/>
        <v>-1.6837696459013804E-5</v>
      </c>
      <c r="Y53" s="42"/>
      <c r="Z53" s="42"/>
      <c r="AA53" s="42"/>
      <c r="AB53" s="42"/>
      <c r="AC53" s="42"/>
      <c r="AD53" s="42"/>
      <c r="AE53" s="42"/>
      <c r="AF53" s="42"/>
      <c r="AG53" s="42"/>
      <c r="AH53" s="42"/>
    </row>
    <row r="54" spans="2:65">
      <c r="M54" s="6">
        <v>-1.4651649616226337E-5</v>
      </c>
      <c r="N54" s="6">
        <v>0.99999999989266453</v>
      </c>
      <c r="O54" s="6">
        <v>0</v>
      </c>
      <c r="P54" s="6">
        <v>-3.3306690738754696E-16</v>
      </c>
      <c r="R54" s="6">
        <f t="array" aca="1" ref="R54:R56" ca="1">MMULT(MINVERSE($G$13:$I$15*R43+(1-COS(R43))*T43:V45+(R43-SIN(R43))*MMULT(T43:V45,T43:V45)),P53:P55)</f>
        <v>2.9083187074393896E-21</v>
      </c>
      <c r="T54" s="6">
        <f ca="1"/>
        <v>2.6195248974079005E-21</v>
      </c>
      <c r="Y54" s="42"/>
      <c r="Z54" s="42"/>
      <c r="AA54" s="42"/>
      <c r="AB54" s="42"/>
      <c r="AC54" s="42"/>
      <c r="AD54" s="42"/>
      <c r="AE54" s="42"/>
      <c r="AF54" s="42"/>
      <c r="AG54" s="42"/>
      <c r="AH54" s="42"/>
    </row>
    <row r="55" spans="2:65">
      <c r="M55" s="6">
        <v>0</v>
      </c>
      <c r="N55" s="6">
        <v>0</v>
      </c>
      <c r="O55" s="6">
        <v>1</v>
      </c>
      <c r="P55" s="6">
        <v>0</v>
      </c>
      <c r="R55" s="6">
        <f ca="1"/>
        <v>-3.6978641376027402E-16</v>
      </c>
      <c r="T55" s="6">
        <f ca="1"/>
        <v>-3.3306690738205644E-16</v>
      </c>
      <c r="Y55" s="42"/>
      <c r="Z55" s="42"/>
      <c r="AA55" s="42"/>
      <c r="AB55" s="42"/>
      <c r="AC55" s="42"/>
      <c r="AD55" s="42"/>
      <c r="AE55" s="42"/>
      <c r="AF55" s="42"/>
      <c r="AG55" s="42"/>
      <c r="AH55" s="42"/>
    </row>
    <row r="56" spans="2:65">
      <c r="M56" s="6">
        <v>0</v>
      </c>
      <c r="N56" s="6">
        <v>0</v>
      </c>
      <c r="O56" s="6">
        <v>0</v>
      </c>
      <c r="P56" s="6">
        <v>1</v>
      </c>
      <c r="R56" s="6">
        <f ca="1"/>
        <v>0</v>
      </c>
      <c r="T56" s="6">
        <f ca="1"/>
        <v>0</v>
      </c>
      <c r="Y56" s="42"/>
      <c r="Z56" s="42"/>
      <c r="AA56" s="42"/>
      <c r="AB56" s="42"/>
      <c r="AC56" s="42"/>
      <c r="AD56" s="42"/>
      <c r="AE56" s="42"/>
      <c r="AF56" s="42"/>
      <c r="AG56" s="42"/>
      <c r="AH56" s="42"/>
    </row>
    <row r="57" spans="2:65">
      <c r="Y57" s="42"/>
      <c r="Z57" s="42"/>
      <c r="AA57" s="42"/>
      <c r="AB57" s="42"/>
      <c r="AC57" s="42"/>
      <c r="AD57" s="42"/>
      <c r="AE57" s="42"/>
      <c r="AF57" s="42"/>
      <c r="AG57" s="42"/>
      <c r="AH57" s="42"/>
    </row>
    <row r="58" spans="2:65">
      <c r="Y58" s="42"/>
      <c r="Z58" s="42"/>
      <c r="AA58" s="42"/>
      <c r="AB58" s="42"/>
      <c r="AC58" s="42"/>
      <c r="AD58" s="42"/>
      <c r="AE58" s="42"/>
      <c r="AF58" s="42"/>
      <c r="AG58" s="42"/>
      <c r="AH58" s="42"/>
    </row>
    <row r="59" spans="2:65">
      <c r="Y59" s="42"/>
      <c r="Z59" s="42"/>
      <c r="AA59" s="42"/>
      <c r="AB59" s="42"/>
      <c r="AC59" s="42"/>
      <c r="AD59" s="42"/>
      <c r="AE59" s="42"/>
      <c r="AF59" s="42"/>
      <c r="AG59" s="42"/>
      <c r="AH59" s="42"/>
    </row>
    <row r="60" spans="2:65">
      <c r="M60" s="6">
        <f t="array" ref="M60:R65">MMULT(M27:P32,TRANSPOSE(M27:P32))</f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2:65" ht="17.25" thickBot="1">
      <c r="M61" s="6">
        <v>0</v>
      </c>
      <c r="N61" s="6">
        <v>0</v>
      </c>
      <c r="O61" s="16">
        <v>0</v>
      </c>
      <c r="P61" s="16">
        <v>0</v>
      </c>
      <c r="Q61" s="16">
        <v>0</v>
      </c>
      <c r="R61" s="16">
        <v>0</v>
      </c>
    </row>
    <row r="62" spans="2:65">
      <c r="M62" s="6">
        <v>0</v>
      </c>
      <c r="N62" s="17">
        <v>0</v>
      </c>
      <c r="O62" s="18">
        <v>3</v>
      </c>
      <c r="P62" s="19">
        <v>0.19701701073333028</v>
      </c>
      <c r="Q62" s="19">
        <v>-1.9406144123657603</v>
      </c>
      <c r="R62" s="20">
        <v>0</v>
      </c>
    </row>
    <row r="63" spans="2:65">
      <c r="M63" s="6">
        <v>0</v>
      </c>
      <c r="N63" s="17">
        <v>0</v>
      </c>
      <c r="O63" s="21">
        <v>0.19701701073333028</v>
      </c>
      <c r="P63" s="22">
        <v>0.47317772342404674</v>
      </c>
      <c r="Q63" s="22">
        <v>-4.6329740007537867E-2</v>
      </c>
      <c r="R63" s="23">
        <v>0</v>
      </c>
    </row>
    <row r="64" spans="2:65">
      <c r="M64" s="6">
        <v>0</v>
      </c>
      <c r="N64" s="17">
        <v>0</v>
      </c>
      <c r="O64" s="21">
        <v>-1.9406144123657603</v>
      </c>
      <c r="P64" s="22">
        <v>-4.6329740007537867E-2</v>
      </c>
      <c r="Q64" s="22">
        <v>1.9292222765759548</v>
      </c>
      <c r="R64" s="23">
        <v>0</v>
      </c>
    </row>
    <row r="65" spans="13:18" ht="17.25" thickBot="1">
      <c r="M65" s="6">
        <v>0</v>
      </c>
      <c r="N65" s="17">
        <v>0</v>
      </c>
      <c r="O65" s="24">
        <v>0</v>
      </c>
      <c r="P65" s="25">
        <v>0</v>
      </c>
      <c r="Q65" s="25">
        <v>0</v>
      </c>
      <c r="R65" s="26">
        <v>1</v>
      </c>
    </row>
  </sheetData>
  <mergeCells count="9">
    <mergeCell ref="Z8:AA9"/>
    <mergeCell ref="AF30:AG31"/>
    <mergeCell ref="AC2:AD3"/>
    <mergeCell ref="AF2:AG3"/>
    <mergeCell ref="AC10:AD11"/>
    <mergeCell ref="AF10:AG11"/>
    <mergeCell ref="AF12:AG15"/>
    <mergeCell ref="Z2:AA3"/>
    <mergeCell ref="Z6:AA7"/>
  </mergeCells>
  <phoneticPr fontId="2" type="noConversion"/>
  <dataValidations disablePrompts="1" count="1">
    <dataValidation allowBlank="1" showInputMessage="1" showErrorMessage="1" errorTitle="제한된 셀입니다." sqref="BE12:BG16" xr:uid="{00000000-0002-0000-0000-000000000000}"/>
  </dataValidations>
  <pageMargins left="0.7" right="0.7" top="0.75" bottom="0.75" header="0.3" footer="0.3"/>
  <pageSetup paperSize="9" orientation="portrait" r:id="rId1"/>
  <ignoredErrors>
    <ignoredError sqref="AE39:AF39 AI39 BF39:BG41 AJ4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LX991"/>
  <sheetViews>
    <sheetView showGridLines="0" zoomScale="70" zoomScaleNormal="70" workbookViewId="0">
      <selection activeCell="F36" sqref="F36"/>
    </sheetView>
  </sheetViews>
  <sheetFormatPr defaultColWidth="7.625" defaultRowHeight="16.5"/>
  <cols>
    <col min="3" max="3" width="7.625" customWidth="1"/>
    <col min="9" max="9" width="2.25" customWidth="1"/>
    <col min="11" max="11" width="19.375" customWidth="1"/>
    <col min="12" max="13" width="7.625" customWidth="1"/>
    <col min="15" max="16" width="8.125" customWidth="1"/>
    <col min="19" max="20" width="7.625" customWidth="1"/>
    <col min="23" max="23" width="7.625" customWidth="1"/>
    <col min="28" max="29" width="9" bestFit="1" customWidth="1"/>
    <col min="32" max="33" width="8.125" bestFit="1" customWidth="1"/>
    <col min="34" max="34" width="7.375" customWidth="1"/>
    <col min="39" max="39" width="7.625" customWidth="1"/>
  </cols>
  <sheetData>
    <row r="1" spans="2:1012" ht="16.5" customHeight="1" thickBot="1">
      <c r="C1" s="70" t="s">
        <v>24</v>
      </c>
      <c r="D1" s="70"/>
      <c r="E1" s="70"/>
      <c r="F1" s="70"/>
      <c r="G1" s="70"/>
      <c r="J1" s="35"/>
      <c r="K1" s="37"/>
      <c r="L1" s="50">
        <v>1</v>
      </c>
      <c r="M1" s="37"/>
      <c r="N1" s="37"/>
      <c r="O1" s="51"/>
      <c r="P1" s="1"/>
      <c r="S1" s="37"/>
      <c r="U1" s="3" t="s">
        <v>53</v>
      </c>
      <c r="V1" s="57" t="s">
        <v>25</v>
      </c>
      <c r="W1" s="57" t="s">
        <v>26</v>
      </c>
      <c r="X1" s="3" t="s">
        <v>51</v>
      </c>
      <c r="Y1" s="3" t="s">
        <v>52</v>
      </c>
      <c r="Z1" s="55"/>
      <c r="AA1" s="36"/>
      <c r="AB1" s="36"/>
      <c r="AC1" s="36"/>
      <c r="AD1" s="4"/>
      <c r="AE1" s="1"/>
      <c r="AF1" s="3" t="s">
        <v>27</v>
      </c>
      <c r="AG1" s="3" t="s">
        <v>28</v>
      </c>
    </row>
    <row r="2" spans="2:1012" ht="16.5" customHeight="1" thickBot="1">
      <c r="C2" s="70"/>
      <c r="D2" s="70"/>
      <c r="E2" s="70"/>
      <c r="F2" s="70"/>
      <c r="G2" s="70"/>
      <c r="J2" s="35"/>
      <c r="K2" s="37"/>
      <c r="L2" s="50">
        <v>2</v>
      </c>
      <c r="M2" s="37"/>
      <c r="N2" s="37"/>
      <c r="O2" s="37"/>
      <c r="S2" s="37"/>
      <c r="U2" s="15">
        <v>0.5</v>
      </c>
      <c r="V2" s="15">
        <v>3</v>
      </c>
      <c r="W2" s="15">
        <v>4.5</v>
      </c>
      <c r="X2" s="12">
        <f>SQRT(Ki)</f>
        <v>2.1213203435596424</v>
      </c>
      <c r="Y2" s="3">
        <f>Kp/(2*SQRT(Ki))</f>
        <v>0.70710678118654757</v>
      </c>
      <c r="Z2" s="55"/>
      <c r="AA2" s="36"/>
      <c r="AB2" s="36"/>
      <c r="AC2" s="36"/>
      <c r="AD2" s="4" t="s">
        <v>32</v>
      </c>
      <c r="AE2" s="3" t="s">
        <v>33</v>
      </c>
      <c r="AF2" s="3" t="e">
        <f>(1/2+(zeta/(2*SQRT(zeta^2-1))-(Kp/(2*Omega.n*SQRT(zeta^2-1)))))*i.e</f>
        <v>#NUM!</v>
      </c>
      <c r="AG2" s="3" t="e">
        <f>(1/2-(zeta/(2*SQRT(zeta^2-1))-(Kp/(2*Omega.n*SQRT(zeta^2-1)))))*i.e</f>
        <v>#NUM!</v>
      </c>
    </row>
    <row r="3" spans="2:1012" ht="16.5" customHeight="1">
      <c r="C3" s="1"/>
      <c r="D3" s="1"/>
      <c r="E3" s="1"/>
      <c r="F3" s="1"/>
      <c r="G3" s="6" t="s">
        <v>14</v>
      </c>
      <c r="H3" s="6">
        <v>0</v>
      </c>
      <c r="I3" s="1"/>
      <c r="J3" s="35"/>
      <c r="K3" s="37"/>
      <c r="L3" s="50">
        <v>3</v>
      </c>
      <c r="M3" s="37"/>
      <c r="N3" s="37"/>
      <c r="O3" s="37"/>
      <c r="P3" s="37"/>
      <c r="Q3" s="37"/>
      <c r="R3" s="37"/>
      <c r="S3" s="37"/>
      <c r="T3" s="69"/>
      <c r="U3" s="69"/>
      <c r="V3" s="69"/>
      <c r="W3" s="69"/>
      <c r="X3" s="67"/>
      <c r="Y3" s="67"/>
      <c r="Z3" s="68"/>
      <c r="AA3" s="68"/>
      <c r="AB3" s="39"/>
      <c r="AC3" s="36"/>
      <c r="AD3" s="4" t="s">
        <v>34</v>
      </c>
      <c r="AE3" s="3" t="s">
        <v>29</v>
      </c>
      <c r="AF3" s="3">
        <f>i.e</f>
        <v>0.5</v>
      </c>
      <c r="AG3" s="3">
        <f>(-Kp+Omega.n)*i.e</f>
        <v>-0.43933982822017881</v>
      </c>
    </row>
    <row r="4" spans="2:1012" ht="16.5" customHeight="1" thickBot="1">
      <c r="C4" s="1"/>
      <c r="D4" s="1"/>
      <c r="E4" s="1"/>
      <c r="F4" s="1"/>
      <c r="G4" s="6" t="s">
        <v>15</v>
      </c>
      <c r="H4" s="6">
        <v>0</v>
      </c>
      <c r="I4" s="1"/>
      <c r="K4" s="4"/>
      <c r="L4" s="49">
        <v>4</v>
      </c>
      <c r="M4" s="4"/>
      <c r="N4" s="1"/>
      <c r="O4" s="1"/>
      <c r="P4" s="1"/>
      <c r="Q4" s="1"/>
      <c r="R4" s="1"/>
      <c r="S4" s="1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35</v>
      </c>
      <c r="AE4" s="3" t="s">
        <v>30</v>
      </c>
      <c r="AF4" s="3">
        <f>i.e</f>
        <v>0.5</v>
      </c>
      <c r="AG4" s="3">
        <f>(zeta*Omega.n-Kp)/(Omega.n*(SQRT(1-zeta^2)))*i.e</f>
        <v>-0.50000000000000011</v>
      </c>
      <c r="AQ4" s="4"/>
      <c r="AR4" s="4"/>
      <c r="AS4" s="4"/>
      <c r="AT4" s="4"/>
    </row>
    <row r="5" spans="2:1012" ht="17.25" customHeight="1" thickBot="1">
      <c r="C5" s="13" t="s">
        <v>0</v>
      </c>
      <c r="D5" s="15">
        <v>4</v>
      </c>
      <c r="E5" s="1"/>
      <c r="F5" s="1"/>
      <c r="G5" s="6" t="s">
        <v>16</v>
      </c>
      <c r="H5" s="6">
        <v>0</v>
      </c>
      <c r="I5" s="1"/>
      <c r="K5" s="1"/>
      <c r="L5" s="1"/>
      <c r="M5" s="1"/>
      <c r="N5" s="1"/>
    </row>
    <row r="6" spans="2:1012" ht="17.25" customHeight="1">
      <c r="C6" s="1"/>
      <c r="D6" s="1"/>
      <c r="E6" s="1"/>
      <c r="F6" s="1"/>
      <c r="G6" s="6" t="s">
        <v>17</v>
      </c>
      <c r="H6" s="6">
        <f t="array" ref="H6:H8">MMULT(MINVERSE(C14:E16),G14:G16)</f>
        <v>0.15625000000000014</v>
      </c>
      <c r="I6" s="1"/>
      <c r="K6" s="71" t="s">
        <v>65</v>
      </c>
      <c r="L6" s="73">
        <v>1</v>
      </c>
      <c r="M6" s="1"/>
      <c r="N6" s="1"/>
      <c r="O6" s="75" t="s">
        <v>68</v>
      </c>
      <c r="P6" s="75"/>
      <c r="Q6" s="75"/>
    </row>
    <row r="7" spans="2:1012" ht="17.25" customHeight="1" thickBot="1">
      <c r="C7" s="1"/>
      <c r="D7" s="1"/>
      <c r="E7" s="1"/>
      <c r="F7" s="1"/>
      <c r="G7" s="6" t="s">
        <v>18</v>
      </c>
      <c r="H7" s="6">
        <v>-5.8593750000000049E-2</v>
      </c>
      <c r="I7" s="1"/>
      <c r="K7" s="72"/>
      <c r="L7" s="74"/>
      <c r="M7" s="5">
        <f>IF(L6=1,D19,IF(L6=2,D20,IF(L6=3,D21,D22)))</f>
        <v>5.2420194400184483</v>
      </c>
      <c r="N7" s="5">
        <f>IF(L6=1,d.theta1,IF(L6=2,d.theta2,IF(L6=3,d.theta3,d.theta4)))</f>
        <v>26.221208885204767</v>
      </c>
      <c r="O7" s="75"/>
      <c r="P7" s="75"/>
      <c r="Q7" s="75"/>
    </row>
    <row r="8" spans="2:1012">
      <c r="C8" s="1"/>
      <c r="D8" s="1"/>
      <c r="E8" s="1"/>
      <c r="F8" s="1"/>
      <c r="G8" s="6" t="s">
        <v>19</v>
      </c>
      <c r="H8" s="6">
        <v>5.8593750000000052E-3</v>
      </c>
      <c r="I8" s="1"/>
      <c r="K8" s="4" t="s">
        <v>41</v>
      </c>
      <c r="L8" s="1">
        <v>0</v>
      </c>
      <c r="M8" s="1">
        <f t="shared" ref="M8:BX8" si="0">t/1000+L8</f>
        <v>4.0000000000000001E-3</v>
      </c>
      <c r="N8" s="1">
        <f t="shared" si="0"/>
        <v>8.0000000000000002E-3</v>
      </c>
      <c r="O8" s="1">
        <f t="shared" si="0"/>
        <v>1.2E-2</v>
      </c>
      <c r="P8" s="1">
        <f>t/1000+O8</f>
        <v>1.6E-2</v>
      </c>
      <c r="Q8" s="1">
        <f>t/1000+P8</f>
        <v>0.02</v>
      </c>
      <c r="R8" s="1">
        <f t="shared" si="0"/>
        <v>2.4E-2</v>
      </c>
      <c r="S8" s="1">
        <f t="shared" si="0"/>
        <v>2.8000000000000001E-2</v>
      </c>
      <c r="T8" s="1">
        <f t="shared" si="0"/>
        <v>3.2000000000000001E-2</v>
      </c>
      <c r="U8" s="1">
        <f t="shared" si="0"/>
        <v>3.6000000000000004E-2</v>
      </c>
      <c r="V8" s="1">
        <f t="shared" si="0"/>
        <v>4.0000000000000008E-2</v>
      </c>
      <c r="W8" s="1">
        <f t="shared" si="0"/>
        <v>4.4000000000000011E-2</v>
      </c>
      <c r="X8" s="1">
        <f t="shared" si="0"/>
        <v>4.8000000000000015E-2</v>
      </c>
      <c r="Y8" s="1">
        <f t="shared" si="0"/>
        <v>5.2000000000000018E-2</v>
      </c>
      <c r="Z8" s="1">
        <f t="shared" si="0"/>
        <v>5.6000000000000022E-2</v>
      </c>
      <c r="AA8" s="1">
        <f t="shared" si="0"/>
        <v>6.0000000000000026E-2</v>
      </c>
      <c r="AB8" s="1">
        <f t="shared" si="0"/>
        <v>6.4000000000000029E-2</v>
      </c>
      <c r="AC8" s="1">
        <f t="shared" si="0"/>
        <v>6.8000000000000033E-2</v>
      </c>
      <c r="AD8" s="1">
        <f t="shared" si="0"/>
        <v>7.2000000000000036E-2</v>
      </c>
      <c r="AE8" s="1">
        <f t="shared" si="0"/>
        <v>7.600000000000004E-2</v>
      </c>
      <c r="AF8" s="1">
        <f t="shared" si="0"/>
        <v>8.0000000000000043E-2</v>
      </c>
      <c r="AG8" s="1">
        <f t="shared" si="0"/>
        <v>8.4000000000000047E-2</v>
      </c>
      <c r="AH8" s="1">
        <f t="shared" si="0"/>
        <v>8.800000000000005E-2</v>
      </c>
      <c r="AI8" s="1">
        <f t="shared" si="0"/>
        <v>9.2000000000000054E-2</v>
      </c>
      <c r="AJ8" s="1">
        <f t="shared" si="0"/>
        <v>9.6000000000000058E-2</v>
      </c>
      <c r="AK8" s="1">
        <f t="shared" si="0"/>
        <v>0.10000000000000006</v>
      </c>
      <c r="AL8" s="1">
        <f t="shared" si="0"/>
        <v>0.10400000000000006</v>
      </c>
      <c r="AM8" s="1">
        <f t="shared" si="0"/>
        <v>0.10800000000000007</v>
      </c>
      <c r="AN8" s="1">
        <f t="shared" si="0"/>
        <v>0.11200000000000007</v>
      </c>
      <c r="AO8" s="1">
        <f t="shared" si="0"/>
        <v>0.11600000000000008</v>
      </c>
      <c r="AP8" s="1">
        <f t="shared" si="0"/>
        <v>0.12000000000000008</v>
      </c>
      <c r="AQ8" s="1">
        <f t="shared" si="0"/>
        <v>0.12400000000000008</v>
      </c>
      <c r="AR8" s="1">
        <f t="shared" si="0"/>
        <v>0.12800000000000009</v>
      </c>
      <c r="AS8" s="1">
        <f t="shared" si="0"/>
        <v>0.13200000000000009</v>
      </c>
      <c r="AT8" s="1">
        <f t="shared" si="0"/>
        <v>0.13600000000000009</v>
      </c>
      <c r="AU8" s="1">
        <f t="shared" si="0"/>
        <v>0.1400000000000001</v>
      </c>
      <c r="AV8" s="1">
        <f t="shared" si="0"/>
        <v>0.1440000000000001</v>
      </c>
      <c r="AW8" s="1">
        <f t="shared" si="0"/>
        <v>0.1480000000000001</v>
      </c>
      <c r="AX8" s="1">
        <f t="shared" si="0"/>
        <v>0.15200000000000011</v>
      </c>
      <c r="AY8" s="1">
        <f t="shared" si="0"/>
        <v>0.15600000000000011</v>
      </c>
      <c r="AZ8" s="1">
        <f t="shared" si="0"/>
        <v>0.16000000000000011</v>
      </c>
      <c r="BA8" s="1">
        <f t="shared" si="0"/>
        <v>0.16400000000000012</v>
      </c>
      <c r="BB8" s="1">
        <f t="shared" si="0"/>
        <v>0.16800000000000012</v>
      </c>
      <c r="BC8" s="1">
        <f t="shared" si="0"/>
        <v>0.17200000000000013</v>
      </c>
      <c r="BD8" s="1">
        <f t="shared" si="0"/>
        <v>0.17600000000000013</v>
      </c>
      <c r="BE8" s="1">
        <f t="shared" si="0"/>
        <v>0.18000000000000013</v>
      </c>
      <c r="BF8" s="1">
        <f t="shared" si="0"/>
        <v>0.18400000000000014</v>
      </c>
      <c r="BG8" s="1">
        <f t="shared" si="0"/>
        <v>0.18800000000000014</v>
      </c>
      <c r="BH8" s="1">
        <f t="shared" si="0"/>
        <v>0.19200000000000014</v>
      </c>
      <c r="BI8" s="1">
        <f t="shared" si="0"/>
        <v>0.19600000000000015</v>
      </c>
      <c r="BJ8" s="1">
        <f t="shared" si="0"/>
        <v>0.20000000000000015</v>
      </c>
      <c r="BK8" s="1">
        <f t="shared" si="0"/>
        <v>0.20400000000000015</v>
      </c>
      <c r="BL8" s="1">
        <f t="shared" si="0"/>
        <v>0.20800000000000016</v>
      </c>
      <c r="BM8" s="1">
        <f t="shared" si="0"/>
        <v>0.21200000000000016</v>
      </c>
      <c r="BN8" s="1">
        <f t="shared" si="0"/>
        <v>0.21600000000000016</v>
      </c>
      <c r="BO8" s="1">
        <f t="shared" si="0"/>
        <v>0.22000000000000017</v>
      </c>
      <c r="BP8" s="1">
        <f t="shared" si="0"/>
        <v>0.22400000000000017</v>
      </c>
      <c r="BQ8" s="1">
        <f t="shared" si="0"/>
        <v>0.22800000000000017</v>
      </c>
      <c r="BR8" s="1">
        <f t="shared" si="0"/>
        <v>0.23200000000000018</v>
      </c>
      <c r="BS8" s="1">
        <f t="shared" si="0"/>
        <v>0.23600000000000018</v>
      </c>
      <c r="BT8" s="1">
        <f t="shared" si="0"/>
        <v>0.24000000000000019</v>
      </c>
      <c r="BU8" s="1">
        <f t="shared" si="0"/>
        <v>0.24400000000000019</v>
      </c>
      <c r="BV8" s="1">
        <f t="shared" si="0"/>
        <v>0.24800000000000019</v>
      </c>
      <c r="BW8" s="1">
        <f t="shared" si="0"/>
        <v>0.25200000000000017</v>
      </c>
      <c r="BX8" s="1">
        <f t="shared" si="0"/>
        <v>0.25600000000000017</v>
      </c>
      <c r="BY8" s="1">
        <f t="shared" ref="BY8:EJ8" si="1">t/1000+BX8</f>
        <v>0.26000000000000018</v>
      </c>
      <c r="BZ8" s="1">
        <f t="shared" si="1"/>
        <v>0.26400000000000018</v>
      </c>
      <c r="CA8" s="1">
        <f t="shared" si="1"/>
        <v>0.26800000000000018</v>
      </c>
      <c r="CB8" s="1">
        <f t="shared" si="1"/>
        <v>0.27200000000000019</v>
      </c>
      <c r="CC8" s="1">
        <f t="shared" si="1"/>
        <v>0.27600000000000019</v>
      </c>
      <c r="CD8" s="1">
        <f t="shared" si="1"/>
        <v>0.28000000000000019</v>
      </c>
      <c r="CE8" s="1">
        <f t="shared" si="1"/>
        <v>0.2840000000000002</v>
      </c>
      <c r="CF8" s="1">
        <f t="shared" si="1"/>
        <v>0.2880000000000002</v>
      </c>
      <c r="CG8" s="1">
        <f t="shared" si="1"/>
        <v>0.2920000000000002</v>
      </c>
      <c r="CH8" s="1">
        <f t="shared" si="1"/>
        <v>0.29600000000000021</v>
      </c>
      <c r="CI8" s="1">
        <f t="shared" si="1"/>
        <v>0.30000000000000021</v>
      </c>
      <c r="CJ8" s="1">
        <f t="shared" si="1"/>
        <v>0.30400000000000021</v>
      </c>
      <c r="CK8" s="1">
        <f t="shared" si="1"/>
        <v>0.30800000000000022</v>
      </c>
      <c r="CL8" s="1">
        <f t="shared" si="1"/>
        <v>0.31200000000000022</v>
      </c>
      <c r="CM8" s="1">
        <f t="shared" si="1"/>
        <v>0.31600000000000023</v>
      </c>
      <c r="CN8" s="1">
        <f t="shared" si="1"/>
        <v>0.32000000000000023</v>
      </c>
      <c r="CO8" s="1">
        <f t="shared" si="1"/>
        <v>0.32400000000000023</v>
      </c>
      <c r="CP8" s="1">
        <f t="shared" si="1"/>
        <v>0.32800000000000024</v>
      </c>
      <c r="CQ8" s="1">
        <f t="shared" si="1"/>
        <v>0.33200000000000024</v>
      </c>
      <c r="CR8" s="1">
        <f t="shared" si="1"/>
        <v>0.33600000000000024</v>
      </c>
      <c r="CS8" s="1">
        <f t="shared" si="1"/>
        <v>0.34000000000000025</v>
      </c>
      <c r="CT8" s="1">
        <f t="shared" si="1"/>
        <v>0.34400000000000025</v>
      </c>
      <c r="CU8" s="1">
        <f t="shared" si="1"/>
        <v>0.34800000000000025</v>
      </c>
      <c r="CV8" s="1">
        <f t="shared" si="1"/>
        <v>0.35200000000000026</v>
      </c>
      <c r="CW8" s="1">
        <f t="shared" si="1"/>
        <v>0.35600000000000026</v>
      </c>
      <c r="CX8" s="1">
        <f t="shared" si="1"/>
        <v>0.36000000000000026</v>
      </c>
      <c r="CY8" s="1">
        <f t="shared" si="1"/>
        <v>0.36400000000000027</v>
      </c>
      <c r="CZ8" s="1">
        <f t="shared" si="1"/>
        <v>0.36800000000000027</v>
      </c>
      <c r="DA8" s="1">
        <f t="shared" si="1"/>
        <v>0.37200000000000027</v>
      </c>
      <c r="DB8" s="1">
        <f t="shared" si="1"/>
        <v>0.37600000000000028</v>
      </c>
      <c r="DC8" s="1">
        <f t="shared" si="1"/>
        <v>0.38000000000000028</v>
      </c>
      <c r="DD8" s="1">
        <f t="shared" si="1"/>
        <v>0.38400000000000029</v>
      </c>
      <c r="DE8" s="1">
        <f t="shared" si="1"/>
        <v>0.38800000000000029</v>
      </c>
      <c r="DF8" s="1">
        <f t="shared" si="1"/>
        <v>0.39200000000000029</v>
      </c>
      <c r="DG8" s="1">
        <f t="shared" si="1"/>
        <v>0.3960000000000003</v>
      </c>
      <c r="DH8" s="1">
        <f t="shared" si="1"/>
        <v>0.4000000000000003</v>
      </c>
      <c r="DI8" s="1">
        <f t="shared" si="1"/>
        <v>0.4040000000000003</v>
      </c>
      <c r="DJ8" s="1">
        <f t="shared" si="1"/>
        <v>0.40800000000000031</v>
      </c>
      <c r="DK8" s="1">
        <f t="shared" si="1"/>
        <v>0.41200000000000031</v>
      </c>
      <c r="DL8" s="1">
        <f t="shared" si="1"/>
        <v>0.41600000000000031</v>
      </c>
      <c r="DM8" s="1">
        <f t="shared" si="1"/>
        <v>0.42000000000000032</v>
      </c>
      <c r="DN8" s="1">
        <f t="shared" si="1"/>
        <v>0.42400000000000032</v>
      </c>
      <c r="DO8" s="1">
        <f t="shared" si="1"/>
        <v>0.42800000000000032</v>
      </c>
      <c r="DP8" s="1">
        <f t="shared" si="1"/>
        <v>0.43200000000000033</v>
      </c>
      <c r="DQ8" s="1">
        <f t="shared" si="1"/>
        <v>0.43600000000000033</v>
      </c>
      <c r="DR8" s="1">
        <f t="shared" si="1"/>
        <v>0.44000000000000034</v>
      </c>
      <c r="DS8" s="1">
        <f t="shared" si="1"/>
        <v>0.44400000000000034</v>
      </c>
      <c r="DT8" s="1">
        <f t="shared" si="1"/>
        <v>0.44800000000000034</v>
      </c>
      <c r="DU8" s="1">
        <f t="shared" si="1"/>
        <v>0.45200000000000035</v>
      </c>
      <c r="DV8" s="1">
        <f t="shared" si="1"/>
        <v>0.45600000000000035</v>
      </c>
      <c r="DW8" s="1">
        <f t="shared" si="1"/>
        <v>0.46000000000000035</v>
      </c>
      <c r="DX8" s="1">
        <f t="shared" si="1"/>
        <v>0.46400000000000036</v>
      </c>
      <c r="DY8" s="1">
        <f t="shared" si="1"/>
        <v>0.46800000000000036</v>
      </c>
      <c r="DZ8" s="1">
        <f t="shared" si="1"/>
        <v>0.47200000000000036</v>
      </c>
      <c r="EA8" s="1">
        <f t="shared" si="1"/>
        <v>0.47600000000000037</v>
      </c>
      <c r="EB8" s="1">
        <f t="shared" si="1"/>
        <v>0.48000000000000037</v>
      </c>
      <c r="EC8" s="1">
        <f t="shared" si="1"/>
        <v>0.48400000000000037</v>
      </c>
      <c r="ED8" s="1">
        <f t="shared" si="1"/>
        <v>0.48800000000000038</v>
      </c>
      <c r="EE8" s="1">
        <f t="shared" si="1"/>
        <v>0.49200000000000038</v>
      </c>
      <c r="EF8" s="1">
        <f t="shared" si="1"/>
        <v>0.49600000000000039</v>
      </c>
      <c r="EG8" s="1">
        <f t="shared" si="1"/>
        <v>0.50000000000000033</v>
      </c>
      <c r="EH8" s="1">
        <f t="shared" si="1"/>
        <v>0.50400000000000034</v>
      </c>
      <c r="EI8" s="1">
        <f t="shared" si="1"/>
        <v>0.50800000000000034</v>
      </c>
      <c r="EJ8" s="1">
        <f t="shared" si="1"/>
        <v>0.51200000000000034</v>
      </c>
      <c r="EK8" s="1">
        <f t="shared" ref="EK8:GV8" si="2">t/1000+EJ8</f>
        <v>0.51600000000000035</v>
      </c>
      <c r="EL8" s="1">
        <f t="shared" si="2"/>
        <v>0.52000000000000035</v>
      </c>
      <c r="EM8" s="1">
        <f t="shared" si="2"/>
        <v>0.52400000000000035</v>
      </c>
      <c r="EN8" s="1">
        <f t="shared" si="2"/>
        <v>0.52800000000000036</v>
      </c>
      <c r="EO8" s="1">
        <f t="shared" si="2"/>
        <v>0.53200000000000036</v>
      </c>
      <c r="EP8" s="1">
        <f t="shared" si="2"/>
        <v>0.53600000000000037</v>
      </c>
      <c r="EQ8" s="1">
        <f t="shared" si="2"/>
        <v>0.54000000000000037</v>
      </c>
      <c r="ER8" s="1">
        <f t="shared" si="2"/>
        <v>0.54400000000000037</v>
      </c>
      <c r="ES8" s="1">
        <f t="shared" si="2"/>
        <v>0.54800000000000038</v>
      </c>
      <c r="ET8" s="1">
        <f t="shared" si="2"/>
        <v>0.55200000000000038</v>
      </c>
      <c r="EU8" s="1">
        <f t="shared" si="2"/>
        <v>0.55600000000000038</v>
      </c>
      <c r="EV8" s="1">
        <f t="shared" si="2"/>
        <v>0.56000000000000039</v>
      </c>
      <c r="EW8" s="1">
        <f t="shared" si="2"/>
        <v>0.56400000000000039</v>
      </c>
      <c r="EX8" s="1">
        <f t="shared" si="2"/>
        <v>0.56800000000000039</v>
      </c>
      <c r="EY8" s="1">
        <f t="shared" si="2"/>
        <v>0.5720000000000004</v>
      </c>
      <c r="EZ8" s="1">
        <f t="shared" si="2"/>
        <v>0.5760000000000004</v>
      </c>
      <c r="FA8" s="1">
        <f t="shared" si="2"/>
        <v>0.5800000000000004</v>
      </c>
      <c r="FB8" s="1">
        <f t="shared" si="2"/>
        <v>0.58400000000000041</v>
      </c>
      <c r="FC8" s="1">
        <f t="shared" si="2"/>
        <v>0.58800000000000041</v>
      </c>
      <c r="FD8" s="1">
        <f t="shared" si="2"/>
        <v>0.59200000000000041</v>
      </c>
      <c r="FE8" s="1">
        <f t="shared" si="2"/>
        <v>0.59600000000000042</v>
      </c>
      <c r="FF8" s="1">
        <f t="shared" si="2"/>
        <v>0.60000000000000042</v>
      </c>
      <c r="FG8" s="1">
        <f t="shared" si="2"/>
        <v>0.60400000000000043</v>
      </c>
      <c r="FH8" s="1">
        <f t="shared" si="2"/>
        <v>0.60800000000000043</v>
      </c>
      <c r="FI8" s="1">
        <f t="shared" si="2"/>
        <v>0.61200000000000043</v>
      </c>
      <c r="FJ8" s="1">
        <f t="shared" si="2"/>
        <v>0.61600000000000044</v>
      </c>
      <c r="FK8" s="1">
        <f t="shared" si="2"/>
        <v>0.62000000000000044</v>
      </c>
      <c r="FL8" s="1">
        <f t="shared" si="2"/>
        <v>0.62400000000000044</v>
      </c>
      <c r="FM8" s="1">
        <f t="shared" si="2"/>
        <v>0.62800000000000045</v>
      </c>
      <c r="FN8" s="1">
        <f t="shared" si="2"/>
        <v>0.63200000000000045</v>
      </c>
      <c r="FO8" s="1">
        <f t="shared" si="2"/>
        <v>0.63600000000000045</v>
      </c>
      <c r="FP8" s="1">
        <f t="shared" si="2"/>
        <v>0.64000000000000046</v>
      </c>
      <c r="FQ8" s="1">
        <f t="shared" si="2"/>
        <v>0.64400000000000046</v>
      </c>
      <c r="FR8" s="1">
        <f t="shared" si="2"/>
        <v>0.64800000000000046</v>
      </c>
      <c r="FS8" s="1">
        <f t="shared" si="2"/>
        <v>0.65200000000000047</v>
      </c>
      <c r="FT8" s="1">
        <f t="shared" si="2"/>
        <v>0.65600000000000047</v>
      </c>
      <c r="FU8" s="1">
        <f t="shared" si="2"/>
        <v>0.66000000000000048</v>
      </c>
      <c r="FV8" s="1">
        <f t="shared" si="2"/>
        <v>0.66400000000000048</v>
      </c>
      <c r="FW8" s="1">
        <f t="shared" si="2"/>
        <v>0.66800000000000048</v>
      </c>
      <c r="FX8" s="1">
        <f t="shared" si="2"/>
        <v>0.67200000000000049</v>
      </c>
      <c r="FY8" s="1">
        <f t="shared" si="2"/>
        <v>0.67600000000000049</v>
      </c>
      <c r="FZ8" s="1">
        <f t="shared" si="2"/>
        <v>0.68000000000000049</v>
      </c>
      <c r="GA8" s="1">
        <f t="shared" si="2"/>
        <v>0.6840000000000005</v>
      </c>
      <c r="GB8" s="1">
        <f t="shared" si="2"/>
        <v>0.6880000000000005</v>
      </c>
      <c r="GC8" s="1">
        <f t="shared" si="2"/>
        <v>0.6920000000000005</v>
      </c>
      <c r="GD8" s="1">
        <f t="shared" si="2"/>
        <v>0.69600000000000051</v>
      </c>
      <c r="GE8" s="1">
        <f t="shared" si="2"/>
        <v>0.70000000000000051</v>
      </c>
      <c r="GF8" s="1">
        <f t="shared" si="2"/>
        <v>0.70400000000000051</v>
      </c>
      <c r="GG8" s="1">
        <f t="shared" si="2"/>
        <v>0.70800000000000052</v>
      </c>
      <c r="GH8" s="1">
        <f t="shared" si="2"/>
        <v>0.71200000000000052</v>
      </c>
      <c r="GI8" s="1">
        <f t="shared" si="2"/>
        <v>0.71600000000000052</v>
      </c>
      <c r="GJ8" s="1">
        <f t="shared" si="2"/>
        <v>0.72000000000000053</v>
      </c>
      <c r="GK8" s="1">
        <f t="shared" si="2"/>
        <v>0.72400000000000053</v>
      </c>
      <c r="GL8" s="1">
        <f t="shared" si="2"/>
        <v>0.72800000000000054</v>
      </c>
      <c r="GM8" s="1">
        <f t="shared" si="2"/>
        <v>0.73200000000000054</v>
      </c>
      <c r="GN8" s="1">
        <f t="shared" si="2"/>
        <v>0.73600000000000054</v>
      </c>
      <c r="GO8" s="1">
        <f t="shared" si="2"/>
        <v>0.74000000000000055</v>
      </c>
      <c r="GP8" s="1">
        <f t="shared" si="2"/>
        <v>0.74400000000000055</v>
      </c>
      <c r="GQ8" s="1">
        <f t="shared" si="2"/>
        <v>0.74800000000000055</v>
      </c>
      <c r="GR8" s="1">
        <f t="shared" si="2"/>
        <v>0.75200000000000056</v>
      </c>
      <c r="GS8" s="1">
        <f t="shared" si="2"/>
        <v>0.75600000000000056</v>
      </c>
      <c r="GT8" s="1">
        <f t="shared" si="2"/>
        <v>0.76000000000000056</v>
      </c>
      <c r="GU8" s="1">
        <f t="shared" si="2"/>
        <v>0.76400000000000057</v>
      </c>
      <c r="GV8" s="1">
        <f t="shared" si="2"/>
        <v>0.76800000000000057</v>
      </c>
      <c r="GW8" s="1">
        <f t="shared" ref="GW8:JH8" si="3">t/1000+GV8</f>
        <v>0.77200000000000057</v>
      </c>
      <c r="GX8" s="1">
        <f t="shared" si="3"/>
        <v>0.77600000000000058</v>
      </c>
      <c r="GY8" s="1">
        <f t="shared" si="3"/>
        <v>0.78000000000000058</v>
      </c>
      <c r="GZ8" s="1">
        <f t="shared" si="3"/>
        <v>0.78400000000000059</v>
      </c>
      <c r="HA8" s="1">
        <f t="shared" si="3"/>
        <v>0.78800000000000059</v>
      </c>
      <c r="HB8" s="1">
        <f t="shared" si="3"/>
        <v>0.79200000000000059</v>
      </c>
      <c r="HC8" s="1">
        <f t="shared" si="3"/>
        <v>0.7960000000000006</v>
      </c>
      <c r="HD8" s="1">
        <f t="shared" si="3"/>
        <v>0.8000000000000006</v>
      </c>
      <c r="HE8" s="1">
        <f t="shared" si="3"/>
        <v>0.8040000000000006</v>
      </c>
      <c r="HF8" s="1">
        <f t="shared" si="3"/>
        <v>0.80800000000000061</v>
      </c>
      <c r="HG8" s="1">
        <f t="shared" si="3"/>
        <v>0.81200000000000061</v>
      </c>
      <c r="HH8" s="1">
        <f t="shared" si="3"/>
        <v>0.81600000000000061</v>
      </c>
      <c r="HI8" s="1">
        <f t="shared" si="3"/>
        <v>0.82000000000000062</v>
      </c>
      <c r="HJ8" s="1">
        <f t="shared" si="3"/>
        <v>0.82400000000000062</v>
      </c>
      <c r="HK8" s="1">
        <f t="shared" si="3"/>
        <v>0.82800000000000062</v>
      </c>
      <c r="HL8" s="1">
        <f t="shared" si="3"/>
        <v>0.83200000000000063</v>
      </c>
      <c r="HM8" s="1">
        <f t="shared" si="3"/>
        <v>0.83600000000000063</v>
      </c>
      <c r="HN8" s="1">
        <f t="shared" si="3"/>
        <v>0.84000000000000064</v>
      </c>
      <c r="HO8" s="1">
        <f t="shared" si="3"/>
        <v>0.84400000000000064</v>
      </c>
      <c r="HP8" s="1">
        <f t="shared" si="3"/>
        <v>0.84800000000000064</v>
      </c>
      <c r="HQ8" s="1">
        <f t="shared" si="3"/>
        <v>0.85200000000000065</v>
      </c>
      <c r="HR8" s="1">
        <f t="shared" si="3"/>
        <v>0.85600000000000065</v>
      </c>
      <c r="HS8" s="1">
        <f t="shared" si="3"/>
        <v>0.86000000000000065</v>
      </c>
      <c r="HT8" s="1">
        <f t="shared" si="3"/>
        <v>0.86400000000000066</v>
      </c>
      <c r="HU8" s="1">
        <f t="shared" si="3"/>
        <v>0.86800000000000066</v>
      </c>
      <c r="HV8" s="1">
        <f t="shared" si="3"/>
        <v>0.87200000000000066</v>
      </c>
      <c r="HW8" s="1">
        <f t="shared" si="3"/>
        <v>0.87600000000000067</v>
      </c>
      <c r="HX8" s="1">
        <f t="shared" si="3"/>
        <v>0.88000000000000067</v>
      </c>
      <c r="HY8" s="1">
        <f t="shared" si="3"/>
        <v>0.88400000000000067</v>
      </c>
      <c r="HZ8" s="1">
        <f t="shared" si="3"/>
        <v>0.88800000000000068</v>
      </c>
      <c r="IA8" s="1">
        <f t="shared" si="3"/>
        <v>0.89200000000000068</v>
      </c>
      <c r="IB8" s="1">
        <f t="shared" si="3"/>
        <v>0.89600000000000068</v>
      </c>
      <c r="IC8" s="1">
        <f t="shared" si="3"/>
        <v>0.90000000000000069</v>
      </c>
      <c r="ID8" s="1">
        <f t="shared" si="3"/>
        <v>0.90400000000000069</v>
      </c>
      <c r="IE8" s="1">
        <f t="shared" si="3"/>
        <v>0.9080000000000007</v>
      </c>
      <c r="IF8" s="1">
        <f t="shared" si="3"/>
        <v>0.9120000000000007</v>
      </c>
      <c r="IG8" s="1">
        <f t="shared" si="3"/>
        <v>0.9160000000000007</v>
      </c>
      <c r="IH8" s="1">
        <f t="shared" si="3"/>
        <v>0.92000000000000071</v>
      </c>
      <c r="II8" s="1">
        <f t="shared" si="3"/>
        <v>0.92400000000000071</v>
      </c>
      <c r="IJ8" s="1">
        <f t="shared" si="3"/>
        <v>0.92800000000000071</v>
      </c>
      <c r="IK8" s="1">
        <f t="shared" si="3"/>
        <v>0.93200000000000072</v>
      </c>
      <c r="IL8" s="1">
        <f t="shared" si="3"/>
        <v>0.93600000000000072</v>
      </c>
      <c r="IM8" s="1">
        <f t="shared" si="3"/>
        <v>0.94000000000000072</v>
      </c>
      <c r="IN8" s="1">
        <f t="shared" si="3"/>
        <v>0.94400000000000073</v>
      </c>
      <c r="IO8" s="1">
        <f t="shared" si="3"/>
        <v>0.94800000000000073</v>
      </c>
      <c r="IP8" s="1">
        <f t="shared" si="3"/>
        <v>0.95200000000000073</v>
      </c>
      <c r="IQ8" s="1">
        <f t="shared" si="3"/>
        <v>0.95600000000000074</v>
      </c>
      <c r="IR8" s="1">
        <f t="shared" si="3"/>
        <v>0.96000000000000074</v>
      </c>
      <c r="IS8" s="1">
        <f t="shared" si="3"/>
        <v>0.96400000000000075</v>
      </c>
      <c r="IT8" s="1">
        <f t="shared" si="3"/>
        <v>0.96800000000000075</v>
      </c>
      <c r="IU8" s="1">
        <f t="shared" si="3"/>
        <v>0.97200000000000075</v>
      </c>
      <c r="IV8" s="1">
        <f t="shared" si="3"/>
        <v>0.97600000000000076</v>
      </c>
      <c r="IW8" s="1">
        <f t="shared" si="3"/>
        <v>0.98000000000000076</v>
      </c>
      <c r="IX8" s="1">
        <f t="shared" si="3"/>
        <v>0.98400000000000076</v>
      </c>
      <c r="IY8" s="1">
        <f t="shared" si="3"/>
        <v>0.98800000000000077</v>
      </c>
      <c r="IZ8" s="1">
        <f t="shared" si="3"/>
        <v>0.99200000000000077</v>
      </c>
      <c r="JA8" s="1">
        <f t="shared" si="3"/>
        <v>0.99600000000000077</v>
      </c>
      <c r="JB8" s="1">
        <f t="shared" si="3"/>
        <v>1.0000000000000007</v>
      </c>
      <c r="JC8" s="1">
        <f t="shared" si="3"/>
        <v>1.0040000000000007</v>
      </c>
      <c r="JD8" s="1">
        <f t="shared" si="3"/>
        <v>1.0080000000000007</v>
      </c>
      <c r="JE8" s="1">
        <f t="shared" si="3"/>
        <v>1.0120000000000007</v>
      </c>
      <c r="JF8" s="1">
        <f t="shared" si="3"/>
        <v>1.0160000000000007</v>
      </c>
      <c r="JG8" s="1">
        <f t="shared" si="3"/>
        <v>1.0200000000000007</v>
      </c>
      <c r="JH8" s="1">
        <f t="shared" si="3"/>
        <v>1.0240000000000007</v>
      </c>
      <c r="JI8" s="1">
        <f t="shared" ref="JI8:LT8" si="4">t/1000+JH8</f>
        <v>1.0280000000000007</v>
      </c>
      <c r="JJ8" s="1">
        <f t="shared" si="4"/>
        <v>1.0320000000000007</v>
      </c>
      <c r="JK8" s="1">
        <f t="shared" si="4"/>
        <v>1.0360000000000007</v>
      </c>
      <c r="JL8" s="1">
        <f t="shared" si="4"/>
        <v>1.0400000000000007</v>
      </c>
      <c r="JM8" s="1">
        <f t="shared" si="4"/>
        <v>1.0440000000000007</v>
      </c>
      <c r="JN8" s="1">
        <f t="shared" si="4"/>
        <v>1.0480000000000007</v>
      </c>
      <c r="JO8" s="1">
        <f t="shared" si="4"/>
        <v>1.0520000000000007</v>
      </c>
      <c r="JP8" s="1">
        <f t="shared" si="4"/>
        <v>1.0560000000000007</v>
      </c>
      <c r="JQ8" s="1">
        <f t="shared" si="4"/>
        <v>1.0600000000000007</v>
      </c>
      <c r="JR8" s="1">
        <f t="shared" si="4"/>
        <v>1.0640000000000007</v>
      </c>
      <c r="JS8" s="1">
        <f t="shared" si="4"/>
        <v>1.0680000000000007</v>
      </c>
      <c r="JT8" s="1">
        <f t="shared" si="4"/>
        <v>1.0720000000000007</v>
      </c>
      <c r="JU8" s="1">
        <f t="shared" si="4"/>
        <v>1.0760000000000007</v>
      </c>
      <c r="JV8" s="1">
        <f t="shared" si="4"/>
        <v>1.0800000000000007</v>
      </c>
      <c r="JW8" s="1">
        <f t="shared" si="4"/>
        <v>1.0840000000000007</v>
      </c>
      <c r="JX8" s="1">
        <f t="shared" si="4"/>
        <v>1.0880000000000007</v>
      </c>
      <c r="JY8" s="1">
        <f t="shared" si="4"/>
        <v>1.0920000000000007</v>
      </c>
      <c r="JZ8" s="1">
        <f t="shared" si="4"/>
        <v>1.0960000000000008</v>
      </c>
      <c r="KA8" s="1">
        <f t="shared" si="4"/>
        <v>1.1000000000000008</v>
      </c>
      <c r="KB8" s="1">
        <f t="shared" si="4"/>
        <v>1.1040000000000008</v>
      </c>
      <c r="KC8" s="1">
        <f t="shared" si="4"/>
        <v>1.1080000000000008</v>
      </c>
      <c r="KD8" s="1">
        <f t="shared" si="4"/>
        <v>1.1120000000000008</v>
      </c>
      <c r="KE8" s="1">
        <f t="shared" si="4"/>
        <v>1.1160000000000008</v>
      </c>
      <c r="KF8" s="1">
        <f t="shared" si="4"/>
        <v>1.1200000000000008</v>
      </c>
      <c r="KG8" s="1">
        <f t="shared" si="4"/>
        <v>1.1240000000000008</v>
      </c>
      <c r="KH8" s="1">
        <f t="shared" si="4"/>
        <v>1.1280000000000008</v>
      </c>
      <c r="KI8" s="1">
        <f t="shared" si="4"/>
        <v>1.1320000000000008</v>
      </c>
      <c r="KJ8" s="1">
        <f t="shared" si="4"/>
        <v>1.1360000000000008</v>
      </c>
      <c r="KK8" s="1">
        <f t="shared" si="4"/>
        <v>1.1400000000000008</v>
      </c>
      <c r="KL8" s="1">
        <f t="shared" si="4"/>
        <v>1.1440000000000008</v>
      </c>
      <c r="KM8" s="1">
        <f t="shared" si="4"/>
        <v>1.1480000000000008</v>
      </c>
      <c r="KN8" s="1">
        <f t="shared" si="4"/>
        <v>1.1520000000000008</v>
      </c>
      <c r="KO8" s="1">
        <f t="shared" si="4"/>
        <v>1.1560000000000008</v>
      </c>
      <c r="KP8" s="1">
        <f t="shared" si="4"/>
        <v>1.1600000000000008</v>
      </c>
      <c r="KQ8" s="1">
        <f t="shared" si="4"/>
        <v>1.1640000000000008</v>
      </c>
      <c r="KR8" s="1">
        <f t="shared" si="4"/>
        <v>1.1680000000000008</v>
      </c>
      <c r="KS8" s="1">
        <f t="shared" si="4"/>
        <v>1.1720000000000008</v>
      </c>
      <c r="KT8" s="1">
        <f t="shared" si="4"/>
        <v>1.1760000000000008</v>
      </c>
      <c r="KU8" s="1">
        <f t="shared" si="4"/>
        <v>1.1800000000000008</v>
      </c>
      <c r="KV8" s="1">
        <f t="shared" si="4"/>
        <v>1.1840000000000008</v>
      </c>
      <c r="KW8" s="1">
        <f t="shared" si="4"/>
        <v>1.1880000000000008</v>
      </c>
      <c r="KX8" s="1">
        <f t="shared" si="4"/>
        <v>1.1920000000000008</v>
      </c>
      <c r="KY8" s="1">
        <f t="shared" si="4"/>
        <v>1.1960000000000008</v>
      </c>
      <c r="KZ8" s="1">
        <f t="shared" si="4"/>
        <v>1.2000000000000008</v>
      </c>
      <c r="LA8" s="1">
        <f t="shared" si="4"/>
        <v>1.2040000000000008</v>
      </c>
      <c r="LB8" s="1">
        <f t="shared" si="4"/>
        <v>1.2080000000000009</v>
      </c>
      <c r="LC8" s="1">
        <f t="shared" si="4"/>
        <v>1.2120000000000009</v>
      </c>
      <c r="LD8" s="1">
        <f t="shared" si="4"/>
        <v>1.2160000000000009</v>
      </c>
      <c r="LE8" s="1">
        <f t="shared" si="4"/>
        <v>1.2200000000000009</v>
      </c>
      <c r="LF8" s="1">
        <f t="shared" si="4"/>
        <v>1.2240000000000009</v>
      </c>
      <c r="LG8" s="1">
        <f t="shared" si="4"/>
        <v>1.2280000000000009</v>
      </c>
      <c r="LH8" s="1">
        <f t="shared" si="4"/>
        <v>1.2320000000000009</v>
      </c>
      <c r="LI8" s="1">
        <f t="shared" si="4"/>
        <v>1.2360000000000009</v>
      </c>
      <c r="LJ8" s="1">
        <f t="shared" si="4"/>
        <v>1.2400000000000009</v>
      </c>
      <c r="LK8" s="1">
        <f t="shared" si="4"/>
        <v>1.2440000000000009</v>
      </c>
      <c r="LL8" s="1">
        <f t="shared" si="4"/>
        <v>1.2480000000000009</v>
      </c>
      <c r="LM8" s="1">
        <f t="shared" si="4"/>
        <v>1.2520000000000009</v>
      </c>
      <c r="LN8" s="1">
        <f t="shared" si="4"/>
        <v>1.2560000000000009</v>
      </c>
      <c r="LO8" s="1">
        <f t="shared" si="4"/>
        <v>1.2600000000000009</v>
      </c>
      <c r="LP8" s="1">
        <f t="shared" si="4"/>
        <v>1.2640000000000009</v>
      </c>
      <c r="LQ8" s="1">
        <f t="shared" si="4"/>
        <v>1.2680000000000009</v>
      </c>
      <c r="LR8" s="1">
        <f t="shared" si="4"/>
        <v>1.2720000000000009</v>
      </c>
      <c r="LS8" s="1">
        <f t="shared" si="4"/>
        <v>1.2760000000000009</v>
      </c>
      <c r="LT8" s="1">
        <f t="shared" si="4"/>
        <v>1.2800000000000009</v>
      </c>
      <c r="LU8" s="1">
        <f t="shared" ref="LU8:OF8" si="5">t/1000+LT8</f>
        <v>1.2840000000000009</v>
      </c>
      <c r="LV8" s="1">
        <f t="shared" si="5"/>
        <v>1.2880000000000009</v>
      </c>
      <c r="LW8" s="1">
        <f t="shared" si="5"/>
        <v>1.2920000000000009</v>
      </c>
      <c r="LX8" s="1">
        <f t="shared" si="5"/>
        <v>1.2960000000000009</v>
      </c>
      <c r="LY8" s="1">
        <f t="shared" si="5"/>
        <v>1.3000000000000009</v>
      </c>
      <c r="LZ8" s="1">
        <f t="shared" si="5"/>
        <v>1.3040000000000009</v>
      </c>
      <c r="MA8" s="1">
        <f t="shared" si="5"/>
        <v>1.3080000000000009</v>
      </c>
      <c r="MB8" s="1">
        <f t="shared" si="5"/>
        <v>1.3120000000000009</v>
      </c>
      <c r="MC8" s="1">
        <f t="shared" si="5"/>
        <v>1.3160000000000009</v>
      </c>
      <c r="MD8" s="1">
        <f t="shared" si="5"/>
        <v>1.320000000000001</v>
      </c>
      <c r="ME8" s="1">
        <f t="shared" si="5"/>
        <v>1.324000000000001</v>
      </c>
      <c r="MF8" s="1">
        <f t="shared" si="5"/>
        <v>1.328000000000001</v>
      </c>
      <c r="MG8" s="1">
        <f t="shared" si="5"/>
        <v>1.332000000000001</v>
      </c>
      <c r="MH8" s="1">
        <f t="shared" si="5"/>
        <v>1.336000000000001</v>
      </c>
      <c r="MI8" s="1">
        <f t="shared" si="5"/>
        <v>1.340000000000001</v>
      </c>
      <c r="MJ8" s="1">
        <f t="shared" si="5"/>
        <v>1.344000000000001</v>
      </c>
      <c r="MK8" s="1">
        <f t="shared" si="5"/>
        <v>1.348000000000001</v>
      </c>
      <c r="ML8" s="1">
        <f t="shared" si="5"/>
        <v>1.352000000000001</v>
      </c>
      <c r="MM8" s="1">
        <f t="shared" si="5"/>
        <v>1.356000000000001</v>
      </c>
      <c r="MN8" s="1">
        <f t="shared" si="5"/>
        <v>1.360000000000001</v>
      </c>
      <c r="MO8" s="1">
        <f t="shared" si="5"/>
        <v>1.364000000000001</v>
      </c>
      <c r="MP8" s="1">
        <f t="shared" si="5"/>
        <v>1.368000000000001</v>
      </c>
      <c r="MQ8" s="1">
        <f t="shared" si="5"/>
        <v>1.372000000000001</v>
      </c>
      <c r="MR8" s="1">
        <f t="shared" si="5"/>
        <v>1.376000000000001</v>
      </c>
      <c r="MS8" s="1">
        <f t="shared" si="5"/>
        <v>1.380000000000001</v>
      </c>
      <c r="MT8" s="1">
        <f t="shared" si="5"/>
        <v>1.384000000000001</v>
      </c>
      <c r="MU8" s="1">
        <f t="shared" si="5"/>
        <v>1.388000000000001</v>
      </c>
      <c r="MV8" s="1">
        <f t="shared" si="5"/>
        <v>1.392000000000001</v>
      </c>
      <c r="MW8" s="1">
        <f t="shared" si="5"/>
        <v>1.396000000000001</v>
      </c>
      <c r="MX8" s="1">
        <f t="shared" si="5"/>
        <v>1.400000000000001</v>
      </c>
      <c r="MY8" s="1">
        <f t="shared" si="5"/>
        <v>1.404000000000001</v>
      </c>
      <c r="MZ8" s="1">
        <f t="shared" si="5"/>
        <v>1.408000000000001</v>
      </c>
      <c r="NA8" s="1">
        <f t="shared" si="5"/>
        <v>1.412000000000001</v>
      </c>
      <c r="NB8" s="1">
        <f t="shared" si="5"/>
        <v>1.416000000000001</v>
      </c>
      <c r="NC8" s="1">
        <f t="shared" si="5"/>
        <v>1.420000000000001</v>
      </c>
      <c r="ND8" s="1">
        <f t="shared" si="5"/>
        <v>1.424000000000001</v>
      </c>
      <c r="NE8" s="1">
        <f t="shared" si="5"/>
        <v>1.428000000000001</v>
      </c>
      <c r="NF8" s="1">
        <f t="shared" si="5"/>
        <v>1.432000000000001</v>
      </c>
      <c r="NG8" s="1">
        <f t="shared" si="5"/>
        <v>1.4360000000000011</v>
      </c>
      <c r="NH8" s="1">
        <f t="shared" si="5"/>
        <v>1.4400000000000011</v>
      </c>
      <c r="NI8" s="1">
        <f t="shared" si="5"/>
        <v>1.4440000000000011</v>
      </c>
      <c r="NJ8" s="1">
        <f t="shared" si="5"/>
        <v>1.4480000000000011</v>
      </c>
      <c r="NK8" s="1">
        <f t="shared" si="5"/>
        <v>1.4520000000000011</v>
      </c>
      <c r="NL8" s="1">
        <f t="shared" si="5"/>
        <v>1.4560000000000011</v>
      </c>
      <c r="NM8" s="1">
        <f t="shared" si="5"/>
        <v>1.4600000000000011</v>
      </c>
      <c r="NN8" s="1">
        <f t="shared" si="5"/>
        <v>1.4640000000000011</v>
      </c>
      <c r="NO8" s="1">
        <f t="shared" si="5"/>
        <v>1.4680000000000011</v>
      </c>
      <c r="NP8" s="1">
        <f t="shared" si="5"/>
        <v>1.4720000000000011</v>
      </c>
      <c r="NQ8" s="1">
        <f t="shared" si="5"/>
        <v>1.4760000000000011</v>
      </c>
      <c r="NR8" s="1">
        <f t="shared" si="5"/>
        <v>1.4800000000000011</v>
      </c>
      <c r="NS8" s="1">
        <f t="shared" si="5"/>
        <v>1.4840000000000011</v>
      </c>
      <c r="NT8" s="1">
        <f t="shared" si="5"/>
        <v>1.4880000000000011</v>
      </c>
      <c r="NU8" s="1">
        <f t="shared" si="5"/>
        <v>1.4920000000000011</v>
      </c>
      <c r="NV8" s="1">
        <f t="shared" si="5"/>
        <v>1.4960000000000011</v>
      </c>
      <c r="NW8" s="1">
        <f t="shared" si="5"/>
        <v>1.5000000000000011</v>
      </c>
      <c r="NX8" s="1">
        <f t="shared" si="5"/>
        <v>1.5040000000000011</v>
      </c>
      <c r="NY8" s="1">
        <f t="shared" si="5"/>
        <v>1.5080000000000011</v>
      </c>
      <c r="NZ8" s="1">
        <f t="shared" si="5"/>
        <v>1.5120000000000011</v>
      </c>
      <c r="OA8" s="1">
        <f t="shared" si="5"/>
        <v>1.5160000000000011</v>
      </c>
      <c r="OB8" s="1">
        <f t="shared" si="5"/>
        <v>1.5200000000000011</v>
      </c>
      <c r="OC8" s="1">
        <f t="shared" si="5"/>
        <v>1.5240000000000011</v>
      </c>
      <c r="OD8" s="1">
        <f t="shared" si="5"/>
        <v>1.5280000000000011</v>
      </c>
      <c r="OE8" s="1">
        <f t="shared" si="5"/>
        <v>1.5320000000000011</v>
      </c>
      <c r="OF8" s="1">
        <f t="shared" si="5"/>
        <v>1.5360000000000011</v>
      </c>
      <c r="OG8" s="1">
        <f t="shared" ref="OG8:QR8" si="6">t/1000+OF8</f>
        <v>1.5400000000000011</v>
      </c>
      <c r="OH8" s="1">
        <f t="shared" si="6"/>
        <v>1.5440000000000011</v>
      </c>
      <c r="OI8" s="1">
        <f t="shared" si="6"/>
        <v>1.5480000000000012</v>
      </c>
      <c r="OJ8" s="1">
        <f t="shared" si="6"/>
        <v>1.5520000000000012</v>
      </c>
      <c r="OK8" s="1">
        <f t="shared" si="6"/>
        <v>1.5560000000000012</v>
      </c>
      <c r="OL8" s="1">
        <f t="shared" si="6"/>
        <v>1.5600000000000012</v>
      </c>
      <c r="OM8" s="1">
        <f t="shared" si="6"/>
        <v>1.5640000000000012</v>
      </c>
      <c r="ON8" s="1">
        <f t="shared" si="6"/>
        <v>1.5680000000000012</v>
      </c>
      <c r="OO8" s="1">
        <f t="shared" si="6"/>
        <v>1.5720000000000012</v>
      </c>
      <c r="OP8" s="1">
        <f t="shared" si="6"/>
        <v>1.5760000000000012</v>
      </c>
      <c r="OQ8" s="1">
        <f t="shared" si="6"/>
        <v>1.5800000000000012</v>
      </c>
      <c r="OR8" s="1">
        <f t="shared" si="6"/>
        <v>1.5840000000000012</v>
      </c>
      <c r="OS8" s="1">
        <f t="shared" si="6"/>
        <v>1.5880000000000012</v>
      </c>
      <c r="OT8" s="1">
        <f t="shared" si="6"/>
        <v>1.5920000000000012</v>
      </c>
      <c r="OU8" s="1">
        <f t="shared" si="6"/>
        <v>1.5960000000000012</v>
      </c>
      <c r="OV8" s="1">
        <f t="shared" si="6"/>
        <v>1.6000000000000012</v>
      </c>
      <c r="OW8" s="1">
        <f t="shared" si="6"/>
        <v>1.6040000000000012</v>
      </c>
      <c r="OX8" s="1">
        <f t="shared" si="6"/>
        <v>1.6080000000000012</v>
      </c>
      <c r="OY8" s="1">
        <f t="shared" si="6"/>
        <v>1.6120000000000012</v>
      </c>
      <c r="OZ8" s="1">
        <f t="shared" si="6"/>
        <v>1.6160000000000012</v>
      </c>
      <c r="PA8" s="1">
        <f t="shared" si="6"/>
        <v>1.6200000000000012</v>
      </c>
      <c r="PB8" s="1">
        <f t="shared" si="6"/>
        <v>1.6240000000000012</v>
      </c>
      <c r="PC8" s="1">
        <f t="shared" si="6"/>
        <v>1.6280000000000012</v>
      </c>
      <c r="PD8" s="1">
        <f t="shared" si="6"/>
        <v>1.6320000000000012</v>
      </c>
      <c r="PE8" s="1">
        <f t="shared" si="6"/>
        <v>1.6360000000000012</v>
      </c>
      <c r="PF8" s="1">
        <f t="shared" si="6"/>
        <v>1.6400000000000012</v>
      </c>
      <c r="PG8" s="1">
        <f t="shared" si="6"/>
        <v>1.6440000000000012</v>
      </c>
      <c r="PH8" s="1">
        <f t="shared" si="6"/>
        <v>1.6480000000000012</v>
      </c>
      <c r="PI8" s="1">
        <f t="shared" si="6"/>
        <v>1.6520000000000012</v>
      </c>
      <c r="PJ8" s="1">
        <f t="shared" si="6"/>
        <v>1.6560000000000012</v>
      </c>
      <c r="PK8" s="1">
        <f t="shared" si="6"/>
        <v>1.6600000000000013</v>
      </c>
      <c r="PL8" s="1">
        <f t="shared" si="6"/>
        <v>1.6640000000000013</v>
      </c>
      <c r="PM8" s="1">
        <f t="shared" si="6"/>
        <v>1.6680000000000013</v>
      </c>
      <c r="PN8" s="1">
        <f t="shared" si="6"/>
        <v>1.6720000000000013</v>
      </c>
      <c r="PO8" s="1">
        <f t="shared" si="6"/>
        <v>1.6760000000000013</v>
      </c>
      <c r="PP8" s="1">
        <f t="shared" si="6"/>
        <v>1.6800000000000013</v>
      </c>
      <c r="PQ8" s="1">
        <f t="shared" si="6"/>
        <v>1.6840000000000013</v>
      </c>
      <c r="PR8" s="1">
        <f t="shared" si="6"/>
        <v>1.6880000000000013</v>
      </c>
      <c r="PS8" s="1">
        <f t="shared" si="6"/>
        <v>1.6920000000000013</v>
      </c>
      <c r="PT8" s="1">
        <f t="shared" si="6"/>
        <v>1.6960000000000013</v>
      </c>
      <c r="PU8" s="1">
        <f t="shared" si="6"/>
        <v>1.7000000000000013</v>
      </c>
      <c r="PV8" s="1">
        <f t="shared" si="6"/>
        <v>1.7040000000000013</v>
      </c>
      <c r="PW8" s="1">
        <f t="shared" si="6"/>
        <v>1.7080000000000013</v>
      </c>
      <c r="PX8" s="1">
        <f t="shared" si="6"/>
        <v>1.7120000000000013</v>
      </c>
      <c r="PY8" s="1">
        <f t="shared" si="6"/>
        <v>1.7160000000000013</v>
      </c>
      <c r="PZ8" s="1">
        <f t="shared" si="6"/>
        <v>1.7200000000000013</v>
      </c>
      <c r="QA8" s="1">
        <f t="shared" si="6"/>
        <v>1.7240000000000013</v>
      </c>
      <c r="QB8" s="1">
        <f t="shared" si="6"/>
        <v>1.7280000000000013</v>
      </c>
      <c r="QC8" s="1">
        <f t="shared" si="6"/>
        <v>1.7320000000000013</v>
      </c>
      <c r="QD8" s="1">
        <f t="shared" si="6"/>
        <v>1.7360000000000013</v>
      </c>
      <c r="QE8" s="1">
        <f t="shared" si="6"/>
        <v>1.7400000000000013</v>
      </c>
      <c r="QF8" s="1">
        <f t="shared" si="6"/>
        <v>1.7440000000000013</v>
      </c>
      <c r="QG8" s="1">
        <f t="shared" si="6"/>
        <v>1.7480000000000013</v>
      </c>
      <c r="QH8" s="1">
        <f t="shared" si="6"/>
        <v>1.7520000000000013</v>
      </c>
      <c r="QI8" s="1">
        <f t="shared" si="6"/>
        <v>1.7560000000000013</v>
      </c>
      <c r="QJ8" s="1">
        <f t="shared" si="6"/>
        <v>1.7600000000000013</v>
      </c>
      <c r="QK8" s="1">
        <f t="shared" si="6"/>
        <v>1.7640000000000013</v>
      </c>
      <c r="QL8" s="1">
        <f t="shared" si="6"/>
        <v>1.7680000000000013</v>
      </c>
      <c r="QM8" s="1">
        <f t="shared" si="6"/>
        <v>1.7720000000000014</v>
      </c>
      <c r="QN8" s="1">
        <f t="shared" si="6"/>
        <v>1.7760000000000014</v>
      </c>
      <c r="QO8" s="1">
        <f t="shared" si="6"/>
        <v>1.7800000000000014</v>
      </c>
      <c r="QP8" s="1">
        <f t="shared" si="6"/>
        <v>1.7840000000000014</v>
      </c>
      <c r="QQ8" s="1">
        <f t="shared" si="6"/>
        <v>1.7880000000000014</v>
      </c>
      <c r="QR8" s="1">
        <f t="shared" si="6"/>
        <v>1.7920000000000014</v>
      </c>
      <c r="QS8" s="1">
        <f t="shared" ref="QS8:TD8" si="7">t/1000+QR8</f>
        <v>1.7960000000000014</v>
      </c>
      <c r="QT8" s="1">
        <f t="shared" si="7"/>
        <v>1.8000000000000014</v>
      </c>
      <c r="QU8" s="1">
        <f t="shared" si="7"/>
        <v>1.8040000000000014</v>
      </c>
      <c r="QV8" s="1">
        <f t="shared" si="7"/>
        <v>1.8080000000000014</v>
      </c>
      <c r="QW8" s="1">
        <f t="shared" si="7"/>
        <v>1.8120000000000014</v>
      </c>
      <c r="QX8" s="1">
        <f t="shared" si="7"/>
        <v>1.8160000000000014</v>
      </c>
      <c r="QY8" s="1">
        <f t="shared" si="7"/>
        <v>1.8200000000000014</v>
      </c>
      <c r="QZ8" s="1">
        <f t="shared" si="7"/>
        <v>1.8240000000000014</v>
      </c>
      <c r="RA8" s="1">
        <f t="shared" si="7"/>
        <v>1.8280000000000014</v>
      </c>
      <c r="RB8" s="1">
        <f t="shared" si="7"/>
        <v>1.8320000000000014</v>
      </c>
      <c r="RC8" s="1">
        <f t="shared" si="7"/>
        <v>1.8360000000000014</v>
      </c>
      <c r="RD8" s="1">
        <f t="shared" si="7"/>
        <v>1.8400000000000014</v>
      </c>
      <c r="RE8" s="1">
        <f t="shared" si="7"/>
        <v>1.8440000000000014</v>
      </c>
      <c r="RF8" s="1">
        <f t="shared" si="7"/>
        <v>1.8480000000000014</v>
      </c>
      <c r="RG8" s="1">
        <f t="shared" si="7"/>
        <v>1.8520000000000014</v>
      </c>
      <c r="RH8" s="1">
        <f t="shared" si="7"/>
        <v>1.8560000000000014</v>
      </c>
      <c r="RI8" s="1">
        <f t="shared" si="7"/>
        <v>1.8600000000000014</v>
      </c>
      <c r="RJ8" s="1">
        <f t="shared" si="7"/>
        <v>1.8640000000000014</v>
      </c>
      <c r="RK8" s="1">
        <f t="shared" si="7"/>
        <v>1.8680000000000014</v>
      </c>
      <c r="RL8" s="1">
        <f t="shared" si="7"/>
        <v>1.8720000000000014</v>
      </c>
      <c r="RM8" s="1">
        <f t="shared" si="7"/>
        <v>1.8760000000000014</v>
      </c>
      <c r="RN8" s="1">
        <f t="shared" si="7"/>
        <v>1.8800000000000014</v>
      </c>
      <c r="RO8" s="1">
        <f t="shared" si="7"/>
        <v>1.8840000000000015</v>
      </c>
      <c r="RP8" s="1">
        <f t="shared" si="7"/>
        <v>1.8880000000000015</v>
      </c>
      <c r="RQ8" s="1">
        <f t="shared" si="7"/>
        <v>1.8920000000000015</v>
      </c>
      <c r="RR8" s="1">
        <f t="shared" si="7"/>
        <v>1.8960000000000015</v>
      </c>
      <c r="RS8" s="1">
        <f t="shared" si="7"/>
        <v>1.9000000000000015</v>
      </c>
      <c r="RT8" s="1">
        <f t="shared" si="7"/>
        <v>1.9040000000000015</v>
      </c>
      <c r="RU8" s="1">
        <f t="shared" si="7"/>
        <v>1.9080000000000015</v>
      </c>
      <c r="RV8" s="1">
        <f t="shared" si="7"/>
        <v>1.9120000000000015</v>
      </c>
      <c r="RW8" s="1">
        <f t="shared" si="7"/>
        <v>1.9160000000000015</v>
      </c>
      <c r="RX8" s="1">
        <f t="shared" si="7"/>
        <v>1.9200000000000015</v>
      </c>
      <c r="RY8" s="1">
        <f t="shared" si="7"/>
        <v>1.9240000000000015</v>
      </c>
      <c r="RZ8" s="1">
        <f t="shared" si="7"/>
        <v>1.9280000000000015</v>
      </c>
      <c r="SA8" s="1">
        <f t="shared" si="7"/>
        <v>1.9320000000000015</v>
      </c>
      <c r="SB8" s="1">
        <f t="shared" si="7"/>
        <v>1.9360000000000015</v>
      </c>
      <c r="SC8" s="1">
        <f t="shared" si="7"/>
        <v>1.9400000000000015</v>
      </c>
      <c r="SD8" s="1">
        <f t="shared" si="7"/>
        <v>1.9440000000000015</v>
      </c>
      <c r="SE8" s="1">
        <f t="shared" si="7"/>
        <v>1.9480000000000015</v>
      </c>
      <c r="SF8" s="1">
        <f t="shared" si="7"/>
        <v>1.9520000000000015</v>
      </c>
      <c r="SG8" s="1">
        <f t="shared" si="7"/>
        <v>1.9560000000000015</v>
      </c>
      <c r="SH8" s="1">
        <f t="shared" si="7"/>
        <v>1.9600000000000015</v>
      </c>
      <c r="SI8" s="1">
        <f t="shared" si="7"/>
        <v>1.9640000000000015</v>
      </c>
      <c r="SJ8" s="1">
        <f t="shared" si="7"/>
        <v>1.9680000000000015</v>
      </c>
      <c r="SK8" s="1">
        <f t="shared" si="7"/>
        <v>1.9720000000000015</v>
      </c>
      <c r="SL8" s="1">
        <f t="shared" si="7"/>
        <v>1.9760000000000015</v>
      </c>
      <c r="SM8" s="1">
        <f t="shared" si="7"/>
        <v>1.9800000000000015</v>
      </c>
      <c r="SN8" s="1">
        <f t="shared" si="7"/>
        <v>1.9840000000000015</v>
      </c>
      <c r="SO8" s="1">
        <f t="shared" si="7"/>
        <v>1.9880000000000015</v>
      </c>
      <c r="SP8" s="1">
        <f t="shared" si="7"/>
        <v>1.9920000000000015</v>
      </c>
      <c r="SQ8" s="1">
        <f t="shared" si="7"/>
        <v>1.9960000000000016</v>
      </c>
      <c r="SR8" s="1">
        <f t="shared" si="7"/>
        <v>2.0000000000000013</v>
      </c>
      <c r="SS8" s="1">
        <f t="shared" si="7"/>
        <v>2.0040000000000013</v>
      </c>
      <c r="ST8" s="1">
        <f t="shared" si="7"/>
        <v>2.0080000000000013</v>
      </c>
      <c r="SU8" s="1">
        <f t="shared" si="7"/>
        <v>2.0120000000000013</v>
      </c>
      <c r="SV8" s="1">
        <f t="shared" si="7"/>
        <v>2.0160000000000013</v>
      </c>
      <c r="SW8" s="1">
        <f t="shared" si="7"/>
        <v>2.0200000000000014</v>
      </c>
      <c r="SX8" s="1">
        <f t="shared" si="7"/>
        <v>2.0240000000000014</v>
      </c>
      <c r="SY8" s="1">
        <f t="shared" si="7"/>
        <v>2.0280000000000014</v>
      </c>
      <c r="SZ8" s="1">
        <f t="shared" si="7"/>
        <v>2.0320000000000014</v>
      </c>
      <c r="TA8" s="1">
        <f t="shared" si="7"/>
        <v>2.0360000000000014</v>
      </c>
      <c r="TB8" s="1">
        <f t="shared" si="7"/>
        <v>2.0400000000000014</v>
      </c>
      <c r="TC8" s="1">
        <f t="shared" si="7"/>
        <v>2.0440000000000014</v>
      </c>
      <c r="TD8" s="1">
        <f t="shared" si="7"/>
        <v>2.0480000000000014</v>
      </c>
      <c r="TE8" s="1">
        <f t="shared" ref="TE8:VP8" si="8">t/1000+TD8</f>
        <v>2.0520000000000014</v>
      </c>
      <c r="TF8" s="1">
        <f t="shared" si="8"/>
        <v>2.0560000000000014</v>
      </c>
      <c r="TG8" s="1">
        <f t="shared" si="8"/>
        <v>2.0600000000000014</v>
      </c>
      <c r="TH8" s="1">
        <f t="shared" si="8"/>
        <v>2.0640000000000014</v>
      </c>
      <c r="TI8" s="1">
        <f t="shared" si="8"/>
        <v>2.0680000000000014</v>
      </c>
      <c r="TJ8" s="1">
        <f t="shared" si="8"/>
        <v>2.0720000000000014</v>
      </c>
      <c r="TK8" s="1">
        <f t="shared" si="8"/>
        <v>2.0760000000000014</v>
      </c>
      <c r="TL8" s="1">
        <f t="shared" si="8"/>
        <v>2.0800000000000014</v>
      </c>
      <c r="TM8" s="1">
        <f t="shared" si="8"/>
        <v>2.0840000000000014</v>
      </c>
      <c r="TN8" s="1">
        <f t="shared" si="8"/>
        <v>2.0880000000000014</v>
      </c>
      <c r="TO8" s="1">
        <f t="shared" si="8"/>
        <v>2.0920000000000014</v>
      </c>
      <c r="TP8" s="1">
        <f t="shared" si="8"/>
        <v>2.0960000000000014</v>
      </c>
      <c r="TQ8" s="1">
        <f t="shared" si="8"/>
        <v>2.1000000000000014</v>
      </c>
      <c r="TR8" s="1">
        <f t="shared" si="8"/>
        <v>2.1040000000000014</v>
      </c>
      <c r="TS8" s="1">
        <f t="shared" si="8"/>
        <v>2.1080000000000014</v>
      </c>
      <c r="TT8" s="1">
        <f t="shared" si="8"/>
        <v>2.1120000000000014</v>
      </c>
      <c r="TU8" s="1">
        <f t="shared" si="8"/>
        <v>2.1160000000000014</v>
      </c>
      <c r="TV8" s="1">
        <f t="shared" si="8"/>
        <v>2.1200000000000014</v>
      </c>
      <c r="TW8" s="1">
        <f t="shared" si="8"/>
        <v>2.1240000000000014</v>
      </c>
      <c r="TX8" s="1">
        <f t="shared" si="8"/>
        <v>2.1280000000000014</v>
      </c>
      <c r="TY8" s="1">
        <f t="shared" si="8"/>
        <v>2.1320000000000014</v>
      </c>
      <c r="TZ8" s="1">
        <f t="shared" si="8"/>
        <v>2.1360000000000015</v>
      </c>
      <c r="UA8" s="1">
        <f t="shared" si="8"/>
        <v>2.1400000000000015</v>
      </c>
      <c r="UB8" s="1">
        <f t="shared" si="8"/>
        <v>2.1440000000000015</v>
      </c>
      <c r="UC8" s="1">
        <f t="shared" si="8"/>
        <v>2.1480000000000015</v>
      </c>
      <c r="UD8" s="1">
        <f t="shared" si="8"/>
        <v>2.1520000000000015</v>
      </c>
      <c r="UE8" s="1">
        <f t="shared" si="8"/>
        <v>2.1560000000000015</v>
      </c>
      <c r="UF8" s="1">
        <f t="shared" si="8"/>
        <v>2.1600000000000015</v>
      </c>
      <c r="UG8" s="1">
        <f t="shared" si="8"/>
        <v>2.1640000000000015</v>
      </c>
      <c r="UH8" s="1">
        <f t="shared" si="8"/>
        <v>2.1680000000000015</v>
      </c>
      <c r="UI8" s="1">
        <f t="shared" si="8"/>
        <v>2.1720000000000015</v>
      </c>
      <c r="UJ8" s="1">
        <f t="shared" si="8"/>
        <v>2.1760000000000015</v>
      </c>
      <c r="UK8" s="1">
        <f t="shared" si="8"/>
        <v>2.1800000000000015</v>
      </c>
      <c r="UL8" s="1">
        <f t="shared" si="8"/>
        <v>2.1840000000000015</v>
      </c>
      <c r="UM8" s="1">
        <f t="shared" si="8"/>
        <v>2.1880000000000015</v>
      </c>
      <c r="UN8" s="1">
        <f t="shared" si="8"/>
        <v>2.1920000000000015</v>
      </c>
      <c r="UO8" s="1">
        <f t="shared" si="8"/>
        <v>2.1960000000000015</v>
      </c>
      <c r="UP8" s="1">
        <f t="shared" si="8"/>
        <v>2.2000000000000015</v>
      </c>
      <c r="UQ8" s="1">
        <f t="shared" si="8"/>
        <v>2.2040000000000015</v>
      </c>
      <c r="UR8" s="1">
        <f t="shared" si="8"/>
        <v>2.2080000000000015</v>
      </c>
      <c r="US8" s="1">
        <f t="shared" si="8"/>
        <v>2.2120000000000015</v>
      </c>
      <c r="UT8" s="1">
        <f t="shared" si="8"/>
        <v>2.2160000000000015</v>
      </c>
      <c r="UU8" s="1">
        <f t="shared" si="8"/>
        <v>2.2200000000000015</v>
      </c>
      <c r="UV8" s="1">
        <f t="shared" si="8"/>
        <v>2.2240000000000015</v>
      </c>
      <c r="UW8" s="1">
        <f t="shared" si="8"/>
        <v>2.2280000000000015</v>
      </c>
      <c r="UX8" s="1">
        <f t="shared" si="8"/>
        <v>2.2320000000000015</v>
      </c>
      <c r="UY8" s="1">
        <f t="shared" si="8"/>
        <v>2.2360000000000015</v>
      </c>
      <c r="UZ8" s="1">
        <f t="shared" si="8"/>
        <v>2.2400000000000015</v>
      </c>
      <c r="VA8" s="1">
        <f t="shared" si="8"/>
        <v>2.2440000000000015</v>
      </c>
      <c r="VB8" s="1">
        <f t="shared" si="8"/>
        <v>2.2480000000000016</v>
      </c>
      <c r="VC8" s="1">
        <f t="shared" si="8"/>
        <v>2.2520000000000016</v>
      </c>
      <c r="VD8" s="1">
        <f t="shared" si="8"/>
        <v>2.2560000000000016</v>
      </c>
      <c r="VE8" s="1">
        <f t="shared" si="8"/>
        <v>2.2600000000000016</v>
      </c>
      <c r="VF8" s="1">
        <f t="shared" si="8"/>
        <v>2.2640000000000016</v>
      </c>
      <c r="VG8" s="1">
        <f t="shared" si="8"/>
        <v>2.2680000000000016</v>
      </c>
      <c r="VH8" s="1">
        <f t="shared" si="8"/>
        <v>2.2720000000000016</v>
      </c>
      <c r="VI8" s="1">
        <f t="shared" si="8"/>
        <v>2.2760000000000016</v>
      </c>
      <c r="VJ8" s="1">
        <f t="shared" si="8"/>
        <v>2.2800000000000016</v>
      </c>
      <c r="VK8" s="1">
        <f t="shared" si="8"/>
        <v>2.2840000000000016</v>
      </c>
      <c r="VL8" s="1">
        <f t="shared" si="8"/>
        <v>2.2880000000000016</v>
      </c>
      <c r="VM8" s="1">
        <f t="shared" si="8"/>
        <v>2.2920000000000016</v>
      </c>
      <c r="VN8" s="1">
        <f t="shared" si="8"/>
        <v>2.2960000000000016</v>
      </c>
      <c r="VO8" s="1">
        <f t="shared" si="8"/>
        <v>2.3000000000000016</v>
      </c>
      <c r="VP8" s="1">
        <f t="shared" si="8"/>
        <v>2.3040000000000016</v>
      </c>
      <c r="VQ8" s="1">
        <f t="shared" ref="VQ8:YB8" si="9">t/1000+VP8</f>
        <v>2.3080000000000016</v>
      </c>
      <c r="VR8" s="1">
        <f t="shared" si="9"/>
        <v>2.3120000000000016</v>
      </c>
      <c r="VS8" s="1">
        <f t="shared" si="9"/>
        <v>2.3160000000000016</v>
      </c>
      <c r="VT8" s="1">
        <f t="shared" si="9"/>
        <v>2.3200000000000016</v>
      </c>
      <c r="VU8" s="1">
        <f t="shared" si="9"/>
        <v>2.3240000000000016</v>
      </c>
      <c r="VV8" s="1">
        <f t="shared" si="9"/>
        <v>2.3280000000000016</v>
      </c>
      <c r="VW8" s="1">
        <f t="shared" si="9"/>
        <v>2.3320000000000016</v>
      </c>
      <c r="VX8" s="1">
        <f t="shared" si="9"/>
        <v>2.3360000000000016</v>
      </c>
      <c r="VY8" s="1">
        <f t="shared" si="9"/>
        <v>2.3400000000000016</v>
      </c>
      <c r="VZ8" s="1">
        <f t="shared" si="9"/>
        <v>2.3440000000000016</v>
      </c>
      <c r="WA8" s="1">
        <f t="shared" si="9"/>
        <v>2.3480000000000016</v>
      </c>
      <c r="WB8" s="1">
        <f t="shared" si="9"/>
        <v>2.3520000000000016</v>
      </c>
      <c r="WC8" s="1">
        <f t="shared" si="9"/>
        <v>2.3560000000000016</v>
      </c>
      <c r="WD8" s="1">
        <f t="shared" si="9"/>
        <v>2.3600000000000017</v>
      </c>
      <c r="WE8" s="1">
        <f t="shared" si="9"/>
        <v>2.3640000000000017</v>
      </c>
      <c r="WF8" s="1">
        <f t="shared" si="9"/>
        <v>2.3680000000000017</v>
      </c>
      <c r="WG8" s="1">
        <f t="shared" si="9"/>
        <v>2.3720000000000017</v>
      </c>
      <c r="WH8" s="1">
        <f t="shared" si="9"/>
        <v>2.3760000000000017</v>
      </c>
      <c r="WI8" s="1">
        <f t="shared" si="9"/>
        <v>2.3800000000000017</v>
      </c>
      <c r="WJ8" s="1">
        <f t="shared" si="9"/>
        <v>2.3840000000000017</v>
      </c>
      <c r="WK8" s="1">
        <f t="shared" si="9"/>
        <v>2.3880000000000017</v>
      </c>
      <c r="WL8" s="1">
        <f t="shared" si="9"/>
        <v>2.3920000000000017</v>
      </c>
      <c r="WM8" s="1">
        <f t="shared" si="9"/>
        <v>2.3960000000000017</v>
      </c>
      <c r="WN8" s="1">
        <f t="shared" si="9"/>
        <v>2.4000000000000017</v>
      </c>
      <c r="WO8" s="1">
        <f t="shared" si="9"/>
        <v>2.4040000000000017</v>
      </c>
      <c r="WP8" s="1">
        <f t="shared" si="9"/>
        <v>2.4080000000000017</v>
      </c>
      <c r="WQ8" s="1">
        <f t="shared" si="9"/>
        <v>2.4120000000000017</v>
      </c>
      <c r="WR8" s="1">
        <f t="shared" si="9"/>
        <v>2.4160000000000017</v>
      </c>
      <c r="WS8" s="1">
        <f t="shared" si="9"/>
        <v>2.4200000000000017</v>
      </c>
      <c r="WT8" s="1">
        <f t="shared" si="9"/>
        <v>2.4240000000000017</v>
      </c>
      <c r="WU8" s="1">
        <f t="shared" si="9"/>
        <v>2.4280000000000017</v>
      </c>
      <c r="WV8" s="1">
        <f t="shared" si="9"/>
        <v>2.4320000000000017</v>
      </c>
      <c r="WW8" s="1">
        <f t="shared" si="9"/>
        <v>2.4360000000000017</v>
      </c>
      <c r="WX8" s="1">
        <f t="shared" si="9"/>
        <v>2.4400000000000017</v>
      </c>
      <c r="WY8" s="1">
        <f t="shared" si="9"/>
        <v>2.4440000000000017</v>
      </c>
      <c r="WZ8" s="1">
        <f t="shared" si="9"/>
        <v>2.4480000000000017</v>
      </c>
      <c r="XA8" s="1">
        <f t="shared" si="9"/>
        <v>2.4520000000000017</v>
      </c>
      <c r="XB8" s="1">
        <f t="shared" si="9"/>
        <v>2.4560000000000017</v>
      </c>
      <c r="XC8" s="1">
        <f t="shared" si="9"/>
        <v>2.4600000000000017</v>
      </c>
      <c r="XD8" s="1">
        <f t="shared" si="9"/>
        <v>2.4640000000000017</v>
      </c>
      <c r="XE8" s="1">
        <f t="shared" si="9"/>
        <v>2.4680000000000017</v>
      </c>
      <c r="XF8" s="1">
        <f t="shared" si="9"/>
        <v>2.4720000000000018</v>
      </c>
      <c r="XG8" s="1">
        <f t="shared" si="9"/>
        <v>2.4760000000000018</v>
      </c>
      <c r="XH8" s="1">
        <f t="shared" si="9"/>
        <v>2.4800000000000018</v>
      </c>
      <c r="XI8" s="1">
        <f t="shared" si="9"/>
        <v>2.4840000000000018</v>
      </c>
      <c r="XJ8" s="1">
        <f t="shared" si="9"/>
        <v>2.4880000000000018</v>
      </c>
      <c r="XK8" s="1">
        <f t="shared" si="9"/>
        <v>2.4920000000000018</v>
      </c>
      <c r="XL8" s="1">
        <f t="shared" si="9"/>
        <v>2.4960000000000018</v>
      </c>
      <c r="XM8" s="1">
        <f t="shared" si="9"/>
        <v>2.5000000000000018</v>
      </c>
      <c r="XN8" s="1">
        <f t="shared" si="9"/>
        <v>2.5040000000000018</v>
      </c>
      <c r="XO8" s="1">
        <f t="shared" si="9"/>
        <v>2.5080000000000018</v>
      </c>
      <c r="XP8" s="1">
        <f t="shared" si="9"/>
        <v>2.5120000000000018</v>
      </c>
      <c r="XQ8" s="1">
        <f t="shared" si="9"/>
        <v>2.5160000000000018</v>
      </c>
      <c r="XR8" s="1">
        <f t="shared" si="9"/>
        <v>2.5200000000000018</v>
      </c>
      <c r="XS8" s="1">
        <f t="shared" si="9"/>
        <v>2.5240000000000018</v>
      </c>
      <c r="XT8" s="1">
        <f t="shared" si="9"/>
        <v>2.5280000000000018</v>
      </c>
      <c r="XU8" s="1">
        <f t="shared" si="9"/>
        <v>2.5320000000000018</v>
      </c>
      <c r="XV8" s="1">
        <f t="shared" si="9"/>
        <v>2.5360000000000018</v>
      </c>
      <c r="XW8" s="1">
        <f t="shared" si="9"/>
        <v>2.5400000000000018</v>
      </c>
      <c r="XX8" s="1">
        <f t="shared" si="9"/>
        <v>2.5440000000000018</v>
      </c>
      <c r="XY8" s="1">
        <f t="shared" si="9"/>
        <v>2.5480000000000018</v>
      </c>
      <c r="XZ8" s="1">
        <f t="shared" si="9"/>
        <v>2.5520000000000018</v>
      </c>
      <c r="YA8" s="1">
        <f t="shared" si="9"/>
        <v>2.5560000000000018</v>
      </c>
      <c r="YB8" s="1">
        <f t="shared" si="9"/>
        <v>2.5600000000000018</v>
      </c>
      <c r="YC8" s="1">
        <f t="shared" ref="YC8:AAN8" si="10">t/1000+YB8</f>
        <v>2.5640000000000018</v>
      </c>
      <c r="YD8" s="1">
        <f t="shared" si="10"/>
        <v>2.5680000000000018</v>
      </c>
      <c r="YE8" s="1">
        <f t="shared" si="10"/>
        <v>2.5720000000000018</v>
      </c>
      <c r="YF8" s="1">
        <f t="shared" si="10"/>
        <v>2.5760000000000018</v>
      </c>
      <c r="YG8" s="1">
        <f t="shared" si="10"/>
        <v>2.5800000000000018</v>
      </c>
      <c r="YH8" s="1">
        <f t="shared" si="10"/>
        <v>2.5840000000000019</v>
      </c>
      <c r="YI8" s="1">
        <f t="shared" si="10"/>
        <v>2.5880000000000019</v>
      </c>
      <c r="YJ8" s="1">
        <f t="shared" si="10"/>
        <v>2.5920000000000019</v>
      </c>
      <c r="YK8" s="1">
        <f t="shared" si="10"/>
        <v>2.5960000000000019</v>
      </c>
      <c r="YL8" s="1">
        <f t="shared" si="10"/>
        <v>2.6000000000000019</v>
      </c>
      <c r="YM8" s="1">
        <f t="shared" si="10"/>
        <v>2.6040000000000019</v>
      </c>
      <c r="YN8" s="1">
        <f t="shared" si="10"/>
        <v>2.6080000000000019</v>
      </c>
      <c r="YO8" s="1">
        <f t="shared" si="10"/>
        <v>2.6120000000000019</v>
      </c>
      <c r="YP8" s="1">
        <f t="shared" si="10"/>
        <v>2.6160000000000019</v>
      </c>
      <c r="YQ8" s="1">
        <f t="shared" si="10"/>
        <v>2.6200000000000019</v>
      </c>
      <c r="YR8" s="1">
        <f t="shared" si="10"/>
        <v>2.6240000000000019</v>
      </c>
      <c r="YS8" s="1">
        <f t="shared" si="10"/>
        <v>2.6280000000000019</v>
      </c>
      <c r="YT8" s="1">
        <f t="shared" si="10"/>
        <v>2.6320000000000019</v>
      </c>
      <c r="YU8" s="1">
        <f t="shared" si="10"/>
        <v>2.6360000000000019</v>
      </c>
      <c r="YV8" s="1">
        <f t="shared" si="10"/>
        <v>2.6400000000000019</v>
      </c>
      <c r="YW8" s="1">
        <f t="shared" si="10"/>
        <v>2.6440000000000019</v>
      </c>
      <c r="YX8" s="1">
        <f t="shared" si="10"/>
        <v>2.6480000000000019</v>
      </c>
      <c r="YY8" s="1">
        <f t="shared" si="10"/>
        <v>2.6520000000000019</v>
      </c>
      <c r="YZ8" s="1">
        <f t="shared" si="10"/>
        <v>2.6560000000000019</v>
      </c>
      <c r="ZA8" s="1">
        <f t="shared" si="10"/>
        <v>2.6600000000000019</v>
      </c>
      <c r="ZB8" s="1">
        <f t="shared" si="10"/>
        <v>2.6640000000000019</v>
      </c>
      <c r="ZC8" s="1">
        <f t="shared" si="10"/>
        <v>2.6680000000000019</v>
      </c>
      <c r="ZD8" s="1">
        <f t="shared" si="10"/>
        <v>2.6720000000000019</v>
      </c>
      <c r="ZE8" s="1">
        <f t="shared" si="10"/>
        <v>2.6760000000000019</v>
      </c>
      <c r="ZF8" s="1">
        <f t="shared" si="10"/>
        <v>2.6800000000000019</v>
      </c>
      <c r="ZG8" s="1">
        <f t="shared" si="10"/>
        <v>2.6840000000000019</v>
      </c>
      <c r="ZH8" s="1">
        <f t="shared" si="10"/>
        <v>2.6880000000000019</v>
      </c>
      <c r="ZI8" s="1">
        <f t="shared" si="10"/>
        <v>2.6920000000000019</v>
      </c>
      <c r="ZJ8" s="1">
        <f t="shared" si="10"/>
        <v>2.696000000000002</v>
      </c>
      <c r="ZK8" s="1">
        <f t="shared" si="10"/>
        <v>2.700000000000002</v>
      </c>
      <c r="ZL8" s="1">
        <f t="shared" si="10"/>
        <v>2.704000000000002</v>
      </c>
      <c r="ZM8" s="1">
        <f t="shared" si="10"/>
        <v>2.708000000000002</v>
      </c>
      <c r="ZN8" s="1">
        <f t="shared" si="10"/>
        <v>2.712000000000002</v>
      </c>
      <c r="ZO8" s="1">
        <f t="shared" si="10"/>
        <v>2.716000000000002</v>
      </c>
      <c r="ZP8" s="1">
        <f t="shared" si="10"/>
        <v>2.720000000000002</v>
      </c>
      <c r="ZQ8" s="1">
        <f t="shared" si="10"/>
        <v>2.724000000000002</v>
      </c>
      <c r="ZR8" s="1">
        <f t="shared" si="10"/>
        <v>2.728000000000002</v>
      </c>
      <c r="ZS8" s="1">
        <f t="shared" si="10"/>
        <v>2.732000000000002</v>
      </c>
      <c r="ZT8" s="1">
        <f t="shared" si="10"/>
        <v>2.736000000000002</v>
      </c>
      <c r="ZU8" s="1">
        <f t="shared" si="10"/>
        <v>2.740000000000002</v>
      </c>
      <c r="ZV8" s="1">
        <f t="shared" si="10"/>
        <v>2.744000000000002</v>
      </c>
      <c r="ZW8" s="1">
        <f t="shared" si="10"/>
        <v>2.748000000000002</v>
      </c>
      <c r="ZX8" s="1">
        <f t="shared" si="10"/>
        <v>2.752000000000002</v>
      </c>
      <c r="ZY8" s="1">
        <f t="shared" si="10"/>
        <v>2.756000000000002</v>
      </c>
      <c r="ZZ8" s="1">
        <f t="shared" si="10"/>
        <v>2.760000000000002</v>
      </c>
      <c r="AAA8" s="1">
        <f t="shared" si="10"/>
        <v>2.764000000000002</v>
      </c>
      <c r="AAB8" s="1">
        <f t="shared" si="10"/>
        <v>2.768000000000002</v>
      </c>
      <c r="AAC8" s="1">
        <f t="shared" si="10"/>
        <v>2.772000000000002</v>
      </c>
      <c r="AAD8" s="1">
        <f t="shared" si="10"/>
        <v>2.776000000000002</v>
      </c>
      <c r="AAE8" s="1">
        <f t="shared" si="10"/>
        <v>2.780000000000002</v>
      </c>
      <c r="AAF8" s="1">
        <f t="shared" si="10"/>
        <v>2.784000000000002</v>
      </c>
      <c r="AAG8" s="1">
        <f t="shared" si="10"/>
        <v>2.788000000000002</v>
      </c>
      <c r="AAH8" s="1">
        <f t="shared" si="10"/>
        <v>2.792000000000002</v>
      </c>
      <c r="AAI8" s="1">
        <f t="shared" si="10"/>
        <v>2.796000000000002</v>
      </c>
      <c r="AAJ8" s="1">
        <f t="shared" si="10"/>
        <v>2.800000000000002</v>
      </c>
      <c r="AAK8" s="1">
        <f t="shared" si="10"/>
        <v>2.804000000000002</v>
      </c>
      <c r="AAL8" s="1">
        <f t="shared" si="10"/>
        <v>2.808000000000002</v>
      </c>
      <c r="AAM8" s="1">
        <f t="shared" si="10"/>
        <v>2.8120000000000021</v>
      </c>
      <c r="AAN8" s="1">
        <f t="shared" si="10"/>
        <v>2.8160000000000021</v>
      </c>
      <c r="AAO8" s="1">
        <f t="shared" ref="AAO8:ACZ8" si="11">t/1000+AAN8</f>
        <v>2.8200000000000021</v>
      </c>
      <c r="AAP8" s="1">
        <f t="shared" si="11"/>
        <v>2.8240000000000021</v>
      </c>
      <c r="AAQ8" s="1">
        <f t="shared" si="11"/>
        <v>2.8280000000000021</v>
      </c>
      <c r="AAR8" s="1">
        <f t="shared" si="11"/>
        <v>2.8320000000000021</v>
      </c>
      <c r="AAS8" s="1">
        <f t="shared" si="11"/>
        <v>2.8360000000000021</v>
      </c>
      <c r="AAT8" s="1">
        <f t="shared" si="11"/>
        <v>2.8400000000000021</v>
      </c>
      <c r="AAU8" s="1">
        <f t="shared" si="11"/>
        <v>2.8440000000000021</v>
      </c>
      <c r="AAV8" s="1">
        <f t="shared" si="11"/>
        <v>2.8480000000000021</v>
      </c>
      <c r="AAW8" s="1">
        <f t="shared" si="11"/>
        <v>2.8520000000000021</v>
      </c>
      <c r="AAX8" s="1">
        <f t="shared" si="11"/>
        <v>2.8560000000000021</v>
      </c>
      <c r="AAY8" s="1">
        <f t="shared" si="11"/>
        <v>2.8600000000000021</v>
      </c>
      <c r="AAZ8" s="1">
        <f t="shared" si="11"/>
        <v>2.8640000000000021</v>
      </c>
      <c r="ABA8" s="1">
        <f t="shared" si="11"/>
        <v>2.8680000000000021</v>
      </c>
      <c r="ABB8" s="1">
        <f t="shared" si="11"/>
        <v>2.8720000000000021</v>
      </c>
      <c r="ABC8" s="1">
        <f t="shared" si="11"/>
        <v>2.8760000000000021</v>
      </c>
      <c r="ABD8" s="1">
        <f t="shared" si="11"/>
        <v>2.8800000000000021</v>
      </c>
      <c r="ABE8" s="1">
        <f t="shared" si="11"/>
        <v>2.8840000000000021</v>
      </c>
      <c r="ABF8" s="1">
        <f t="shared" si="11"/>
        <v>2.8880000000000021</v>
      </c>
      <c r="ABG8" s="1">
        <f t="shared" si="11"/>
        <v>2.8920000000000021</v>
      </c>
      <c r="ABH8" s="1">
        <f t="shared" si="11"/>
        <v>2.8960000000000021</v>
      </c>
      <c r="ABI8" s="1">
        <f t="shared" si="11"/>
        <v>2.9000000000000021</v>
      </c>
      <c r="ABJ8" s="1">
        <f t="shared" si="11"/>
        <v>2.9040000000000021</v>
      </c>
      <c r="ABK8" s="1">
        <f t="shared" si="11"/>
        <v>2.9080000000000021</v>
      </c>
      <c r="ABL8" s="1">
        <f t="shared" si="11"/>
        <v>2.9120000000000021</v>
      </c>
      <c r="ABM8" s="1">
        <f t="shared" si="11"/>
        <v>2.9160000000000021</v>
      </c>
      <c r="ABN8" s="1">
        <f t="shared" si="11"/>
        <v>2.9200000000000021</v>
      </c>
      <c r="ABO8" s="1">
        <f t="shared" si="11"/>
        <v>2.9240000000000022</v>
      </c>
      <c r="ABP8" s="1">
        <f t="shared" si="11"/>
        <v>2.9280000000000022</v>
      </c>
      <c r="ABQ8" s="1">
        <f t="shared" si="11"/>
        <v>2.9320000000000022</v>
      </c>
      <c r="ABR8" s="1">
        <f t="shared" si="11"/>
        <v>2.9360000000000022</v>
      </c>
      <c r="ABS8" s="1">
        <f t="shared" si="11"/>
        <v>2.9400000000000022</v>
      </c>
      <c r="ABT8" s="1">
        <f t="shared" si="11"/>
        <v>2.9440000000000022</v>
      </c>
      <c r="ABU8" s="1">
        <f t="shared" si="11"/>
        <v>2.9480000000000022</v>
      </c>
      <c r="ABV8" s="1">
        <f t="shared" si="11"/>
        <v>2.9520000000000022</v>
      </c>
      <c r="ABW8" s="1">
        <f t="shared" si="11"/>
        <v>2.9560000000000022</v>
      </c>
      <c r="ABX8" s="1">
        <f t="shared" si="11"/>
        <v>2.9600000000000022</v>
      </c>
      <c r="ABY8" s="1">
        <f t="shared" si="11"/>
        <v>2.9640000000000022</v>
      </c>
      <c r="ABZ8" s="1">
        <f t="shared" si="11"/>
        <v>2.9680000000000022</v>
      </c>
      <c r="ACA8" s="1">
        <f t="shared" si="11"/>
        <v>2.9720000000000022</v>
      </c>
      <c r="ACB8" s="1">
        <f t="shared" si="11"/>
        <v>2.9760000000000022</v>
      </c>
      <c r="ACC8" s="1">
        <f t="shared" si="11"/>
        <v>2.9800000000000022</v>
      </c>
      <c r="ACD8" s="1">
        <f t="shared" si="11"/>
        <v>2.9840000000000022</v>
      </c>
      <c r="ACE8" s="1">
        <f t="shared" si="11"/>
        <v>2.9880000000000022</v>
      </c>
      <c r="ACF8" s="1">
        <f t="shared" si="11"/>
        <v>2.9920000000000022</v>
      </c>
      <c r="ACG8" s="1">
        <f t="shared" si="11"/>
        <v>2.9960000000000022</v>
      </c>
      <c r="ACH8" s="1">
        <f t="shared" si="11"/>
        <v>3.0000000000000022</v>
      </c>
      <c r="ACI8" s="1">
        <f t="shared" si="11"/>
        <v>3.0040000000000022</v>
      </c>
      <c r="ACJ8" s="1">
        <f t="shared" si="11"/>
        <v>3.0080000000000022</v>
      </c>
      <c r="ACK8" s="1">
        <f t="shared" si="11"/>
        <v>3.0120000000000022</v>
      </c>
      <c r="ACL8" s="1">
        <f t="shared" si="11"/>
        <v>3.0160000000000022</v>
      </c>
      <c r="ACM8" s="1">
        <f t="shared" si="11"/>
        <v>3.0200000000000022</v>
      </c>
      <c r="ACN8" s="1">
        <f t="shared" si="11"/>
        <v>3.0240000000000022</v>
      </c>
      <c r="ACO8" s="1">
        <f t="shared" si="11"/>
        <v>3.0280000000000022</v>
      </c>
      <c r="ACP8" s="1">
        <f t="shared" si="11"/>
        <v>3.0320000000000022</v>
      </c>
      <c r="ACQ8" s="1">
        <f t="shared" si="11"/>
        <v>3.0360000000000023</v>
      </c>
      <c r="ACR8" s="1">
        <f t="shared" si="11"/>
        <v>3.0400000000000023</v>
      </c>
      <c r="ACS8" s="1">
        <f t="shared" si="11"/>
        <v>3.0440000000000023</v>
      </c>
      <c r="ACT8" s="1">
        <f t="shared" si="11"/>
        <v>3.0480000000000023</v>
      </c>
      <c r="ACU8" s="1">
        <f t="shared" si="11"/>
        <v>3.0520000000000023</v>
      </c>
      <c r="ACV8" s="1">
        <f t="shared" si="11"/>
        <v>3.0560000000000023</v>
      </c>
      <c r="ACW8" s="1">
        <f t="shared" si="11"/>
        <v>3.0600000000000023</v>
      </c>
      <c r="ACX8" s="1">
        <f t="shared" si="11"/>
        <v>3.0640000000000023</v>
      </c>
      <c r="ACY8" s="1">
        <f t="shared" si="11"/>
        <v>3.0680000000000023</v>
      </c>
      <c r="ACZ8" s="1">
        <f t="shared" si="11"/>
        <v>3.0720000000000023</v>
      </c>
      <c r="ADA8" s="1">
        <f t="shared" ref="ADA8:AFL8" si="12">t/1000+ACZ8</f>
        <v>3.0760000000000023</v>
      </c>
      <c r="ADB8" s="1">
        <f t="shared" si="12"/>
        <v>3.0800000000000023</v>
      </c>
      <c r="ADC8" s="1">
        <f t="shared" si="12"/>
        <v>3.0840000000000023</v>
      </c>
      <c r="ADD8" s="1">
        <f t="shared" si="12"/>
        <v>3.0880000000000023</v>
      </c>
      <c r="ADE8" s="1">
        <f t="shared" si="12"/>
        <v>3.0920000000000023</v>
      </c>
      <c r="ADF8" s="1">
        <f t="shared" si="12"/>
        <v>3.0960000000000023</v>
      </c>
      <c r="ADG8" s="1">
        <f t="shared" si="12"/>
        <v>3.1000000000000023</v>
      </c>
      <c r="ADH8" s="1">
        <f t="shared" si="12"/>
        <v>3.1040000000000023</v>
      </c>
      <c r="ADI8" s="1">
        <f t="shared" si="12"/>
        <v>3.1080000000000023</v>
      </c>
      <c r="ADJ8" s="1">
        <f t="shared" si="12"/>
        <v>3.1120000000000023</v>
      </c>
      <c r="ADK8" s="1">
        <f t="shared" si="12"/>
        <v>3.1160000000000023</v>
      </c>
      <c r="ADL8" s="1">
        <f t="shared" si="12"/>
        <v>3.1200000000000023</v>
      </c>
      <c r="ADM8" s="1">
        <f t="shared" si="12"/>
        <v>3.1240000000000023</v>
      </c>
      <c r="ADN8" s="1">
        <f t="shared" si="12"/>
        <v>3.1280000000000023</v>
      </c>
      <c r="ADO8" s="1">
        <f t="shared" si="12"/>
        <v>3.1320000000000023</v>
      </c>
      <c r="ADP8" s="1">
        <f t="shared" si="12"/>
        <v>3.1360000000000023</v>
      </c>
      <c r="ADQ8" s="1">
        <f t="shared" si="12"/>
        <v>3.1400000000000023</v>
      </c>
      <c r="ADR8" s="1">
        <f t="shared" si="12"/>
        <v>3.1440000000000023</v>
      </c>
      <c r="ADS8" s="1">
        <f t="shared" si="12"/>
        <v>3.1480000000000024</v>
      </c>
      <c r="ADT8" s="1">
        <f t="shared" si="12"/>
        <v>3.1520000000000024</v>
      </c>
      <c r="ADU8" s="1">
        <f t="shared" si="12"/>
        <v>3.1560000000000024</v>
      </c>
      <c r="ADV8" s="1">
        <f t="shared" si="12"/>
        <v>3.1600000000000024</v>
      </c>
      <c r="ADW8" s="1">
        <f t="shared" si="12"/>
        <v>3.1640000000000024</v>
      </c>
      <c r="ADX8" s="1">
        <f t="shared" si="12"/>
        <v>3.1680000000000024</v>
      </c>
      <c r="ADY8" s="1">
        <f t="shared" si="12"/>
        <v>3.1720000000000024</v>
      </c>
      <c r="ADZ8" s="1">
        <f t="shared" si="12"/>
        <v>3.1760000000000024</v>
      </c>
      <c r="AEA8" s="1">
        <f t="shared" si="12"/>
        <v>3.1800000000000024</v>
      </c>
      <c r="AEB8" s="1">
        <f t="shared" si="12"/>
        <v>3.1840000000000024</v>
      </c>
      <c r="AEC8" s="1">
        <f t="shared" si="12"/>
        <v>3.1880000000000024</v>
      </c>
      <c r="AED8" s="1">
        <f t="shared" si="12"/>
        <v>3.1920000000000024</v>
      </c>
      <c r="AEE8" s="1">
        <f t="shared" si="12"/>
        <v>3.1960000000000024</v>
      </c>
      <c r="AEF8" s="1">
        <f t="shared" si="12"/>
        <v>3.2000000000000024</v>
      </c>
      <c r="AEG8" s="1">
        <f t="shared" si="12"/>
        <v>3.2040000000000024</v>
      </c>
      <c r="AEH8" s="1">
        <f t="shared" si="12"/>
        <v>3.2080000000000024</v>
      </c>
      <c r="AEI8" s="1">
        <f t="shared" si="12"/>
        <v>3.2120000000000024</v>
      </c>
      <c r="AEJ8" s="1">
        <f t="shared" si="12"/>
        <v>3.2160000000000024</v>
      </c>
      <c r="AEK8" s="1">
        <f t="shared" si="12"/>
        <v>3.2200000000000024</v>
      </c>
      <c r="AEL8" s="1">
        <f t="shared" si="12"/>
        <v>3.2240000000000024</v>
      </c>
      <c r="AEM8" s="1">
        <f t="shared" si="12"/>
        <v>3.2280000000000024</v>
      </c>
      <c r="AEN8" s="1">
        <f t="shared" si="12"/>
        <v>3.2320000000000024</v>
      </c>
      <c r="AEO8" s="1">
        <f t="shared" si="12"/>
        <v>3.2360000000000024</v>
      </c>
      <c r="AEP8" s="1">
        <f t="shared" si="12"/>
        <v>3.2400000000000024</v>
      </c>
      <c r="AEQ8" s="1">
        <f t="shared" si="12"/>
        <v>3.2440000000000024</v>
      </c>
      <c r="AER8" s="1">
        <f t="shared" si="12"/>
        <v>3.2480000000000024</v>
      </c>
      <c r="AES8" s="1">
        <f t="shared" si="12"/>
        <v>3.2520000000000024</v>
      </c>
      <c r="AET8" s="1">
        <f t="shared" si="12"/>
        <v>3.2560000000000024</v>
      </c>
      <c r="AEU8" s="1">
        <f t="shared" si="12"/>
        <v>3.2600000000000025</v>
      </c>
      <c r="AEV8" s="1">
        <f t="shared" si="12"/>
        <v>3.2640000000000025</v>
      </c>
      <c r="AEW8" s="1">
        <f t="shared" si="12"/>
        <v>3.2680000000000025</v>
      </c>
      <c r="AEX8" s="1">
        <f t="shared" si="12"/>
        <v>3.2720000000000025</v>
      </c>
      <c r="AEY8" s="1">
        <f t="shared" si="12"/>
        <v>3.2760000000000025</v>
      </c>
      <c r="AEZ8" s="1">
        <f t="shared" si="12"/>
        <v>3.2800000000000025</v>
      </c>
      <c r="AFA8" s="1">
        <f t="shared" si="12"/>
        <v>3.2840000000000025</v>
      </c>
      <c r="AFB8" s="1">
        <f t="shared" si="12"/>
        <v>3.2880000000000025</v>
      </c>
      <c r="AFC8" s="1">
        <f t="shared" si="12"/>
        <v>3.2920000000000025</v>
      </c>
      <c r="AFD8" s="1">
        <f t="shared" si="12"/>
        <v>3.2960000000000025</v>
      </c>
      <c r="AFE8" s="1">
        <f t="shared" si="12"/>
        <v>3.3000000000000025</v>
      </c>
      <c r="AFF8" s="1">
        <f t="shared" si="12"/>
        <v>3.3040000000000025</v>
      </c>
      <c r="AFG8" s="1">
        <f t="shared" si="12"/>
        <v>3.3080000000000025</v>
      </c>
      <c r="AFH8" s="1">
        <f t="shared" si="12"/>
        <v>3.3120000000000025</v>
      </c>
      <c r="AFI8" s="1">
        <f t="shared" si="12"/>
        <v>3.3160000000000025</v>
      </c>
      <c r="AFJ8" s="1">
        <f t="shared" si="12"/>
        <v>3.3200000000000025</v>
      </c>
      <c r="AFK8" s="1">
        <f t="shared" si="12"/>
        <v>3.3240000000000025</v>
      </c>
      <c r="AFL8" s="1">
        <f t="shared" si="12"/>
        <v>3.3280000000000025</v>
      </c>
      <c r="AFM8" s="1">
        <f t="shared" ref="AFM8:AHX8" si="13">t/1000+AFL8</f>
        <v>3.3320000000000025</v>
      </c>
      <c r="AFN8" s="1">
        <f t="shared" si="13"/>
        <v>3.3360000000000025</v>
      </c>
      <c r="AFO8" s="1">
        <f t="shared" si="13"/>
        <v>3.3400000000000025</v>
      </c>
      <c r="AFP8" s="1">
        <f t="shared" si="13"/>
        <v>3.3440000000000025</v>
      </c>
      <c r="AFQ8" s="1">
        <f t="shared" si="13"/>
        <v>3.3480000000000025</v>
      </c>
      <c r="AFR8" s="1">
        <f t="shared" si="13"/>
        <v>3.3520000000000025</v>
      </c>
      <c r="AFS8" s="1">
        <f t="shared" si="13"/>
        <v>3.3560000000000025</v>
      </c>
      <c r="AFT8" s="1">
        <f t="shared" si="13"/>
        <v>3.3600000000000025</v>
      </c>
      <c r="AFU8" s="1">
        <f t="shared" si="13"/>
        <v>3.3640000000000025</v>
      </c>
      <c r="AFV8" s="1">
        <f t="shared" si="13"/>
        <v>3.3680000000000025</v>
      </c>
      <c r="AFW8" s="1">
        <f t="shared" si="13"/>
        <v>3.3720000000000026</v>
      </c>
      <c r="AFX8" s="1">
        <f t="shared" si="13"/>
        <v>3.3760000000000026</v>
      </c>
      <c r="AFY8" s="1">
        <f t="shared" si="13"/>
        <v>3.3800000000000026</v>
      </c>
      <c r="AFZ8" s="1">
        <f t="shared" si="13"/>
        <v>3.3840000000000026</v>
      </c>
      <c r="AGA8" s="1">
        <f t="shared" si="13"/>
        <v>3.3880000000000026</v>
      </c>
      <c r="AGB8" s="1">
        <f t="shared" si="13"/>
        <v>3.3920000000000026</v>
      </c>
      <c r="AGC8" s="1">
        <f t="shared" si="13"/>
        <v>3.3960000000000026</v>
      </c>
      <c r="AGD8" s="1">
        <f t="shared" si="13"/>
        <v>3.4000000000000026</v>
      </c>
      <c r="AGE8" s="1">
        <f t="shared" si="13"/>
        <v>3.4040000000000026</v>
      </c>
      <c r="AGF8" s="1">
        <f t="shared" si="13"/>
        <v>3.4080000000000026</v>
      </c>
      <c r="AGG8" s="1">
        <f t="shared" si="13"/>
        <v>3.4120000000000026</v>
      </c>
      <c r="AGH8" s="1">
        <f t="shared" si="13"/>
        <v>3.4160000000000026</v>
      </c>
      <c r="AGI8" s="1">
        <f t="shared" si="13"/>
        <v>3.4200000000000026</v>
      </c>
      <c r="AGJ8" s="1">
        <f t="shared" si="13"/>
        <v>3.4240000000000026</v>
      </c>
      <c r="AGK8" s="1">
        <f t="shared" si="13"/>
        <v>3.4280000000000026</v>
      </c>
      <c r="AGL8" s="1">
        <f t="shared" si="13"/>
        <v>3.4320000000000026</v>
      </c>
      <c r="AGM8" s="1">
        <f t="shared" si="13"/>
        <v>3.4360000000000026</v>
      </c>
      <c r="AGN8" s="1">
        <f t="shared" si="13"/>
        <v>3.4400000000000026</v>
      </c>
      <c r="AGO8" s="1">
        <f t="shared" si="13"/>
        <v>3.4440000000000026</v>
      </c>
      <c r="AGP8" s="1">
        <f t="shared" si="13"/>
        <v>3.4480000000000026</v>
      </c>
      <c r="AGQ8" s="1">
        <f t="shared" si="13"/>
        <v>3.4520000000000026</v>
      </c>
      <c r="AGR8" s="1">
        <f t="shared" si="13"/>
        <v>3.4560000000000026</v>
      </c>
      <c r="AGS8" s="1">
        <f t="shared" si="13"/>
        <v>3.4600000000000026</v>
      </c>
      <c r="AGT8" s="1">
        <f t="shared" si="13"/>
        <v>3.4640000000000026</v>
      </c>
      <c r="AGU8" s="1">
        <f t="shared" si="13"/>
        <v>3.4680000000000026</v>
      </c>
      <c r="AGV8" s="1">
        <f t="shared" si="13"/>
        <v>3.4720000000000026</v>
      </c>
      <c r="AGW8" s="1">
        <f t="shared" si="13"/>
        <v>3.4760000000000026</v>
      </c>
      <c r="AGX8" s="1">
        <f t="shared" si="13"/>
        <v>3.4800000000000026</v>
      </c>
      <c r="AGY8" s="1">
        <f t="shared" si="13"/>
        <v>3.4840000000000027</v>
      </c>
      <c r="AGZ8" s="1">
        <f t="shared" si="13"/>
        <v>3.4880000000000027</v>
      </c>
      <c r="AHA8" s="1">
        <f t="shared" si="13"/>
        <v>3.4920000000000027</v>
      </c>
      <c r="AHB8" s="1">
        <f t="shared" si="13"/>
        <v>3.4960000000000027</v>
      </c>
      <c r="AHC8" s="1">
        <f t="shared" si="13"/>
        <v>3.5000000000000027</v>
      </c>
      <c r="AHD8" s="1">
        <f t="shared" si="13"/>
        <v>3.5040000000000027</v>
      </c>
      <c r="AHE8" s="1">
        <f t="shared" si="13"/>
        <v>3.5080000000000027</v>
      </c>
      <c r="AHF8" s="1">
        <f t="shared" si="13"/>
        <v>3.5120000000000027</v>
      </c>
      <c r="AHG8" s="1">
        <f t="shared" si="13"/>
        <v>3.5160000000000027</v>
      </c>
      <c r="AHH8" s="1">
        <f t="shared" si="13"/>
        <v>3.5200000000000027</v>
      </c>
      <c r="AHI8" s="1">
        <f t="shared" si="13"/>
        <v>3.5240000000000027</v>
      </c>
      <c r="AHJ8" s="1">
        <f t="shared" si="13"/>
        <v>3.5280000000000027</v>
      </c>
      <c r="AHK8" s="1">
        <f t="shared" si="13"/>
        <v>3.5320000000000027</v>
      </c>
      <c r="AHL8" s="1">
        <f t="shared" si="13"/>
        <v>3.5360000000000027</v>
      </c>
      <c r="AHM8" s="1">
        <f t="shared" si="13"/>
        <v>3.5400000000000027</v>
      </c>
      <c r="AHN8" s="1">
        <f t="shared" si="13"/>
        <v>3.5440000000000027</v>
      </c>
      <c r="AHO8" s="1">
        <f t="shared" si="13"/>
        <v>3.5480000000000027</v>
      </c>
      <c r="AHP8" s="1">
        <f t="shared" si="13"/>
        <v>3.5520000000000027</v>
      </c>
      <c r="AHQ8" s="1">
        <f t="shared" si="13"/>
        <v>3.5560000000000027</v>
      </c>
      <c r="AHR8" s="1">
        <f t="shared" si="13"/>
        <v>3.5600000000000027</v>
      </c>
      <c r="AHS8" s="1">
        <f t="shared" si="13"/>
        <v>3.5640000000000027</v>
      </c>
      <c r="AHT8" s="1">
        <f t="shared" si="13"/>
        <v>3.5680000000000027</v>
      </c>
      <c r="AHU8" s="1">
        <f t="shared" si="13"/>
        <v>3.5720000000000027</v>
      </c>
      <c r="AHV8" s="1">
        <f t="shared" si="13"/>
        <v>3.5760000000000027</v>
      </c>
      <c r="AHW8" s="1">
        <f t="shared" si="13"/>
        <v>3.5800000000000027</v>
      </c>
      <c r="AHX8" s="1">
        <f t="shared" si="13"/>
        <v>3.5840000000000027</v>
      </c>
      <c r="AHY8" s="1">
        <f t="shared" ref="AHY8:AKJ8" si="14">t/1000+AHX8</f>
        <v>3.5880000000000027</v>
      </c>
      <c r="AHZ8" s="1">
        <f t="shared" si="14"/>
        <v>3.5920000000000027</v>
      </c>
      <c r="AIA8" s="1">
        <f t="shared" si="14"/>
        <v>3.5960000000000027</v>
      </c>
      <c r="AIB8" s="1">
        <f t="shared" si="14"/>
        <v>3.6000000000000028</v>
      </c>
      <c r="AIC8" s="1">
        <f t="shared" si="14"/>
        <v>3.6040000000000028</v>
      </c>
      <c r="AID8" s="1">
        <f t="shared" si="14"/>
        <v>3.6080000000000028</v>
      </c>
      <c r="AIE8" s="1">
        <f t="shared" si="14"/>
        <v>3.6120000000000028</v>
      </c>
      <c r="AIF8" s="1">
        <f t="shared" si="14"/>
        <v>3.6160000000000028</v>
      </c>
      <c r="AIG8" s="1">
        <f t="shared" si="14"/>
        <v>3.6200000000000028</v>
      </c>
      <c r="AIH8" s="1">
        <f t="shared" si="14"/>
        <v>3.6240000000000028</v>
      </c>
      <c r="AII8" s="1">
        <f t="shared" si="14"/>
        <v>3.6280000000000028</v>
      </c>
      <c r="AIJ8" s="1">
        <f t="shared" si="14"/>
        <v>3.6320000000000028</v>
      </c>
      <c r="AIK8" s="1">
        <f t="shared" si="14"/>
        <v>3.6360000000000028</v>
      </c>
      <c r="AIL8" s="1">
        <f t="shared" si="14"/>
        <v>3.6400000000000028</v>
      </c>
      <c r="AIM8" s="1">
        <f t="shared" si="14"/>
        <v>3.6440000000000028</v>
      </c>
      <c r="AIN8" s="1">
        <f t="shared" si="14"/>
        <v>3.6480000000000028</v>
      </c>
      <c r="AIO8" s="1">
        <f t="shared" si="14"/>
        <v>3.6520000000000028</v>
      </c>
      <c r="AIP8" s="1">
        <f t="shared" si="14"/>
        <v>3.6560000000000028</v>
      </c>
      <c r="AIQ8" s="1">
        <f t="shared" si="14"/>
        <v>3.6600000000000028</v>
      </c>
      <c r="AIR8" s="1">
        <f t="shared" si="14"/>
        <v>3.6640000000000028</v>
      </c>
      <c r="AIS8" s="1">
        <f t="shared" si="14"/>
        <v>3.6680000000000028</v>
      </c>
      <c r="AIT8" s="1">
        <f t="shared" si="14"/>
        <v>3.6720000000000028</v>
      </c>
      <c r="AIU8" s="1">
        <f t="shared" si="14"/>
        <v>3.6760000000000028</v>
      </c>
      <c r="AIV8" s="1">
        <f t="shared" si="14"/>
        <v>3.6800000000000028</v>
      </c>
      <c r="AIW8" s="1">
        <f t="shared" si="14"/>
        <v>3.6840000000000028</v>
      </c>
      <c r="AIX8" s="1">
        <f t="shared" si="14"/>
        <v>3.6880000000000028</v>
      </c>
      <c r="AIY8" s="1">
        <f t="shared" si="14"/>
        <v>3.6920000000000028</v>
      </c>
      <c r="AIZ8" s="1">
        <f t="shared" si="14"/>
        <v>3.6960000000000028</v>
      </c>
      <c r="AJA8" s="1">
        <f t="shared" si="14"/>
        <v>3.7000000000000028</v>
      </c>
      <c r="AJB8" s="1">
        <f t="shared" si="14"/>
        <v>3.7040000000000028</v>
      </c>
      <c r="AJC8" s="1">
        <f t="shared" si="14"/>
        <v>3.7080000000000028</v>
      </c>
      <c r="AJD8" s="1">
        <f t="shared" si="14"/>
        <v>3.7120000000000029</v>
      </c>
      <c r="AJE8" s="1">
        <f t="shared" si="14"/>
        <v>3.7160000000000029</v>
      </c>
      <c r="AJF8" s="1">
        <f t="shared" si="14"/>
        <v>3.7200000000000029</v>
      </c>
      <c r="AJG8" s="1">
        <f t="shared" si="14"/>
        <v>3.7240000000000029</v>
      </c>
      <c r="AJH8" s="1">
        <f t="shared" si="14"/>
        <v>3.7280000000000029</v>
      </c>
      <c r="AJI8" s="1">
        <f t="shared" si="14"/>
        <v>3.7320000000000029</v>
      </c>
      <c r="AJJ8" s="1">
        <f t="shared" si="14"/>
        <v>3.7360000000000029</v>
      </c>
      <c r="AJK8" s="1">
        <f t="shared" si="14"/>
        <v>3.7400000000000029</v>
      </c>
      <c r="AJL8" s="1">
        <f t="shared" si="14"/>
        <v>3.7440000000000029</v>
      </c>
      <c r="AJM8" s="1">
        <f t="shared" si="14"/>
        <v>3.7480000000000029</v>
      </c>
      <c r="AJN8" s="1">
        <f t="shared" si="14"/>
        <v>3.7520000000000029</v>
      </c>
      <c r="AJO8" s="1">
        <f t="shared" si="14"/>
        <v>3.7560000000000029</v>
      </c>
      <c r="AJP8" s="1">
        <f t="shared" si="14"/>
        <v>3.7600000000000029</v>
      </c>
      <c r="AJQ8" s="1">
        <f t="shared" si="14"/>
        <v>3.7640000000000029</v>
      </c>
      <c r="AJR8" s="1">
        <f t="shared" si="14"/>
        <v>3.7680000000000029</v>
      </c>
      <c r="AJS8" s="1">
        <f t="shared" si="14"/>
        <v>3.7720000000000029</v>
      </c>
      <c r="AJT8" s="1">
        <f t="shared" si="14"/>
        <v>3.7760000000000029</v>
      </c>
      <c r="AJU8" s="1">
        <f t="shared" si="14"/>
        <v>3.7800000000000029</v>
      </c>
      <c r="AJV8" s="1">
        <f t="shared" si="14"/>
        <v>3.7840000000000029</v>
      </c>
      <c r="AJW8" s="1">
        <f t="shared" si="14"/>
        <v>3.7880000000000029</v>
      </c>
      <c r="AJX8" s="1">
        <f t="shared" si="14"/>
        <v>3.7920000000000029</v>
      </c>
      <c r="AJY8" s="1">
        <f t="shared" si="14"/>
        <v>3.7960000000000029</v>
      </c>
      <c r="AJZ8" s="1">
        <f t="shared" si="14"/>
        <v>3.8000000000000029</v>
      </c>
      <c r="AKA8" s="1">
        <f t="shared" si="14"/>
        <v>3.8040000000000029</v>
      </c>
      <c r="AKB8" s="1">
        <f t="shared" si="14"/>
        <v>3.8080000000000029</v>
      </c>
      <c r="AKC8" s="1">
        <f t="shared" si="14"/>
        <v>3.8120000000000029</v>
      </c>
      <c r="AKD8" s="1">
        <f t="shared" si="14"/>
        <v>3.8160000000000029</v>
      </c>
      <c r="AKE8" s="1">
        <f t="shared" si="14"/>
        <v>3.8200000000000029</v>
      </c>
      <c r="AKF8" s="1">
        <f t="shared" si="14"/>
        <v>3.824000000000003</v>
      </c>
      <c r="AKG8" s="1">
        <f t="shared" si="14"/>
        <v>3.828000000000003</v>
      </c>
      <c r="AKH8" s="1">
        <f t="shared" si="14"/>
        <v>3.832000000000003</v>
      </c>
      <c r="AKI8" s="1">
        <f t="shared" si="14"/>
        <v>3.836000000000003</v>
      </c>
      <c r="AKJ8" s="1">
        <f t="shared" si="14"/>
        <v>3.840000000000003</v>
      </c>
      <c r="AKK8" s="1">
        <f t="shared" ref="AKK8:ALX8" si="15">t/1000+AKJ8</f>
        <v>3.844000000000003</v>
      </c>
      <c r="AKL8" s="1">
        <f t="shared" si="15"/>
        <v>3.848000000000003</v>
      </c>
      <c r="AKM8" s="1">
        <f t="shared" si="15"/>
        <v>3.852000000000003</v>
      </c>
      <c r="AKN8" s="1">
        <f t="shared" si="15"/>
        <v>3.856000000000003</v>
      </c>
      <c r="AKO8" s="1">
        <f t="shared" si="15"/>
        <v>3.860000000000003</v>
      </c>
      <c r="AKP8" s="1">
        <f t="shared" si="15"/>
        <v>3.864000000000003</v>
      </c>
      <c r="AKQ8" s="1">
        <f t="shared" si="15"/>
        <v>3.868000000000003</v>
      </c>
      <c r="AKR8" s="1">
        <f t="shared" si="15"/>
        <v>3.872000000000003</v>
      </c>
      <c r="AKS8" s="1">
        <f t="shared" si="15"/>
        <v>3.876000000000003</v>
      </c>
      <c r="AKT8" s="1">
        <f t="shared" si="15"/>
        <v>3.880000000000003</v>
      </c>
      <c r="AKU8" s="1">
        <f t="shared" si="15"/>
        <v>3.884000000000003</v>
      </c>
      <c r="AKV8" s="1">
        <f t="shared" si="15"/>
        <v>3.888000000000003</v>
      </c>
      <c r="AKW8" s="1">
        <f t="shared" si="15"/>
        <v>3.892000000000003</v>
      </c>
      <c r="AKX8" s="1">
        <f t="shared" si="15"/>
        <v>3.896000000000003</v>
      </c>
      <c r="AKY8" s="1">
        <f t="shared" si="15"/>
        <v>3.900000000000003</v>
      </c>
      <c r="AKZ8" s="1">
        <f t="shared" si="15"/>
        <v>3.904000000000003</v>
      </c>
      <c r="ALA8" s="1">
        <f t="shared" si="15"/>
        <v>3.908000000000003</v>
      </c>
      <c r="ALB8" s="1">
        <f t="shared" si="15"/>
        <v>3.912000000000003</v>
      </c>
      <c r="ALC8" s="1">
        <f t="shared" si="15"/>
        <v>3.916000000000003</v>
      </c>
      <c r="ALD8" s="1">
        <f t="shared" si="15"/>
        <v>3.920000000000003</v>
      </c>
      <c r="ALE8" s="1">
        <f t="shared" si="15"/>
        <v>3.924000000000003</v>
      </c>
      <c r="ALF8" s="1">
        <f t="shared" si="15"/>
        <v>3.928000000000003</v>
      </c>
      <c r="ALG8" s="1">
        <f t="shared" si="15"/>
        <v>3.932000000000003</v>
      </c>
      <c r="ALH8" s="1">
        <f t="shared" si="15"/>
        <v>3.9360000000000031</v>
      </c>
      <c r="ALI8" s="1">
        <f t="shared" si="15"/>
        <v>3.9400000000000031</v>
      </c>
      <c r="ALJ8" s="1">
        <f t="shared" si="15"/>
        <v>3.9440000000000031</v>
      </c>
      <c r="ALK8" s="1">
        <f t="shared" si="15"/>
        <v>3.9480000000000031</v>
      </c>
      <c r="ALL8" s="1">
        <f t="shared" si="15"/>
        <v>3.9520000000000031</v>
      </c>
      <c r="ALM8" s="1">
        <f t="shared" si="15"/>
        <v>3.9560000000000031</v>
      </c>
      <c r="ALN8" s="1">
        <f t="shared" si="15"/>
        <v>3.9600000000000031</v>
      </c>
      <c r="ALO8" s="1">
        <f t="shared" si="15"/>
        <v>3.9640000000000031</v>
      </c>
      <c r="ALP8" s="1">
        <f t="shared" si="15"/>
        <v>3.9680000000000031</v>
      </c>
      <c r="ALQ8" s="1">
        <f t="shared" si="15"/>
        <v>3.9720000000000031</v>
      </c>
      <c r="ALR8" s="1">
        <f t="shared" si="15"/>
        <v>3.9760000000000031</v>
      </c>
      <c r="ALS8" s="1">
        <f t="shared" si="15"/>
        <v>3.9800000000000031</v>
      </c>
      <c r="ALT8" s="1">
        <f t="shared" si="15"/>
        <v>3.9840000000000031</v>
      </c>
      <c r="ALU8" s="1">
        <f t="shared" si="15"/>
        <v>3.9880000000000031</v>
      </c>
      <c r="ALV8" s="1">
        <f t="shared" si="15"/>
        <v>3.9920000000000031</v>
      </c>
      <c r="ALW8" s="1">
        <f t="shared" si="15"/>
        <v>3.9960000000000031</v>
      </c>
      <c r="ALX8" s="1">
        <f t="shared" si="15"/>
        <v>4.0000000000000027</v>
      </c>
    </row>
    <row r="9" spans="2:1012">
      <c r="G9" s="9" t="s">
        <v>31</v>
      </c>
      <c r="K9" s="4" t="s">
        <v>40</v>
      </c>
      <c r="L9" s="1">
        <f t="shared" ref="L9:AQ9" si="16">$H$6*L8^3+$H$7*L8^4+$H$8*L8^5</f>
        <v>0</v>
      </c>
      <c r="M9" s="1">
        <f t="shared" si="16"/>
        <v>9.9850060000000099E-9</v>
      </c>
      <c r="N9" s="1">
        <f t="shared" si="16"/>
        <v>7.9760192000000082E-8</v>
      </c>
      <c r="O9" s="1">
        <f t="shared" si="16"/>
        <v>2.6878645800000024E-7</v>
      </c>
      <c r="P9" s="1">
        <f t="shared" si="16"/>
        <v>6.3616614400000069E-7</v>
      </c>
      <c r="Q9" s="1">
        <f t="shared" si="16"/>
        <v>1.2406437500000014E-6</v>
      </c>
      <c r="R9" s="1">
        <f t="shared" si="16"/>
        <v>2.1406066560000016E-6</v>
      </c>
      <c r="S9" s="1">
        <f t="shared" si="16"/>
        <v>3.3940858420000037E-6</v>
      </c>
      <c r="T9" s="1">
        <f t="shared" si="16"/>
        <v>5.058756608000005E-6</v>
      </c>
      <c r="U9" s="1">
        <f t="shared" si="16"/>
        <v>7.1919392940000086E-6</v>
      </c>
      <c r="V9" s="1">
        <f t="shared" si="16"/>
        <v>9.8506000000000137E-6</v>
      </c>
      <c r="W9" s="1">
        <f t="shared" si="16"/>
        <v>1.3091351306000023E-5</v>
      </c>
      <c r="X9" s="1">
        <f t="shared" si="16"/>
        <v>1.6970452992000032E-5</v>
      </c>
      <c r="Y9" s="1">
        <f t="shared" si="16"/>
        <v>2.1543812758000045E-5</v>
      </c>
      <c r="Z9" s="1">
        <f t="shared" si="16"/>
        <v>2.6866986944000053E-5</v>
      </c>
      <c r="AA9" s="1">
        <f t="shared" si="16"/>
        <v>3.2995181250000067E-5</v>
      </c>
      <c r="AB9" s="1">
        <f t="shared" si="16"/>
        <v>3.9983251456000092E-5</v>
      </c>
      <c r="AC9" s="1">
        <f t="shared" si="16"/>
        <v>4.7885704142000119E-5</v>
      </c>
      <c r="AD9" s="1">
        <f t="shared" si="16"/>
        <v>5.6756697408000134E-5</v>
      </c>
      <c r="AE9" s="1">
        <f t="shared" si="16"/>
        <v>6.6650041594000156E-5</v>
      </c>
      <c r="AF9" s="1">
        <f t="shared" si="16"/>
        <v>7.7619200000000194E-5</v>
      </c>
      <c r="AG9" s="1">
        <f t="shared" si="16"/>
        <v>8.9717289606000228E-5</v>
      </c>
      <c r="AH9" s="1">
        <f t="shared" si="16"/>
        <v>1.0299708179200026E-4</v>
      </c>
      <c r="AI9" s="1">
        <f t="shared" si="16"/>
        <v>1.1751100305800031E-4</v>
      </c>
      <c r="AJ9" s="1">
        <f t="shared" si="16"/>
        <v>1.3331113574400035E-4</v>
      </c>
      <c r="AK9" s="1">
        <f t="shared" si="16"/>
        <v>1.5044921875000038E-4</v>
      </c>
      <c r="AL9" s="1">
        <f t="shared" si="16"/>
        <v>1.6897664825600046E-4</v>
      </c>
      <c r="AM9" s="1">
        <f t="shared" si="16"/>
        <v>1.8894447844200056E-4</v>
      </c>
      <c r="AN9" s="1">
        <f t="shared" si="16"/>
        <v>2.1040342220800053E-4</v>
      </c>
      <c r="AO9" s="1">
        <f t="shared" si="16"/>
        <v>2.3340385189400071E-4</v>
      </c>
      <c r="AP9" s="1">
        <f t="shared" si="16"/>
        <v>2.5799580000000072E-4</v>
      </c>
      <c r="AQ9" s="1">
        <f t="shared" si="16"/>
        <v>2.842289599060008E-4</v>
      </c>
      <c r="AR9" s="1">
        <f t="shared" ref="AR9:BW9" si="17">$H$6*AR8^3+$H$7*AR8^4+$H$8*AR8^5</f>
        <v>3.1215268659200092E-4</v>
      </c>
      <c r="AS9" s="1">
        <f t="shared" si="17"/>
        <v>3.4181599735800096E-4</v>
      </c>
      <c r="AT9" s="1">
        <f t="shared" si="17"/>
        <v>3.7326757254400113E-4</v>
      </c>
      <c r="AU9" s="1">
        <f t="shared" si="17"/>
        <v>4.0655575625000117E-4</v>
      </c>
      <c r="AV9" s="1">
        <f t="shared" si="17"/>
        <v>4.4172855705600127E-4</v>
      </c>
      <c r="AW9" s="1">
        <f t="shared" si="17"/>
        <v>4.7883364874200149E-4</v>
      </c>
      <c r="AX9" s="1">
        <f t="shared" si="17"/>
        <v>5.1791837100800158E-4</v>
      </c>
      <c r="AY9" s="1">
        <f t="shared" si="17"/>
        <v>5.5902973019400168E-4</v>
      </c>
      <c r="AZ9" s="1">
        <f t="shared" si="17"/>
        <v>6.0221440000000177E-4</v>
      </c>
      <c r="BA9" s="1">
        <f t="shared" si="17"/>
        <v>6.4751872220600195E-4</v>
      </c>
      <c r="BB9" s="1">
        <f t="shared" si="17"/>
        <v>6.9498870739200197E-4</v>
      </c>
      <c r="BC9" s="1">
        <f t="shared" si="17"/>
        <v>7.4467003565800228E-4</v>
      </c>
      <c r="BD9" s="1">
        <f t="shared" si="17"/>
        <v>7.9660805734400246E-4</v>
      </c>
      <c r="BE9" s="1">
        <f t="shared" si="17"/>
        <v>8.5084779375000264E-4</v>
      </c>
      <c r="BF9" s="1">
        <f t="shared" si="17"/>
        <v>9.0743393785600284E-4</v>
      </c>
      <c r="BG9" s="1">
        <f t="shared" si="17"/>
        <v>9.6641085504200271E-4</v>
      </c>
      <c r="BH9" s="1">
        <f t="shared" si="17"/>
        <v>1.0278225838080033E-3</v>
      </c>
      <c r="BI9" s="1">
        <f t="shared" si="17"/>
        <v>1.0917128364940033E-3</v>
      </c>
      <c r="BJ9" s="1">
        <f t="shared" si="17"/>
        <v>1.1581250000000038E-3</v>
      </c>
      <c r="BK9" s="1">
        <f t="shared" si="17"/>
        <v>1.2271021365060039E-3</v>
      </c>
      <c r="BL9" s="1">
        <f t="shared" si="17"/>
        <v>1.298686984192004E-3</v>
      </c>
      <c r="BM9" s="1">
        <f t="shared" si="17"/>
        <v>1.3729219579580044E-3</v>
      </c>
      <c r="BN9" s="1">
        <f t="shared" si="17"/>
        <v>1.4498491501440045E-3</v>
      </c>
      <c r="BO9" s="1">
        <f t="shared" si="17"/>
        <v>1.5295103312500048E-3</v>
      </c>
      <c r="BP9" s="1">
        <f t="shared" si="17"/>
        <v>1.6119469506560048E-3</v>
      </c>
      <c r="BQ9" s="1">
        <f t="shared" si="17"/>
        <v>1.6972001373420052E-3</v>
      </c>
      <c r="BR9" s="1">
        <f t="shared" si="17"/>
        <v>1.7853107006080054E-3</v>
      </c>
      <c r="BS9" s="1">
        <f t="shared" si="17"/>
        <v>1.876319130794006E-3</v>
      </c>
      <c r="BT9" s="1">
        <f t="shared" si="17"/>
        <v>1.970265600000006E-3</v>
      </c>
      <c r="BU9" s="1">
        <f t="shared" si="17"/>
        <v>2.0671899628060065E-3</v>
      </c>
      <c r="BV9" s="1">
        <f t="shared" si="17"/>
        <v>2.1671317569920065E-3</v>
      </c>
      <c r="BW9" s="1">
        <f t="shared" si="17"/>
        <v>2.2701302042580072E-3</v>
      </c>
      <c r="BX9" s="1">
        <f t="shared" ref="BX9" si="18">$H$6*BX8^3+$H$7*BX8^4+$H$8*BX8^5</f>
        <v>2.3762242109440072E-3</v>
      </c>
      <c r="BY9" s="1">
        <f t="shared" ref="BY9:EJ9" si="19">$H$6*BY8^3+$H$7*BY8^4+$H$8*BY8^5</f>
        <v>2.4854523687500075E-3</v>
      </c>
      <c r="BZ9" s="1">
        <f t="shared" si="19"/>
        <v>2.5978529554560076E-3</v>
      </c>
      <c r="CA9" s="1">
        <f t="shared" si="19"/>
        <v>2.7134639356420076E-3</v>
      </c>
      <c r="CB9" s="1">
        <f t="shared" si="19"/>
        <v>2.8323229614080087E-3</v>
      </c>
      <c r="CC9" s="1">
        <f t="shared" si="19"/>
        <v>2.9544673730940085E-3</v>
      </c>
      <c r="CD9" s="1">
        <f t="shared" si="19"/>
        <v>3.0799342000000086E-3</v>
      </c>
      <c r="CE9" s="1">
        <f t="shared" si="19"/>
        <v>3.2087601611060093E-3</v>
      </c>
      <c r="CF9" s="1">
        <f t="shared" si="19"/>
        <v>3.3409816657920094E-3</v>
      </c>
      <c r="CG9" s="1">
        <f t="shared" si="19"/>
        <v>3.4766348145580102E-3</v>
      </c>
      <c r="CH9" s="1">
        <f t="shared" si="19"/>
        <v>3.6157553997440109E-3</v>
      </c>
      <c r="CI9" s="1">
        <f t="shared" si="19"/>
        <v>3.758378906250011E-3</v>
      </c>
      <c r="CJ9" s="1">
        <f t="shared" si="19"/>
        <v>3.9045405122560112E-3</v>
      </c>
      <c r="CK9" s="1">
        <f t="shared" si="19"/>
        <v>4.0542750899420117E-3</v>
      </c>
      <c r="CL9" s="1">
        <f t="shared" si="19"/>
        <v>4.2076172062080119E-3</v>
      </c>
      <c r="CM9" s="1">
        <f t="shared" si="19"/>
        <v>4.3646011233940121E-3</v>
      </c>
      <c r="CN9" s="1">
        <f t="shared" si="19"/>
        <v>4.525260800000013E-3</v>
      </c>
      <c r="CO9" s="1">
        <f t="shared" si="19"/>
        <v>4.6896298914060148E-3</v>
      </c>
      <c r="CP9" s="1">
        <f t="shared" si="19"/>
        <v>4.8577417505920135E-3</v>
      </c>
      <c r="CQ9" s="1">
        <f t="shared" si="19"/>
        <v>5.0296294288580149E-3</v>
      </c>
      <c r="CR9" s="1">
        <f t="shared" si="19"/>
        <v>5.2053256765440155E-3</v>
      </c>
      <c r="CS9" s="1">
        <f t="shared" si="19"/>
        <v>5.3848629437500154E-3</v>
      </c>
      <c r="CT9" s="1">
        <f t="shared" si="19"/>
        <v>5.5682733810560161E-3</v>
      </c>
      <c r="CU9" s="1">
        <f t="shared" si="19"/>
        <v>5.7555888402420164E-3</v>
      </c>
      <c r="CV9" s="1">
        <f t="shared" si="19"/>
        <v>5.9468408750080184E-3</v>
      </c>
      <c r="CW9" s="1">
        <f t="shared" si="19"/>
        <v>6.1420607416940182E-3</v>
      </c>
      <c r="CX9" s="1">
        <f t="shared" si="19"/>
        <v>6.3412794000000184E-3</v>
      </c>
      <c r="CY9" s="1">
        <f t="shared" si="19"/>
        <v>6.5445275137060201E-3</v>
      </c>
      <c r="CZ9" s="1">
        <f t="shared" si="19"/>
        <v>6.7518354513920204E-3</v>
      </c>
      <c r="DA9" s="1">
        <f t="shared" si="19"/>
        <v>6.9632332871580205E-3</v>
      </c>
      <c r="DB9" s="1">
        <f t="shared" si="19"/>
        <v>7.1787508013440209E-3</v>
      </c>
      <c r="DC9" s="1">
        <f t="shared" si="19"/>
        <v>7.3984174812500234E-3</v>
      </c>
      <c r="DD9" s="1">
        <f t="shared" si="19"/>
        <v>7.6222625218560231E-3</v>
      </c>
      <c r="DE9" s="1">
        <f t="shared" si="19"/>
        <v>7.8503148265420247E-3</v>
      </c>
      <c r="DF9" s="1">
        <f t="shared" si="19"/>
        <v>8.0826030078080223E-3</v>
      </c>
      <c r="DG9" s="1">
        <f t="shared" si="19"/>
        <v>8.319155387994024E-3</v>
      </c>
      <c r="DH9" s="1">
        <f t="shared" si="19"/>
        <v>8.5600000000000277E-3</v>
      </c>
      <c r="DI9" s="1">
        <f t="shared" si="19"/>
        <v>8.8051645880060266E-3</v>
      </c>
      <c r="DJ9" s="1">
        <f t="shared" si="19"/>
        <v>9.0546766081920291E-3</v>
      </c>
      <c r="DK9" s="1">
        <f t="shared" si="19"/>
        <v>9.3085632294580296E-3</v>
      </c>
      <c r="DL9" s="1">
        <f t="shared" si="19"/>
        <v>9.5668513341440296E-3</v>
      </c>
      <c r="DM9" s="1">
        <f t="shared" si="19"/>
        <v>9.8295675187500299E-3</v>
      </c>
      <c r="DN9" s="1">
        <f t="shared" si="19"/>
        <v>1.009673809465603E-2</v>
      </c>
      <c r="DO9" s="1">
        <f t="shared" si="19"/>
        <v>1.0368389088842033E-2</v>
      </c>
      <c r="DP9" s="1">
        <f t="shared" si="19"/>
        <v>1.0644546244608031E-2</v>
      </c>
      <c r="DQ9" s="1">
        <f t="shared" si="19"/>
        <v>1.0925235022294033E-2</v>
      </c>
      <c r="DR9" s="1">
        <f t="shared" si="19"/>
        <v>1.1210480600000032E-2</v>
      </c>
      <c r="DS9" s="1">
        <f t="shared" si="19"/>
        <v>1.1500307874306037E-2</v>
      </c>
      <c r="DT9" s="1">
        <f t="shared" si="19"/>
        <v>1.1794741460992037E-2</v>
      </c>
      <c r="DU9" s="1">
        <f t="shared" si="19"/>
        <v>1.2093805695758037E-2</v>
      </c>
      <c r="DV9" s="1">
        <f t="shared" si="19"/>
        <v>1.2397524634944038E-2</v>
      </c>
      <c r="DW9" s="1">
        <f t="shared" si="19"/>
        <v>1.2705922056250037E-2</v>
      </c>
      <c r="DX9" s="1">
        <f t="shared" si="19"/>
        <v>1.3019021459456038E-2</v>
      </c>
      <c r="DY9" s="1">
        <f t="shared" si="19"/>
        <v>1.3336846067142041E-2</v>
      </c>
      <c r="DZ9" s="1">
        <f t="shared" si="19"/>
        <v>1.3659418825408044E-2</v>
      </c>
      <c r="EA9" s="1">
        <f t="shared" si="19"/>
        <v>1.3986762404594044E-2</v>
      </c>
      <c r="EB9" s="1">
        <f t="shared" si="19"/>
        <v>1.4318899200000044E-2</v>
      </c>
      <c r="EC9" s="1">
        <f t="shared" si="19"/>
        <v>1.4655851332606043E-2</v>
      </c>
      <c r="ED9" s="1">
        <f t="shared" si="19"/>
        <v>1.4997640649792044E-2</v>
      </c>
      <c r="EE9" s="1">
        <f t="shared" si="19"/>
        <v>1.5344288726058046E-2</v>
      </c>
      <c r="EF9" s="1">
        <f t="shared" si="19"/>
        <v>1.5695816863744046E-2</v>
      </c>
      <c r="EG9" s="1">
        <f t="shared" si="19"/>
        <v>1.6052246093750042E-2</v>
      </c>
      <c r="EH9" s="1">
        <f t="shared" si="19"/>
        <v>1.6413597176256046E-2</v>
      </c>
      <c r="EI9" s="1">
        <f t="shared" si="19"/>
        <v>1.6779890601442048E-2</v>
      </c>
      <c r="EJ9" s="1">
        <f t="shared" si="19"/>
        <v>1.7151146590208052E-2</v>
      </c>
      <c r="EK9" s="1">
        <f t="shared" ref="EK9:GV9" si="20">$H$6*EK8^3+$H$7*EK8^4+$H$8*EK8^5</f>
        <v>1.752738509489405E-2</v>
      </c>
      <c r="EL9" s="1">
        <f t="shared" si="20"/>
        <v>1.7908625800000053E-2</v>
      </c>
      <c r="EM9" s="1">
        <f t="shared" si="20"/>
        <v>1.8294888122906052E-2</v>
      </c>
      <c r="EN9" s="1">
        <f t="shared" si="20"/>
        <v>1.8686191214592054E-2</v>
      </c>
      <c r="EO9" s="1">
        <f t="shared" si="20"/>
        <v>1.9082553960358052E-2</v>
      </c>
      <c r="EP9" s="1">
        <f t="shared" si="20"/>
        <v>1.948399498054405E-2</v>
      </c>
      <c r="EQ9" s="1">
        <f t="shared" si="20"/>
        <v>1.9890532631250058E-2</v>
      </c>
      <c r="ER9" s="1">
        <f t="shared" si="20"/>
        <v>2.030218500505606E-2</v>
      </c>
      <c r="ES9" s="1">
        <f t="shared" si="20"/>
        <v>2.0718969931742062E-2</v>
      </c>
      <c r="ET9" s="1">
        <f t="shared" si="20"/>
        <v>2.1140904979008061E-2</v>
      </c>
      <c r="EU9" s="1">
        <f t="shared" si="20"/>
        <v>2.1568007453194062E-2</v>
      </c>
      <c r="EV9" s="1">
        <f t="shared" si="20"/>
        <v>2.2000294400000057E-2</v>
      </c>
      <c r="EW9" s="1">
        <f t="shared" si="20"/>
        <v>2.2437782605206069E-2</v>
      </c>
      <c r="EX9" s="1">
        <f t="shared" si="20"/>
        <v>2.2880488595392066E-2</v>
      </c>
      <c r="EY9" s="1">
        <f t="shared" si="20"/>
        <v>2.3328428638658066E-2</v>
      </c>
      <c r="EZ9" s="1">
        <f t="shared" si="20"/>
        <v>2.3781618745344069E-2</v>
      </c>
      <c r="FA9" s="1">
        <f t="shared" si="20"/>
        <v>2.424007466875007E-2</v>
      </c>
      <c r="FB9" s="1">
        <f t="shared" si="20"/>
        <v>2.4703811905856073E-2</v>
      </c>
      <c r="FC9" s="1">
        <f t="shared" si="20"/>
        <v>2.5172845698042071E-2</v>
      </c>
      <c r="FD9" s="1">
        <f t="shared" si="20"/>
        <v>2.5647191031808073E-2</v>
      </c>
      <c r="FE9" s="1">
        <f t="shared" si="20"/>
        <v>2.612686263949407E-2</v>
      </c>
      <c r="FF9" s="1">
        <f t="shared" si="20"/>
        <v>2.6611875000000073E-2</v>
      </c>
      <c r="FG9" s="1">
        <f t="shared" si="20"/>
        <v>2.7102242339506082E-2</v>
      </c>
      <c r="FH9" s="1">
        <f t="shared" si="20"/>
        <v>2.7597978632192079E-2</v>
      </c>
      <c r="FI9" s="1">
        <f t="shared" si="20"/>
        <v>2.8099097600958078E-2</v>
      </c>
      <c r="FJ9" s="1">
        <f t="shared" si="20"/>
        <v>2.8605612718144078E-2</v>
      </c>
      <c r="FK9" s="1">
        <f t="shared" si="20"/>
        <v>2.9117537206250082E-2</v>
      </c>
      <c r="FL9" s="1">
        <f t="shared" si="20"/>
        <v>2.9634884038656082E-2</v>
      </c>
      <c r="FM9" s="1">
        <f t="shared" si="20"/>
        <v>3.0157665940342086E-2</v>
      </c>
      <c r="FN9" s="1">
        <f t="shared" si="20"/>
        <v>3.0685895388608084E-2</v>
      </c>
      <c r="FO9" s="1">
        <f t="shared" si="20"/>
        <v>3.121958461379409E-2</v>
      </c>
      <c r="FP9" s="1">
        <f t="shared" si="20"/>
        <v>3.1758745600000089E-2</v>
      </c>
      <c r="FQ9" s="1">
        <f t="shared" si="20"/>
        <v>3.2303390085806093E-2</v>
      </c>
      <c r="FR9" s="1">
        <f t="shared" si="20"/>
        <v>3.2853529564992101E-2</v>
      </c>
      <c r="FS9" s="1">
        <f t="shared" si="20"/>
        <v>3.3409175287258092E-2</v>
      </c>
      <c r="FT9" s="1">
        <f t="shared" si="20"/>
        <v>3.3970338258944098E-2</v>
      </c>
      <c r="FU9" s="1">
        <f t="shared" si="20"/>
        <v>3.45370292437501E-2</v>
      </c>
      <c r="FV9" s="1">
        <f t="shared" si="20"/>
        <v>3.5109258763456094E-2</v>
      </c>
      <c r="FW9" s="1">
        <f t="shared" si="20"/>
        <v>3.5687037098642113E-2</v>
      </c>
      <c r="FX9" s="1">
        <f t="shared" si="20"/>
        <v>3.6270374289408103E-2</v>
      </c>
      <c r="FY9" s="1">
        <f t="shared" si="20"/>
        <v>3.6859280136094109E-2</v>
      </c>
      <c r="FZ9" s="1">
        <f t="shared" si="20"/>
        <v>3.7453764200000107E-2</v>
      </c>
      <c r="GA9" s="1">
        <f t="shared" si="20"/>
        <v>3.8053835804106102E-2</v>
      </c>
      <c r="GB9" s="1">
        <f t="shared" si="20"/>
        <v>3.8659504033792105E-2</v>
      </c>
      <c r="GC9" s="1">
        <f t="shared" si="20"/>
        <v>3.9270777737558112E-2</v>
      </c>
      <c r="GD9" s="1">
        <f t="shared" si="20"/>
        <v>3.9887665527744108E-2</v>
      </c>
      <c r="GE9" s="1">
        <f t="shared" si="20"/>
        <v>4.0510175781250116E-2</v>
      </c>
      <c r="GF9" s="1">
        <f t="shared" si="20"/>
        <v>4.113831664025612E-2</v>
      </c>
      <c r="GG9" s="1">
        <f t="shared" si="20"/>
        <v>4.1772096012942121E-2</v>
      </c>
      <c r="GH9" s="1">
        <f t="shared" si="20"/>
        <v>4.2411521574208126E-2</v>
      </c>
      <c r="GI9" s="1">
        <f t="shared" si="20"/>
        <v>4.3056600766394122E-2</v>
      </c>
      <c r="GJ9" s="1">
        <f t="shared" si="20"/>
        <v>4.3707340800000119E-2</v>
      </c>
      <c r="GK9" s="1">
        <f t="shared" si="20"/>
        <v>4.4363748654406128E-2</v>
      </c>
      <c r="GL9" s="1">
        <f t="shared" si="20"/>
        <v>4.5025831078592128E-2</v>
      </c>
      <c r="GM9" s="1">
        <f t="shared" si="20"/>
        <v>4.5693594591858122E-2</v>
      </c>
      <c r="GN9" s="1">
        <f t="shared" si="20"/>
        <v>4.6367045484544137E-2</v>
      </c>
      <c r="GO9" s="1">
        <f t="shared" si="20"/>
        <v>4.7046189818750132E-2</v>
      </c>
      <c r="GP9" s="1">
        <f t="shared" si="20"/>
        <v>4.773103342905613E-2</v>
      </c>
      <c r="GQ9" s="1">
        <f t="shared" si="20"/>
        <v>4.8421581923242141E-2</v>
      </c>
      <c r="GR9" s="1">
        <f t="shared" si="20"/>
        <v>4.9117840683008139E-2</v>
      </c>
      <c r="GS9" s="1">
        <f t="shared" si="20"/>
        <v>4.981981486469414E-2</v>
      </c>
      <c r="GT9" s="1">
        <f t="shared" si="20"/>
        <v>5.0527509400000149E-2</v>
      </c>
      <c r="GU9" s="1">
        <f t="shared" si="20"/>
        <v>5.124092899670616E-2</v>
      </c>
      <c r="GV9" s="1">
        <f t="shared" si="20"/>
        <v>5.1960078139392157E-2</v>
      </c>
      <c r="GW9" s="1">
        <f t="shared" ref="GW9:JH9" si="21">$H$6*GW8^3+$H$7*GW8^4+$H$8*GW8^5</f>
        <v>5.2684961090158133E-2</v>
      </c>
      <c r="GX9" s="1">
        <f t="shared" si="21"/>
        <v>5.3415581889344158E-2</v>
      </c>
      <c r="GY9" s="1">
        <f t="shared" si="21"/>
        <v>5.4151944356250162E-2</v>
      </c>
      <c r="GZ9" s="1">
        <f t="shared" si="21"/>
        <v>5.4894052089856156E-2</v>
      </c>
      <c r="HA9" s="1">
        <f t="shared" si="21"/>
        <v>5.5641908469542152E-2</v>
      </c>
      <c r="HB9" s="1">
        <f t="shared" si="21"/>
        <v>5.6395516655808157E-2</v>
      </c>
      <c r="HC9" s="1">
        <f t="shared" si="21"/>
        <v>5.7154879590994162E-2</v>
      </c>
      <c r="HD9" s="1">
        <f t="shared" si="21"/>
        <v>5.7920000000000187E-2</v>
      </c>
      <c r="HE9" s="1">
        <f t="shared" si="21"/>
        <v>5.8690880391006173E-2</v>
      </c>
      <c r="HF9" s="1">
        <f t="shared" si="21"/>
        <v>5.9467523056192177E-2</v>
      </c>
      <c r="HG9" s="1">
        <f t="shared" si="21"/>
        <v>6.0249930072458172E-2</v>
      </c>
      <c r="HH9" s="1">
        <f t="shared" si="21"/>
        <v>6.1038103302144188E-2</v>
      </c>
      <c r="HI9" s="1">
        <f t="shared" si="21"/>
        <v>6.1832044393750174E-2</v>
      </c>
      <c r="HJ9" s="1">
        <f t="shared" si="21"/>
        <v>6.2631754782656202E-2</v>
      </c>
      <c r="HK9" s="1">
        <f t="shared" si="21"/>
        <v>6.3437235691842189E-2</v>
      </c>
      <c r="HL9" s="1">
        <f t="shared" si="21"/>
        <v>6.4248488132608181E-2</v>
      </c>
      <c r="HM9" s="1">
        <f t="shared" si="21"/>
        <v>6.5065512905294193E-2</v>
      </c>
      <c r="HN9" s="1">
        <f t="shared" si="21"/>
        <v>6.588831060000018E-2</v>
      </c>
      <c r="HO9" s="1">
        <f t="shared" si="21"/>
        <v>6.6716881597306196E-2</v>
      </c>
      <c r="HP9" s="1">
        <f t="shared" si="21"/>
        <v>6.7551226068992193E-2</v>
      </c>
      <c r="HQ9" s="1">
        <f t="shared" si="21"/>
        <v>6.8391343978758193E-2</v>
      </c>
      <c r="HR9" s="1">
        <f t="shared" si="21"/>
        <v>6.9237235082944201E-2</v>
      </c>
      <c r="HS9" s="1">
        <f t="shared" si="21"/>
        <v>7.0088898931250213E-2</v>
      </c>
      <c r="HT9" s="1">
        <f t="shared" si="21"/>
        <v>7.0946334867456204E-2</v>
      </c>
      <c r="HU9" s="1">
        <f t="shared" si="21"/>
        <v>7.1809542030142212E-2</v>
      </c>
      <c r="HV9" s="1">
        <f t="shared" si="21"/>
        <v>7.2678519353408189E-2</v>
      </c>
      <c r="HW9" s="1">
        <f t="shared" si="21"/>
        <v>7.3553265567594214E-2</v>
      </c>
      <c r="HX9" s="1">
        <f t="shared" si="21"/>
        <v>7.4433779200000216E-2</v>
      </c>
      <c r="HY9" s="1">
        <f t="shared" si="21"/>
        <v>7.5320058575606211E-2</v>
      </c>
      <c r="HZ9" s="1">
        <f t="shared" si="21"/>
        <v>7.6212101817792241E-2</v>
      </c>
      <c r="IA9" s="1">
        <f t="shared" si="21"/>
        <v>7.7109906849058246E-2</v>
      </c>
      <c r="IB9" s="1">
        <f t="shared" si="21"/>
        <v>7.8013471391744221E-2</v>
      </c>
      <c r="IC9" s="1">
        <f t="shared" si="21"/>
        <v>7.8922792968750238E-2</v>
      </c>
      <c r="ID9" s="1">
        <f t="shared" si="21"/>
        <v>7.9837868904256232E-2</v>
      </c>
      <c r="IE9" s="1">
        <f t="shared" si="21"/>
        <v>8.0758696324442242E-2</v>
      </c>
      <c r="IF9" s="1">
        <f t="shared" si="21"/>
        <v>8.1685272158208255E-2</v>
      </c>
      <c r="IG9" s="1">
        <f t="shared" si="21"/>
        <v>8.2617593137894241E-2</v>
      </c>
      <c r="IH9" s="1">
        <f t="shared" si="21"/>
        <v>8.3555655800000225E-2</v>
      </c>
      <c r="II9" s="1">
        <f t="shared" si="21"/>
        <v>8.4499456485906246E-2</v>
      </c>
      <c r="IJ9" s="1">
        <f t="shared" si="21"/>
        <v>8.5448991342592248E-2</v>
      </c>
      <c r="IK9" s="1">
        <f t="shared" si="21"/>
        <v>8.6404256323358228E-2</v>
      </c>
      <c r="IL9" s="1">
        <f t="shared" si="21"/>
        <v>8.7365247188544271E-2</v>
      </c>
      <c r="IM9" s="1">
        <f t="shared" si="21"/>
        <v>8.8331959506250265E-2</v>
      </c>
      <c r="IN9" s="1">
        <f t="shared" si="21"/>
        <v>8.930438865305626E-2</v>
      </c>
      <c r="IO9" s="1">
        <f t="shared" si="21"/>
        <v>9.028252981474226E-2</v>
      </c>
      <c r="IP9" s="1">
        <f t="shared" si="21"/>
        <v>9.1266377987008276E-2</v>
      </c>
      <c r="IQ9" s="1">
        <f t="shared" si="21"/>
        <v>9.2255927976194266E-2</v>
      </c>
      <c r="IR9" s="1">
        <f t="shared" si="21"/>
        <v>9.3251174400000275E-2</v>
      </c>
      <c r="IS9" s="1">
        <f t="shared" si="21"/>
        <v>9.4252111688206283E-2</v>
      </c>
      <c r="IT9" s="1">
        <f t="shared" si="21"/>
        <v>9.5258734083392249E-2</v>
      </c>
      <c r="IU9" s="1">
        <f t="shared" si="21"/>
        <v>9.6271035641658287E-2</v>
      </c>
      <c r="IV9" s="1">
        <f t="shared" si="21"/>
        <v>9.728901023334427E-2</v>
      </c>
      <c r="IW9" s="1">
        <f t="shared" si="21"/>
        <v>9.8312651543750282E-2</v>
      </c>
      <c r="IX9" s="1">
        <f t="shared" si="21"/>
        <v>9.9341953073856293E-2</v>
      </c>
      <c r="IY9" s="1">
        <f t="shared" si="21"/>
        <v>0.10037690814104228</v>
      </c>
      <c r="IZ9" s="1">
        <f t="shared" si="21"/>
        <v>0.1014175098798083</v>
      </c>
      <c r="JA9" s="1">
        <f t="shared" si="21"/>
        <v>0.10246375124249428</v>
      </c>
      <c r="JB9" s="1">
        <f t="shared" si="21"/>
        <v>0.10351562500000026</v>
      </c>
      <c r="JC9" s="1">
        <f t="shared" si="21"/>
        <v>0.10457312374250627</v>
      </c>
      <c r="JD9" s="1">
        <f t="shared" si="21"/>
        <v>0.1056362398801923</v>
      </c>
      <c r="JE9" s="1">
        <f t="shared" si="21"/>
        <v>0.10670496564395826</v>
      </c>
      <c r="JF9" s="1">
        <f t="shared" si="21"/>
        <v>0.10777929308614428</v>
      </c>
      <c r="JG9" s="1">
        <f t="shared" si="21"/>
        <v>0.10885921408125029</v>
      </c>
      <c r="JH9" s="1">
        <f t="shared" si="21"/>
        <v>0.1099447203266563</v>
      </c>
      <c r="JI9" s="1">
        <f t="shared" ref="JI9:LT9" si="22">$H$6*JI8^3+$H$7*JI8^4+$H$8*JI8^5</f>
        <v>0.11103580334334229</v>
      </c>
      <c r="JJ9" s="1">
        <f t="shared" si="22"/>
        <v>0.1121324544766083</v>
      </c>
      <c r="JK9" s="1">
        <f t="shared" si="22"/>
        <v>0.11323466489679426</v>
      </c>
      <c r="JL9" s="1">
        <f t="shared" si="22"/>
        <v>0.11434242560000031</v>
      </c>
      <c r="JM9" s="1">
        <f t="shared" si="22"/>
        <v>0.1154557274088063</v>
      </c>
      <c r="JN9" s="1">
        <f t="shared" si="22"/>
        <v>0.11657456097299231</v>
      </c>
      <c r="JO9" s="1">
        <f t="shared" si="22"/>
        <v>0.11769891677025833</v>
      </c>
      <c r="JP9" s="1">
        <f t="shared" si="22"/>
        <v>0.11882878510694432</v>
      </c>
      <c r="JQ9" s="1">
        <f t="shared" si="22"/>
        <v>0.11996415611875029</v>
      </c>
      <c r="JR9" s="1">
        <f t="shared" si="22"/>
        <v>0.12110501977145631</v>
      </c>
      <c r="JS9" s="1">
        <f t="shared" si="22"/>
        <v>0.12225136586164236</v>
      </c>
      <c r="JT9" s="1">
        <f t="shared" si="22"/>
        <v>0.12340318401740831</v>
      </c>
      <c r="JU9" s="1">
        <f t="shared" si="22"/>
        <v>0.12456046369909433</v>
      </c>
      <c r="JV9" s="1">
        <f t="shared" si="22"/>
        <v>0.12572319420000033</v>
      </c>
      <c r="JW9" s="1">
        <f t="shared" si="22"/>
        <v>0.12689136464710635</v>
      </c>
      <c r="JX9" s="1">
        <f t="shared" si="22"/>
        <v>0.12806496400179235</v>
      </c>
      <c r="JY9" s="1">
        <f t="shared" si="22"/>
        <v>0.12924398106055834</v>
      </c>
      <c r="JZ9" s="1">
        <f t="shared" si="22"/>
        <v>0.13042840445574436</v>
      </c>
      <c r="KA9" s="1">
        <f t="shared" si="22"/>
        <v>0.13161822265625034</v>
      </c>
      <c r="KB9" s="1">
        <f t="shared" si="22"/>
        <v>0.13281342396825635</v>
      </c>
      <c r="KC9" s="1">
        <f t="shared" si="22"/>
        <v>0.13401399653594237</v>
      </c>
      <c r="KD9" s="1">
        <f t="shared" si="22"/>
        <v>0.13521992834220836</v>
      </c>
      <c r="KE9" s="1">
        <f t="shared" si="22"/>
        <v>0.13643120720939436</v>
      </c>
      <c r="KF9" s="1">
        <f t="shared" si="22"/>
        <v>0.13764782080000035</v>
      </c>
      <c r="KG9" s="1">
        <f t="shared" si="22"/>
        <v>0.13886975661740639</v>
      </c>
      <c r="KH9" s="1">
        <f t="shared" si="22"/>
        <v>0.14009700200659239</v>
      </c>
      <c r="KI9" s="1">
        <f t="shared" si="22"/>
        <v>0.14132954415485838</v>
      </c>
      <c r="KJ9" s="1">
        <f t="shared" si="22"/>
        <v>0.14256737009254439</v>
      </c>
      <c r="KK9" s="1">
        <f t="shared" si="22"/>
        <v>0.14381046669375036</v>
      </c>
      <c r="KL9" s="1">
        <f t="shared" si="22"/>
        <v>0.14505882067705639</v>
      </c>
      <c r="KM9" s="1">
        <f t="shared" si="22"/>
        <v>0.14631241860624242</v>
      </c>
      <c r="KN9" s="1">
        <f t="shared" si="22"/>
        <v>0.1475712468910084</v>
      </c>
      <c r="KO9" s="1">
        <f t="shared" si="22"/>
        <v>0.14883529178769442</v>
      </c>
      <c r="KP9" s="1">
        <f t="shared" si="22"/>
        <v>0.1501045394000004</v>
      </c>
      <c r="KQ9" s="1">
        <f t="shared" si="22"/>
        <v>0.1513789756797064</v>
      </c>
      <c r="KR9" s="1">
        <f t="shared" si="22"/>
        <v>0.15265858642739241</v>
      </c>
      <c r="KS9" s="1">
        <f t="shared" si="22"/>
        <v>0.15394335729315842</v>
      </c>
      <c r="KT9" s="1">
        <f t="shared" si="22"/>
        <v>0.15523327377734439</v>
      </c>
      <c r="KU9" s="1">
        <f t="shared" si="22"/>
        <v>0.15652832123125041</v>
      </c>
      <c r="KV9" s="1">
        <f t="shared" si="22"/>
        <v>0.15782848485785644</v>
      </c>
      <c r="KW9" s="1">
        <f t="shared" si="22"/>
        <v>0.1591337497125424</v>
      </c>
      <c r="KX9" s="1">
        <f t="shared" si="22"/>
        <v>0.16044410070380841</v>
      </c>
      <c r="KY9" s="1">
        <f t="shared" si="22"/>
        <v>0.16175952259399445</v>
      </c>
      <c r="KZ9" s="1">
        <f t="shared" si="22"/>
        <v>0.16308000000000042</v>
      </c>
      <c r="LA9" s="1">
        <f t="shared" si="22"/>
        <v>0.16440551739400641</v>
      </c>
      <c r="LB9" s="1">
        <f t="shared" si="22"/>
        <v>0.16573605910419248</v>
      </c>
      <c r="LC9" s="1">
        <f t="shared" si="22"/>
        <v>0.16707160931545845</v>
      </c>
      <c r="LD9" s="1">
        <f t="shared" si="22"/>
        <v>0.16841215207014446</v>
      </c>
      <c r="LE9" s="1">
        <f t="shared" si="22"/>
        <v>0.16975767126875044</v>
      </c>
      <c r="LF9" s="1">
        <f t="shared" si="22"/>
        <v>0.17110815067065646</v>
      </c>
      <c r="LG9" s="1">
        <f t="shared" si="22"/>
        <v>0.17246357389484246</v>
      </c>
      <c r="LH9" s="1">
        <f t="shared" si="22"/>
        <v>0.17382392442060843</v>
      </c>
      <c r="LI9" s="1">
        <f t="shared" si="22"/>
        <v>0.17518918558829447</v>
      </c>
      <c r="LJ9" s="1">
        <f t="shared" si="22"/>
        <v>0.17655934060000048</v>
      </c>
      <c r="LK9" s="1">
        <f t="shared" si="22"/>
        <v>0.17793437252030647</v>
      </c>
      <c r="LL9" s="1">
        <f t="shared" si="22"/>
        <v>0.17931426427699246</v>
      </c>
      <c r="LM9" s="1">
        <f t="shared" si="22"/>
        <v>0.18069899866175851</v>
      </c>
      <c r="LN9" s="1">
        <f t="shared" si="22"/>
        <v>0.18208855833094451</v>
      </c>
      <c r="LO9" s="1">
        <f t="shared" si="22"/>
        <v>0.18348292580625053</v>
      </c>
      <c r="LP9" s="1">
        <f t="shared" si="22"/>
        <v>0.18488208347545648</v>
      </c>
      <c r="LQ9" s="1">
        <f t="shared" si="22"/>
        <v>0.18628601359314251</v>
      </c>
      <c r="LR9" s="1">
        <f t="shared" si="22"/>
        <v>0.1876946982814085</v>
      </c>
      <c r="LS9" s="1">
        <f t="shared" si="22"/>
        <v>0.18910811953059448</v>
      </c>
      <c r="LT9" s="1">
        <f t="shared" si="22"/>
        <v>0.19052625920000049</v>
      </c>
      <c r="LU9" s="1">
        <f t="shared" ref="LU9:OF9" si="23">$H$6*LU8^3+$H$7*LU8^4+$H$8*LU8^5</f>
        <v>0.19194909901860646</v>
      </c>
      <c r="LV9" s="1">
        <f t="shared" si="23"/>
        <v>0.1933766205857925</v>
      </c>
      <c r="LW9" s="1">
        <f t="shared" si="23"/>
        <v>0.19480880537205852</v>
      </c>
      <c r="LX9" s="1">
        <f t="shared" si="23"/>
        <v>0.19624563471974454</v>
      </c>
      <c r="LY9" s="1">
        <f t="shared" si="23"/>
        <v>0.19768708984375044</v>
      </c>
      <c r="LZ9" s="1">
        <f t="shared" si="23"/>
        <v>0.19913315183225649</v>
      </c>
      <c r="MA9" s="1">
        <f t="shared" si="23"/>
        <v>0.20058380164744252</v>
      </c>
      <c r="MB9" s="1">
        <f t="shared" si="23"/>
        <v>0.20203902012620853</v>
      </c>
      <c r="MC9" s="1">
        <f t="shared" si="23"/>
        <v>0.20349878798089452</v>
      </c>
      <c r="MD9" s="1">
        <f t="shared" si="23"/>
        <v>0.20496308580000058</v>
      </c>
      <c r="ME9" s="1">
        <f t="shared" si="23"/>
        <v>0.20643189404890655</v>
      </c>
      <c r="MF9" s="1">
        <f t="shared" si="23"/>
        <v>0.20790519307059258</v>
      </c>
      <c r="MG9" s="1">
        <f t="shared" si="23"/>
        <v>0.20938296308635856</v>
      </c>
      <c r="MH9" s="1">
        <f t="shared" si="23"/>
        <v>0.2108651841965446</v>
      </c>
      <c r="MI9" s="1">
        <f t="shared" si="23"/>
        <v>0.21235183638125052</v>
      </c>
      <c r="MJ9" s="1">
        <f t="shared" si="23"/>
        <v>0.21384289950105653</v>
      </c>
      <c r="MK9" s="1">
        <f t="shared" si="23"/>
        <v>0.21533835329774254</v>
      </c>
      <c r="ML9" s="1">
        <f t="shared" si="23"/>
        <v>0.2168381773950086</v>
      </c>
      <c r="MM9" s="1">
        <f t="shared" si="23"/>
        <v>0.21834235129919463</v>
      </c>
      <c r="MN9" s="1">
        <f t="shared" si="23"/>
        <v>0.21985085440000057</v>
      </c>
      <c r="MO9" s="1">
        <f t="shared" si="23"/>
        <v>0.22136366597120657</v>
      </c>
      <c r="MP9" s="1">
        <f t="shared" si="23"/>
        <v>0.22288076517139258</v>
      </c>
      <c r="MQ9" s="1">
        <f t="shared" si="23"/>
        <v>0.22440213104465859</v>
      </c>
      <c r="MR9" s="1">
        <f t="shared" si="23"/>
        <v>0.22592774252134459</v>
      </c>
      <c r="MS9" s="1">
        <f t="shared" si="23"/>
        <v>0.22745757841875061</v>
      </c>
      <c r="MT9" s="1">
        <f t="shared" si="23"/>
        <v>0.22899161744185662</v>
      </c>
      <c r="MU9" s="1">
        <f t="shared" si="23"/>
        <v>0.2305298381840426</v>
      </c>
      <c r="MV9" s="1">
        <f t="shared" si="23"/>
        <v>0.23207221912780859</v>
      </c>
      <c r="MW9" s="1">
        <f t="shared" si="23"/>
        <v>0.23361873864549459</v>
      </c>
      <c r="MX9" s="1">
        <f t="shared" si="23"/>
        <v>0.2351693750000006</v>
      </c>
      <c r="MY9" s="1">
        <f t="shared" si="23"/>
        <v>0.23672410634550664</v>
      </c>
      <c r="MZ9" s="1">
        <f t="shared" si="23"/>
        <v>0.23828291072819266</v>
      </c>
      <c r="NA9" s="1">
        <f t="shared" si="23"/>
        <v>0.23984576608695862</v>
      </c>
      <c r="NB9" s="1">
        <f t="shared" si="23"/>
        <v>0.24141265025414468</v>
      </c>
      <c r="NC9" s="1">
        <f t="shared" si="23"/>
        <v>0.2429835409562506</v>
      </c>
      <c r="ND9" s="1">
        <f t="shared" si="23"/>
        <v>0.24455841581465665</v>
      </c>
      <c r="NE9" s="1">
        <f t="shared" si="23"/>
        <v>0.24613725234634265</v>
      </c>
      <c r="NF9" s="1">
        <f t="shared" si="23"/>
        <v>0.24772002796460862</v>
      </c>
      <c r="NG9" s="1">
        <f t="shared" si="23"/>
        <v>0.24930671997979462</v>
      </c>
      <c r="NH9" s="1">
        <f t="shared" si="23"/>
        <v>0.25089730560000062</v>
      </c>
      <c r="NI9" s="1">
        <f t="shared" si="23"/>
        <v>0.25249176193180672</v>
      </c>
      <c r="NJ9" s="1">
        <f t="shared" si="23"/>
        <v>0.25409006598099265</v>
      </c>
      <c r="NK9" s="1">
        <f t="shared" si="23"/>
        <v>0.25569219465325865</v>
      </c>
      <c r="NL9" s="1">
        <f t="shared" si="23"/>
        <v>0.25729812475494462</v>
      </c>
      <c r="NM9" s="1">
        <f t="shared" si="23"/>
        <v>0.2589078329937507</v>
      </c>
      <c r="NN9" s="1">
        <f t="shared" si="23"/>
        <v>0.26052129597945667</v>
      </c>
      <c r="NO9" s="1">
        <f t="shared" si="23"/>
        <v>0.2621384902246427</v>
      </c>
      <c r="NP9" s="1">
        <f t="shared" si="23"/>
        <v>0.26375939214540867</v>
      </c>
      <c r="NQ9" s="1">
        <f t="shared" si="23"/>
        <v>0.26538397806209479</v>
      </c>
      <c r="NR9" s="1">
        <f t="shared" si="23"/>
        <v>0.26701222420000065</v>
      </c>
      <c r="NS9" s="1">
        <f t="shared" si="23"/>
        <v>0.26864410669010663</v>
      </c>
      <c r="NT9" s="1">
        <f t="shared" si="23"/>
        <v>0.27027960156979269</v>
      </c>
      <c r="NU9" s="1">
        <f t="shared" si="23"/>
        <v>0.27191868478355868</v>
      </c>
      <c r="NV9" s="1">
        <f t="shared" si="23"/>
        <v>0.27356133218374473</v>
      </c>
      <c r="NW9" s="1">
        <f t="shared" si="23"/>
        <v>0.27520751953125072</v>
      </c>
      <c r="NX9" s="1">
        <f t="shared" si="23"/>
        <v>0.27685722249625672</v>
      </c>
      <c r="NY9" s="1">
        <f t="shared" si="23"/>
        <v>0.27851041665894277</v>
      </c>
      <c r="NZ9" s="1">
        <f t="shared" si="23"/>
        <v>0.2801670775102087</v>
      </c>
      <c r="OA9" s="1">
        <f t="shared" si="23"/>
        <v>0.28182718045239474</v>
      </c>
      <c r="OB9" s="1">
        <f t="shared" si="23"/>
        <v>0.28349070080000077</v>
      </c>
      <c r="OC9" s="1">
        <f t="shared" si="23"/>
        <v>0.28515761378040683</v>
      </c>
      <c r="OD9" s="1">
        <f t="shared" si="23"/>
        <v>0.28682789453459284</v>
      </c>
      <c r="OE9" s="1">
        <f t="shared" si="23"/>
        <v>0.28850151811785879</v>
      </c>
      <c r="OF9" s="1">
        <f t="shared" si="23"/>
        <v>0.29017845950054477</v>
      </c>
      <c r="OG9" s="1">
        <f t="shared" ref="OG9:QR9" si="24">$H$6*OG8^3+$H$7*OG8^4+$H$8*OG8^5</f>
        <v>0.29185869356875083</v>
      </c>
      <c r="OH9" s="1">
        <f t="shared" si="24"/>
        <v>0.29354219512505669</v>
      </c>
      <c r="OI9" s="1">
        <f t="shared" si="24"/>
        <v>0.29522893888924279</v>
      </c>
      <c r="OJ9" s="1">
        <f t="shared" si="24"/>
        <v>0.29691889949900879</v>
      </c>
      <c r="OK9" s="1">
        <f t="shared" si="24"/>
        <v>0.29861205151069481</v>
      </c>
      <c r="OL9" s="1">
        <f t="shared" si="24"/>
        <v>0.30030836940000077</v>
      </c>
      <c r="OM9" s="1">
        <f t="shared" si="24"/>
        <v>0.30200782756270672</v>
      </c>
      <c r="ON9" s="1">
        <f t="shared" si="24"/>
        <v>0.30371040031539276</v>
      </c>
      <c r="OO9" s="1">
        <f t="shared" si="24"/>
        <v>0.30541606189615889</v>
      </c>
      <c r="OP9" s="1">
        <f t="shared" si="24"/>
        <v>0.30712478646534475</v>
      </c>
      <c r="OQ9" s="1">
        <f t="shared" si="24"/>
        <v>0.30883654810625083</v>
      </c>
      <c r="OR9" s="1">
        <f t="shared" si="24"/>
        <v>0.31055132082585668</v>
      </c>
      <c r="OS9" s="1">
        <f t="shared" si="24"/>
        <v>0.31226907855554281</v>
      </c>
      <c r="OT9" s="1">
        <f t="shared" si="24"/>
        <v>0.3139897951518088</v>
      </c>
      <c r="OU9" s="1">
        <f t="shared" si="24"/>
        <v>0.31571344439699478</v>
      </c>
      <c r="OV9" s="1">
        <f t="shared" si="24"/>
        <v>0.31744000000000094</v>
      </c>
      <c r="OW9" s="1">
        <f t="shared" si="24"/>
        <v>0.31916943559700689</v>
      </c>
      <c r="OX9" s="1">
        <f t="shared" si="24"/>
        <v>0.32090172475219286</v>
      </c>
      <c r="OY9" s="1">
        <f t="shared" si="24"/>
        <v>0.3226368409584589</v>
      </c>
      <c r="OZ9" s="1">
        <f t="shared" si="24"/>
        <v>0.32437475763814488</v>
      </c>
      <c r="PA9" s="1">
        <f t="shared" si="24"/>
        <v>0.32611544814375093</v>
      </c>
      <c r="PB9" s="1">
        <f t="shared" si="24"/>
        <v>0.32785888575865685</v>
      </c>
      <c r="PC9" s="1">
        <f t="shared" si="24"/>
        <v>0.32960504369784294</v>
      </c>
      <c r="PD9" s="1">
        <f t="shared" si="24"/>
        <v>0.33135389510860891</v>
      </c>
      <c r="PE9" s="1">
        <f t="shared" si="24"/>
        <v>0.33310541307129476</v>
      </c>
      <c r="PF9" s="1">
        <f t="shared" si="24"/>
        <v>0.33485957060000082</v>
      </c>
      <c r="PG9" s="1">
        <f t="shared" si="24"/>
        <v>0.33661634064330687</v>
      </c>
      <c r="PH9" s="1">
        <f t="shared" si="24"/>
        <v>0.33837569608499296</v>
      </c>
      <c r="PI9" s="1">
        <f t="shared" si="24"/>
        <v>0.34013760974475893</v>
      </c>
      <c r="PJ9" s="1">
        <f t="shared" si="24"/>
        <v>0.34190205437894489</v>
      </c>
      <c r="PK9" s="1">
        <f t="shared" si="24"/>
        <v>0.34366900268125072</v>
      </c>
      <c r="PL9" s="1">
        <f t="shared" si="24"/>
        <v>0.34543842728345692</v>
      </c>
      <c r="PM9" s="1">
        <f t="shared" si="24"/>
        <v>0.3472103007561429</v>
      </c>
      <c r="PN9" s="1">
        <f t="shared" si="24"/>
        <v>0.34898459560940892</v>
      </c>
      <c r="PO9" s="1">
        <f t="shared" si="24"/>
        <v>0.35076128429359488</v>
      </c>
      <c r="PP9" s="1">
        <f t="shared" si="24"/>
        <v>0.35254033920000077</v>
      </c>
      <c r="PQ9" s="1">
        <f t="shared" si="24"/>
        <v>0.35432173266160683</v>
      </c>
      <c r="PR9" s="1">
        <f t="shared" si="24"/>
        <v>0.35610543695379293</v>
      </c>
      <c r="PS9" s="1">
        <f t="shared" si="24"/>
        <v>0.35789142429505882</v>
      </c>
      <c r="PT9" s="1">
        <f t="shared" si="24"/>
        <v>0.35967966684774499</v>
      </c>
      <c r="PU9" s="1">
        <f t="shared" si="24"/>
        <v>0.36147013671875095</v>
      </c>
      <c r="PV9" s="1">
        <f t="shared" si="24"/>
        <v>0.36326280596025695</v>
      </c>
      <c r="PW9" s="1">
        <f t="shared" si="24"/>
        <v>0.36505764657044287</v>
      </c>
      <c r="PX9" s="1">
        <f t="shared" si="24"/>
        <v>0.36685463049420897</v>
      </c>
      <c r="PY9" s="1">
        <f t="shared" si="24"/>
        <v>0.36865372962389503</v>
      </c>
      <c r="PZ9" s="1">
        <f t="shared" si="24"/>
        <v>0.37045491580000101</v>
      </c>
      <c r="QA9" s="1">
        <f t="shared" si="24"/>
        <v>0.37225816081190694</v>
      </c>
      <c r="QB9" s="1">
        <f t="shared" si="24"/>
        <v>0.37406343639859291</v>
      </c>
      <c r="QC9" s="1">
        <f t="shared" si="24"/>
        <v>0.37587071424935886</v>
      </c>
      <c r="QD9" s="1">
        <f t="shared" si="24"/>
        <v>0.3776799660045449</v>
      </c>
      <c r="QE9" s="1">
        <f t="shared" si="24"/>
        <v>0.37949116325625099</v>
      </c>
      <c r="QF9" s="1">
        <f t="shared" si="24"/>
        <v>0.38130427754905682</v>
      </c>
      <c r="QG9" s="1">
        <f t="shared" si="24"/>
        <v>0.38311928038074305</v>
      </c>
      <c r="QH9" s="1">
        <f t="shared" si="24"/>
        <v>0.38493614320300895</v>
      </c>
      <c r="QI9" s="1">
        <f t="shared" si="24"/>
        <v>0.38675483742219485</v>
      </c>
      <c r="QJ9" s="1">
        <f t="shared" si="24"/>
        <v>0.38857533440000097</v>
      </c>
      <c r="QK9" s="1">
        <f t="shared" si="24"/>
        <v>0.39039760545420699</v>
      </c>
      <c r="QL9" s="1">
        <f t="shared" si="24"/>
        <v>0.39222162185939291</v>
      </c>
      <c r="QM9" s="1">
        <f t="shared" si="24"/>
        <v>0.39404735484765896</v>
      </c>
      <c r="QN9" s="1">
        <f t="shared" si="24"/>
        <v>0.39587477560934503</v>
      </c>
      <c r="QO9" s="1">
        <f t="shared" si="24"/>
        <v>0.39770385529375091</v>
      </c>
      <c r="QP9" s="1">
        <f t="shared" si="24"/>
        <v>0.39953456500985707</v>
      </c>
      <c r="QQ9" s="1">
        <f t="shared" si="24"/>
        <v>0.40136687582704311</v>
      </c>
      <c r="QR9" s="1">
        <f t="shared" si="24"/>
        <v>0.40320075877580897</v>
      </c>
      <c r="QS9" s="1">
        <f t="shared" ref="QS9:TD9" si="25">$H$6*QS8^3+$H$7*QS8^4+$H$8*QS8^5</f>
        <v>0.40503618484849502</v>
      </c>
      <c r="QT9" s="1">
        <f t="shared" si="25"/>
        <v>0.40687312500000111</v>
      </c>
      <c r="QU9" s="1">
        <f t="shared" si="25"/>
        <v>0.40871155014850719</v>
      </c>
      <c r="QV9" s="1">
        <f t="shared" si="25"/>
        <v>0.41055143117619297</v>
      </c>
      <c r="QW9" s="1">
        <f t="shared" si="25"/>
        <v>0.41239273892995904</v>
      </c>
      <c r="QX9" s="1">
        <f t="shared" si="25"/>
        <v>0.41423544422214509</v>
      </c>
      <c r="QY9" s="1">
        <f t="shared" si="25"/>
        <v>0.41607951783125108</v>
      </c>
      <c r="QZ9" s="1">
        <f t="shared" si="25"/>
        <v>0.41792493050265717</v>
      </c>
      <c r="RA9" s="1">
        <f t="shared" si="25"/>
        <v>0.41977165294934293</v>
      </c>
      <c r="RB9" s="1">
        <f t="shared" si="25"/>
        <v>0.42161965585260913</v>
      </c>
      <c r="RC9" s="1">
        <f t="shared" si="25"/>
        <v>0.42346890986279512</v>
      </c>
      <c r="RD9" s="1">
        <f t="shared" si="25"/>
        <v>0.42531938560000099</v>
      </c>
      <c r="RE9" s="1">
        <f t="shared" si="25"/>
        <v>0.42717105365480718</v>
      </c>
      <c r="RF9" s="1">
        <f t="shared" si="25"/>
        <v>0.4290238845889931</v>
      </c>
      <c r="RG9" s="1">
        <f t="shared" si="25"/>
        <v>0.43087784893625897</v>
      </c>
      <c r="RH9" s="1">
        <f t="shared" si="25"/>
        <v>0.43273291720294504</v>
      </c>
      <c r="RI9" s="1">
        <f t="shared" si="25"/>
        <v>0.43458905986875107</v>
      </c>
      <c r="RJ9" s="1">
        <f t="shared" si="25"/>
        <v>0.43644624738745702</v>
      </c>
      <c r="RK9" s="1">
        <f t="shared" si="25"/>
        <v>0.43830445018764308</v>
      </c>
      <c r="RL9" s="1">
        <f t="shared" si="25"/>
        <v>0.44016363867340913</v>
      </c>
      <c r="RM9" s="1">
        <f t="shared" si="25"/>
        <v>0.442023783225095</v>
      </c>
      <c r="RN9" s="1">
        <f t="shared" si="25"/>
        <v>0.44388485420000107</v>
      </c>
      <c r="RO9" s="1">
        <f t="shared" si="25"/>
        <v>0.44574682193310727</v>
      </c>
      <c r="RP9" s="1">
        <f t="shared" si="25"/>
        <v>0.44760965673779318</v>
      </c>
      <c r="RQ9" s="1">
        <f t="shared" si="25"/>
        <v>0.44947332890655922</v>
      </c>
      <c r="RR9" s="1">
        <f t="shared" si="25"/>
        <v>0.45133780871174511</v>
      </c>
      <c r="RS9" s="1">
        <f t="shared" si="25"/>
        <v>0.45320306640625102</v>
      </c>
      <c r="RT9" s="1">
        <f t="shared" si="25"/>
        <v>0.45506907222425719</v>
      </c>
      <c r="RU9" s="1">
        <f t="shared" si="25"/>
        <v>0.45693579638194304</v>
      </c>
      <c r="RV9" s="1">
        <f t="shared" si="25"/>
        <v>0.45880320907820904</v>
      </c>
      <c r="RW9" s="1">
        <f t="shared" si="25"/>
        <v>0.46067128049539513</v>
      </c>
      <c r="RX9" s="1">
        <f t="shared" si="25"/>
        <v>0.46253998080000114</v>
      </c>
      <c r="RY9" s="1">
        <f t="shared" si="25"/>
        <v>0.46440928014340715</v>
      </c>
      <c r="RZ9" s="1">
        <f t="shared" si="25"/>
        <v>0.46627914866259323</v>
      </c>
      <c r="SA9" s="1">
        <f t="shared" si="25"/>
        <v>0.46814955648085904</v>
      </c>
      <c r="SB9" s="1">
        <f t="shared" si="25"/>
        <v>0.47002047370854505</v>
      </c>
      <c r="SC9" s="1">
        <f t="shared" si="25"/>
        <v>0.47189187044375125</v>
      </c>
      <c r="SD9" s="1">
        <f t="shared" si="25"/>
        <v>0.47376371677305718</v>
      </c>
      <c r="SE9" s="1">
        <f t="shared" si="25"/>
        <v>0.47563598277224323</v>
      </c>
      <c r="SF9" s="1">
        <f t="shared" si="25"/>
        <v>0.4775086385070092</v>
      </c>
      <c r="SG9" s="1">
        <f t="shared" si="25"/>
        <v>0.47938165403369515</v>
      </c>
      <c r="SH9" s="1">
        <f t="shared" si="25"/>
        <v>0.48125499940000116</v>
      </c>
      <c r="SI9" s="1">
        <f t="shared" si="25"/>
        <v>0.48312864464570715</v>
      </c>
      <c r="SJ9" s="1">
        <f t="shared" si="25"/>
        <v>0.48500255980339319</v>
      </c>
      <c r="SK9" s="1">
        <f t="shared" si="25"/>
        <v>0.48687671489915929</v>
      </c>
      <c r="SL9" s="1">
        <f t="shared" si="25"/>
        <v>0.4887510799533451</v>
      </c>
      <c r="SM9" s="1">
        <f t="shared" si="25"/>
        <v>0.49062562498125128</v>
      </c>
      <c r="SN9" s="1">
        <f t="shared" si="25"/>
        <v>0.49250031999385718</v>
      </c>
      <c r="SO9" s="1">
        <f t="shared" si="25"/>
        <v>0.49437513499854308</v>
      </c>
      <c r="SP9" s="1">
        <f t="shared" si="25"/>
        <v>0.49625003999980899</v>
      </c>
      <c r="SQ9" s="1">
        <f t="shared" si="25"/>
        <v>0.49812500499999524</v>
      </c>
      <c r="SR9" s="1">
        <f t="shared" si="25"/>
        <v>0.500000000000001</v>
      </c>
      <c r="SS9" s="1">
        <f t="shared" si="25"/>
        <v>0.5018749950000071</v>
      </c>
      <c r="ST9" s="1">
        <f t="shared" si="25"/>
        <v>0.50374996000019301</v>
      </c>
      <c r="SU9" s="1">
        <f t="shared" si="25"/>
        <v>0.50562486500145898</v>
      </c>
      <c r="SV9" s="1">
        <f t="shared" si="25"/>
        <v>0.50749968000614532</v>
      </c>
      <c r="SW9" s="1">
        <f t="shared" si="25"/>
        <v>0.50937437501875138</v>
      </c>
      <c r="SX9" s="1">
        <f t="shared" si="25"/>
        <v>0.51124892004665712</v>
      </c>
      <c r="SY9" s="1">
        <f t="shared" si="25"/>
        <v>0.51312328510084315</v>
      </c>
      <c r="SZ9" s="1">
        <f t="shared" si="25"/>
        <v>0.51499744019660909</v>
      </c>
      <c r="TA9" s="1">
        <f t="shared" si="25"/>
        <v>0.51687135535429529</v>
      </c>
      <c r="TB9" s="1">
        <f t="shared" si="25"/>
        <v>0.51874500060000117</v>
      </c>
      <c r="TC9" s="1">
        <f t="shared" si="25"/>
        <v>0.52061834596630718</v>
      </c>
      <c r="TD9" s="1">
        <f t="shared" si="25"/>
        <v>0.52249136149299313</v>
      </c>
      <c r="TE9" s="1">
        <f t="shared" ref="TE9:VP9" si="26">$H$6*TE8^3+$H$7*TE8^4+$H$8*TE8^5</f>
        <v>0.52436401722775894</v>
      </c>
      <c r="TF9" s="1">
        <f t="shared" si="26"/>
        <v>0.52623628322694516</v>
      </c>
      <c r="TG9" s="1">
        <f t="shared" si="26"/>
        <v>0.52810812955625097</v>
      </c>
      <c r="TH9" s="1">
        <f t="shared" si="26"/>
        <v>0.52997952629145728</v>
      </c>
      <c r="TI9" s="1">
        <f t="shared" si="26"/>
        <v>0.53185044351914323</v>
      </c>
      <c r="TJ9" s="1">
        <f t="shared" si="26"/>
        <v>0.53372085133740899</v>
      </c>
      <c r="TK9" s="1">
        <f t="shared" si="26"/>
        <v>0.53559071985659534</v>
      </c>
      <c r="TL9" s="1">
        <f t="shared" si="26"/>
        <v>0.5374600192000013</v>
      </c>
      <c r="TM9" s="1">
        <f t="shared" si="26"/>
        <v>0.53932871950460703</v>
      </c>
      <c r="TN9" s="1">
        <f t="shared" si="26"/>
        <v>0.54119679092179318</v>
      </c>
      <c r="TO9" s="1">
        <f t="shared" si="26"/>
        <v>0.54306420361805929</v>
      </c>
      <c r="TP9" s="1">
        <f t="shared" si="26"/>
        <v>0.54493092777574514</v>
      </c>
      <c r="TQ9" s="1">
        <f t="shared" si="26"/>
        <v>0.54679693359375103</v>
      </c>
      <c r="TR9" s="1">
        <f t="shared" si="26"/>
        <v>0.54866219128825733</v>
      </c>
      <c r="TS9" s="1">
        <f t="shared" si="26"/>
        <v>0.55052667109344333</v>
      </c>
      <c r="TT9" s="1">
        <f t="shared" si="26"/>
        <v>0.55239034326220937</v>
      </c>
      <c r="TU9" s="1">
        <f t="shared" si="26"/>
        <v>0.55425317806689534</v>
      </c>
      <c r="TV9" s="1">
        <f t="shared" si="26"/>
        <v>0.55611514580000088</v>
      </c>
      <c r="TW9" s="1">
        <f t="shared" si="26"/>
        <v>0.55797621677490705</v>
      </c>
      <c r="TX9" s="1">
        <f t="shared" si="26"/>
        <v>0.55983636132659309</v>
      </c>
      <c r="TY9" s="1">
        <f t="shared" si="26"/>
        <v>0.56169554981235925</v>
      </c>
      <c r="TZ9" s="1">
        <f t="shared" si="26"/>
        <v>0.56355375261254537</v>
      </c>
      <c r="UA9" s="1">
        <f t="shared" si="26"/>
        <v>0.56541094013125137</v>
      </c>
      <c r="UB9" s="1">
        <f t="shared" si="26"/>
        <v>0.56726708279705718</v>
      </c>
      <c r="UC9" s="1">
        <f t="shared" si="26"/>
        <v>0.56912215106374309</v>
      </c>
      <c r="UD9" s="1">
        <f t="shared" si="26"/>
        <v>0.57097611541100934</v>
      </c>
      <c r="UE9" s="1">
        <f t="shared" si="26"/>
        <v>0.57282894634519521</v>
      </c>
      <c r="UF9" s="1">
        <f t="shared" si="26"/>
        <v>0.57468061440000129</v>
      </c>
      <c r="UG9" s="1">
        <f t="shared" si="26"/>
        <v>0.57653109013720727</v>
      </c>
      <c r="UH9" s="1">
        <f t="shared" si="26"/>
        <v>0.57838034414739337</v>
      </c>
      <c r="UI9" s="1">
        <f t="shared" si="26"/>
        <v>0.58022834705065907</v>
      </c>
      <c r="UJ9" s="1">
        <f t="shared" si="26"/>
        <v>0.58207506949734533</v>
      </c>
      <c r="UK9" s="1">
        <f t="shared" si="26"/>
        <v>0.58392048216875103</v>
      </c>
      <c r="UL9" s="1">
        <f t="shared" si="26"/>
        <v>0.58576455577785747</v>
      </c>
      <c r="UM9" s="1">
        <f t="shared" si="26"/>
        <v>0.58760726107004335</v>
      </c>
      <c r="UN9" s="1">
        <f t="shared" si="26"/>
        <v>0.58944856882380958</v>
      </c>
      <c r="UO9" s="1">
        <f t="shared" si="26"/>
        <v>0.59128844985149542</v>
      </c>
      <c r="UP9" s="1">
        <f t="shared" si="26"/>
        <v>0.59312687500000139</v>
      </c>
      <c r="UQ9" s="1">
        <f t="shared" si="26"/>
        <v>0.5949638151515072</v>
      </c>
      <c r="UR9" s="1">
        <f t="shared" si="26"/>
        <v>0.59679924122419337</v>
      </c>
      <c r="US9" s="1">
        <f t="shared" si="26"/>
        <v>0.59863312417295944</v>
      </c>
      <c r="UT9" s="1">
        <f t="shared" si="26"/>
        <v>0.60046543499014526</v>
      </c>
      <c r="UU9" s="1">
        <f t="shared" si="26"/>
        <v>0.60229614470625159</v>
      </c>
      <c r="UV9" s="1">
        <f t="shared" si="26"/>
        <v>0.6041252243906573</v>
      </c>
      <c r="UW9" s="1">
        <f t="shared" si="26"/>
        <v>0.60595264515234315</v>
      </c>
      <c r="UX9" s="1">
        <f t="shared" si="26"/>
        <v>0.6077783781406092</v>
      </c>
      <c r="UY9" s="1">
        <f t="shared" si="26"/>
        <v>0.60960239454579535</v>
      </c>
      <c r="UZ9" s="1">
        <f t="shared" si="26"/>
        <v>0.61142466560000108</v>
      </c>
      <c r="VA9" s="1">
        <f t="shared" si="26"/>
        <v>0.61324516257780748</v>
      </c>
      <c r="VB9" s="1">
        <f t="shared" si="26"/>
        <v>0.61506385679699327</v>
      </c>
      <c r="VC9" s="1">
        <f t="shared" si="26"/>
        <v>0.61688071961925928</v>
      </c>
      <c r="VD9" s="1">
        <f t="shared" si="26"/>
        <v>0.61869572245094551</v>
      </c>
      <c r="VE9" s="1">
        <f t="shared" si="26"/>
        <v>0.62050883674375146</v>
      </c>
      <c r="VF9" s="1">
        <f t="shared" si="26"/>
        <v>0.62232003399545743</v>
      </c>
      <c r="VG9" s="1">
        <f t="shared" si="26"/>
        <v>0.62412928575064341</v>
      </c>
      <c r="VH9" s="1">
        <f t="shared" si="26"/>
        <v>0.62593656360140937</v>
      </c>
      <c r="VI9" s="1">
        <f t="shared" si="26"/>
        <v>0.62774183918809523</v>
      </c>
      <c r="VJ9" s="1">
        <f t="shared" si="26"/>
        <v>0.6295450842000011</v>
      </c>
      <c r="VK9" s="1">
        <f t="shared" si="26"/>
        <v>0.63134627037610724</v>
      </c>
      <c r="VL9" s="1">
        <f t="shared" si="26"/>
        <v>0.63314536950579337</v>
      </c>
      <c r="VM9" s="1">
        <f t="shared" si="26"/>
        <v>0.6349423534295594</v>
      </c>
      <c r="VN9" s="1">
        <f t="shared" si="26"/>
        <v>0.63673719403974571</v>
      </c>
      <c r="VO9" s="1">
        <f t="shared" si="26"/>
        <v>0.63852986328125139</v>
      </c>
      <c r="VP9" s="1">
        <f t="shared" si="26"/>
        <v>0.64032033315225734</v>
      </c>
      <c r="VQ9" s="1">
        <f t="shared" ref="VQ9:YB9" si="27">$H$6*VQ8^3+$H$7*VQ8^4+$H$8*VQ8^5</f>
        <v>0.6421085757049434</v>
      </c>
      <c r="VR9" s="1">
        <f t="shared" si="27"/>
        <v>0.6438945630462094</v>
      </c>
      <c r="VS9" s="1">
        <f t="shared" si="27"/>
        <v>0.6456782673383954</v>
      </c>
      <c r="VT9" s="1">
        <f t="shared" si="27"/>
        <v>0.6474596608000015</v>
      </c>
      <c r="VU9" s="1">
        <f t="shared" si="27"/>
        <v>0.64923871570640734</v>
      </c>
      <c r="VV9" s="1">
        <f t="shared" si="27"/>
        <v>0.65101540439059336</v>
      </c>
      <c r="VW9" s="1">
        <f t="shared" si="27"/>
        <v>0.65278969924385921</v>
      </c>
      <c r="VX9" s="1">
        <f t="shared" si="27"/>
        <v>0.65456157271654569</v>
      </c>
      <c r="VY9" s="1">
        <f t="shared" si="27"/>
        <v>0.65633099731875155</v>
      </c>
      <c r="VZ9" s="1">
        <f t="shared" si="27"/>
        <v>0.6580979456210575</v>
      </c>
      <c r="WA9" s="1">
        <f t="shared" si="27"/>
        <v>0.65986239025524351</v>
      </c>
      <c r="WB9" s="1">
        <f t="shared" si="27"/>
        <v>0.66162430391500937</v>
      </c>
      <c r="WC9" s="1">
        <f t="shared" si="27"/>
        <v>0.6633836593566953</v>
      </c>
      <c r="WD9" s="1">
        <f t="shared" si="27"/>
        <v>0.6651404294000014</v>
      </c>
      <c r="WE9" s="1">
        <f t="shared" si="27"/>
        <v>0.6668945869287074</v>
      </c>
      <c r="WF9" s="1">
        <f t="shared" si="27"/>
        <v>0.66864610489139364</v>
      </c>
      <c r="WG9" s="1">
        <f t="shared" si="27"/>
        <v>0.67039495630215939</v>
      </c>
      <c r="WH9" s="1">
        <f t="shared" si="27"/>
        <v>0.67214111424134537</v>
      </c>
      <c r="WI9" s="1">
        <f t="shared" si="27"/>
        <v>0.67388455185625107</v>
      </c>
      <c r="WJ9" s="1">
        <f t="shared" si="27"/>
        <v>0.67562524236185739</v>
      </c>
      <c r="WK9" s="1">
        <f t="shared" si="27"/>
        <v>0.67736315904154365</v>
      </c>
      <c r="WL9" s="1">
        <f t="shared" si="27"/>
        <v>0.67909827524780964</v>
      </c>
      <c r="WM9" s="1">
        <f t="shared" si="27"/>
        <v>0.68083056440299516</v>
      </c>
      <c r="WN9" s="1">
        <f t="shared" si="27"/>
        <v>0.68256000000000161</v>
      </c>
      <c r="WO9" s="1">
        <f t="shared" si="27"/>
        <v>0.68428655560300777</v>
      </c>
      <c r="WP9" s="1">
        <f t="shared" si="27"/>
        <v>0.68601020484819331</v>
      </c>
      <c r="WQ9" s="1">
        <f t="shared" si="27"/>
        <v>0.68773092144445935</v>
      </c>
      <c r="WR9" s="1">
        <f t="shared" si="27"/>
        <v>0.68944867917414565</v>
      </c>
      <c r="WS9" s="1">
        <f t="shared" si="27"/>
        <v>0.69116345189375139</v>
      </c>
      <c r="WT9" s="1">
        <f t="shared" si="27"/>
        <v>0.69287521353465753</v>
      </c>
      <c r="WU9" s="1">
        <f t="shared" si="27"/>
        <v>0.69458393810384345</v>
      </c>
      <c r="WV9" s="1">
        <f t="shared" si="27"/>
        <v>0.69628959968460946</v>
      </c>
      <c r="WW9" s="1">
        <f t="shared" si="27"/>
        <v>0.69799217243729594</v>
      </c>
      <c r="WX9" s="1">
        <f t="shared" si="27"/>
        <v>0.6996916306000015</v>
      </c>
      <c r="WY9" s="1">
        <f t="shared" si="27"/>
        <v>0.70138794848930719</v>
      </c>
      <c r="WZ9" s="1">
        <f t="shared" si="27"/>
        <v>0.70308110050099348</v>
      </c>
      <c r="XA9" s="1">
        <f t="shared" si="27"/>
        <v>0.70477106111075938</v>
      </c>
      <c r="XB9" s="1">
        <f t="shared" si="27"/>
        <v>0.70645780487494536</v>
      </c>
      <c r="XC9" s="1">
        <f t="shared" si="27"/>
        <v>0.7081413064312515</v>
      </c>
      <c r="XD9" s="1">
        <f t="shared" si="27"/>
        <v>0.70982154049945734</v>
      </c>
      <c r="XE9" s="1">
        <f t="shared" si="27"/>
        <v>0.71149848188214326</v>
      </c>
      <c r="XF9" s="1">
        <f t="shared" si="27"/>
        <v>0.71317210546540954</v>
      </c>
      <c r="XG9" s="1">
        <f t="shared" si="27"/>
        <v>0.71484238621959595</v>
      </c>
      <c r="XH9" s="1">
        <f t="shared" si="27"/>
        <v>0.71650929920000173</v>
      </c>
      <c r="XI9" s="1">
        <f t="shared" si="27"/>
        <v>0.71817281954760748</v>
      </c>
      <c r="XJ9" s="1">
        <f t="shared" si="27"/>
        <v>0.71983292248979347</v>
      </c>
      <c r="XK9" s="1">
        <f t="shared" si="27"/>
        <v>0.72148958334105961</v>
      </c>
      <c r="XL9" s="1">
        <f t="shared" si="27"/>
        <v>0.72314277750374545</v>
      </c>
      <c r="XM9" s="1">
        <f t="shared" si="27"/>
        <v>0.72479248046875167</v>
      </c>
      <c r="XN9" s="1">
        <f t="shared" si="27"/>
        <v>0.72643866781625765</v>
      </c>
      <c r="XO9" s="1">
        <f t="shared" si="27"/>
        <v>0.72808131521644326</v>
      </c>
      <c r="XP9" s="1">
        <f t="shared" si="27"/>
        <v>0.72972039843020964</v>
      </c>
      <c r="XQ9" s="1">
        <f t="shared" si="27"/>
        <v>0.73135589330989526</v>
      </c>
      <c r="XR9" s="1">
        <f t="shared" si="27"/>
        <v>0.73298777580000163</v>
      </c>
      <c r="XS9" s="1">
        <f t="shared" si="27"/>
        <v>0.73461602193790754</v>
      </c>
      <c r="XT9" s="1">
        <f t="shared" si="27"/>
        <v>0.73624060785459344</v>
      </c>
      <c r="XU9" s="1">
        <f t="shared" si="27"/>
        <v>0.73786150977535969</v>
      </c>
      <c r="XV9" s="1">
        <f t="shared" si="27"/>
        <v>0.73947870402054572</v>
      </c>
      <c r="XW9" s="1">
        <f t="shared" si="27"/>
        <v>0.74109216700625169</v>
      </c>
      <c r="XX9" s="1">
        <f t="shared" si="27"/>
        <v>0.7427018752450576</v>
      </c>
      <c r="XY9" s="1">
        <f t="shared" si="27"/>
        <v>0.74430780534674301</v>
      </c>
      <c r="XZ9" s="1">
        <f t="shared" si="27"/>
        <v>0.74590993401900929</v>
      </c>
      <c r="YA9" s="1">
        <f t="shared" si="27"/>
        <v>0.74750823806819566</v>
      </c>
      <c r="YB9" s="1">
        <f t="shared" si="27"/>
        <v>0.74910269440000143</v>
      </c>
      <c r="YC9" s="1">
        <f t="shared" ref="YC9:AAN9" si="28">$H$6*YC8^3+$H$7*YC8^4+$H$8*YC8^5</f>
        <v>0.7506932800202073</v>
      </c>
      <c r="YD9" s="1">
        <f t="shared" si="28"/>
        <v>0.75227997203539321</v>
      </c>
      <c r="YE9" s="1">
        <f t="shared" si="28"/>
        <v>0.75386274765365957</v>
      </c>
      <c r="YF9" s="1">
        <f t="shared" si="28"/>
        <v>0.75544158418534535</v>
      </c>
      <c r="YG9" s="1">
        <f t="shared" si="28"/>
        <v>0.7570164590437517</v>
      </c>
      <c r="YH9" s="1">
        <f t="shared" si="28"/>
        <v>0.75858734974585762</v>
      </c>
      <c r="YI9" s="1">
        <f t="shared" si="28"/>
        <v>0.76015423391304371</v>
      </c>
      <c r="YJ9" s="1">
        <f t="shared" si="28"/>
        <v>0.76171708927180981</v>
      </c>
      <c r="YK9" s="1">
        <f t="shared" si="28"/>
        <v>0.76327589365449533</v>
      </c>
      <c r="YL9" s="1">
        <f t="shared" si="28"/>
        <v>0.76483062500000087</v>
      </c>
      <c r="YM9" s="1">
        <f t="shared" si="28"/>
        <v>0.76638126135450801</v>
      </c>
      <c r="YN9" s="1">
        <f t="shared" si="28"/>
        <v>0.76792778087219349</v>
      </c>
      <c r="YO9" s="1">
        <f t="shared" si="28"/>
        <v>0.76947016181595951</v>
      </c>
      <c r="YP9" s="1">
        <f t="shared" si="28"/>
        <v>0.77100838255814563</v>
      </c>
      <c r="YQ9" s="1">
        <f t="shared" si="28"/>
        <v>0.77254242158125175</v>
      </c>
      <c r="YR9" s="1">
        <f t="shared" si="28"/>
        <v>0.77407225747865749</v>
      </c>
      <c r="YS9" s="1">
        <f t="shared" si="28"/>
        <v>0.77559786895534344</v>
      </c>
      <c r="YT9" s="1">
        <f t="shared" si="28"/>
        <v>0.77711923482860956</v>
      </c>
      <c r="YU9" s="1">
        <f t="shared" si="28"/>
        <v>0.7786363340287954</v>
      </c>
      <c r="YV9" s="1">
        <f t="shared" si="28"/>
        <v>0.78014914560000193</v>
      </c>
      <c r="YW9" s="1">
        <f t="shared" si="28"/>
        <v>0.78165764870080778</v>
      </c>
      <c r="YX9" s="1">
        <f t="shared" si="28"/>
        <v>0.78316182260499367</v>
      </c>
      <c r="YY9" s="1">
        <f t="shared" si="28"/>
        <v>0.78466164670225991</v>
      </c>
      <c r="YZ9" s="1">
        <f t="shared" si="28"/>
        <v>0.78615710049894583</v>
      </c>
      <c r="ZA9" s="1">
        <f t="shared" si="28"/>
        <v>0.78764816361875134</v>
      </c>
      <c r="ZB9" s="1">
        <f t="shared" si="28"/>
        <v>0.78913481580345779</v>
      </c>
      <c r="ZC9" s="1">
        <f t="shared" si="28"/>
        <v>0.79061703691364371</v>
      </c>
      <c r="ZD9" s="1">
        <f t="shared" si="28"/>
        <v>0.79209480692941003</v>
      </c>
      <c r="ZE9" s="1">
        <f t="shared" si="28"/>
        <v>0.7935681059510955</v>
      </c>
      <c r="ZF9" s="1">
        <f t="shared" si="28"/>
        <v>0.79503691420000122</v>
      </c>
      <c r="ZG9" s="1">
        <f t="shared" si="28"/>
        <v>0.79650121201910773</v>
      </c>
      <c r="ZH9" s="1">
        <f t="shared" si="28"/>
        <v>0.79796097987379333</v>
      </c>
      <c r="ZI9" s="1">
        <f t="shared" si="28"/>
        <v>0.79941619835255939</v>
      </c>
      <c r="ZJ9" s="1">
        <f t="shared" si="28"/>
        <v>0.80086684816774523</v>
      </c>
      <c r="ZK9" s="1">
        <f t="shared" si="28"/>
        <v>0.80231291015625172</v>
      </c>
      <c r="ZL9" s="1">
        <f t="shared" si="28"/>
        <v>0.8037543652802579</v>
      </c>
      <c r="ZM9" s="1">
        <f t="shared" si="28"/>
        <v>0.8051911946279432</v>
      </c>
      <c r="ZN9" s="1">
        <f t="shared" si="28"/>
        <v>0.80662337941421014</v>
      </c>
      <c r="ZO9" s="1">
        <f t="shared" si="28"/>
        <v>0.80805090098139554</v>
      </c>
      <c r="ZP9" s="1">
        <f t="shared" si="28"/>
        <v>0.80947374080000156</v>
      </c>
      <c r="ZQ9" s="1">
        <f t="shared" si="28"/>
        <v>0.81089188046940774</v>
      </c>
      <c r="ZR9" s="1">
        <f t="shared" si="28"/>
        <v>0.81230530171859361</v>
      </c>
      <c r="ZS9" s="1">
        <f t="shared" si="28"/>
        <v>0.81371398640685977</v>
      </c>
      <c r="ZT9" s="1">
        <f t="shared" si="28"/>
        <v>0.81511791652454557</v>
      </c>
      <c r="ZU9" s="1">
        <f t="shared" si="28"/>
        <v>0.81651707419375164</v>
      </c>
      <c r="ZV9" s="1">
        <f t="shared" si="28"/>
        <v>0.8179114416690576</v>
      </c>
      <c r="ZW9" s="1">
        <f t="shared" si="28"/>
        <v>0.81930100133824313</v>
      </c>
      <c r="ZX9" s="1">
        <f t="shared" si="28"/>
        <v>0.82068573572300951</v>
      </c>
      <c r="ZY9" s="1">
        <f t="shared" si="28"/>
        <v>0.82206562747969558</v>
      </c>
      <c r="ZZ9" s="1">
        <f t="shared" si="28"/>
        <v>0.82344065940000188</v>
      </c>
      <c r="AAA9" s="1">
        <f t="shared" si="28"/>
        <v>0.82481081441170823</v>
      </c>
      <c r="AAB9" s="1">
        <f t="shared" si="28"/>
        <v>0.82617607557939376</v>
      </c>
      <c r="AAC9" s="1">
        <f t="shared" si="28"/>
        <v>0.82753642610515965</v>
      </c>
      <c r="AAD9" s="1">
        <f t="shared" si="28"/>
        <v>0.82889184932934568</v>
      </c>
      <c r="AAE9" s="1">
        <f t="shared" si="28"/>
        <v>0.83024232873125114</v>
      </c>
      <c r="AAF9" s="1">
        <f t="shared" si="28"/>
        <v>0.83158784792985763</v>
      </c>
      <c r="AAG9" s="1">
        <f t="shared" si="28"/>
        <v>0.83292839068454394</v>
      </c>
      <c r="AAH9" s="1">
        <f t="shared" si="28"/>
        <v>0.83426394089580946</v>
      </c>
      <c r="AAI9" s="1">
        <f t="shared" si="28"/>
        <v>0.83559448260599556</v>
      </c>
      <c r="AAJ9" s="1">
        <f t="shared" si="28"/>
        <v>0.83692000000000144</v>
      </c>
      <c r="AAK9" s="1">
        <f t="shared" si="28"/>
        <v>0.83824047740600749</v>
      </c>
      <c r="AAL9" s="1">
        <f t="shared" si="28"/>
        <v>0.83955589929619379</v>
      </c>
      <c r="AAM9" s="1">
        <f t="shared" si="28"/>
        <v>0.84086625028745976</v>
      </c>
      <c r="AAN9" s="1">
        <f t="shared" si="28"/>
        <v>0.84217151514214605</v>
      </c>
      <c r="AAO9" s="1">
        <f t="shared" ref="AAO9:ACZ9" si="29">$H$6*AAO8^3+$H$7*AAO8^4+$H$8*AAO8^5</f>
        <v>0.84347167876875151</v>
      </c>
      <c r="AAP9" s="1">
        <f t="shared" si="29"/>
        <v>0.84476672622265747</v>
      </c>
      <c r="AAQ9" s="1">
        <f t="shared" si="29"/>
        <v>0.84605664270684366</v>
      </c>
      <c r="AAR9" s="1">
        <f t="shared" si="29"/>
        <v>0.84734141357261028</v>
      </c>
      <c r="AAS9" s="1">
        <f t="shared" si="29"/>
        <v>0.84862102432029518</v>
      </c>
      <c r="AAT9" s="1">
        <f t="shared" si="29"/>
        <v>0.8498954606000011</v>
      </c>
      <c r="AAU9" s="1">
        <f t="shared" si="29"/>
        <v>0.8511647082123075</v>
      </c>
      <c r="AAV9" s="1">
        <f t="shared" si="29"/>
        <v>0.8524287531089938</v>
      </c>
      <c r="AAW9" s="1">
        <f t="shared" si="29"/>
        <v>0.85368758139375944</v>
      </c>
      <c r="AAX9" s="1">
        <f t="shared" si="29"/>
        <v>0.854941179322946</v>
      </c>
      <c r="AAY9" s="1">
        <f t="shared" si="29"/>
        <v>0.85618953330625147</v>
      </c>
      <c r="AAZ9" s="1">
        <f t="shared" si="29"/>
        <v>0.8574326299074575</v>
      </c>
      <c r="ABA9" s="1">
        <f t="shared" si="29"/>
        <v>0.85867045584514323</v>
      </c>
      <c r="ABB9" s="1">
        <f t="shared" si="29"/>
        <v>0.85990299799340941</v>
      </c>
      <c r="ABC9" s="1">
        <f t="shared" si="29"/>
        <v>0.86113024338259581</v>
      </c>
      <c r="ABD9" s="1">
        <f t="shared" si="29"/>
        <v>0.86235217920000151</v>
      </c>
      <c r="ABE9" s="1">
        <f t="shared" si="29"/>
        <v>0.8635687927906075</v>
      </c>
      <c r="ABF9" s="1">
        <f t="shared" si="29"/>
        <v>0.86478007165779425</v>
      </c>
      <c r="ABG9" s="1">
        <f t="shared" si="29"/>
        <v>0.86598600346405963</v>
      </c>
      <c r="ABH9" s="1">
        <f t="shared" si="29"/>
        <v>0.86718657603174543</v>
      </c>
      <c r="ABI9" s="1">
        <f t="shared" si="29"/>
        <v>0.86838177734375166</v>
      </c>
      <c r="ABJ9" s="1">
        <f t="shared" si="29"/>
        <v>0.86957159554425778</v>
      </c>
      <c r="ABK9" s="1">
        <f t="shared" si="29"/>
        <v>0.87075601893944343</v>
      </c>
      <c r="ABL9" s="1">
        <f t="shared" si="29"/>
        <v>0.87193503599820898</v>
      </c>
      <c r="ABM9" s="1">
        <f t="shared" si="29"/>
        <v>0.87310863535289474</v>
      </c>
      <c r="ABN9" s="1">
        <f t="shared" si="29"/>
        <v>0.87427680580000189</v>
      </c>
      <c r="ABO9" s="1">
        <f t="shared" si="29"/>
        <v>0.87543953630090776</v>
      </c>
      <c r="ABP9" s="1">
        <f t="shared" si="29"/>
        <v>0.87659681598259365</v>
      </c>
      <c r="ABQ9" s="1">
        <f t="shared" si="29"/>
        <v>0.87774863413835957</v>
      </c>
      <c r="ABR9" s="1">
        <f t="shared" si="29"/>
        <v>0.87889498022854595</v>
      </c>
      <c r="ABS9" s="1">
        <f t="shared" si="29"/>
        <v>0.88003584388125122</v>
      </c>
      <c r="ABT9" s="1">
        <f t="shared" si="29"/>
        <v>0.88117121489305728</v>
      </c>
      <c r="ABU9" s="1">
        <f t="shared" si="29"/>
        <v>0.88230108322974354</v>
      </c>
      <c r="ABV9" s="1">
        <f t="shared" si="29"/>
        <v>0.88342543902701065</v>
      </c>
      <c r="ABW9" s="1">
        <f t="shared" si="29"/>
        <v>0.88454427259119628</v>
      </c>
      <c r="ABX9" s="1">
        <f t="shared" si="29"/>
        <v>0.88565757440000081</v>
      </c>
      <c r="ABY9" s="1">
        <f t="shared" si="29"/>
        <v>0.88676533510320721</v>
      </c>
      <c r="ABZ9" s="1">
        <f t="shared" si="29"/>
        <v>0.88786754552339331</v>
      </c>
      <c r="ACA9" s="1">
        <f t="shared" si="29"/>
        <v>0.88896419665666015</v>
      </c>
      <c r="ACB9" s="1">
        <f t="shared" si="29"/>
        <v>0.89005527967334541</v>
      </c>
      <c r="ACC9" s="1">
        <f t="shared" si="29"/>
        <v>0.89114078591875145</v>
      </c>
      <c r="ACD9" s="1">
        <f t="shared" si="29"/>
        <v>0.89222070691385791</v>
      </c>
      <c r="ACE9" s="1">
        <f t="shared" si="29"/>
        <v>0.89329503435604418</v>
      </c>
      <c r="ACF9" s="1">
        <f t="shared" si="29"/>
        <v>0.89436376011981022</v>
      </c>
      <c r="ACG9" s="1">
        <f t="shared" si="29"/>
        <v>0.89542687625749529</v>
      </c>
      <c r="ACH9" s="1">
        <f t="shared" si="29"/>
        <v>0.89648437500000133</v>
      </c>
      <c r="ACI9" s="1">
        <f t="shared" si="29"/>
        <v>0.89753624875750737</v>
      </c>
      <c r="ACJ9" s="1">
        <f t="shared" si="29"/>
        <v>0.89858249012019376</v>
      </c>
      <c r="ACK9" s="1">
        <f t="shared" si="29"/>
        <v>0.89962309185896006</v>
      </c>
      <c r="ACL9" s="1">
        <f t="shared" si="29"/>
        <v>0.90065804692614604</v>
      </c>
      <c r="ACM9" s="1">
        <f t="shared" si="29"/>
        <v>0.90168734845625154</v>
      </c>
      <c r="ACN9" s="1">
        <f t="shared" si="29"/>
        <v>0.9027109897666572</v>
      </c>
      <c r="ACO9" s="1">
        <f t="shared" si="29"/>
        <v>0.90372896435834393</v>
      </c>
      <c r="ACP9" s="1">
        <f t="shared" si="29"/>
        <v>0.90474126591661008</v>
      </c>
      <c r="ACQ9" s="1">
        <f t="shared" si="29"/>
        <v>0.90574788831179487</v>
      </c>
      <c r="ACR9" s="1">
        <f t="shared" si="29"/>
        <v>0.90674882560000158</v>
      </c>
      <c r="ACS9" s="1">
        <f t="shared" si="29"/>
        <v>0.90774407202380791</v>
      </c>
      <c r="ACT9" s="1">
        <f t="shared" si="29"/>
        <v>0.90873362201299468</v>
      </c>
      <c r="ACU9" s="1">
        <f t="shared" si="29"/>
        <v>0.9097174701852595</v>
      </c>
      <c r="ACV9" s="1">
        <f t="shared" si="29"/>
        <v>0.91069561134694621</v>
      </c>
      <c r="ACW9" s="1">
        <f t="shared" si="29"/>
        <v>0.91166804049375161</v>
      </c>
      <c r="ACX9" s="1">
        <f t="shared" si="29"/>
        <v>0.91263475281145801</v>
      </c>
      <c r="ACY9" s="1">
        <f t="shared" si="29"/>
        <v>0.91359574367664464</v>
      </c>
      <c r="ACZ9" s="1">
        <f t="shared" si="29"/>
        <v>0.91455100865740935</v>
      </c>
      <c r="ADA9" s="1">
        <f t="shared" ref="ADA9:AFL9" si="30">$H$6*ADA8^3+$H$7*ADA8^4+$H$8*ADA8^5</f>
        <v>0.91550054351409549</v>
      </c>
      <c r="ADB9" s="1">
        <f t="shared" si="30"/>
        <v>0.91644434420000276</v>
      </c>
      <c r="ADC9" s="1">
        <f t="shared" si="30"/>
        <v>0.91738240686210815</v>
      </c>
      <c r="ADD9" s="1">
        <f t="shared" si="30"/>
        <v>0.91831472784179313</v>
      </c>
      <c r="ADE9" s="1">
        <f t="shared" si="30"/>
        <v>0.91924130367556045</v>
      </c>
      <c r="ADF9" s="1">
        <f t="shared" si="30"/>
        <v>0.92016213109574596</v>
      </c>
      <c r="ADG9" s="1">
        <f t="shared" si="30"/>
        <v>0.92107720703125251</v>
      </c>
      <c r="ADH9" s="1">
        <f t="shared" si="30"/>
        <v>0.92198652860825758</v>
      </c>
      <c r="ADI9" s="1">
        <f t="shared" si="30"/>
        <v>0.92289009315094472</v>
      </c>
      <c r="ADJ9" s="1">
        <f t="shared" si="30"/>
        <v>0.92378789818221008</v>
      </c>
      <c r="ADK9" s="1">
        <f t="shared" si="30"/>
        <v>0.92467994142439558</v>
      </c>
      <c r="ADL9" s="1">
        <f t="shared" si="30"/>
        <v>0.9255662208000015</v>
      </c>
      <c r="ADM9" s="1">
        <f t="shared" si="30"/>
        <v>0.92644673443240833</v>
      </c>
      <c r="ADN9" s="1">
        <f t="shared" si="30"/>
        <v>0.92732148064659303</v>
      </c>
      <c r="ADO9" s="1">
        <f t="shared" si="30"/>
        <v>0.92819045796985944</v>
      </c>
      <c r="ADP9" s="1">
        <f t="shared" si="30"/>
        <v>0.92905366513254584</v>
      </c>
      <c r="ADQ9" s="1">
        <f t="shared" si="30"/>
        <v>0.9299111010687513</v>
      </c>
      <c r="ADR9" s="1">
        <f t="shared" si="30"/>
        <v>0.93076276491705845</v>
      </c>
      <c r="ADS9" s="1">
        <f t="shared" si="30"/>
        <v>0.93160865602124421</v>
      </c>
      <c r="ADT9" s="1">
        <f t="shared" si="30"/>
        <v>0.93244877393100944</v>
      </c>
      <c r="ADU9" s="1">
        <f t="shared" si="30"/>
        <v>0.93328311840269684</v>
      </c>
      <c r="ADV9" s="1">
        <f t="shared" si="30"/>
        <v>0.93411168940000167</v>
      </c>
      <c r="ADW9" s="1">
        <f t="shared" si="30"/>
        <v>0.93493448709470695</v>
      </c>
      <c r="ADX9" s="1">
        <f t="shared" si="30"/>
        <v>0.93575151186739247</v>
      </c>
      <c r="ADY9" s="1">
        <f t="shared" si="30"/>
        <v>0.93656276430815977</v>
      </c>
      <c r="ADZ9" s="1">
        <f t="shared" si="30"/>
        <v>0.93736824521734552</v>
      </c>
      <c r="AEA9" s="1">
        <f t="shared" si="30"/>
        <v>0.93816795560625255</v>
      </c>
      <c r="AEB9" s="1">
        <f t="shared" si="30"/>
        <v>0.93896189669785746</v>
      </c>
      <c r="AEC9" s="1">
        <f t="shared" si="30"/>
        <v>0.93975006992754362</v>
      </c>
      <c r="AED9" s="1">
        <f t="shared" si="30"/>
        <v>0.94053247694380948</v>
      </c>
      <c r="AEE9" s="1">
        <f t="shared" si="30"/>
        <v>0.94130911960899533</v>
      </c>
      <c r="AEF9" s="1">
        <f t="shared" si="30"/>
        <v>0.94208000000000247</v>
      </c>
      <c r="AEG9" s="1">
        <f t="shared" si="30"/>
        <v>0.94284512040900781</v>
      </c>
      <c r="AEH9" s="1">
        <f t="shared" si="30"/>
        <v>0.94360448334419389</v>
      </c>
      <c r="AEI9" s="1">
        <f t="shared" si="30"/>
        <v>0.94435809153045946</v>
      </c>
      <c r="AEJ9" s="1">
        <f t="shared" si="30"/>
        <v>0.94510594791014624</v>
      </c>
      <c r="AEK9" s="1">
        <f t="shared" si="30"/>
        <v>0.94584805564375118</v>
      </c>
      <c r="AEL9" s="1">
        <f t="shared" si="30"/>
        <v>0.94658441811065774</v>
      </c>
      <c r="AEM9" s="1">
        <f t="shared" si="30"/>
        <v>0.94731503890984303</v>
      </c>
      <c r="AEN9" s="1">
        <f t="shared" si="30"/>
        <v>0.94803992186061015</v>
      </c>
      <c r="AEO9" s="1">
        <f t="shared" si="30"/>
        <v>0.94875907100329604</v>
      </c>
      <c r="AEP9" s="1">
        <f t="shared" si="30"/>
        <v>0.94947249060000205</v>
      </c>
      <c r="AEQ9" s="1">
        <f t="shared" si="30"/>
        <v>0.95018018513530755</v>
      </c>
      <c r="AER9" s="1">
        <f t="shared" si="30"/>
        <v>0.95088215931699382</v>
      </c>
      <c r="AES9" s="1">
        <f t="shared" si="30"/>
        <v>0.95157841807675903</v>
      </c>
      <c r="AET9" s="1">
        <f t="shared" si="30"/>
        <v>0.95226896657094651</v>
      </c>
      <c r="AEU9" s="1">
        <f t="shared" si="30"/>
        <v>0.95295381018125136</v>
      </c>
      <c r="AEV9" s="1">
        <f t="shared" si="30"/>
        <v>0.95363295451545804</v>
      </c>
      <c r="AEW9" s="1">
        <f t="shared" si="30"/>
        <v>0.95430640540814338</v>
      </c>
      <c r="AEX9" s="1">
        <f t="shared" si="30"/>
        <v>0.95497416892140885</v>
      </c>
      <c r="AEY9" s="1">
        <f t="shared" si="30"/>
        <v>0.95563625134559604</v>
      </c>
      <c r="AEZ9" s="1">
        <f t="shared" si="30"/>
        <v>0.95629265920000117</v>
      </c>
      <c r="AFA9" s="1">
        <f t="shared" si="30"/>
        <v>0.95694339923360827</v>
      </c>
      <c r="AFB9" s="1">
        <f t="shared" si="30"/>
        <v>0.95758847842579353</v>
      </c>
      <c r="AFC9" s="1">
        <f t="shared" si="30"/>
        <v>0.95822790398705981</v>
      </c>
      <c r="AFD9" s="1">
        <f t="shared" si="30"/>
        <v>0.95886168335974631</v>
      </c>
      <c r="AFE9" s="1">
        <f t="shared" si="30"/>
        <v>0.95948982421875195</v>
      </c>
      <c r="AFF9" s="1">
        <f t="shared" si="30"/>
        <v>0.96011233447225841</v>
      </c>
      <c r="AFG9" s="1">
        <f t="shared" si="30"/>
        <v>0.96072922226244284</v>
      </c>
      <c r="AFH9" s="1">
        <f t="shared" si="30"/>
        <v>0.96134049596620974</v>
      </c>
      <c r="AFI9" s="1">
        <f t="shared" si="30"/>
        <v>0.96194616419589529</v>
      </c>
      <c r="AFJ9" s="1">
        <f t="shared" si="30"/>
        <v>0.96254623580000009</v>
      </c>
      <c r="AFK9" s="1">
        <f t="shared" si="30"/>
        <v>0.96314071986390681</v>
      </c>
      <c r="AFL9" s="1">
        <f t="shared" si="30"/>
        <v>0.96372962571059384</v>
      </c>
      <c r="AFM9" s="1">
        <f t="shared" ref="AFM9:AHX9" si="31">$H$6*AFM8^3+$H$7*AFM8^4+$H$8*AFM8^5</f>
        <v>0.96431296290135915</v>
      </c>
      <c r="AFN9" s="1">
        <f t="shared" si="31"/>
        <v>0.9648907412365455</v>
      </c>
      <c r="AFO9" s="1">
        <f t="shared" si="31"/>
        <v>0.96546297075625098</v>
      </c>
      <c r="AFP9" s="1">
        <f t="shared" si="31"/>
        <v>0.96602966174105775</v>
      </c>
      <c r="AFQ9" s="1">
        <f t="shared" si="31"/>
        <v>0.96659082471274349</v>
      </c>
      <c r="AFR9" s="1">
        <f t="shared" si="31"/>
        <v>0.96714647043500968</v>
      </c>
      <c r="AFS9" s="1">
        <f t="shared" si="31"/>
        <v>0.96769660991419659</v>
      </c>
      <c r="AFT9" s="1">
        <f t="shared" si="31"/>
        <v>0.96824125440000008</v>
      </c>
      <c r="AFU9" s="1">
        <f t="shared" si="31"/>
        <v>0.96878041538620741</v>
      </c>
      <c r="AFV9" s="1">
        <f t="shared" si="31"/>
        <v>0.96931410461139311</v>
      </c>
      <c r="AFW9" s="1">
        <f t="shared" si="31"/>
        <v>0.96984233405965981</v>
      </c>
      <c r="AFX9" s="1">
        <f t="shared" si="31"/>
        <v>0.97036511596134556</v>
      </c>
      <c r="AFY9" s="1">
        <f t="shared" si="31"/>
        <v>0.97088246279375179</v>
      </c>
      <c r="AFZ9" s="1">
        <f t="shared" si="31"/>
        <v>0.97139438728185645</v>
      </c>
      <c r="AGA9" s="1">
        <f t="shared" si="31"/>
        <v>0.97190090239904414</v>
      </c>
      <c r="AGB9" s="1">
        <f t="shared" si="31"/>
        <v>0.9724020213678104</v>
      </c>
      <c r="AGC9" s="1">
        <f t="shared" si="31"/>
        <v>0.97289775766049624</v>
      </c>
      <c r="AGD9" s="1">
        <f t="shared" si="31"/>
        <v>0.97338812500000138</v>
      </c>
      <c r="AGE9" s="1">
        <f t="shared" si="31"/>
        <v>0.97387313736050851</v>
      </c>
      <c r="AGF9" s="1">
        <f t="shared" si="31"/>
        <v>0.97435280896819343</v>
      </c>
      <c r="AGG9" s="1">
        <f t="shared" si="31"/>
        <v>0.97482715430196043</v>
      </c>
      <c r="AGH9" s="1">
        <f t="shared" si="31"/>
        <v>0.97529618809414531</v>
      </c>
      <c r="AGI9" s="1">
        <f t="shared" si="31"/>
        <v>0.97575992533125122</v>
      </c>
      <c r="AGJ9" s="1">
        <f t="shared" si="31"/>
        <v>0.97621838125465743</v>
      </c>
      <c r="AGK9" s="1">
        <f t="shared" si="31"/>
        <v>0.97667157136134453</v>
      </c>
      <c r="AGL9" s="1">
        <f t="shared" si="31"/>
        <v>0.97711951140461073</v>
      </c>
      <c r="AGM9" s="1">
        <f t="shared" si="31"/>
        <v>0.97756221739479532</v>
      </c>
      <c r="AGN9" s="1">
        <f t="shared" si="31"/>
        <v>0.97799970560000205</v>
      </c>
      <c r="AGO9" s="1">
        <f t="shared" si="31"/>
        <v>0.97843199254680746</v>
      </c>
      <c r="AGP9" s="1">
        <f t="shared" si="31"/>
        <v>0.97885909502099366</v>
      </c>
      <c r="AGQ9" s="1">
        <f t="shared" si="31"/>
        <v>0.97928103006825928</v>
      </c>
      <c r="AGR9" s="1">
        <f t="shared" si="31"/>
        <v>0.97969781499494513</v>
      </c>
      <c r="AGS9" s="1">
        <f t="shared" si="31"/>
        <v>0.98010946736875226</v>
      </c>
      <c r="AGT9" s="1">
        <f t="shared" si="31"/>
        <v>0.98051600501945613</v>
      </c>
      <c r="AGU9" s="1">
        <f t="shared" si="31"/>
        <v>0.9809174460396437</v>
      </c>
      <c r="AGV9" s="1">
        <f t="shared" si="31"/>
        <v>0.98131380878540941</v>
      </c>
      <c r="AGW9" s="1">
        <f t="shared" si="31"/>
        <v>0.98170511187709542</v>
      </c>
      <c r="AGX9" s="1">
        <f t="shared" si="31"/>
        <v>0.98209137420000214</v>
      </c>
      <c r="AGY9" s="1">
        <f t="shared" si="31"/>
        <v>0.98247261490510684</v>
      </c>
      <c r="AGZ9" s="1">
        <f t="shared" si="31"/>
        <v>0.98284885340979189</v>
      </c>
      <c r="AHA9" s="1">
        <f t="shared" si="31"/>
        <v>0.98322010939855975</v>
      </c>
      <c r="AHB9" s="1">
        <f t="shared" si="31"/>
        <v>0.98358640282374665</v>
      </c>
      <c r="AHC9" s="1">
        <f t="shared" si="31"/>
        <v>0.98394775390625266</v>
      </c>
      <c r="AHD9" s="1">
        <f t="shared" si="31"/>
        <v>0.984304183136258</v>
      </c>
      <c r="AHE9" s="1">
        <f t="shared" si="31"/>
        <v>0.98465571127394291</v>
      </c>
      <c r="AHF9" s="1">
        <f t="shared" si="31"/>
        <v>0.98500235935020886</v>
      </c>
      <c r="AHG9" s="1">
        <f t="shared" si="31"/>
        <v>0.98534414866739661</v>
      </c>
      <c r="AHH9" s="1">
        <f t="shared" si="31"/>
        <v>0.98568110080000126</v>
      </c>
      <c r="AHI9" s="1">
        <f t="shared" si="31"/>
        <v>0.98601323759540804</v>
      </c>
      <c r="AHJ9" s="1">
        <f t="shared" si="31"/>
        <v>0.98634058117459356</v>
      </c>
      <c r="AHK9" s="1">
        <f t="shared" si="31"/>
        <v>0.98666315393286119</v>
      </c>
      <c r="AHL9" s="1">
        <f t="shared" si="31"/>
        <v>0.98698097854054456</v>
      </c>
      <c r="AHM9" s="1">
        <f t="shared" si="31"/>
        <v>0.98729407794375268</v>
      </c>
      <c r="AHN9" s="1">
        <f t="shared" si="31"/>
        <v>0.98760247536505652</v>
      </c>
      <c r="AHO9" s="1">
        <f t="shared" si="31"/>
        <v>0.98790619430424265</v>
      </c>
      <c r="AHP9" s="1">
        <f t="shared" si="31"/>
        <v>0.98820525853900909</v>
      </c>
      <c r="AHQ9" s="1">
        <f t="shared" si="31"/>
        <v>0.98849969212569544</v>
      </c>
      <c r="AHR9" s="1">
        <f t="shared" si="31"/>
        <v>0.98878951940000048</v>
      </c>
      <c r="AHS9" s="1">
        <f t="shared" si="31"/>
        <v>0.98907476497770785</v>
      </c>
      <c r="AHT9" s="1">
        <f t="shared" si="31"/>
        <v>0.98935545375539391</v>
      </c>
      <c r="AHU9" s="1">
        <f t="shared" si="31"/>
        <v>0.98963161091116048</v>
      </c>
      <c r="AHV9" s="1">
        <f t="shared" si="31"/>
        <v>0.98990326190534672</v>
      </c>
      <c r="AHW9" s="1">
        <f t="shared" si="31"/>
        <v>0.99017043248125125</v>
      </c>
      <c r="AHX9" s="1">
        <f t="shared" si="31"/>
        <v>0.99043314866585686</v>
      </c>
      <c r="AHY9" s="1">
        <f t="shared" ref="AHY9:AKJ9" si="32">$H$6*AHY8^3+$H$7*AHY8^4+$H$8*AHY8^5</f>
        <v>0.99069143677054328</v>
      </c>
      <c r="AHZ9" s="1">
        <f t="shared" si="32"/>
        <v>0.9909453233918093</v>
      </c>
      <c r="AIA9" s="1">
        <f t="shared" si="32"/>
        <v>0.99119483541199527</v>
      </c>
      <c r="AIB9" s="1">
        <f t="shared" si="32"/>
        <v>0.9914400000000021</v>
      </c>
      <c r="AIC9" s="1">
        <f t="shared" si="32"/>
        <v>0.99168084461200801</v>
      </c>
      <c r="AID9" s="1">
        <f t="shared" si="32"/>
        <v>0.9919173969921955</v>
      </c>
      <c r="AIE9" s="1">
        <f t="shared" si="32"/>
        <v>0.99214968517345925</v>
      </c>
      <c r="AIF9" s="1">
        <f t="shared" si="32"/>
        <v>0.99237773747814506</v>
      </c>
      <c r="AIG9" s="1">
        <f t="shared" si="32"/>
        <v>0.99260158251875064</v>
      </c>
      <c r="AIH9" s="1">
        <f t="shared" si="32"/>
        <v>0.99282124919865788</v>
      </c>
      <c r="AII9" s="1">
        <f t="shared" si="32"/>
        <v>0.99303676671284347</v>
      </c>
      <c r="AIJ9" s="1">
        <f t="shared" si="32"/>
        <v>0.99324816454860976</v>
      </c>
      <c r="AIK9" s="1">
        <f t="shared" si="32"/>
        <v>0.9934554724862954</v>
      </c>
      <c r="AIL9" s="1">
        <f t="shared" si="32"/>
        <v>0.99365872060000138</v>
      </c>
      <c r="AIM9" s="1">
        <f t="shared" si="32"/>
        <v>0.9938579392583069</v>
      </c>
      <c r="AIN9" s="1">
        <f t="shared" si="32"/>
        <v>0.99405315912499548</v>
      </c>
      <c r="AIO9" s="1">
        <f t="shared" si="32"/>
        <v>0.99424441115975881</v>
      </c>
      <c r="AIP9" s="1">
        <f t="shared" si="32"/>
        <v>0.99443172661894463</v>
      </c>
      <c r="AIQ9" s="1">
        <f t="shared" si="32"/>
        <v>0.99461513705625038</v>
      </c>
      <c r="AIR9" s="1">
        <f t="shared" si="32"/>
        <v>0.99479467432345858</v>
      </c>
      <c r="AIS9" s="1">
        <f t="shared" si="32"/>
        <v>0.99497037057114346</v>
      </c>
      <c r="AIT9" s="1">
        <f t="shared" si="32"/>
        <v>0.99514225824941072</v>
      </c>
      <c r="AIU9" s="1">
        <f t="shared" si="32"/>
        <v>0.99531037010859613</v>
      </c>
      <c r="AIV9" s="1">
        <f t="shared" si="32"/>
        <v>0.99547473920000096</v>
      </c>
      <c r="AIW9" s="1">
        <f t="shared" si="32"/>
        <v>0.99563539887660735</v>
      </c>
      <c r="AIX9" s="1">
        <f t="shared" si="32"/>
        <v>0.99579238279379512</v>
      </c>
      <c r="AIY9" s="1">
        <f t="shared" si="32"/>
        <v>0.99594572491005984</v>
      </c>
      <c r="AIZ9" s="1">
        <f t="shared" si="32"/>
        <v>0.99609545948774514</v>
      </c>
      <c r="AJA9" s="1">
        <f t="shared" si="32"/>
        <v>0.99624162109375103</v>
      </c>
      <c r="AJB9" s="1">
        <f t="shared" si="32"/>
        <v>0.99638424460025643</v>
      </c>
      <c r="AJC9" s="1">
        <f t="shared" si="32"/>
        <v>0.99652336518544349</v>
      </c>
      <c r="AJD9" s="1">
        <f t="shared" si="32"/>
        <v>0.99665901833420989</v>
      </c>
      <c r="AJE9" s="1">
        <f t="shared" si="32"/>
        <v>0.99679123983889628</v>
      </c>
      <c r="AJF9" s="1">
        <f t="shared" si="32"/>
        <v>0.99692006580000125</v>
      </c>
      <c r="AJG9" s="1">
        <f t="shared" si="32"/>
        <v>0.99704553262690698</v>
      </c>
      <c r="AJH9" s="1">
        <f t="shared" si="32"/>
        <v>0.99716767703859333</v>
      </c>
      <c r="AJI9" s="1">
        <f t="shared" si="32"/>
        <v>0.99728653606435991</v>
      </c>
      <c r="AJJ9" s="1">
        <f t="shared" si="32"/>
        <v>0.99740214704454555</v>
      </c>
      <c r="AJK9" s="1">
        <f t="shared" si="32"/>
        <v>0.99751454763125302</v>
      </c>
      <c r="AJL9" s="1">
        <f t="shared" si="32"/>
        <v>0.99762377578905781</v>
      </c>
      <c r="AJM9" s="1">
        <f t="shared" si="32"/>
        <v>0.99772986979574352</v>
      </c>
      <c r="AJN9" s="1">
        <f t="shared" si="32"/>
        <v>0.99783286824300887</v>
      </c>
      <c r="AJO9" s="1">
        <f t="shared" si="32"/>
        <v>0.99793281003719692</v>
      </c>
      <c r="AJP9" s="1">
        <f t="shared" si="32"/>
        <v>0.99802973440000109</v>
      </c>
      <c r="AJQ9" s="1">
        <f t="shared" si="32"/>
        <v>0.99812368086920866</v>
      </c>
      <c r="AJR9" s="1">
        <f t="shared" si="32"/>
        <v>0.99821468929939527</v>
      </c>
      <c r="AJS9" s="1">
        <f t="shared" si="32"/>
        <v>0.99830279986265857</v>
      </c>
      <c r="AJT9" s="1">
        <f t="shared" si="32"/>
        <v>0.99838805304934564</v>
      </c>
      <c r="AJU9" s="1">
        <f t="shared" si="32"/>
        <v>0.99847048966875196</v>
      </c>
      <c r="AJV9" s="1">
        <f t="shared" si="32"/>
        <v>0.99855015084985865</v>
      </c>
      <c r="AJW9" s="1">
        <f t="shared" si="32"/>
        <v>0.99862707804204298</v>
      </c>
      <c r="AJX9" s="1">
        <f t="shared" si="32"/>
        <v>0.99870131301580933</v>
      </c>
      <c r="AJY9" s="1">
        <f t="shared" si="32"/>
        <v>0.99877289786349621</v>
      </c>
      <c r="AJZ9" s="1">
        <f t="shared" si="32"/>
        <v>0.9988418750000001</v>
      </c>
      <c r="AKA9" s="1">
        <f t="shared" si="32"/>
        <v>0.99890828716350821</v>
      </c>
      <c r="AKB9" s="1">
        <f t="shared" si="32"/>
        <v>0.99897217741619393</v>
      </c>
      <c r="AKC9" s="1">
        <f t="shared" si="32"/>
        <v>0.99903358914496021</v>
      </c>
      <c r="AKD9" s="1">
        <f t="shared" si="32"/>
        <v>0.9990925660621448</v>
      </c>
      <c r="AKE9" s="1">
        <f t="shared" si="32"/>
        <v>0.99914915220625122</v>
      </c>
      <c r="AKF9" s="1">
        <f t="shared" si="32"/>
        <v>0.99920339194265662</v>
      </c>
      <c r="AKG9" s="1">
        <f t="shared" si="32"/>
        <v>0.99925532996434274</v>
      </c>
      <c r="AKH9" s="1">
        <f t="shared" si="32"/>
        <v>0.99930501129260918</v>
      </c>
      <c r="AKI9" s="1">
        <f t="shared" si="32"/>
        <v>0.99935248127779452</v>
      </c>
      <c r="AKJ9" s="1">
        <f t="shared" si="32"/>
        <v>0.99939778560000203</v>
      </c>
      <c r="AKK9" s="1">
        <f t="shared" ref="AKK9:ALX9" si="33">$H$6*AKK8^3+$H$7*AKK8^4+$H$8*AKK8^5</f>
        <v>0.99944097026980838</v>
      </c>
      <c r="AKL9" s="1">
        <f t="shared" si="33"/>
        <v>0.99948208162899377</v>
      </c>
      <c r="AKM9" s="1">
        <f t="shared" si="33"/>
        <v>0.99952116635125865</v>
      </c>
      <c r="AKN9" s="1">
        <f t="shared" si="33"/>
        <v>0.99955827144294584</v>
      </c>
      <c r="AKO9" s="1">
        <f t="shared" si="33"/>
        <v>0.99959344424375196</v>
      </c>
      <c r="AKP9" s="1">
        <f t="shared" si="33"/>
        <v>0.99962673242745659</v>
      </c>
      <c r="AKQ9" s="1">
        <f t="shared" si="33"/>
        <v>0.99965818400264261</v>
      </c>
      <c r="AKR9" s="1">
        <f t="shared" si="33"/>
        <v>0.99968784731340854</v>
      </c>
      <c r="AKS9" s="1">
        <f t="shared" si="33"/>
        <v>0.99971577104009413</v>
      </c>
      <c r="AKT9" s="1">
        <f t="shared" si="33"/>
        <v>0.99974200420000336</v>
      </c>
      <c r="AKU9" s="1">
        <f t="shared" si="33"/>
        <v>0.99976659614810703</v>
      </c>
      <c r="AKV9" s="1">
        <f t="shared" si="33"/>
        <v>0.99978959657779409</v>
      </c>
      <c r="AKW9" s="1">
        <f t="shared" si="33"/>
        <v>0.99981105552155913</v>
      </c>
      <c r="AKX9" s="1">
        <f t="shared" si="33"/>
        <v>0.99983102335174578</v>
      </c>
      <c r="AKY9" s="1">
        <f t="shared" si="33"/>
        <v>0.99984955078125104</v>
      </c>
      <c r="AKZ9" s="1">
        <f t="shared" si="33"/>
        <v>0.99986668886425889</v>
      </c>
      <c r="ALA9" s="1">
        <f t="shared" si="33"/>
        <v>0.99988248899694376</v>
      </c>
      <c r="ALB9" s="1">
        <f t="shared" si="33"/>
        <v>0.99989700291820949</v>
      </c>
      <c r="ALC9" s="1">
        <f t="shared" si="33"/>
        <v>0.99991028271039628</v>
      </c>
      <c r="ALD9" s="1">
        <f t="shared" si="33"/>
        <v>0.99992238080000106</v>
      </c>
      <c r="ALE9" s="1">
        <f t="shared" si="33"/>
        <v>0.99993334995840932</v>
      </c>
      <c r="ALF9" s="1">
        <f t="shared" si="33"/>
        <v>0.99994324330259321</v>
      </c>
      <c r="ALG9" s="1">
        <f t="shared" si="33"/>
        <v>0.9999521142958594</v>
      </c>
      <c r="ALH9" s="1">
        <f t="shared" si="33"/>
        <v>0.9999600167485454</v>
      </c>
      <c r="ALI9" s="1">
        <f t="shared" si="33"/>
        <v>0.99996700481875145</v>
      </c>
      <c r="ALJ9" s="1">
        <f t="shared" si="33"/>
        <v>0.99997313301305812</v>
      </c>
      <c r="ALK9" s="1">
        <f t="shared" si="33"/>
        <v>0.99997845618724401</v>
      </c>
      <c r="ALL9" s="1">
        <f t="shared" si="33"/>
        <v>0.99998302954700868</v>
      </c>
      <c r="ALM9" s="1">
        <f t="shared" si="33"/>
        <v>0.99998690864869388</v>
      </c>
      <c r="ALN9" s="1">
        <f t="shared" si="33"/>
        <v>0.99999014940000297</v>
      </c>
      <c r="ALO9" s="1">
        <f t="shared" si="33"/>
        <v>0.99999280806070789</v>
      </c>
      <c r="ALP9" s="1">
        <f t="shared" si="33"/>
        <v>0.9999949412433935</v>
      </c>
      <c r="ALQ9" s="1">
        <f t="shared" si="33"/>
        <v>0.99999660591416006</v>
      </c>
      <c r="ALR9" s="1">
        <f t="shared" si="33"/>
        <v>0.99999785939334451</v>
      </c>
      <c r="ALS9" s="1">
        <f t="shared" si="33"/>
        <v>0.99999875935625226</v>
      </c>
      <c r="ALT9" s="1">
        <f t="shared" si="33"/>
        <v>0.99999936383385535</v>
      </c>
      <c r="ALU9" s="1">
        <f t="shared" si="33"/>
        <v>0.99999973121354291</v>
      </c>
      <c r="ALV9" s="1">
        <f t="shared" si="33"/>
        <v>0.99999992023980955</v>
      </c>
      <c r="ALW9" s="1">
        <f t="shared" si="33"/>
        <v>0.99999999001499518</v>
      </c>
      <c r="ALX9" s="1">
        <f t="shared" si="33"/>
        <v>1</v>
      </c>
    </row>
    <row r="10" spans="2:1012">
      <c r="K10" s="4" t="s">
        <v>46</v>
      </c>
      <c r="L10" s="1">
        <v>0</v>
      </c>
      <c r="M10" s="1">
        <f>3*$H$6*M8^2+4*$H$7*M8^3+5*$H$8*M8^4</f>
        <v>7.4850075000000068E-6</v>
      </c>
      <c r="N10" s="1">
        <f t="shared" ref="N10:BY10" si="34">3*$H$6*N8^2+4*$H$7*N8^3+5*$H$8*N8^4</f>
        <v>2.9880120000000031E-5</v>
      </c>
      <c r="O10" s="1">
        <f t="shared" si="34"/>
        <v>6.709560750000006E-5</v>
      </c>
      <c r="P10" s="1">
        <f t="shared" si="34"/>
        <v>1.1904192000000011E-4</v>
      </c>
      <c r="Q10" s="1">
        <f t="shared" si="34"/>
        <v>1.8562968750000019E-4</v>
      </c>
      <c r="R10" s="1">
        <f t="shared" si="34"/>
        <v>2.6676972000000025E-4</v>
      </c>
      <c r="S10" s="1">
        <f t="shared" si="34"/>
        <v>3.6237300750000033E-4</v>
      </c>
      <c r="T10" s="1">
        <f t="shared" si="34"/>
        <v>4.7235072000000045E-4</v>
      </c>
      <c r="U10" s="1">
        <f t="shared" si="34"/>
        <v>5.9661420750000077E-4</v>
      </c>
      <c r="V10" s="1">
        <f t="shared" si="34"/>
        <v>7.3507500000000105E-4</v>
      </c>
      <c r="W10" s="1">
        <f t="shared" si="34"/>
        <v>8.8764480750000137E-4</v>
      </c>
      <c r="X10" s="1">
        <f t="shared" si="34"/>
        <v>1.0542355200000018E-3</v>
      </c>
      <c r="Y10" s="1">
        <f t="shared" si="34"/>
        <v>1.234759207500002E-3</v>
      </c>
      <c r="Z10" s="1">
        <f t="shared" si="34"/>
        <v>1.4291281200000023E-3</v>
      </c>
      <c r="AA10" s="1">
        <f t="shared" si="34"/>
        <v>1.637254687500003E-3</v>
      </c>
      <c r="AB10" s="1">
        <f t="shared" si="34"/>
        <v>1.8590515200000036E-3</v>
      </c>
      <c r="AC10" s="1">
        <f t="shared" si="34"/>
        <v>2.0944314075000041E-3</v>
      </c>
      <c r="AD10" s="1">
        <f t="shared" si="34"/>
        <v>2.3433073200000046E-3</v>
      </c>
      <c r="AE10" s="1">
        <f t="shared" si="34"/>
        <v>2.6055924075000054E-3</v>
      </c>
      <c r="AF10" s="1">
        <f t="shared" si="34"/>
        <v>2.8812000000000056E-3</v>
      </c>
      <c r="AG10" s="1">
        <f t="shared" si="34"/>
        <v>3.1700436075000065E-3</v>
      </c>
      <c r="AH10" s="1">
        <f t="shared" si="34"/>
        <v>3.4720369200000071E-3</v>
      </c>
      <c r="AI10" s="1">
        <f t="shared" si="34"/>
        <v>3.7870938075000079E-3</v>
      </c>
      <c r="AJ10" s="1">
        <f t="shared" si="34"/>
        <v>4.1151283200000083E-3</v>
      </c>
      <c r="AK10" s="1">
        <f t="shared" si="34"/>
        <v>4.4560546875000101E-3</v>
      </c>
      <c r="AL10" s="1">
        <f t="shared" si="34"/>
        <v>4.8097873200000103E-3</v>
      </c>
      <c r="AM10" s="1">
        <f t="shared" si="34"/>
        <v>5.1762408075000108E-3</v>
      </c>
      <c r="AN10" s="1">
        <f t="shared" si="34"/>
        <v>5.5553299200000114E-3</v>
      </c>
      <c r="AO10" s="1">
        <f t="shared" si="34"/>
        <v>5.9469696075000137E-3</v>
      </c>
      <c r="AP10" s="1">
        <f t="shared" si="34"/>
        <v>6.351075000000015E-3</v>
      </c>
      <c r="AQ10" s="1">
        <f t="shared" si="34"/>
        <v>6.7675614075000147E-3</v>
      </c>
      <c r="AR10" s="1">
        <f t="shared" si="34"/>
        <v>7.1963443200000173E-3</v>
      </c>
      <c r="AS10" s="1">
        <f t="shared" si="34"/>
        <v>7.6373394075000163E-3</v>
      </c>
      <c r="AT10" s="1">
        <f t="shared" si="34"/>
        <v>8.0904625200000184E-3</v>
      </c>
      <c r="AU10" s="1">
        <f t="shared" si="34"/>
        <v>8.5556296875000208E-3</v>
      </c>
      <c r="AV10" s="1">
        <f t="shared" si="34"/>
        <v>9.032757120000021E-3</v>
      </c>
      <c r="AW10" s="1">
        <f t="shared" si="34"/>
        <v>9.5217612075000225E-3</v>
      </c>
      <c r="AX10" s="1">
        <f t="shared" si="34"/>
        <v>1.0022558520000025E-2</v>
      </c>
      <c r="AY10" s="1">
        <f t="shared" si="34"/>
        <v>1.0535065807500025E-2</v>
      </c>
      <c r="AZ10" s="1">
        <f t="shared" si="34"/>
        <v>1.1059200000000026E-2</v>
      </c>
      <c r="BA10" s="1">
        <f t="shared" si="34"/>
        <v>1.1594878207500029E-2</v>
      </c>
      <c r="BB10" s="1">
        <f t="shared" si="34"/>
        <v>1.2142017720000028E-2</v>
      </c>
      <c r="BC10" s="1">
        <f t="shared" si="34"/>
        <v>1.2700536007500032E-2</v>
      </c>
      <c r="BD10" s="1">
        <f t="shared" si="34"/>
        <v>1.327035072000003E-2</v>
      </c>
      <c r="BE10" s="1">
        <f t="shared" si="34"/>
        <v>1.3851379687500033E-2</v>
      </c>
      <c r="BF10" s="1">
        <f t="shared" si="34"/>
        <v>1.4443540920000036E-2</v>
      </c>
      <c r="BG10" s="1">
        <f t="shared" si="34"/>
        <v>1.5046752607500031E-2</v>
      </c>
      <c r="BH10" s="1">
        <f t="shared" si="34"/>
        <v>1.5660933120000036E-2</v>
      </c>
      <c r="BI10" s="1">
        <f t="shared" si="34"/>
        <v>1.6286001007500033E-2</v>
      </c>
      <c r="BJ10" s="1">
        <f t="shared" si="34"/>
        <v>1.6921875000000045E-2</v>
      </c>
      <c r="BK10" s="1">
        <f t="shared" si="34"/>
        <v>1.7568474007500043E-2</v>
      </c>
      <c r="BL10" s="1">
        <f t="shared" si="34"/>
        <v>1.8225717120000047E-2</v>
      </c>
      <c r="BM10" s="1">
        <f t="shared" si="34"/>
        <v>1.8893523607500046E-2</v>
      </c>
      <c r="BN10" s="1">
        <f t="shared" si="34"/>
        <v>1.9571812920000049E-2</v>
      </c>
      <c r="BO10" s="1">
        <f t="shared" si="34"/>
        <v>2.0260504687500052E-2</v>
      </c>
      <c r="BP10" s="1">
        <f t="shared" si="34"/>
        <v>2.0959518720000053E-2</v>
      </c>
      <c r="BQ10" s="1">
        <f t="shared" si="34"/>
        <v>2.166877500750005E-2</v>
      </c>
      <c r="BR10" s="1">
        <f t="shared" si="34"/>
        <v>2.2388193720000053E-2</v>
      </c>
      <c r="BS10" s="1">
        <f t="shared" si="34"/>
        <v>2.3117695207500056E-2</v>
      </c>
      <c r="BT10" s="1">
        <f t="shared" si="34"/>
        <v>2.3857200000000054E-2</v>
      </c>
      <c r="BU10" s="1">
        <f t="shared" si="34"/>
        <v>2.4606628807500058E-2</v>
      </c>
      <c r="BV10" s="1">
        <f t="shared" si="34"/>
        <v>2.5365902520000063E-2</v>
      </c>
      <c r="BW10" s="1">
        <f t="shared" si="34"/>
        <v>2.6134942207500057E-2</v>
      </c>
      <c r="BX10" s="1">
        <f t="shared" si="34"/>
        <v>2.6913669120000063E-2</v>
      </c>
      <c r="BY10" s="1">
        <f t="shared" si="34"/>
        <v>2.7702004687500059E-2</v>
      </c>
      <c r="BZ10" s="1">
        <f t="shared" ref="BZ10:EK10" si="35">3*$H$6*BZ8^2+4*$H$7*BZ8^3+5*$H$8*BZ8^4</f>
        <v>2.8499870520000064E-2</v>
      </c>
      <c r="CA10" s="1">
        <f t="shared" si="35"/>
        <v>2.9307188407500066E-2</v>
      </c>
      <c r="CB10" s="1">
        <f t="shared" si="35"/>
        <v>3.0123880320000063E-2</v>
      </c>
      <c r="CC10" s="1">
        <f t="shared" si="35"/>
        <v>3.0949868407500074E-2</v>
      </c>
      <c r="CD10" s="1">
        <f t="shared" si="35"/>
        <v>3.1785075000000072E-2</v>
      </c>
      <c r="CE10" s="1">
        <f t="shared" si="35"/>
        <v>3.2629422607500076E-2</v>
      </c>
      <c r="CF10" s="1">
        <f t="shared" si="35"/>
        <v>3.3482833920000073E-2</v>
      </c>
      <c r="CG10" s="1">
        <f t="shared" si="35"/>
        <v>3.4345231807500078E-2</v>
      </c>
      <c r="CH10" s="1">
        <f t="shared" si="35"/>
        <v>3.521653932000008E-2</v>
      </c>
      <c r="CI10" s="1">
        <f t="shared" si="35"/>
        <v>3.6096679687500084E-2</v>
      </c>
      <c r="CJ10" s="1">
        <f t="shared" si="35"/>
        <v>3.6985576320000095E-2</v>
      </c>
      <c r="CK10" s="1">
        <f t="shared" si="35"/>
        <v>3.7883152807500084E-2</v>
      </c>
      <c r="CL10" s="1">
        <f t="shared" si="35"/>
        <v>3.8789332920000093E-2</v>
      </c>
      <c r="CM10" s="1">
        <f t="shared" si="35"/>
        <v>3.9704040607500088E-2</v>
      </c>
      <c r="CN10" s="1">
        <f t="shared" si="35"/>
        <v>4.0627200000000092E-2</v>
      </c>
      <c r="CO10" s="1">
        <f t="shared" si="35"/>
        <v>4.1558735407500096E-2</v>
      </c>
      <c r="CP10" s="1">
        <f t="shared" si="35"/>
        <v>4.2498571320000095E-2</v>
      </c>
      <c r="CQ10" s="1">
        <f t="shared" si="35"/>
        <v>4.3446632407500095E-2</v>
      </c>
      <c r="CR10" s="1">
        <f t="shared" si="35"/>
        <v>4.4402843520000103E-2</v>
      </c>
      <c r="CS10" s="1">
        <f t="shared" si="35"/>
        <v>4.5367129687500098E-2</v>
      </c>
      <c r="CT10" s="1">
        <f t="shared" si="35"/>
        <v>4.6339416120000108E-2</v>
      </c>
      <c r="CU10" s="1">
        <f t="shared" si="35"/>
        <v>4.7319628207500103E-2</v>
      </c>
      <c r="CV10" s="1">
        <f t="shared" si="35"/>
        <v>4.8307691520000112E-2</v>
      </c>
      <c r="CW10" s="1">
        <f t="shared" si="35"/>
        <v>4.9303531807500113E-2</v>
      </c>
      <c r="CX10" s="1">
        <f t="shared" si="35"/>
        <v>5.0307075000000111E-2</v>
      </c>
      <c r="CY10" s="1">
        <f t="shared" si="35"/>
        <v>5.1318247207500112E-2</v>
      </c>
      <c r="CZ10" s="1">
        <f t="shared" si="35"/>
        <v>5.233697472000013E-2</v>
      </c>
      <c r="DA10" s="1">
        <f t="shared" si="35"/>
        <v>5.3363184007500127E-2</v>
      </c>
      <c r="DB10" s="1">
        <f t="shared" si="35"/>
        <v>5.4396801720000117E-2</v>
      </c>
      <c r="DC10" s="1">
        <f t="shared" si="35"/>
        <v>5.5437754687500125E-2</v>
      </c>
      <c r="DD10" s="1">
        <f t="shared" si="35"/>
        <v>5.6485969920000129E-2</v>
      </c>
      <c r="DE10" s="1">
        <f t="shared" si="35"/>
        <v>5.7541374607500133E-2</v>
      </c>
      <c r="DF10" s="1">
        <f t="shared" si="35"/>
        <v>5.8603896120000123E-2</v>
      </c>
      <c r="DG10" s="1">
        <f t="shared" si="35"/>
        <v>5.9673462007500136E-2</v>
      </c>
      <c r="DH10" s="1">
        <f t="shared" si="35"/>
        <v>6.0750000000000144E-2</v>
      </c>
      <c r="DI10" s="1">
        <f t="shared" si="35"/>
        <v>6.1833438007500137E-2</v>
      </c>
      <c r="DJ10" s="1">
        <f t="shared" si="35"/>
        <v>6.2923704120000146E-2</v>
      </c>
      <c r="DK10" s="1">
        <f t="shared" si="35"/>
        <v>6.4020726607500147E-2</v>
      </c>
      <c r="DL10" s="1">
        <f t="shared" si="35"/>
        <v>6.5124433920000155E-2</v>
      </c>
      <c r="DM10" s="1">
        <f t="shared" si="35"/>
        <v>6.6234754687500147E-2</v>
      </c>
      <c r="DN10" s="1">
        <f t="shared" si="35"/>
        <v>6.7351617720000145E-2</v>
      </c>
      <c r="DO10" s="1">
        <f t="shared" si="35"/>
        <v>6.8474952007500159E-2</v>
      </c>
      <c r="DP10" s="1">
        <f t="shared" si="35"/>
        <v>6.960468672000017E-2</v>
      </c>
      <c r="DQ10" s="1">
        <f t="shared" si="35"/>
        <v>7.0740751207500174E-2</v>
      </c>
      <c r="DR10" s="1">
        <f t="shared" si="35"/>
        <v>7.1883075000000171E-2</v>
      </c>
      <c r="DS10" s="1">
        <f t="shared" si="35"/>
        <v>7.3031587807500173E-2</v>
      </c>
      <c r="DT10" s="1">
        <f t="shared" si="35"/>
        <v>7.4186219520000166E-2</v>
      </c>
      <c r="DU10" s="1">
        <f t="shared" si="35"/>
        <v>7.5346900207500178E-2</v>
      </c>
      <c r="DV10" s="1">
        <f t="shared" si="35"/>
        <v>7.6513560120000171E-2</v>
      </c>
      <c r="DW10" s="1">
        <f t="shared" si="35"/>
        <v>7.7686129687500174E-2</v>
      </c>
      <c r="DX10" s="1">
        <f t="shared" si="35"/>
        <v>7.8864539520000179E-2</v>
      </c>
      <c r="DY10" s="1">
        <f t="shared" si="35"/>
        <v>8.004872040750019E-2</v>
      </c>
      <c r="DZ10" s="1">
        <f t="shared" si="35"/>
        <v>8.1238603320000186E-2</v>
      </c>
      <c r="EA10" s="1">
        <f t="shared" si="35"/>
        <v>8.24341194075002E-2</v>
      </c>
      <c r="EB10" s="1">
        <f t="shared" si="35"/>
        <v>8.3635200000000187E-2</v>
      </c>
      <c r="EC10" s="1">
        <f t="shared" si="35"/>
        <v>8.4841776607500183E-2</v>
      </c>
      <c r="ED10" s="1">
        <f t="shared" si="35"/>
        <v>8.6053780920000184E-2</v>
      </c>
      <c r="EE10" s="1">
        <f t="shared" si="35"/>
        <v>8.7271144807500201E-2</v>
      </c>
      <c r="EF10" s="1">
        <f t="shared" si="35"/>
        <v>8.8493800320000204E-2</v>
      </c>
      <c r="EG10" s="1">
        <f t="shared" si="35"/>
        <v>8.972167968750018E-2</v>
      </c>
      <c r="EH10" s="1">
        <f t="shared" si="35"/>
        <v>9.0954715320000198E-2</v>
      </c>
      <c r="EI10" s="1">
        <f t="shared" si="35"/>
        <v>9.2192839807500204E-2</v>
      </c>
      <c r="EJ10" s="1">
        <f t="shared" si="35"/>
        <v>9.3435985920000214E-2</v>
      </c>
      <c r="EK10" s="1">
        <f t="shared" si="35"/>
        <v>9.4684086607500204E-2</v>
      </c>
      <c r="EL10" s="1">
        <f t="shared" ref="EL10:GW10" si="36">3*$H$6*EL8^2+4*$H$7*EL8^3+5*$H$8*EL8^4</f>
        <v>9.5937075000000191E-2</v>
      </c>
      <c r="EM10" s="1">
        <f t="shared" si="36"/>
        <v>9.7194884407500223E-2</v>
      </c>
      <c r="EN10" s="1">
        <f t="shared" si="36"/>
        <v>9.845744832000021E-2</v>
      </c>
      <c r="EO10" s="1">
        <f t="shared" si="36"/>
        <v>9.9724700407500214E-2</v>
      </c>
      <c r="EP10" s="1">
        <f t="shared" si="36"/>
        <v>0.10099657452000022</v>
      </c>
      <c r="EQ10" s="1">
        <f t="shared" si="36"/>
        <v>0.10227300468750022</v>
      </c>
      <c r="ER10" s="1">
        <f t="shared" si="36"/>
        <v>0.10355392512000021</v>
      </c>
      <c r="ES10" s="1">
        <f t="shared" si="36"/>
        <v>0.10483927020750022</v>
      </c>
      <c r="ET10" s="1">
        <f t="shared" si="36"/>
        <v>0.10612897452000025</v>
      </c>
      <c r="EU10" s="1">
        <f t="shared" si="36"/>
        <v>0.10742297280750022</v>
      </c>
      <c r="EV10" s="1">
        <f t="shared" si="36"/>
        <v>0.10872120000000025</v>
      </c>
      <c r="EW10" s="1">
        <f t="shared" si="36"/>
        <v>0.11002359120750023</v>
      </c>
      <c r="EX10" s="1">
        <f t="shared" si="36"/>
        <v>0.11133008172000025</v>
      </c>
      <c r="EY10" s="1">
        <f t="shared" si="36"/>
        <v>0.11264060700750027</v>
      </c>
      <c r="EZ10" s="1">
        <f t="shared" si="36"/>
        <v>0.11395510272000024</v>
      </c>
      <c r="FA10" s="1">
        <f t="shared" si="36"/>
        <v>0.11527350468750025</v>
      </c>
      <c r="FB10" s="1">
        <f t="shared" si="36"/>
        <v>0.11659574892000024</v>
      </c>
      <c r="FC10" s="1">
        <f t="shared" si="36"/>
        <v>0.11792177160750027</v>
      </c>
      <c r="FD10" s="1">
        <f t="shared" si="36"/>
        <v>0.11925150912000027</v>
      </c>
      <c r="FE10" s="1">
        <f t="shared" si="36"/>
        <v>0.12058489800750026</v>
      </c>
      <c r="FF10" s="1">
        <f t="shared" si="36"/>
        <v>0.12192187500000028</v>
      </c>
      <c r="FG10" s="1">
        <f t="shared" si="36"/>
        <v>0.12326237700750027</v>
      </c>
      <c r="FH10" s="1">
        <f t="shared" si="36"/>
        <v>0.12460634112000028</v>
      </c>
      <c r="FI10" s="1">
        <f t="shared" si="36"/>
        <v>0.12595370460750027</v>
      </c>
      <c r="FJ10" s="1">
        <f t="shared" si="36"/>
        <v>0.12730440492000028</v>
      </c>
      <c r="FK10" s="1">
        <f t="shared" si="36"/>
        <v>0.12865837968750027</v>
      </c>
      <c r="FL10" s="1">
        <f t="shared" si="36"/>
        <v>0.13001556672000028</v>
      </c>
      <c r="FM10" s="1">
        <f t="shared" si="36"/>
        <v>0.13137590400750029</v>
      </c>
      <c r="FN10" s="1">
        <f t="shared" si="36"/>
        <v>0.1327393297200003</v>
      </c>
      <c r="FO10" s="1">
        <f t="shared" si="36"/>
        <v>0.1341057822075003</v>
      </c>
      <c r="FP10" s="1">
        <f t="shared" si="36"/>
        <v>0.1354752000000003</v>
      </c>
      <c r="FQ10" s="1">
        <f t="shared" si="36"/>
        <v>0.13684752180750029</v>
      </c>
      <c r="FR10" s="1">
        <f t="shared" si="36"/>
        <v>0.1382226865200003</v>
      </c>
      <c r="FS10" s="1">
        <f t="shared" si="36"/>
        <v>0.1396006332075003</v>
      </c>
      <c r="FT10" s="1">
        <f t="shared" si="36"/>
        <v>0.14098130112000032</v>
      </c>
      <c r="FU10" s="1">
        <f t="shared" si="36"/>
        <v>0.1423646296875003</v>
      </c>
      <c r="FV10" s="1">
        <f t="shared" si="36"/>
        <v>0.14375055852000032</v>
      </c>
      <c r="FW10" s="1">
        <f t="shared" si="36"/>
        <v>0.14513902740750029</v>
      </c>
      <c r="FX10" s="1">
        <f t="shared" si="36"/>
        <v>0.14652997632000031</v>
      </c>
      <c r="FY10" s="1">
        <f t="shared" si="36"/>
        <v>0.14792334540750032</v>
      </c>
      <c r="FZ10" s="1">
        <f t="shared" si="36"/>
        <v>0.1493190750000003</v>
      </c>
      <c r="GA10" s="1">
        <f t="shared" si="36"/>
        <v>0.15071710560750032</v>
      </c>
      <c r="GB10" s="1">
        <f t="shared" si="36"/>
        <v>0.15211737792000035</v>
      </c>
      <c r="GC10" s="1">
        <f t="shared" si="36"/>
        <v>0.15351983280750034</v>
      </c>
      <c r="GD10" s="1">
        <f t="shared" si="36"/>
        <v>0.15492441132000032</v>
      </c>
      <c r="GE10" s="1">
        <f t="shared" si="36"/>
        <v>0.15633105468750033</v>
      </c>
      <c r="GF10" s="1">
        <f t="shared" si="36"/>
        <v>0.15773970432000031</v>
      </c>
      <c r="GG10" s="1">
        <f t="shared" si="36"/>
        <v>0.15915030180750034</v>
      </c>
      <c r="GH10" s="1">
        <f t="shared" si="36"/>
        <v>0.16056278892000034</v>
      </c>
      <c r="GI10" s="1">
        <f t="shared" si="36"/>
        <v>0.16197710760750034</v>
      </c>
      <c r="GJ10" s="1">
        <f t="shared" si="36"/>
        <v>0.16339320000000035</v>
      </c>
      <c r="GK10" s="1">
        <f t="shared" si="36"/>
        <v>0.16481100840750035</v>
      </c>
      <c r="GL10" s="1">
        <f t="shared" si="36"/>
        <v>0.16623047532000035</v>
      </c>
      <c r="GM10" s="1">
        <f t="shared" si="36"/>
        <v>0.16765154340750033</v>
      </c>
      <c r="GN10" s="1">
        <f t="shared" si="36"/>
        <v>0.16907415552000041</v>
      </c>
      <c r="GO10" s="1">
        <f t="shared" si="36"/>
        <v>0.17049825468750038</v>
      </c>
      <c r="GP10" s="1">
        <f t="shared" si="36"/>
        <v>0.17192378412000039</v>
      </c>
      <c r="GQ10" s="1">
        <f t="shared" si="36"/>
        <v>0.17335068720750035</v>
      </c>
      <c r="GR10" s="1">
        <f t="shared" si="36"/>
        <v>0.17477890752000036</v>
      </c>
      <c r="GS10" s="1">
        <f t="shared" si="36"/>
        <v>0.17620838880750039</v>
      </c>
      <c r="GT10" s="1">
        <f t="shared" si="36"/>
        <v>0.1776390750000004</v>
      </c>
      <c r="GU10" s="1">
        <f t="shared" si="36"/>
        <v>0.17907091020750038</v>
      </c>
      <c r="GV10" s="1">
        <f t="shared" si="36"/>
        <v>0.18050383872000039</v>
      </c>
      <c r="GW10" s="1">
        <f t="shared" si="36"/>
        <v>0.1819378050075004</v>
      </c>
      <c r="GX10" s="1">
        <f t="shared" ref="GX10:JI10" si="37">3*$H$6*GX8^2+4*$H$7*GX8^3+5*$H$8*GX8^4</f>
        <v>0.18337275372000039</v>
      </c>
      <c r="GY10" s="1">
        <f t="shared" si="37"/>
        <v>0.18480862968750039</v>
      </c>
      <c r="GZ10" s="1">
        <f t="shared" si="37"/>
        <v>0.18624537792000037</v>
      </c>
      <c r="HA10" s="1">
        <f t="shared" si="37"/>
        <v>0.18768294360750043</v>
      </c>
      <c r="HB10" s="1">
        <f t="shared" si="37"/>
        <v>0.18912127212000043</v>
      </c>
      <c r="HC10" s="1">
        <f t="shared" si="37"/>
        <v>0.19056030900750043</v>
      </c>
      <c r="HD10" s="1">
        <f t="shared" si="37"/>
        <v>0.19200000000000042</v>
      </c>
      <c r="HE10" s="1">
        <f t="shared" si="37"/>
        <v>0.19344029100750043</v>
      </c>
      <c r="HF10" s="1">
        <f t="shared" si="37"/>
        <v>0.19488112812000039</v>
      </c>
      <c r="HG10" s="1">
        <f t="shared" si="37"/>
        <v>0.19632245760750044</v>
      </c>
      <c r="HH10" s="1">
        <f t="shared" si="37"/>
        <v>0.19776422592000045</v>
      </c>
      <c r="HI10" s="1">
        <f t="shared" si="37"/>
        <v>0.19920637968750046</v>
      </c>
      <c r="HJ10" s="1">
        <f t="shared" si="37"/>
        <v>0.2006488657200004</v>
      </c>
      <c r="HK10" s="1">
        <f t="shared" si="37"/>
        <v>0.20209163100750044</v>
      </c>
      <c r="HL10" s="1">
        <f t="shared" si="37"/>
        <v>0.20353462272000047</v>
      </c>
      <c r="HM10" s="1">
        <f t="shared" si="37"/>
        <v>0.20497778820750046</v>
      </c>
      <c r="HN10" s="1">
        <f t="shared" si="37"/>
        <v>0.20642107500000045</v>
      </c>
      <c r="HO10" s="1">
        <f t="shared" si="37"/>
        <v>0.20786443080750042</v>
      </c>
      <c r="HP10" s="1">
        <f t="shared" si="37"/>
        <v>0.20930780352000045</v>
      </c>
      <c r="HQ10" s="1">
        <f t="shared" si="37"/>
        <v>0.21075114120750046</v>
      </c>
      <c r="HR10" s="1">
        <f t="shared" si="37"/>
        <v>0.21219439212000049</v>
      </c>
      <c r="HS10" s="1">
        <f t="shared" si="37"/>
        <v>0.21363750468750045</v>
      </c>
      <c r="HT10" s="1">
        <f t="shared" si="37"/>
        <v>0.21508042752000048</v>
      </c>
      <c r="HU10" s="1">
        <f t="shared" si="37"/>
        <v>0.21652310940750047</v>
      </c>
      <c r="HV10" s="1">
        <f t="shared" si="37"/>
        <v>0.21796549932000051</v>
      </c>
      <c r="HW10" s="1">
        <f t="shared" si="37"/>
        <v>0.21940754640750046</v>
      </c>
      <c r="HX10" s="1">
        <f t="shared" si="37"/>
        <v>0.2208492000000005</v>
      </c>
      <c r="HY10" s="1">
        <f t="shared" si="37"/>
        <v>0.22229040960750046</v>
      </c>
      <c r="HZ10" s="1">
        <f t="shared" si="37"/>
        <v>0.22373112492000052</v>
      </c>
      <c r="IA10" s="1">
        <f t="shared" si="37"/>
        <v>0.2251712958075005</v>
      </c>
      <c r="IB10" s="1">
        <f t="shared" si="37"/>
        <v>0.22661087232000049</v>
      </c>
      <c r="IC10" s="1">
        <f t="shared" si="37"/>
        <v>0.22804980468750047</v>
      </c>
      <c r="ID10" s="1">
        <f t="shared" si="37"/>
        <v>0.2294880433200005</v>
      </c>
      <c r="IE10" s="1">
        <f t="shared" si="37"/>
        <v>0.23092553880750047</v>
      </c>
      <c r="IF10" s="1">
        <f t="shared" si="37"/>
        <v>0.23236224192000046</v>
      </c>
      <c r="IG10" s="1">
        <f t="shared" si="37"/>
        <v>0.2337981036075005</v>
      </c>
      <c r="IH10" s="1">
        <f t="shared" si="37"/>
        <v>0.23523307500000051</v>
      </c>
      <c r="II10" s="1">
        <f t="shared" si="37"/>
        <v>0.23666710740750049</v>
      </c>
      <c r="IJ10" s="1">
        <f t="shared" si="37"/>
        <v>0.23810015232000051</v>
      </c>
      <c r="IK10" s="1">
        <f t="shared" si="37"/>
        <v>0.23953216140750053</v>
      </c>
      <c r="IL10" s="1">
        <f t="shared" si="37"/>
        <v>0.24096308652000054</v>
      </c>
      <c r="IM10" s="1">
        <f t="shared" si="37"/>
        <v>0.24239287968750051</v>
      </c>
      <c r="IN10" s="1">
        <f t="shared" si="37"/>
        <v>0.24382149312000048</v>
      </c>
      <c r="IO10" s="1">
        <f t="shared" si="37"/>
        <v>0.24524887920750055</v>
      </c>
      <c r="IP10" s="1">
        <f t="shared" si="37"/>
        <v>0.24667499052000055</v>
      </c>
      <c r="IQ10" s="1">
        <f t="shared" si="37"/>
        <v>0.24809977980750053</v>
      </c>
      <c r="IR10" s="1">
        <f t="shared" si="37"/>
        <v>0.2495232000000005</v>
      </c>
      <c r="IS10" s="1">
        <f t="shared" si="37"/>
        <v>0.25094520420750049</v>
      </c>
      <c r="IT10" s="1">
        <f t="shared" si="37"/>
        <v>0.25236574572000048</v>
      </c>
      <c r="IU10" s="1">
        <f t="shared" si="37"/>
        <v>0.25378477800750054</v>
      </c>
      <c r="IV10" s="1">
        <f t="shared" si="37"/>
        <v>0.25520225472000052</v>
      </c>
      <c r="IW10" s="1">
        <f t="shared" si="37"/>
        <v>0.25661812968750053</v>
      </c>
      <c r="IX10" s="1">
        <f t="shared" si="37"/>
        <v>0.25803235692000048</v>
      </c>
      <c r="IY10" s="1">
        <f t="shared" si="37"/>
        <v>0.25944489060750059</v>
      </c>
      <c r="IZ10" s="1">
        <f t="shared" si="37"/>
        <v>0.26085568512000057</v>
      </c>
      <c r="JA10" s="1">
        <f t="shared" si="37"/>
        <v>0.2622646950075006</v>
      </c>
      <c r="JB10" s="1">
        <f t="shared" si="37"/>
        <v>0.2636718750000005</v>
      </c>
      <c r="JC10" s="1">
        <f t="shared" si="37"/>
        <v>0.26507718000750052</v>
      </c>
      <c r="JD10" s="1">
        <f t="shared" si="37"/>
        <v>0.26648056512000051</v>
      </c>
      <c r="JE10" s="1">
        <f t="shared" si="37"/>
        <v>0.26788198560750048</v>
      </c>
      <c r="JF10" s="1">
        <f t="shared" si="37"/>
        <v>0.26928139692000053</v>
      </c>
      <c r="JG10" s="1">
        <f t="shared" si="37"/>
        <v>0.27067875468750047</v>
      </c>
      <c r="JH10" s="1">
        <f t="shared" si="37"/>
        <v>0.27207401472000053</v>
      </c>
      <c r="JI10" s="1">
        <f t="shared" si="37"/>
        <v>0.27346713300750058</v>
      </c>
      <c r="JJ10" s="1">
        <f t="shared" ref="JJ10:LU10" si="38">3*$H$6*JJ8^2+4*$H$7*JJ8^3+5*$H$8*JJ8^4</f>
        <v>0.27485806572000054</v>
      </c>
      <c r="JK10" s="1">
        <f t="shared" si="38"/>
        <v>0.27624676920750058</v>
      </c>
      <c r="JL10" s="1">
        <f t="shared" si="38"/>
        <v>0.27763320000000047</v>
      </c>
      <c r="JM10" s="1">
        <f t="shared" si="38"/>
        <v>0.27901731480750053</v>
      </c>
      <c r="JN10" s="1">
        <f t="shared" si="38"/>
        <v>0.28039907052000063</v>
      </c>
      <c r="JO10" s="1">
        <f t="shared" si="38"/>
        <v>0.28177842420750049</v>
      </c>
      <c r="JP10" s="1">
        <f t="shared" si="38"/>
        <v>0.28315533312000052</v>
      </c>
      <c r="JQ10" s="1">
        <f t="shared" si="38"/>
        <v>0.28452975468750052</v>
      </c>
      <c r="JR10" s="1">
        <f t="shared" si="38"/>
        <v>0.28590164652000055</v>
      </c>
      <c r="JS10" s="1">
        <f t="shared" si="38"/>
        <v>0.28727096640750061</v>
      </c>
      <c r="JT10" s="1">
        <f t="shared" si="38"/>
        <v>0.28863767232000059</v>
      </c>
      <c r="JU10" s="1">
        <f t="shared" si="38"/>
        <v>0.29000172240750055</v>
      </c>
      <c r="JV10" s="1">
        <f t="shared" si="38"/>
        <v>0.29136307500000058</v>
      </c>
      <c r="JW10" s="1">
        <f t="shared" si="38"/>
        <v>0.29272168860750059</v>
      </c>
      <c r="JX10" s="1">
        <f t="shared" si="38"/>
        <v>0.29407752192000053</v>
      </c>
      <c r="JY10" s="1">
        <f t="shared" si="38"/>
        <v>0.29543053380750056</v>
      </c>
      <c r="JZ10" s="1">
        <f t="shared" si="38"/>
        <v>0.29678068332000052</v>
      </c>
      <c r="KA10" s="1">
        <f t="shared" si="38"/>
        <v>0.29812792968750063</v>
      </c>
      <c r="KB10" s="1">
        <f t="shared" si="38"/>
        <v>0.29947223232000064</v>
      </c>
      <c r="KC10" s="1">
        <f t="shared" si="38"/>
        <v>0.30081355080750061</v>
      </c>
      <c r="KD10" s="1">
        <f t="shared" si="38"/>
        <v>0.30215184492000058</v>
      </c>
      <c r="KE10" s="1">
        <f t="shared" si="38"/>
        <v>0.30348707460750057</v>
      </c>
      <c r="KF10" s="1">
        <f t="shared" si="38"/>
        <v>0.30481920000000062</v>
      </c>
      <c r="KG10" s="1">
        <f t="shared" si="38"/>
        <v>0.30614818140750066</v>
      </c>
      <c r="KH10" s="1">
        <f t="shared" si="38"/>
        <v>0.30747397932000053</v>
      </c>
      <c r="KI10" s="1">
        <f t="shared" si="38"/>
        <v>0.30879655440750053</v>
      </c>
      <c r="KJ10" s="1">
        <f t="shared" si="38"/>
        <v>0.31011586752000064</v>
      </c>
      <c r="KK10" s="1">
        <f t="shared" si="38"/>
        <v>0.31143187968750063</v>
      </c>
      <c r="KL10" s="1">
        <f t="shared" si="38"/>
        <v>0.31274455212000063</v>
      </c>
      <c r="KM10" s="1">
        <f t="shared" si="38"/>
        <v>0.31405384620750049</v>
      </c>
      <c r="KN10" s="1">
        <f t="shared" si="38"/>
        <v>0.31535972352000058</v>
      </c>
      <c r="KO10" s="1">
        <f t="shared" si="38"/>
        <v>0.31666214580750068</v>
      </c>
      <c r="KP10" s="1">
        <f t="shared" si="38"/>
        <v>0.31796107500000059</v>
      </c>
      <c r="KQ10" s="1">
        <f t="shared" si="38"/>
        <v>0.31925647320750061</v>
      </c>
      <c r="KR10" s="1">
        <f t="shared" si="38"/>
        <v>0.32054830272000057</v>
      </c>
      <c r="KS10" s="1">
        <f t="shared" si="38"/>
        <v>0.32183652600750051</v>
      </c>
      <c r="KT10" s="1">
        <f t="shared" si="38"/>
        <v>0.32312110572000063</v>
      </c>
      <c r="KU10" s="1">
        <f t="shared" si="38"/>
        <v>0.32440200468750063</v>
      </c>
      <c r="KV10" s="1">
        <f t="shared" si="38"/>
        <v>0.32567918592000067</v>
      </c>
      <c r="KW10" s="1">
        <f t="shared" si="38"/>
        <v>0.32695261260750058</v>
      </c>
      <c r="KX10" s="1">
        <f t="shared" si="38"/>
        <v>0.32822224812000061</v>
      </c>
      <c r="KY10" s="1">
        <f t="shared" si="38"/>
        <v>0.32948805600750053</v>
      </c>
      <c r="KZ10" s="1">
        <f t="shared" si="38"/>
        <v>0.33075000000000065</v>
      </c>
      <c r="LA10" s="1">
        <f t="shared" si="38"/>
        <v>0.33200804400750067</v>
      </c>
      <c r="LB10" s="1">
        <f t="shared" si="38"/>
        <v>0.33326215212000071</v>
      </c>
      <c r="LC10" s="1">
        <f t="shared" si="38"/>
        <v>0.3345122886075006</v>
      </c>
      <c r="LD10" s="1">
        <f t="shared" si="38"/>
        <v>0.33575841792000072</v>
      </c>
      <c r="LE10" s="1">
        <f t="shared" si="38"/>
        <v>0.33700050468750065</v>
      </c>
      <c r="LF10" s="1">
        <f t="shared" si="38"/>
        <v>0.33823851372000069</v>
      </c>
      <c r="LG10" s="1">
        <f t="shared" si="38"/>
        <v>0.33947241000750072</v>
      </c>
      <c r="LH10" s="1">
        <f t="shared" si="38"/>
        <v>0.34070215872000065</v>
      </c>
      <c r="LI10" s="1">
        <f t="shared" si="38"/>
        <v>0.34192772520750064</v>
      </c>
      <c r="LJ10" s="1">
        <f t="shared" si="38"/>
        <v>0.34314907500000064</v>
      </c>
      <c r="LK10" s="1">
        <f t="shared" si="38"/>
        <v>0.34436617380750068</v>
      </c>
      <c r="LL10" s="1">
        <f t="shared" si="38"/>
        <v>0.34557898752000066</v>
      </c>
      <c r="LM10" s="1">
        <f t="shared" si="38"/>
        <v>0.34678748220750066</v>
      </c>
      <c r="LN10" s="1">
        <f t="shared" si="38"/>
        <v>0.34799162412000062</v>
      </c>
      <c r="LO10" s="1">
        <f t="shared" si="38"/>
        <v>0.34919137968750058</v>
      </c>
      <c r="LP10" s="1">
        <f t="shared" si="38"/>
        <v>0.35038671552000072</v>
      </c>
      <c r="LQ10" s="1">
        <f t="shared" si="38"/>
        <v>0.35157759840750064</v>
      </c>
      <c r="LR10" s="1">
        <f t="shared" si="38"/>
        <v>0.35276399532000069</v>
      </c>
      <c r="LS10" s="1">
        <f t="shared" si="38"/>
        <v>0.35394587340750061</v>
      </c>
      <c r="LT10" s="1">
        <f t="shared" si="38"/>
        <v>0.35512320000000069</v>
      </c>
      <c r="LU10" s="1">
        <f t="shared" si="38"/>
        <v>0.35629594260750075</v>
      </c>
      <c r="LV10" s="1">
        <f t="shared" ref="LV10:OG10" si="39">3*$H$6*LV8^2+4*$H$7*LV8^3+5*$H$8*LV8^4</f>
        <v>0.35746406892000071</v>
      </c>
      <c r="LW10" s="1">
        <f t="shared" si="39"/>
        <v>0.35862754680750064</v>
      </c>
      <c r="LX10" s="1">
        <f t="shared" si="39"/>
        <v>0.35978634432000067</v>
      </c>
      <c r="LY10" s="1">
        <f t="shared" si="39"/>
        <v>0.36094042968750062</v>
      </c>
      <c r="LZ10" s="1">
        <f t="shared" si="39"/>
        <v>0.36208977132000064</v>
      </c>
      <c r="MA10" s="1">
        <f t="shared" si="39"/>
        <v>0.36323433780750058</v>
      </c>
      <c r="MB10" s="1">
        <f t="shared" si="39"/>
        <v>0.36437409792000069</v>
      </c>
      <c r="MC10" s="1">
        <f t="shared" si="39"/>
        <v>0.36550902060750073</v>
      </c>
      <c r="MD10" s="1">
        <f t="shared" si="39"/>
        <v>0.3666390750000007</v>
      </c>
      <c r="ME10" s="1">
        <f t="shared" si="39"/>
        <v>0.36776423040750061</v>
      </c>
      <c r="MF10" s="1">
        <f t="shared" si="39"/>
        <v>0.36888445632000066</v>
      </c>
      <c r="MG10" s="1">
        <f t="shared" si="39"/>
        <v>0.36999972240750062</v>
      </c>
      <c r="MH10" s="1">
        <f t="shared" si="39"/>
        <v>0.37110999852000065</v>
      </c>
      <c r="MI10" s="1">
        <f t="shared" si="39"/>
        <v>0.37221525468750083</v>
      </c>
      <c r="MJ10" s="1">
        <f t="shared" si="39"/>
        <v>0.37331546112000069</v>
      </c>
      <c r="MK10" s="1">
        <f t="shared" si="39"/>
        <v>0.37441058820750084</v>
      </c>
      <c r="ML10" s="1">
        <f t="shared" si="39"/>
        <v>0.37550060652000061</v>
      </c>
      <c r="MM10" s="1">
        <f t="shared" si="39"/>
        <v>0.3765854868075007</v>
      </c>
      <c r="MN10" s="1">
        <f t="shared" si="39"/>
        <v>0.37766520000000059</v>
      </c>
      <c r="MO10" s="1">
        <f t="shared" si="39"/>
        <v>0.37873971720750066</v>
      </c>
      <c r="MP10" s="1">
        <f t="shared" si="39"/>
        <v>0.3798090097200007</v>
      </c>
      <c r="MQ10" s="1">
        <f t="shared" si="39"/>
        <v>0.38087304900750063</v>
      </c>
      <c r="MR10" s="1">
        <f t="shared" si="39"/>
        <v>0.38193180672000082</v>
      </c>
      <c r="MS10" s="1">
        <f t="shared" si="39"/>
        <v>0.38298525468750078</v>
      </c>
      <c r="MT10" s="1">
        <f t="shared" si="39"/>
        <v>0.38403336492000067</v>
      </c>
      <c r="MU10" s="1">
        <f t="shared" si="39"/>
        <v>0.38507610960750072</v>
      </c>
      <c r="MV10" s="1">
        <f t="shared" si="39"/>
        <v>0.38611346112000061</v>
      </c>
      <c r="MW10" s="1">
        <f t="shared" si="39"/>
        <v>0.38714539200750064</v>
      </c>
      <c r="MX10" s="1">
        <f t="shared" si="39"/>
        <v>0.38817187500000067</v>
      </c>
      <c r="MY10" s="1">
        <f t="shared" si="39"/>
        <v>0.38919288300750077</v>
      </c>
      <c r="MZ10" s="1">
        <f t="shared" si="39"/>
        <v>0.39020838912000066</v>
      </c>
      <c r="NA10" s="1">
        <f t="shared" si="39"/>
        <v>0.3912183666075007</v>
      </c>
      <c r="NB10" s="1">
        <f t="shared" si="39"/>
        <v>0.39222278892000062</v>
      </c>
      <c r="NC10" s="1">
        <f t="shared" si="39"/>
        <v>0.39322162968750068</v>
      </c>
      <c r="ND10" s="1">
        <f t="shared" si="39"/>
        <v>0.39421486272000061</v>
      </c>
      <c r="NE10" s="1">
        <f t="shared" si="39"/>
        <v>0.3952024620075007</v>
      </c>
      <c r="NF10" s="1">
        <f t="shared" si="39"/>
        <v>0.39618440172000069</v>
      </c>
      <c r="NG10" s="1">
        <f t="shared" si="39"/>
        <v>0.39716065620750068</v>
      </c>
      <c r="NH10" s="1">
        <f t="shared" si="39"/>
        <v>0.39813120000000068</v>
      </c>
      <c r="NI10" s="1">
        <f t="shared" si="39"/>
        <v>0.39909600780750065</v>
      </c>
      <c r="NJ10" s="1">
        <f t="shared" si="39"/>
        <v>0.40005505452000067</v>
      </c>
      <c r="NK10" s="1">
        <f t="shared" si="39"/>
        <v>0.4010083152075008</v>
      </c>
      <c r="NL10" s="1">
        <f t="shared" si="39"/>
        <v>0.4019557651200007</v>
      </c>
      <c r="NM10" s="1">
        <f t="shared" si="39"/>
        <v>0.40289737968750072</v>
      </c>
      <c r="NN10" s="1">
        <f t="shared" si="39"/>
        <v>0.40383313452000069</v>
      </c>
      <c r="NO10" s="1">
        <f t="shared" si="39"/>
        <v>0.40476300540750065</v>
      </c>
      <c r="NP10" s="1">
        <f t="shared" si="39"/>
        <v>0.40568696832000084</v>
      </c>
      <c r="NQ10" s="1">
        <f t="shared" si="39"/>
        <v>0.40660499940750067</v>
      </c>
      <c r="NR10" s="1">
        <f t="shared" si="39"/>
        <v>0.40751707500000073</v>
      </c>
      <c r="NS10" s="1">
        <f t="shared" si="39"/>
        <v>0.40842317160750086</v>
      </c>
      <c r="NT10" s="1">
        <f t="shared" si="39"/>
        <v>0.40932326592000079</v>
      </c>
      <c r="NU10" s="1">
        <f t="shared" si="39"/>
        <v>0.41021733480750078</v>
      </c>
      <c r="NV10" s="1">
        <f t="shared" si="39"/>
        <v>0.41110535532000059</v>
      </c>
      <c r="NW10" s="1">
        <f t="shared" si="39"/>
        <v>0.41198730468750072</v>
      </c>
      <c r="NX10" s="1">
        <f t="shared" si="39"/>
        <v>0.41286316032000064</v>
      </c>
      <c r="NY10" s="1">
        <f t="shared" si="39"/>
        <v>0.41373289980750055</v>
      </c>
      <c r="NZ10" s="1">
        <f t="shared" si="39"/>
        <v>0.41459650092000072</v>
      </c>
      <c r="OA10" s="1">
        <f t="shared" si="39"/>
        <v>0.41545394160750071</v>
      </c>
      <c r="OB10" s="1">
        <f t="shared" si="39"/>
        <v>0.41630520000000082</v>
      </c>
      <c r="OC10" s="1">
        <f t="shared" si="39"/>
        <v>0.4171502544075007</v>
      </c>
      <c r="OD10" s="1">
        <f t="shared" si="39"/>
        <v>0.41798908332000073</v>
      </c>
      <c r="OE10" s="1">
        <f t="shared" si="39"/>
        <v>0.41882166540750065</v>
      </c>
      <c r="OF10" s="1">
        <f t="shared" si="39"/>
        <v>0.41964797952000071</v>
      </c>
      <c r="OG10" s="1">
        <f t="shared" si="39"/>
        <v>0.42046800468750056</v>
      </c>
      <c r="OH10" s="1">
        <f t="shared" ref="OH10:QS10" si="40">3*$H$6*OH8^2+4*$H$7*OH8^3+5*$H$8*OH8^4</f>
        <v>0.42128172012000076</v>
      </c>
      <c r="OI10" s="1">
        <f t="shared" si="40"/>
        <v>0.42208910520750076</v>
      </c>
      <c r="OJ10" s="1">
        <f t="shared" si="40"/>
        <v>0.42289013952000071</v>
      </c>
      <c r="OK10" s="1">
        <f t="shared" si="40"/>
        <v>0.42368480280750076</v>
      </c>
      <c r="OL10" s="1">
        <f t="shared" si="40"/>
        <v>0.4244730750000007</v>
      </c>
      <c r="OM10" s="1">
        <f t="shared" si="40"/>
        <v>0.42525493620750082</v>
      </c>
      <c r="ON10" s="1">
        <f t="shared" si="40"/>
        <v>0.42603036672000055</v>
      </c>
      <c r="OO10" s="1">
        <f t="shared" si="40"/>
        <v>0.42679934700750083</v>
      </c>
      <c r="OP10" s="1">
        <f t="shared" si="40"/>
        <v>0.42756185772000077</v>
      </c>
      <c r="OQ10" s="1">
        <f t="shared" si="40"/>
        <v>0.42831787968750085</v>
      </c>
      <c r="OR10" s="1">
        <f t="shared" si="40"/>
        <v>0.42906739392000082</v>
      </c>
      <c r="OS10" s="1">
        <f t="shared" si="40"/>
        <v>0.42981038160750068</v>
      </c>
      <c r="OT10" s="1">
        <f t="shared" si="40"/>
        <v>0.43054682412000089</v>
      </c>
      <c r="OU10" s="1">
        <f t="shared" si="40"/>
        <v>0.43127670300750059</v>
      </c>
      <c r="OV10" s="1">
        <f t="shared" si="40"/>
        <v>0.43200000000000077</v>
      </c>
      <c r="OW10" s="1">
        <f t="shared" si="40"/>
        <v>0.43271669700750065</v>
      </c>
      <c r="OX10" s="1">
        <f t="shared" si="40"/>
        <v>0.4334267761200008</v>
      </c>
      <c r="OY10" s="1">
        <f t="shared" si="40"/>
        <v>0.43413021960750064</v>
      </c>
      <c r="OZ10" s="1">
        <f t="shared" si="40"/>
        <v>0.43482700992000067</v>
      </c>
      <c r="PA10" s="1">
        <f t="shared" si="40"/>
        <v>0.43551712968750067</v>
      </c>
      <c r="PB10" s="1">
        <f t="shared" si="40"/>
        <v>0.43620056172000088</v>
      </c>
      <c r="PC10" s="1">
        <f t="shared" si="40"/>
        <v>0.43687728900750056</v>
      </c>
      <c r="PD10" s="1">
        <f t="shared" si="40"/>
        <v>0.43754729472000081</v>
      </c>
      <c r="PE10" s="1">
        <f t="shared" si="40"/>
        <v>0.43821056220750088</v>
      </c>
      <c r="PF10" s="1">
        <f t="shared" si="40"/>
        <v>0.43886707500000094</v>
      </c>
      <c r="PG10" s="1">
        <f t="shared" si="40"/>
        <v>0.43951681680750071</v>
      </c>
      <c r="PH10" s="1">
        <f t="shared" si="40"/>
        <v>0.44015977152000058</v>
      </c>
      <c r="PI10" s="1">
        <f t="shared" si="40"/>
        <v>0.4407959232075005</v>
      </c>
      <c r="PJ10" s="1">
        <f t="shared" si="40"/>
        <v>0.44142525612000072</v>
      </c>
      <c r="PK10" s="1">
        <f t="shared" si="40"/>
        <v>0.44204775468750074</v>
      </c>
      <c r="PL10" s="1">
        <f t="shared" si="40"/>
        <v>0.44266340352000089</v>
      </c>
      <c r="PM10" s="1">
        <f t="shared" si="40"/>
        <v>0.44327218740750068</v>
      </c>
      <c r="PN10" s="1">
        <f t="shared" si="40"/>
        <v>0.44387409132000077</v>
      </c>
      <c r="PO10" s="1">
        <f t="shared" si="40"/>
        <v>0.44446910040750076</v>
      </c>
      <c r="PP10" s="1">
        <f t="shared" si="40"/>
        <v>0.44505720000000082</v>
      </c>
      <c r="PQ10" s="1">
        <f t="shared" si="40"/>
        <v>0.44563837560750064</v>
      </c>
      <c r="PR10" s="1">
        <f t="shared" si="40"/>
        <v>0.44621261292000064</v>
      </c>
      <c r="PS10" s="1">
        <f t="shared" si="40"/>
        <v>0.44677989780750083</v>
      </c>
      <c r="PT10" s="1">
        <f t="shared" si="40"/>
        <v>0.44734021632000087</v>
      </c>
      <c r="PU10" s="1">
        <f t="shared" si="40"/>
        <v>0.44789355468750069</v>
      </c>
      <c r="PV10" s="1">
        <f t="shared" si="40"/>
        <v>0.44843989932000083</v>
      </c>
      <c r="PW10" s="1">
        <f t="shared" si="40"/>
        <v>0.44897923680750085</v>
      </c>
      <c r="PX10" s="1">
        <f t="shared" si="40"/>
        <v>0.44951155392000086</v>
      </c>
      <c r="PY10" s="1">
        <f t="shared" si="40"/>
        <v>0.45003683760750091</v>
      </c>
      <c r="PZ10" s="1">
        <f t="shared" si="40"/>
        <v>0.45055507500000064</v>
      </c>
      <c r="QA10" s="1">
        <f t="shared" si="40"/>
        <v>0.45106625340750089</v>
      </c>
      <c r="QB10" s="1">
        <f t="shared" si="40"/>
        <v>0.45157036032000081</v>
      </c>
      <c r="QC10" s="1">
        <f t="shared" si="40"/>
        <v>0.4520673834075008</v>
      </c>
      <c r="QD10" s="1">
        <f t="shared" si="40"/>
        <v>0.45255731052000081</v>
      </c>
      <c r="QE10" s="1">
        <f t="shared" si="40"/>
        <v>0.45304012968750051</v>
      </c>
      <c r="QF10" s="1">
        <f t="shared" si="40"/>
        <v>0.45351582912000094</v>
      </c>
      <c r="QG10" s="1">
        <f t="shared" si="40"/>
        <v>0.45398439720750045</v>
      </c>
      <c r="QH10" s="1">
        <f t="shared" si="40"/>
        <v>0.45444582252000071</v>
      </c>
      <c r="QI10" s="1">
        <f t="shared" si="40"/>
        <v>0.45490009380750074</v>
      </c>
      <c r="QJ10" s="1">
        <f t="shared" si="40"/>
        <v>0.4553472000000009</v>
      </c>
      <c r="QK10" s="1">
        <f t="shared" si="40"/>
        <v>0.45578713020750072</v>
      </c>
      <c r="QL10" s="1">
        <f t="shared" si="40"/>
        <v>0.45621987372000061</v>
      </c>
      <c r="QM10" s="1">
        <f t="shared" si="40"/>
        <v>0.4566454200075008</v>
      </c>
      <c r="QN10" s="1">
        <f t="shared" si="40"/>
        <v>0.45706375872000088</v>
      </c>
      <c r="QO10" s="1">
        <f t="shared" si="40"/>
        <v>0.45747487968750078</v>
      </c>
      <c r="QP10" s="1">
        <f t="shared" si="40"/>
        <v>0.45787877292000079</v>
      </c>
      <c r="QQ10" s="1">
        <f t="shared" si="40"/>
        <v>0.45827542860750053</v>
      </c>
      <c r="QR10" s="1">
        <f t="shared" si="40"/>
        <v>0.45866483712000072</v>
      </c>
      <c r="QS10" s="1">
        <f t="shared" si="40"/>
        <v>0.45904698900750068</v>
      </c>
      <c r="QT10" s="1">
        <f t="shared" ref="QT10:TE10" si="41">3*$H$6*QT8^2+4*$H$7*QT8^3+5*$H$8*QT8^4</f>
        <v>0.45942187500000053</v>
      </c>
      <c r="QU10" s="1">
        <f t="shared" si="41"/>
        <v>0.45978948600750058</v>
      </c>
      <c r="QV10" s="1">
        <f t="shared" si="41"/>
        <v>0.46014981312000081</v>
      </c>
      <c r="QW10" s="1">
        <f t="shared" si="41"/>
        <v>0.46050284760750065</v>
      </c>
      <c r="QX10" s="1">
        <f t="shared" si="41"/>
        <v>0.46084858092000064</v>
      </c>
      <c r="QY10" s="1">
        <f t="shared" si="41"/>
        <v>0.46118700468750051</v>
      </c>
      <c r="QZ10" s="1">
        <f t="shared" si="41"/>
        <v>0.46151811072000049</v>
      </c>
      <c r="RA10" s="1">
        <f t="shared" si="41"/>
        <v>0.46184189100750089</v>
      </c>
      <c r="RB10" s="1">
        <f t="shared" si="41"/>
        <v>0.46215833772000081</v>
      </c>
      <c r="RC10" s="1">
        <f t="shared" si="41"/>
        <v>0.46246744320750066</v>
      </c>
      <c r="RD10" s="1">
        <f t="shared" si="41"/>
        <v>0.46276920000000088</v>
      </c>
      <c r="RE10" s="1">
        <f t="shared" si="41"/>
        <v>0.46306360080750042</v>
      </c>
      <c r="RF10" s="1">
        <f t="shared" si="41"/>
        <v>0.46335063852000075</v>
      </c>
      <c r="RG10" s="1">
        <f t="shared" si="41"/>
        <v>0.46363030620750073</v>
      </c>
      <c r="RH10" s="1">
        <f t="shared" si="41"/>
        <v>0.46390259712000081</v>
      </c>
      <c r="RI10" s="1">
        <f t="shared" si="41"/>
        <v>0.46416750468750068</v>
      </c>
      <c r="RJ10" s="1">
        <f t="shared" si="41"/>
        <v>0.46442502252000084</v>
      </c>
      <c r="RK10" s="1">
        <f t="shared" si="41"/>
        <v>0.46467514440750057</v>
      </c>
      <c r="RL10" s="1">
        <f t="shared" si="41"/>
        <v>0.46491786432000082</v>
      </c>
      <c r="RM10" s="1">
        <f t="shared" si="41"/>
        <v>0.46515317640750076</v>
      </c>
      <c r="RN10" s="1">
        <f t="shared" si="41"/>
        <v>0.46538107500000059</v>
      </c>
      <c r="RO10" s="1">
        <f t="shared" si="41"/>
        <v>0.46560155460750063</v>
      </c>
      <c r="RP10" s="1">
        <f t="shared" si="41"/>
        <v>0.46581460992000046</v>
      </c>
      <c r="RQ10" s="1">
        <f t="shared" si="41"/>
        <v>0.46602023580750074</v>
      </c>
      <c r="RR10" s="1">
        <f t="shared" si="41"/>
        <v>0.46621842732000079</v>
      </c>
      <c r="RS10" s="1">
        <f t="shared" si="41"/>
        <v>0.46640917968750056</v>
      </c>
      <c r="RT10" s="1">
        <f t="shared" si="41"/>
        <v>0.46659248832000089</v>
      </c>
      <c r="RU10" s="1">
        <f t="shared" si="41"/>
        <v>0.46676834880750073</v>
      </c>
      <c r="RV10" s="1">
        <f t="shared" si="41"/>
        <v>0.46693675692000075</v>
      </c>
      <c r="RW10" s="1">
        <f t="shared" si="41"/>
        <v>0.46709770860750077</v>
      </c>
      <c r="RX10" s="1">
        <f t="shared" si="41"/>
        <v>0.46725120000000059</v>
      </c>
      <c r="RY10" s="1">
        <f t="shared" si="41"/>
        <v>0.46739722740750056</v>
      </c>
      <c r="RZ10" s="1">
        <f t="shared" si="41"/>
        <v>0.46753578732000051</v>
      </c>
      <c r="SA10" s="1">
        <f t="shared" si="41"/>
        <v>0.46766687640750076</v>
      </c>
      <c r="SB10" s="1">
        <f t="shared" si="41"/>
        <v>0.46779049152000057</v>
      </c>
      <c r="SC10" s="1">
        <f t="shared" si="41"/>
        <v>0.46790662968750057</v>
      </c>
      <c r="SD10" s="1">
        <f t="shared" si="41"/>
        <v>0.46801528812000076</v>
      </c>
      <c r="SE10" s="1">
        <f t="shared" si="41"/>
        <v>0.4681164642075008</v>
      </c>
      <c r="SF10" s="1">
        <f t="shared" si="41"/>
        <v>0.46821015552000067</v>
      </c>
      <c r="SG10" s="1">
        <f t="shared" si="41"/>
        <v>0.46829635980750084</v>
      </c>
      <c r="SH10" s="1">
        <f t="shared" si="41"/>
        <v>0.46837507500000081</v>
      </c>
      <c r="SI10" s="1">
        <f t="shared" si="41"/>
        <v>0.4684462992075008</v>
      </c>
      <c r="SJ10" s="1">
        <f t="shared" si="41"/>
        <v>0.46851003072000053</v>
      </c>
      <c r="SK10" s="1">
        <f t="shared" si="41"/>
        <v>0.46856626800750067</v>
      </c>
      <c r="SL10" s="1">
        <f t="shared" si="41"/>
        <v>0.46861500972000081</v>
      </c>
      <c r="SM10" s="1">
        <f t="shared" si="41"/>
        <v>0.46865625468750066</v>
      </c>
      <c r="SN10" s="1">
        <f t="shared" si="41"/>
        <v>0.46869000192000076</v>
      </c>
      <c r="SO10" s="1">
        <f t="shared" si="41"/>
        <v>0.46871625060750077</v>
      </c>
      <c r="SP10" s="1">
        <f t="shared" si="41"/>
        <v>0.46873500012000086</v>
      </c>
      <c r="SQ10" s="1">
        <f t="shared" si="41"/>
        <v>0.46874625000750075</v>
      </c>
      <c r="SR10" s="1">
        <f t="shared" si="41"/>
        <v>0.46875000000000056</v>
      </c>
      <c r="SS10" s="1">
        <f t="shared" si="41"/>
        <v>0.46874625000750059</v>
      </c>
      <c r="ST10" s="1">
        <f t="shared" si="41"/>
        <v>0.46873500012000069</v>
      </c>
      <c r="SU10" s="1">
        <f t="shared" si="41"/>
        <v>0.46871625060750061</v>
      </c>
      <c r="SV10" s="1">
        <f t="shared" si="41"/>
        <v>0.4686900019200006</v>
      </c>
      <c r="SW10" s="1">
        <f t="shared" si="41"/>
        <v>0.46865625468750038</v>
      </c>
      <c r="SX10" s="1">
        <f t="shared" si="41"/>
        <v>0.46861500972000059</v>
      </c>
      <c r="SY10" s="1">
        <f t="shared" si="41"/>
        <v>0.46856626800750067</v>
      </c>
      <c r="SZ10" s="1">
        <f t="shared" si="41"/>
        <v>0.46851003072000069</v>
      </c>
      <c r="TA10" s="1">
        <f t="shared" si="41"/>
        <v>0.46844629920750058</v>
      </c>
      <c r="TB10" s="1">
        <f t="shared" si="41"/>
        <v>0.46837507500000042</v>
      </c>
      <c r="TC10" s="1">
        <f t="shared" si="41"/>
        <v>0.46829635980750062</v>
      </c>
      <c r="TD10" s="1">
        <f t="shared" si="41"/>
        <v>0.46821015552000056</v>
      </c>
      <c r="TE10" s="1">
        <f t="shared" si="41"/>
        <v>0.46811646420750086</v>
      </c>
      <c r="TF10" s="1">
        <f t="shared" ref="TF10:VQ10" si="42">3*$H$6*TF8^2+4*$H$7*TF8^3+5*$H$8*TF8^4</f>
        <v>0.46801528812000082</v>
      </c>
      <c r="TG10" s="1">
        <f t="shared" si="42"/>
        <v>0.46790662968750096</v>
      </c>
      <c r="TH10" s="1">
        <f t="shared" si="42"/>
        <v>0.46779049152000074</v>
      </c>
      <c r="TI10" s="1">
        <f t="shared" si="42"/>
        <v>0.46766687640750093</v>
      </c>
      <c r="TJ10" s="1">
        <f t="shared" si="42"/>
        <v>0.4675357873200009</v>
      </c>
      <c r="TK10" s="1">
        <f t="shared" si="42"/>
        <v>0.46739722740750045</v>
      </c>
      <c r="TL10" s="1">
        <f t="shared" si="42"/>
        <v>0.46725120000000031</v>
      </c>
      <c r="TM10" s="1">
        <f t="shared" si="42"/>
        <v>0.46709770860750088</v>
      </c>
      <c r="TN10" s="1">
        <f t="shared" si="42"/>
        <v>0.4669367569200007</v>
      </c>
      <c r="TO10" s="1">
        <f t="shared" si="42"/>
        <v>0.46676834880750051</v>
      </c>
      <c r="TP10" s="1">
        <f t="shared" si="42"/>
        <v>0.466592488320001</v>
      </c>
      <c r="TQ10" s="1">
        <f t="shared" si="42"/>
        <v>0.46640917968750117</v>
      </c>
      <c r="TR10" s="1">
        <f t="shared" si="42"/>
        <v>0.46621842732000029</v>
      </c>
      <c r="TS10" s="1">
        <f t="shared" si="42"/>
        <v>0.4660202358075004</v>
      </c>
      <c r="TT10" s="1">
        <f t="shared" si="42"/>
        <v>0.46581460992000068</v>
      </c>
      <c r="TU10" s="1">
        <f t="shared" si="42"/>
        <v>0.46560155460750074</v>
      </c>
      <c r="TV10" s="1">
        <f t="shared" si="42"/>
        <v>0.4653810750000007</v>
      </c>
      <c r="TW10" s="1">
        <f t="shared" si="42"/>
        <v>0.46515317640750065</v>
      </c>
      <c r="TX10" s="1">
        <f t="shared" si="42"/>
        <v>0.46491786432000082</v>
      </c>
      <c r="TY10" s="1">
        <f t="shared" si="42"/>
        <v>0.4646751444075008</v>
      </c>
      <c r="TZ10" s="1">
        <f t="shared" si="42"/>
        <v>0.46442502252000073</v>
      </c>
      <c r="UA10" s="1">
        <f t="shared" si="42"/>
        <v>0.46416750468750068</v>
      </c>
      <c r="UB10" s="1">
        <f t="shared" si="42"/>
        <v>0.46390259712000093</v>
      </c>
      <c r="UC10" s="1">
        <f t="shared" si="42"/>
        <v>0.46363030620750068</v>
      </c>
      <c r="UD10" s="1">
        <f t="shared" si="42"/>
        <v>0.46335063852000058</v>
      </c>
      <c r="UE10" s="1">
        <f t="shared" si="42"/>
        <v>0.46306360080750075</v>
      </c>
      <c r="UF10" s="1">
        <f t="shared" si="42"/>
        <v>0.46276920000000066</v>
      </c>
      <c r="UG10" s="1">
        <f t="shared" si="42"/>
        <v>0.46246744320750044</v>
      </c>
      <c r="UH10" s="1">
        <f t="shared" si="42"/>
        <v>0.46215833772000059</v>
      </c>
      <c r="UI10" s="1">
        <f t="shared" si="42"/>
        <v>0.4618418910075005</v>
      </c>
      <c r="UJ10" s="1">
        <f t="shared" si="42"/>
        <v>0.46151811072000026</v>
      </c>
      <c r="UK10" s="1">
        <f t="shared" si="42"/>
        <v>0.46118700468750073</v>
      </c>
      <c r="UL10" s="1">
        <f t="shared" si="42"/>
        <v>0.46084858092000058</v>
      </c>
      <c r="UM10" s="1">
        <f t="shared" si="42"/>
        <v>0.46050284760750038</v>
      </c>
      <c r="UN10" s="1">
        <f t="shared" si="42"/>
        <v>0.46014981312000025</v>
      </c>
      <c r="UO10" s="1">
        <f t="shared" si="42"/>
        <v>0.45978948600750091</v>
      </c>
      <c r="UP10" s="1">
        <f t="shared" si="42"/>
        <v>0.45942187500000065</v>
      </c>
      <c r="UQ10" s="1">
        <f t="shared" si="42"/>
        <v>0.45904698900750074</v>
      </c>
      <c r="UR10" s="1">
        <f t="shared" si="42"/>
        <v>0.45866483712000072</v>
      </c>
      <c r="US10" s="1">
        <f t="shared" si="42"/>
        <v>0.45827542860750059</v>
      </c>
      <c r="UT10" s="1">
        <f t="shared" si="42"/>
        <v>0.45787877292000057</v>
      </c>
      <c r="UU10" s="1">
        <f t="shared" si="42"/>
        <v>0.45747487968750034</v>
      </c>
      <c r="UV10" s="1">
        <f t="shared" si="42"/>
        <v>0.4570637587200006</v>
      </c>
      <c r="UW10" s="1">
        <f t="shared" si="42"/>
        <v>0.4566454200075003</v>
      </c>
      <c r="UX10" s="1">
        <f t="shared" si="42"/>
        <v>0.45621987372000061</v>
      </c>
      <c r="UY10" s="1">
        <f t="shared" si="42"/>
        <v>0.45578713020750072</v>
      </c>
      <c r="UZ10" s="1">
        <f t="shared" si="42"/>
        <v>0.45534720000000073</v>
      </c>
      <c r="VA10" s="1">
        <f t="shared" si="42"/>
        <v>0.45490009380750041</v>
      </c>
      <c r="VB10" s="1">
        <f t="shared" si="42"/>
        <v>0.45444582252000076</v>
      </c>
      <c r="VC10" s="1">
        <f t="shared" si="42"/>
        <v>0.45398439720750072</v>
      </c>
      <c r="VD10" s="1">
        <f t="shared" si="42"/>
        <v>0.45351582912000044</v>
      </c>
      <c r="VE10" s="1">
        <f t="shared" si="42"/>
        <v>0.45304012968750029</v>
      </c>
      <c r="VF10" s="1">
        <f t="shared" si="42"/>
        <v>0.45255731052000037</v>
      </c>
      <c r="VG10" s="1">
        <f t="shared" si="42"/>
        <v>0.45206738340750074</v>
      </c>
      <c r="VH10" s="1">
        <f t="shared" si="42"/>
        <v>0.45157036032000086</v>
      </c>
      <c r="VI10" s="1">
        <f t="shared" si="42"/>
        <v>0.45106625340750073</v>
      </c>
      <c r="VJ10" s="1">
        <f t="shared" si="42"/>
        <v>0.4505550750000008</v>
      </c>
      <c r="VK10" s="1">
        <f t="shared" si="42"/>
        <v>0.45003683760750079</v>
      </c>
      <c r="VL10" s="1">
        <f t="shared" si="42"/>
        <v>0.44951155392000064</v>
      </c>
      <c r="VM10" s="1">
        <f t="shared" si="42"/>
        <v>0.4489792368075004</v>
      </c>
      <c r="VN10" s="1">
        <f t="shared" si="42"/>
        <v>0.44843989931999995</v>
      </c>
      <c r="VO10" s="1">
        <f t="shared" si="42"/>
        <v>0.44789355468750025</v>
      </c>
      <c r="VP10" s="1">
        <f t="shared" si="42"/>
        <v>0.44734021632000043</v>
      </c>
      <c r="VQ10" s="1">
        <f t="shared" si="42"/>
        <v>0.44677989780750071</v>
      </c>
      <c r="VR10" s="1">
        <f t="shared" ref="VR10:YC10" si="43">3*$H$6*VR8^2+4*$H$7*VR8^3+5*$H$8*VR8^4</f>
        <v>0.4462126129200007</v>
      </c>
      <c r="VS10" s="1">
        <f t="shared" si="43"/>
        <v>0.44563837560750019</v>
      </c>
      <c r="VT10" s="1">
        <f t="shared" si="43"/>
        <v>0.44505720000000049</v>
      </c>
      <c r="VU10" s="1">
        <f t="shared" si="43"/>
        <v>0.44446910040750054</v>
      </c>
      <c r="VV10" s="1">
        <f t="shared" si="43"/>
        <v>0.44387409132000055</v>
      </c>
      <c r="VW10" s="1">
        <f t="shared" si="43"/>
        <v>0.4432721874075003</v>
      </c>
      <c r="VX10" s="1">
        <f t="shared" si="43"/>
        <v>0.44266340352000022</v>
      </c>
      <c r="VY10" s="1">
        <f t="shared" si="43"/>
        <v>0.44204775468750046</v>
      </c>
      <c r="VZ10" s="1">
        <f t="shared" si="43"/>
        <v>0.44142525611999994</v>
      </c>
      <c r="WA10" s="1">
        <f t="shared" si="43"/>
        <v>0.44079592320750027</v>
      </c>
      <c r="WB10" s="1">
        <f t="shared" si="43"/>
        <v>0.44015977152000074</v>
      </c>
      <c r="WC10" s="1">
        <f t="shared" si="43"/>
        <v>0.43951681680750043</v>
      </c>
      <c r="WD10" s="1">
        <f t="shared" si="43"/>
        <v>0.43886707500000066</v>
      </c>
      <c r="WE10" s="1">
        <f t="shared" si="43"/>
        <v>0.43821056220750043</v>
      </c>
      <c r="WF10" s="1">
        <f t="shared" si="43"/>
        <v>0.43754729472000065</v>
      </c>
      <c r="WG10" s="1">
        <f t="shared" si="43"/>
        <v>0.43687728900750045</v>
      </c>
      <c r="WH10" s="1">
        <f t="shared" si="43"/>
        <v>0.43620056172000032</v>
      </c>
      <c r="WI10" s="1">
        <f t="shared" si="43"/>
        <v>0.43551712968750034</v>
      </c>
      <c r="WJ10" s="1">
        <f t="shared" si="43"/>
        <v>0.43482700992000045</v>
      </c>
      <c r="WK10" s="1">
        <f t="shared" si="43"/>
        <v>0.4341302196075002</v>
      </c>
      <c r="WL10" s="1">
        <f t="shared" si="43"/>
        <v>0.43342677612000002</v>
      </c>
      <c r="WM10" s="1">
        <f t="shared" si="43"/>
        <v>0.43271669700750037</v>
      </c>
      <c r="WN10" s="1">
        <f t="shared" si="43"/>
        <v>0.43200000000000083</v>
      </c>
      <c r="WO10" s="1">
        <f t="shared" si="43"/>
        <v>0.43127670300750043</v>
      </c>
      <c r="WP10" s="1">
        <f t="shared" si="43"/>
        <v>0.43054682412000089</v>
      </c>
      <c r="WQ10" s="1">
        <f t="shared" si="43"/>
        <v>0.4298103816075004</v>
      </c>
      <c r="WR10" s="1">
        <f t="shared" si="43"/>
        <v>0.42906739392000071</v>
      </c>
      <c r="WS10" s="1">
        <f t="shared" si="43"/>
        <v>0.42831787968750001</v>
      </c>
      <c r="WT10" s="1">
        <f t="shared" si="43"/>
        <v>0.42756185772000022</v>
      </c>
      <c r="WU10" s="1">
        <f t="shared" si="43"/>
        <v>0.42679934700750044</v>
      </c>
      <c r="WV10" s="1">
        <f t="shared" si="43"/>
        <v>0.42603036672000072</v>
      </c>
      <c r="WW10" s="1">
        <f t="shared" si="43"/>
        <v>0.42525493620749999</v>
      </c>
      <c r="WX10" s="1">
        <f t="shared" si="43"/>
        <v>0.42447307500000053</v>
      </c>
      <c r="WY10" s="1">
        <f t="shared" si="43"/>
        <v>0.42368480280750043</v>
      </c>
      <c r="WZ10" s="1">
        <f t="shared" si="43"/>
        <v>0.42289013952000065</v>
      </c>
      <c r="XA10" s="1">
        <f t="shared" si="43"/>
        <v>0.4220891052075002</v>
      </c>
      <c r="XB10" s="1">
        <f t="shared" si="43"/>
        <v>0.42128172012000054</v>
      </c>
      <c r="XC10" s="1">
        <f t="shared" si="43"/>
        <v>0.42046800468750023</v>
      </c>
      <c r="XD10" s="1">
        <f t="shared" si="43"/>
        <v>0.41964797952000032</v>
      </c>
      <c r="XE10" s="1">
        <f t="shared" si="43"/>
        <v>0.41882166540750054</v>
      </c>
      <c r="XF10" s="1">
        <f t="shared" si="43"/>
        <v>0.4179890833200004</v>
      </c>
      <c r="XG10" s="1">
        <f t="shared" si="43"/>
        <v>0.41715025440750053</v>
      </c>
      <c r="XH10" s="1">
        <f t="shared" si="43"/>
        <v>0.41630520000000049</v>
      </c>
      <c r="XI10" s="1">
        <f t="shared" si="43"/>
        <v>0.41545394160750027</v>
      </c>
      <c r="XJ10" s="1">
        <f t="shared" si="43"/>
        <v>0.41459650092000055</v>
      </c>
      <c r="XK10" s="1">
        <f t="shared" si="43"/>
        <v>0.41373289980750072</v>
      </c>
      <c r="XL10" s="1">
        <f t="shared" si="43"/>
        <v>0.41286316032000037</v>
      </c>
      <c r="XM10" s="1">
        <f t="shared" si="43"/>
        <v>0.41198730468750044</v>
      </c>
      <c r="XN10" s="1">
        <f t="shared" si="43"/>
        <v>0.41110535532000037</v>
      </c>
      <c r="XO10" s="1">
        <f t="shared" si="43"/>
        <v>0.41021733480750067</v>
      </c>
      <c r="XP10" s="1">
        <f t="shared" si="43"/>
        <v>0.40932326592000012</v>
      </c>
      <c r="XQ10" s="1">
        <f t="shared" si="43"/>
        <v>0.40842317160750041</v>
      </c>
      <c r="XR10" s="1">
        <f t="shared" si="43"/>
        <v>0.40751707499999967</v>
      </c>
      <c r="XS10" s="1">
        <f t="shared" si="43"/>
        <v>0.40660499940750006</v>
      </c>
      <c r="XT10" s="1">
        <f t="shared" si="43"/>
        <v>0.40568696832000084</v>
      </c>
      <c r="XU10" s="1">
        <f t="shared" si="43"/>
        <v>0.40476300540750065</v>
      </c>
      <c r="XV10" s="1">
        <f t="shared" si="43"/>
        <v>0.40383313452000014</v>
      </c>
      <c r="XW10" s="1">
        <f t="shared" si="43"/>
        <v>0.40289737968750039</v>
      </c>
      <c r="XX10" s="1">
        <f t="shared" si="43"/>
        <v>0.40195576512000031</v>
      </c>
      <c r="XY10" s="1">
        <f t="shared" si="43"/>
        <v>0.40100831520750058</v>
      </c>
      <c r="XZ10" s="1">
        <f t="shared" si="43"/>
        <v>0.40005505452000012</v>
      </c>
      <c r="YA10" s="1">
        <f t="shared" si="43"/>
        <v>0.39909600780750054</v>
      </c>
      <c r="YB10" s="1">
        <f t="shared" si="43"/>
        <v>0.3981312000000008</v>
      </c>
      <c r="YC10" s="1">
        <f t="shared" si="43"/>
        <v>0.3971606562075003</v>
      </c>
      <c r="YD10" s="1">
        <f t="shared" ref="YD10:AAO10" si="44">3*$H$6*YD8^2+4*$H$7*YD8^3+5*$H$8*YD8^4</f>
        <v>0.39618440172000091</v>
      </c>
      <c r="YE10" s="1">
        <f t="shared" si="44"/>
        <v>0.39520246200750031</v>
      </c>
      <c r="YF10" s="1">
        <f t="shared" si="44"/>
        <v>0.39421486272000061</v>
      </c>
      <c r="YG10" s="1">
        <f t="shared" si="44"/>
        <v>0.39322162968750041</v>
      </c>
      <c r="YH10" s="1">
        <f t="shared" si="44"/>
        <v>0.39222278892000029</v>
      </c>
      <c r="YI10" s="1">
        <f t="shared" si="44"/>
        <v>0.39121836660750042</v>
      </c>
      <c r="YJ10" s="1">
        <f t="shared" si="44"/>
        <v>0.39020838912000033</v>
      </c>
      <c r="YK10" s="1">
        <f t="shared" si="44"/>
        <v>0.38919288300750043</v>
      </c>
      <c r="YL10" s="1">
        <f t="shared" si="44"/>
        <v>0.38817187500000006</v>
      </c>
      <c r="YM10" s="1">
        <f t="shared" si="44"/>
        <v>0.38714539200750031</v>
      </c>
      <c r="YN10" s="1">
        <f t="shared" si="44"/>
        <v>0.38611346112000033</v>
      </c>
      <c r="YO10" s="1">
        <f t="shared" si="44"/>
        <v>0.38507610960750038</v>
      </c>
      <c r="YP10" s="1">
        <f t="shared" si="44"/>
        <v>0.38403336491999984</v>
      </c>
      <c r="YQ10" s="1">
        <f t="shared" si="44"/>
        <v>0.38298525468749944</v>
      </c>
      <c r="YR10" s="1">
        <f t="shared" si="44"/>
        <v>0.3819318067200006</v>
      </c>
      <c r="YS10" s="1">
        <f t="shared" si="44"/>
        <v>0.3808730490075003</v>
      </c>
      <c r="YT10" s="1">
        <f t="shared" si="44"/>
        <v>0.37980900972000087</v>
      </c>
      <c r="YU10" s="1">
        <f t="shared" si="44"/>
        <v>0.37873971720750021</v>
      </c>
      <c r="YV10" s="1">
        <f t="shared" si="44"/>
        <v>0.37766520000000048</v>
      </c>
      <c r="YW10" s="1">
        <f t="shared" si="44"/>
        <v>0.37658548680750004</v>
      </c>
      <c r="YX10" s="1">
        <f t="shared" si="44"/>
        <v>0.37550060652000017</v>
      </c>
      <c r="YY10" s="1">
        <f t="shared" si="44"/>
        <v>0.37441058820750039</v>
      </c>
      <c r="YZ10" s="1">
        <f t="shared" si="44"/>
        <v>0.37331546112000003</v>
      </c>
      <c r="ZA10" s="1">
        <f t="shared" si="44"/>
        <v>0.37221525468750039</v>
      </c>
      <c r="ZB10" s="1">
        <f t="shared" si="44"/>
        <v>0.37110999852000015</v>
      </c>
      <c r="ZC10" s="1">
        <f t="shared" si="44"/>
        <v>0.36999972240750023</v>
      </c>
      <c r="ZD10" s="1">
        <f t="shared" si="44"/>
        <v>0.36888445632000022</v>
      </c>
      <c r="ZE10" s="1">
        <f t="shared" si="44"/>
        <v>0.36776423040750061</v>
      </c>
      <c r="ZF10" s="1">
        <f t="shared" si="44"/>
        <v>0.36663907500000126</v>
      </c>
      <c r="ZG10" s="1">
        <f t="shared" si="44"/>
        <v>0.36550902060750023</v>
      </c>
      <c r="ZH10" s="1">
        <f t="shared" si="44"/>
        <v>0.36437409792000031</v>
      </c>
      <c r="ZI10" s="1">
        <f t="shared" si="44"/>
        <v>0.3632343378075007</v>
      </c>
      <c r="ZJ10" s="1">
        <f t="shared" si="44"/>
        <v>0.36208977132000131</v>
      </c>
      <c r="ZK10" s="1">
        <f t="shared" si="44"/>
        <v>0.36094042968750095</v>
      </c>
      <c r="ZL10" s="1">
        <f t="shared" si="44"/>
        <v>0.35978634431999978</v>
      </c>
      <c r="ZM10" s="1">
        <f t="shared" si="44"/>
        <v>0.35862754680750064</v>
      </c>
      <c r="ZN10" s="1">
        <f t="shared" si="44"/>
        <v>0.35746406892000016</v>
      </c>
      <c r="ZO10" s="1">
        <f t="shared" si="44"/>
        <v>0.35629594260749942</v>
      </c>
      <c r="ZP10" s="1">
        <f t="shared" si="44"/>
        <v>0.35512319999999997</v>
      </c>
      <c r="ZQ10" s="1">
        <f t="shared" si="44"/>
        <v>0.3539458734075005</v>
      </c>
      <c r="ZR10" s="1">
        <f t="shared" si="44"/>
        <v>0.35276399532000036</v>
      </c>
      <c r="ZS10" s="1">
        <f t="shared" si="44"/>
        <v>0.35157759840750091</v>
      </c>
      <c r="ZT10" s="1">
        <f t="shared" si="44"/>
        <v>0.35038671552000045</v>
      </c>
      <c r="ZU10" s="1">
        <f t="shared" si="44"/>
        <v>0.34919137968750036</v>
      </c>
      <c r="ZV10" s="1">
        <f t="shared" si="44"/>
        <v>0.34799162411999984</v>
      </c>
      <c r="ZW10" s="1">
        <f t="shared" si="44"/>
        <v>0.34678748220750055</v>
      </c>
      <c r="ZX10" s="1">
        <f t="shared" si="44"/>
        <v>0.34557898752000105</v>
      </c>
      <c r="ZY10" s="1">
        <f t="shared" si="44"/>
        <v>0.34436617380750056</v>
      </c>
      <c r="ZZ10" s="1">
        <f t="shared" si="44"/>
        <v>0.34314907500000058</v>
      </c>
      <c r="AAA10" s="1">
        <f t="shared" si="44"/>
        <v>0.3419277252074997</v>
      </c>
      <c r="AAB10" s="1">
        <f t="shared" si="44"/>
        <v>0.34070215871999987</v>
      </c>
      <c r="AAC10" s="1">
        <f t="shared" si="44"/>
        <v>0.33947241000750084</v>
      </c>
      <c r="AAD10" s="1">
        <f t="shared" si="44"/>
        <v>0.33823851372000058</v>
      </c>
      <c r="AAE10" s="1">
        <f t="shared" si="44"/>
        <v>0.33700050468750065</v>
      </c>
      <c r="AAF10" s="1">
        <f t="shared" si="44"/>
        <v>0.33575841791999994</v>
      </c>
      <c r="AAG10" s="1">
        <f t="shared" si="44"/>
        <v>0.33451228860750026</v>
      </c>
      <c r="AAH10" s="1">
        <f t="shared" si="44"/>
        <v>0.3332621521200001</v>
      </c>
      <c r="AAI10" s="1">
        <f t="shared" si="44"/>
        <v>0.33200804400750061</v>
      </c>
      <c r="AAJ10" s="1">
        <f t="shared" si="44"/>
        <v>0.3307500000000001</v>
      </c>
      <c r="AAK10" s="1">
        <f t="shared" si="44"/>
        <v>0.32948805600749997</v>
      </c>
      <c r="AAL10" s="1">
        <f t="shared" si="44"/>
        <v>0.32822224812000056</v>
      </c>
      <c r="AAM10" s="1">
        <f t="shared" si="44"/>
        <v>0.32695261260750041</v>
      </c>
      <c r="AAN10" s="1">
        <f t="shared" si="44"/>
        <v>0.32567918592000011</v>
      </c>
      <c r="AAO10" s="1">
        <f t="shared" si="44"/>
        <v>0.32440200468750069</v>
      </c>
      <c r="AAP10" s="1">
        <f t="shared" ref="AAP10:ADA10" si="45">3*$H$6*AAP8^2+4*$H$7*AAP8^3+5*$H$8*AAP8^4</f>
        <v>0.3231211057200003</v>
      </c>
      <c r="AAQ10" s="1">
        <f t="shared" si="45"/>
        <v>0.32183652600750046</v>
      </c>
      <c r="AAR10" s="1">
        <f t="shared" si="45"/>
        <v>0.32054830271999957</v>
      </c>
      <c r="AAS10" s="1">
        <f t="shared" si="45"/>
        <v>0.3192564732075005</v>
      </c>
      <c r="AAT10" s="1">
        <f t="shared" si="45"/>
        <v>0.31796107500000015</v>
      </c>
      <c r="AAU10" s="1">
        <f t="shared" si="45"/>
        <v>0.31666214580750074</v>
      </c>
      <c r="AAV10" s="1">
        <f t="shared" si="45"/>
        <v>0.31535972351999964</v>
      </c>
      <c r="AAW10" s="1">
        <f t="shared" si="45"/>
        <v>0.31405384620749999</v>
      </c>
      <c r="AAX10" s="1">
        <f t="shared" si="45"/>
        <v>0.3127445521200003</v>
      </c>
      <c r="AAY10" s="1">
        <f t="shared" si="45"/>
        <v>0.31143187968749975</v>
      </c>
      <c r="AAZ10" s="1">
        <f t="shared" si="45"/>
        <v>0.31011586751999998</v>
      </c>
      <c r="ABA10" s="1">
        <f t="shared" si="45"/>
        <v>0.30879655440750065</v>
      </c>
      <c r="ABB10" s="1">
        <f t="shared" si="45"/>
        <v>0.30747397932000031</v>
      </c>
      <c r="ABC10" s="1">
        <f t="shared" si="45"/>
        <v>0.30614818140750089</v>
      </c>
      <c r="ABD10" s="1">
        <f t="shared" si="45"/>
        <v>0.30481919999999985</v>
      </c>
      <c r="ABE10" s="1">
        <f t="shared" si="45"/>
        <v>0.30348707460750068</v>
      </c>
      <c r="ABF10" s="1">
        <f t="shared" si="45"/>
        <v>0.30215184492000002</v>
      </c>
      <c r="ABG10" s="1">
        <f t="shared" si="45"/>
        <v>0.30081355080749983</v>
      </c>
      <c r="ABH10" s="1">
        <f t="shared" si="45"/>
        <v>0.29947223231999986</v>
      </c>
      <c r="ABI10" s="1">
        <f t="shared" si="45"/>
        <v>0.29812792968750035</v>
      </c>
      <c r="ABJ10" s="1">
        <f t="shared" si="45"/>
        <v>0.29678068332000063</v>
      </c>
      <c r="ABK10" s="1">
        <f t="shared" si="45"/>
        <v>0.29543053380750051</v>
      </c>
      <c r="ABL10" s="1">
        <f t="shared" si="45"/>
        <v>0.29407752192000025</v>
      </c>
      <c r="ABM10" s="1">
        <f t="shared" si="45"/>
        <v>0.29272168860750059</v>
      </c>
      <c r="ABN10" s="1">
        <f t="shared" si="45"/>
        <v>0.29136307500000047</v>
      </c>
      <c r="ABO10" s="1">
        <f t="shared" si="45"/>
        <v>0.29000172240750022</v>
      </c>
      <c r="ABP10" s="1">
        <f t="shared" si="45"/>
        <v>0.28863767231999971</v>
      </c>
      <c r="ABQ10" s="1">
        <f t="shared" si="45"/>
        <v>0.28727096640750105</v>
      </c>
      <c r="ABR10" s="1">
        <f t="shared" si="45"/>
        <v>0.28590164652000016</v>
      </c>
      <c r="ABS10" s="1">
        <f t="shared" si="45"/>
        <v>0.28452975468750141</v>
      </c>
      <c r="ABT10" s="1">
        <f t="shared" si="45"/>
        <v>0.28315533312000118</v>
      </c>
      <c r="ABU10" s="1">
        <f t="shared" si="45"/>
        <v>0.28177842420749988</v>
      </c>
      <c r="ABV10" s="1">
        <f t="shared" si="45"/>
        <v>0.28039907051999968</v>
      </c>
      <c r="ABW10" s="1">
        <f t="shared" si="45"/>
        <v>0.27901731480750058</v>
      </c>
      <c r="ABX10" s="1">
        <f t="shared" si="45"/>
        <v>0.27763320000000036</v>
      </c>
      <c r="ABY10" s="1">
        <f t="shared" si="45"/>
        <v>0.27624676920750124</v>
      </c>
      <c r="ABZ10" s="1">
        <f t="shared" si="45"/>
        <v>0.27485806572000104</v>
      </c>
      <c r="ACA10" s="1">
        <f t="shared" si="45"/>
        <v>0.27346713300749981</v>
      </c>
      <c r="ACB10" s="1">
        <f t="shared" si="45"/>
        <v>0.27207401472000026</v>
      </c>
      <c r="ACC10" s="1">
        <f t="shared" si="45"/>
        <v>0.2706787546874998</v>
      </c>
      <c r="ACD10" s="1">
        <f t="shared" si="45"/>
        <v>0.26928139692000075</v>
      </c>
      <c r="ACE10" s="1">
        <f t="shared" si="45"/>
        <v>0.26788198560750054</v>
      </c>
      <c r="ACF10" s="1">
        <f t="shared" si="45"/>
        <v>0.26648056511999973</v>
      </c>
      <c r="ACG10" s="1">
        <f t="shared" si="45"/>
        <v>0.26507718000750113</v>
      </c>
      <c r="ACH10" s="1">
        <f t="shared" si="45"/>
        <v>0.263671875</v>
      </c>
      <c r="ACI10" s="1">
        <f t="shared" si="45"/>
        <v>0.26226469500750049</v>
      </c>
      <c r="ACJ10" s="1">
        <f t="shared" si="45"/>
        <v>0.26085568512000012</v>
      </c>
      <c r="ACK10" s="1">
        <f t="shared" si="45"/>
        <v>0.25944489060749998</v>
      </c>
      <c r="ACL10" s="1">
        <f t="shared" si="45"/>
        <v>0.25803235691999937</v>
      </c>
      <c r="ACM10" s="1">
        <f t="shared" si="45"/>
        <v>0.25661812968750075</v>
      </c>
      <c r="ACN10" s="1">
        <f t="shared" si="45"/>
        <v>0.25520225472000035</v>
      </c>
      <c r="ACO10" s="1">
        <f t="shared" si="45"/>
        <v>0.25378477800750021</v>
      </c>
      <c r="ACP10" s="1">
        <f t="shared" si="45"/>
        <v>0.25236574572000015</v>
      </c>
      <c r="ACQ10" s="1">
        <f t="shared" si="45"/>
        <v>0.25094520420749999</v>
      </c>
      <c r="ACR10" s="1">
        <f t="shared" si="45"/>
        <v>0.24952320000000094</v>
      </c>
      <c r="ACS10" s="1">
        <f t="shared" si="45"/>
        <v>0.24809977980750064</v>
      </c>
      <c r="ACT10" s="1">
        <f t="shared" si="45"/>
        <v>0.24667499051999986</v>
      </c>
      <c r="ACU10" s="1">
        <f t="shared" si="45"/>
        <v>0.24524887920749983</v>
      </c>
      <c r="ACV10" s="1">
        <f t="shared" si="45"/>
        <v>0.24382149312000001</v>
      </c>
      <c r="ACW10" s="1">
        <f t="shared" si="45"/>
        <v>0.24239287968749945</v>
      </c>
      <c r="ACX10" s="1">
        <f t="shared" si="45"/>
        <v>0.24096308651999943</v>
      </c>
      <c r="ACY10" s="1">
        <f t="shared" si="45"/>
        <v>0.23953216140749944</v>
      </c>
      <c r="ACZ10" s="1">
        <f t="shared" si="45"/>
        <v>0.23810015232000037</v>
      </c>
      <c r="ADA10" s="1">
        <f t="shared" si="45"/>
        <v>0.23666710740750041</v>
      </c>
      <c r="ADB10" s="1">
        <f t="shared" ref="ADB10:AFM10" si="46">3*$H$6*ADB8^2+4*$H$7*ADB8^3+5*$H$8*ADB8^4</f>
        <v>0.23523307499999913</v>
      </c>
      <c r="ADC10" s="1">
        <f t="shared" si="46"/>
        <v>0.23379810360750009</v>
      </c>
      <c r="ADD10" s="1">
        <f t="shared" si="46"/>
        <v>0.23236224192000066</v>
      </c>
      <c r="ADE10" s="1">
        <f t="shared" si="46"/>
        <v>0.23092553880749955</v>
      </c>
      <c r="ADF10" s="1">
        <f t="shared" si="46"/>
        <v>0.22948804332000039</v>
      </c>
      <c r="ADG10" s="1">
        <f t="shared" si="46"/>
        <v>0.22804980468750058</v>
      </c>
      <c r="ADH10" s="1">
        <f t="shared" si="46"/>
        <v>0.22661087232000021</v>
      </c>
      <c r="ADI10" s="1">
        <f t="shared" si="46"/>
        <v>0.22517129580750028</v>
      </c>
      <c r="ADJ10" s="1">
        <f t="shared" si="46"/>
        <v>0.22373112492000002</v>
      </c>
      <c r="ADK10" s="1">
        <f t="shared" si="46"/>
        <v>0.22229040960749957</v>
      </c>
      <c r="ADL10" s="1">
        <f t="shared" si="46"/>
        <v>0.22084919999999997</v>
      </c>
      <c r="ADM10" s="1">
        <f t="shared" si="46"/>
        <v>0.21940754640750004</v>
      </c>
      <c r="ADN10" s="1">
        <f t="shared" si="46"/>
        <v>0.21796549932000087</v>
      </c>
      <c r="ADO10" s="1">
        <f t="shared" si="46"/>
        <v>0.21652310940749997</v>
      </c>
      <c r="ADP10" s="1">
        <f t="shared" si="46"/>
        <v>0.21508042751999934</v>
      </c>
      <c r="ADQ10" s="1">
        <f t="shared" si="46"/>
        <v>0.21363750468750009</v>
      </c>
      <c r="ADR10" s="1">
        <f t="shared" si="46"/>
        <v>0.21219439212000069</v>
      </c>
      <c r="ADS10" s="1">
        <f t="shared" si="46"/>
        <v>0.21075114120750049</v>
      </c>
      <c r="ADT10" s="1">
        <f t="shared" si="46"/>
        <v>0.20930780352000067</v>
      </c>
      <c r="ADU10" s="1">
        <f t="shared" si="46"/>
        <v>0.20786443080750017</v>
      </c>
      <c r="ADV10" s="1">
        <f t="shared" si="46"/>
        <v>0.20642107500000062</v>
      </c>
      <c r="ADW10" s="1">
        <f t="shared" si="46"/>
        <v>0.20497778820750012</v>
      </c>
      <c r="ADX10" s="1">
        <f t="shared" si="46"/>
        <v>0.20353462272000078</v>
      </c>
      <c r="ADY10" s="1">
        <f t="shared" si="46"/>
        <v>0.20209163100750116</v>
      </c>
      <c r="ADZ10" s="1">
        <f t="shared" si="46"/>
        <v>0.20064886571999985</v>
      </c>
      <c r="AEA10" s="1">
        <f t="shared" si="46"/>
        <v>0.19920637968750077</v>
      </c>
      <c r="AEB10" s="1">
        <f t="shared" si="46"/>
        <v>0.19776422592000076</v>
      </c>
      <c r="AEC10" s="1">
        <f t="shared" si="46"/>
        <v>0.19632245760749978</v>
      </c>
      <c r="AED10" s="1">
        <f t="shared" si="46"/>
        <v>0.19488112811999958</v>
      </c>
      <c r="AEE10" s="1">
        <f t="shared" si="46"/>
        <v>0.1934402910075006</v>
      </c>
      <c r="AEF10" s="1">
        <f t="shared" si="46"/>
        <v>0.19200000000000017</v>
      </c>
      <c r="AEG10" s="1">
        <f t="shared" si="46"/>
        <v>0.19056030900749965</v>
      </c>
      <c r="AEH10" s="1">
        <f t="shared" si="46"/>
        <v>0.18912127211999952</v>
      </c>
      <c r="AEI10" s="1">
        <f t="shared" si="46"/>
        <v>0.18768294360749982</v>
      </c>
      <c r="AEJ10" s="1">
        <f t="shared" si="46"/>
        <v>0.18624537792000018</v>
      </c>
      <c r="AEK10" s="1">
        <f t="shared" si="46"/>
        <v>0.18480862968750111</v>
      </c>
      <c r="AEL10" s="1">
        <f t="shared" si="46"/>
        <v>0.18337275371999961</v>
      </c>
      <c r="AEM10" s="1">
        <f t="shared" si="46"/>
        <v>0.18193780500750112</v>
      </c>
      <c r="AEN10" s="1">
        <f t="shared" si="46"/>
        <v>0.18050383871999953</v>
      </c>
      <c r="AEO10" s="1">
        <f t="shared" si="46"/>
        <v>0.17907091020750032</v>
      </c>
      <c r="AEP10" s="1">
        <f t="shared" si="46"/>
        <v>0.17763907499999965</v>
      </c>
      <c r="AEQ10" s="1">
        <f t="shared" si="46"/>
        <v>0.17620838880750034</v>
      </c>
      <c r="AER10" s="1">
        <f t="shared" si="46"/>
        <v>0.17477890752000125</v>
      </c>
      <c r="AES10" s="1">
        <f t="shared" si="46"/>
        <v>0.1733506872075008</v>
      </c>
      <c r="AET10" s="1">
        <f t="shared" si="46"/>
        <v>0.1719237841199992</v>
      </c>
      <c r="AEU10" s="1">
        <f t="shared" si="46"/>
        <v>0.17049825468750068</v>
      </c>
      <c r="AEV10" s="1">
        <f t="shared" si="46"/>
        <v>0.1690741555200006</v>
      </c>
      <c r="AEW10" s="1">
        <f t="shared" si="46"/>
        <v>0.16765154340749966</v>
      </c>
      <c r="AEX10" s="1">
        <f t="shared" si="46"/>
        <v>0.16623047532000124</v>
      </c>
      <c r="AEY10" s="1">
        <f t="shared" si="46"/>
        <v>0.16481100840749985</v>
      </c>
      <c r="AEZ10" s="1">
        <f t="shared" si="46"/>
        <v>0.16339320000000157</v>
      </c>
      <c r="AFA10" s="1">
        <f t="shared" si="46"/>
        <v>0.1619771076075005</v>
      </c>
      <c r="AFB10" s="1">
        <f t="shared" si="46"/>
        <v>0.16056278892000009</v>
      </c>
      <c r="AFC10" s="1">
        <f t="shared" si="46"/>
        <v>0.15915030180750156</v>
      </c>
      <c r="AFD10" s="1">
        <f t="shared" si="46"/>
        <v>0.15773970431999906</v>
      </c>
      <c r="AFE10" s="1">
        <f t="shared" si="46"/>
        <v>0.15633105468750008</v>
      </c>
      <c r="AFF10" s="1">
        <f t="shared" si="46"/>
        <v>0.15492441131999835</v>
      </c>
      <c r="AFG10" s="1">
        <f t="shared" si="46"/>
        <v>0.15351983280749959</v>
      </c>
      <c r="AFH10" s="1">
        <f t="shared" si="46"/>
        <v>0.15211737792000024</v>
      </c>
      <c r="AFI10" s="1">
        <f t="shared" si="46"/>
        <v>0.15071710560750029</v>
      </c>
      <c r="AFJ10" s="1">
        <f t="shared" si="46"/>
        <v>0.14931907500000019</v>
      </c>
      <c r="AFK10" s="1">
        <f t="shared" si="46"/>
        <v>0.14792334540750085</v>
      </c>
      <c r="AFL10" s="1">
        <f t="shared" si="46"/>
        <v>0.14652997632000098</v>
      </c>
      <c r="AFM10" s="1">
        <f t="shared" si="46"/>
        <v>0.14513902740750062</v>
      </c>
      <c r="AFN10" s="1">
        <f t="shared" ref="AFN10:AHY10" si="47">3*$H$6*AFN8^2+4*$H$7*AFN8^3+5*$H$8*AFN8^4</f>
        <v>0.14375055851999985</v>
      </c>
      <c r="AFO10" s="1">
        <f t="shared" si="47"/>
        <v>0.14236462968750097</v>
      </c>
      <c r="AFP10" s="1">
        <f t="shared" si="47"/>
        <v>0.14098130112000051</v>
      </c>
      <c r="AFQ10" s="1">
        <f t="shared" si="47"/>
        <v>0.13960063320749994</v>
      </c>
      <c r="AFR10" s="1">
        <f t="shared" si="47"/>
        <v>0.13822268652000025</v>
      </c>
      <c r="AFS10" s="1">
        <f t="shared" si="47"/>
        <v>0.13684752180749893</v>
      </c>
      <c r="AFT10" s="1">
        <f t="shared" si="47"/>
        <v>0.13547520000000146</v>
      </c>
      <c r="AFU10" s="1">
        <f t="shared" si="47"/>
        <v>0.13410578220750047</v>
      </c>
      <c r="AFV10" s="1">
        <f t="shared" si="47"/>
        <v>0.13273932971999969</v>
      </c>
      <c r="AFW10" s="1">
        <f t="shared" si="47"/>
        <v>0.13137590400749977</v>
      </c>
      <c r="AFX10" s="1">
        <f t="shared" si="47"/>
        <v>0.13001556672000003</v>
      </c>
      <c r="AFY10" s="1">
        <f t="shared" si="47"/>
        <v>0.12865837968750071</v>
      </c>
      <c r="AFZ10" s="1">
        <f t="shared" si="47"/>
        <v>0.12730440492000161</v>
      </c>
      <c r="AGA10" s="1">
        <f t="shared" si="47"/>
        <v>0.12595370460750033</v>
      </c>
      <c r="AGB10" s="1">
        <f t="shared" si="47"/>
        <v>0.12460634112000113</v>
      </c>
      <c r="AGC10" s="1">
        <f t="shared" si="47"/>
        <v>0.12326237700749942</v>
      </c>
      <c r="AGD10" s="1">
        <f t="shared" si="47"/>
        <v>0.1219218750000004</v>
      </c>
      <c r="AGE10" s="1">
        <f t="shared" si="47"/>
        <v>0.12058489800750172</v>
      </c>
      <c r="AGF10" s="1">
        <f t="shared" si="47"/>
        <v>0.11925150912000104</v>
      </c>
      <c r="AGG10" s="1">
        <f t="shared" si="47"/>
        <v>0.1179217716075005</v>
      </c>
      <c r="AGH10" s="1">
        <f t="shared" si="47"/>
        <v>0.11659574892000135</v>
      </c>
      <c r="AGI10" s="1">
        <f t="shared" si="47"/>
        <v>0.11527350468750086</v>
      </c>
      <c r="AGJ10" s="1">
        <f t="shared" si="47"/>
        <v>0.1139551027200012</v>
      </c>
      <c r="AGK10" s="1">
        <f t="shared" si="47"/>
        <v>0.112640607007501</v>
      </c>
      <c r="AGL10" s="1">
        <f t="shared" si="47"/>
        <v>0.11133008172000114</v>
      </c>
      <c r="AGM10" s="1">
        <f t="shared" si="47"/>
        <v>0.11002359120750071</v>
      </c>
      <c r="AGN10" s="1">
        <f t="shared" si="47"/>
        <v>0.10872119999999974</v>
      </c>
      <c r="AGO10" s="1">
        <f t="shared" si="47"/>
        <v>0.10742297280750002</v>
      </c>
      <c r="AGP10" s="1">
        <f t="shared" si="47"/>
        <v>0.10612897452000158</v>
      </c>
      <c r="AGQ10" s="1">
        <f t="shared" si="47"/>
        <v>0.10483927020750006</v>
      </c>
      <c r="AGR10" s="1">
        <f t="shared" si="47"/>
        <v>0.10355392512000083</v>
      </c>
      <c r="AGS10" s="1">
        <f t="shared" si="47"/>
        <v>0.10227300468749956</v>
      </c>
      <c r="AGT10" s="1">
        <f t="shared" si="47"/>
        <v>0.10099657452000077</v>
      </c>
      <c r="AGU10" s="1">
        <f t="shared" si="47"/>
        <v>9.9724700407500144E-2</v>
      </c>
      <c r="AGV10" s="1">
        <f t="shared" si="47"/>
        <v>9.8457448320001362E-2</v>
      </c>
      <c r="AGW10" s="1">
        <f t="shared" si="47"/>
        <v>9.7194884407499238E-2</v>
      </c>
      <c r="AGX10" s="1">
        <f t="shared" si="47"/>
        <v>9.5937074999999261E-2</v>
      </c>
      <c r="AGY10" s="1">
        <f t="shared" si="47"/>
        <v>9.4684086607501605E-2</v>
      </c>
      <c r="AGZ10" s="1">
        <f t="shared" si="47"/>
        <v>9.3435985920002018E-2</v>
      </c>
      <c r="AHA10" s="1">
        <f t="shared" si="47"/>
        <v>9.2192839807498927E-2</v>
      </c>
      <c r="AHB10" s="1">
        <f t="shared" si="47"/>
        <v>9.0954715319998769E-2</v>
      </c>
      <c r="AHC10" s="1">
        <f t="shared" si="47"/>
        <v>8.9721679687500888E-2</v>
      </c>
      <c r="AHD10" s="1">
        <f t="shared" si="47"/>
        <v>8.8493800320000204E-2</v>
      </c>
      <c r="AHE10" s="1">
        <f t="shared" si="47"/>
        <v>8.7271144807500534E-2</v>
      </c>
      <c r="AHF10" s="1">
        <f t="shared" si="47"/>
        <v>8.6053780920000378E-2</v>
      </c>
      <c r="AHG10" s="1">
        <f t="shared" si="47"/>
        <v>8.484177660750003E-2</v>
      </c>
      <c r="AHH10" s="1">
        <f t="shared" si="47"/>
        <v>8.3635200000001575E-2</v>
      </c>
      <c r="AHI10" s="1">
        <f t="shared" si="47"/>
        <v>8.2434119407500894E-2</v>
      </c>
      <c r="AHJ10" s="1">
        <f t="shared" si="47"/>
        <v>8.1238603320000102E-2</v>
      </c>
      <c r="AHK10" s="1">
        <f t="shared" si="47"/>
        <v>8.004872040750044E-2</v>
      </c>
      <c r="AHL10" s="1">
        <f t="shared" si="47"/>
        <v>7.886453951999961E-2</v>
      </c>
      <c r="AHM10" s="1">
        <f t="shared" si="47"/>
        <v>7.7686129687499772E-2</v>
      </c>
      <c r="AHN10" s="1">
        <f t="shared" si="47"/>
        <v>7.6513560120001323E-2</v>
      </c>
      <c r="AHO10" s="1">
        <f t="shared" si="47"/>
        <v>7.5346900207500234E-2</v>
      </c>
      <c r="AHP10" s="1">
        <f t="shared" si="47"/>
        <v>7.4186219520001373E-2</v>
      </c>
      <c r="AHQ10" s="1">
        <f t="shared" si="47"/>
        <v>7.3031587807500742E-2</v>
      </c>
      <c r="AHR10" s="1">
        <f t="shared" si="47"/>
        <v>7.1883075000001462E-2</v>
      </c>
      <c r="AHS10" s="1">
        <f t="shared" si="47"/>
        <v>7.0740751207498676E-2</v>
      </c>
      <c r="AHT10" s="1">
        <f t="shared" si="47"/>
        <v>6.9604686720000863E-2</v>
      </c>
      <c r="AHU10" s="1">
        <f t="shared" si="47"/>
        <v>6.8474952007499645E-2</v>
      </c>
      <c r="AHV10" s="1">
        <f t="shared" si="47"/>
        <v>6.7351617719999091E-2</v>
      </c>
      <c r="AHW10" s="1">
        <f t="shared" si="47"/>
        <v>6.6234754687500619E-2</v>
      </c>
      <c r="AHX10" s="1">
        <f t="shared" si="47"/>
        <v>6.5124433920000335E-2</v>
      </c>
      <c r="AHY10" s="1">
        <f t="shared" si="47"/>
        <v>6.4020726607499689E-2</v>
      </c>
      <c r="AHZ10" s="1">
        <f t="shared" ref="AHZ10:AKK10" si="48">3*$H$6*AHZ8^2+4*$H$7*AHZ8^3+5*$H$8*AHZ8^4</f>
        <v>6.2923704120000146E-2</v>
      </c>
      <c r="AIA10" s="1">
        <f t="shared" si="48"/>
        <v>6.1833438007502295E-2</v>
      </c>
      <c r="AIB10" s="1">
        <f t="shared" si="48"/>
        <v>6.0749999999998749E-2</v>
      </c>
      <c r="AIC10" s="1">
        <f t="shared" si="48"/>
        <v>5.9673462007499012E-2</v>
      </c>
      <c r="AID10" s="1">
        <f t="shared" si="48"/>
        <v>5.8603896119999277E-2</v>
      </c>
      <c r="AIE10" s="1">
        <f t="shared" si="48"/>
        <v>5.7541374607501083E-2</v>
      </c>
      <c r="AIF10" s="1">
        <f t="shared" si="48"/>
        <v>5.6485969920001544E-2</v>
      </c>
      <c r="AIG10" s="1">
        <f t="shared" si="48"/>
        <v>5.5437754687500451E-2</v>
      </c>
      <c r="AIH10" s="1">
        <f t="shared" si="48"/>
        <v>5.4396801720000276E-2</v>
      </c>
      <c r="AII10" s="1">
        <f t="shared" si="48"/>
        <v>5.3363184007499953E-2</v>
      </c>
      <c r="AIJ10" s="1">
        <f t="shared" si="48"/>
        <v>5.2336974720000207E-2</v>
      </c>
      <c r="AIK10" s="1">
        <f t="shared" si="48"/>
        <v>5.1318247207500889E-2</v>
      </c>
      <c r="AIL10" s="1">
        <f t="shared" si="48"/>
        <v>5.0307074999999202E-2</v>
      </c>
      <c r="AIM10" s="1">
        <f t="shared" si="48"/>
        <v>4.9303531807502132E-2</v>
      </c>
      <c r="AIN10" s="1">
        <f t="shared" si="48"/>
        <v>4.8307691519998919E-2</v>
      </c>
      <c r="AIO10" s="1">
        <f t="shared" si="48"/>
        <v>4.7319628207500131E-2</v>
      </c>
      <c r="AIP10" s="1">
        <f t="shared" si="48"/>
        <v>4.6339416120002141E-2</v>
      </c>
      <c r="AIQ10" s="1">
        <f t="shared" si="48"/>
        <v>4.5367129687502228E-2</v>
      </c>
      <c r="AIR10" s="1">
        <f t="shared" si="48"/>
        <v>4.4402843520001234E-2</v>
      </c>
      <c r="AIS10" s="1">
        <f t="shared" si="48"/>
        <v>4.3446632407500019E-2</v>
      </c>
      <c r="AIT10" s="1">
        <f t="shared" si="48"/>
        <v>4.2498571320000345E-2</v>
      </c>
      <c r="AIU10" s="1">
        <f t="shared" si="48"/>
        <v>4.1558735407499547E-2</v>
      </c>
      <c r="AIV10" s="1">
        <f t="shared" si="48"/>
        <v>4.0627200000002084E-2</v>
      </c>
      <c r="AIW10" s="1">
        <f t="shared" si="48"/>
        <v>3.9704040607500879E-2</v>
      </c>
      <c r="AIX10" s="1">
        <f t="shared" si="48"/>
        <v>3.8789332919998643E-2</v>
      </c>
      <c r="AIY10" s="1">
        <f t="shared" si="48"/>
        <v>3.7883152807500764E-2</v>
      </c>
      <c r="AIZ10" s="1">
        <f t="shared" si="48"/>
        <v>3.6985576320001101E-2</v>
      </c>
      <c r="AJA10" s="1">
        <f t="shared" si="48"/>
        <v>3.6096679687498856E-2</v>
      </c>
      <c r="AJB10" s="1">
        <f t="shared" si="48"/>
        <v>3.5216539320001239E-2</v>
      </c>
      <c r="AJC10" s="1">
        <f t="shared" si="48"/>
        <v>3.4345231807501264E-2</v>
      </c>
      <c r="AJD10" s="1">
        <f t="shared" si="48"/>
        <v>3.3482833920001731E-2</v>
      </c>
      <c r="AJE10" s="1">
        <f t="shared" si="48"/>
        <v>3.2629422607501013E-2</v>
      </c>
      <c r="AJF10" s="1">
        <f t="shared" si="48"/>
        <v>3.1785075000001051E-2</v>
      </c>
      <c r="AJG10" s="1">
        <f t="shared" si="48"/>
        <v>3.0949868407501135E-2</v>
      </c>
      <c r="AJH10" s="1">
        <f t="shared" si="48"/>
        <v>3.0123880320001462E-2</v>
      </c>
      <c r="AJI10" s="1">
        <f t="shared" si="48"/>
        <v>2.9307188407502238E-2</v>
      </c>
      <c r="AJJ10" s="1">
        <f t="shared" si="48"/>
        <v>2.8499870520000137E-2</v>
      </c>
      <c r="AJK10" s="1">
        <f t="shared" si="48"/>
        <v>2.7702004687499837E-2</v>
      </c>
      <c r="AJL10" s="1">
        <f t="shared" si="48"/>
        <v>2.6913669120001593E-2</v>
      </c>
      <c r="AJM10" s="1">
        <f t="shared" si="48"/>
        <v>2.6134942207501233E-2</v>
      </c>
      <c r="AJN10" s="1">
        <f t="shared" si="48"/>
        <v>2.5365902520001704E-2</v>
      </c>
      <c r="AJO10" s="1">
        <f t="shared" si="48"/>
        <v>2.4606628807500641E-2</v>
      </c>
      <c r="AJP10" s="1">
        <f t="shared" si="48"/>
        <v>2.3857200000000134E-2</v>
      </c>
      <c r="AJQ10" s="1">
        <f t="shared" si="48"/>
        <v>2.311769520750051E-2</v>
      </c>
      <c r="AJR10" s="1">
        <f t="shared" si="48"/>
        <v>2.2388193720000338E-2</v>
      </c>
      <c r="AJS10" s="1">
        <f t="shared" si="48"/>
        <v>2.1668775007500862E-2</v>
      </c>
      <c r="AJT10" s="1">
        <f t="shared" si="48"/>
        <v>2.0959518719998904E-2</v>
      </c>
      <c r="AJU10" s="1">
        <f t="shared" si="48"/>
        <v>2.0260504687501957E-2</v>
      </c>
      <c r="AJV10" s="1">
        <f t="shared" si="48"/>
        <v>1.9571812920000653E-2</v>
      </c>
      <c r="AJW10" s="1">
        <f t="shared" si="48"/>
        <v>1.8893523607501628E-2</v>
      </c>
      <c r="AJX10" s="1">
        <f t="shared" si="48"/>
        <v>1.8225717120001761E-2</v>
      </c>
      <c r="AJY10" s="1">
        <f t="shared" si="48"/>
        <v>1.75684740075015E-2</v>
      </c>
      <c r="AJZ10" s="1">
        <f t="shared" si="48"/>
        <v>1.6921875000000419E-2</v>
      </c>
      <c r="AKA10" s="1">
        <f t="shared" si="48"/>
        <v>1.6286001007500772E-2</v>
      </c>
      <c r="AKB10" s="1">
        <f t="shared" si="48"/>
        <v>1.5660933120002163E-2</v>
      </c>
      <c r="AKC10" s="1">
        <f t="shared" si="48"/>
        <v>1.5046752607499769E-2</v>
      </c>
      <c r="AKD10" s="1">
        <f t="shared" si="48"/>
        <v>1.4443540920001219E-2</v>
      </c>
      <c r="AKE10" s="1">
        <f t="shared" si="48"/>
        <v>1.3851379687500831E-2</v>
      </c>
      <c r="AKF10" s="1">
        <f t="shared" si="48"/>
        <v>1.3270350720001822E-2</v>
      </c>
      <c r="AKG10" s="1">
        <f t="shared" si="48"/>
        <v>1.2700536007502095E-2</v>
      </c>
      <c r="AKH10" s="1">
        <f t="shared" si="48"/>
        <v>1.2142017720001341E-2</v>
      </c>
      <c r="AKI10" s="1">
        <f t="shared" si="48"/>
        <v>1.1594878207502823E-2</v>
      </c>
      <c r="AKJ10" s="1">
        <f t="shared" si="48"/>
        <v>1.1059200000000935E-2</v>
      </c>
      <c r="AKK10" s="1">
        <f t="shared" si="48"/>
        <v>1.0535065807501631E-2</v>
      </c>
      <c r="AKL10" s="1">
        <f t="shared" ref="AKL10:ALX10" si="49">3*$H$6*AKL8^2+4*$H$7*AKL8^3+5*$H$8*AKL8^4</f>
        <v>1.0022558520000224E-2</v>
      </c>
      <c r="AKM10" s="1">
        <f t="shared" si="49"/>
        <v>9.5217612075026992E-3</v>
      </c>
      <c r="AKN10" s="1">
        <f t="shared" si="49"/>
        <v>9.0327571199999568E-3</v>
      </c>
      <c r="AKO10" s="1">
        <f t="shared" si="49"/>
        <v>8.5556296875006765E-3</v>
      </c>
      <c r="AKP10" s="1">
        <f t="shared" si="49"/>
        <v>8.0904625200020064E-3</v>
      </c>
      <c r="AKQ10" s="1">
        <f t="shared" si="49"/>
        <v>7.6373394075011092E-3</v>
      </c>
      <c r="AKR10" s="1">
        <f t="shared" si="49"/>
        <v>7.1963443200004917E-3</v>
      </c>
      <c r="AKS10" s="1">
        <f t="shared" si="49"/>
        <v>6.7675614075017876E-3</v>
      </c>
      <c r="AKT10" s="1">
        <f t="shared" si="49"/>
        <v>6.3510750000004279E-3</v>
      </c>
      <c r="AKU10" s="1">
        <f t="shared" si="49"/>
        <v>5.9469696075016287E-3</v>
      </c>
      <c r="AKV10" s="1">
        <f t="shared" si="49"/>
        <v>5.5553299200017392E-3</v>
      </c>
      <c r="AKW10" s="1">
        <f t="shared" si="49"/>
        <v>5.1762408075006761E-3</v>
      </c>
      <c r="AKX10" s="1">
        <f t="shared" si="49"/>
        <v>4.8097873200028118E-3</v>
      </c>
      <c r="AKY10" s="1">
        <f t="shared" si="49"/>
        <v>4.4560546875018758E-3</v>
      </c>
      <c r="AKZ10" s="1">
        <f t="shared" si="49"/>
        <v>4.1151283200013822E-3</v>
      </c>
      <c r="ALA10" s="1">
        <f t="shared" si="49"/>
        <v>3.7870938075021954E-3</v>
      </c>
      <c r="ALB10" s="1">
        <f t="shared" si="49"/>
        <v>3.4720369200025303E-3</v>
      </c>
      <c r="ALC10" s="1">
        <f t="shared" si="49"/>
        <v>3.1700436075015048E-3</v>
      </c>
      <c r="ALD10" s="1">
        <f t="shared" si="49"/>
        <v>2.8812000000026927E-3</v>
      </c>
      <c r="ALE10" s="1">
        <f t="shared" si="49"/>
        <v>2.6055924075025771E-3</v>
      </c>
      <c r="ALF10" s="1">
        <f t="shared" si="49"/>
        <v>2.3433073200020971E-3</v>
      </c>
      <c r="ALG10" s="1">
        <f t="shared" si="49"/>
        <v>2.0944314075022064E-3</v>
      </c>
      <c r="ALH10" s="1">
        <f t="shared" si="49"/>
        <v>1.859051520000321E-3</v>
      </c>
      <c r="ALI10" s="1">
        <f t="shared" si="49"/>
        <v>1.6372546875018656E-3</v>
      </c>
      <c r="ALJ10" s="1">
        <f t="shared" si="49"/>
        <v>1.4291281200016215E-3</v>
      </c>
      <c r="ALK10" s="1">
        <f t="shared" si="49"/>
        <v>1.2347592075014902E-3</v>
      </c>
      <c r="ALL10" s="1">
        <f t="shared" si="49"/>
        <v>1.0542355200025E-3</v>
      </c>
      <c r="ALM10" s="1">
        <f t="shared" si="49"/>
        <v>8.8764480750214148E-4</v>
      </c>
      <c r="ALN10" s="1">
        <f t="shared" si="49"/>
        <v>7.3507500000147274E-4</v>
      </c>
      <c r="ALO10" s="1">
        <f t="shared" si="49"/>
        <v>5.9661420750067862E-4</v>
      </c>
      <c r="ALP10" s="1">
        <f t="shared" si="49"/>
        <v>4.7235072000262335E-4</v>
      </c>
      <c r="ALQ10" s="1">
        <f t="shared" si="49"/>
        <v>3.6237300750219248E-4</v>
      </c>
      <c r="ALR10" s="1">
        <f t="shared" si="49"/>
        <v>2.6676972000228005E-4</v>
      </c>
      <c r="ALS10" s="1">
        <f t="shared" si="49"/>
        <v>1.8562968750135411E-4</v>
      </c>
      <c r="ALT10" s="1">
        <f t="shared" si="49"/>
        <v>1.1904192000322666E-4</v>
      </c>
      <c r="ALU10" s="1">
        <f t="shared" si="49"/>
        <v>6.7095607501954646E-5</v>
      </c>
      <c r="ALV10" s="1">
        <f t="shared" si="49"/>
        <v>2.9880120002268029E-5</v>
      </c>
      <c r="ALW10" s="1">
        <f t="shared" si="49"/>
        <v>7.4850075026944296E-6</v>
      </c>
      <c r="ALX10" s="1">
        <f t="shared" si="49"/>
        <v>0</v>
      </c>
    </row>
    <row r="11" spans="2:1012">
      <c r="K11" s="1"/>
      <c r="L11" s="1"/>
      <c r="M11" s="1"/>
      <c r="N11" s="1"/>
    </row>
    <row r="12" spans="2:1012">
      <c r="J12" s="66" t="s">
        <v>61</v>
      </c>
      <c r="K12" s="4" t="s">
        <v>44</v>
      </c>
      <c r="L12" s="1">
        <f t="shared" ref="L12:BW12" si="50">IF(zeta&gt;1,c.case1*EXP(((-Kp/2+SQRT(Kp^2/4-Ki))*L$8))+c.case2*EXP(((-Kp/2-SQRT(Kp^2/4-Ki))*L$8)),IF(zeta=1,(c.case3+c.case4*L$8)*EXP(-SQRT(Ki)*L$8),EXP(-Kp/2*L$8)*((c.case5*COS(SQRT(Ki-Kp^2/4)*L$8)+(c.case6*SIN(SQRT(Ki-Kp^2/4)*L$8))))))</f>
        <v>0.5</v>
      </c>
      <c r="M12" s="1">
        <f t="shared" si="50"/>
        <v>0.49401799989225897</v>
      </c>
      <c r="N12" s="1">
        <f t="shared" si="50"/>
        <v>0.48807199828027775</v>
      </c>
      <c r="O12" s="1">
        <f t="shared" si="50"/>
        <v>0.4821619913147967</v>
      </c>
      <c r="P12" s="1">
        <f t="shared" si="50"/>
        <v>0.47628797261635913</v>
      </c>
      <c r="Q12" s="1">
        <f t="shared" si="50"/>
        <v>0.47044993330595014</v>
      </c>
      <c r="R12" s="1">
        <f t="shared" si="50"/>
        <v>0.46464786203544656</v>
      </c>
      <c r="S12" s="1">
        <f t="shared" si="50"/>
        <v>0.45888174501788165</v>
      </c>
      <c r="T12" s="1">
        <f t="shared" si="50"/>
        <v>0.45315156605752338</v>
      </c>
      <c r="U12" s="1">
        <f t="shared" si="50"/>
        <v>0.44745730657976546</v>
      </c>
      <c r="V12" s="1">
        <f t="shared" si="50"/>
        <v>0.44179894566083289</v>
      </c>
      <c r="W12" s="1">
        <f t="shared" si="50"/>
        <v>0.43617646005730099</v>
      </c>
      <c r="X12" s="1">
        <f t="shared" si="50"/>
        <v>0.43058982423542835</v>
      </c>
      <c r="Y12" s="1">
        <f t="shared" si="50"/>
        <v>0.4250390104003039</v>
      </c>
      <c r="Z12" s="1">
        <f t="shared" si="50"/>
        <v>0.41952398852480771</v>
      </c>
      <c r="AA12" s="1">
        <f t="shared" si="50"/>
        <v>0.41404472637838718</v>
      </c>
      <c r="AB12" s="1">
        <f t="shared" si="50"/>
        <v>0.40860118955564584</v>
      </c>
      <c r="AC12" s="1">
        <f t="shared" si="50"/>
        <v>0.403193341504749</v>
      </c>
      <c r="AD12" s="1">
        <f t="shared" si="50"/>
        <v>0.39782114355564235</v>
      </c>
      <c r="AE12" s="1">
        <f t="shared" si="50"/>
        <v>0.39248455494808648</v>
      </c>
      <c r="AF12" s="1">
        <f t="shared" si="50"/>
        <v>0.38718353285950652</v>
      </c>
      <c r="AG12" s="1">
        <f t="shared" si="50"/>
        <v>0.38191803243265682</v>
      </c>
      <c r="AH12" s="1">
        <f t="shared" si="50"/>
        <v>0.37668800680310166</v>
      </c>
      <c r="AI12" s="1">
        <f t="shared" si="50"/>
        <v>0.37149340712651147</v>
      </c>
      <c r="AJ12" s="1">
        <f t="shared" si="50"/>
        <v>0.36633418260577583</v>
      </c>
      <c r="AK12" s="1">
        <f t="shared" si="50"/>
        <v>0.3612102805179313</v>
      </c>
      <c r="AL12" s="1">
        <f t="shared" si="50"/>
        <v>0.35612164624090814</v>
      </c>
      <c r="AM12" s="1">
        <f t="shared" si="50"/>
        <v>0.35106822328009174</v>
      </c>
      <c r="AN12" s="1">
        <f t="shared" si="50"/>
        <v>0.34604995329470239</v>
      </c>
      <c r="AO12" s="1">
        <f t="shared" si="50"/>
        <v>0.34106677612399261</v>
      </c>
      <c r="AP12" s="1">
        <f t="shared" si="50"/>
        <v>0.33611862981326124</v>
      </c>
      <c r="AQ12" s="1">
        <f t="shared" si="50"/>
        <v>0.33120545063968715</v>
      </c>
      <c r="AR12" s="1">
        <f t="shared" si="50"/>
        <v>0.32632717313797965</v>
      </c>
      <c r="AS12" s="1">
        <f t="shared" si="50"/>
        <v>0.32148373012584913</v>
      </c>
      <c r="AT12" s="1">
        <f t="shared" si="50"/>
        <v>0.31667505272929553</v>
      </c>
      <c r="AU12" s="1">
        <f t="shared" si="50"/>
        <v>0.31190107040771725</v>
      </c>
      <c r="AV12" s="1">
        <f t="shared" si="50"/>
        <v>0.30716171097883926</v>
      </c>
      <c r="AW12" s="1">
        <f t="shared" si="50"/>
        <v>0.30245690064346142</v>
      </c>
      <c r="AX12" s="1">
        <f t="shared" si="50"/>
        <v>0.29778656401002745</v>
      </c>
      <c r="AY12" s="1">
        <f t="shared" si="50"/>
        <v>0.29315062411901466</v>
      </c>
      <c r="AZ12" s="1">
        <f t="shared" si="50"/>
        <v>0.28854900246714527</v>
      </c>
      <c r="BA12" s="1">
        <f t="shared" si="50"/>
        <v>0.28398161903141877</v>
      </c>
      <c r="BB12" s="1">
        <f t="shared" si="50"/>
        <v>0.27944839229296708</v>
      </c>
      <c r="BC12" s="1">
        <f t="shared" si="50"/>
        <v>0.27494923926073206</v>
      </c>
      <c r="BD12" s="1">
        <f t="shared" si="50"/>
        <v>0.27048407549496567</v>
      </c>
      <c r="BE12" s="1">
        <f t="shared" si="50"/>
        <v>0.26605281513055329</v>
      </c>
      <c r="BF12" s="1">
        <f t="shared" si="50"/>
        <v>0.261655370900162</v>
      </c>
      <c r="BG12" s="1">
        <f t="shared" si="50"/>
        <v>0.25729165415721172</v>
      </c>
      <c r="BH12" s="1">
        <f t="shared" si="50"/>
        <v>0.25296157489867166</v>
      </c>
      <c r="BI12" s="1">
        <f t="shared" si="50"/>
        <v>0.24866504178768215</v>
      </c>
      <c r="BJ12" s="1">
        <f t="shared" si="50"/>
        <v>0.24440196217600169</v>
      </c>
      <c r="BK12" s="1">
        <f t="shared" si="50"/>
        <v>0.24017224212628024</v>
      </c>
      <c r="BL12" s="1">
        <f t="shared" si="50"/>
        <v>0.2359757864341594</v>
      </c>
      <c r="BM12" s="1">
        <f t="shared" si="50"/>
        <v>0.2318124986501989</v>
      </c>
      <c r="BN12" s="1">
        <f t="shared" si="50"/>
        <v>0.22768228110163144</v>
      </c>
      <c r="BO12" s="1">
        <f t="shared" si="50"/>
        <v>0.22358503491394499</v>
      </c>
      <c r="BP12" s="1">
        <f t="shared" si="50"/>
        <v>0.21952066003229437</v>
      </c>
      <c r="BQ12" s="1">
        <f t="shared" si="50"/>
        <v>0.21548905524274095</v>
      </c>
      <c r="BR12" s="1">
        <f t="shared" si="50"/>
        <v>0.21149011819332278</v>
      </c>
      <c r="BS12" s="1">
        <f t="shared" si="50"/>
        <v>0.2075237454149543</v>
      </c>
      <c r="BT12" s="1">
        <f t="shared" si="50"/>
        <v>0.20358983234215733</v>
      </c>
      <c r="BU12" s="1">
        <f t="shared" si="50"/>
        <v>0.19968827333362221</v>
      </c>
      <c r="BV12" s="1">
        <f t="shared" si="50"/>
        <v>0.19581896169260182</v>
      </c>
      <c r="BW12" s="1">
        <f t="shared" si="50"/>
        <v>0.19198178968713722</v>
      </c>
      <c r="BX12" s="1">
        <f t="shared" ref="BX12:EI12" si="51">IF(zeta&gt;1,c.case1*EXP(((-Kp/2+SQRT(Kp^2/4-Ki))*BX$8))+c.case2*EXP(((-Kp/2-SQRT(Kp^2/4-Ki))*BX$8)),IF(zeta=1,(c.case3+c.case4*BX$8)*EXP(-SQRT(Ki)*BX$8),EXP(-Kp/2*BX$8)*((c.case5*COS(SQRT(Ki-Kp^2/4)*BX$8)+(c.case6*SIN(SQRT(Ki-Kp^2/4)*BX$8))))))</f>
        <v>0.1881766485701161</v>
      </c>
      <c r="BY12" s="1">
        <f t="shared" si="51"/>
        <v>0.18440342859916475</v>
      </c>
      <c r="BZ12" s="1">
        <f t="shared" si="51"/>
        <v>0.18066201905637441</v>
      </c>
      <c r="CA12" s="1">
        <f t="shared" si="51"/>
        <v>0.17695230826786135</v>
      </c>
      <c r="CB12" s="1">
        <f t="shared" si="51"/>
        <v>0.17327418362316246</v>
      </c>
      <c r="CC12" s="1">
        <f t="shared" si="51"/>
        <v>0.16962753159446667</v>
      </c>
      <c r="CD12" s="1">
        <f t="shared" si="51"/>
        <v>0.1660122377556823</v>
      </c>
      <c r="CE12" s="1">
        <f t="shared" si="51"/>
        <v>0.16242818680134155</v>
      </c>
      <c r="CF12" s="1">
        <f t="shared" si="51"/>
        <v>0.15887526256534204</v>
      </c>
      <c r="CG12" s="1">
        <f t="shared" si="51"/>
        <v>0.15535334803952686</v>
      </c>
      <c r="CH12" s="1">
        <f t="shared" si="51"/>
        <v>0.15186232539210295</v>
      </c>
      <c r="CI12" s="1">
        <f t="shared" si="51"/>
        <v>0.1484020759858988</v>
      </c>
      <c r="CJ12" s="1">
        <f t="shared" si="51"/>
        <v>0.14497248039646196</v>
      </c>
      <c r="CK12" s="1">
        <f t="shared" si="51"/>
        <v>0.14157341842999721</v>
      </c>
      <c r="CL12" s="1">
        <f t="shared" si="51"/>
        <v>0.13820476914114552</v>
      </c>
      <c r="CM12" s="1">
        <f t="shared" si="51"/>
        <v>0.13486641085060516</v>
      </c>
      <c r="CN12" s="1">
        <f t="shared" si="51"/>
        <v>0.13155822116259447</v>
      </c>
      <c r="CO12" s="1">
        <f t="shared" si="51"/>
        <v>0.12828007698215843</v>
      </c>
      <c r="CP12" s="1">
        <f t="shared" si="51"/>
        <v>0.1250318545323181</v>
      </c>
      <c r="CQ12" s="1">
        <f t="shared" si="51"/>
        <v>0.12181342937106496</v>
      </c>
      <c r="CR12" s="1">
        <f t="shared" si="51"/>
        <v>0.11862467640819942</v>
      </c>
      <c r="CS12" s="1">
        <f t="shared" si="51"/>
        <v>0.11546546992201552</v>
      </c>
      <c r="CT12" s="1">
        <f t="shared" si="51"/>
        <v>0.11233568357583147</v>
      </c>
      <c r="CU12" s="1">
        <f t="shared" si="51"/>
        <v>0.109235190434367</v>
      </c>
      <c r="CV12" s="1">
        <f t="shared" si="51"/>
        <v>0.10616386297996842</v>
      </c>
      <c r="CW12" s="1">
        <f t="shared" si="51"/>
        <v>0.10312157312868155</v>
      </c>
      <c r="CX12" s="1">
        <f t="shared" si="51"/>
        <v>0.10010819224617372</v>
      </c>
      <c r="CY12" s="1">
        <f t="shared" si="51"/>
        <v>9.7123591163504969E-2</v>
      </c>
      <c r="CZ12" s="1">
        <f t="shared" si="51"/>
        <v>9.4167640192749702E-2</v>
      </c>
      <c r="DA12" s="1">
        <f t="shared" si="51"/>
        <v>9.1240209142468678E-2</v>
      </c>
      <c r="DB12" s="1">
        <f t="shared" si="51"/>
        <v>8.834116733303328E-2</v>
      </c>
      <c r="DC12" s="1">
        <f t="shared" si="51"/>
        <v>8.5470383611800871E-2</v>
      </c>
      <c r="DD12" s="1">
        <f t="shared" si="51"/>
        <v>8.262772636814382E-2</v>
      </c>
      <c r="DE12" s="1">
        <f t="shared" si="51"/>
        <v>7.9813063548331842E-2</v>
      </c>
      <c r="DF12" s="1">
        <f t="shared" si="51"/>
        <v>7.7026262670268186E-2</v>
      </c>
      <c r="DG12" s="1">
        <f t="shared" si="51"/>
        <v>7.4267190838081226E-2</v>
      </c>
      <c r="DH12" s="1">
        <f t="shared" si="51"/>
        <v>7.1535714756571167E-2</v>
      </c>
      <c r="DI12" s="1">
        <f t="shared" si="51"/>
        <v>6.883170074551323E-2</v>
      </c>
      <c r="DJ12" s="1">
        <f t="shared" si="51"/>
        <v>6.6155014753817881E-2</v>
      </c>
      <c r="DK12" s="1">
        <f t="shared" si="51"/>
        <v>6.350552237354834E-2</v>
      </c>
      <c r="DL12" s="1">
        <f t="shared" si="51"/>
        <v>6.0883088853796681E-2</v>
      </c>
      <c r="DM12" s="1">
        <f t="shared" si="51"/>
        <v>5.8287579114419168E-2</v>
      </c>
      <c r="DN12" s="1">
        <f t="shared" si="51"/>
        <v>5.5718857759630633E-2</v>
      </c>
      <c r="DO12" s="1">
        <f t="shared" si="51"/>
        <v>5.3176789091460119E-2</v>
      </c>
      <c r="DP12" s="1">
        <f t="shared" si="51"/>
        <v>5.0661237123067068E-2</v>
      </c>
      <c r="DQ12" s="1">
        <f t="shared" si="51"/>
        <v>4.8172065591919437E-2</v>
      </c>
      <c r="DR12" s="1">
        <f t="shared" si="51"/>
        <v>4.5709137972834601E-2</v>
      </c>
      <c r="DS12" s="1">
        <f t="shared" si="51"/>
        <v>4.3272317490883325E-2</v>
      </c>
      <c r="DT12" s="1">
        <f t="shared" si="51"/>
        <v>4.08614671341576E-2</v>
      </c>
      <c r="DU12" s="1">
        <f t="shared" si="51"/>
        <v>3.8476449666403172E-2</v>
      </c>
      <c r="DV12" s="1">
        <f t="shared" si="51"/>
        <v>3.6117127639517847E-2</v>
      </c>
      <c r="DW12" s="1">
        <f t="shared" si="51"/>
        <v>3.3783363405915125E-2</v>
      </c>
      <c r="DX12" s="1">
        <f t="shared" si="51"/>
        <v>3.1475019130755302E-2</v>
      </c>
      <c r="DY12" s="1">
        <f t="shared" si="51"/>
        <v>2.9191956804043816E-2</v>
      </c>
      <c r="DZ12" s="1">
        <f t="shared" si="51"/>
        <v>2.6934038252597683E-2</v>
      </c>
      <c r="EA12" s="1">
        <f t="shared" si="51"/>
        <v>2.470112515188105E-2</v>
      </c>
      <c r="EB12" s="1">
        <f t="shared" si="51"/>
        <v>2.249307903771057E-2</v>
      </c>
      <c r="EC12" s="1">
        <f t="shared" si="51"/>
        <v>2.0309761317830622E-2</v>
      </c>
      <c r="ED12" s="1">
        <f t="shared" si="51"/>
        <v>1.81510332833601E-2</v>
      </c>
      <c r="EE12" s="1">
        <f t="shared" si="51"/>
        <v>1.6016756120110998E-2</v>
      </c>
      <c r="EF12" s="1">
        <f t="shared" si="51"/>
        <v>1.3906790919779052E-2</v>
      </c>
      <c r="EG12" s="1">
        <f t="shared" si="51"/>
        <v>1.1820998691008305E-2</v>
      </c>
      <c r="EH12" s="1">
        <f t="shared" si="51"/>
        <v>9.7592403703289036E-3</v>
      </c>
      <c r="EI12" s="1">
        <f t="shared" si="51"/>
        <v>7.7213768329703137E-3</v>
      </c>
      <c r="EJ12" s="1">
        <f t="shared" ref="EJ12:GU12" si="52">IF(zeta&gt;1,c.case1*EXP(((-Kp/2+SQRT(Kp^2/4-Ki))*EJ$8))+c.case2*EXP(((-Kp/2-SQRT(Kp^2/4-Ki))*EJ$8)),IF(zeta=1,(c.case3+c.case4*EJ$8)*EXP(-SQRT(Ki)*EJ$8),EXP(-Kp/2*EJ$8)*((c.case5*COS(SQRT(Ki-Kp^2/4)*EJ$8)+(c.case6*SIN(SQRT(Ki-Kp^2/4)*EJ$8))))))</f>
        <v>5.7072689035494459E-3</v>
      </c>
      <c r="EK12" s="1">
        <f t="shared" si="52"/>
        <v>3.7167773666350427E-3</v>
      </c>
      <c r="EL12" s="1">
        <f t="shared" si="52"/>
        <v>1.7497629771889432E-3</v>
      </c>
      <c r="EM12" s="1">
        <f t="shared" si="52"/>
        <v>-1.939135291150823E-4</v>
      </c>
      <c r="EN12" s="1">
        <f t="shared" si="52"/>
        <v>-2.1143914256940973E-3</v>
      </c>
      <c r="EO12" s="1">
        <f t="shared" si="52"/>
        <v>-4.0118099849800783E-3</v>
      </c>
      <c r="EP12" s="1">
        <f t="shared" si="52"/>
        <v>-5.8863084684638561E-3</v>
      </c>
      <c r="EQ12" s="1">
        <f t="shared" si="52"/>
        <v>-7.7380261168588736E-3</v>
      </c>
      <c r="ER12" s="1">
        <f t="shared" si="52"/>
        <v>-9.567102140383598E-3</v>
      </c>
      <c r="ES12" s="1">
        <f t="shared" si="52"/>
        <v>-1.137367570916221E-2</v>
      </c>
      <c r="ET12" s="1">
        <f t="shared" si="52"/>
        <v>-1.3157885943742316E-2</v>
      </c>
      <c r="EU12" s="1">
        <f t="shared" si="52"/>
        <v>-1.4919871905729945E-2</v>
      </c>
      <c r="EV12" s="1">
        <f t="shared" si="52"/>
        <v>-1.6659772588539592E-2</v>
      </c>
      <c r="EW12" s="1">
        <f t="shared" si="52"/>
        <v>-1.8377726908260453E-2</v>
      </c>
      <c r="EX12" s="1">
        <f t="shared" si="52"/>
        <v>-2.007387369463623E-2</v>
      </c>
      <c r="EY12" s="1">
        <f t="shared" si="52"/>
        <v>-2.1748351682159429E-2</v>
      </c>
      <c r="EZ12" s="1">
        <f t="shared" si="52"/>
        <v>-2.3401299501278301E-2</v>
      </c>
      <c r="FA12" s="1">
        <f t="shared" si="52"/>
        <v>-2.5032855669716234E-2</v>
      </c>
      <c r="FB12" s="1">
        <f t="shared" si="52"/>
        <v>-2.6643158583902794E-2</v>
      </c>
      <c r="FC12" s="1">
        <f t="shared" si="52"/>
        <v>-2.8232346510515535E-2</v>
      </c>
      <c r="FD12" s="1">
        <f t="shared" si="52"/>
        <v>-2.9800557578132159E-2</v>
      </c>
      <c r="FE12" s="1">
        <f t="shared" si="52"/>
        <v>-3.1347929768992026E-2</v>
      </c>
      <c r="FF12" s="1">
        <f t="shared" si="52"/>
        <v>-3.2874600910866331E-2</v>
      </c>
      <c r="FG12" s="1">
        <f t="shared" si="52"/>
        <v>-3.4380708669036565E-2</v>
      </c>
      <c r="FH12" s="1">
        <f t="shared" si="52"/>
        <v>-3.5866390538380012E-2</v>
      </c>
      <c r="FI12" s="1">
        <f t="shared" si="52"/>
        <v>-3.7331783835562057E-2</v>
      </c>
      <c r="FJ12" s="1">
        <f t="shared" si="52"/>
        <v>-3.8777025691334156E-2</v>
      </c>
      <c r="FK12" s="1">
        <f t="shared" si="52"/>
        <v>-4.0202253042937307E-2</v>
      </c>
      <c r="FL12" s="1">
        <f t="shared" si="52"/>
        <v>-4.1607602626609647E-2</v>
      </c>
      <c r="FM12" s="1">
        <f t="shared" si="52"/>
        <v>-4.2993210970198002E-2</v>
      </c>
      <c r="FN12" s="1">
        <f t="shared" si="52"/>
        <v>-4.4359214385872495E-2</v>
      </c>
      <c r="FO12" s="1">
        <f t="shared" si="52"/>
        <v>-4.5705748962943313E-2</v>
      </c>
      <c r="FP12" s="1">
        <f t="shared" si="52"/>
        <v>-4.7032950560779344E-2</v>
      </c>
      <c r="FQ12" s="1">
        <f t="shared" si="52"/>
        <v>-4.8340954801827568E-2</v>
      </c>
      <c r="FR12" s="1">
        <f t="shared" si="52"/>
        <v>-4.9629897064732711E-2</v>
      </c>
      <c r="FS12" s="1">
        <f t="shared" si="52"/>
        <v>-5.0899912477556507E-2</v>
      </c>
      <c r="FT12" s="1">
        <f t="shared" si="52"/>
        <v>-5.2151135911095568E-2</v>
      </c>
      <c r="FU12" s="1">
        <f t="shared" si="52"/>
        <v>-5.3383701972297727E-2</v>
      </c>
      <c r="FV12" s="1">
        <f t="shared" si="52"/>
        <v>-5.4597744997775338E-2</v>
      </c>
      <c r="FW12" s="1">
        <f t="shared" si="52"/>
        <v>-5.5793399047415697E-2</v>
      </c>
      <c r="FX12" s="1">
        <f t="shared" si="52"/>
        <v>-5.6970797898087254E-2</v>
      </c>
      <c r="FY12" s="1">
        <f t="shared" si="52"/>
        <v>-5.813007503744131E-2</v>
      </c>
      <c r="FZ12" s="1">
        <f t="shared" si="52"/>
        <v>-5.9271363657808079E-2</v>
      </c>
      <c r="GA12" s="1">
        <f t="shared" si="52"/>
        <v>-6.0394796650187162E-2</v>
      </c>
      <c r="GB12" s="1">
        <f t="shared" si="52"/>
        <v>-6.1500506598330736E-2</v>
      </c>
      <c r="GC12" s="1">
        <f t="shared" si="52"/>
        <v>-6.2588625772919723E-2</v>
      </c>
      <c r="GD12" s="1">
        <f t="shared" si="52"/>
        <v>-6.3659286125831549E-2</v>
      </c>
      <c r="GE12" s="1">
        <f t="shared" si="52"/>
        <v>-6.4712619284499368E-2</v>
      </c>
      <c r="GF12" s="1">
        <f t="shared" si="52"/>
        <v>-6.5748756546361475E-2</v>
      </c>
      <c r="GG12" s="1">
        <f t="shared" si="52"/>
        <v>-6.6767828873400922E-2</v>
      </c>
      <c r="GH12" s="1">
        <f t="shared" si="52"/>
        <v>-6.7769966886773822E-2</v>
      </c>
      <c r="GI12" s="1">
        <f t="shared" si="52"/>
        <v>-6.8755300861526578E-2</v>
      </c>
      <c r="GJ12" s="1">
        <f t="shared" si="52"/>
        <v>-6.9723960721400621E-2</v>
      </c>
      <c r="GK12" s="1">
        <f t="shared" si="52"/>
        <v>-7.0676076033724222E-2</v>
      </c>
      <c r="GL12" s="1">
        <f t="shared" si="52"/>
        <v>-7.1611776004391003E-2</v>
      </c>
      <c r="GM12" s="1">
        <f t="shared" si="52"/>
        <v>-7.253118947292396E-2</v>
      </c>
      <c r="GN12" s="1">
        <f t="shared" si="52"/>
        <v>-7.3434444907624727E-2</v>
      </c>
      <c r="GO12" s="1">
        <f t="shared" si="52"/>
        <v>-7.4321670400807213E-2</v>
      </c>
      <c r="GP12" s="1">
        <f t="shared" si="52"/>
        <v>-7.5192993664114999E-2</v>
      </c>
      <c r="GQ12" s="1">
        <f t="shared" si="52"/>
        <v>-7.6048542023921889E-2</v>
      </c>
      <c r="GR12" s="1">
        <f t="shared" si="52"/>
        <v>-7.6888442416814848E-2</v>
      </c>
      <c r="GS12" s="1">
        <f t="shared" si="52"/>
        <v>-7.7712821385158629E-2</v>
      </c>
      <c r="GT12" s="1">
        <f t="shared" si="52"/>
        <v>-7.852180507274184E-2</v>
      </c>
      <c r="GU12" s="1">
        <f t="shared" si="52"/>
        <v>-7.9315519220503061E-2</v>
      </c>
      <c r="GV12" s="1">
        <f t="shared" ref="GV12:JG12" si="53">IF(zeta&gt;1,c.case1*EXP(((-Kp/2+SQRT(Kp^2/4-Ki))*GV$8))+c.case2*EXP(((-Kp/2-SQRT(Kp^2/4-Ki))*GV$8)),IF(zeta=1,(c.case3+c.case4*GV$8)*EXP(-SQRT(Ki)*GV$8),EXP(-Kp/2*GV$8)*((c.case5*COS(SQRT(Ki-Kp^2/4)*GV$8)+(c.case6*SIN(SQRT(Ki-Kp^2/4)*GV$8))))))</f>
        <v>-8.0094089162336984E-2</v>
      </c>
      <c r="GW12" s="1">
        <f t="shared" si="53"/>
        <v>-8.0857639820979821E-2</v>
      </c>
      <c r="GX12" s="1">
        <f t="shared" si="53"/>
        <v>-8.1606295703972903E-2</v>
      </c>
      <c r="GY12" s="1">
        <f t="shared" si="53"/>
        <v>-8.2340180899704588E-2</v>
      </c>
      <c r="GZ12" s="1">
        <f t="shared" si="53"/>
        <v>-8.3059419073528734E-2</v>
      </c>
      <c r="HA12" s="1">
        <f t="shared" si="53"/>
        <v>-8.3764133463960555E-2</v>
      </c>
      <c r="HB12" s="1">
        <f t="shared" si="53"/>
        <v>-8.4454446878947667E-2</v>
      </c>
      <c r="HC12" s="1">
        <f t="shared" si="53"/>
        <v>-8.5130481692216917E-2</v>
      </c>
      <c r="HD12" s="1">
        <f t="shared" si="53"/>
        <v>-8.5792359839695617E-2</v>
      </c>
      <c r="HE12" s="1">
        <f t="shared" si="53"/>
        <v>-8.6440202816006909E-2</v>
      </c>
      <c r="HF12" s="1">
        <f t="shared" si="53"/>
        <v>-8.7074131671038404E-2</v>
      </c>
      <c r="HG12" s="1">
        <f t="shared" si="53"/>
        <v>-8.7694267006583809E-2</v>
      </c>
      <c r="HH12" s="1">
        <f t="shared" si="53"/>
        <v>-8.8300728973056408E-2</v>
      </c>
      <c r="HI12" s="1">
        <f t="shared" si="53"/>
        <v>-8.889363726627425E-2</v>
      </c>
      <c r="HJ12" s="1">
        <f t="shared" si="53"/>
        <v>-8.9473111124316038E-2</v>
      </c>
      <c r="HK12" s="1">
        <f t="shared" si="53"/>
        <v>-9.0039269324447557E-2</v>
      </c>
      <c r="HL12" s="1">
        <f t="shared" si="53"/>
        <v>-9.0592230180117417E-2</v>
      </c>
      <c r="HM12" s="1">
        <f t="shared" si="53"/>
        <v>-9.1132111538022142E-2</v>
      </c>
      <c r="HN12" s="1">
        <f t="shared" si="53"/>
        <v>-9.1659030775239347E-2</v>
      </c>
      <c r="HO12" s="1">
        <f t="shared" si="53"/>
        <v>-9.2173104796428998E-2</v>
      </c>
      <c r="HP12" s="1">
        <f t="shared" si="53"/>
        <v>-9.2674450031101821E-2</v>
      </c>
      <c r="HQ12" s="1">
        <f t="shared" si="53"/>
        <v>-9.3163182430954089E-2</v>
      </c>
      <c r="HR12" s="1">
        <f t="shared" si="53"/>
        <v>-9.3639417467268615E-2</v>
      </c>
      <c r="HS12" s="1">
        <f t="shared" si="53"/>
        <v>-9.4103270128381128E-2</v>
      </c>
      <c r="HT12" s="1">
        <f t="shared" si="53"/>
        <v>-9.4554854917211287E-2</v>
      </c>
      <c r="HU12" s="1">
        <f t="shared" si="53"/>
        <v>-9.499428584885794E-2</v>
      </c>
      <c r="HV12" s="1">
        <f t="shared" si="53"/>
        <v>-9.5421676448258205E-2</v>
      </c>
      <c r="HW12" s="1">
        <f t="shared" si="53"/>
        <v>-9.583713974790907E-2</v>
      </c>
      <c r="HX12" s="1">
        <f t="shared" si="53"/>
        <v>-9.6240788285651996E-2</v>
      </c>
      <c r="HY12" s="1">
        <f t="shared" si="53"/>
        <v>-9.6632734102518852E-2</v>
      </c>
      <c r="HZ12" s="1">
        <f t="shared" si="53"/>
        <v>-9.7013088740639311E-2</v>
      </c>
      <c r="IA12" s="1">
        <f t="shared" si="53"/>
        <v>-9.738196324120911E-2</v>
      </c>
      <c r="IB12" s="1">
        <f t="shared" si="53"/>
        <v>-9.7739468142517924E-2</v>
      </c>
      <c r="IC12" s="1">
        <f t="shared" si="53"/>
        <v>-9.8085713478037212E-2</v>
      </c>
      <c r="ID12" s="1">
        <f t="shared" si="53"/>
        <v>-9.842080877456677E-2</v>
      </c>
      <c r="IE12" s="1">
        <f t="shared" si="53"/>
        <v>-9.8744863050439668E-2</v>
      </c>
      <c r="IF12" s="1">
        <f t="shared" si="53"/>
        <v>-9.9057984813785027E-2</v>
      </c>
      <c r="IG12" s="1">
        <f t="shared" si="53"/>
        <v>-9.9360282060848057E-2</v>
      </c>
      <c r="IH12" s="1">
        <f t="shared" si="53"/>
        <v>-9.9651862274366759E-2</v>
      </c>
      <c r="II12" s="1">
        <f t="shared" si="53"/>
        <v>-9.9932832422004667E-2</v>
      </c>
      <c r="IJ12" s="1">
        <f t="shared" si="53"/>
        <v>-0.10020329895483919</v>
      </c>
      <c r="IK12" s="1">
        <f t="shared" si="53"/>
        <v>-0.10046336780590506</v>
      </c>
      <c r="IL12" s="1">
        <f t="shared" si="53"/>
        <v>-0.10071314438879209</v>
      </c>
      <c r="IM12" s="1">
        <f t="shared" si="53"/>
        <v>-0.10095273359629683</v>
      </c>
      <c r="IN12" s="1">
        <f t="shared" si="53"/>
        <v>-0.10118223979912778</v>
      </c>
      <c r="IO12" s="1">
        <f t="shared" si="53"/>
        <v>-0.10140176684466311</v>
      </c>
      <c r="IP12" s="1">
        <f t="shared" si="53"/>
        <v>-0.1016114180557609</v>
      </c>
      <c r="IQ12" s="1">
        <f t="shared" si="53"/>
        <v>-0.10181129622962103</v>
      </c>
      <c r="IR12" s="1">
        <f t="shared" si="53"/>
        <v>-0.1020015036366982</v>
      </c>
      <c r="IS12" s="1">
        <f t="shared" si="53"/>
        <v>-0.10218214201966569</v>
      </c>
      <c r="IT12" s="1">
        <f t="shared" si="53"/>
        <v>-0.10235331259242932</v>
      </c>
      <c r="IU12" s="1">
        <f t="shared" si="53"/>
        <v>-0.10251511603919078</v>
      </c>
      <c r="IV12" s="1">
        <f t="shared" si="53"/>
        <v>-0.10266765251356036</v>
      </c>
      <c r="IW12" s="1">
        <f t="shared" si="53"/>
        <v>-0.10281102163771798</v>
      </c>
      <c r="IX12" s="1">
        <f t="shared" si="53"/>
        <v>-0.10294532250162229</v>
      </c>
      <c r="IY12" s="1">
        <f t="shared" si="53"/>
        <v>-0.10307065366226753</v>
      </c>
      <c r="IZ12" s="1">
        <f t="shared" si="53"/>
        <v>-0.10318711314298713</v>
      </c>
      <c r="JA12" s="1">
        <f t="shared" si="53"/>
        <v>-0.10329479843280387</v>
      </c>
      <c r="JB12" s="1">
        <f t="shared" si="53"/>
        <v>-0.10339380648582613</v>
      </c>
      <c r="JC12" s="1">
        <f t="shared" si="53"/>
        <v>-0.1034842337206896</v>
      </c>
      <c r="JD12" s="1">
        <f t="shared" si="53"/>
        <v>-0.10356617602004381</v>
      </c>
      <c r="JE12" s="1">
        <f t="shared" si="53"/>
        <v>-0.10363972873008344</v>
      </c>
      <c r="JF12" s="1">
        <f t="shared" si="53"/>
        <v>-0.10370498666012327</v>
      </c>
      <c r="JG12" s="1">
        <f t="shared" si="53"/>
        <v>-0.10376204408221698</v>
      </c>
      <c r="JH12" s="1">
        <f t="shared" ref="JH12:LS12" si="54">IF(zeta&gt;1,c.case1*EXP(((-Kp/2+SQRT(Kp^2/4-Ki))*JH$8))+c.case2*EXP(((-Kp/2-SQRT(Kp^2/4-Ki))*JH$8)),IF(zeta=1,(c.case3+c.case4*JH$8)*EXP(-SQRT(Ki)*JH$8),EXP(-Kp/2*JH$8)*((c.case5*COS(SQRT(Ki-Kp^2/4)*JH$8)+(c.case6*SIN(SQRT(Ki-Kp^2/4)*JH$8))))))</f>
        <v>-0.10381099473081866</v>
      </c>
      <c r="JI12" s="1">
        <f t="shared" si="54"/>
        <v>-0.10385193180248688</v>
      </c>
      <c r="JJ12" s="1">
        <f t="shared" si="54"/>
        <v>-0.10388494795563109</v>
      </c>
      <c r="JK12" s="1">
        <f t="shared" si="54"/>
        <v>-0.10391013531029905</v>
      </c>
      <c r="JL12" s="1">
        <f t="shared" si="54"/>
        <v>-0.10392758544800577</v>
      </c>
      <c r="JM12" s="1">
        <f t="shared" si="54"/>
        <v>-0.1039373894116028</v>
      </c>
      <c r="JN12" s="1">
        <f t="shared" si="54"/>
        <v>-0.10393963770518763</v>
      </c>
      <c r="JO12" s="1">
        <f t="shared" si="54"/>
        <v>-0.10393442029405293</v>
      </c>
      <c r="JP12" s="1">
        <f t="shared" si="54"/>
        <v>-0.10392182660467474</v>
      </c>
      <c r="JQ12" s="1">
        <f t="shared" si="54"/>
        <v>-0.10390194552473937</v>
      </c>
      <c r="JR12" s="1">
        <f t="shared" si="54"/>
        <v>-0.10387486540320875</v>
      </c>
      <c r="JS12" s="1">
        <f t="shared" si="54"/>
        <v>-0.10384067405042328</v>
      </c>
      <c r="JT12" s="1">
        <f t="shared" si="54"/>
        <v>-0.10379945873824226</v>
      </c>
      <c r="JU12" s="1">
        <f t="shared" si="54"/>
        <v>-0.10375130620022092</v>
      </c>
      <c r="JV12" s="1">
        <f t="shared" si="54"/>
        <v>-0.10369630263182422</v>
      </c>
      <c r="JW12" s="1">
        <f t="shared" si="54"/>
        <v>-0.10363453369067618</v>
      </c>
      <c r="JX12" s="1">
        <f t="shared" si="54"/>
        <v>-0.10356608449684501</v>
      </c>
      <c r="JY12" s="1">
        <f t="shared" si="54"/>
        <v>-0.10349103963316332</v>
      </c>
      <c r="JZ12" s="1">
        <f t="shared" si="54"/>
        <v>-0.10340948314558285</v>
      </c>
      <c r="KA12" s="1">
        <f t="shared" si="54"/>
        <v>-0.10332149854356336</v>
      </c>
      <c r="KB12" s="1">
        <f t="shared" si="54"/>
        <v>-0.1032271688004954</v>
      </c>
      <c r="KC12" s="1">
        <f t="shared" si="54"/>
        <v>-0.10312657635415648</v>
      </c>
      <c r="KD12" s="1">
        <f t="shared" si="54"/>
        <v>-0.10301980310719971</v>
      </c>
      <c r="KE12" s="1">
        <f t="shared" si="54"/>
        <v>-0.10290693042767544</v>
      </c>
      <c r="KF12" s="1">
        <f t="shared" si="54"/>
        <v>-0.10278803914958472</v>
      </c>
      <c r="KG12" s="1">
        <f t="shared" si="54"/>
        <v>-0.10266320957346407</v>
      </c>
      <c r="KH12" s="1">
        <f t="shared" si="54"/>
        <v>-0.10253252146700215</v>
      </c>
      <c r="KI12" s="1">
        <f t="shared" si="54"/>
        <v>-0.10239605406568644</v>
      </c>
      <c r="KJ12" s="1">
        <f t="shared" si="54"/>
        <v>-0.10225388607348099</v>
      </c>
      <c r="KK12" s="1">
        <f t="shared" si="54"/>
        <v>-0.10210609566353344</v>
      </c>
      <c r="KL12" s="1">
        <f t="shared" si="54"/>
        <v>-0.1019527604789123</v>
      </c>
      <c r="KM12" s="1">
        <f t="shared" si="54"/>
        <v>-0.1017939576333728</v>
      </c>
      <c r="KN12" s="1">
        <f t="shared" si="54"/>
        <v>-0.10162976371215179</v>
      </c>
      <c r="KO12" s="1">
        <f t="shared" si="54"/>
        <v>-0.1014602547727909</v>
      </c>
      <c r="KP12" s="1">
        <f t="shared" si="54"/>
        <v>-0.10128550634598769</v>
      </c>
      <c r="KQ12" s="1">
        <f t="shared" si="54"/>
        <v>-0.10110559343647421</v>
      </c>
      <c r="KR12" s="1">
        <f t="shared" si="54"/>
        <v>-0.10092059052392303</v>
      </c>
      <c r="KS12" s="1">
        <f t="shared" si="54"/>
        <v>-0.10073057156387959</v>
      </c>
      <c r="KT12" s="1">
        <f t="shared" si="54"/>
        <v>-0.10053560998872138</v>
      </c>
      <c r="KU12" s="1">
        <f t="shared" si="54"/>
        <v>-0.10033577870864292</v>
      </c>
      <c r="KV12" s="1">
        <f t="shared" si="54"/>
        <v>-0.10013115011266625</v>
      </c>
      <c r="KW12" s="1">
        <f t="shared" si="54"/>
        <v>-9.9921796069676952E-2</v>
      </c>
      <c r="KX12" s="1">
        <f t="shared" si="54"/>
        <v>-9.9707787929484787E-2</v>
      </c>
      <c r="KY12" s="1">
        <f t="shared" si="54"/>
        <v>-9.9489196523908877E-2</v>
      </c>
      <c r="KZ12" s="1">
        <f t="shared" si="54"/>
        <v>-9.926609216788726E-2</v>
      </c>
      <c r="LA12" s="1">
        <f t="shared" si="54"/>
        <v>-9.9038544660609767E-2</v>
      </c>
      <c r="LB12" s="1">
        <f t="shared" si="54"/>
        <v>-9.8806623286674722E-2</v>
      </c>
      <c r="LC12" s="1">
        <f t="shared" si="54"/>
        <v>-9.8570396817268327E-2</v>
      </c>
      <c r="LD12" s="1">
        <f t="shared" si="54"/>
        <v>-9.832993351136711E-2</v>
      </c>
      <c r="LE12" s="1">
        <f t="shared" si="54"/>
        <v>-9.8085301116962148E-2</v>
      </c>
      <c r="LF12" s="1">
        <f t="shared" si="54"/>
        <v>-9.783656687230588E-2</v>
      </c>
      <c r="LG12" s="1">
        <f t="shared" si="54"/>
        <v>-9.7583797507180006E-2</v>
      </c>
      <c r="LH12" s="1">
        <f t="shared" si="54"/>
        <v>-9.7327059244185013E-2</v>
      </c>
      <c r="LI12" s="1">
        <f t="shared" si="54"/>
        <v>-9.7066417800050347E-2</v>
      </c>
      <c r="LJ12" s="1">
        <f t="shared" si="54"/>
        <v>-9.6801938386965422E-2</v>
      </c>
      <c r="LK12" s="1">
        <f t="shared" si="54"/>
        <v>-9.6533685713930575E-2</v>
      </c>
      <c r="LL12" s="1">
        <f t="shared" si="54"/>
        <v>-9.6261723988128267E-2</v>
      </c>
      <c r="LM12" s="1">
        <f t="shared" si="54"/>
        <v>-9.5986116916313396E-2</v>
      </c>
      <c r="LN12" s="1">
        <f t="shared" si="54"/>
        <v>-9.5706927706223355E-2</v>
      </c>
      <c r="LO12" s="1">
        <f t="shared" si="54"/>
        <v>-9.5424219068006536E-2</v>
      </c>
      <c r="LP12" s="1">
        <f t="shared" si="54"/>
        <v>-9.5138053215669691E-2</v>
      </c>
      <c r="LQ12" s="1">
        <f t="shared" si="54"/>
        <v>-9.4848491868543341E-2</v>
      </c>
      <c r="LR12" s="1">
        <f t="shared" si="54"/>
        <v>-9.4555596252765398E-2</v>
      </c>
      <c r="LS12" s="1">
        <f t="shared" si="54"/>
        <v>-9.4259427102781929E-2</v>
      </c>
      <c r="LT12" s="1">
        <f t="shared" ref="LT12:OE12" si="55">IF(zeta&gt;1,c.case1*EXP(((-Kp/2+SQRT(Kp^2/4-Ki))*LT$8))+c.case2*EXP(((-Kp/2-SQRT(Kp^2/4-Ki))*LT$8)),IF(zeta=1,(c.case3+c.case4*LT$8)*EXP(-SQRT(Ki)*LT$8),EXP(-Kp/2*LT$8)*((c.case5*COS(SQRT(Ki-Kp^2/4)*LT$8)+(c.case6*SIN(SQRT(Ki-Kp^2/4)*LT$8))))))</f>
        <v>-9.3960044662865755E-2</v>
      </c>
      <c r="LU12" s="1">
        <f t="shared" si="55"/>
        <v>-9.365750868865147E-2</v>
      </c>
      <c r="LV12" s="1">
        <f t="shared" si="55"/>
        <v>-9.3351878448687656E-2</v>
      </c>
      <c r="LW12" s="1">
        <f t="shared" si="55"/>
        <v>-9.3043212726004895E-2</v>
      </c>
      <c r="LX12" s="1">
        <f t="shared" si="55"/>
        <v>-9.2731569819700405E-2</v>
      </c>
      <c r="LY12" s="1">
        <f t="shared" si="55"/>
        <v>-9.2417007546537866E-2</v>
      </c>
      <c r="LZ12" s="1">
        <f t="shared" si="55"/>
        <v>-9.2099583242563038E-2</v>
      </c>
      <c r="MA12" s="1">
        <f t="shared" si="55"/>
        <v>-9.1779353764734395E-2</v>
      </c>
      <c r="MB12" s="1">
        <f t="shared" si="55"/>
        <v>-9.1456375492568617E-2</v>
      </c>
      <c r="MC12" s="1">
        <f t="shared" si="55"/>
        <v>-9.1130704329800527E-2</v>
      </c>
      <c r="MD12" s="1">
        <f t="shared" si="55"/>
        <v>-9.0802395706057512E-2</v>
      </c>
      <c r="ME12" s="1">
        <f t="shared" si="55"/>
        <v>-9.0471504578547579E-2</v>
      </c>
      <c r="MF12" s="1">
        <f t="shared" si="55"/>
        <v>-9.0138085433761422E-2</v>
      </c>
      <c r="MG12" s="1">
        <f t="shared" si="55"/>
        <v>-8.9802192289187566E-2</v>
      </c>
      <c r="MH12" s="1">
        <f t="shared" si="55"/>
        <v>-8.946387869504091E-2</v>
      </c>
      <c r="MI12" s="1">
        <f t="shared" si="55"/>
        <v>-8.9123197736003842E-2</v>
      </c>
      <c r="MJ12" s="1">
        <f t="shared" si="55"/>
        <v>-8.8780202032980052E-2</v>
      </c>
      <c r="MK12" s="1">
        <f t="shared" si="55"/>
        <v>-8.8434943744860536E-2</v>
      </c>
      <c r="ML12" s="1">
        <f t="shared" si="55"/>
        <v>-8.8087474570301749E-2</v>
      </c>
      <c r="MM12" s="1">
        <f t="shared" si="55"/>
        <v>-8.7737845749515278E-2</v>
      </c>
      <c r="MN12" s="1">
        <f t="shared" si="55"/>
        <v>-8.7386108066069113E-2</v>
      </c>
      <c r="MO12" s="1">
        <f t="shared" si="55"/>
        <v>-8.7032311848700014E-2</v>
      </c>
      <c r="MP12" s="1">
        <f t="shared" si="55"/>
        <v>-8.6676506973137044E-2</v>
      </c>
      <c r="MQ12" s="1">
        <f t="shared" si="55"/>
        <v>-8.6318742863935399E-2</v>
      </c>
      <c r="MR12" s="1">
        <f t="shared" si="55"/>
        <v>-8.5959068496321039E-2</v>
      </c>
      <c r="MS12" s="1">
        <f t="shared" si="55"/>
        <v>-8.5597532398045115E-2</v>
      </c>
      <c r="MT12" s="1">
        <f t="shared" si="55"/>
        <v>-8.5234182651248672E-2</v>
      </c>
      <c r="MU12" s="1">
        <f t="shared" si="55"/>
        <v>-8.4869066894336612E-2</v>
      </c>
      <c r="MV12" s="1">
        <f t="shared" si="55"/>
        <v>-8.450223232386149E-2</v>
      </c>
      <c r="MW12" s="1">
        <f t="shared" si="55"/>
        <v>-8.4133725696415987E-2</v>
      </c>
      <c r="MX12" s="1">
        <f t="shared" si="55"/>
        <v>-8.3763593330534736E-2</v>
      </c>
      <c r="MY12" s="1">
        <f t="shared" si="55"/>
        <v>-8.339188110860446E-2</v>
      </c>
      <c r="MZ12" s="1">
        <f t="shared" si="55"/>
        <v>-8.3018634478782841E-2</v>
      </c>
      <c r="NA12" s="1">
        <f t="shared" si="55"/>
        <v>-8.2643898456925366E-2</v>
      </c>
      <c r="NB12" s="1">
        <f t="shared" si="55"/>
        <v>-8.2267717628520212E-2</v>
      </c>
      <c r="NC12" s="1">
        <f t="shared" si="55"/>
        <v>-8.1890136150630774E-2</v>
      </c>
      <c r="ND12" s="1">
        <f t="shared" si="55"/>
        <v>-8.1511197753845938E-2</v>
      </c>
      <c r="NE12" s="1">
        <f t="shared" si="55"/>
        <v>-8.1130945744237126E-2</v>
      </c>
      <c r="NF12" s="1">
        <f t="shared" si="55"/>
        <v>-8.0749423005323034E-2</v>
      </c>
      <c r="NG12" s="1">
        <f t="shared" si="55"/>
        <v>-8.036667200004044E-2</v>
      </c>
      <c r="NH12" s="1">
        <f t="shared" si="55"/>
        <v>-7.9982734772722358E-2</v>
      </c>
      <c r="NI12" s="1">
        <f t="shared" si="55"/>
        <v>-7.9597652951081815E-2</v>
      </c>
      <c r="NJ12" s="1">
        <f t="shared" si="55"/>
        <v>-7.9211467748202508E-2</v>
      </c>
      <c r="NK12" s="1">
        <f t="shared" si="55"/>
        <v>-7.8824219964534731E-2</v>
      </c>
      <c r="NL12" s="1">
        <f t="shared" si="55"/>
        <v>-7.8435949989897516E-2</v>
      </c>
      <c r="NM12" s="1">
        <f t="shared" si="55"/>
        <v>-7.804669780548594E-2</v>
      </c>
      <c r="NN12" s="1">
        <f t="shared" si="55"/>
        <v>-7.7656502985884099E-2</v>
      </c>
      <c r="NO12" s="1">
        <f t="shared" si="55"/>
        <v>-7.7265404701082646E-2</v>
      </c>
      <c r="NP12" s="1">
        <f t="shared" si="55"/>
        <v>-7.6873441718501911E-2</v>
      </c>
      <c r="NQ12" s="1">
        <f t="shared" si="55"/>
        <v>-7.6480652405018903E-2</v>
      </c>
      <c r="NR12" s="1">
        <f t="shared" si="55"/>
        <v>-7.6087074728999587E-2</v>
      </c>
      <c r="NS12" s="1">
        <f t="shared" si="55"/>
        <v>-7.569274626233477E-2</v>
      </c>
      <c r="NT12" s="1">
        <f t="shared" si="55"/>
        <v>-7.529770418248069E-2</v>
      </c>
      <c r="NU12" s="1">
        <f t="shared" si="55"/>
        <v>-7.4901985274502772E-2</v>
      </c>
      <c r="NV12" s="1">
        <f t="shared" si="55"/>
        <v>-7.4505625933123945E-2</v>
      </c>
      <c r="NW12" s="1">
        <f t="shared" si="55"/>
        <v>-7.4108662164775657E-2</v>
      </c>
      <c r="NX12" s="1">
        <f t="shared" si="55"/>
        <v>-7.3711129589652799E-2</v>
      </c>
      <c r="NY12" s="1">
        <f t="shared" si="55"/>
        <v>-7.3313063443771406E-2</v>
      </c>
      <c r="NZ12" s="1">
        <f t="shared" si="55"/>
        <v>-7.2914498581029483E-2</v>
      </c>
      <c r="OA12" s="1">
        <f t="shared" si="55"/>
        <v>-7.2515469475270503E-2</v>
      </c>
      <c r="OB12" s="1">
        <f t="shared" si="55"/>
        <v>-7.2116010222349744E-2</v>
      </c>
      <c r="OC12" s="1">
        <f t="shared" si="55"/>
        <v>-7.1716154542202398E-2</v>
      </c>
      <c r="OD12" s="1">
        <f t="shared" si="55"/>
        <v>-7.1315935780914858E-2</v>
      </c>
      <c r="OE12" s="1">
        <f t="shared" si="55"/>
        <v>-7.0915386912797099E-2</v>
      </c>
      <c r="OF12" s="1">
        <f t="shared" ref="OF12:QQ12" si="56">IF(zeta&gt;1,c.case1*EXP(((-Kp/2+SQRT(Kp^2/4-Ki))*OF$8))+c.case2*EXP(((-Kp/2-SQRT(Kp^2/4-Ki))*OF$8)),IF(zeta=1,(c.case3+c.case4*OF$8)*EXP(-SQRT(Ki)*OF$8),EXP(-Kp/2*OF$8)*((c.case5*COS(SQRT(Ki-Kp^2/4)*OF$8)+(c.case6*SIN(SQRT(Ki-Kp^2/4)*OF$8))))))</f>
        <v>-7.0514540542457704E-2</v>
      </c>
      <c r="OG12" s="1">
        <f t="shared" si="56"/>
        <v>-7.0113428906880063E-2</v>
      </c>
      <c r="OH12" s="1">
        <f t="shared" si="56"/>
        <v>-6.9712083877500455E-2</v>
      </c>
      <c r="OI12" s="1">
        <f t="shared" si="56"/>
        <v>-6.9310536962287284E-2</v>
      </c>
      <c r="OJ12" s="1">
        <f t="shared" si="56"/>
        <v>-6.890881930782182E-2</v>
      </c>
      <c r="OK12" s="1">
        <f t="shared" si="56"/>
        <v>-6.8506961701379487E-2</v>
      </c>
      <c r="OL12" s="1">
        <f t="shared" si="56"/>
        <v>-6.8104994573012681E-2</v>
      </c>
      <c r="OM12" s="1">
        <f t="shared" si="56"/>
        <v>-6.7702947997633628E-2</v>
      </c>
      <c r="ON12" s="1">
        <f t="shared" si="56"/>
        <v>-6.7300851697098499E-2</v>
      </c>
      <c r="OO12" s="1">
        <f t="shared" si="56"/>
        <v>-6.6898735042291269E-2</v>
      </c>
      <c r="OP12" s="1">
        <f t="shared" si="56"/>
        <v>-6.6496627055208479E-2</v>
      </c>
      <c r="OQ12" s="1">
        <f t="shared" si="56"/>
        <v>-6.6094556411043462E-2</v>
      </c>
      <c r="OR12" s="1">
        <f t="shared" si="56"/>
        <v>-6.5692551440271127E-2</v>
      </c>
      <c r="OS12" s="1">
        <f t="shared" si="56"/>
        <v>-6.5290640130732061E-2</v>
      </c>
      <c r="OT12" s="1">
        <f t="shared" si="56"/>
        <v>-6.4888850129716652E-2</v>
      </c>
      <c r="OU12" s="1">
        <f t="shared" si="56"/>
        <v>-6.4487208746048422E-2</v>
      </c>
      <c r="OV12" s="1">
        <f t="shared" si="56"/>
        <v>-6.4085742952167069E-2</v>
      </c>
      <c r="OW12" s="1">
        <f t="shared" si="56"/>
        <v>-6.368447938621033E-2</v>
      </c>
      <c r="OX12" s="1">
        <f t="shared" si="56"/>
        <v>-6.3283444354095428E-2</v>
      </c>
      <c r="OY12" s="1">
        <f t="shared" si="56"/>
        <v>-6.2882663831598851E-2</v>
      </c>
      <c r="OZ12" s="1">
        <f t="shared" si="56"/>
        <v>-6.248216346643571E-2</v>
      </c>
      <c r="PA12" s="1">
        <f t="shared" si="56"/>
        <v>-6.2081968580336953E-2</v>
      </c>
      <c r="PB12" s="1">
        <f t="shared" si="56"/>
        <v>-6.1682104171125858E-2</v>
      </c>
      <c r="PC12" s="1">
        <f t="shared" si="56"/>
        <v>-6.1282594914792397E-2</v>
      </c>
      <c r="PD12" s="1">
        <f t="shared" si="56"/>
        <v>-6.0883465167566327E-2</v>
      </c>
      <c r="PE12" s="1">
        <f t="shared" si="56"/>
        <v>-6.048473896798795E-2</v>
      </c>
      <c r="PF12" s="1">
        <f t="shared" si="56"/>
        <v>-6.0086440038977493E-2</v>
      </c>
      <c r="PG12" s="1">
        <f t="shared" si="56"/>
        <v>-5.9688591789901768E-2</v>
      </c>
      <c r="PH12" s="1">
        <f t="shared" si="56"/>
        <v>-5.9291217318639268E-2</v>
      </c>
      <c r="PI12" s="1">
        <f t="shared" si="56"/>
        <v>-5.889433941364227E-2</v>
      </c>
      <c r="PJ12" s="1">
        <f t="shared" si="56"/>
        <v>-5.8497980555997038E-2</v>
      </c>
      <c r="PK12" s="1">
        <f t="shared" si="56"/>
        <v>-5.8102162921481057E-2</v>
      </c>
      <c r="PL12" s="1">
        <f t="shared" si="56"/>
        <v>-5.7706908382617918E-2</v>
      </c>
      <c r="PM12" s="1">
        <f t="shared" si="56"/>
        <v>-5.7312238510729002E-2</v>
      </c>
      <c r="PN12" s="1">
        <f t="shared" si="56"/>
        <v>-5.691817457798265E-2</v>
      </c>
      <c r="PO12" s="1">
        <f t="shared" si="56"/>
        <v>-5.6524737559439979E-2</v>
      </c>
      <c r="PP12" s="1">
        <f t="shared" si="56"/>
        <v>-5.6131948135097823E-2</v>
      </c>
      <c r="PQ12" s="1">
        <f t="shared" si="56"/>
        <v>-5.5739826691928125E-2</v>
      </c>
      <c r="PR12" s="1">
        <f t="shared" si="56"/>
        <v>-5.5348393325914298E-2</v>
      </c>
      <c r="PS12" s="1">
        <f t="shared" si="56"/>
        <v>-5.495766784408386E-2</v>
      </c>
      <c r="PT12" s="1">
        <f t="shared" si="56"/>
        <v>-5.4567669766537694E-2</v>
      </c>
      <c r="PU12" s="1">
        <f t="shared" si="56"/>
        <v>-5.4178418328475433E-2</v>
      </c>
      <c r="PV12" s="1">
        <f t="shared" si="56"/>
        <v>-5.3789932482217362E-2</v>
      </c>
      <c r="PW12" s="1">
        <f t="shared" si="56"/>
        <v>-5.3402230899222053E-2</v>
      </c>
      <c r="PX12" s="1">
        <f t="shared" si="56"/>
        <v>-5.3015331972100545E-2</v>
      </c>
      <c r="PY12" s="1">
        <f t="shared" si="56"/>
        <v>-5.2629253816625865E-2</v>
      </c>
      <c r="PZ12" s="1">
        <f t="shared" si="56"/>
        <v>-5.2244014273738995E-2</v>
      </c>
      <c r="QA12" s="1">
        <f t="shared" si="56"/>
        <v>-5.1859630911550006E-2</v>
      </c>
      <c r="QB12" s="1">
        <f t="shared" si="56"/>
        <v>-5.1476121027335377E-2</v>
      </c>
      <c r="QC12" s="1">
        <f t="shared" si="56"/>
        <v>-5.1093501649530387E-2</v>
      </c>
      <c r="QD12" s="1">
        <f t="shared" si="56"/>
        <v>-5.0711789539717472E-2</v>
      </c>
      <c r="QE12" s="1">
        <f t="shared" si="56"/>
        <v>-5.0331001194609426E-2</v>
      </c>
      <c r="QF12" s="1">
        <f t="shared" si="56"/>
        <v>-4.9951152848028466E-2</v>
      </c>
      <c r="QG12" s="1">
        <f t="shared" si="56"/>
        <v>-4.9572260472879964E-2</v>
      </c>
      <c r="QH12" s="1">
        <f t="shared" si="56"/>
        <v>-4.9194339783121793E-2</v>
      </c>
      <c r="QI12" s="1">
        <f t="shared" si="56"/>
        <v>-4.8817406235728306E-2</v>
      </c>
      <c r="QJ12" s="1">
        <f t="shared" si="56"/>
        <v>-4.844147503264961E-2</v>
      </c>
      <c r="QK12" s="1">
        <f t="shared" si="56"/>
        <v>-4.8066561122765437E-2</v>
      </c>
      <c r="QL12" s="1">
        <f t="shared" si="56"/>
        <v>-4.7692679203834153E-2</v>
      </c>
      <c r="QM12" s="1">
        <f t="shared" si="56"/>
        <v>-4.7319843724436018E-2</v>
      </c>
      <c r="QN12" s="1">
        <f t="shared" si="56"/>
        <v>-4.6948068885911722E-2</v>
      </c>
      <c r="QO12" s="1">
        <f t="shared" si="56"/>
        <v>-4.6577368644294785E-2</v>
      </c>
      <c r="QP12" s="1">
        <f t="shared" si="56"/>
        <v>-4.6207756712239152E-2</v>
      </c>
      <c r="QQ12" s="1">
        <f t="shared" si="56"/>
        <v>-4.5839246560940683E-2</v>
      </c>
      <c r="QR12" s="1">
        <f t="shared" ref="QR12:TC12" si="57">IF(zeta&gt;1,c.case1*EXP(((-Kp/2+SQRT(Kp^2/4-Ki))*QR$8))+c.case2*EXP(((-Kp/2-SQRT(Kp^2/4-Ki))*QR$8)),IF(zeta=1,(c.case3+c.case4*QR$8)*EXP(-SQRT(Ki)*QR$8),EXP(-Kp/2*QR$8)*((c.case5*COS(SQRT(Ki-Kp^2/4)*QR$8)+(c.case6*SIN(SQRT(Ki-Kp^2/4)*QR$8))))))</f>
        <v>-4.5471851422053289E-2</v>
      </c>
      <c r="QS12" s="1">
        <f t="shared" si="57"/>
        <v>-4.5105584289599238E-2</v>
      </c>
      <c r="QT12" s="1">
        <f t="shared" si="57"/>
        <v>-4.4740457921873811E-2</v>
      </c>
      <c r="QU12" s="1">
        <f t="shared" si="57"/>
        <v>-4.4376484843343868E-2</v>
      </c>
      <c r="QV12" s="1">
        <f t="shared" si="57"/>
        <v>-4.4013677346540825E-2</v>
      </c>
      <c r="QW12" s="1">
        <f t="shared" si="57"/>
        <v>-4.3652047493947299E-2</v>
      </c>
      <c r="QX12" s="1">
        <f t="shared" si="57"/>
        <v>-4.3291607119878103E-2</v>
      </c>
      <c r="QY12" s="1">
        <f t="shared" si="57"/>
        <v>-4.2932367832354691E-2</v>
      </c>
      <c r="QZ12" s="1">
        <f t="shared" si="57"/>
        <v>-4.2574341014973885E-2</v>
      </c>
      <c r="RA12" s="1">
        <f t="shared" si="57"/>
        <v>-4.2217537828769969E-2</v>
      </c>
      <c r="RB12" s="1">
        <f t="shared" si="57"/>
        <v>-4.1861969214070892E-2</v>
      </c>
      <c r="RC12" s="1">
        <f t="shared" si="57"/>
        <v>-4.1507645892347719E-2</v>
      </c>
      <c r="RD12" s="1">
        <f t="shared" si="57"/>
        <v>-4.1154578368058067E-2</v>
      </c>
      <c r="RE12" s="1">
        <f t="shared" si="57"/>
        <v>-4.080277693048278E-2</v>
      </c>
      <c r="RF12" s="1">
        <f t="shared" si="57"/>
        <v>-4.0452251655556347E-2</v>
      </c>
      <c r="RG12" s="1">
        <f t="shared" si="57"/>
        <v>-4.0103012407690423E-2</v>
      </c>
      <c r="RH12" s="1">
        <f t="shared" si="57"/>
        <v>-3.9755068841591246E-2</v>
      </c>
      <c r="RI12" s="1">
        <f t="shared" si="57"/>
        <v>-3.9408430404069765E-2</v>
      </c>
      <c r="RJ12" s="1">
        <f t="shared" si="57"/>
        <v>-3.9063106335845664E-2</v>
      </c>
      <c r="RK12" s="1">
        <f t="shared" si="57"/>
        <v>-3.8719105673344065E-2</v>
      </c>
      <c r="RL12" s="1">
        <f t="shared" si="57"/>
        <v>-3.8376437250485895E-2</v>
      </c>
      <c r="RM12" s="1">
        <f t="shared" si="57"/>
        <v>-3.8035109700471019E-2</v>
      </c>
      <c r="RN12" s="1">
        <f t="shared" si="57"/>
        <v>-3.7695131457554758E-2</v>
      </c>
      <c r="RO12" s="1">
        <f t="shared" si="57"/>
        <v>-3.7356510758817178E-2</v>
      </c>
      <c r="RP12" s="1">
        <f t="shared" si="57"/>
        <v>-3.701925564592571E-2</v>
      </c>
      <c r="RQ12" s="1">
        <f t="shared" si="57"/>
        <v>-3.6683373966890344E-2</v>
      </c>
      <c r="RR12" s="1">
        <f t="shared" si="57"/>
        <v>-3.6348873377812174E-2</v>
      </c>
      <c r="RS12" s="1">
        <f t="shared" si="57"/>
        <v>-3.6015761344624378E-2</v>
      </c>
      <c r="RT12" s="1">
        <f t="shared" si="57"/>
        <v>-3.5684045144826475E-2</v>
      </c>
      <c r="RU12" s="1">
        <f t="shared" si="57"/>
        <v>-3.5353731869210994E-2</v>
      </c>
      <c r="RV12" s="1">
        <f t="shared" si="57"/>
        <v>-3.5024828423583225E-2</v>
      </c>
      <c r="RW12" s="1">
        <f t="shared" si="57"/>
        <v>-3.4697341530473422E-2</v>
      </c>
      <c r="RX12" s="1">
        <f t="shared" si="57"/>
        <v>-3.4371277730842004E-2</v>
      </c>
      <c r="RY12" s="1">
        <f t="shared" si="57"/>
        <v>-3.4046643385777023E-2</v>
      </c>
      <c r="RZ12" s="1">
        <f t="shared" si="57"/>
        <v>-3.3723444678184701E-2</v>
      </c>
      <c r="SA12" s="1">
        <f t="shared" si="57"/>
        <v>-3.3401687614472132E-2</v>
      </c>
      <c r="SB12" s="1">
        <f t="shared" si="57"/>
        <v>-3.3081378026222907E-2</v>
      </c>
      <c r="SC12" s="1">
        <f t="shared" si="57"/>
        <v>-3.276252157186494E-2</v>
      </c>
      <c r="SD12" s="1">
        <f t="shared" si="57"/>
        <v>-3.2445123738331104E-2</v>
      </c>
      <c r="SE12" s="1">
        <f t="shared" si="57"/>
        <v>-3.2129189842712021E-2</v>
      </c>
      <c r="SF12" s="1">
        <f t="shared" si="57"/>
        <v>-3.1814725033901606E-2</v>
      </c>
      <c r="SG12" s="1">
        <f t="shared" si="57"/>
        <v>-3.1501734294234696E-2</v>
      </c>
      <c r="SH12" s="1">
        <f t="shared" si="57"/>
        <v>-3.1190222441117414E-2</v>
      </c>
      <c r="SI12" s="1">
        <f t="shared" si="57"/>
        <v>-3.0880194128649535E-2</v>
      </c>
      <c r="SJ12" s="1">
        <f t="shared" si="57"/>
        <v>-3.0571653849239499E-2</v>
      </c>
      <c r="SK12" s="1">
        <f t="shared" si="57"/>
        <v>-3.0264605935211478E-2</v>
      </c>
      <c r="SL12" s="1">
        <f t="shared" si="57"/>
        <v>-2.9959054560404971E-2</v>
      </c>
      <c r="SM12" s="1">
        <f t="shared" si="57"/>
        <v>-2.9655003741766384E-2</v>
      </c>
      <c r="SN12" s="1">
        <f t="shared" si="57"/>
        <v>-2.9352457340933169E-2</v>
      </c>
      <c r="SO12" s="1">
        <f t="shared" si="57"/>
        <v>-2.9051419065809866E-2</v>
      </c>
      <c r="SP12" s="1">
        <f t="shared" si="57"/>
        <v>-2.8751892472136636E-2</v>
      </c>
      <c r="SQ12" s="1">
        <f t="shared" si="57"/>
        <v>-2.8453880965049715E-2</v>
      </c>
      <c r="SR12" s="1">
        <f t="shared" si="57"/>
        <v>-2.8157387800634318E-2</v>
      </c>
      <c r="SS12" s="1">
        <f t="shared" si="57"/>
        <v>-2.7862416087469283E-2</v>
      </c>
      <c r="ST12" s="1">
        <f t="shared" si="57"/>
        <v>-2.7568968788164346E-2</v>
      </c>
      <c r="SU12" s="1">
        <f t="shared" si="57"/>
        <v>-2.7277048720889159E-2</v>
      </c>
      <c r="SV12" s="1">
        <f t="shared" si="57"/>
        <v>-2.6986658560894477E-2</v>
      </c>
      <c r="SW12" s="1">
        <f t="shared" si="57"/>
        <v>-2.6697800842025502E-2</v>
      </c>
      <c r="SX12" s="1">
        <f t="shared" si="57"/>
        <v>-2.6410477958227315E-2</v>
      </c>
      <c r="SY12" s="1">
        <f t="shared" si="57"/>
        <v>-2.6124692165042294E-2</v>
      </c>
      <c r="SZ12" s="1">
        <f t="shared" si="57"/>
        <v>-2.5840445581099505E-2</v>
      </c>
      <c r="TA12" s="1">
        <f t="shared" si="57"/>
        <v>-2.5557740189596279E-2</v>
      </c>
      <c r="TB12" s="1">
        <f t="shared" si="57"/>
        <v>-2.5276577839771806E-2</v>
      </c>
      <c r="TC12" s="1">
        <f t="shared" si="57"/>
        <v>-2.4996960248372606E-2</v>
      </c>
      <c r="TD12" s="1">
        <f t="shared" ref="TD12:VO12" si="58">IF(zeta&gt;1,c.case1*EXP(((-Kp/2+SQRT(Kp^2/4-Ki))*TD$8))+c.case2*EXP(((-Kp/2-SQRT(Kp^2/4-Ki))*TD$8)),IF(zeta=1,(c.case3+c.case4*TD$8)*EXP(-SQRT(Ki)*TD$8),EXP(-Kp/2*TD$8)*((c.case5*COS(SQRT(Ki-Kp^2/4)*TD$8)+(c.case6*SIN(SQRT(Ki-Kp^2/4)*TD$8))))))</f>
        <v>-2.471888900111004E-2</v>
      </c>
      <c r="TE12" s="1">
        <f t="shared" si="58"/>
        <v>-2.4442365554109904E-2</v>
      </c>
      <c r="TF12" s="1">
        <f t="shared" si="58"/>
        <v>-2.4167391235353962E-2</v>
      </c>
      <c r="TG12" s="1">
        <f t="shared" si="58"/>
        <v>-2.3893967246113427E-2</v>
      </c>
      <c r="TH12" s="1">
        <f t="shared" si="58"/>
        <v>-2.3622094662374374E-2</v>
      </c>
      <c r="TI12" s="1">
        <f t="shared" si="58"/>
        <v>-2.3351774436255204E-2</v>
      </c>
      <c r="TJ12" s="1">
        <f t="shared" si="58"/>
        <v>-2.3083007397416096E-2</v>
      </c>
      <c r="TK12" s="1">
        <f t="shared" si="58"/>
        <v>-2.2815794254460266E-2</v>
      </c>
      <c r="TL12" s="1">
        <f t="shared" si="58"/>
        <v>-2.255013559632725E-2</v>
      </c>
      <c r="TM12" s="1">
        <f t="shared" si="58"/>
        <v>-2.2286031893678164E-2</v>
      </c>
      <c r="TN12" s="1">
        <f t="shared" si="58"/>
        <v>-2.202348350027291E-2</v>
      </c>
      <c r="TO12" s="1">
        <f t="shared" si="58"/>
        <v>-2.1762490654339269E-2</v>
      </c>
      <c r="TP12" s="1">
        <f t="shared" si="58"/>
        <v>-2.1503053479933882E-2</v>
      </c>
      <c r="TQ12" s="1">
        <f t="shared" si="58"/>
        <v>-2.1245171988295314E-2</v>
      </c>
      <c r="TR12" s="1">
        <f t="shared" si="58"/>
        <v>-2.0988846079188977E-2</v>
      </c>
      <c r="TS12" s="1">
        <f t="shared" si="58"/>
        <v>-2.0734075542243987E-2</v>
      </c>
      <c r="TT12" s="1">
        <f t="shared" si="58"/>
        <v>-2.0480860058281883E-2</v>
      </c>
      <c r="TU12" s="1">
        <f t="shared" si="58"/>
        <v>-2.022919920063742E-2</v>
      </c>
      <c r="TV12" s="1">
        <f t="shared" si="58"/>
        <v>-1.9979092436471273E-2</v>
      </c>
      <c r="TW12" s="1">
        <f t="shared" si="58"/>
        <v>-1.9730539128074594E-2</v>
      </c>
      <c r="TX12" s="1">
        <f t="shared" si="58"/>
        <v>-1.9483538534165557E-2</v>
      </c>
      <c r="TY12" s="1">
        <f t="shared" si="58"/>
        <v>-1.9238089811177857E-2</v>
      </c>
      <c r="TZ12" s="1">
        <f t="shared" si="58"/>
        <v>-1.8994192014541243E-2</v>
      </c>
      <c r="UA12" s="1">
        <f t="shared" si="58"/>
        <v>-1.8751844099953858E-2</v>
      </c>
      <c r="UB12" s="1">
        <f t="shared" si="58"/>
        <v>-1.8511044924646572E-2</v>
      </c>
      <c r="UC12" s="1">
        <f t="shared" si="58"/>
        <v>-1.8271793248639371E-2</v>
      </c>
      <c r="UD12" s="1">
        <f t="shared" si="58"/>
        <v>-1.8034087735989669E-2</v>
      </c>
      <c r="UE12" s="1">
        <f t="shared" si="58"/>
        <v>-1.7797926956032575E-2</v>
      </c>
      <c r="UF12" s="1">
        <f t="shared" si="58"/>
        <v>-1.7563309384613111E-2</v>
      </c>
      <c r="UG12" s="1">
        <f t="shared" si="58"/>
        <v>-1.7330233405310525E-2</v>
      </c>
      <c r="UH12" s="1">
        <f t="shared" si="58"/>
        <v>-1.7098697310654564E-2</v>
      </c>
      <c r="UI12" s="1">
        <f t="shared" si="58"/>
        <v>-1.686869930333371E-2</v>
      </c>
      <c r="UJ12" s="1">
        <f t="shared" si="58"/>
        <v>-1.6640237497395443E-2</v>
      </c>
      <c r="UK12" s="1">
        <f t="shared" si="58"/>
        <v>-1.6413309919438571E-2</v>
      </c>
      <c r="UL12" s="1">
        <f t="shared" si="58"/>
        <v>-1.6187914509797629E-2</v>
      </c>
      <c r="UM12" s="1">
        <f t="shared" si="58"/>
        <v>-1.596404912371922E-2</v>
      </c>
      <c r="UN12" s="1">
        <f t="shared" si="58"/>
        <v>-1.5741711532530445E-2</v>
      </c>
      <c r="UO12" s="1">
        <f t="shared" si="58"/>
        <v>-1.5520899424799464E-2</v>
      </c>
      <c r="UP12" s="1">
        <f t="shared" si="58"/>
        <v>-1.5301610407488104E-2</v>
      </c>
      <c r="UQ12" s="1">
        <f t="shared" si="58"/>
        <v>-1.5083842007096544E-2</v>
      </c>
      <c r="UR12" s="1">
        <f t="shared" si="58"/>
        <v>-1.4867591670800066E-2</v>
      </c>
      <c r="US12" s="1">
        <f t="shared" si="58"/>
        <v>-1.4652856767577998E-2</v>
      </c>
      <c r="UT12" s="1">
        <f t="shared" si="58"/>
        <v>-1.4439634589334806E-2</v>
      </c>
      <c r="UU12" s="1">
        <f t="shared" si="58"/>
        <v>-1.4227922352013232E-2</v>
      </c>
      <c r="UV12" s="1">
        <f t="shared" si="58"/>
        <v>-1.4017717196699612E-2</v>
      </c>
      <c r="UW12" s="1">
        <f t="shared" si="58"/>
        <v>-1.3809016190721442E-2</v>
      </c>
      <c r="UX12" s="1">
        <f t="shared" si="58"/>
        <v>-1.3601816328737099E-2</v>
      </c>
      <c r="UY12" s="1">
        <f t="shared" si="58"/>
        <v>-1.3396114533817718E-2</v>
      </c>
      <c r="UZ12" s="1">
        <f t="shared" si="58"/>
        <v>-1.3191907658521298E-2</v>
      </c>
      <c r="VA12" s="1">
        <f t="shared" si="58"/>
        <v>-1.2989192485959091E-2</v>
      </c>
      <c r="VB12" s="1">
        <f t="shared" si="58"/>
        <v>-1.2787965730854231E-2</v>
      </c>
      <c r="VC12" s="1">
        <f t="shared" si="58"/>
        <v>-1.2588224040592604E-2</v>
      </c>
      <c r="VD12" s="1">
        <f t="shared" si="58"/>
        <v>-1.2389963996265962E-2</v>
      </c>
      <c r="VE12" s="1">
        <f t="shared" si="58"/>
        <v>-1.2193182113707426E-2</v>
      </c>
      <c r="VF12" s="1">
        <f t="shared" si="58"/>
        <v>-1.1997874844519293E-2</v>
      </c>
      <c r="VG12" s="1">
        <f t="shared" si="58"/>
        <v>-1.1804038577093135E-2</v>
      </c>
      <c r="VH12" s="1">
        <f t="shared" si="58"/>
        <v>-1.1611669637622234E-2</v>
      </c>
      <c r="VI12" s="1">
        <f t="shared" si="58"/>
        <v>-1.1420764291106477E-2</v>
      </c>
      <c r="VJ12" s="1">
        <f t="shared" si="58"/>
        <v>-1.1231318742349608E-2</v>
      </c>
      <c r="VK12" s="1">
        <f t="shared" si="58"/>
        <v>-1.1043329136948877E-2</v>
      </c>
      <c r="VL12" s="1">
        <f t="shared" si="58"/>
        <v>-1.0856791562277092E-2</v>
      </c>
      <c r="VM12" s="1">
        <f t="shared" si="58"/>
        <v>-1.0671702048457181E-2</v>
      </c>
      <c r="VN12" s="1">
        <f t="shared" si="58"/>
        <v>-1.0488056569329249E-2</v>
      </c>
      <c r="VO12" s="1">
        <f t="shared" si="58"/>
        <v>-1.0305851043410041E-2</v>
      </c>
      <c r="VP12" s="1">
        <f t="shared" ref="VP12:YA12" si="59">IF(zeta&gt;1,c.case1*EXP(((-Kp/2+SQRT(Kp^2/4-Ki))*VP$8))+c.case2*EXP(((-Kp/2-SQRT(Kp^2/4-Ki))*VP$8)),IF(zeta=1,(c.case3+c.case4*VP$8)*EXP(-SQRT(Ki)*VP$8),EXP(-Kp/2*VP$8)*((c.case5*COS(SQRT(Ki-Kp^2/4)*VP$8)+(c.case6*SIN(SQRT(Ki-Kp^2/4)*VP$8))))))</f>
        <v>-1.012508133484495E-2</v>
      </c>
      <c r="VQ12" s="1">
        <f t="shared" si="59"/>
        <v>-9.9457432543526066E-3</v>
      </c>
      <c r="VR12" s="1">
        <f t="shared" si="59"/>
        <v>-9.7678325601619886E-3</v>
      </c>
      <c r="VS12" s="1">
        <f t="shared" si="59"/>
        <v>-9.5913449589421218E-3</v>
      </c>
      <c r="VT12" s="1">
        <f t="shared" si="59"/>
        <v>-9.4162761067243337E-3</v>
      </c>
      <c r="VU12" s="1">
        <f t="shared" si="59"/>
        <v>-9.2426216098171893E-3</v>
      </c>
      <c r="VV12" s="1">
        <f t="shared" si="59"/>
        <v>-9.0703770257140777E-3</v>
      </c>
      <c r="VW12" s="1">
        <f t="shared" si="59"/>
        <v>-8.8995378639934244E-3</v>
      </c>
      <c r="VX12" s="1">
        <f t="shared" si="59"/>
        <v>-8.7300995872115848E-3</v>
      </c>
      <c r="VY12" s="1">
        <f t="shared" si="59"/>
        <v>-8.562057611788491E-3</v>
      </c>
      <c r="VZ12" s="1">
        <f t="shared" si="59"/>
        <v>-8.3954073088860631E-3</v>
      </c>
      <c r="WA12" s="1">
        <f t="shared" si="59"/>
        <v>-8.2301440052793065E-3</v>
      </c>
      <c r="WB12" s="1">
        <f t="shared" si="59"/>
        <v>-8.0662629842202203E-3</v>
      </c>
      <c r="WC12" s="1">
        <f t="shared" si="59"/>
        <v>-7.9037594862945374E-3</v>
      </c>
      <c r="WD12" s="1">
        <f t="shared" si="59"/>
        <v>-7.7426287102713232E-3</v>
      </c>
      <c r="WE12" s="1">
        <f t="shared" si="59"/>
        <v>-7.582865813945355E-3</v>
      </c>
      <c r="WF12" s="1">
        <f t="shared" si="59"/>
        <v>-7.424465914972431E-3</v>
      </c>
      <c r="WG12" s="1">
        <f t="shared" si="59"/>
        <v>-7.2674240916975885E-3</v>
      </c>
      <c r="WH12" s="1">
        <f t="shared" si="59"/>
        <v>-7.111735383976284E-3</v>
      </c>
      <c r="WI12" s="1">
        <f t="shared" si="59"/>
        <v>-6.9573947939884813E-3</v>
      </c>
      <c r="WJ12" s="1">
        <f t="shared" si="59"/>
        <v>-6.8043972870457173E-3</v>
      </c>
      <c r="WK12" s="1">
        <f t="shared" si="59"/>
        <v>-6.6527377923912339E-3</v>
      </c>
      <c r="WL12" s="1">
        <f t="shared" si="59"/>
        <v>-6.5024112039931466E-3</v>
      </c>
      <c r="WM12" s="1">
        <f t="shared" si="59"/>
        <v>-6.3534123813306226E-3</v>
      </c>
      <c r="WN12" s="1">
        <f t="shared" si="59"/>
        <v>-6.2057361501731655E-3</v>
      </c>
      <c r="WO12" s="1">
        <f t="shared" si="59"/>
        <v>-6.0593773033530418E-3</v>
      </c>
      <c r="WP12" s="1">
        <f t="shared" si="59"/>
        <v>-5.9143306015308657E-3</v>
      </c>
      <c r="WQ12" s="1">
        <f t="shared" si="59"/>
        <v>-5.7705907739543077E-3</v>
      </c>
      <c r="WR12" s="1">
        <f t="shared" si="59"/>
        <v>-5.6281525192099962E-3</v>
      </c>
      <c r="WS12" s="1">
        <f t="shared" si="59"/>
        <v>-5.4870105059686963E-3</v>
      </c>
      <c r="WT12" s="1">
        <f t="shared" si="59"/>
        <v>-5.3471593737237262E-3</v>
      </c>
      <c r="WU12" s="1">
        <f t="shared" si="59"/>
        <v>-5.2085937335226281E-3</v>
      </c>
      <c r="WV12" s="1">
        <f t="shared" si="59"/>
        <v>-5.0713081686921402E-3</v>
      </c>
      <c r="WW12" s="1">
        <f t="shared" si="59"/>
        <v>-4.9352972355565438E-3</v>
      </c>
      <c r="WX12" s="1">
        <f t="shared" si="59"/>
        <v>-4.8005554641493784E-3</v>
      </c>
      <c r="WY12" s="1">
        <f t="shared" si="59"/>
        <v>-4.6670773589185055E-3</v>
      </c>
      <c r="WZ12" s="1">
        <f t="shared" si="59"/>
        <v>-4.534857399424593E-3</v>
      </c>
      <c r="XA12" s="1">
        <f t="shared" si="59"/>
        <v>-4.4038900410330959E-3</v>
      </c>
      <c r="XB12" s="1">
        <f t="shared" si="59"/>
        <v>-4.2741697155997066E-3</v>
      </c>
      <c r="XC12" s="1">
        <f t="shared" si="59"/>
        <v>-4.1456908321492701E-3</v>
      </c>
      <c r="XD12" s="1">
        <f t="shared" si="59"/>
        <v>-4.0184477775482477E-3</v>
      </c>
      <c r="XE12" s="1">
        <f t="shared" si="59"/>
        <v>-3.8924349171707696E-3</v>
      </c>
      <c r="XF12" s="1">
        <f t="shared" si="59"/>
        <v>-3.7676465955582875E-3</v>
      </c>
      <c r="XG12" s="1">
        <f t="shared" si="59"/>
        <v>-3.6440771370728157E-3</v>
      </c>
      <c r="XH12" s="1">
        <f t="shared" si="59"/>
        <v>-3.5217208465438163E-3</v>
      </c>
      <c r="XI12" s="1">
        <f t="shared" si="59"/>
        <v>-3.4005720099088031E-3</v>
      </c>
      <c r="XJ12" s="1">
        <f t="shared" si="59"/>
        <v>-3.2806248948476697E-3</v>
      </c>
      <c r="XK12" s="1">
        <f t="shared" si="59"/>
        <v>-3.1618737514107027E-3</v>
      </c>
      <c r="XL12" s="1">
        <f t="shared" si="59"/>
        <v>-3.0443128126403794E-3</v>
      </c>
      <c r="XM12" s="1">
        <f t="shared" si="59"/>
        <v>-2.927936295186995E-3</v>
      </c>
      <c r="XN12" s="1">
        <f t="shared" si="59"/>
        <v>-2.8127383999181198E-3</v>
      </c>
      <c r="XO12" s="1">
        <f t="shared" si="59"/>
        <v>-2.6987133125218866E-3</v>
      </c>
      <c r="XP12" s="1">
        <f t="shared" si="59"/>
        <v>-2.5858552041041595E-3</v>
      </c>
      <c r="XQ12" s="1">
        <f t="shared" si="59"/>
        <v>-2.4741582317796681E-3</v>
      </c>
      <c r="XR12" s="1">
        <f t="shared" si="59"/>
        <v>-2.3636165392570767E-3</v>
      </c>
      <c r="XS12" s="1">
        <f t="shared" si="59"/>
        <v>-2.2542242574180196E-3</v>
      </c>
      <c r="XT12" s="1">
        <f t="shared" si="59"/>
        <v>-2.1459755048901298E-3</v>
      </c>
      <c r="XU12" s="1">
        <f t="shared" si="59"/>
        <v>-2.03886438861416E-3</v>
      </c>
      <c r="XV12" s="1">
        <f t="shared" si="59"/>
        <v>-1.9328850044051527E-3</v>
      </c>
      <c r="XW12" s="1">
        <f t="shared" si="59"/>
        <v>-1.8280314375077006E-3</v>
      </c>
      <c r="XX12" s="1">
        <f t="shared" si="59"/>
        <v>-1.7242977631453345E-3</v>
      </c>
      <c r="XY12" s="1">
        <f t="shared" si="59"/>
        <v>-1.6216780470641016E-3</v>
      </c>
      <c r="XZ12" s="1">
        <f t="shared" si="59"/>
        <v>-1.5201663460703433E-3</v>
      </c>
      <c r="YA12" s="1">
        <f t="shared" si="59"/>
        <v>-1.419756708562662E-3</v>
      </c>
      <c r="YB12" s="1">
        <f t="shared" ref="YB12:AAM12" si="60">IF(zeta&gt;1,c.case1*EXP(((-Kp/2+SQRT(Kp^2/4-Ki))*YB$8))+c.case2*EXP(((-Kp/2-SQRT(Kp^2/4-Ki))*YB$8)),IF(zeta=1,(c.case3+c.case4*YB$8)*EXP(-SQRT(Ki)*YB$8),EXP(-Kp/2*YB$8)*((c.case5*COS(SQRT(Ki-Kp^2/4)*YB$8)+(c.case6*SIN(SQRT(Ki-Kp^2/4)*YB$8))))))</f>
        <v>-1.3204431750581524E-3</v>
      </c>
      <c r="YC12" s="1">
        <f t="shared" si="60"/>
        <v>-1.2222197787129449E-3</v>
      </c>
      <c r="YD12" s="1">
        <f t="shared" si="60"/>
        <v>-1.1250805458370629E-3</v>
      </c>
      <c r="YE12" s="1">
        <f t="shared" si="60"/>
        <v>-1.0290194964036041E-3</v>
      </c>
      <c r="YF12" s="1">
        <f t="shared" si="60"/>
        <v>-9.3403064455230907E-4</v>
      </c>
      <c r="YG12" s="1">
        <f t="shared" si="60"/>
        <v>-8.4010799908754781E-4</v>
      </c>
      <c r="YH12" s="1">
        <f t="shared" si="60"/>
        <v>-7.4724556397077297E-4</v>
      </c>
      <c r="YI12" s="1">
        <f t="shared" si="60"/>
        <v>-6.5543733880739981E-4</v>
      </c>
      <c r="YJ12" s="1">
        <f t="shared" si="60"/>
        <v>-5.6467731932819732E-4</v>
      </c>
      <c r="YK12" s="1">
        <f t="shared" si="60"/>
        <v>-4.7495949786524177E-4</v>
      </c>
      <c r="YL12" s="1">
        <f t="shared" si="60"/>
        <v>-3.8627786382243874E-4</v>
      </c>
      <c r="YM12" s="1">
        <f t="shared" si="60"/>
        <v>-2.9862640414060138E-4</v>
      </c>
      <c r="YN12" s="1">
        <f t="shared" si="60"/>
        <v>-2.1199910375718247E-4</v>
      </c>
      <c r="YO12" s="1">
        <f t="shared" si="60"/>
        <v>-1.2638994606066698E-4</v>
      </c>
      <c r="YP12" s="1">
        <f t="shared" si="60"/>
        <v>-4.1792913339668086E-5</v>
      </c>
      <c r="YQ12" s="1">
        <f t="shared" si="60"/>
        <v>4.1798012773276735E-5</v>
      </c>
      <c r="YR12" s="1">
        <f t="shared" si="60"/>
        <v>1.2438885086316781E-4</v>
      </c>
      <c r="YS12" s="1">
        <f t="shared" si="60"/>
        <v>2.0598561929919054E-4</v>
      </c>
      <c r="YT12" s="1">
        <f t="shared" si="60"/>
        <v>2.8659433580654353E-4</v>
      </c>
      <c r="YU12" s="1">
        <f t="shared" si="60"/>
        <v>3.6622101704345027E-4</v>
      </c>
      <c r="YV12" s="1">
        <f t="shared" si="60"/>
        <v>4.4487167818329018E-4</v>
      </c>
      <c r="YW12" s="1">
        <f t="shared" si="60"/>
        <v>5.2255233250179337E-4</v>
      </c>
      <c r="YX12" s="1">
        <f t="shared" si="60"/>
        <v>5.9926899096930338E-4</v>
      </c>
      <c r="YY12" s="1">
        <f t="shared" si="60"/>
        <v>6.7502766184808765E-4</v>
      </c>
      <c r="YZ12" s="1">
        <f t="shared" si="60"/>
        <v>7.498343502946403E-4</v>
      </c>
      <c r="ZA12" s="1">
        <f t="shared" si="60"/>
        <v>8.2369505796693132E-4</v>
      </c>
      <c r="ZB12" s="1">
        <f t="shared" si="60"/>
        <v>8.9661578263660127E-4</v>
      </c>
      <c r="ZC12" s="1">
        <f t="shared" si="60"/>
        <v>9.6860251780605882E-4</v>
      </c>
      <c r="ZD12" s="1">
        <f t="shared" si="60"/>
        <v>1.0396612523304975E-3</v>
      </c>
      <c r="ZE12" s="1">
        <f t="shared" si="60"/>
        <v>1.1097979700446427E-3</v>
      </c>
      <c r="ZF12" s="1">
        <f t="shared" si="60"/>
        <v>1.1790186493944269E-3</v>
      </c>
      <c r="ZG12" s="1">
        <f t="shared" si="60"/>
        <v>1.2473292630733759E-3</v>
      </c>
      <c r="ZH12" s="1">
        <f t="shared" si="60"/>
        <v>1.3147357776637655E-3</v>
      </c>
      <c r="ZI12" s="1">
        <f t="shared" si="60"/>
        <v>1.3812441532825219E-3</v>
      </c>
      <c r="ZJ12" s="1">
        <f t="shared" si="60"/>
        <v>1.4468603432317322E-3</v>
      </c>
      <c r="ZK12" s="1">
        <f t="shared" si="60"/>
        <v>1.5115902936538809E-3</v>
      </c>
      <c r="ZL12" s="1">
        <f t="shared" si="60"/>
        <v>1.5754399431917251E-3</v>
      </c>
      <c r="ZM12" s="1">
        <f t="shared" si="60"/>
        <v>1.63841522265267E-3</v>
      </c>
      <c r="ZN12" s="1">
        <f t="shared" si="60"/>
        <v>1.7005220546778036E-3</v>
      </c>
      <c r="ZO12" s="1">
        <f t="shared" si="60"/>
        <v>1.7617663534154201E-3</v>
      </c>
      <c r="ZP12" s="1">
        <f t="shared" si="60"/>
        <v>1.8221540241990448E-3</v>
      </c>
      <c r="ZQ12" s="1">
        <f t="shared" si="60"/>
        <v>1.8816909632299722E-3</v>
      </c>
      <c r="ZR12" s="1">
        <f t="shared" si="60"/>
        <v>1.9403830572641571E-3</v>
      </c>
      <c r="ZS12" s="1">
        <f t="shared" si="60"/>
        <v>1.9982361833036032E-3</v>
      </c>
      <c r="ZT12" s="1">
        <f t="shared" si="60"/>
        <v>2.055256208292115E-3</v>
      </c>
      <c r="ZU12" s="1">
        <f t="shared" si="60"/>
        <v>2.1114489888153344E-3</v>
      </c>
      <c r="ZV12" s="1">
        <f t="shared" si="60"/>
        <v>2.166820370805182E-3</v>
      </c>
      <c r="ZW12" s="1">
        <f t="shared" si="60"/>
        <v>2.2213761892485324E-3</v>
      </c>
      <c r="ZX12" s="1">
        <f t="shared" si="60"/>
        <v>2.2751222679001644E-3</v>
      </c>
      <c r="ZY12" s="1">
        <f t="shared" si="60"/>
        <v>2.3280644189999614E-3</v>
      </c>
      <c r="ZZ12" s="1">
        <f t="shared" si="60"/>
        <v>2.3802084429942472E-3</v>
      </c>
      <c r="AAA12" s="1">
        <f t="shared" si="60"/>
        <v>2.4315601282613496E-3</v>
      </c>
      <c r="AAB12" s="1">
        <f t="shared" si="60"/>
        <v>2.4821252508412995E-3</v>
      </c>
      <c r="AAC12" s="1">
        <f t="shared" si="60"/>
        <v>2.5319095741695814E-3</v>
      </c>
      <c r="AAD12" s="1">
        <f t="shared" si="60"/>
        <v>2.5809188488150228E-3</v>
      </c>
      <c r="AAE12" s="1">
        <f t="shared" si="60"/>
        <v>2.6291588122217008E-3</v>
      </c>
      <c r="AAF12" s="1">
        <f t="shared" si="60"/>
        <v>2.6766351884548686E-3</v>
      </c>
      <c r="AAG12" s="1">
        <f t="shared" si="60"/>
        <v>2.7233536879508976E-3</v>
      </c>
      <c r="AAH12" s="1">
        <f t="shared" si="60"/>
        <v>2.7693200072711212E-3</v>
      </c>
      <c r="AAI12" s="1">
        <f t="shared" si="60"/>
        <v>2.8145398288596537E-3</v>
      </c>
      <c r="AAJ12" s="1">
        <f t="shared" si="60"/>
        <v>2.859018820805121E-3</v>
      </c>
      <c r="AAK12" s="1">
        <f t="shared" si="60"/>
        <v>2.9027626366061941E-3</v>
      </c>
      <c r="AAL12" s="1">
        <f t="shared" si="60"/>
        <v>2.9457769149410311E-3</v>
      </c>
      <c r="AAM12" s="1">
        <f t="shared" si="60"/>
        <v>2.9880672794405021E-3</v>
      </c>
      <c r="AAN12" s="1">
        <f t="shared" ref="AAN12:ACY12" si="61">IF(zeta&gt;1,c.case1*EXP(((-Kp/2+SQRT(Kp^2/4-Ki))*AAN$8))+c.case2*EXP(((-Kp/2-SQRT(Kp^2/4-Ki))*AAN$8)),IF(zeta=1,(c.case3+c.case4*AAN$8)*EXP(-SQRT(Ki)*AAN$8),EXP(-Kp/2*AAN$8)*((c.case5*COS(SQRT(Ki-Kp^2/4)*AAN$8)+(c.case6*SIN(SQRT(Ki-Kp^2/4)*AAN$8))))))</f>
        <v>3.0296393384651853E-3</v>
      </c>
      <c r="AAO12" s="1">
        <f t="shared" si="61"/>
        <v>3.0704986848861609E-3</v>
      </c>
      <c r="AAP12" s="1">
        <f t="shared" si="61"/>
        <v>3.1106508958694515E-3</v>
      </c>
      <c r="AAQ12" s="1">
        <f t="shared" si="61"/>
        <v>3.1501015326642315E-3</v>
      </c>
      <c r="AAR12" s="1">
        <f t="shared" si="61"/>
        <v>3.1888561403946793E-3</v>
      </c>
      <c r="AAS12" s="1">
        <f t="shared" si="61"/>
        <v>3.226920247855434E-3</v>
      </c>
      <c r="AAT12" s="1">
        <f t="shared" si="61"/>
        <v>3.2642993673107066E-3</v>
      </c>
      <c r="AAU12" s="1">
        <f t="shared" si="61"/>
        <v>3.3009989942969441E-3</v>
      </c>
      <c r="AAV12" s="1">
        <f t="shared" si="61"/>
        <v>3.3370246074290485E-3</v>
      </c>
      <c r="AAW12" s="1">
        <f t="shared" si="61"/>
        <v>3.3723816682101411E-3</v>
      </c>
      <c r="AAX12" s="1">
        <f t="shared" si="61"/>
        <v>3.4070756208447678E-3</v>
      </c>
      <c r="AAY12" s="1">
        <f t="shared" si="61"/>
        <v>3.4411118920556249E-3</v>
      </c>
      <c r="AAZ12" s="1">
        <f t="shared" si="61"/>
        <v>3.4744958909037069E-3</v>
      </c>
      <c r="ABA12" s="1">
        <f t="shared" si="61"/>
        <v>3.5072330086118376E-3</v>
      </c>
      <c r="ABB12" s="1">
        <f t="shared" si="61"/>
        <v>3.5393286183916131E-3</v>
      </c>
      <c r="ABC12" s="1">
        <f t="shared" si="61"/>
        <v>3.5707880752736945E-3</v>
      </c>
      <c r="ABD12" s="1">
        <f t="shared" si="61"/>
        <v>3.6016167159414014E-3</v>
      </c>
      <c r="ABE12" s="1">
        <f t="shared" si="61"/>
        <v>3.6318198585676498E-3</v>
      </c>
      <c r="ABF12" s="1">
        <f t="shared" si="61"/>
        <v>3.6614028026551036E-3</v>
      </c>
      <c r="ABG12" s="1">
        <f t="shared" si="61"/>
        <v>3.6903708288796044E-3</v>
      </c>
      <c r="ABH12" s="1">
        <f t="shared" si="61"/>
        <v>3.7187291989368297E-3</v>
      </c>
      <c r="ABI12" s="1">
        <f t="shared" si="61"/>
        <v>3.7464831553920852E-3</v>
      </c>
      <c r="ABJ12" s="1">
        <f t="shared" si="61"/>
        <v>3.7736379215333126E-3</v>
      </c>
      <c r="ABK12" s="1">
        <f t="shared" si="61"/>
        <v>3.8001987012272042E-3</v>
      </c>
      <c r="ABL12" s="1">
        <f t="shared" si="61"/>
        <v>3.8261706787784183E-3</v>
      </c>
      <c r="ABM12" s="1">
        <f t="shared" si="61"/>
        <v>3.8515590187919082E-3</v>
      </c>
      <c r="ABN12" s="1">
        <f t="shared" si="61"/>
        <v>3.8763688660382479E-3</v>
      </c>
      <c r="ABO12" s="1">
        <f t="shared" si="61"/>
        <v>3.9006053453220311E-3</v>
      </c>
      <c r="ABP12" s="1">
        <f t="shared" si="61"/>
        <v>3.9242735613532606E-3</v>
      </c>
      <c r="ABQ12" s="1">
        <f t="shared" si="61"/>
        <v>3.9473785986216814E-3</v>
      </c>
      <c r="ABR12" s="1">
        <f t="shared" si="61"/>
        <v>3.9699255212740951E-3</v>
      </c>
      <c r="ABS12" s="1">
        <f t="shared" si="61"/>
        <v>3.9919193729945745E-3</v>
      </c>
      <c r="ABT12" s="1">
        <f t="shared" si="61"/>
        <v>4.0133651768875737E-3</v>
      </c>
      <c r="ABU12" s="1">
        <f t="shared" si="61"/>
        <v>4.0342679353639185E-3</v>
      </c>
      <c r="ABV12" s="1">
        <f t="shared" si="61"/>
        <v>4.0546326300296108E-3</v>
      </c>
      <c r="ABW12" s="1">
        <f t="shared" si="61"/>
        <v>4.0744642215774715E-3</v>
      </c>
      <c r="ABX12" s="1">
        <f t="shared" si="61"/>
        <v>4.0937676496815758E-3</v>
      </c>
      <c r="ABY12" s="1">
        <f t="shared" si="61"/>
        <v>4.1125478328944238E-3</v>
      </c>
      <c r="ABZ12" s="1">
        <f t="shared" si="61"/>
        <v>4.1308096685468794E-3</v>
      </c>
      <c r="ACA12" s="1">
        <f t="shared" si="61"/>
        <v>4.1485580326508075E-3</v>
      </c>
      <c r="ACB12" s="1">
        <f t="shared" si="61"/>
        <v>4.1657977798043935E-3</v>
      </c>
      <c r="ACC12" s="1">
        <f t="shared" si="61"/>
        <v>4.1825337431001478E-3</v>
      </c>
      <c r="ACD12" s="1">
        <f t="shared" si="61"/>
        <v>4.1987707340355113E-3</v>
      </c>
      <c r="ACE12" s="1">
        <f t="shared" si="61"/>
        <v>4.2145135424261045E-3</v>
      </c>
      <c r="ACF12" s="1">
        <f t="shared" si="61"/>
        <v>4.2297669363215483E-3</v>
      </c>
      <c r="ACG12" s="1">
        <f t="shared" si="61"/>
        <v>4.244535661923848E-3</v>
      </c>
      <c r="ACH12" s="1">
        <f t="shared" si="61"/>
        <v>4.2588244435083121E-3</v>
      </c>
      <c r="ACI12" s="1">
        <f t="shared" si="61"/>
        <v>4.2726379833469968E-3</v>
      </c>
      <c r="ACJ12" s="1">
        <f t="shared" si="61"/>
        <v>4.2859809616346148E-3</v>
      </c>
      <c r="ACK12" s="1">
        <f t="shared" si="61"/>
        <v>4.2988580364169424E-3</v>
      </c>
      <c r="ACL12" s="1">
        <f t="shared" si="61"/>
        <v>4.3112738435216224E-3</v>
      </c>
      <c r="ACM12" s="1">
        <f t="shared" si="61"/>
        <v>4.3232329964914178E-3</v>
      </c>
      <c r="ACN12" s="1">
        <f t="shared" si="61"/>
        <v>4.3347400865198478E-3</v>
      </c>
      <c r="ACO12" s="1">
        <f t="shared" si="61"/>
        <v>4.3457996823891782E-3</v>
      </c>
      <c r="ACP12" s="1">
        <f t="shared" si="61"/>
        <v>4.3564163304107683E-3</v>
      </c>
      <c r="ACQ12" s="1">
        <f t="shared" si="61"/>
        <v>4.366594554367738E-3</v>
      </c>
      <c r="ACR12" s="1">
        <f t="shared" si="61"/>
        <v>4.3763388554599169E-3</v>
      </c>
      <c r="ACS12" s="1">
        <f t="shared" si="61"/>
        <v>4.3856537122510921E-3</v>
      </c>
      <c r="ACT12" s="1">
        <f t="shared" si="61"/>
        <v>4.3945435806184768E-3</v>
      </c>
      <c r="ACU12" s="1">
        <f t="shared" si="61"/>
        <v>4.4030128937044216E-3</v>
      </c>
      <c r="ACV12" s="1">
        <f t="shared" si="61"/>
        <v>4.4110660618703274E-3</v>
      </c>
      <c r="ACW12" s="1">
        <f t="shared" si="61"/>
        <v>4.418707472652739E-3</v>
      </c>
      <c r="ACX12" s="1">
        <f t="shared" si="61"/>
        <v>4.4259414907215832E-3</v>
      </c>
      <c r="ACY12" s="1">
        <f t="shared" si="61"/>
        <v>4.4327724578405656E-3</v>
      </c>
      <c r="ACZ12" s="1">
        <f t="shared" ref="ACZ12:AFK12" si="62">IF(zeta&gt;1,c.case1*EXP(((-Kp/2+SQRT(Kp^2/4-Ki))*ACZ$8))+c.case2*EXP(((-Kp/2-SQRT(Kp^2/4-Ki))*ACZ$8)),IF(zeta=1,(c.case3+c.case4*ACZ$8)*EXP(-SQRT(Ki)*ACZ$8),EXP(-Kp/2*ACZ$8)*((c.case5*COS(SQRT(Ki-Kp^2/4)*ACZ$8)+(c.case6*SIN(SQRT(Ki-Kp^2/4)*ACZ$8))))))</f>
        <v>4.4392046928296586E-3</v>
      </c>
      <c r="ADA12" s="1">
        <f t="shared" si="62"/>
        <v>4.4452424915296844E-3</v>
      </c>
      <c r="ADB12" s="1">
        <f t="shared" si="62"/>
        <v>4.4508901267689702E-3</v>
      </c>
      <c r="ADC12" s="1">
        <f t="shared" si="62"/>
        <v>4.456151848332042E-3</v>
      </c>
      <c r="ADD12" s="1">
        <f t="shared" si="62"/>
        <v>4.4610318829303476E-3</v>
      </c>
      <c r="ADE12" s="1">
        <f t="shared" si="62"/>
        <v>4.4655344341749705E-3</v>
      </c>
      <c r="ADF12" s="1">
        <f t="shared" si="62"/>
        <v>4.4696636825513319E-3</v>
      </c>
      <c r="ADG12" s="1">
        <f t="shared" si="62"/>
        <v>4.4734237853958454E-3</v>
      </c>
      <c r="ADH12" s="1">
        <f t="shared" si="62"/>
        <v>4.4768188768745066E-3</v>
      </c>
      <c r="ADI12" s="1">
        <f t="shared" si="62"/>
        <v>4.4798530679633977E-3</v>
      </c>
      <c r="ADJ12" s="1">
        <f t="shared" si="62"/>
        <v>4.4825304464310867E-3</v>
      </c>
      <c r="ADK12" s="1">
        <f t="shared" si="62"/>
        <v>4.4848550768228843E-3</v>
      </c>
      <c r="ADL12" s="1">
        <f t="shared" si="62"/>
        <v>4.4868310004469759E-3</v>
      </c>
      <c r="ADM12" s="1">
        <f t="shared" si="62"/>
        <v>4.4884622353623541E-3</v>
      </c>
      <c r="ADN12" s="1">
        <f t="shared" si="62"/>
        <v>4.4897527763685793E-3</v>
      </c>
      <c r="ADO12" s="1">
        <f t="shared" si="62"/>
        <v>4.4907065949973202E-3</v>
      </c>
      <c r="ADP12" s="1">
        <f t="shared" si="62"/>
        <v>4.491327639505654E-3</v>
      </c>
      <c r="ADQ12" s="1">
        <f t="shared" si="62"/>
        <v>4.491619834871125E-3</v>
      </c>
      <c r="ADR12" s="1">
        <f t="shared" si="62"/>
        <v>4.49158708278852E-3</v>
      </c>
      <c r="ADS12" s="1">
        <f t="shared" si="62"/>
        <v>4.4912332616683431E-3</v>
      </c>
      <c r="ADT12" s="1">
        <f t="shared" si="62"/>
        <v>4.490562226637E-3</v>
      </c>
      <c r="ADU12" s="1">
        <f t="shared" si="62"/>
        <v>4.4895778095386052E-3</v>
      </c>
      <c r="ADV12" s="1">
        <f t="shared" si="62"/>
        <v>4.4882838189384761E-3</v>
      </c>
      <c r="ADW12" s="1">
        <f t="shared" si="62"/>
        <v>4.486684040128224E-3</v>
      </c>
      <c r="ADX12" s="1">
        <f t="shared" si="62"/>
        <v>4.4847822351324644E-3</v>
      </c>
      <c r="ADY12" s="1">
        <f t="shared" si="62"/>
        <v>4.4825821427170983E-3</v>
      </c>
      <c r="ADZ12" s="1">
        <f t="shared" si="62"/>
        <v>4.480087478399176E-3</v>
      </c>
      <c r="AEA12" s="1">
        <f t="shared" si="62"/>
        <v>4.4773019344582984E-3</v>
      </c>
      <c r="AEB12" s="1">
        <f t="shared" si="62"/>
        <v>4.4742291799495411E-3</v>
      </c>
      <c r="AEC12" s="1">
        <f t="shared" si="62"/>
        <v>4.4708728607178961E-3</v>
      </c>
      <c r="AED12" s="1">
        <f t="shared" si="62"/>
        <v>4.4672365994141957E-3</v>
      </c>
      <c r="AEE12" s="1">
        <f t="shared" si="62"/>
        <v>4.4633239955125092E-3</v>
      </c>
      <c r="AEF12" s="1">
        <f t="shared" si="62"/>
        <v>4.4591386253289922E-3</v>
      </c>
      <c r="AEG12" s="1">
        <f t="shared" si="62"/>
        <v>4.4546840420421618E-3</v>
      </c>
      <c r="AEH12" s="1">
        <f t="shared" si="62"/>
        <v>4.4499637757145945E-3</v>
      </c>
      <c r="AEI12" s="1">
        <f t="shared" si="62"/>
        <v>4.4449813333160126E-3</v>
      </c>
      <c r="AEJ12" s="1">
        <f t="shared" si="62"/>
        <v>4.4397401987477537E-3</v>
      </c>
      <c r="AEK12" s="1">
        <f t="shared" si="62"/>
        <v>4.4342438328685962E-3</v>
      </c>
      <c r="AEL12" s="1">
        <f t="shared" si="62"/>
        <v>4.4284956735219268E-3</v>
      </c>
      <c r="AEM12" s="1">
        <f t="shared" si="62"/>
        <v>4.4224991355642255E-3</v>
      </c>
      <c r="AEN12" s="1">
        <f t="shared" si="62"/>
        <v>4.4162576108948727E-3</v>
      </c>
      <c r="AEO12" s="1">
        <f t="shared" si="62"/>
        <v>4.4097744684872152E-3</v>
      </c>
      <c r="AEP12" s="1">
        <f t="shared" si="62"/>
        <v>4.4030530544209362E-3</v>
      </c>
      <c r="AEQ12" s="1">
        <f t="shared" si="62"/>
        <v>4.3960966919156545E-3</v>
      </c>
      <c r="AER12" s="1">
        <f t="shared" si="62"/>
        <v>4.3889086813657593E-3</v>
      </c>
      <c r="AES12" s="1">
        <f t="shared" si="62"/>
        <v>4.3814923003764788E-3</v>
      </c>
      <c r="AET12" s="1">
        <f t="shared" si="62"/>
        <v>4.3738508038011362E-3</v>
      </c>
      <c r="AEU12" s="1">
        <f t="shared" si="62"/>
        <v>4.3659874237795895E-3</v>
      </c>
      <c r="AEV12" s="1">
        <f t="shared" si="62"/>
        <v>4.3579053697778503E-3</v>
      </c>
      <c r="AEW12" s="1">
        <f t="shared" si="62"/>
        <v>4.3496078286288358E-3</v>
      </c>
      <c r="AEX12" s="1">
        <f t="shared" si="62"/>
        <v>4.3410979645742732E-3</v>
      </c>
      <c r="AEY12" s="1">
        <f t="shared" si="62"/>
        <v>4.3323789193077016E-3</v>
      </c>
      <c r="AEZ12" s="1">
        <f t="shared" si="62"/>
        <v>4.3234538120185909E-3</v>
      </c>
      <c r="AFA12" s="1">
        <f t="shared" si="62"/>
        <v>4.3143257394375363E-3</v>
      </c>
      <c r="AFB12" s="1">
        <f t="shared" si="62"/>
        <v>4.3049977758825237E-3</v>
      </c>
      <c r="AFC12" s="1">
        <f t="shared" si="62"/>
        <v>4.2954729733062488E-3</v>
      </c>
      <c r="AFD12" s="1">
        <f t="shared" si="62"/>
        <v>4.2857543613444675E-3</v>
      </c>
      <c r="AFE12" s="1">
        <f t="shared" si="62"/>
        <v>4.2758449473653693E-3</v>
      </c>
      <c r="AFF12" s="1">
        <f t="shared" si="62"/>
        <v>4.2657477165199617E-3</v>
      </c>
      <c r="AFG12" s="1">
        <f t="shared" si="62"/>
        <v>4.2554656317934317E-3</v>
      </c>
      <c r="AFH12" s="1">
        <f t="shared" si="62"/>
        <v>4.2450016340574897E-3</v>
      </c>
      <c r="AFI12" s="1">
        <f t="shared" si="62"/>
        <v>4.2343586421236716E-3</v>
      </c>
      <c r="AFJ12" s="1">
        <f t="shared" si="62"/>
        <v>4.2235395527975778E-3</v>
      </c>
      <c r="AFK12" s="1">
        <f t="shared" si="62"/>
        <v>4.2125472409340458E-3</v>
      </c>
      <c r="AFL12" s="1">
        <f t="shared" ref="AFL12:AHW12" si="63">IF(zeta&gt;1,c.case1*EXP(((-Kp/2+SQRT(Kp^2/4-Ki))*AFL$8))+c.case2*EXP(((-Kp/2-SQRT(Kp^2/4-Ki))*AFL$8)),IF(zeta=1,(c.case3+c.case4*AFL$8)*EXP(-SQRT(Ki)*AFL$8),EXP(-Kp/2*AFL$8)*((c.case5*COS(SQRT(Ki-Kp^2/4)*AFL$8)+(c.case6*SIN(SQRT(Ki-Kp^2/4)*AFL$8))))))</f>
        <v>4.2013845594932363E-3</v>
      </c>
      <c r="AFM12" s="1">
        <f t="shared" si="63"/>
        <v>4.1900543395976056E-3</v>
      </c>
      <c r="AFN12" s="1">
        <f t="shared" si="63"/>
        <v>4.1785593905897837E-3</v>
      </c>
      <c r="AFO12" s="1">
        <f t="shared" si="63"/>
        <v>4.1669025000913027E-3</v>
      </c>
      <c r="AFP12" s="1">
        <f t="shared" si="63"/>
        <v>4.155086434062173E-3</v>
      </c>
      <c r="AFQ12" s="1">
        <f t="shared" si="63"/>
        <v>4.1431139368613293E-3</v>
      </c>
      <c r="AFR12" s="1">
        <f t="shared" si="63"/>
        <v>4.1309877313078702E-3</v>
      </c>
      <c r="AFS12" s="1">
        <f t="shared" si="63"/>
        <v>4.1187105187431234E-3</v>
      </c>
      <c r="AFT12" s="1">
        <f t="shared" si="63"/>
        <v>4.1062849790935102E-3</v>
      </c>
      <c r="AFU12" s="1">
        <f t="shared" si="63"/>
        <v>4.093713770934179E-3</v>
      </c>
      <c r="AFV12" s="1">
        <f t="shared" si="63"/>
        <v>4.0809995315534264E-3</v>
      </c>
      <c r="AFW12" s="1">
        <f t="shared" si="63"/>
        <v>4.0681448770178638E-3</v>
      </c>
      <c r="AFX12" s="1">
        <f t="shared" si="63"/>
        <v>4.0551524022383132E-3</v>
      </c>
      <c r="AFY12" s="1">
        <f t="shared" si="63"/>
        <v>4.0420246810364607E-3</v>
      </c>
      <c r="AFZ12" s="1">
        <f t="shared" si="63"/>
        <v>4.028764266212197E-3</v>
      </c>
      <c r="AGA12" s="1">
        <f t="shared" si="63"/>
        <v>4.015373689611669E-3</v>
      </c>
      <c r="AGB12" s="1">
        <f t="shared" si="63"/>
        <v>4.0018554621960283E-3</v>
      </c>
      <c r="AGC12" s="1">
        <f t="shared" si="63"/>
        <v>3.9882120741108291E-3</v>
      </c>
      <c r="AGD12" s="1">
        <f t="shared" si="63"/>
        <v>3.9744459947561256E-3</v>
      </c>
      <c r="AGE12" s="1">
        <f t="shared" si="63"/>
        <v>3.9605596728571821E-3</v>
      </c>
      <c r="AGF12" s="1">
        <f t="shared" si="63"/>
        <v>3.9465555365358358E-3</v>
      </c>
      <c r="AGG12" s="1">
        <f t="shared" si="63"/>
        <v>3.9324359933824906E-3</v>
      </c>
      <c r="AGH12" s="1">
        <f t="shared" si="63"/>
        <v>3.9182034305287015E-3</v>
      </c>
      <c r="AGI12" s="1">
        <f t="shared" si="63"/>
        <v>3.9038602147203746E-3</v>
      </c>
      <c r="AGJ12" s="1">
        <f t="shared" si="63"/>
        <v>3.8894086923915478E-3</v>
      </c>
      <c r="AGK12" s="1">
        <f t="shared" si="63"/>
        <v>3.8748511897387333E-3</v>
      </c>
      <c r="AGL12" s="1">
        <f t="shared" si="63"/>
        <v>3.8601900127958493E-3</v>
      </c>
      <c r="AGM12" s="1">
        <f t="shared" si="63"/>
        <v>3.8454274475096706E-3</v>
      </c>
      <c r="AGN12" s="1">
        <f t="shared" si="63"/>
        <v>3.8305657598158324E-3</v>
      </c>
      <c r="AGO12" s="1">
        <f t="shared" si="63"/>
        <v>3.8156071957153636E-3</v>
      </c>
      <c r="AGP12" s="1">
        <f t="shared" si="63"/>
        <v>3.8005539813517229E-3</v>
      </c>
      <c r="AGQ12" s="1">
        <f t="shared" si="63"/>
        <v>3.7854083230883418E-3</v>
      </c>
      <c r="AGR12" s="1">
        <f t="shared" si="63"/>
        <v>3.7701724075866654E-3</v>
      </c>
      <c r="AGS12" s="1">
        <f t="shared" si="63"/>
        <v>3.7548484018846474E-3</v>
      </c>
      <c r="AGT12" s="1">
        <f t="shared" si="63"/>
        <v>3.7394384534757573E-3</v>
      </c>
      <c r="AGU12" s="1">
        <f t="shared" si="63"/>
        <v>3.7239446903883991E-3</v>
      </c>
      <c r="AGV12" s="1">
        <f t="shared" si="63"/>
        <v>3.7083692212657978E-3</v>
      </c>
      <c r="AGW12" s="1">
        <f t="shared" si="63"/>
        <v>3.6927141354463231E-3</v>
      </c>
      <c r="AGX12" s="1">
        <f t="shared" si="63"/>
        <v>3.676981503044228E-3</v>
      </c>
      <c r="AGY12" s="1">
        <f t="shared" si="63"/>
        <v>3.6611733750307996E-3</v>
      </c>
      <c r="AGZ12" s="1">
        <f t="shared" si="63"/>
        <v>3.6452917833159227E-3</v>
      </c>
      <c r="AHA12" s="1">
        <f t="shared" si="63"/>
        <v>3.6293387408300151E-3</v>
      </c>
      <c r="AHB12" s="1">
        <f t="shared" si="63"/>
        <v>3.6133162416063704E-3</v>
      </c>
      <c r="AHC12" s="1">
        <f t="shared" si="63"/>
        <v>3.597226260863852E-3</v>
      </c>
      <c r="AHD12" s="1">
        <f t="shared" si="63"/>
        <v>3.5810707550899394E-3</v>
      </c>
      <c r="AHE12" s="1">
        <f t="shared" si="63"/>
        <v>3.5648516621241597E-3</v>
      </c>
      <c r="AHF12" s="1">
        <f t="shared" si="63"/>
        <v>3.5485709012418156E-3</v>
      </c>
      <c r="AHG12" s="1">
        <f t="shared" si="63"/>
        <v>3.5322303732380788E-3</v>
      </c>
      <c r="AHH12" s="1">
        <f t="shared" si="63"/>
        <v>3.5158319605123789E-3</v>
      </c>
      <c r="AHI12" s="1">
        <f t="shared" si="63"/>
        <v>3.4993775271531069E-3</v>
      </c>
      <c r="AHJ12" s="1">
        <f t="shared" si="63"/>
        <v>3.482868919022638E-3</v>
      </c>
      <c r="AHK12" s="1">
        <f t="shared" si="63"/>
        <v>3.4663079638426204E-3</v>
      </c>
      <c r="AHL12" s="1">
        <f t="shared" si="63"/>
        <v>3.449696471279547E-3</v>
      </c>
      <c r="AHM12" s="1">
        <f t="shared" si="63"/>
        <v>3.4330362330306221E-3</v>
      </c>
      <c r="AHN12" s="1">
        <f t="shared" si="63"/>
        <v>3.4163290229098629E-3</v>
      </c>
      <c r="AHO12" s="1">
        <f t="shared" si="63"/>
        <v>3.3995765969344672E-3</v>
      </c>
      <c r="AHP12" s="1">
        <f t="shared" si="63"/>
        <v>3.3827806934114244E-3</v>
      </c>
      <c r="AHQ12" s="1">
        <f t="shared" si="63"/>
        <v>3.3659430330243495E-3</v>
      </c>
      <c r="AHR12" s="1">
        <f t="shared" si="63"/>
        <v>3.3490653189205662E-3</v>
      </c>
      <c r="AHS12" s="1">
        <f t="shared" si="63"/>
        <v>3.3321492367983829E-3</v>
      </c>
      <c r="AHT12" s="1">
        <f t="shared" si="63"/>
        <v>3.3151964549945805E-3</v>
      </c>
      <c r="AHU12" s="1">
        <f t="shared" si="63"/>
        <v>3.2982086245721171E-3</v>
      </c>
      <c r="AHV12" s="1">
        <f t="shared" si="63"/>
        <v>3.2811873794079986E-3</v>
      </c>
      <c r="AHW12" s="1">
        <f t="shared" si="63"/>
        <v>3.2641343362813475E-3</v>
      </c>
      <c r="AHX12" s="1">
        <f t="shared" ref="AHX12:AKI12" si="64">IF(zeta&gt;1,c.case1*EXP(((-Kp/2+SQRT(Kp^2/4-Ki))*AHX$8))+c.case2*EXP(((-Kp/2-SQRT(Kp^2/4-Ki))*AHX$8)),IF(zeta=1,(c.case3+c.case4*AHX$8)*EXP(-SQRT(Ki)*AHX$8),EXP(-Kp/2*AHX$8)*((c.case5*COS(SQRT(Ki-Kp^2/4)*AHX$8)+(c.case6*SIN(SQRT(Ki-Kp^2/4)*AHX$8))))))</f>
        <v>3.2470510949616422E-3</v>
      </c>
      <c r="AHY12" s="1">
        <f t="shared" si="64"/>
        <v>3.2299392382971054E-3</v>
      </c>
      <c r="AHZ12" s="1">
        <f t="shared" si="64"/>
        <v>3.2128003323032791E-3</v>
      </c>
      <c r="AIA12" s="1">
        <f t="shared" si="64"/>
        <v>3.1956359262517255E-3</v>
      </c>
      <c r="AIB12" s="1">
        <f t="shared" si="64"/>
        <v>3.1784475527588622E-3</v>
      </c>
      <c r="AIC12" s="1">
        <f t="shared" si="64"/>
        <v>3.1612367278749591E-3</v>
      </c>
      <c r="AID12" s="1">
        <f t="shared" si="64"/>
        <v>3.1440049511732323E-3</v>
      </c>
      <c r="AIE12" s="1">
        <f t="shared" si="64"/>
        <v>3.1267537058390625E-3</v>
      </c>
      <c r="AIF12" s="1">
        <f t="shared" si="64"/>
        <v>3.1094844587593305E-3</v>
      </c>
      <c r="AIG12" s="1">
        <f t="shared" si="64"/>
        <v>3.0921986606118317E-3</v>
      </c>
      <c r="AIH12" s="1">
        <f t="shared" si="64"/>
        <v>3.0748977459548166E-3</v>
      </c>
      <c r="AII12" s="1">
        <f t="shared" si="64"/>
        <v>3.0575831333165917E-3</v>
      </c>
      <c r="AIJ12" s="1">
        <f t="shared" si="64"/>
        <v>3.040256225285197E-3</v>
      </c>
      <c r="AIK12" s="1">
        <f t="shared" si="64"/>
        <v>3.0229184085981808E-3</v>
      </c>
      <c r="AIL12" s="1">
        <f t="shared" si="64"/>
        <v>3.0055710542324083E-3</v>
      </c>
      <c r="AIM12" s="1">
        <f t="shared" si="64"/>
        <v>2.9882155174939446E-3</v>
      </c>
      <c r="AIN12" s="1">
        <f t="shared" si="64"/>
        <v>2.9708531381079854E-3</v>
      </c>
      <c r="AIO12" s="1">
        <f t="shared" si="64"/>
        <v>2.9534852403088137E-3</v>
      </c>
      <c r="AIP12" s="1">
        <f t="shared" si="64"/>
        <v>2.9361131329298231E-3</v>
      </c>
      <c r="AIQ12" s="1">
        <f t="shared" si="64"/>
        <v>2.9187381094935437E-3</v>
      </c>
      <c r="AIR12" s="1">
        <f t="shared" si="64"/>
        <v>2.9013614483016886E-3</v>
      </c>
      <c r="AIS12" s="1">
        <f t="shared" si="64"/>
        <v>2.8839844125252419E-3</v>
      </c>
      <c r="AIT12" s="1">
        <f t="shared" si="64"/>
        <v>2.86660825029453E-3</v>
      </c>
      <c r="AIU12" s="1">
        <f t="shared" si="64"/>
        <v>2.8492341947893001E-3</v>
      </c>
      <c r="AIV12" s="1">
        <f t="shared" si="64"/>
        <v>2.831863464328805E-3</v>
      </c>
      <c r="AIW12" s="1">
        <f t="shared" si="64"/>
        <v>2.8144972624618569E-3</v>
      </c>
      <c r="AIX12" s="1">
        <f t="shared" si="64"/>
        <v>2.797136778056891E-3</v>
      </c>
      <c r="AIY12" s="1">
        <f t="shared" si="64"/>
        <v>2.7797831853919831E-3</v>
      </c>
      <c r="AIZ12" s="1">
        <f t="shared" si="64"/>
        <v>2.7624376442448389E-3</v>
      </c>
      <c r="AJA12" s="1">
        <f t="shared" si="64"/>
        <v>2.7451012999827698E-3</v>
      </c>
      <c r="AJB12" s="1">
        <f t="shared" si="64"/>
        <v>2.7277752836525984E-3</v>
      </c>
      <c r="AJC12" s="1">
        <f t="shared" si="64"/>
        <v>2.7104607120705345E-3</v>
      </c>
      <c r="AJD12" s="1">
        <f t="shared" si="64"/>
        <v>2.6931586879119919E-3</v>
      </c>
      <c r="AJE12" s="1">
        <f t="shared" si="64"/>
        <v>2.6758702998013395E-3</v>
      </c>
      <c r="AJF12" s="1">
        <f t="shared" si="64"/>
        <v>2.6585966224016051E-3</v>
      </c>
      <c r="AJG12" s="1">
        <f t="shared" si="64"/>
        <v>2.6413387165040952E-3</v>
      </c>
      <c r="AJH12" s="1">
        <f t="shared" si="64"/>
        <v>2.6240976291179276E-3</v>
      </c>
      <c r="AJI12" s="1">
        <f t="shared" si="64"/>
        <v>2.6068743935595139E-3</v>
      </c>
      <c r="AJJ12" s="1">
        <f t="shared" si="64"/>
        <v>2.5896700295419271E-3</v>
      </c>
      <c r="AJK12" s="1">
        <f t="shared" si="64"/>
        <v>2.5724855432641843E-3</v>
      </c>
      <c r="AJL12" s="1">
        <f t="shared" si="64"/>
        <v>2.5553219275004412E-3</v>
      </c>
      <c r="AJM12" s="1">
        <f t="shared" si="64"/>
        <v>2.5381801616890611E-3</v>
      </c>
      <c r="AJN12" s="1">
        <f t="shared" si="64"/>
        <v>2.521061212021608E-3</v>
      </c>
      <c r="AJO12" s="1">
        <f t="shared" si="64"/>
        <v>2.5039660315316998E-3</v>
      </c>
      <c r="AJP12" s="1">
        <f t="shared" si="64"/>
        <v>2.4868955601837451E-3</v>
      </c>
      <c r="AJQ12" s="1">
        <f t="shared" si="64"/>
        <v>2.4698507249615786E-3</v>
      </c>
      <c r="AJR12" s="1">
        <f t="shared" si="64"/>
        <v>2.4528324399569444E-3</v>
      </c>
      <c r="AJS12" s="1">
        <f t="shared" si="64"/>
        <v>2.4358416064578568E-3</v>
      </c>
      <c r="AJT12" s="1">
        <f t="shared" si="64"/>
        <v>2.4188791130368256E-3</v>
      </c>
      <c r="AJU12" s="1">
        <f t="shared" si="64"/>
        <v>2.4019458356389269E-3</v>
      </c>
      <c r="AJV12" s="1">
        <f t="shared" si="64"/>
        <v>2.3850426376697477E-3</v>
      </c>
      <c r="AJW12" s="1">
        <f t="shared" si="64"/>
        <v>2.3681703700831631E-3</v>
      </c>
      <c r="AJX12" s="1">
        <f t="shared" si="64"/>
        <v>2.3513298714689522E-3</v>
      </c>
      <c r="AJY12" s="1">
        <f t="shared" si="64"/>
        <v>2.3345219681402806E-3</v>
      </c>
      <c r="AJZ12" s="1">
        <f t="shared" si="64"/>
        <v>2.3177474742209873E-3</v>
      </c>
      <c r="AKA12" s="1">
        <f t="shared" si="64"/>
        <v>2.3010071917327212E-3</v>
      </c>
      <c r="AKB12" s="1">
        <f t="shared" si="64"/>
        <v>2.2843019106819017E-3</v>
      </c>
      <c r="AKC12" s="1">
        <f t="shared" si="64"/>
        <v>2.2676324091464887E-3</v>
      </c>
      <c r="AKD12" s="1">
        <f t="shared" si="64"/>
        <v>2.2509994533625971E-3</v>
      </c>
      <c r="AKE12" s="1">
        <f t="shared" si="64"/>
        <v>2.2344037978109044E-3</v>
      </c>
      <c r="AKF12" s="1">
        <f t="shared" si="64"/>
        <v>2.217846185302868E-3</v>
      </c>
      <c r="AKG12" s="1">
        <f t="shared" si="64"/>
        <v>2.2013273470667697E-3</v>
      </c>
      <c r="AKH12" s="1">
        <f t="shared" si="64"/>
        <v>2.1848480028335399E-3</v>
      </c>
      <c r="AKI12" s="1">
        <f t="shared" si="64"/>
        <v>2.168408860922396E-3</v>
      </c>
      <c r="AKJ12" s="1">
        <f t="shared" ref="AKJ12:ALX12" si="65">IF(zeta&gt;1,c.case1*EXP(((-Kp/2+SQRT(Kp^2/4-Ki))*AKJ$8))+c.case2*EXP(((-Kp/2-SQRT(Kp^2/4-Ki))*AKJ$8)),IF(zeta=1,(c.case3+c.case4*AKJ$8)*EXP(-SQRT(Ki)*AKJ$8),EXP(-Kp/2*AKJ$8)*((c.case5*COS(SQRT(Ki-Kp^2/4)*AKJ$8)+(c.case6*SIN(SQRT(Ki-Kp^2/4)*AKJ$8))))))</f>
        <v>2.1520106183262689E-3</v>
      </c>
      <c r="AKK12" s="1">
        <f t="shared" si="65"/>
        <v>2.135653960797017E-3</v>
      </c>
      <c r="AKL12" s="1">
        <f t="shared" si="65"/>
        <v>2.1193395629304458E-3</v>
      </c>
      <c r="AKM12" s="1">
        <f t="shared" si="65"/>
        <v>2.1030680882510948E-3</v>
      </c>
      <c r="AKN12" s="1">
        <f t="shared" si="65"/>
        <v>2.086840189296803E-3</v>
      </c>
      <c r="AKO12" s="1">
        <f t="shared" si="65"/>
        <v>2.0706565077030733E-3</v>
      </c>
      <c r="AKP12" s="1">
        <f t="shared" si="65"/>
        <v>2.0545176742871895E-3</v>
      </c>
      <c r="AKQ12" s="1">
        <f t="shared" si="65"/>
        <v>2.0384243091321119E-3</v>
      </c>
      <c r="AKR12" s="1">
        <f t="shared" si="65"/>
        <v>2.0223770216701458E-3</v>
      </c>
      <c r="AKS12" s="1">
        <f t="shared" si="65"/>
        <v>2.0063764107663569E-3</v>
      </c>
      <c r="AKT12" s="1">
        <f t="shared" si="65"/>
        <v>1.9904230648017753E-3</v>
      </c>
      <c r="AKU12" s="1">
        <f t="shared" si="65"/>
        <v>1.9745175617563357E-3</v>
      </c>
      <c r="AKV12" s="1">
        <f t="shared" si="65"/>
        <v>1.9586604692915705E-3</v>
      </c>
      <c r="AKW12" s="1">
        <f t="shared" si="65"/>
        <v>1.9428523448330784E-3</v>
      </c>
      <c r="AKX12" s="1">
        <f t="shared" si="65"/>
        <v>1.9270937356527173E-3</v>
      </c>
      <c r="AKY12" s="1">
        <f t="shared" si="65"/>
        <v>1.9113851789505571E-3</v>
      </c>
      <c r="AKZ12" s="1">
        <f t="shared" si="65"/>
        <v>1.895727201936571E-3</v>
      </c>
      <c r="ALA12" s="1">
        <f t="shared" si="65"/>
        <v>1.880120321912062E-3</v>
      </c>
      <c r="ALB12" s="1">
        <f t="shared" si="65"/>
        <v>1.8645650463508456E-3</v>
      </c>
      <c r="ALC12" s="1">
        <f t="shared" si="65"/>
        <v>1.8490618729801493E-3</v>
      </c>
      <c r="ALD12" s="1">
        <f t="shared" si="65"/>
        <v>1.8336112898612433E-3</v>
      </c>
      <c r="ALE12" s="1">
        <f t="shared" si="65"/>
        <v>1.8182137754698218E-3</v>
      </c>
      <c r="ALF12" s="1">
        <f t="shared" si="65"/>
        <v>1.8028697987760916E-3</v>
      </c>
      <c r="ALG12" s="1">
        <f t="shared" si="65"/>
        <v>1.7875798193245913E-3</v>
      </c>
      <c r="ALH12" s="1">
        <f t="shared" si="65"/>
        <v>1.7723442873137393E-3</v>
      </c>
      <c r="ALI12" s="1">
        <f t="shared" si="65"/>
        <v>1.7571636436750856E-3</v>
      </c>
      <c r="ALJ12" s="1">
        <f t="shared" si="65"/>
        <v>1.742038320152307E-3</v>
      </c>
      <c r="ALK12" s="1">
        <f t="shared" si="65"/>
        <v>1.7269687393798965E-3</v>
      </c>
      <c r="ALL12" s="1">
        <f t="shared" si="65"/>
        <v>1.7119553149615651E-3</v>
      </c>
      <c r="ALM12" s="1">
        <f t="shared" si="65"/>
        <v>1.6969984515483763E-3</v>
      </c>
      <c r="ALN12" s="1">
        <f t="shared" si="65"/>
        <v>1.6820985449165662E-3</v>
      </c>
      <c r="ALO12" s="1">
        <f t="shared" si="65"/>
        <v>1.6672559820450812E-3</v>
      </c>
      <c r="ALP12" s="1">
        <f t="shared" si="65"/>
        <v>1.6524711411928224E-3</v>
      </c>
      <c r="ALQ12" s="1">
        <f t="shared" si="65"/>
        <v>1.6377443919755785E-3</v>
      </c>
      <c r="ALR12" s="1">
        <f t="shared" si="65"/>
        <v>1.623076095442685E-3</v>
      </c>
      <c r="ALS12" s="1">
        <f t="shared" si="65"/>
        <v>1.6084666041533593E-3</v>
      </c>
      <c r="ALT12" s="1">
        <f t="shared" si="65"/>
        <v>1.5939162622527355E-3</v>
      </c>
      <c r="ALU12" s="1">
        <f t="shared" si="65"/>
        <v>1.5794254055476122E-3</v>
      </c>
      <c r="ALV12" s="1">
        <f t="shared" si="65"/>
        <v>1.5649943615818713E-3</v>
      </c>
      <c r="ALW12" s="1">
        <f t="shared" si="65"/>
        <v>1.550623449711604E-3</v>
      </c>
      <c r="ALX12" s="1">
        <f t="shared" si="65"/>
        <v>1.5363129811799209E-3</v>
      </c>
    </row>
    <row r="13" spans="2:1012">
      <c r="C13" s="32" t="s">
        <v>36</v>
      </c>
      <c r="D13" s="32"/>
      <c r="E13" s="32"/>
      <c r="F13" s="33"/>
      <c r="G13" s="32"/>
      <c r="J13" s="66"/>
      <c r="K13" s="4" t="s">
        <v>70</v>
      </c>
      <c r="L13" s="1">
        <f>-i.e*Kp</f>
        <v>-1.5</v>
      </c>
      <c r="M13" s="1">
        <f>(M12-L12)/$M$8</f>
        <v>-1.4955000269352563</v>
      </c>
      <c r="N13" s="1">
        <f t="shared" ref="N13:BY13" si="66">(N12-M12)/$M$8</f>
        <v>-1.4865004029953055</v>
      </c>
      <c r="O13" s="1">
        <f t="shared" si="66"/>
        <v>-1.4775017413702629</v>
      </c>
      <c r="P13" s="1">
        <f t="shared" si="66"/>
        <v>-1.4685046746093915</v>
      </c>
      <c r="Q13" s="1">
        <f t="shared" si="66"/>
        <v>-1.4595098276022482</v>
      </c>
      <c r="R13" s="1">
        <f t="shared" si="66"/>
        <v>-1.4505178176258959</v>
      </c>
      <c r="S13" s="1">
        <f t="shared" si="66"/>
        <v>-1.4415292543912273</v>
      </c>
      <c r="T13" s="1">
        <f t="shared" si="66"/>
        <v>-1.4325447400895668</v>
      </c>
      <c r="U13" s="1">
        <f t="shared" si="66"/>
        <v>-1.4235648694394809</v>
      </c>
      <c r="V13" s="1">
        <f t="shared" si="66"/>
        <v>-1.4145902297331425</v>
      </c>
      <c r="W13" s="1">
        <f t="shared" si="66"/>
        <v>-1.4056214008829753</v>
      </c>
      <c r="X13" s="1">
        <f t="shared" si="66"/>
        <v>-1.3966589554681579</v>
      </c>
      <c r="Y13" s="1">
        <f t="shared" si="66"/>
        <v>-1.3877034587811143</v>
      </c>
      <c r="Z13" s="1">
        <f t="shared" si="66"/>
        <v>-1.378755468874046</v>
      </c>
      <c r="AA13" s="1">
        <f t="shared" si="66"/>
        <v>-1.3698155366051317</v>
      </c>
      <c r="AB13" s="1">
        <f t="shared" si="66"/>
        <v>-1.3608842056853365</v>
      </c>
      <c r="AC13" s="1">
        <f t="shared" si="66"/>
        <v>-1.3519620127242087</v>
      </c>
      <c r="AD13" s="1">
        <f t="shared" si="66"/>
        <v>-1.3430494872766623</v>
      </c>
      <c r="AE13" s="1">
        <f t="shared" si="66"/>
        <v>-1.3341471518889674</v>
      </c>
      <c r="AF13" s="1">
        <f t="shared" si="66"/>
        <v>-1.3252555221449913</v>
      </c>
      <c r="AG13" s="1">
        <f t="shared" si="66"/>
        <v>-1.3163751067124252</v>
      </c>
      <c r="AH13" s="1">
        <f t="shared" si="66"/>
        <v>-1.3075064073887892</v>
      </c>
      <c r="AI13" s="1">
        <f t="shared" si="66"/>
        <v>-1.2986499191475487</v>
      </c>
      <c r="AJ13" s="1">
        <f t="shared" si="66"/>
        <v>-1.2898061301839097</v>
      </c>
      <c r="AK13" s="1">
        <f t="shared" si="66"/>
        <v>-1.2809755219611307</v>
      </c>
      <c r="AL13" s="1">
        <f t="shared" si="66"/>
        <v>-1.2721585692557906</v>
      </c>
      <c r="AM13" s="1">
        <f t="shared" si="66"/>
        <v>-1.2633557402041</v>
      </c>
      <c r="AN13" s="1">
        <f t="shared" si="66"/>
        <v>-1.2545674963473363</v>
      </c>
      <c r="AO13" s="1">
        <f t="shared" si="66"/>
        <v>-1.2457942926774461</v>
      </c>
      <c r="AP13" s="1">
        <f t="shared" si="66"/>
        <v>-1.2370365776828429</v>
      </c>
      <c r="AQ13" s="1">
        <f t="shared" si="66"/>
        <v>-1.2282947933935222</v>
      </c>
      <c r="AR13" s="1">
        <f t="shared" si="66"/>
        <v>-1.2195693754268737</v>
      </c>
      <c r="AS13" s="1">
        <f t="shared" si="66"/>
        <v>-1.2108607530326303</v>
      </c>
      <c r="AT13" s="1">
        <f t="shared" si="66"/>
        <v>-1.2021693491384016</v>
      </c>
      <c r="AU13" s="1">
        <f t="shared" si="66"/>
        <v>-1.1934955803945684</v>
      </c>
      <c r="AV13" s="1">
        <f t="shared" si="66"/>
        <v>-1.1848398572194967</v>
      </c>
      <c r="AW13" s="1">
        <f t="shared" si="66"/>
        <v>-1.1762025838444601</v>
      </c>
      <c r="AX13" s="1">
        <f t="shared" si="66"/>
        <v>-1.1675841583584923</v>
      </c>
      <c r="AY13" s="1">
        <f t="shared" si="66"/>
        <v>-1.1589849727531991</v>
      </c>
      <c r="AZ13" s="1">
        <f t="shared" si="66"/>
        <v>-1.150405412967348</v>
      </c>
      <c r="BA13" s="1">
        <f t="shared" si="66"/>
        <v>-1.1418458589316227</v>
      </c>
      <c r="BB13" s="1">
        <f t="shared" si="66"/>
        <v>-1.1333066846129225</v>
      </c>
      <c r="BC13" s="1">
        <f t="shared" si="66"/>
        <v>-1.1247882580587565</v>
      </c>
      <c r="BD13" s="1">
        <f t="shared" si="66"/>
        <v>-1.1162909414415971</v>
      </c>
      <c r="BE13" s="1">
        <f t="shared" si="66"/>
        <v>-1.1078150911030953</v>
      </c>
      <c r="BF13" s="1">
        <f t="shared" si="66"/>
        <v>-1.0993610575978223</v>
      </c>
      <c r="BG13" s="1">
        <f t="shared" si="66"/>
        <v>-1.0909291857375685</v>
      </c>
      <c r="BH13" s="1">
        <f t="shared" si="66"/>
        <v>-1.0825198146350161</v>
      </c>
      <c r="BI13" s="1">
        <f t="shared" si="66"/>
        <v>-1.0741332777473787</v>
      </c>
      <c r="BJ13" s="1">
        <f t="shared" si="66"/>
        <v>-1.0657699029201149</v>
      </c>
      <c r="BK13" s="1">
        <f t="shared" si="66"/>
        <v>-1.0574300124303604</v>
      </c>
      <c r="BL13" s="1">
        <f t="shared" si="66"/>
        <v>-1.049113923030212</v>
      </c>
      <c r="BM13" s="1">
        <f t="shared" si="66"/>
        <v>-1.0408219459901238</v>
      </c>
      <c r="BN13" s="1">
        <f t="shared" si="66"/>
        <v>-1.0325543871418652</v>
      </c>
      <c r="BO13" s="1">
        <f t="shared" si="66"/>
        <v>-1.0243115469216122</v>
      </c>
      <c r="BP13" s="1">
        <f t="shared" si="66"/>
        <v>-1.0160937204126557</v>
      </c>
      <c r="BQ13" s="1">
        <f t="shared" si="66"/>
        <v>-1.0079011973883543</v>
      </c>
      <c r="BR13" s="1">
        <f t="shared" si="66"/>
        <v>-0.99973426235454299</v>
      </c>
      <c r="BS13" s="1">
        <f t="shared" si="66"/>
        <v>-0.99159319459211914</v>
      </c>
      <c r="BT13" s="1">
        <f t="shared" si="66"/>
        <v>-0.98347826819924344</v>
      </c>
      <c r="BU13" s="1">
        <f t="shared" si="66"/>
        <v>-0.97538975213377899</v>
      </c>
      <c r="BV13" s="1">
        <f t="shared" si="66"/>
        <v>-0.96732791025509746</v>
      </c>
      <c r="BW13" s="1">
        <f t="shared" si="66"/>
        <v>-0.95929300136615014</v>
      </c>
      <c r="BX13" s="1">
        <f t="shared" si="66"/>
        <v>-0.95128527925528172</v>
      </c>
      <c r="BY13" s="1">
        <f t="shared" si="66"/>
        <v>-0.9433049927378353</v>
      </c>
      <c r="BZ13" s="1">
        <f t="shared" ref="BZ13:EK13" si="67">(BZ12-BY12)/$M$8</f>
        <v>-0.93535238569758539</v>
      </c>
      <c r="CA13" s="1">
        <f t="shared" si="67"/>
        <v>-0.92742769712826634</v>
      </c>
      <c r="CB13" s="1">
        <f t="shared" si="67"/>
        <v>-0.91953116117472056</v>
      </c>
      <c r="CC13" s="1">
        <f t="shared" si="67"/>
        <v>-0.91166300717394899</v>
      </c>
      <c r="CD13" s="1">
        <f t="shared" si="67"/>
        <v>-0.90382345969609168</v>
      </c>
      <c r="CE13" s="1">
        <f t="shared" si="67"/>
        <v>-0.8960127385851876</v>
      </c>
      <c r="CF13" s="1">
        <f t="shared" si="67"/>
        <v>-0.88823105899987764</v>
      </c>
      <c r="CG13" s="1">
        <f t="shared" si="67"/>
        <v>-0.88047863145379601</v>
      </c>
      <c r="CH13" s="1">
        <f t="shared" si="67"/>
        <v>-0.87275566185597564</v>
      </c>
      <c r="CI13" s="1">
        <f t="shared" si="67"/>
        <v>-0.86506235155103806</v>
      </c>
      <c r="CJ13" s="1">
        <f t="shared" si="67"/>
        <v>-0.85739889735921004</v>
      </c>
      <c r="CK13" s="1">
        <f t="shared" si="67"/>
        <v>-0.84976549161618753</v>
      </c>
      <c r="CL13" s="1">
        <f t="shared" si="67"/>
        <v>-0.84216232221292342</v>
      </c>
      <c r="CM13" s="1">
        <f t="shared" si="67"/>
        <v>-0.83458957263508882</v>
      </c>
      <c r="CN13" s="1">
        <f t="shared" si="67"/>
        <v>-0.82704742200267323</v>
      </c>
      <c r="CO13" s="1">
        <f t="shared" si="67"/>
        <v>-0.81953604510900946</v>
      </c>
      <c r="CP13" s="1">
        <f t="shared" si="67"/>
        <v>-0.81205561246008162</v>
      </c>
      <c r="CQ13" s="1">
        <f t="shared" si="67"/>
        <v>-0.80460629031328668</v>
      </c>
      <c r="CR13" s="1">
        <f t="shared" si="67"/>
        <v>-0.79718824071638505</v>
      </c>
      <c r="CS13" s="1">
        <f t="shared" si="67"/>
        <v>-0.78980162154597411</v>
      </c>
      <c r="CT13" s="1">
        <f t="shared" si="67"/>
        <v>-0.78244658654601229</v>
      </c>
      <c r="CU13" s="1">
        <f t="shared" si="67"/>
        <v>-0.77512328536611874</v>
      </c>
      <c r="CV13" s="1">
        <f t="shared" si="67"/>
        <v>-0.76783186359964328</v>
      </c>
      <c r="CW13" s="1">
        <f t="shared" si="67"/>
        <v>-0.76057246282171942</v>
      </c>
      <c r="CX13" s="1">
        <f t="shared" si="67"/>
        <v>-0.75334522062695664</v>
      </c>
      <c r="CY13" s="1">
        <f t="shared" si="67"/>
        <v>-0.74615027066718753</v>
      </c>
      <c r="CZ13" s="1">
        <f t="shared" si="67"/>
        <v>-0.73898774268881662</v>
      </c>
      <c r="DA13" s="1">
        <f t="shared" si="67"/>
        <v>-0.73185776257025592</v>
      </c>
      <c r="DB13" s="1">
        <f t="shared" si="67"/>
        <v>-0.72476045235884967</v>
      </c>
      <c r="DC13" s="1">
        <f t="shared" si="67"/>
        <v>-0.71769593030810219</v>
      </c>
      <c r="DD13" s="1">
        <f t="shared" si="67"/>
        <v>-0.71066431091426285</v>
      </c>
      <c r="DE13" s="1">
        <f t="shared" si="67"/>
        <v>-0.70366570495299441</v>
      </c>
      <c r="DF13" s="1">
        <f t="shared" si="67"/>
        <v>-0.69670021951591388</v>
      </c>
      <c r="DG13" s="1">
        <f t="shared" si="67"/>
        <v>-0.68976795804673996</v>
      </c>
      <c r="DH13" s="1">
        <f t="shared" si="67"/>
        <v>-0.68286902037751473</v>
      </c>
      <c r="DI13" s="1">
        <f t="shared" si="67"/>
        <v>-0.67600350276448418</v>
      </c>
      <c r="DJ13" s="1">
        <f t="shared" si="67"/>
        <v>-0.66917149792383723</v>
      </c>
      <c r="DK13" s="1">
        <f t="shared" si="67"/>
        <v>-0.66237309506738529</v>
      </c>
      <c r="DL13" s="1">
        <f t="shared" si="67"/>
        <v>-0.65560837993791465</v>
      </c>
      <c r="DM13" s="1">
        <f t="shared" si="67"/>
        <v>-0.64887743484437832</v>
      </c>
      <c r="DN13" s="1">
        <f t="shared" si="67"/>
        <v>-0.64218033869713376</v>
      </c>
      <c r="DO13" s="1">
        <f t="shared" si="67"/>
        <v>-0.63551716704262839</v>
      </c>
      <c r="DP13" s="1">
        <f t="shared" si="67"/>
        <v>-0.62888799209826274</v>
      </c>
      <c r="DQ13" s="1">
        <f t="shared" si="67"/>
        <v>-0.62229288278690775</v>
      </c>
      <c r="DR13" s="1">
        <f t="shared" si="67"/>
        <v>-0.61573190477120887</v>
      </c>
      <c r="DS13" s="1">
        <f t="shared" si="67"/>
        <v>-0.60920512048781916</v>
      </c>
      <c r="DT13" s="1">
        <f t="shared" si="67"/>
        <v>-0.60271258918143111</v>
      </c>
      <c r="DU13" s="1">
        <f t="shared" si="67"/>
        <v>-0.59625436693860712</v>
      </c>
      <c r="DV13" s="1">
        <f t="shared" si="67"/>
        <v>-0.58983050672133108</v>
      </c>
      <c r="DW13" s="1">
        <f t="shared" si="67"/>
        <v>-0.58344105840068061</v>
      </c>
      <c r="DX13" s="1">
        <f t="shared" si="67"/>
        <v>-0.57708606878995561</v>
      </c>
      <c r="DY13" s="1">
        <f t="shared" si="67"/>
        <v>-0.57076558167787161</v>
      </c>
      <c r="DZ13" s="1">
        <f t="shared" si="67"/>
        <v>-0.56447963786153321</v>
      </c>
      <c r="EA13" s="1">
        <f t="shared" si="67"/>
        <v>-0.55822827517915807</v>
      </c>
      <c r="EB13" s="1">
        <f t="shared" si="67"/>
        <v>-0.55201152854262003</v>
      </c>
      <c r="EC13" s="1">
        <f t="shared" si="67"/>
        <v>-0.54582942996998696</v>
      </c>
      <c r="ED13" s="1">
        <f t="shared" si="67"/>
        <v>-0.5396820086176306</v>
      </c>
      <c r="EE13" s="1">
        <f t="shared" si="67"/>
        <v>-0.53356929081227555</v>
      </c>
      <c r="EF13" s="1">
        <f t="shared" si="67"/>
        <v>-0.52749130008298639</v>
      </c>
      <c r="EG13" s="1">
        <f t="shared" si="67"/>
        <v>-0.52144805719268661</v>
      </c>
      <c r="EH13" s="1">
        <f t="shared" si="67"/>
        <v>-0.51543958016985048</v>
      </c>
      <c r="EI13" s="1">
        <f t="shared" si="67"/>
        <v>-0.50946588433964746</v>
      </c>
      <c r="EJ13" s="1">
        <f t="shared" si="67"/>
        <v>-0.50352698235521698</v>
      </c>
      <c r="EK13" s="1">
        <f t="shared" si="67"/>
        <v>-0.49762288422860079</v>
      </c>
      <c r="EL13" s="1">
        <f t="shared" ref="EL13:GW13" si="68">(EL12-EK12)/$M$8</f>
        <v>-0.49175359736152485</v>
      </c>
      <c r="EM13" s="1">
        <f t="shared" si="68"/>
        <v>-0.48591912657600633</v>
      </c>
      <c r="EN13" s="1">
        <f t="shared" si="68"/>
        <v>-0.48011947414475376</v>
      </c>
      <c r="EO13" s="1">
        <f t="shared" si="68"/>
        <v>-0.47435463982149523</v>
      </c>
      <c r="EP13" s="1">
        <f t="shared" si="68"/>
        <v>-0.46862462087094442</v>
      </c>
      <c r="EQ13" s="1">
        <f t="shared" si="68"/>
        <v>-0.46292941209875438</v>
      </c>
      <c r="ER13" s="1">
        <f t="shared" si="68"/>
        <v>-0.45726900588118113</v>
      </c>
      <c r="ES13" s="1">
        <f t="shared" si="68"/>
        <v>-0.45164339219465288</v>
      </c>
      <c r="ET13" s="1">
        <f t="shared" si="68"/>
        <v>-0.44605255864502669</v>
      </c>
      <c r="EU13" s="1">
        <f t="shared" si="68"/>
        <v>-0.44049649049690726</v>
      </c>
      <c r="EV13" s="1">
        <f t="shared" si="68"/>
        <v>-0.4349751707024116</v>
      </c>
      <c r="EW13" s="1">
        <f t="shared" si="68"/>
        <v>-0.42948857993021539</v>
      </c>
      <c r="EX13" s="1">
        <f t="shared" si="68"/>
        <v>-0.424036696593944</v>
      </c>
      <c r="EY13" s="1">
        <f t="shared" si="68"/>
        <v>-0.4186194968807998</v>
      </c>
      <c r="EZ13" s="1">
        <f t="shared" si="68"/>
        <v>-0.41323695477971795</v>
      </c>
      <c r="FA13" s="1">
        <f t="shared" si="68"/>
        <v>-0.40788904210948324</v>
      </c>
      <c r="FB13" s="1">
        <f t="shared" si="68"/>
        <v>-0.4025757285466402</v>
      </c>
      <c r="FC13" s="1">
        <f t="shared" si="68"/>
        <v>-0.39729698165318506</v>
      </c>
      <c r="FD13" s="1">
        <f t="shared" si="68"/>
        <v>-0.39205276690415597</v>
      </c>
      <c r="FE13" s="1">
        <f t="shared" si="68"/>
        <v>-0.38684304771496697</v>
      </c>
      <c r="FF13" s="1">
        <f t="shared" si="68"/>
        <v>-0.38166778546857605</v>
      </c>
      <c r="FG13" s="1">
        <f t="shared" si="68"/>
        <v>-0.37652693954255861</v>
      </c>
      <c r="FH13" s="1">
        <f t="shared" si="68"/>
        <v>-0.37142046733586176</v>
      </c>
      <c r="FI13" s="1">
        <f t="shared" si="68"/>
        <v>-0.36634832429551129</v>
      </c>
      <c r="FJ13" s="1">
        <f t="shared" si="68"/>
        <v>-0.36131046394302474</v>
      </c>
      <c r="FK13" s="1">
        <f t="shared" si="68"/>
        <v>-0.3563068379007876</v>
      </c>
      <c r="FL13" s="1">
        <f t="shared" si="68"/>
        <v>-0.35133739591808494</v>
      </c>
      <c r="FM13" s="1">
        <f t="shared" si="68"/>
        <v>-0.34640208589708893</v>
      </c>
      <c r="FN13" s="1">
        <f t="shared" si="68"/>
        <v>-0.34150085391862312</v>
      </c>
      <c r="FO13" s="1">
        <f t="shared" si="68"/>
        <v>-0.33663364426770453</v>
      </c>
      <c r="FP13" s="1">
        <f t="shared" si="68"/>
        <v>-0.33180039945900769</v>
      </c>
      <c r="FQ13" s="1">
        <f t="shared" si="68"/>
        <v>-0.32700106026205611</v>
      </c>
      <c r="FR13" s="1">
        <f t="shared" si="68"/>
        <v>-0.32223556572628581</v>
      </c>
      <c r="FS13" s="1">
        <f t="shared" si="68"/>
        <v>-0.31750385320594882</v>
      </c>
      <c r="FT13" s="1">
        <f t="shared" si="68"/>
        <v>-0.31280585838476538</v>
      </c>
      <c r="FU13" s="1">
        <f t="shared" si="68"/>
        <v>-0.30814151530053968</v>
      </c>
      <c r="FV13" s="1">
        <f t="shared" si="68"/>
        <v>-0.30351075636940278</v>
      </c>
      <c r="FW13" s="1">
        <f t="shared" si="68"/>
        <v>-0.29891351241008968</v>
      </c>
      <c r="FX13" s="1">
        <f t="shared" si="68"/>
        <v>-0.29434971266788929</v>
      </c>
      <c r="FY13" s="1">
        <f t="shared" si="68"/>
        <v>-0.28981928483851405</v>
      </c>
      <c r="FZ13" s="1">
        <f t="shared" si="68"/>
        <v>-0.28532215509169229</v>
      </c>
      <c r="GA13" s="1">
        <f t="shared" si="68"/>
        <v>-0.28085824809477056</v>
      </c>
      <c r="GB13" s="1">
        <f t="shared" si="68"/>
        <v>-0.27642748703589348</v>
      </c>
      <c r="GC13" s="1">
        <f t="shared" si="68"/>
        <v>-0.27202979364724689</v>
      </c>
      <c r="GD13" s="1">
        <f t="shared" si="68"/>
        <v>-0.26766508822795643</v>
      </c>
      <c r="GE13" s="1">
        <f t="shared" si="68"/>
        <v>-0.26333328966695463</v>
      </c>
      <c r="GF13" s="1">
        <f t="shared" si="68"/>
        <v>-0.25903431546552697</v>
      </c>
      <c r="GG13" s="1">
        <f t="shared" si="68"/>
        <v>-0.25476808175986171</v>
      </c>
      <c r="GH13" s="1">
        <f t="shared" si="68"/>
        <v>-0.25053450334322491</v>
      </c>
      <c r="GI13" s="1">
        <f t="shared" si="68"/>
        <v>-0.24633349368818891</v>
      </c>
      <c r="GJ13" s="1">
        <f t="shared" si="68"/>
        <v>-0.24216496496851092</v>
      </c>
      <c r="GK13" s="1">
        <f t="shared" si="68"/>
        <v>-0.23802882808090023</v>
      </c>
      <c r="GL13" s="1">
        <f t="shared" si="68"/>
        <v>-0.23392499266669531</v>
      </c>
      <c r="GM13" s="1">
        <f t="shared" si="68"/>
        <v>-0.22985336713323909</v>
      </c>
      <c r="GN13" s="1">
        <f t="shared" si="68"/>
        <v>-0.22581385867519177</v>
      </c>
      <c r="GO13" s="1">
        <f t="shared" si="68"/>
        <v>-0.22180637329562158</v>
      </c>
      <c r="GP13" s="1">
        <f t="shared" si="68"/>
        <v>-0.21783081582694638</v>
      </c>
      <c r="GQ13" s="1">
        <f t="shared" si="68"/>
        <v>-0.21388708995172256</v>
      </c>
      <c r="GR13" s="1">
        <f t="shared" si="68"/>
        <v>-0.2099750982232397</v>
      </c>
      <c r="GS13" s="1">
        <f t="shared" si="68"/>
        <v>-0.20609474208594519</v>
      </c>
      <c r="GT13" s="1">
        <f t="shared" si="68"/>
        <v>-0.20224592189580295</v>
      </c>
      <c r="GU13" s="1">
        <f t="shared" si="68"/>
        <v>-0.19842853694030521</v>
      </c>
      <c r="GV13" s="1">
        <f t="shared" si="68"/>
        <v>-0.19464248545848079</v>
      </c>
      <c r="GW13" s="1">
        <f t="shared" si="68"/>
        <v>-0.19088766466070911</v>
      </c>
      <c r="GX13" s="1">
        <f t="shared" ref="GX13:JI13" si="69">(GX12-GW12)/$M$8</f>
        <v>-0.18716397074827057</v>
      </c>
      <c r="GY13" s="1">
        <f t="shared" si="69"/>
        <v>-0.18347129893292111</v>
      </c>
      <c r="GZ13" s="1">
        <f t="shared" si="69"/>
        <v>-0.17980954345603664</v>
      </c>
      <c r="HA13" s="1">
        <f t="shared" si="69"/>
        <v>-0.17617859760795523</v>
      </c>
      <c r="HB13" s="1">
        <f t="shared" si="69"/>
        <v>-0.17257835374677802</v>
      </c>
      <c r="HC13" s="1">
        <f t="shared" si="69"/>
        <v>-0.16900870331731238</v>
      </c>
      <c r="HD13" s="1">
        <f t="shared" si="69"/>
        <v>-0.16546953686967514</v>
      </c>
      <c r="HE13" s="1">
        <f t="shared" si="69"/>
        <v>-0.16196074407782285</v>
      </c>
      <c r="HF13" s="1">
        <f t="shared" si="69"/>
        <v>-0.15848221375787397</v>
      </c>
      <c r="HG13" s="1">
        <f t="shared" si="69"/>
        <v>-0.1550338338863512</v>
      </c>
      <c r="HH13" s="1">
        <f t="shared" si="69"/>
        <v>-0.15161549161814974</v>
      </c>
      <c r="HI13" s="1">
        <f t="shared" si="69"/>
        <v>-0.1482270733044605</v>
      </c>
      <c r="HJ13" s="1">
        <f t="shared" si="69"/>
        <v>-0.14486846451044685</v>
      </c>
      <c r="HK13" s="1">
        <f t="shared" si="69"/>
        <v>-0.14153955003287991</v>
      </c>
      <c r="HL13" s="1">
        <f t="shared" si="69"/>
        <v>-0.13824021391746488</v>
      </c>
      <c r="HM13" s="1">
        <f t="shared" si="69"/>
        <v>-0.13497033947618142</v>
      </c>
      <c r="HN13" s="1">
        <f t="shared" si="69"/>
        <v>-0.13172980930430123</v>
      </c>
      <c r="HO13" s="1">
        <f t="shared" si="69"/>
        <v>-0.12851850529741263</v>
      </c>
      <c r="HP13" s="1">
        <f t="shared" si="69"/>
        <v>-0.12533630866820578</v>
      </c>
      <c r="HQ13" s="1">
        <f t="shared" si="69"/>
        <v>-0.122183099963067</v>
      </c>
      <c r="HR13" s="1">
        <f t="shared" si="69"/>
        <v>-0.11905875907863156</v>
      </c>
      <c r="HS13" s="1">
        <f t="shared" si="69"/>
        <v>-0.11596316527812817</v>
      </c>
      <c r="HT13" s="1">
        <f t="shared" si="69"/>
        <v>-0.11289619720753971</v>
      </c>
      <c r="HU13" s="1">
        <f t="shared" si="69"/>
        <v>-0.10985773291166331</v>
      </c>
      <c r="HV13" s="1">
        <f t="shared" si="69"/>
        <v>-0.10684764985006631</v>
      </c>
      <c r="HW13" s="1">
        <f t="shared" si="69"/>
        <v>-0.10386582491271612</v>
      </c>
      <c r="HX13" s="1">
        <f t="shared" si="69"/>
        <v>-0.10091213443573152</v>
      </c>
      <c r="HY13" s="1">
        <f t="shared" si="69"/>
        <v>-9.7986454216714147E-2</v>
      </c>
      <c r="HZ13" s="1">
        <f t="shared" si="69"/>
        <v>-9.5088659530114666E-2</v>
      </c>
      <c r="IA13" s="1">
        <f t="shared" si="69"/>
        <v>-9.2218625142449773E-2</v>
      </c>
      <c r="IB13" s="1">
        <f t="shared" si="69"/>
        <v>-8.9376225327203462E-2</v>
      </c>
      <c r="IC13" s="1">
        <f t="shared" si="69"/>
        <v>-8.6561333879821983E-2</v>
      </c>
      <c r="ID13" s="1">
        <f t="shared" si="69"/>
        <v>-8.3773824132389596E-2</v>
      </c>
      <c r="IE13" s="1">
        <f t="shared" si="69"/>
        <v>-8.1013568968224536E-2</v>
      </c>
      <c r="IF13" s="1">
        <f t="shared" si="69"/>
        <v>-7.8280440836339671E-2</v>
      </c>
      <c r="IG13" s="1">
        <f t="shared" si="69"/>
        <v>-7.5574311765757435E-2</v>
      </c>
      <c r="IH13" s="1">
        <f t="shared" si="69"/>
        <v>-7.2895053379675584E-2</v>
      </c>
      <c r="II13" s="1">
        <f t="shared" si="69"/>
        <v>-7.0242536909476821E-2</v>
      </c>
      <c r="IJ13" s="1">
        <f t="shared" si="69"/>
        <v>-6.7616633208630872E-2</v>
      </c>
      <c r="IK13" s="1">
        <f t="shared" si="69"/>
        <v>-6.5017212766468185E-2</v>
      </c>
      <c r="IL13" s="1">
        <f t="shared" si="69"/>
        <v>-6.2444145721755884E-2</v>
      </c>
      <c r="IM13" s="1">
        <f t="shared" si="69"/>
        <v>-5.989730187618697E-2</v>
      </c>
      <c r="IN13" s="1">
        <f t="shared" si="69"/>
        <v>-5.73765507077377E-2</v>
      </c>
      <c r="IO13" s="1">
        <f t="shared" si="69"/>
        <v>-5.4881761383830663E-2</v>
      </c>
      <c r="IP13" s="1">
        <f t="shared" si="69"/>
        <v>-5.2412802774449291E-2</v>
      </c>
      <c r="IQ13" s="1">
        <f t="shared" si="69"/>
        <v>-4.9969543465030325E-2</v>
      </c>
      <c r="IR13" s="1">
        <f t="shared" si="69"/>
        <v>-4.7551851769293829E-2</v>
      </c>
      <c r="IS13" s="1">
        <f t="shared" si="69"/>
        <v>-4.5159595741871977E-2</v>
      </c>
      <c r="IT13" s="1">
        <f t="shared" si="69"/>
        <v>-4.2792643190906615E-2</v>
      </c>
      <c r="IU13" s="1">
        <f t="shared" si="69"/>
        <v>-4.0450861690365797E-2</v>
      </c>
      <c r="IV13" s="1">
        <f t="shared" si="69"/>
        <v>-3.8134118592395017E-2</v>
      </c>
      <c r="IW13" s="1">
        <f t="shared" si="69"/>
        <v>-3.5842281039404761E-2</v>
      </c>
      <c r="IX13" s="1">
        <f t="shared" si="69"/>
        <v>-3.3575215976078265E-2</v>
      </c>
      <c r="IY13" s="1">
        <f t="shared" si="69"/>
        <v>-3.1332790161309881E-2</v>
      </c>
      <c r="IZ13" s="1">
        <f t="shared" si="69"/>
        <v>-2.9114870179900582E-2</v>
      </c>
      <c r="JA13" s="1">
        <f t="shared" si="69"/>
        <v>-2.6921322454184077E-2</v>
      </c>
      <c r="JB13" s="1">
        <f t="shared" si="69"/>
        <v>-2.4752013255566196E-2</v>
      </c>
      <c r="JC13" s="1">
        <f t="shared" si="69"/>
        <v>-2.2606808715866511E-2</v>
      </c>
      <c r="JD13" s="1">
        <f t="shared" si="69"/>
        <v>-2.0485574838552401E-2</v>
      </c>
      <c r="JE13" s="1">
        <f t="shared" si="69"/>
        <v>-1.8388177509907205E-2</v>
      </c>
      <c r="JF13" s="1">
        <f t="shared" si="69"/>
        <v>-1.6314482509958983E-2</v>
      </c>
      <c r="JG13" s="1">
        <f t="shared" si="69"/>
        <v>-1.4264355523426614E-2</v>
      </c>
      <c r="JH13" s="1">
        <f t="shared" si="69"/>
        <v>-1.2237662150419576E-2</v>
      </c>
      <c r="JI13" s="1">
        <f t="shared" si="69"/>
        <v>-1.0234267917054451E-2</v>
      </c>
      <c r="JJ13" s="1">
        <f t="shared" ref="JJ13:LU13" si="70">(JJ12-JI12)/$M$8</f>
        <v>-8.2540382860540884E-3</v>
      </c>
      <c r="JK13" s="1">
        <f t="shared" si="70"/>
        <v>-6.2968386669894072E-3</v>
      </c>
      <c r="JL13" s="1">
        <f t="shared" si="70"/>
        <v>-4.362534426680803E-3</v>
      </c>
      <c r="JM13" s="1">
        <f t="shared" si="70"/>
        <v>-2.4509908992560725E-3</v>
      </c>
      <c r="JN13" s="1">
        <f t="shared" si="70"/>
        <v>-5.6207339620834018E-4</v>
      </c>
      <c r="JO13" s="1">
        <f t="shared" si="70"/>
        <v>1.304352783674384E-3</v>
      </c>
      <c r="JP13" s="1">
        <f t="shared" si="70"/>
        <v>3.1484223445496506E-3</v>
      </c>
      <c r="JQ13" s="1">
        <f t="shared" si="70"/>
        <v>4.9702699838408138E-3</v>
      </c>
      <c r="JR13" s="1">
        <f t="shared" si="70"/>
        <v>6.7700303826544184E-3</v>
      </c>
      <c r="JS13" s="1">
        <f t="shared" si="70"/>
        <v>8.5478381963675909E-3</v>
      </c>
      <c r="JT13" s="1">
        <f t="shared" si="70"/>
        <v>1.0303828045257063E-2</v>
      </c>
      <c r="JU13" s="1">
        <f t="shared" si="70"/>
        <v>1.2038134505332893E-2</v>
      </c>
      <c r="JV13" s="1">
        <f t="shared" si="70"/>
        <v>1.3750892099175654E-2</v>
      </c>
      <c r="JW13" s="1">
        <f t="shared" si="70"/>
        <v>1.5442235287009554E-2</v>
      </c>
      <c r="JX13" s="1">
        <f t="shared" si="70"/>
        <v>1.7112298457792885E-2</v>
      </c>
      <c r="JY13" s="1">
        <f t="shared" si="70"/>
        <v>1.8761215920422986E-2</v>
      </c>
      <c r="JZ13" s="1">
        <f t="shared" si="70"/>
        <v>2.0389121895118129E-2</v>
      </c>
      <c r="KA13" s="1">
        <f t="shared" si="70"/>
        <v>2.1996150504872275E-2</v>
      </c>
      <c r="KB13" s="1">
        <f t="shared" si="70"/>
        <v>2.3582435766989623E-2</v>
      </c>
      <c r="KC13" s="1">
        <f t="shared" si="70"/>
        <v>2.5148111584730182E-2</v>
      </c>
      <c r="KD13" s="1">
        <f t="shared" si="70"/>
        <v>2.6693311739191261E-2</v>
      </c>
      <c r="KE13" s="1">
        <f t="shared" si="70"/>
        <v>2.821816988106754E-2</v>
      </c>
      <c r="KF13" s="1">
        <f t="shared" si="70"/>
        <v>2.9722819522681743E-2</v>
      </c>
      <c r="KG13" s="1">
        <f t="shared" si="70"/>
        <v>3.120739403016104E-2</v>
      </c>
      <c r="KH13" s="1">
        <f t="shared" si="70"/>
        <v>3.2672026615481603E-2</v>
      </c>
      <c r="KI13" s="1">
        <f t="shared" si="70"/>
        <v>3.4116850328926029E-2</v>
      </c>
      <c r="KJ13" s="1">
        <f t="shared" si="70"/>
        <v>3.5541998051363821E-2</v>
      </c>
      <c r="KK13" s="1">
        <f t="shared" si="70"/>
        <v>3.694760248688575E-2</v>
      </c>
      <c r="KL13" s="1">
        <f t="shared" si="70"/>
        <v>3.8333796155285565E-2</v>
      </c>
      <c r="KM13" s="1">
        <f t="shared" si="70"/>
        <v>3.9700711384874771E-2</v>
      </c>
      <c r="KN13" s="1">
        <f t="shared" si="70"/>
        <v>4.1048480305252294E-2</v>
      </c>
      <c r="KO13" s="1">
        <f t="shared" si="70"/>
        <v>4.2377234840223349E-2</v>
      </c>
      <c r="KP13" s="1">
        <f t="shared" si="70"/>
        <v>4.3687106700801559E-2</v>
      </c>
      <c r="KQ13" s="1">
        <f t="shared" si="70"/>
        <v>4.4978227378370678E-2</v>
      </c>
      <c r="KR13" s="1">
        <f t="shared" si="70"/>
        <v>4.6250728137794267E-2</v>
      </c>
      <c r="KS13" s="1">
        <f t="shared" si="70"/>
        <v>4.7504740010861912E-2</v>
      </c>
      <c r="KT13" s="1">
        <f t="shared" si="70"/>
        <v>4.8740393789551556E-2</v>
      </c>
      <c r="KU13" s="1">
        <f t="shared" si="70"/>
        <v>4.9957820019614491E-2</v>
      </c>
      <c r="KV13" s="1">
        <f t="shared" si="70"/>
        <v>5.115714899416729E-2</v>
      </c>
      <c r="KW13" s="1">
        <f t="shared" si="70"/>
        <v>5.2338510747325373E-2</v>
      </c>
      <c r="KX13" s="1">
        <f t="shared" si="70"/>
        <v>5.3502035048041269E-2</v>
      </c>
      <c r="KY13" s="1">
        <f t="shared" si="70"/>
        <v>5.464785139397757E-2</v>
      </c>
      <c r="KZ13" s="1">
        <f t="shared" si="70"/>
        <v>5.5776089005404178E-2</v>
      </c>
      <c r="LA13" s="1">
        <f t="shared" si="70"/>
        <v>5.68868768193731E-2</v>
      </c>
      <c r="LB13" s="1">
        <f t="shared" si="70"/>
        <v>5.798034348376141E-2</v>
      </c>
      <c r="LC13" s="1">
        <f t="shared" si="70"/>
        <v>5.90566173515987E-2</v>
      </c>
      <c r="LD13" s="1">
        <f t="shared" si="70"/>
        <v>6.0115826475304335E-2</v>
      </c>
      <c r="LE13" s="1">
        <f t="shared" si="70"/>
        <v>6.1158098601240413E-2</v>
      </c>
      <c r="LF13" s="1">
        <f t="shared" si="70"/>
        <v>6.2183561164066981E-2</v>
      </c>
      <c r="LG13" s="1">
        <f t="shared" si="70"/>
        <v>6.3192341281468473E-2</v>
      </c>
      <c r="LH13" s="1">
        <f t="shared" si="70"/>
        <v>6.4184565748748312E-2</v>
      </c>
      <c r="LI13" s="1">
        <f t="shared" si="70"/>
        <v>6.5160361033666375E-2</v>
      </c>
      <c r="LJ13" s="1">
        <f t="shared" si="70"/>
        <v>6.6119853271231349E-2</v>
      </c>
      <c r="LK13" s="1">
        <f t="shared" si="70"/>
        <v>6.706316825871167E-2</v>
      </c>
      <c r="LL13" s="1">
        <f t="shared" si="70"/>
        <v>6.7990431450577066E-2</v>
      </c>
      <c r="LM13" s="1">
        <f t="shared" si="70"/>
        <v>6.8901767953717663E-2</v>
      </c>
      <c r="LN13" s="1">
        <f t="shared" si="70"/>
        <v>6.9797302522510429E-2</v>
      </c>
      <c r="LO13" s="1">
        <f t="shared" si="70"/>
        <v>7.067715955420481E-2</v>
      </c>
      <c r="LP13" s="1">
        <f t="shared" si="70"/>
        <v>7.1541463084211221E-2</v>
      </c>
      <c r="LQ13" s="1">
        <f t="shared" si="70"/>
        <v>7.2390336781587294E-2</v>
      </c>
      <c r="LR13" s="1">
        <f t="shared" si="70"/>
        <v>7.3223903944485969E-2</v>
      </c>
      <c r="LS13" s="1">
        <f t="shared" si="70"/>
        <v>7.4042287495867248E-2</v>
      </c>
      <c r="LT13" s="1">
        <f t="shared" si="70"/>
        <v>7.4845609979043437E-2</v>
      </c>
      <c r="LU13" s="1">
        <f t="shared" si="70"/>
        <v>7.563399355357131E-2</v>
      </c>
      <c r="LV13" s="1">
        <f t="shared" ref="LV13:OG13" si="71">(LV12-LU12)/$M$8</f>
        <v>7.6407559990953472E-2</v>
      </c>
      <c r="LW13" s="1">
        <f t="shared" si="71"/>
        <v>7.7166430670690123E-2</v>
      </c>
      <c r="LX13" s="1">
        <f t="shared" si="71"/>
        <v>7.7910726576122663E-2</v>
      </c>
      <c r="LY13" s="1">
        <f t="shared" si="71"/>
        <v>7.8640568290634649E-2</v>
      </c>
      <c r="LZ13" s="1">
        <f t="shared" si="71"/>
        <v>7.9356075993707031E-2</v>
      </c>
      <c r="MA13" s="1">
        <f t="shared" si="71"/>
        <v>8.0057369457160743E-2</v>
      </c>
      <c r="MB13" s="1">
        <f t="shared" si="71"/>
        <v>8.0744568041444392E-2</v>
      </c>
      <c r="MC13" s="1">
        <f t="shared" si="71"/>
        <v>8.1417790692022568E-2</v>
      </c>
      <c r="MD13" s="1">
        <f t="shared" si="71"/>
        <v>8.2077155935753737E-2</v>
      </c>
      <c r="ME13" s="1">
        <f t="shared" si="71"/>
        <v>8.2722781877483248E-2</v>
      </c>
      <c r="MF13" s="1">
        <f t="shared" si="71"/>
        <v>8.3354786196539188E-2</v>
      </c>
      <c r="MG13" s="1">
        <f t="shared" si="71"/>
        <v>8.3973286143464165E-2</v>
      </c>
      <c r="MH13" s="1">
        <f t="shared" si="71"/>
        <v>8.4578398536663824E-2</v>
      </c>
      <c r="MI13" s="1">
        <f t="shared" si="71"/>
        <v>8.5170239759266991E-2</v>
      </c>
      <c r="MJ13" s="1">
        <f t="shared" si="71"/>
        <v>8.5748925755947669E-2</v>
      </c>
      <c r="MK13" s="1">
        <f t="shared" si="71"/>
        <v>8.6314572029878855E-2</v>
      </c>
      <c r="ML13" s="1">
        <f t="shared" si="71"/>
        <v>8.686729363969678E-2</v>
      </c>
      <c r="MM13" s="1">
        <f t="shared" si="71"/>
        <v>8.7407205196617793E-2</v>
      </c>
      <c r="MN13" s="1">
        <f t="shared" si="71"/>
        <v>8.7934420861541379E-2</v>
      </c>
      <c r="MO13" s="1">
        <f t="shared" si="71"/>
        <v>8.8449054342274597E-2</v>
      </c>
      <c r="MP13" s="1">
        <f t="shared" si="71"/>
        <v>8.8951218890742645E-2</v>
      </c>
      <c r="MQ13" s="1">
        <f t="shared" si="71"/>
        <v>8.9441027300411063E-2</v>
      </c>
      <c r="MR13" s="1">
        <f t="shared" si="71"/>
        <v>8.9918591903589973E-2</v>
      </c>
      <c r="MS13" s="1">
        <f t="shared" si="71"/>
        <v>9.0384024568981175E-2</v>
      </c>
      <c r="MT13" s="1">
        <f t="shared" si="71"/>
        <v>9.0837436699110763E-2</v>
      </c>
      <c r="MU13" s="1">
        <f t="shared" si="71"/>
        <v>9.1278939228014999E-2</v>
      </c>
      <c r="MV13" s="1">
        <f t="shared" si="71"/>
        <v>9.1708642618780478E-2</v>
      </c>
      <c r="MW13" s="1">
        <f t="shared" si="71"/>
        <v>9.2126656861375722E-2</v>
      </c>
      <c r="MX13" s="1">
        <f t="shared" si="71"/>
        <v>9.2533091470312773E-2</v>
      </c>
      <c r="MY13" s="1">
        <f t="shared" si="71"/>
        <v>9.2928055482568994E-2</v>
      </c>
      <c r="MZ13" s="1">
        <f t="shared" si="71"/>
        <v>9.331165745540479E-2</v>
      </c>
      <c r="NA13" s="1">
        <f t="shared" si="71"/>
        <v>9.3684005464368669E-2</v>
      </c>
      <c r="NB13" s="1">
        <f t="shared" si="71"/>
        <v>9.4045207101288442E-2</v>
      </c>
      <c r="NC13" s="1">
        <f t="shared" si="71"/>
        <v>9.4395369472359547E-2</v>
      </c>
      <c r="ND13" s="1">
        <f t="shared" si="71"/>
        <v>9.4734599196209107E-2</v>
      </c>
      <c r="NE13" s="1">
        <f t="shared" si="71"/>
        <v>9.5063002402202834E-2</v>
      </c>
      <c r="NF13" s="1">
        <f t="shared" si="71"/>
        <v>9.5380684728522958E-2</v>
      </c>
      <c r="NG13" s="1">
        <f t="shared" si="71"/>
        <v>9.5687751320648606E-2</v>
      </c>
      <c r="NH13" s="1">
        <f t="shared" si="71"/>
        <v>9.5984306829520472E-2</v>
      </c>
      <c r="NI13" s="1">
        <f t="shared" si="71"/>
        <v>9.627045541013568E-2</v>
      </c>
      <c r="NJ13" s="1">
        <f t="shared" si="71"/>
        <v>9.654630071982695E-2</v>
      </c>
      <c r="NK13" s="1">
        <f t="shared" si="71"/>
        <v>9.6811945916944198E-2</v>
      </c>
      <c r="NL13" s="1">
        <f t="shared" si="71"/>
        <v>9.70674936593037E-2</v>
      </c>
      <c r="NM13" s="1">
        <f t="shared" si="71"/>
        <v>9.7313046102893985E-2</v>
      </c>
      <c r="NN13" s="1">
        <f t="shared" si="71"/>
        <v>9.7548704900460304E-2</v>
      </c>
      <c r="NO13" s="1">
        <f t="shared" si="71"/>
        <v>9.7774571200363175E-2</v>
      </c>
      <c r="NP13" s="1">
        <f t="shared" si="71"/>
        <v>9.7990745645183674E-2</v>
      </c>
      <c r="NQ13" s="1">
        <f t="shared" si="71"/>
        <v>9.8197328370751985E-2</v>
      </c>
      <c r="NR13" s="1">
        <f t="shared" si="71"/>
        <v>9.8394419004829009E-2</v>
      </c>
      <c r="NS13" s="1">
        <f t="shared" si="71"/>
        <v>9.8582116666204311E-2</v>
      </c>
      <c r="NT13" s="1">
        <f t="shared" si="71"/>
        <v>9.8760519963519977E-2</v>
      </c>
      <c r="NU13" s="1">
        <f t="shared" si="71"/>
        <v>9.8929726994479578E-2</v>
      </c>
      <c r="NV13" s="1">
        <f t="shared" si="71"/>
        <v>9.9089835344706723E-2</v>
      </c>
      <c r="NW13" s="1">
        <f t="shared" si="71"/>
        <v>9.9240942087071987E-2</v>
      </c>
      <c r="NX13" s="1">
        <f t="shared" si="71"/>
        <v>9.9383143780714528E-2</v>
      </c>
      <c r="NY13" s="1">
        <f t="shared" si="71"/>
        <v>9.9516536470348194E-2</v>
      </c>
      <c r="NZ13" s="1">
        <f t="shared" si="71"/>
        <v>9.9641215685480899E-2</v>
      </c>
      <c r="OA13" s="1">
        <f t="shared" si="71"/>
        <v>9.9757276439745024E-2</v>
      </c>
      <c r="OB13" s="1">
        <f t="shared" si="71"/>
        <v>9.9864813230189642E-2</v>
      </c>
      <c r="OC13" s="1">
        <f t="shared" si="71"/>
        <v>9.9963920036836434E-2</v>
      </c>
      <c r="OD13" s="1">
        <f t="shared" si="71"/>
        <v>0.10005469032188519</v>
      </c>
      <c r="OE13" s="1">
        <f t="shared" si="71"/>
        <v>0.1001372170294397</v>
      </c>
      <c r="OF13" s="1">
        <f t="shared" si="71"/>
        <v>0.1002115925848486</v>
      </c>
      <c r="OG13" s="1">
        <f t="shared" si="71"/>
        <v>0.10027790889441043</v>
      </c>
      <c r="OH13" s="1">
        <f t="shared" ref="OH13:QS13" si="72">(OH12-OG12)/$M$8</f>
        <v>0.10033625734490181</v>
      </c>
      <c r="OI13" s="1">
        <f t="shared" si="72"/>
        <v>0.10038672880329294</v>
      </c>
      <c r="OJ13" s="1">
        <f t="shared" si="72"/>
        <v>0.10042941361636595</v>
      </c>
      <c r="OK13" s="1">
        <f t="shared" si="72"/>
        <v>0.10046440161058309</v>
      </c>
      <c r="OL13" s="1">
        <f t="shared" si="72"/>
        <v>0.10049178209170159</v>
      </c>
      <c r="OM13" s="1">
        <f t="shared" si="72"/>
        <v>0.10051164384476327</v>
      </c>
      <c r="ON13" s="1">
        <f t="shared" si="72"/>
        <v>0.10052407513378228</v>
      </c>
      <c r="OO13" s="1">
        <f t="shared" si="72"/>
        <v>0.10052916370180756</v>
      </c>
      <c r="OP13" s="1">
        <f t="shared" si="72"/>
        <v>0.10052699677069732</v>
      </c>
      <c r="OQ13" s="1">
        <f t="shared" si="72"/>
        <v>0.10051766104125434</v>
      </c>
      <c r="OR13" s="1">
        <f t="shared" si="72"/>
        <v>0.10050124269308375</v>
      </c>
      <c r="OS13" s="1">
        <f t="shared" si="72"/>
        <v>0.10047782738476646</v>
      </c>
      <c r="OT13" s="1">
        <f t="shared" si="72"/>
        <v>0.10044750025385227</v>
      </c>
      <c r="OU13" s="1">
        <f t="shared" si="72"/>
        <v>0.10041034591705758</v>
      </c>
      <c r="OV13" s="1">
        <f t="shared" si="72"/>
        <v>0.10036644847033829</v>
      </c>
      <c r="OW13" s="1">
        <f t="shared" si="72"/>
        <v>0.10031589148918468</v>
      </c>
      <c r="OX13" s="1">
        <f t="shared" si="72"/>
        <v>0.1002587580287255</v>
      </c>
      <c r="OY13" s="1">
        <f t="shared" si="72"/>
        <v>0.10019513062414429</v>
      </c>
      <c r="OZ13" s="1">
        <f t="shared" si="72"/>
        <v>0.10012509129078521</v>
      </c>
      <c r="PA13" s="1">
        <f t="shared" si="72"/>
        <v>0.1000487215246891</v>
      </c>
      <c r="PB13" s="1">
        <f t="shared" si="72"/>
        <v>9.9966102302773835E-2</v>
      </c>
      <c r="PC13" s="1">
        <f t="shared" si="72"/>
        <v>9.9877314083365171E-2</v>
      </c>
      <c r="PD13" s="1">
        <f t="shared" si="72"/>
        <v>9.9782436806517688E-2</v>
      </c>
      <c r="PE13" s="1">
        <f t="shared" si="72"/>
        <v>9.9681549894594171E-2</v>
      </c>
      <c r="PF13" s="1">
        <f t="shared" si="72"/>
        <v>9.957473225261429E-2</v>
      </c>
      <c r="PG13" s="1">
        <f t="shared" si="72"/>
        <v>9.9462062268931145E-2</v>
      </c>
      <c r="PH13" s="1">
        <f t="shared" si="72"/>
        <v>9.9343617815625049E-2</v>
      </c>
      <c r="PI13" s="1">
        <f t="shared" si="72"/>
        <v>9.9219476249249455E-2</v>
      </c>
      <c r="PJ13" s="1">
        <f t="shared" si="72"/>
        <v>9.9089714411308011E-2</v>
      </c>
      <c r="PK13" s="1">
        <f t="shared" si="72"/>
        <v>9.895440862899528E-2</v>
      </c>
      <c r="PL13" s="1">
        <f t="shared" si="72"/>
        <v>9.8813634715784818E-2</v>
      </c>
      <c r="PM13" s="1">
        <f t="shared" si="72"/>
        <v>9.8667467972228876E-2</v>
      </c>
      <c r="PN13" s="1">
        <f t="shared" si="72"/>
        <v>9.8515983186588107E-2</v>
      </c>
      <c r="PO13" s="1">
        <f t="shared" si="72"/>
        <v>9.8359254635667706E-2</v>
      </c>
      <c r="PP13" s="1">
        <f t="shared" si="72"/>
        <v>9.8197356085539048E-2</v>
      </c>
      <c r="PQ13" s="1">
        <f t="shared" si="72"/>
        <v>9.8030360792424401E-2</v>
      </c>
      <c r="PR13" s="1">
        <f t="shared" si="72"/>
        <v>9.7858341503456736E-2</v>
      </c>
      <c r="PS13" s="1">
        <f t="shared" si="72"/>
        <v>9.7681370457609537E-2</v>
      </c>
      <c r="PT13" s="1">
        <f t="shared" si="72"/>
        <v>9.7499519386541611E-2</v>
      </c>
      <c r="PU13" s="1">
        <f t="shared" si="72"/>
        <v>9.7312859515565064E-2</v>
      </c>
      <c r="PV13" s="1">
        <f t="shared" si="72"/>
        <v>9.7121461564517869E-2</v>
      </c>
      <c r="PW13" s="1">
        <f t="shared" si="72"/>
        <v>9.6925395748827248E-2</v>
      </c>
      <c r="PX13" s="1">
        <f t="shared" si="72"/>
        <v>9.6724731780377035E-2</v>
      </c>
      <c r="PY13" s="1">
        <f t="shared" si="72"/>
        <v>9.6519538868669943E-2</v>
      </c>
      <c r="PZ13" s="1">
        <f t="shared" si="72"/>
        <v>9.6309885721717475E-2</v>
      </c>
      <c r="QA13" s="1">
        <f t="shared" si="72"/>
        <v>9.6095840547247291E-2</v>
      </c>
      <c r="QB13" s="1">
        <f t="shared" si="72"/>
        <v>9.5877471053657307E-2</v>
      </c>
      <c r="QC13" s="1">
        <f t="shared" si="72"/>
        <v>9.5654844451247348E-2</v>
      </c>
      <c r="QD13" s="1">
        <f t="shared" si="72"/>
        <v>9.5428027453228759E-2</v>
      </c>
      <c r="QE13" s="1">
        <f t="shared" si="72"/>
        <v>9.5197086277011567E-2</v>
      </c>
      <c r="QF13" s="1">
        <f t="shared" si="72"/>
        <v>9.4962086645240112E-2</v>
      </c>
      <c r="QG13" s="1">
        <f t="shared" si="72"/>
        <v>9.4723093787125318E-2</v>
      </c>
      <c r="QH13" s="1">
        <f t="shared" si="72"/>
        <v>9.4480172439542764E-2</v>
      </c>
      <c r="QI13" s="1">
        <f t="shared" si="72"/>
        <v>9.4233386848371903E-2</v>
      </c>
      <c r="QJ13" s="1">
        <f t="shared" si="72"/>
        <v>9.3982800769673927E-2</v>
      </c>
      <c r="QK13" s="1">
        <f t="shared" si="72"/>
        <v>9.3728477471043126E-2</v>
      </c>
      <c r="QL13" s="1">
        <f t="shared" si="72"/>
        <v>9.3470479732821188E-2</v>
      </c>
      <c r="QM13" s="1">
        <f t="shared" si="72"/>
        <v>9.3208869849533554E-2</v>
      </c>
      <c r="QN13" s="1">
        <f t="shared" si="72"/>
        <v>9.2943709631074234E-2</v>
      </c>
      <c r="QO13" s="1">
        <f t="shared" si="72"/>
        <v>9.2675060404234094E-2</v>
      </c>
      <c r="QP13" s="1">
        <f t="shared" si="72"/>
        <v>9.240298301390823E-2</v>
      </c>
      <c r="QQ13" s="1">
        <f t="shared" si="72"/>
        <v>9.2127537824617314E-2</v>
      </c>
      <c r="QR13" s="1">
        <f t="shared" si="72"/>
        <v>9.1848784721848542E-2</v>
      </c>
      <c r="QS13" s="1">
        <f t="shared" si="72"/>
        <v>9.1566783113512795E-2</v>
      </c>
      <c r="QT13" s="1">
        <f t="shared" ref="QT13:TE13" si="73">(QT12-QS12)/$M$8</f>
        <v>9.1281591931356709E-2</v>
      </c>
      <c r="QU13" s="1">
        <f t="shared" si="73"/>
        <v>9.099326963248576E-2</v>
      </c>
      <c r="QV13" s="1">
        <f t="shared" si="73"/>
        <v>9.0701874200760715E-2</v>
      </c>
      <c r="QW13" s="1">
        <f t="shared" si="73"/>
        <v>9.0407463148381439E-2</v>
      </c>
      <c r="QX13" s="1">
        <f t="shared" si="73"/>
        <v>9.0110093517298956E-2</v>
      </c>
      <c r="QY13" s="1">
        <f t="shared" si="73"/>
        <v>8.9809821880853027E-2</v>
      </c>
      <c r="QZ13" s="1">
        <f t="shared" si="73"/>
        <v>8.9506704345201568E-2</v>
      </c>
      <c r="RA13" s="1">
        <f t="shared" si="73"/>
        <v>8.9200796550979039E-2</v>
      </c>
      <c r="RB13" s="1">
        <f t="shared" si="73"/>
        <v>8.8892153674769228E-2</v>
      </c>
      <c r="RC13" s="1">
        <f t="shared" si="73"/>
        <v>8.8580830430793137E-2</v>
      </c>
      <c r="RD13" s="1">
        <f t="shared" si="73"/>
        <v>8.8266881072412984E-2</v>
      </c>
      <c r="RE13" s="1">
        <f t="shared" si="73"/>
        <v>8.7950359393821828E-2</v>
      </c>
      <c r="RF13" s="1">
        <f t="shared" si="73"/>
        <v>8.7631318731608288E-2</v>
      </c>
      <c r="RG13" s="1">
        <f t="shared" si="73"/>
        <v>8.7309811966480855E-2</v>
      </c>
      <c r="RH13" s="1">
        <f t="shared" si="73"/>
        <v>8.6985891524794454E-2</v>
      </c>
      <c r="RI13" s="1">
        <f t="shared" si="73"/>
        <v>8.6659609380370164E-2</v>
      </c>
      <c r="RJ13" s="1">
        <f t="shared" si="73"/>
        <v>8.633101705602525E-2</v>
      </c>
      <c r="RK13" s="1">
        <f t="shared" si="73"/>
        <v>8.6000165625399819E-2</v>
      </c>
      <c r="RL13" s="1">
        <f t="shared" si="73"/>
        <v>8.5667105714542363E-2</v>
      </c>
      <c r="RM13" s="1">
        <f t="shared" si="73"/>
        <v>8.5331887503719075E-2</v>
      </c>
      <c r="RN13" s="1">
        <f t="shared" si="73"/>
        <v>8.4994560729065305E-2</v>
      </c>
      <c r="RO13" s="1">
        <f t="shared" si="73"/>
        <v>8.4655174684394874E-2</v>
      </c>
      <c r="RP13" s="1">
        <f t="shared" si="73"/>
        <v>8.4313778222867147E-2</v>
      </c>
      <c r="RQ13" s="1">
        <f t="shared" si="73"/>
        <v>8.3970419758841452E-2</v>
      </c>
      <c r="RR13" s="1">
        <f t="shared" si="73"/>
        <v>8.3625147269542413E-2</v>
      </c>
      <c r="RS13" s="1">
        <f t="shared" si="73"/>
        <v>8.3278008296949063E-2</v>
      </c>
      <c r="RT13" s="1">
        <f t="shared" si="73"/>
        <v>8.2929049949475794E-2</v>
      </c>
      <c r="RU13" s="1">
        <f t="shared" si="73"/>
        <v>8.2578318903870143E-2</v>
      </c>
      <c r="RV13" s="1">
        <f t="shared" si="73"/>
        <v>8.222586140694231E-2</v>
      </c>
      <c r="RW13" s="1">
        <f t="shared" si="73"/>
        <v>8.1871723277450806E-2</v>
      </c>
      <c r="RX13" s="1">
        <f t="shared" si="73"/>
        <v>8.1515949907854518E-2</v>
      </c>
      <c r="RY13" s="1">
        <f t="shared" si="73"/>
        <v>8.1158586266245197E-2</v>
      </c>
      <c r="RZ13" s="1">
        <f t="shared" si="73"/>
        <v>8.0799676898080444E-2</v>
      </c>
      <c r="SA13" s="1">
        <f t="shared" si="73"/>
        <v>8.0439265928142212E-2</v>
      </c>
      <c r="SB13" s="1">
        <f t="shared" si="73"/>
        <v>8.0077397062306224E-2</v>
      </c>
      <c r="SC13" s="1">
        <f t="shared" si="73"/>
        <v>7.9714113589491806E-2</v>
      </c>
      <c r="SD13" s="1">
        <f t="shared" si="73"/>
        <v>7.9349458383459054E-2</v>
      </c>
      <c r="SE13" s="1">
        <f t="shared" si="73"/>
        <v>7.8983473904770812E-2</v>
      </c>
      <c r="SF13" s="1">
        <f t="shared" si="73"/>
        <v>7.8616202202603722E-2</v>
      </c>
      <c r="SG13" s="1">
        <f t="shared" si="73"/>
        <v>7.8247684916727539E-2</v>
      </c>
      <c r="SH13" s="1">
        <f t="shared" si="73"/>
        <v>7.787796327932052E-2</v>
      </c>
      <c r="SI13" s="1">
        <f t="shared" si="73"/>
        <v>7.750707811696958E-2</v>
      </c>
      <c r="SJ13" s="1">
        <f t="shared" si="73"/>
        <v>7.7135069852509064E-2</v>
      </c>
      <c r="SK13" s="1">
        <f t="shared" si="73"/>
        <v>7.6761978507005293E-2</v>
      </c>
      <c r="SL13" s="1">
        <f t="shared" si="73"/>
        <v>7.6387843701626601E-2</v>
      </c>
      <c r="SM13" s="1">
        <f t="shared" si="73"/>
        <v>7.6012704659646907E-2</v>
      </c>
      <c r="SN13" s="1">
        <f t="shared" si="73"/>
        <v>7.563660020830365E-2</v>
      </c>
      <c r="SO13" s="1">
        <f t="shared" si="73"/>
        <v>7.5259568780825653E-2</v>
      </c>
      <c r="SP13" s="1">
        <f t="shared" si="73"/>
        <v>7.4881648418307495E-2</v>
      </c>
      <c r="SQ13" s="1">
        <f t="shared" si="73"/>
        <v>7.4502876771730467E-2</v>
      </c>
      <c r="SR13" s="1">
        <f t="shared" si="73"/>
        <v>7.4123291103849076E-2</v>
      </c>
      <c r="SS13" s="1">
        <f t="shared" si="73"/>
        <v>7.3742928291258864E-2</v>
      </c>
      <c r="ST13" s="1">
        <f t="shared" si="73"/>
        <v>7.3361824826234309E-2</v>
      </c>
      <c r="SU13" s="1">
        <f t="shared" si="73"/>
        <v>7.2980016818796623E-2</v>
      </c>
      <c r="SV13" s="1">
        <f t="shared" si="73"/>
        <v>7.2597539998670538E-2</v>
      </c>
      <c r="SW13" s="1">
        <f t="shared" si="73"/>
        <v>7.2214429717243692E-2</v>
      </c>
      <c r="SX13" s="1">
        <f t="shared" si="73"/>
        <v>7.1830720949546747E-2</v>
      </c>
      <c r="SY13" s="1">
        <f t="shared" si="73"/>
        <v>7.1446448296255335E-2</v>
      </c>
      <c r="SZ13" s="1">
        <f t="shared" si="73"/>
        <v>7.1061645985697086E-2</v>
      </c>
      <c r="TA13" s="1">
        <f t="shared" si="73"/>
        <v>7.0676347875806705E-2</v>
      </c>
      <c r="TB13" s="1">
        <f t="shared" si="73"/>
        <v>7.0290587456118228E-2</v>
      </c>
      <c r="TC13" s="1">
        <f t="shared" si="73"/>
        <v>6.9904397849799946E-2</v>
      </c>
      <c r="TD13" s="1">
        <f t="shared" si="73"/>
        <v>6.9517811815641456E-2</v>
      </c>
      <c r="TE13" s="1">
        <f t="shared" si="73"/>
        <v>6.9130861750033884E-2</v>
      </c>
      <c r="TF13" s="1">
        <f t="shared" ref="TF13:VQ13" si="74">(TF12-TE12)/$M$8</f>
        <v>6.8743579688985632E-2</v>
      </c>
      <c r="TG13" s="1">
        <f t="shared" si="74"/>
        <v>6.8355997310133754E-2</v>
      </c>
      <c r="TH13" s="1">
        <f t="shared" si="74"/>
        <v>6.7968145934763247E-2</v>
      </c>
      <c r="TI13" s="1">
        <f t="shared" si="74"/>
        <v>6.7580056529792376E-2</v>
      </c>
      <c r="TJ13" s="1">
        <f t="shared" si="74"/>
        <v>6.7191759709777157E-2</v>
      </c>
      <c r="TK13" s="1">
        <f t="shared" si="74"/>
        <v>6.6803285738957496E-2</v>
      </c>
      <c r="TL13" s="1">
        <f t="shared" si="74"/>
        <v>6.6414664533253828E-2</v>
      </c>
      <c r="TM13" s="1">
        <f t="shared" si="74"/>
        <v>6.6025925662271598E-2</v>
      </c>
      <c r="TN13" s="1">
        <f t="shared" si="74"/>
        <v>6.5637098351313539E-2</v>
      </c>
      <c r="TO13" s="1">
        <f t="shared" si="74"/>
        <v>6.524821148341016E-2</v>
      </c>
      <c r="TP13" s="1">
        <f t="shared" si="74"/>
        <v>6.4859293601346804E-2</v>
      </c>
      <c r="TQ13" s="1">
        <f t="shared" si="74"/>
        <v>6.4470372909642026E-2</v>
      </c>
      <c r="TR13" s="1">
        <f t="shared" si="74"/>
        <v>6.4081477276584253E-2</v>
      </c>
      <c r="TS13" s="1">
        <f t="shared" si="74"/>
        <v>6.3692634236247464E-2</v>
      </c>
      <c r="TT13" s="1">
        <f t="shared" si="74"/>
        <v>6.3303870990526021E-2</v>
      </c>
      <c r="TU13" s="1">
        <f t="shared" si="74"/>
        <v>6.2915214411115791E-2</v>
      </c>
      <c r="TV13" s="1">
        <f t="shared" si="74"/>
        <v>6.2526691041536742E-2</v>
      </c>
      <c r="TW13" s="1">
        <f t="shared" si="74"/>
        <v>6.2138327099169575E-2</v>
      </c>
      <c r="TX13" s="1">
        <f t="shared" si="74"/>
        <v>6.1750148477259306E-2</v>
      </c>
      <c r="TY13" s="1">
        <f t="shared" si="74"/>
        <v>6.1362180746924941E-2</v>
      </c>
      <c r="TZ13" s="1">
        <f t="shared" si="74"/>
        <v>6.0974449159153545E-2</v>
      </c>
      <c r="UA13" s="1">
        <f t="shared" si="74"/>
        <v>6.0586978646846347E-2</v>
      </c>
      <c r="UB13" s="1">
        <f t="shared" si="74"/>
        <v>6.0199793826821481E-2</v>
      </c>
      <c r="UC13" s="1">
        <f t="shared" si="74"/>
        <v>5.981291900180024E-2</v>
      </c>
      <c r="UD13" s="1">
        <f t="shared" si="74"/>
        <v>5.9426378162425429E-2</v>
      </c>
      <c r="UE13" s="1">
        <f t="shared" si="74"/>
        <v>5.9040194989273646E-2</v>
      </c>
      <c r="UF13" s="1">
        <f t="shared" si="74"/>
        <v>5.8654392854865824E-2</v>
      </c>
      <c r="UG13" s="1">
        <f t="shared" si="74"/>
        <v>5.8268994825646549E-2</v>
      </c>
      <c r="UH13" s="1">
        <f t="shared" si="74"/>
        <v>5.7884023663990272E-2</v>
      </c>
      <c r="UI13" s="1">
        <f t="shared" si="74"/>
        <v>5.7499501830213587E-2</v>
      </c>
      <c r="UJ13" s="1">
        <f t="shared" si="74"/>
        <v>5.711545148456669E-2</v>
      </c>
      <c r="UK13" s="1">
        <f t="shared" si="74"/>
        <v>5.6731894489217907E-2</v>
      </c>
      <c r="UL13" s="1">
        <f t="shared" si="74"/>
        <v>5.6348852410235614E-2</v>
      </c>
      <c r="UM13" s="1">
        <f t="shared" si="74"/>
        <v>5.596634651960225E-2</v>
      </c>
      <c r="UN13" s="1">
        <f t="shared" si="74"/>
        <v>5.5584397797193638E-2</v>
      </c>
      <c r="UO13" s="1">
        <f t="shared" si="74"/>
        <v>5.5203026932745293E-2</v>
      </c>
      <c r="UP13" s="1">
        <f t="shared" si="74"/>
        <v>5.4822254327839978E-2</v>
      </c>
      <c r="UQ13" s="1">
        <f t="shared" si="74"/>
        <v>5.4442100097890078E-2</v>
      </c>
      <c r="UR13" s="1">
        <f t="shared" si="74"/>
        <v>5.4062584074119485E-2</v>
      </c>
      <c r="US13" s="1">
        <f t="shared" si="74"/>
        <v>5.3683725805516933E-2</v>
      </c>
      <c r="UT13" s="1">
        <f t="shared" si="74"/>
        <v>5.3305544560797946E-2</v>
      </c>
      <c r="UU13" s="1">
        <f t="shared" si="74"/>
        <v>5.2928059330393726E-2</v>
      </c>
      <c r="UV13" s="1">
        <f t="shared" si="74"/>
        <v>5.2551288828404839E-2</v>
      </c>
      <c r="UW13" s="1">
        <f t="shared" si="74"/>
        <v>5.2175251494542427E-2</v>
      </c>
      <c r="UX13" s="1">
        <f t="shared" si="74"/>
        <v>5.1799965496085801E-2</v>
      </c>
      <c r="UY13" s="1">
        <f t="shared" si="74"/>
        <v>5.1425448729845287E-2</v>
      </c>
      <c r="UZ13" s="1">
        <f t="shared" si="74"/>
        <v>5.1051718824105148E-2</v>
      </c>
      <c r="VA13" s="1">
        <f t="shared" si="74"/>
        <v>5.0678793140551681E-2</v>
      </c>
      <c r="VB13" s="1">
        <f t="shared" si="74"/>
        <v>5.0306688776214845E-2</v>
      </c>
      <c r="VC13" s="1">
        <f t="shared" si="74"/>
        <v>4.9935422565406791E-2</v>
      </c>
      <c r="VD13" s="1">
        <f t="shared" si="74"/>
        <v>4.9565011081660441E-2</v>
      </c>
      <c r="VE13" s="1">
        <f t="shared" si="74"/>
        <v>4.9195470639634177E-2</v>
      </c>
      <c r="VF13" s="1">
        <f t="shared" si="74"/>
        <v>4.882681729703308E-2</v>
      </c>
      <c r="VG13" s="1">
        <f t="shared" si="74"/>
        <v>4.8459066856539661E-2</v>
      </c>
      <c r="VH13" s="1">
        <f t="shared" si="74"/>
        <v>4.8092234867725105E-2</v>
      </c>
      <c r="VI13" s="1">
        <f t="shared" si="74"/>
        <v>4.7726336628939235E-2</v>
      </c>
      <c r="VJ13" s="1">
        <f t="shared" si="74"/>
        <v>4.7361387189217424E-2</v>
      </c>
      <c r="VK13" s="1">
        <f t="shared" si="74"/>
        <v>4.6997401350182696E-2</v>
      </c>
      <c r="VL13" s="1">
        <f t="shared" si="74"/>
        <v>4.6634393667946153E-2</v>
      </c>
      <c r="VM13" s="1">
        <f t="shared" si="74"/>
        <v>4.6272378454977836E-2</v>
      </c>
      <c r="VN13" s="1">
        <f t="shared" si="74"/>
        <v>4.5911369781982854E-2</v>
      </c>
      <c r="VO13" s="1">
        <f t="shared" si="74"/>
        <v>4.5551381479802186E-2</v>
      </c>
      <c r="VP13" s="1">
        <f t="shared" si="74"/>
        <v>4.5192427141272758E-2</v>
      </c>
      <c r="VQ13" s="1">
        <f t="shared" si="74"/>
        <v>4.4834520123085767E-2</v>
      </c>
      <c r="VR13" s="1">
        <f t="shared" ref="VR13:YC13" si="75">(VR12-VQ12)/$M$8</f>
        <v>4.4477673547654514E-2</v>
      </c>
      <c r="VS13" s="1">
        <f t="shared" si="75"/>
        <v>4.4121900304966689E-2</v>
      </c>
      <c r="VT13" s="1">
        <f t="shared" si="75"/>
        <v>4.3767213054447023E-2</v>
      </c>
      <c r="VU13" s="1">
        <f t="shared" si="75"/>
        <v>4.3413624226786102E-2</v>
      </c>
      <c r="VV13" s="1">
        <f t="shared" si="75"/>
        <v>4.3061146025777895E-2</v>
      </c>
      <c r="VW13" s="1">
        <f t="shared" si="75"/>
        <v>4.2709790430163312E-2</v>
      </c>
      <c r="VX13" s="1">
        <f t="shared" si="75"/>
        <v>4.2359569195459919E-2</v>
      </c>
      <c r="VY13" s="1">
        <f t="shared" si="75"/>
        <v>4.2010493855773427E-2</v>
      </c>
      <c r="VZ13" s="1">
        <f t="shared" si="75"/>
        <v>4.1662575725606978E-2</v>
      </c>
      <c r="WA13" s="1">
        <f t="shared" si="75"/>
        <v>4.1315825901689154E-2</v>
      </c>
      <c r="WB13" s="1">
        <f t="shared" si="75"/>
        <v>4.0970255264771542E-2</v>
      </c>
      <c r="WC13" s="1">
        <f t="shared" si="75"/>
        <v>4.0625874481420729E-2</v>
      </c>
      <c r="WD13" s="1">
        <f t="shared" si="75"/>
        <v>4.0282694005803553E-2</v>
      </c>
      <c r="WE13" s="1">
        <f t="shared" si="75"/>
        <v>3.994072408149206E-2</v>
      </c>
      <c r="WF13" s="1">
        <f t="shared" si="75"/>
        <v>3.959997474323098E-2</v>
      </c>
      <c r="WG13" s="1">
        <f t="shared" si="75"/>
        <v>3.9260455818710627E-2</v>
      </c>
      <c r="WH13" s="1">
        <f t="shared" si="75"/>
        <v>3.8922176930326118E-2</v>
      </c>
      <c r="WI13" s="1">
        <f t="shared" si="75"/>
        <v>3.8585147496950682E-2</v>
      </c>
      <c r="WJ13" s="1">
        <f t="shared" si="75"/>
        <v>3.8249376735691003E-2</v>
      </c>
      <c r="WK13" s="1">
        <f t="shared" si="75"/>
        <v>3.7914873663620834E-2</v>
      </c>
      <c r="WL13" s="1">
        <f t="shared" si="75"/>
        <v>3.7581647099521824E-2</v>
      </c>
      <c r="WM13" s="1">
        <f t="shared" si="75"/>
        <v>3.724970566563101E-2</v>
      </c>
      <c r="WN13" s="1">
        <f t="shared" si="75"/>
        <v>3.691905778936428E-2</v>
      </c>
      <c r="WO13" s="1">
        <f t="shared" si="75"/>
        <v>3.6589711705030913E-2</v>
      </c>
      <c r="WP13" s="1">
        <f t="shared" si="75"/>
        <v>3.6261675455544033E-2</v>
      </c>
      <c r="WQ13" s="1">
        <f t="shared" si="75"/>
        <v>3.5934956894139496E-2</v>
      </c>
      <c r="WR13" s="1">
        <f t="shared" si="75"/>
        <v>3.5609563686077879E-2</v>
      </c>
      <c r="WS13" s="1">
        <f t="shared" si="75"/>
        <v>3.5285503310324977E-2</v>
      </c>
      <c r="WT13" s="1">
        <f t="shared" si="75"/>
        <v>3.4962783061242508E-2</v>
      </c>
      <c r="WU13" s="1">
        <f t="shared" si="75"/>
        <v>3.4641410050274518E-2</v>
      </c>
      <c r="WV13" s="1">
        <f t="shared" si="75"/>
        <v>3.4321391207621989E-2</v>
      </c>
      <c r="WW13" s="1">
        <f t="shared" si="75"/>
        <v>3.4002733283899085E-2</v>
      </c>
      <c r="WX13" s="1">
        <f t="shared" si="75"/>
        <v>3.3685442851791356E-2</v>
      </c>
      <c r="WY13" s="1">
        <f t="shared" si="75"/>
        <v>3.3369526307718216E-2</v>
      </c>
      <c r="WZ13" s="1">
        <f t="shared" si="75"/>
        <v>3.305498987347813E-2</v>
      </c>
      <c r="XA13" s="1">
        <f t="shared" si="75"/>
        <v>3.2741839597874273E-2</v>
      </c>
      <c r="XB13" s="1">
        <f t="shared" si="75"/>
        <v>3.2430081358347317E-2</v>
      </c>
      <c r="XC13" s="1">
        <f t="shared" si="75"/>
        <v>3.2119720862609127E-2</v>
      </c>
      <c r="XD13" s="1">
        <f t="shared" si="75"/>
        <v>3.1810763650255612E-2</v>
      </c>
      <c r="XE13" s="1">
        <f t="shared" si="75"/>
        <v>3.1503215094369506E-2</v>
      </c>
      <c r="XF13" s="1">
        <f t="shared" si="75"/>
        <v>3.1197080403120529E-2</v>
      </c>
      <c r="XG13" s="1">
        <f t="shared" si="75"/>
        <v>3.0892364621367959E-2</v>
      </c>
      <c r="XH13" s="1">
        <f t="shared" si="75"/>
        <v>3.0589072632249852E-2</v>
      </c>
      <c r="XI13" s="1">
        <f t="shared" si="75"/>
        <v>3.0287209158753294E-2</v>
      </c>
      <c r="XJ13" s="1">
        <f t="shared" si="75"/>
        <v>2.9986778765283346E-2</v>
      </c>
      <c r="XK13" s="1">
        <f t="shared" si="75"/>
        <v>2.9687785859241752E-2</v>
      </c>
      <c r="XL13" s="1">
        <f t="shared" si="75"/>
        <v>2.9390234692580813E-2</v>
      </c>
      <c r="XM13" s="1">
        <f t="shared" si="75"/>
        <v>2.9094129363346113E-2</v>
      </c>
      <c r="XN13" s="1">
        <f t="shared" si="75"/>
        <v>2.8799473817218785E-2</v>
      </c>
      <c r="XO13" s="1">
        <f t="shared" si="75"/>
        <v>2.850627184905832E-2</v>
      </c>
      <c r="XP13" s="1">
        <f t="shared" si="75"/>
        <v>2.8214527104431755E-2</v>
      </c>
      <c r="XQ13" s="1">
        <f t="shared" si="75"/>
        <v>2.7924243081122856E-2</v>
      </c>
      <c r="XR13" s="1">
        <f t="shared" si="75"/>
        <v>2.7635423130647846E-2</v>
      </c>
      <c r="XS13" s="1">
        <f t="shared" si="75"/>
        <v>2.7348070459764281E-2</v>
      </c>
      <c r="XT13" s="1">
        <f t="shared" si="75"/>
        <v>2.7062188131972462E-2</v>
      </c>
      <c r="XU13" s="1">
        <f t="shared" si="75"/>
        <v>2.6777779068992442E-2</v>
      </c>
      <c r="XV13" s="1">
        <f t="shared" si="75"/>
        <v>2.6494846052251809E-2</v>
      </c>
      <c r="XW13" s="1">
        <f t="shared" si="75"/>
        <v>2.6213391724363044E-2</v>
      </c>
      <c r="XX13" s="1">
        <f t="shared" si="75"/>
        <v>2.5933418590591506E-2</v>
      </c>
      <c r="XY13" s="1">
        <f t="shared" si="75"/>
        <v>2.5654929020308227E-2</v>
      </c>
      <c r="XZ13" s="1">
        <f t="shared" si="75"/>
        <v>2.5377925248439587E-2</v>
      </c>
      <c r="YA13" s="1">
        <f t="shared" si="75"/>
        <v>2.510240937692032E-2</v>
      </c>
      <c r="YB13" s="1">
        <f t="shared" si="75"/>
        <v>2.4828383376127406E-2</v>
      </c>
      <c r="YC13" s="1">
        <f t="shared" si="75"/>
        <v>2.4555849086301863E-2</v>
      </c>
      <c r="YD13" s="1">
        <f t="shared" ref="YD13:AAO13" si="76">(YD12-YC12)/$M$8</f>
        <v>2.4284808218970496E-2</v>
      </c>
      <c r="YE13" s="1">
        <f t="shared" si="76"/>
        <v>2.4015262358364695E-2</v>
      </c>
      <c r="YF13" s="1">
        <f t="shared" si="76"/>
        <v>2.3747212962823769E-2</v>
      </c>
      <c r="YG13" s="1">
        <f t="shared" si="76"/>
        <v>2.3480661366190314E-2</v>
      </c>
      <c r="YH13" s="1">
        <f t="shared" si="76"/>
        <v>2.3215608779193708E-2</v>
      </c>
      <c r="YI13" s="1">
        <f t="shared" si="76"/>
        <v>2.2952056290843289E-2</v>
      </c>
      <c r="YJ13" s="1">
        <f t="shared" si="76"/>
        <v>2.2690004869800624E-2</v>
      </c>
      <c r="YK13" s="1">
        <f t="shared" si="76"/>
        <v>2.2429455365738888E-2</v>
      </c>
      <c r="YL13" s="1">
        <f t="shared" si="76"/>
        <v>2.2170408510700755E-2</v>
      </c>
      <c r="YM13" s="1">
        <f t="shared" si="76"/>
        <v>2.1912864920459338E-2</v>
      </c>
      <c r="YN13" s="1">
        <f t="shared" si="76"/>
        <v>2.1656825095854728E-2</v>
      </c>
      <c r="YO13" s="1">
        <f t="shared" si="76"/>
        <v>2.1402289424128872E-2</v>
      </c>
      <c r="YP13" s="1">
        <f t="shared" si="76"/>
        <v>2.1149258180249726E-2</v>
      </c>
      <c r="YQ13" s="1">
        <f t="shared" si="76"/>
        <v>2.0897731528236207E-2</v>
      </c>
      <c r="YR13" s="1">
        <f t="shared" si="76"/>
        <v>2.0647709522472767E-2</v>
      </c>
      <c r="YS13" s="1">
        <f t="shared" si="76"/>
        <v>2.0399192109005683E-2</v>
      </c>
      <c r="YT13" s="1">
        <f t="shared" si="76"/>
        <v>2.0152179126838247E-2</v>
      </c>
      <c r="YU13" s="1">
        <f t="shared" si="76"/>
        <v>1.9906670309226684E-2</v>
      </c>
      <c r="YV13" s="1">
        <f t="shared" si="76"/>
        <v>1.9662665284959979E-2</v>
      </c>
      <c r="YW13" s="1">
        <f t="shared" si="76"/>
        <v>1.9420163579625796E-2</v>
      </c>
      <c r="YX13" s="1">
        <f t="shared" si="76"/>
        <v>1.9179164616877502E-2</v>
      </c>
      <c r="YY13" s="1">
        <f t="shared" si="76"/>
        <v>1.8939667719696067E-2</v>
      </c>
      <c r="YZ13" s="1">
        <f t="shared" si="76"/>
        <v>1.8701672111638163E-2</v>
      </c>
      <c r="ZA13" s="1">
        <f t="shared" si="76"/>
        <v>1.8465176918072757E-2</v>
      </c>
      <c r="ZB13" s="1">
        <f t="shared" si="76"/>
        <v>1.8230181167417488E-2</v>
      </c>
      <c r="ZC13" s="1">
        <f t="shared" si="76"/>
        <v>1.7996683792364385E-2</v>
      </c>
      <c r="ZD13" s="1">
        <f t="shared" si="76"/>
        <v>1.7764683631109675E-2</v>
      </c>
      <c r="ZE13" s="1">
        <f t="shared" si="76"/>
        <v>1.7534179428536304E-2</v>
      </c>
      <c r="ZF13" s="1">
        <f t="shared" si="76"/>
        <v>1.7305169837446038E-2</v>
      </c>
      <c r="ZG13" s="1">
        <f t="shared" si="76"/>
        <v>1.7077653419737261E-2</v>
      </c>
      <c r="ZH13" s="1">
        <f t="shared" si="76"/>
        <v>1.6851628647597375E-2</v>
      </c>
      <c r="ZI13" s="1">
        <f t="shared" si="76"/>
        <v>1.6627093904689107E-2</v>
      </c>
      <c r="ZJ13" s="1">
        <f t="shared" si="76"/>
        <v>1.6404047487302585E-2</v>
      </c>
      <c r="ZK13" s="1">
        <f t="shared" si="76"/>
        <v>1.6182487605537168E-2</v>
      </c>
      <c r="ZL13" s="1">
        <f t="shared" si="76"/>
        <v>1.5962412384461059E-2</v>
      </c>
      <c r="ZM13" s="1">
        <f t="shared" si="76"/>
        <v>1.5743819865236222E-2</v>
      </c>
      <c r="ZN13" s="1">
        <f t="shared" si="76"/>
        <v>1.5526708006283403E-2</v>
      </c>
      <c r="ZO13" s="1">
        <f t="shared" si="76"/>
        <v>1.5311074684404118E-2</v>
      </c>
      <c r="ZP13" s="1">
        <f t="shared" si="76"/>
        <v>1.5096917695906169E-2</v>
      </c>
      <c r="ZQ13" s="1">
        <f t="shared" si="76"/>
        <v>1.4884234757731865E-2</v>
      </c>
      <c r="ZR13" s="1">
        <f t="shared" si="76"/>
        <v>1.4673023508546225E-2</v>
      </c>
      <c r="ZS13" s="1">
        <f t="shared" si="76"/>
        <v>1.4463281509861524E-2</v>
      </c>
      <c r="ZT13" s="1">
        <f t="shared" si="76"/>
        <v>1.4255006247127942E-2</v>
      </c>
      <c r="ZU13" s="1">
        <f t="shared" si="76"/>
        <v>1.4048195130804863E-2</v>
      </c>
      <c r="ZV13" s="1">
        <f t="shared" si="76"/>
        <v>1.3842845497461885E-2</v>
      </c>
      <c r="ZW13" s="1">
        <f t="shared" si="76"/>
        <v>1.3638954610837596E-2</v>
      </c>
      <c r="ZX13" s="1">
        <f t="shared" si="76"/>
        <v>1.3436519662907999E-2</v>
      </c>
      <c r="ZY13" s="1">
        <f t="shared" si="76"/>
        <v>1.3235537774949251E-2</v>
      </c>
      <c r="ZZ13" s="1">
        <f t="shared" si="76"/>
        <v>1.3036005998571446E-2</v>
      </c>
      <c r="AAA13" s="1">
        <f t="shared" si="76"/>
        <v>1.283792131677561E-2</v>
      </c>
      <c r="AAB13" s="1">
        <f t="shared" si="76"/>
        <v>1.2641280644987476E-2</v>
      </c>
      <c r="AAC13" s="1">
        <f t="shared" si="76"/>
        <v>1.244608083207047E-2</v>
      </c>
      <c r="AAD13" s="1">
        <f t="shared" si="76"/>
        <v>1.225231866136035E-2</v>
      </c>
      <c r="AAE13" s="1">
        <f t="shared" si="76"/>
        <v>1.2059990851669512E-2</v>
      </c>
      <c r="AAF13" s="1">
        <f t="shared" si="76"/>
        <v>1.1869094058291934E-2</v>
      </c>
      <c r="AAG13" s="1">
        <f t="shared" si="76"/>
        <v>1.1679624874007255E-2</v>
      </c>
      <c r="AAH13" s="1">
        <f t="shared" si="76"/>
        <v>1.1491579830055906E-2</v>
      </c>
      <c r="AAI13" s="1">
        <f t="shared" si="76"/>
        <v>1.130495539713311E-2</v>
      </c>
      <c r="AAJ13" s="1">
        <f t="shared" si="76"/>
        <v>1.1119747986366828E-2</v>
      </c>
      <c r="AAK13" s="1">
        <f t="shared" si="76"/>
        <v>1.0935953950268282E-2</v>
      </c>
      <c r="AAL13" s="1">
        <f t="shared" si="76"/>
        <v>1.0753569583709256E-2</v>
      </c>
      <c r="AAM13" s="1">
        <f t="shared" si="76"/>
        <v>1.057259112486773E-2</v>
      </c>
      <c r="AAN13" s="1">
        <f t="shared" si="76"/>
        <v>1.0393014756170819E-2</v>
      </c>
      <c r="AAO13" s="1">
        <f t="shared" si="76"/>
        <v>1.0214836605243882E-2</v>
      </c>
      <c r="AAP13" s="1">
        <f t="shared" ref="AAP13:ADA13" si="77">(AAP12-AAO12)/$M$8</f>
        <v>1.0038052745822658E-2</v>
      </c>
      <c r="AAQ13" s="1">
        <f t="shared" si="77"/>
        <v>9.8626591986950007E-3</v>
      </c>
      <c r="AAR13" s="1">
        <f t="shared" si="77"/>
        <v>9.6886519326119455E-3</v>
      </c>
      <c r="AAS13" s="1">
        <f t="shared" si="77"/>
        <v>9.5160268651886711E-3</v>
      </c>
      <c r="AAT13" s="1">
        <f t="shared" si="77"/>
        <v>9.3447798638181603E-3</v>
      </c>
      <c r="AAU13" s="1">
        <f t="shared" si="77"/>
        <v>9.1749067465593786E-3</v>
      </c>
      <c r="AAV13" s="1">
        <f t="shared" si="77"/>
        <v>9.0064032830261022E-3</v>
      </c>
      <c r="AAW13" s="1">
        <f t="shared" si="77"/>
        <v>8.8392651952731455E-3</v>
      </c>
      <c r="AAX13" s="1">
        <f t="shared" si="77"/>
        <v>8.6734881586566746E-3</v>
      </c>
      <c r="AAY13" s="1">
        <f t="shared" si="77"/>
        <v>8.5090678027142583E-3</v>
      </c>
      <c r="AAZ13" s="1">
        <f t="shared" si="77"/>
        <v>8.3459997120205118E-3</v>
      </c>
      <c r="ABA13" s="1">
        <f t="shared" si="77"/>
        <v>8.184279427032674E-3</v>
      </c>
      <c r="ABB13" s="1">
        <f t="shared" si="77"/>
        <v>8.0239024449438746E-3</v>
      </c>
      <c r="ABC13" s="1">
        <f t="shared" si="77"/>
        <v>7.864864220520346E-3</v>
      </c>
      <c r="ABD13" s="1">
        <f t="shared" si="77"/>
        <v>7.7071601669267313E-3</v>
      </c>
      <c r="ABE13" s="1">
        <f t="shared" si="77"/>
        <v>7.5507856565620998E-3</v>
      </c>
      <c r="ABF13" s="1">
        <f t="shared" si="77"/>
        <v>7.3957360218634581E-3</v>
      </c>
      <c r="ABG13" s="1">
        <f t="shared" si="77"/>
        <v>7.2420065561251863E-3</v>
      </c>
      <c r="ABH13" s="1">
        <f t="shared" si="77"/>
        <v>7.0895925143063358E-3</v>
      </c>
      <c r="ABI13" s="1">
        <f t="shared" si="77"/>
        <v>6.9384891138138567E-3</v>
      </c>
      <c r="ABJ13" s="1">
        <f t="shared" si="77"/>
        <v>6.7886915353068591E-3</v>
      </c>
      <c r="ABK13" s="1">
        <f t="shared" si="77"/>
        <v>6.6401949234729018E-3</v>
      </c>
      <c r="ABL13" s="1">
        <f t="shared" si="77"/>
        <v>6.4929943878035221E-3</v>
      </c>
      <c r="ABM13" s="1">
        <f t="shared" si="77"/>
        <v>6.3470850033724765E-3</v>
      </c>
      <c r="ABN13" s="1">
        <f t="shared" si="77"/>
        <v>6.2024618115849237E-3</v>
      </c>
      <c r="ABO13" s="1">
        <f t="shared" si="77"/>
        <v>6.0591198209457992E-3</v>
      </c>
      <c r="ABP13" s="1">
        <f t="shared" si="77"/>
        <v>5.9170540078073725E-3</v>
      </c>
      <c r="ABQ13" s="1">
        <f t="shared" si="77"/>
        <v>5.7762593171052038E-3</v>
      </c>
      <c r="ABR13" s="1">
        <f t="shared" si="77"/>
        <v>5.6367306631034241E-3</v>
      </c>
      <c r="ABS13" s="1">
        <f t="shared" si="77"/>
        <v>5.49846293011985E-3</v>
      </c>
      <c r="ABT13" s="1">
        <f t="shared" si="77"/>
        <v>5.361450973249797E-3</v>
      </c>
      <c r="ABU13" s="1">
        <f t="shared" si="77"/>
        <v>5.2256896190862063E-3</v>
      </c>
      <c r="ABV13" s="1">
        <f t="shared" si="77"/>
        <v>5.0911736664230756E-3</v>
      </c>
      <c r="ABW13" s="1">
        <f t="shared" si="77"/>
        <v>4.9578978869651777E-3</v>
      </c>
      <c r="ABX13" s="1">
        <f t="shared" si="77"/>
        <v>4.8258570260260696E-3</v>
      </c>
      <c r="ABY13" s="1">
        <f t="shared" si="77"/>
        <v>4.6950458032120074E-3</v>
      </c>
      <c r="ABZ13" s="1">
        <f t="shared" si="77"/>
        <v>4.5654589131138845E-3</v>
      </c>
      <c r="ACA13" s="1">
        <f t="shared" si="77"/>
        <v>4.4370910259820383E-3</v>
      </c>
      <c r="ACB13" s="1">
        <f t="shared" si="77"/>
        <v>4.3099367883965047E-3</v>
      </c>
      <c r="ACC13" s="1">
        <f t="shared" si="77"/>
        <v>4.1839908239385722E-3</v>
      </c>
      <c r="ACD13" s="1">
        <f t="shared" si="77"/>
        <v>4.0592477338408702E-3</v>
      </c>
      <c r="ACE13" s="1">
        <f t="shared" si="77"/>
        <v>3.9357020976482984E-3</v>
      </c>
      <c r="ACF13" s="1">
        <f t="shared" si="77"/>
        <v>3.8133484738609585E-3</v>
      </c>
      <c r="ACG13" s="1">
        <f t="shared" si="77"/>
        <v>3.692181400574918E-3</v>
      </c>
      <c r="ACH13" s="1">
        <f t="shared" si="77"/>
        <v>3.5721953961160343E-3</v>
      </c>
      <c r="ACI13" s="1">
        <f t="shared" si="77"/>
        <v>3.4533849596711779E-3</v>
      </c>
      <c r="ACJ13" s="1">
        <f t="shared" si="77"/>
        <v>3.3357445719044924E-3</v>
      </c>
      <c r="ACK13" s="1">
        <f t="shared" si="77"/>
        <v>3.219268695581895E-3</v>
      </c>
      <c r="ACL13" s="1">
        <f t="shared" si="77"/>
        <v>3.10395177616999E-3</v>
      </c>
      <c r="ACM13" s="1">
        <f t="shared" si="77"/>
        <v>2.9897882424488598E-3</v>
      </c>
      <c r="ACN13" s="1">
        <f t="shared" si="77"/>
        <v>2.8767725071075084E-3</v>
      </c>
      <c r="ACO13" s="1">
        <f t="shared" si="77"/>
        <v>2.7648989673325838E-3</v>
      </c>
      <c r="ACP13" s="1">
        <f t="shared" si="77"/>
        <v>2.654162005397533E-3</v>
      </c>
      <c r="ACQ13" s="1">
        <f t="shared" si="77"/>
        <v>2.5445559892424332E-3</v>
      </c>
      <c r="ACR13" s="1">
        <f t="shared" si="77"/>
        <v>2.4360752730447164E-3</v>
      </c>
      <c r="ACS13" s="1">
        <f t="shared" si="77"/>
        <v>2.3287141977937961E-3</v>
      </c>
      <c r="ACT13" s="1">
        <f t="shared" si="77"/>
        <v>2.2224670918461788E-3</v>
      </c>
      <c r="ACU13" s="1">
        <f t="shared" si="77"/>
        <v>2.1173282714862136E-3</v>
      </c>
      <c r="ACV13" s="1">
        <f t="shared" si="77"/>
        <v>2.0132920414764333E-3</v>
      </c>
      <c r="ACW13" s="1">
        <f t="shared" si="77"/>
        <v>1.9103526956029074E-3</v>
      </c>
      <c r="ACX13" s="1">
        <f t="shared" si="77"/>
        <v>1.8085045172110559E-3</v>
      </c>
      <c r="ACY13" s="1">
        <f t="shared" si="77"/>
        <v>1.7077417797455811E-3</v>
      </c>
      <c r="ACZ13" s="1">
        <f t="shared" si="77"/>
        <v>1.6080587472732701E-3</v>
      </c>
      <c r="ADA13" s="1">
        <f t="shared" si="77"/>
        <v>1.5094496750064478E-3</v>
      </c>
      <c r="ADB13" s="1">
        <f t="shared" ref="ADB13:AFM13" si="78">(ADB12-ADA12)/$M$8</f>
        <v>1.4119088098214425E-3</v>
      </c>
      <c r="ADC13" s="1">
        <f t="shared" si="78"/>
        <v>1.3154303907679434E-3</v>
      </c>
      <c r="ADD13" s="1">
        <f t="shared" si="78"/>
        <v>1.2200086495764081E-3</v>
      </c>
      <c r="ADE13" s="1">
        <f t="shared" si="78"/>
        <v>1.1256378111557108E-3</v>
      </c>
      <c r="ADF13" s="1">
        <f t="shared" si="78"/>
        <v>1.0323120940903575E-3</v>
      </c>
      <c r="ADG13" s="1">
        <f t="shared" si="78"/>
        <v>9.4002571112837725E-4</v>
      </c>
      <c r="ADH13" s="1">
        <f t="shared" si="78"/>
        <v>8.4877286966530963E-4</v>
      </c>
      <c r="ADI13" s="1">
        <f t="shared" si="78"/>
        <v>7.5854777222277188E-4</v>
      </c>
      <c r="ADJ13" s="1">
        <f t="shared" si="78"/>
        <v>6.6934461692225514E-4</v>
      </c>
      <c r="ADK13" s="1">
        <f t="shared" si="78"/>
        <v>5.8115759794937979E-4</v>
      </c>
      <c r="ADL13" s="1">
        <f t="shared" si="78"/>
        <v>4.9398090602292138E-4</v>
      </c>
      <c r="ADM13" s="1">
        <f t="shared" si="78"/>
        <v>4.0780872884453763E-4</v>
      </c>
      <c r="ADN13" s="1">
        <f t="shared" si="78"/>
        <v>3.2263525155630177E-4</v>
      </c>
      <c r="ADO13" s="1">
        <f t="shared" si="78"/>
        <v>2.3845465718522543E-4</v>
      </c>
      <c r="ADP13" s="1">
        <f t="shared" si="78"/>
        <v>1.5526112708344475E-4</v>
      </c>
      <c r="ADQ13" s="1">
        <f t="shared" si="78"/>
        <v>7.3048841367755885E-5</v>
      </c>
      <c r="ADR13" s="1">
        <f t="shared" si="78"/>
        <v>-8.1880206512577325E-6</v>
      </c>
      <c r="ADS13" s="1">
        <f t="shared" si="78"/>
        <v>-8.8455280044218154E-5</v>
      </c>
      <c r="ADT13" s="1">
        <f t="shared" si="78"/>
        <v>-1.6775875783577726E-4</v>
      </c>
      <c r="ADU13" s="1">
        <f t="shared" si="78"/>
        <v>-2.4610427459869147E-4</v>
      </c>
      <c r="ADV13" s="1">
        <f t="shared" si="78"/>
        <v>-3.2349765003228392E-4</v>
      </c>
      <c r="ADW13" s="1">
        <f t="shared" si="78"/>
        <v>-3.9994470256302442E-4</v>
      </c>
      <c r="ADX13" s="1">
        <f t="shared" si="78"/>
        <v>-4.7545124893990515E-4</v>
      </c>
      <c r="ADY13" s="1">
        <f t="shared" si="78"/>
        <v>-5.5002310384152583E-4</v>
      </c>
      <c r="ADZ13" s="1">
        <f t="shared" si="78"/>
        <v>-6.2366607948057678E-4</v>
      </c>
      <c r="AEA13" s="1">
        <f t="shared" si="78"/>
        <v>-6.9638598521938079E-4</v>
      </c>
      <c r="AEB13" s="1">
        <f t="shared" si="78"/>
        <v>-7.6818862718933817E-4</v>
      </c>
      <c r="AEC13" s="1">
        <f t="shared" si="78"/>
        <v>-8.3907980791123916E-4</v>
      </c>
      <c r="AED13" s="1">
        <f t="shared" si="78"/>
        <v>-9.0906532592511732E-4</v>
      </c>
      <c r="AEE13" s="1">
        <f t="shared" si="78"/>
        <v>-9.7815097542162076E-4</v>
      </c>
      <c r="AEF13" s="1">
        <f t="shared" si="78"/>
        <v>-1.0463425458792381E-3</v>
      </c>
      <c r="AEG13" s="1">
        <f t="shared" si="78"/>
        <v>-1.113645821707596E-3</v>
      </c>
      <c r="AEH13" s="1">
        <f t="shared" si="78"/>
        <v>-1.1800665818918407E-3</v>
      </c>
      <c r="AEI13" s="1">
        <f t="shared" si="78"/>
        <v>-1.2456105996454768E-3</v>
      </c>
      <c r="AEJ13" s="1">
        <f t="shared" si="78"/>
        <v>-1.3102836420647232E-3</v>
      </c>
      <c r="AEK13" s="1">
        <f t="shared" si="78"/>
        <v>-1.374091469789375E-3</v>
      </c>
      <c r="AEL13" s="1">
        <f t="shared" si="78"/>
        <v>-1.4370398366673511E-3</v>
      </c>
      <c r="AEM13" s="1">
        <f t="shared" si="78"/>
        <v>-1.4991344894253137E-3</v>
      </c>
      <c r="AEN13" s="1">
        <f t="shared" si="78"/>
        <v>-1.5603811673382036E-3</v>
      </c>
      <c r="AEO13" s="1">
        <f t="shared" si="78"/>
        <v>-1.6207856019143877E-3</v>
      </c>
      <c r="AEP13" s="1">
        <f t="shared" si="78"/>
        <v>-1.6803535165697478E-3</v>
      </c>
      <c r="AEQ13" s="1">
        <f t="shared" si="78"/>
        <v>-1.7390906263204178E-3</v>
      </c>
      <c r="AER13" s="1">
        <f t="shared" si="78"/>
        <v>-1.7970026374737862E-3</v>
      </c>
      <c r="AES13" s="1">
        <f t="shared" si="78"/>
        <v>-1.8540952473201488E-3</v>
      </c>
      <c r="AET13" s="1">
        <f t="shared" si="78"/>
        <v>-1.9103741438356373E-3</v>
      </c>
      <c r="AEU13" s="1">
        <f t="shared" si="78"/>
        <v>-1.9658450053866659E-3</v>
      </c>
      <c r="AEV13" s="1">
        <f t="shared" si="78"/>
        <v>-2.0205135004348115E-3</v>
      </c>
      <c r="AEW13" s="1">
        <f t="shared" si="78"/>
        <v>-2.07438528725362E-3</v>
      </c>
      <c r="AEX13" s="1">
        <f t="shared" si="78"/>
        <v>-2.1274660136406422E-3</v>
      </c>
      <c r="AEY13" s="1">
        <f t="shared" si="78"/>
        <v>-2.1797613166429138E-3</v>
      </c>
      <c r="AEZ13" s="1">
        <f t="shared" si="78"/>
        <v>-2.2312768222776651E-3</v>
      </c>
      <c r="AFA13" s="1">
        <f t="shared" si="78"/>
        <v>-2.2820181452636555E-3</v>
      </c>
      <c r="AFB13" s="1">
        <f t="shared" si="78"/>
        <v>-2.3319908887531587E-3</v>
      </c>
      <c r="AFC13" s="1">
        <f t="shared" si="78"/>
        <v>-2.3812006440687185E-3</v>
      </c>
      <c r="AFD13" s="1">
        <f t="shared" si="78"/>
        <v>-2.4296529904453256E-3</v>
      </c>
      <c r="AFE13" s="1">
        <f t="shared" si="78"/>
        <v>-2.4773534947745458E-3</v>
      </c>
      <c r="AFF13" s="1">
        <f t="shared" si="78"/>
        <v>-2.5243077113519009E-3</v>
      </c>
      <c r="AFG13" s="1">
        <f t="shared" si="78"/>
        <v>-2.5705211816324895E-3</v>
      </c>
      <c r="AFH13" s="1">
        <f t="shared" si="78"/>
        <v>-2.6159994339855237E-3</v>
      </c>
      <c r="AFI13" s="1">
        <f t="shared" si="78"/>
        <v>-2.6607479834545034E-3</v>
      </c>
      <c r="AFJ13" s="1">
        <f t="shared" si="78"/>
        <v>-2.7047723315234626E-3</v>
      </c>
      <c r="AFK13" s="1">
        <f t="shared" si="78"/>
        <v>-2.7480779658829984E-3</v>
      </c>
      <c r="AFL13" s="1">
        <f t="shared" si="78"/>
        <v>-2.7906703602023717E-3</v>
      </c>
      <c r="AFM13" s="1">
        <f t="shared" si="78"/>
        <v>-2.8325549739076795E-3</v>
      </c>
      <c r="AFN13" s="1">
        <f t="shared" ref="AFN13:AHY13" si="79">(AFN12-AFM12)/$M$8</f>
        <v>-2.8737372519554733E-3</v>
      </c>
      <c r="AFO13" s="1">
        <f t="shared" si="79"/>
        <v>-2.9142226246202559E-3</v>
      </c>
      <c r="AFP13" s="1">
        <f t="shared" si="79"/>
        <v>-2.9540165072824108E-3</v>
      </c>
      <c r="AFQ13" s="1">
        <f t="shared" si="79"/>
        <v>-2.9931243002109288E-3</v>
      </c>
      <c r="AFR13" s="1">
        <f t="shared" si="79"/>
        <v>-3.0315513883647817E-3</v>
      </c>
      <c r="AFS13" s="1">
        <f t="shared" si="79"/>
        <v>-3.0693031411867071E-3</v>
      </c>
      <c r="AFT13" s="1">
        <f t="shared" si="79"/>
        <v>-3.1063849124032816E-3</v>
      </c>
      <c r="AFU13" s="1">
        <f t="shared" si="79"/>
        <v>-3.1428020398328003E-3</v>
      </c>
      <c r="AFV13" s="1">
        <f t="shared" si="79"/>
        <v>-3.1785598451881687E-3</v>
      </c>
      <c r="AFW13" s="1">
        <f t="shared" si="79"/>
        <v>-3.2136636338906364E-3</v>
      </c>
      <c r="AFX13" s="1">
        <f t="shared" si="79"/>
        <v>-3.2481186948876521E-3</v>
      </c>
      <c r="AFY13" s="1">
        <f t="shared" si="79"/>
        <v>-3.2819303004631272E-3</v>
      </c>
      <c r="AFZ13" s="1">
        <f t="shared" si="79"/>
        <v>-3.3151037060659156E-3</v>
      </c>
      <c r="AGA13" s="1">
        <f t="shared" si="79"/>
        <v>-3.3476441501320044E-3</v>
      </c>
      <c r="AGB13" s="1">
        <f t="shared" si="79"/>
        <v>-3.379556853910174E-3</v>
      </c>
      <c r="AGC13" s="1">
        <f t="shared" si="79"/>
        <v>-3.410847021299802E-3</v>
      </c>
      <c r="AGD13" s="1">
        <f t="shared" si="79"/>
        <v>-3.4415198386758723E-3</v>
      </c>
      <c r="AGE13" s="1">
        <f t="shared" si="79"/>
        <v>-3.4715804747358862E-3</v>
      </c>
      <c r="AGF13" s="1">
        <f t="shared" si="79"/>
        <v>-3.5010340803365812E-3</v>
      </c>
      <c r="AGG13" s="1">
        <f t="shared" si="79"/>
        <v>-3.5298857883362886E-3</v>
      </c>
      <c r="AGH13" s="1">
        <f t="shared" si="79"/>
        <v>-3.5581407134472644E-3</v>
      </c>
      <c r="AGI13" s="1">
        <f t="shared" si="79"/>
        <v>-3.5858039520817332E-3</v>
      </c>
      <c r="AGJ13" s="1">
        <f t="shared" si="79"/>
        <v>-3.6128805822067131E-3</v>
      </c>
      <c r="AGK13" s="1">
        <f t="shared" si="79"/>
        <v>-3.6393756632036121E-3</v>
      </c>
      <c r="AGL13" s="1">
        <f t="shared" si="79"/>
        <v>-3.6652942357209926E-3</v>
      </c>
      <c r="AGM13" s="1">
        <f t="shared" si="79"/>
        <v>-3.6906413215446847E-3</v>
      </c>
      <c r="AGN13" s="1">
        <f t="shared" si="79"/>
        <v>-3.7154219234595501E-3</v>
      </c>
      <c r="AGO13" s="1">
        <f t="shared" si="79"/>
        <v>-3.7396410251172097E-3</v>
      </c>
      <c r="AGP13" s="1">
        <f t="shared" si="79"/>
        <v>-3.7633035909101671E-3</v>
      </c>
      <c r="AGQ13" s="1">
        <f t="shared" si="79"/>
        <v>-3.7864145658452831E-3</v>
      </c>
      <c r="AGR13" s="1">
        <f t="shared" si="79"/>
        <v>-3.8089788754190916E-3</v>
      </c>
      <c r="AGS13" s="1">
        <f t="shared" si="79"/>
        <v>-3.8310014255045011E-3</v>
      </c>
      <c r="AGT13" s="1">
        <f t="shared" si="79"/>
        <v>-3.8524871022225333E-3</v>
      </c>
      <c r="AGU13" s="1">
        <f t="shared" si="79"/>
        <v>-3.8734407718395408E-3</v>
      </c>
      <c r="AGV13" s="1">
        <f t="shared" si="79"/>
        <v>-3.8938672806503299E-3</v>
      </c>
      <c r="AGW13" s="1">
        <f t="shared" si="79"/>
        <v>-3.9137714548686565E-3</v>
      </c>
      <c r="AGX13" s="1">
        <f t="shared" si="79"/>
        <v>-3.9331581005237932E-3</v>
      </c>
      <c r="AGY13" s="1">
        <f t="shared" si="79"/>
        <v>-3.9520320033570961E-3</v>
      </c>
      <c r="AGZ13" s="1">
        <f t="shared" si="79"/>
        <v>-3.9703979287192227E-3</v>
      </c>
      <c r="AHA13" s="1">
        <f t="shared" si="79"/>
        <v>-3.9882606214768903E-3</v>
      </c>
      <c r="AHB13" s="1">
        <f t="shared" si="79"/>
        <v>-4.0056248059111782E-3</v>
      </c>
      <c r="AHC13" s="1">
        <f t="shared" si="79"/>
        <v>-4.0224951856295986E-3</v>
      </c>
      <c r="AHD13" s="1">
        <f t="shared" si="79"/>
        <v>-4.0388764434781677E-3</v>
      </c>
      <c r="AHE13" s="1">
        <f t="shared" si="79"/>
        <v>-4.054773241444912E-3</v>
      </c>
      <c r="AHF13" s="1">
        <f t="shared" si="79"/>
        <v>-4.0701902205860343E-3</v>
      </c>
      <c r="AHG13" s="1">
        <f t="shared" si="79"/>
        <v>-4.0851320009341894E-3</v>
      </c>
      <c r="AHH13" s="1">
        <f t="shared" si="79"/>
        <v>-4.099603181424976E-3</v>
      </c>
      <c r="AHI13" s="1">
        <f t="shared" si="79"/>
        <v>-4.1136083398180066E-3</v>
      </c>
      <c r="AHJ13" s="1">
        <f t="shared" si="79"/>
        <v>-4.1271520326172182E-3</v>
      </c>
      <c r="AHK13" s="1">
        <f t="shared" si="79"/>
        <v>-4.1402387950044113E-3</v>
      </c>
      <c r="AHL13" s="1">
        <f t="shared" si="79"/>
        <v>-4.1528731407683428E-3</v>
      </c>
      <c r="AHM13" s="1">
        <f t="shared" si="79"/>
        <v>-4.1650595622312169E-3</v>
      </c>
      <c r="AHN13" s="1">
        <f t="shared" si="79"/>
        <v>-4.1768025301898134E-3</v>
      </c>
      <c r="AHO13" s="1">
        <f t="shared" si="79"/>
        <v>-4.1881064938489171E-3</v>
      </c>
      <c r="AHP13" s="1">
        <f t="shared" si="79"/>
        <v>-4.1989758807607115E-3</v>
      </c>
      <c r="AHQ13" s="1">
        <f t="shared" si="79"/>
        <v>-4.2094150967687252E-3</v>
      </c>
      <c r="AHR13" s="1">
        <f t="shared" si="79"/>
        <v>-4.2194285259458154E-3</v>
      </c>
      <c r="AHS13" s="1">
        <f t="shared" si="79"/>
        <v>-4.229020530545813E-3</v>
      </c>
      <c r="AHT13" s="1">
        <f t="shared" si="79"/>
        <v>-4.2381954509506129E-3</v>
      </c>
      <c r="AHU13" s="1">
        <f t="shared" si="79"/>
        <v>-4.2469576056158561E-3</v>
      </c>
      <c r="AHV13" s="1">
        <f t="shared" si="79"/>
        <v>-4.2553112910296209E-3</v>
      </c>
      <c r="AHW13" s="1">
        <f t="shared" si="79"/>
        <v>-4.2632607816627671E-3</v>
      </c>
      <c r="AHX13" s="1">
        <f t="shared" si="79"/>
        <v>-4.2708103299263266E-3</v>
      </c>
      <c r="AHY13" s="1">
        <f t="shared" si="79"/>
        <v>-4.2779641661342066E-3</v>
      </c>
      <c r="AHZ13" s="1">
        <f t="shared" ref="AHZ13:AKK13" si="80">(AHZ12-AHY12)/$M$8</f>
        <v>-4.2847264984565694E-3</v>
      </c>
      <c r="AIA13" s="1">
        <f t="shared" si="80"/>
        <v>-4.29110151288839E-3</v>
      </c>
      <c r="AIB13" s="1">
        <f t="shared" si="80"/>
        <v>-4.2970933732158463E-3</v>
      </c>
      <c r="AIC13" s="1">
        <f t="shared" si="80"/>
        <v>-4.3027062209757697E-3</v>
      </c>
      <c r="AID13" s="1">
        <f t="shared" si="80"/>
        <v>-4.3079441754316841E-3</v>
      </c>
      <c r="AIE13" s="1">
        <f t="shared" si="80"/>
        <v>-4.3128113335424729E-3</v>
      </c>
      <c r="AIF13" s="1">
        <f t="shared" si="80"/>
        <v>-4.3173117699329966E-3</v>
      </c>
      <c r="AIG13" s="1">
        <f t="shared" si="80"/>
        <v>-4.321449536874686E-3</v>
      </c>
      <c r="AIH13" s="1">
        <f t="shared" si="80"/>
        <v>-4.3252286642537748E-3</v>
      </c>
      <c r="AII13" s="1">
        <f t="shared" si="80"/>
        <v>-4.3286531595562294E-3</v>
      </c>
      <c r="AIJ13" s="1">
        <f t="shared" si="80"/>
        <v>-4.3317270078486667E-3</v>
      </c>
      <c r="AIK13" s="1">
        <f t="shared" si="80"/>
        <v>-4.3344541717540682E-3</v>
      </c>
      <c r="AIL13" s="1">
        <f t="shared" si="80"/>
        <v>-4.3368385914431063E-3</v>
      </c>
      <c r="AIM13" s="1">
        <f t="shared" si="80"/>
        <v>-4.3388841846159296E-3</v>
      </c>
      <c r="AIN13" s="1">
        <f t="shared" si="80"/>
        <v>-4.3405948464898033E-3</v>
      </c>
      <c r="AIO13" s="1">
        <f t="shared" si="80"/>
        <v>-4.3419744497929288E-3</v>
      </c>
      <c r="AIP13" s="1">
        <f t="shared" si="80"/>
        <v>-4.3430268447476389E-3</v>
      </c>
      <c r="AIQ13" s="1">
        <f t="shared" si="80"/>
        <v>-4.3437558590698555E-3</v>
      </c>
      <c r="AIR13" s="1">
        <f t="shared" si="80"/>
        <v>-4.3441652979637774E-3</v>
      </c>
      <c r="AIS13" s="1">
        <f t="shared" si="80"/>
        <v>-4.3442589441116883E-3</v>
      </c>
      <c r="AIT13" s="1">
        <f t="shared" si="80"/>
        <v>-4.3440405576779684E-3</v>
      </c>
      <c r="AIU13" s="1">
        <f t="shared" si="80"/>
        <v>-4.3435138763074687E-3</v>
      </c>
      <c r="AIV13" s="1">
        <f t="shared" si="80"/>
        <v>-4.3426826151237753E-3</v>
      </c>
      <c r="AIW13" s="1">
        <f t="shared" si="80"/>
        <v>-4.3415504667370167E-3</v>
      </c>
      <c r="AIX13" s="1">
        <f t="shared" si="80"/>
        <v>-4.3401211012414776E-3</v>
      </c>
      <c r="AIY13" s="1">
        <f t="shared" si="80"/>
        <v>-4.3383981662269838E-3</v>
      </c>
      <c r="AIZ13" s="1">
        <f t="shared" si="80"/>
        <v>-4.3363852867860575E-3</v>
      </c>
      <c r="AJA13" s="1">
        <f t="shared" si="80"/>
        <v>-4.3340860655172782E-3</v>
      </c>
      <c r="AJB13" s="1">
        <f t="shared" si="80"/>
        <v>-4.3315040825428475E-3</v>
      </c>
      <c r="AJC13" s="1">
        <f t="shared" si="80"/>
        <v>-4.3286428955159606E-3</v>
      </c>
      <c r="AJD13" s="1">
        <f t="shared" si="80"/>
        <v>-4.3255060396356609E-3</v>
      </c>
      <c r="AJE13" s="1">
        <f t="shared" si="80"/>
        <v>-4.3220970276631023E-3</v>
      </c>
      <c r="AJF13" s="1">
        <f t="shared" si="80"/>
        <v>-4.3184193499335843E-3</v>
      </c>
      <c r="AJG13" s="1">
        <f t="shared" si="80"/>
        <v>-4.3144764743774768E-3</v>
      </c>
      <c r="AJH13" s="1">
        <f t="shared" si="80"/>
        <v>-4.3102718465419044E-3</v>
      </c>
      <c r="AJI13" s="1">
        <f t="shared" si="80"/>
        <v>-4.3058088896034312E-3</v>
      </c>
      <c r="AJJ13" s="1">
        <f t="shared" si="80"/>
        <v>-4.3010910043966843E-3</v>
      </c>
      <c r="AJK13" s="1">
        <f t="shared" si="80"/>
        <v>-4.2961215694357121E-3</v>
      </c>
      <c r="AJL13" s="1">
        <f t="shared" si="80"/>
        <v>-4.2909039409357768E-3</v>
      </c>
      <c r="AJM13" s="1">
        <f t="shared" si="80"/>
        <v>-4.2854414528450133E-3</v>
      </c>
      <c r="AJN13" s="1">
        <f t="shared" si="80"/>
        <v>-4.2797374168632944E-3</v>
      </c>
      <c r="AJO13" s="1">
        <f t="shared" si="80"/>
        <v>-4.2737951224770332E-3</v>
      </c>
      <c r="AJP13" s="1">
        <f t="shared" si="80"/>
        <v>-4.2676178369886741E-3</v>
      </c>
      <c r="AJQ13" s="1">
        <f t="shared" si="80"/>
        <v>-4.2612088055416289E-3</v>
      </c>
      <c r="AJR13" s="1">
        <f t="shared" si="80"/>
        <v>-4.2545712511585492E-3</v>
      </c>
      <c r="AJS13" s="1">
        <f t="shared" si="80"/>
        <v>-4.2477083747719012E-3</v>
      </c>
      <c r="AJT13" s="1">
        <f t="shared" si="80"/>
        <v>-4.2406233552577926E-3</v>
      </c>
      <c r="AJU13" s="1">
        <f t="shared" si="80"/>
        <v>-4.2333193494746785E-3</v>
      </c>
      <c r="AJV13" s="1">
        <f t="shared" si="80"/>
        <v>-4.2257994922948036E-3</v>
      </c>
      <c r="AJW13" s="1">
        <f t="shared" si="80"/>
        <v>-4.2180668966461604E-3</v>
      </c>
      <c r="AJX13" s="1">
        <f t="shared" si="80"/>
        <v>-4.2101246535527137E-3</v>
      </c>
      <c r="AJY13" s="1">
        <f t="shared" si="80"/>
        <v>-4.2019758321679016E-3</v>
      </c>
      <c r="AJZ13" s="1">
        <f t="shared" si="80"/>
        <v>-4.193623479823317E-3</v>
      </c>
      <c r="AKA13" s="1">
        <f t="shared" si="80"/>
        <v>-4.1850706220665458E-3</v>
      </c>
      <c r="AKB13" s="1">
        <f t="shared" si="80"/>
        <v>-4.1763202627048603E-3</v>
      </c>
      <c r="AKC13" s="1">
        <f t="shared" si="80"/>
        <v>-4.1673753838532496E-3</v>
      </c>
      <c r="AKD13" s="1">
        <f t="shared" si="80"/>
        <v>-4.1582389459729084E-3</v>
      </c>
      <c r="AKE13" s="1">
        <f t="shared" si="80"/>
        <v>-4.1489138879231705E-3</v>
      </c>
      <c r="AKF13" s="1">
        <f t="shared" si="80"/>
        <v>-4.1394031270091053E-3</v>
      </c>
      <c r="AKG13" s="1">
        <f t="shared" si="80"/>
        <v>-4.1297095590245607E-3</v>
      </c>
      <c r="AKH13" s="1">
        <f t="shared" si="80"/>
        <v>-4.1198360583074569E-3</v>
      </c>
      <c r="AKI13" s="1">
        <f t="shared" si="80"/>
        <v>-4.1097854777859743E-3</v>
      </c>
      <c r="AKJ13" s="1">
        <f t="shared" si="80"/>
        <v>-4.099560649031787E-3</v>
      </c>
      <c r="AKK13" s="1">
        <f t="shared" si="80"/>
        <v>-4.0891643823129722E-3</v>
      </c>
      <c r="AKL13" s="1">
        <f t="shared" ref="AKL13:ALX13" si="81">(AKL12-AKK12)/$M$8</f>
        <v>-4.0785994666427995E-3</v>
      </c>
      <c r="AKM13" s="1">
        <f t="shared" si="81"/>
        <v>-4.0678686698377353E-3</v>
      </c>
      <c r="AKN13" s="1">
        <f t="shared" si="81"/>
        <v>-4.0569747385729542E-3</v>
      </c>
      <c r="AKO13" s="1">
        <f t="shared" si="81"/>
        <v>-4.0459203984324291E-3</v>
      </c>
      <c r="AKP13" s="1">
        <f t="shared" si="81"/>
        <v>-4.0347083539709477E-3</v>
      </c>
      <c r="AKQ13" s="1">
        <f t="shared" si="81"/>
        <v>-4.0233412887694065E-3</v>
      </c>
      <c r="AKR13" s="1">
        <f t="shared" si="81"/>
        <v>-4.0118218654915149E-3</v>
      </c>
      <c r="AKS13" s="1">
        <f t="shared" si="81"/>
        <v>-4.0001527259472206E-3</v>
      </c>
      <c r="AKT13" s="1">
        <f t="shared" si="81"/>
        <v>-3.9883364911454024E-3</v>
      </c>
      <c r="AKU13" s="1">
        <f t="shared" si="81"/>
        <v>-3.9763757613598977E-3</v>
      </c>
      <c r="AKV13" s="1">
        <f t="shared" si="81"/>
        <v>-3.9642731161913022E-3</v>
      </c>
      <c r="AKW13" s="1">
        <f t="shared" si="81"/>
        <v>-3.9520311146230228E-3</v>
      </c>
      <c r="AKX13" s="1">
        <f t="shared" si="81"/>
        <v>-3.9396522950902874E-3</v>
      </c>
      <c r="AKY13" s="1">
        <f t="shared" si="81"/>
        <v>-3.9271391755400483E-3</v>
      </c>
      <c r="AKZ13" s="1">
        <f t="shared" si="81"/>
        <v>-3.9144942534965182E-3</v>
      </c>
      <c r="ALA13" s="1">
        <f t="shared" si="81"/>
        <v>-3.9017200061272584E-3</v>
      </c>
      <c r="ALB13" s="1">
        <f t="shared" si="81"/>
        <v>-3.8888188903041048E-3</v>
      </c>
      <c r="ALC13" s="1">
        <f t="shared" si="81"/>
        <v>-3.875793342674079E-3</v>
      </c>
      <c r="ALD13" s="1">
        <f t="shared" si="81"/>
        <v>-3.8626457797264987E-3</v>
      </c>
      <c r="ALE13" s="1">
        <f t="shared" si="81"/>
        <v>-3.8493785978553738E-3</v>
      </c>
      <c r="ALF13" s="1">
        <f t="shared" si="81"/>
        <v>-3.8359941734325358E-3</v>
      </c>
      <c r="ALG13" s="1">
        <f t="shared" si="81"/>
        <v>-3.8224948628750753E-3</v>
      </c>
      <c r="ALH13" s="1">
        <f t="shared" si="81"/>
        <v>-3.8088830027129959E-3</v>
      </c>
      <c r="ALI13" s="1">
        <f t="shared" si="81"/>
        <v>-3.7951609096634285E-3</v>
      </c>
      <c r="ALJ13" s="1">
        <f t="shared" si="81"/>
        <v>-3.7813308806946525E-3</v>
      </c>
      <c r="ALK13" s="1">
        <f t="shared" si="81"/>
        <v>-3.7673951931026413E-3</v>
      </c>
      <c r="ALL13" s="1">
        <f t="shared" si="81"/>
        <v>-3.7533561045828361E-3</v>
      </c>
      <c r="ALM13" s="1">
        <f t="shared" si="81"/>
        <v>-3.7392158532972039E-3</v>
      </c>
      <c r="ALN13" s="1">
        <f t="shared" si="81"/>
        <v>-3.7249766579525168E-3</v>
      </c>
      <c r="ALO13" s="1">
        <f t="shared" si="81"/>
        <v>-3.7106407178712588E-3</v>
      </c>
      <c r="ALP13" s="1">
        <f t="shared" si="81"/>
        <v>-3.6962102130647014E-3</v>
      </c>
      <c r="ALQ13" s="1">
        <f t="shared" si="81"/>
        <v>-3.6816873043109656E-3</v>
      </c>
      <c r="ALR13" s="1">
        <f t="shared" si="81"/>
        <v>-3.6670741332233813E-3</v>
      </c>
      <c r="ALS13" s="1">
        <f t="shared" si="81"/>
        <v>-3.6523728223314227E-3</v>
      </c>
      <c r="ALT13" s="1">
        <f t="shared" si="81"/>
        <v>-3.6375854751559519E-3</v>
      </c>
      <c r="ALU13" s="1">
        <f t="shared" si="81"/>
        <v>-3.622714176280831E-3</v>
      </c>
      <c r="ALV13" s="1">
        <f t="shared" si="81"/>
        <v>-3.6077609914352124E-3</v>
      </c>
      <c r="ALW13" s="1">
        <f t="shared" si="81"/>
        <v>-3.5927279675668309E-3</v>
      </c>
      <c r="ALX13" s="1">
        <f t="shared" si="81"/>
        <v>-3.5776171329207716E-3</v>
      </c>
    </row>
    <row r="14" spans="2:1012">
      <c r="B14" s="32" t="s">
        <v>37</v>
      </c>
      <c r="C14" s="27">
        <f>t^3</f>
        <v>64</v>
      </c>
      <c r="D14" s="27">
        <f>t^4</f>
        <v>256</v>
      </c>
      <c r="E14" s="27">
        <f>t^5</f>
        <v>1024</v>
      </c>
      <c r="F14" s="34"/>
      <c r="G14" s="27">
        <v>1</v>
      </c>
      <c r="J14" s="66" t="s">
        <v>72</v>
      </c>
      <c r="K14" s="4" t="s">
        <v>63</v>
      </c>
      <c r="L14" s="1">
        <f>$M$7+$N$7*L$9</f>
        <v>5.2420194400184483</v>
      </c>
      <c r="M14" s="1">
        <f t="shared" ref="M14:BX14" si="82">$M$7+$N$7*M$9</f>
        <v>5.2420197018373766</v>
      </c>
      <c r="N14" s="1">
        <f t="shared" si="82"/>
        <v>5.2420215314271035</v>
      </c>
      <c r="O14" s="1">
        <f t="shared" si="82"/>
        <v>5.242026487924309</v>
      </c>
      <c r="P14" s="1">
        <f t="shared" si="82"/>
        <v>5.242036121063796</v>
      </c>
      <c r="Q14" s="1">
        <f t="shared" si="82"/>
        <v>5.2420519711973688</v>
      </c>
      <c r="R14" s="1">
        <f t="shared" si="82"/>
        <v>5.2420755693127168</v>
      </c>
      <c r="S14" s="1">
        <f t="shared" si="82"/>
        <v>5.2421084370522859</v>
      </c>
      <c r="T14" s="1">
        <f t="shared" si="82"/>
        <v>5.2421520867321663</v>
      </c>
      <c r="U14" s="1">
        <f t="shared" si="82"/>
        <v>5.2422080213609661</v>
      </c>
      <c r="V14" s="1">
        <f t="shared" si="82"/>
        <v>5.2422777346586926</v>
      </c>
      <c r="W14" s="1">
        <f t="shared" si="82"/>
        <v>5.2423627110756321</v>
      </c>
      <c r="X14" s="1">
        <f t="shared" si="82"/>
        <v>5.2424644258112281</v>
      </c>
      <c r="Y14" s="1">
        <f t="shared" si="82"/>
        <v>5.2425843448329594</v>
      </c>
      <c r="Z14" s="1">
        <f t="shared" si="82"/>
        <v>5.2427239248952233</v>
      </c>
      <c r="AA14" s="1">
        <f t="shared" si="82"/>
        <v>5.2428846135582097</v>
      </c>
      <c r="AB14" s="1">
        <f t="shared" si="82"/>
        <v>5.2430678492067857</v>
      </c>
      <c r="AC14" s="1">
        <f t="shared" si="82"/>
        <v>5.2432750610693706</v>
      </c>
      <c r="AD14" s="1">
        <f t="shared" si="82"/>
        <v>5.2435076692368181</v>
      </c>
      <c r="AE14" s="1">
        <f t="shared" si="82"/>
        <v>5.2437670846812923</v>
      </c>
      <c r="AF14" s="1">
        <f t="shared" si="82"/>
        <v>5.2440547092751508</v>
      </c>
      <c r="AG14" s="1">
        <f t="shared" si="82"/>
        <v>5.2443719358098217</v>
      </c>
      <c r="AH14" s="1">
        <f t="shared" si="82"/>
        <v>5.2447201480146832</v>
      </c>
      <c r="AI14" s="1">
        <f t="shared" si="82"/>
        <v>5.2451007205759419</v>
      </c>
      <c r="AJ14" s="1">
        <f t="shared" si="82"/>
        <v>5.2455150191555155</v>
      </c>
      <c r="AK14" s="1">
        <f t="shared" si="82"/>
        <v>5.2459644004099077</v>
      </c>
      <c r="AL14" s="1">
        <f t="shared" si="82"/>
        <v>5.2464502120090906</v>
      </c>
      <c r="AM14" s="1">
        <f t="shared" si="82"/>
        <v>5.2469737926553819</v>
      </c>
      <c r="AN14" s="1">
        <f t="shared" si="82"/>
        <v>5.2475364721023263</v>
      </c>
      <c r="AO14" s="1">
        <f t="shared" si="82"/>
        <v>5.2481395711735725</v>
      </c>
      <c r="AP14" s="1">
        <f t="shared" si="82"/>
        <v>5.2487844017817542</v>
      </c>
      <c r="AQ14" s="1">
        <f t="shared" si="82"/>
        <v>5.2494722669473681</v>
      </c>
      <c r="AR14" s="1">
        <f t="shared" si="82"/>
        <v>5.2502044608176552</v>
      </c>
      <c r="AS14" s="1">
        <f t="shared" si="82"/>
        <v>5.250982268685477</v>
      </c>
      <c r="AT14" s="1">
        <f t="shared" si="82"/>
        <v>5.2518069670081982</v>
      </c>
      <c r="AU14" s="1">
        <f t="shared" si="82"/>
        <v>5.2526798234265621</v>
      </c>
      <c r="AV14" s="1">
        <f t="shared" si="82"/>
        <v>5.2536020967835739</v>
      </c>
      <c r="AW14" s="1">
        <f t="shared" si="82"/>
        <v>5.2545750371433773</v>
      </c>
      <c r="AX14" s="1">
        <f t="shared" si="82"/>
        <v>5.2555998858101338</v>
      </c>
      <c r="AY14" s="1">
        <f t="shared" si="82"/>
        <v>5.256677875346905</v>
      </c>
      <c r="AZ14" s="1">
        <f t="shared" si="82"/>
        <v>5.2578102295945266</v>
      </c>
      <c r="BA14" s="1">
        <f t="shared" si="82"/>
        <v>5.2589981636904932</v>
      </c>
      <c r="BB14" s="1">
        <f t="shared" si="82"/>
        <v>5.2602428840878321</v>
      </c>
      <c r="BC14" s="1">
        <f t="shared" si="82"/>
        <v>5.2615455885739895</v>
      </c>
      <c r="BD14" s="1">
        <f t="shared" si="82"/>
        <v>5.2629074662897022</v>
      </c>
      <c r="BE14" s="1">
        <f t="shared" si="82"/>
        <v>5.2643296977478826</v>
      </c>
      <c r="BF14" s="1">
        <f t="shared" si="82"/>
        <v>5.2658134548524949</v>
      </c>
      <c r="BG14" s="1">
        <f t="shared" si="82"/>
        <v>5.2673599009174339</v>
      </c>
      <c r="BH14" s="1">
        <f t="shared" si="82"/>
        <v>5.2689701906854092</v>
      </c>
      <c r="BI14" s="1">
        <f t="shared" si="82"/>
        <v>5.2706454703468166</v>
      </c>
      <c r="BJ14" s="1">
        <f t="shared" si="82"/>
        <v>5.2723868775586258</v>
      </c>
      <c r="BK14" s="1">
        <f t="shared" si="82"/>
        <v>5.2741955414632535</v>
      </c>
      <c r="BL14" s="1">
        <f t="shared" si="82"/>
        <v>5.2760725827074433</v>
      </c>
      <c r="BM14" s="1">
        <f t="shared" si="82"/>
        <v>5.2780191134611494</v>
      </c>
      <c r="BN14" s="1">
        <f t="shared" si="82"/>
        <v>5.2800362374364109</v>
      </c>
      <c r="BO14" s="1">
        <f t="shared" si="82"/>
        <v>5.2821250499062335</v>
      </c>
      <c r="BP14" s="1">
        <f t="shared" si="82"/>
        <v>5.2842866377234685</v>
      </c>
      <c r="BQ14" s="1">
        <f t="shared" si="82"/>
        <v>5.286522079339691</v>
      </c>
      <c r="BR14" s="1">
        <f t="shared" si="82"/>
        <v>5.2888324448240818</v>
      </c>
      <c r="BS14" s="1">
        <f t="shared" si="82"/>
        <v>5.2912187958823038</v>
      </c>
      <c r="BT14" s="1">
        <f t="shared" si="82"/>
        <v>5.2936821858753822</v>
      </c>
      <c r="BU14" s="1">
        <f t="shared" si="82"/>
        <v>5.2962236598385832</v>
      </c>
      <c r="BV14" s="1">
        <f t="shared" si="82"/>
        <v>5.2988442545002963</v>
      </c>
      <c r="BW14" s="1">
        <f t="shared" si="82"/>
        <v>5.3015449983009102</v>
      </c>
      <c r="BX14" s="1">
        <f t="shared" si="82"/>
        <v>5.3043269114116924</v>
      </c>
      <c r="BY14" s="1">
        <f t="shared" ref="BY14:EJ14" si="83">$M$7+$N$7*BY$9</f>
        <v>5.3071910057536691</v>
      </c>
      <c r="BZ14" s="1">
        <f t="shared" si="83"/>
        <v>5.3101382850165066</v>
      </c>
      <c r="CA14" s="1">
        <f t="shared" si="83"/>
        <v>5.3131697446773876</v>
      </c>
      <c r="CB14" s="1">
        <f t="shared" si="83"/>
        <v>5.3162863720198894</v>
      </c>
      <c r="CC14" s="1">
        <f t="shared" si="83"/>
        <v>5.3194891461528684</v>
      </c>
      <c r="CD14" s="1">
        <f t="shared" si="83"/>
        <v>5.3227790380293349</v>
      </c>
      <c r="CE14" s="1">
        <f t="shared" si="83"/>
        <v>5.326157010465332</v>
      </c>
      <c r="CF14" s="1">
        <f t="shared" si="83"/>
        <v>5.3296240181588201</v>
      </c>
      <c r="CG14" s="1">
        <f t="shared" si="83"/>
        <v>5.3331810077085491</v>
      </c>
      <c r="CH14" s="1">
        <f t="shared" si="83"/>
        <v>5.3368289176329435</v>
      </c>
      <c r="CI14" s="1">
        <f t="shared" si="83"/>
        <v>5.3405686783889772</v>
      </c>
      <c r="CJ14" s="1">
        <f t="shared" si="83"/>
        <v>5.344401212391058</v>
      </c>
      <c r="CK14" s="1">
        <f t="shared" si="83"/>
        <v>5.3483274340299003</v>
      </c>
      <c r="CL14" s="1">
        <f t="shared" si="83"/>
        <v>5.3523482496914099</v>
      </c>
      <c r="CM14" s="1">
        <f t="shared" si="83"/>
        <v>5.3564645577755625</v>
      </c>
      <c r="CN14" s="1">
        <f t="shared" si="83"/>
        <v>5.3606772487152776</v>
      </c>
      <c r="CO14" s="1">
        <f t="shared" si="83"/>
        <v>5.3649872049953053</v>
      </c>
      <c r="CP14" s="1">
        <f t="shared" si="83"/>
        <v>5.3693953011711022</v>
      </c>
      <c r="CQ14" s="1">
        <f t="shared" si="83"/>
        <v>5.3739024038877075</v>
      </c>
      <c r="CR14" s="1">
        <f t="shared" si="83"/>
        <v>5.3785093718986285</v>
      </c>
      <c r="CS14" s="1">
        <f t="shared" si="83"/>
        <v>5.3832170560847157</v>
      </c>
      <c r="CT14" s="1">
        <f t="shared" si="83"/>
        <v>5.3880262994730437</v>
      </c>
      <c r="CU14" s="1">
        <f t="shared" si="83"/>
        <v>5.3929379372557875</v>
      </c>
      <c r="CV14" s="1">
        <f t="shared" si="83"/>
        <v>5.3979527968091077</v>
      </c>
      <c r="CW14" s="1">
        <f t="shared" si="83"/>
        <v>5.403071697712023</v>
      </c>
      <c r="CX14" s="1">
        <f t="shared" si="83"/>
        <v>5.4082954517652944</v>
      </c>
      <c r="CY14" s="1">
        <f t="shared" si="83"/>
        <v>5.4136248630103037</v>
      </c>
      <c r="CZ14" s="1">
        <f t="shared" si="83"/>
        <v>5.4190607277479295</v>
      </c>
      <c r="DA14" s="1">
        <f t="shared" si="83"/>
        <v>5.4246038345574297</v>
      </c>
      <c r="DB14" s="1">
        <f t="shared" si="83"/>
        <v>5.4302549643153206</v>
      </c>
      <c r="DC14" s="1">
        <f t="shared" si="83"/>
        <v>5.4360148902142553</v>
      </c>
      <c r="DD14" s="1">
        <f t="shared" si="83"/>
        <v>5.4418843777819026</v>
      </c>
      <c r="DE14" s="1">
        <f t="shared" si="83"/>
        <v>5.447864184899827</v>
      </c>
      <c r="DF14" s="1">
        <f t="shared" si="83"/>
        <v>5.4539550618223664</v>
      </c>
      <c r="DG14" s="1">
        <f t="shared" si="83"/>
        <v>5.4601577511955162</v>
      </c>
      <c r="DH14" s="1">
        <f t="shared" si="83"/>
        <v>5.4664729880758021</v>
      </c>
      <c r="DI14" s="1">
        <f t="shared" si="83"/>
        <v>5.4729014999491623</v>
      </c>
      <c r="DJ14" s="1">
        <f t="shared" si="83"/>
        <v>5.4794440067498291</v>
      </c>
      <c r="DK14" s="1">
        <f t="shared" si="83"/>
        <v>5.4861012208792035</v>
      </c>
      <c r="DL14" s="1">
        <f t="shared" si="83"/>
        <v>5.4928738472247387</v>
      </c>
      <c r="DM14" s="1">
        <f t="shared" si="83"/>
        <v>5.4997625831788168</v>
      </c>
      <c r="DN14" s="1">
        <f t="shared" si="83"/>
        <v>5.5067681186576287</v>
      </c>
      <c r="DO14" s="1">
        <f t="shared" si="83"/>
        <v>5.5138911361200531</v>
      </c>
      <c r="DP14" s="1">
        <f t="shared" si="83"/>
        <v>5.5211323105865375</v>
      </c>
      <c r="DQ14" s="1">
        <f t="shared" si="83"/>
        <v>5.5284923096579748</v>
      </c>
      <c r="DR14" s="1">
        <f t="shared" si="83"/>
        <v>5.5359717935345847</v>
      </c>
      <c r="DS14" s="1">
        <f t="shared" si="83"/>
        <v>5.5435714150347923</v>
      </c>
      <c r="DT14" s="1">
        <f t="shared" si="83"/>
        <v>5.5512918196141054</v>
      </c>
      <c r="DU14" s="1">
        <f t="shared" si="83"/>
        <v>5.5591336453839988</v>
      </c>
      <c r="DV14" s="1">
        <f t="shared" si="83"/>
        <v>5.567097523130788</v>
      </c>
      <c r="DW14" s="1">
        <f t="shared" si="83"/>
        <v>5.5751840763345113</v>
      </c>
      <c r="DX14" s="1">
        <f t="shared" si="83"/>
        <v>5.5833939211878088</v>
      </c>
      <c r="DY14" s="1">
        <f t="shared" si="83"/>
        <v>5.5917276666148013</v>
      </c>
      <c r="DZ14" s="1">
        <f t="shared" si="83"/>
        <v>5.6001859142899706</v>
      </c>
      <c r="EA14" s="1">
        <f t="shared" si="83"/>
        <v>5.6087692586570377</v>
      </c>
      <c r="EB14" s="1">
        <f t="shared" si="83"/>
        <v>5.6174782869478408</v>
      </c>
      <c r="EC14" s="1">
        <f t="shared" si="83"/>
        <v>5.6263135792012182</v>
      </c>
      <c r="ED14" s="1">
        <f t="shared" si="83"/>
        <v>5.6352757082818838</v>
      </c>
      <c r="EE14" s="1">
        <f t="shared" si="83"/>
        <v>5.6443652398993089</v>
      </c>
      <c r="EF14" s="1">
        <f t="shared" si="83"/>
        <v>5.6535827326266004</v>
      </c>
      <c r="EG14" s="1">
        <f t="shared" si="83"/>
        <v>5.6629287379193807</v>
      </c>
      <c r="EH14" s="1">
        <f t="shared" si="83"/>
        <v>5.6724038001346653</v>
      </c>
      <c r="EI14" s="1">
        <f t="shared" si="83"/>
        <v>5.6820084565497444</v>
      </c>
      <c r="EJ14" s="1">
        <f t="shared" si="83"/>
        <v>5.6917432373810612</v>
      </c>
      <c r="EK14" s="1">
        <f t="shared" ref="EK14:GV14" si="84">$M$7+$N$7*EK$9</f>
        <v>5.7016086658030893</v>
      </c>
      <c r="EL14" s="1">
        <f t="shared" si="84"/>
        <v>5.711605257967217</v>
      </c>
      <c r="EM14" s="1">
        <f t="shared" si="84"/>
        <v>5.7217335230206192</v>
      </c>
      <c r="EN14" s="1">
        <f t="shared" si="84"/>
        <v>5.7319939631251451</v>
      </c>
      <c r="EO14" s="1">
        <f t="shared" si="84"/>
        <v>5.7423870734761886</v>
      </c>
      <c r="EP14" s="1">
        <f t="shared" si="84"/>
        <v>5.752913342321575</v>
      </c>
      <c r="EQ14" s="1">
        <f t="shared" si="84"/>
        <v>5.7635732509804374</v>
      </c>
      <c r="ER14" s="1">
        <f t="shared" si="84"/>
        <v>5.7743672738620955</v>
      </c>
      <c r="ES14" s="1">
        <f t="shared" si="84"/>
        <v>5.7852958784849333</v>
      </c>
      <c r="ET14" s="1">
        <f t="shared" si="84"/>
        <v>5.7963595254952844</v>
      </c>
      <c r="EU14" s="1">
        <f t="shared" si="84"/>
        <v>5.807558668686303</v>
      </c>
      <c r="EV14" s="1">
        <f t="shared" si="84"/>
        <v>5.81889375501685</v>
      </c>
      <c r="EW14" s="1">
        <f t="shared" si="84"/>
        <v>5.8303652246303708</v>
      </c>
      <c r="EX14" s="1">
        <f t="shared" si="84"/>
        <v>5.8419735108737694</v>
      </c>
      <c r="EY14" s="1">
        <f t="shared" si="84"/>
        <v>5.8537190403162942</v>
      </c>
      <c r="EZ14" s="1">
        <f t="shared" si="84"/>
        <v>5.8656022327684161</v>
      </c>
      <c r="FA14" s="1">
        <f t="shared" si="84"/>
        <v>5.8776235013007048</v>
      </c>
      <c r="FB14" s="1">
        <f t="shared" si="84"/>
        <v>5.8897832522627089</v>
      </c>
      <c r="FC14" s="1">
        <f t="shared" si="84"/>
        <v>5.902081885301838</v>
      </c>
      <c r="FD14" s="1">
        <f t="shared" si="84"/>
        <v>5.9145197933822384</v>
      </c>
      <c r="FE14" s="1">
        <f t="shared" si="84"/>
        <v>5.9270973628036749</v>
      </c>
      <c r="FF14" s="1">
        <f t="shared" si="84"/>
        <v>5.9398149732204093</v>
      </c>
      <c r="FG14" s="1">
        <f t="shared" si="84"/>
        <v>5.9526729976600778</v>
      </c>
      <c r="FH14" s="1">
        <f t="shared" si="84"/>
        <v>5.965671802542575</v>
      </c>
      <c r="FI14" s="1">
        <f t="shared" si="84"/>
        <v>5.9788117476989262</v>
      </c>
      <c r="FJ14" s="1">
        <f t="shared" si="84"/>
        <v>5.9920931863901741</v>
      </c>
      <c r="FK14" s="1">
        <f t="shared" si="84"/>
        <v>6.0055164653262532</v>
      </c>
      <c r="FL14" s="1">
        <f t="shared" si="84"/>
        <v>6.0190819246848699</v>
      </c>
      <c r="FM14" s="1">
        <f t="shared" si="84"/>
        <v>6.0327898981303836</v>
      </c>
      <c r="FN14" s="1">
        <f t="shared" si="84"/>
        <v>6.0466407128326827</v>
      </c>
      <c r="FO14" s="1">
        <f t="shared" si="84"/>
        <v>6.0606346894860676</v>
      </c>
      <c r="FP14" s="1">
        <f t="shared" si="84"/>
        <v>6.0747721423281282</v>
      </c>
      <c r="FQ14" s="1">
        <f t="shared" si="84"/>
        <v>6.0890533791586225</v>
      </c>
      <c r="FR14" s="1">
        <f t="shared" si="84"/>
        <v>6.1034787013583571</v>
      </c>
      <c r="FS14" s="1">
        <f t="shared" si="84"/>
        <v>6.1180484039080634</v>
      </c>
      <c r="FT14" s="1">
        <f t="shared" si="84"/>
        <v>6.1327627754072846</v>
      </c>
      <c r="FU14" s="1">
        <f t="shared" si="84"/>
        <v>6.1476220980932457</v>
      </c>
      <c r="FV14" s="1">
        <f t="shared" si="84"/>
        <v>6.1626266478597369</v>
      </c>
      <c r="FW14" s="1">
        <f t="shared" si="84"/>
        <v>6.1777766942759946</v>
      </c>
      <c r="FX14" s="1">
        <f t="shared" si="84"/>
        <v>6.1930725006055782</v>
      </c>
      <c r="FY14" s="1">
        <f t="shared" si="84"/>
        <v>6.2085143238252511</v>
      </c>
      <c r="FZ14" s="1">
        <f t="shared" si="84"/>
        <v>6.2241024146438555</v>
      </c>
      <c r="GA14" s="1">
        <f t="shared" si="84"/>
        <v>6.2398370175211983</v>
      </c>
      <c r="GB14" s="1">
        <f t="shared" si="84"/>
        <v>6.2557183706869273</v>
      </c>
      <c r="GC14" s="1">
        <f t="shared" si="84"/>
        <v>6.2717467061594085</v>
      </c>
      <c r="GD14" s="1">
        <f t="shared" si="84"/>
        <v>6.2879222497646081</v>
      </c>
      <c r="GE14" s="1">
        <f t="shared" si="84"/>
        <v>6.3042452211549707</v>
      </c>
      <c r="GF14" s="1">
        <f t="shared" si="84"/>
        <v>6.3207158338282987</v>
      </c>
      <c r="GG14" s="1">
        <f t="shared" si="84"/>
        <v>6.3373342951466327</v>
      </c>
      <c r="GH14" s="1">
        <f t="shared" si="84"/>
        <v>6.3541008063551283</v>
      </c>
      <c r="GI14" s="1">
        <f t="shared" si="84"/>
        <v>6.3710155626009364</v>
      </c>
      <c r="GJ14" s="1">
        <f t="shared" si="84"/>
        <v>6.3880787529520848</v>
      </c>
      <c r="GK14" s="1">
        <f t="shared" si="84"/>
        <v>6.4052905604163533</v>
      </c>
      <c r="GL14" s="1">
        <f t="shared" si="84"/>
        <v>6.4226511619601574</v>
      </c>
      <c r="GM14" s="1">
        <f t="shared" si="84"/>
        <v>6.4401607285274229</v>
      </c>
      <c r="GN14" s="1">
        <f t="shared" si="84"/>
        <v>6.4578194250584708</v>
      </c>
      <c r="GO14" s="1">
        <f t="shared" si="84"/>
        <v>6.4756274105088893</v>
      </c>
      <c r="GP14" s="1">
        <f t="shared" si="84"/>
        <v>6.4935848378684202</v>
      </c>
      <c r="GQ14" s="1">
        <f t="shared" si="84"/>
        <v>6.5116918541798352</v>
      </c>
      <c r="GR14" s="1">
        <f t="shared" si="84"/>
        <v>6.5299486005578133</v>
      </c>
      <c r="GS14" s="1">
        <f t="shared" si="84"/>
        <v>6.5483552122078228</v>
      </c>
      <c r="GT14" s="1">
        <f t="shared" si="84"/>
        <v>6.5669118184449999</v>
      </c>
      <c r="GU14" s="1">
        <f t="shared" si="84"/>
        <v>6.5856185427130267</v>
      </c>
      <c r="GV14" s="1">
        <f t="shared" si="84"/>
        <v>6.6044755026030124</v>
      </c>
      <c r="GW14" s="1">
        <f t="shared" ref="GW14:JH14" si="85">$M$7+$N$7*GW$9</f>
        <v>6.6234828098723701</v>
      </c>
      <c r="GX14" s="1">
        <f t="shared" si="85"/>
        <v>6.6426405704637022</v>
      </c>
      <c r="GY14" s="1">
        <f t="shared" si="85"/>
        <v>6.6619488845236692</v>
      </c>
      <c r="GZ14" s="1">
        <f t="shared" si="85"/>
        <v>6.6814078464218776</v>
      </c>
      <c r="HA14" s="1">
        <f t="shared" si="85"/>
        <v>6.7010175447697575</v>
      </c>
      <c r="HB14" s="1">
        <f t="shared" si="85"/>
        <v>6.7207780624394386</v>
      </c>
      <c r="HC14" s="1">
        <f t="shared" si="85"/>
        <v>6.7406894765826326</v>
      </c>
      <c r="HD14" s="1">
        <f t="shared" si="85"/>
        <v>6.7607518586495132</v>
      </c>
      <c r="HE14" s="1">
        <f t="shared" si="85"/>
        <v>6.7809652744075901</v>
      </c>
      <c r="HF14" s="1">
        <f t="shared" si="85"/>
        <v>6.8013297839605942</v>
      </c>
      <c r="HG14" s="1">
        <f t="shared" si="85"/>
        <v>6.8218454417673549</v>
      </c>
      <c r="HH14" s="1">
        <f t="shared" si="85"/>
        <v>6.8425122966606775</v>
      </c>
      <c r="HI14" s="1">
        <f t="shared" si="85"/>
        <v>6.8633303918662261</v>
      </c>
      <c r="HJ14" s="1">
        <f t="shared" si="85"/>
        <v>6.8842997650213995</v>
      </c>
      <c r="HK14" s="1">
        <f t="shared" si="85"/>
        <v>6.9054204481942101</v>
      </c>
      <c r="HL14" s="1">
        <f t="shared" si="85"/>
        <v>6.9266924679021669</v>
      </c>
      <c r="HM14" s="1">
        <f t="shared" si="85"/>
        <v>6.948115845131154</v>
      </c>
      <c r="HN14" s="1">
        <f t="shared" si="85"/>
        <v>6.9696905953543045</v>
      </c>
      <c r="HO14" s="1">
        <f t="shared" si="85"/>
        <v>6.9914167285508881</v>
      </c>
      <c r="HP14" s="1">
        <f t="shared" si="85"/>
        <v>7.0132942492251829</v>
      </c>
      <c r="HQ14" s="1">
        <f t="shared" si="85"/>
        <v>7.035323156425358</v>
      </c>
      <c r="HR14" s="1">
        <f t="shared" si="85"/>
        <v>7.0575034437623563</v>
      </c>
      <c r="HS14" s="1">
        <f t="shared" si="85"/>
        <v>7.0798350994287649</v>
      </c>
      <c r="HT14" s="1">
        <f t="shared" si="85"/>
        <v>7.1023181062177034</v>
      </c>
      <c r="HU14" s="1">
        <f t="shared" si="85"/>
        <v>7.1249524415416987</v>
      </c>
      <c r="HV14" s="1">
        <f t="shared" si="85"/>
        <v>7.147738077451562</v>
      </c>
      <c r="HW14" s="1">
        <f t="shared" si="85"/>
        <v>7.1706749806552761</v>
      </c>
      <c r="HX14" s="1">
        <f t="shared" si="85"/>
        <v>7.193763112536864</v>
      </c>
      <c r="HY14" s="1">
        <f t="shared" si="85"/>
        <v>7.2170024291752775</v>
      </c>
      <c r="HZ14" s="1">
        <f t="shared" si="85"/>
        <v>7.2403928813632721</v>
      </c>
      <c r="IA14" s="1">
        <f t="shared" si="85"/>
        <v>7.2639344146262861</v>
      </c>
      <c r="IB14" s="1">
        <f t="shared" si="85"/>
        <v>7.2876269692413196</v>
      </c>
      <c r="IC14" s="1">
        <f t="shared" si="85"/>
        <v>7.311470480255819</v>
      </c>
      <c r="ID14" s="1">
        <f t="shared" si="85"/>
        <v>7.3354648775065456</v>
      </c>
      <c r="IE14" s="1">
        <f t="shared" si="85"/>
        <v>7.359610085638467</v>
      </c>
      <c r="IF14" s="1">
        <f t="shared" si="85"/>
        <v>7.3839060241236281</v>
      </c>
      <c r="IG14" s="1">
        <f t="shared" si="85"/>
        <v>7.4083526072800332</v>
      </c>
      <c r="IH14" s="1">
        <f t="shared" si="85"/>
        <v>7.432949744290525</v>
      </c>
      <c r="II14" s="1">
        <f t="shared" si="85"/>
        <v>7.4576973392216672</v>
      </c>
      <c r="IJ14" s="1">
        <f t="shared" si="85"/>
        <v>7.4825952910426139</v>
      </c>
      <c r="IK14" s="1">
        <f t="shared" si="85"/>
        <v>7.5076434936439993</v>
      </c>
      <c r="IL14" s="1">
        <f t="shared" si="85"/>
        <v>7.5328418358568161</v>
      </c>
      <c r="IM14" s="1">
        <f t="shared" si="85"/>
        <v>7.5581902014712856</v>
      </c>
      <c r="IN14" s="1">
        <f t="shared" si="85"/>
        <v>7.5836884692557476</v>
      </c>
      <c r="IO14" s="1">
        <f t="shared" si="85"/>
        <v>7.609336512975533</v>
      </c>
      <c r="IP14" s="1">
        <f t="shared" si="85"/>
        <v>7.6351342014118462</v>
      </c>
      <c r="IQ14" s="1">
        <f t="shared" si="85"/>
        <v>7.6610813983806443</v>
      </c>
      <c r="IR14" s="1">
        <f t="shared" si="85"/>
        <v>7.6871779627515142</v>
      </c>
      <c r="IS14" s="1">
        <f t="shared" si="85"/>
        <v>7.7134237484665551</v>
      </c>
      <c r="IT14" s="1">
        <f t="shared" si="85"/>
        <v>7.7398186045592512</v>
      </c>
      <c r="IU14" s="1">
        <f t="shared" si="85"/>
        <v>7.7663623751733635</v>
      </c>
      <c r="IV14" s="1">
        <f t="shared" si="85"/>
        <v>7.7930548995817928</v>
      </c>
      <c r="IW14" s="1">
        <f t="shared" si="85"/>
        <v>7.8198960122054739</v>
      </c>
      <c r="IX14" s="1">
        <f t="shared" si="85"/>
        <v>7.8468855426322435</v>
      </c>
      <c r="IY14" s="1">
        <f t="shared" si="85"/>
        <v>7.8740233156357284</v>
      </c>
      <c r="IZ14" s="1">
        <f t="shared" si="85"/>
        <v>7.9013091511942193</v>
      </c>
      <c r="JA14" s="1">
        <f t="shared" si="85"/>
        <v>7.9287428645095499</v>
      </c>
      <c r="JB14" s="1">
        <f t="shared" si="85"/>
        <v>7.9563242660259803</v>
      </c>
      <c r="JC14" s="1">
        <f t="shared" si="85"/>
        <v>7.9840531614490713</v>
      </c>
      <c r="JD14" s="1">
        <f t="shared" si="85"/>
        <v>8.011929351764568</v>
      </c>
      <c r="JE14" s="1">
        <f t="shared" si="85"/>
        <v>8.0399526332572755</v>
      </c>
      <c r="JF14" s="1">
        <f t="shared" si="85"/>
        <v>8.0681227975299432</v>
      </c>
      <c r="JG14" s="1">
        <f t="shared" si="85"/>
        <v>8.0964396315221361</v>
      </c>
      <c r="JH14" s="1">
        <f t="shared" si="85"/>
        <v>8.1249029175291216</v>
      </c>
      <c r="JI14" s="1">
        <f t="shared" ref="JI14:LT14" si="86">$M$7+$N$7*JI$9</f>
        <v>8.1535124332207438</v>
      </c>
      <c r="JJ14" s="1">
        <f t="shared" si="86"/>
        <v>8.1822679516603092</v>
      </c>
      <c r="JK14" s="1">
        <f t="shared" si="86"/>
        <v>8.2111692413234536</v>
      </c>
      <c r="JL14" s="1">
        <f t="shared" si="86"/>
        <v>8.2402160661170409</v>
      </c>
      <c r="JM14" s="1">
        <f t="shared" si="86"/>
        <v>8.2694081853980208</v>
      </c>
      <c r="JN14" s="1">
        <f t="shared" si="86"/>
        <v>8.2987453539923184</v>
      </c>
      <c r="JO14" s="1">
        <f t="shared" si="86"/>
        <v>8.3282273222137224</v>
      </c>
      <c r="JP14" s="1">
        <f t="shared" si="86"/>
        <v>8.3578538358827448</v>
      </c>
      <c r="JQ14" s="1">
        <f t="shared" si="86"/>
        <v>8.3876246363455156</v>
      </c>
      <c r="JR14" s="1">
        <f t="shared" si="86"/>
        <v>8.417539460492657</v>
      </c>
      <c r="JS14" s="1">
        <f t="shared" si="86"/>
        <v>8.4475980407781641</v>
      </c>
      <c r="JT14" s="1">
        <f t="shared" si="86"/>
        <v>8.4778001052382734</v>
      </c>
      <c r="JU14" s="1">
        <f t="shared" si="86"/>
        <v>8.5081453775103668</v>
      </c>
      <c r="JV14" s="1">
        <f t="shared" si="86"/>
        <v>8.5386335768518222</v>
      </c>
      <c r="JW14" s="1">
        <f t="shared" si="86"/>
        <v>8.5692644181589124</v>
      </c>
      <c r="JX14" s="1">
        <f t="shared" si="86"/>
        <v>8.600037611985675</v>
      </c>
      <c r="JY14" s="1">
        <f t="shared" si="86"/>
        <v>8.6309528645627971</v>
      </c>
      <c r="JZ14" s="1">
        <f t="shared" si="86"/>
        <v>8.6620098778164927</v>
      </c>
      <c r="KA14" s="1">
        <f t="shared" si="86"/>
        <v>8.6932083493873797</v>
      </c>
      <c r="KB14" s="1">
        <f t="shared" si="86"/>
        <v>8.7245479726493596</v>
      </c>
      <c r="KC14" s="1">
        <f t="shared" si="86"/>
        <v>8.7560284367285011</v>
      </c>
      <c r="KD14" s="1">
        <f t="shared" si="86"/>
        <v>8.7876494265219147</v>
      </c>
      <c r="KE14" s="1">
        <f t="shared" si="86"/>
        <v>8.8194106227166316</v>
      </c>
      <c r="KF14" s="1">
        <f t="shared" si="86"/>
        <v>8.8513117018084913</v>
      </c>
      <c r="KG14" s="1">
        <f t="shared" si="86"/>
        <v>8.8833523361210087</v>
      </c>
      <c r="KH14" s="1">
        <f t="shared" si="86"/>
        <v>8.9155321938242587</v>
      </c>
      <c r="KI14" s="1">
        <f t="shared" si="86"/>
        <v>8.9478509389537599</v>
      </c>
      <c r="KJ14" s="1">
        <f t="shared" si="86"/>
        <v>8.9803082314293494</v>
      </c>
      <c r="KK14" s="1">
        <f t="shared" si="86"/>
        <v>9.0129037270740593</v>
      </c>
      <c r="KL14" s="1">
        <f t="shared" si="86"/>
        <v>9.0456370776330033</v>
      </c>
      <c r="KM14" s="1">
        <f t="shared" si="86"/>
        <v>9.0785079307922523</v>
      </c>
      <c r="KN14" s="1">
        <f t="shared" si="86"/>
        <v>9.1115159301977044</v>
      </c>
      <c r="KO14" s="1">
        <f t="shared" si="86"/>
        <v>9.1446607154739858</v>
      </c>
      <c r="KP14" s="1">
        <f t="shared" si="86"/>
        <v>9.1779419222433081</v>
      </c>
      <c r="KQ14" s="1">
        <f t="shared" si="86"/>
        <v>9.2113591821443617</v>
      </c>
      <c r="KR14" s="1">
        <f t="shared" si="86"/>
        <v>9.2449121228511899</v>
      </c>
      <c r="KS14" s="1">
        <f t="shared" si="86"/>
        <v>9.2786003680920661</v>
      </c>
      <c r="KT14" s="1">
        <f t="shared" si="86"/>
        <v>9.3124235376683764</v>
      </c>
      <c r="KU14" s="1">
        <f t="shared" si="86"/>
        <v>9.3463812474734986</v>
      </c>
      <c r="KV14" s="1">
        <f t="shared" si="86"/>
        <v>9.38047310951168</v>
      </c>
      <c r="KW14" s="1">
        <f t="shared" si="86"/>
        <v>9.4146987319169178</v>
      </c>
      <c r="KX14" s="1">
        <f t="shared" si="86"/>
        <v>9.4490577189718366</v>
      </c>
      <c r="KY14" s="1">
        <f t="shared" si="86"/>
        <v>9.4835496711265765</v>
      </c>
      <c r="KZ14" s="1">
        <f t="shared" si="86"/>
        <v>9.5181741850176529</v>
      </c>
      <c r="LA14" s="1">
        <f t="shared" si="86"/>
        <v>9.5529308534868562</v>
      </c>
      <c r="LB14" s="1">
        <f t="shared" si="86"/>
        <v>9.5878192656001229</v>
      </c>
      <c r="LC14" s="1">
        <f t="shared" si="86"/>
        <v>9.6228390066664069</v>
      </c>
      <c r="LD14" s="1">
        <f t="shared" si="86"/>
        <v>9.657989658256577</v>
      </c>
      <c r="LE14" s="1">
        <f t="shared" si="86"/>
        <v>9.6932707982222777</v>
      </c>
      <c r="LF14" s="1">
        <f t="shared" si="86"/>
        <v>9.7286820007148211</v>
      </c>
      <c r="LG14" s="1">
        <f t="shared" si="86"/>
        <v>9.7642228362040591</v>
      </c>
      <c r="LH14" s="1">
        <f t="shared" si="86"/>
        <v>9.7998928714972671</v>
      </c>
      <c r="LI14" s="1">
        <f t="shared" si="86"/>
        <v>9.8356916697580221</v>
      </c>
      <c r="LJ14" s="1">
        <f t="shared" si="86"/>
        <v>9.8716187905250763</v>
      </c>
      <c r="LK14" s="1">
        <f t="shared" si="86"/>
        <v>9.907673789731243</v>
      </c>
      <c r="LL14" s="1">
        <f t="shared" si="86"/>
        <v>9.943856219722278</v>
      </c>
      <c r="LM14" s="1">
        <f t="shared" si="86"/>
        <v>9.9801656292757546</v>
      </c>
      <c r="LN14" s="1">
        <f t="shared" si="86"/>
        <v>10.016601563619936</v>
      </c>
      <c r="LO14" s="1">
        <f t="shared" si="86"/>
        <v>10.053163564452671</v>
      </c>
      <c r="LP14" s="1">
        <f t="shared" si="86"/>
        <v>10.089851169960257</v>
      </c>
      <c r="LQ14" s="1">
        <f t="shared" si="86"/>
        <v>10.126663914836332</v>
      </c>
      <c r="LR14" s="1">
        <f t="shared" si="86"/>
        <v>10.163601330300745</v>
      </c>
      <c r="LS14" s="1">
        <f t="shared" si="86"/>
        <v>10.200662944118438</v>
      </c>
      <c r="LT14" s="1">
        <f t="shared" si="86"/>
        <v>10.237848280618326</v>
      </c>
      <c r="LU14" s="1">
        <f t="shared" ref="LU14:OF14" si="87">$M$7+$N$7*LU$9</f>
        <v>10.275156860712181</v>
      </c>
      <c r="LV14" s="1">
        <f t="shared" si="87"/>
        <v>10.312588201913503</v>
      </c>
      <c r="LW14" s="1">
        <f t="shared" si="87"/>
        <v>10.350141818356395</v>
      </c>
      <c r="LX14" s="1">
        <f t="shared" si="87"/>
        <v>10.387817220814462</v>
      </c>
      <c r="LY14" s="1">
        <f t="shared" si="87"/>
        <v>10.425613916719669</v>
      </c>
      <c r="LZ14" s="1">
        <f t="shared" si="87"/>
        <v>10.463531410181243</v>
      </c>
      <c r="MA14" s="1">
        <f t="shared" si="87"/>
        <v>10.501569202004518</v>
      </c>
      <c r="MB14" s="1">
        <f t="shared" si="87"/>
        <v>10.539726789709853</v>
      </c>
      <c r="MC14" s="1">
        <f t="shared" si="87"/>
        <v>10.578003667551481</v>
      </c>
      <c r="MD14" s="1">
        <f t="shared" si="87"/>
        <v>10.61639932653641</v>
      </c>
      <c r="ME14" s="1">
        <f t="shared" si="87"/>
        <v>10.654913254443287</v>
      </c>
      <c r="MF14" s="1">
        <f t="shared" si="87"/>
        <v>10.693544935841283</v>
      </c>
      <c r="MG14" s="1">
        <f t="shared" si="87"/>
        <v>10.732293852108976</v>
      </c>
      <c r="MH14" s="1">
        <f t="shared" si="87"/>
        <v>10.771159481453223</v>
      </c>
      <c r="MI14" s="1">
        <f t="shared" si="87"/>
        <v>10.810141298928043</v>
      </c>
      <c r="MJ14" s="1">
        <f t="shared" si="87"/>
        <v>10.849238776453502</v>
      </c>
      <c r="MK14" s="1">
        <f t="shared" si="87"/>
        <v>10.888451382834578</v>
      </c>
      <c r="ML14" s="1">
        <f t="shared" si="87"/>
        <v>10.927778583780055</v>
      </c>
      <c r="MM14" s="1">
        <f t="shared" si="87"/>
        <v>10.967219841921391</v>
      </c>
      <c r="MN14" s="1">
        <f t="shared" si="87"/>
        <v>11.006774616831603</v>
      </c>
      <c r="MO14" s="1">
        <f t="shared" si="87"/>
        <v>11.04644236504415</v>
      </c>
      <c r="MP14" s="1">
        <f t="shared" si="87"/>
        <v>11.086222540071805</v>
      </c>
      <c r="MQ14" s="1">
        <f t="shared" si="87"/>
        <v>11.126114592425534</v>
      </c>
      <c r="MR14" s="1">
        <f t="shared" si="87"/>
        <v>11.166117969633383</v>
      </c>
      <c r="MS14" s="1">
        <f t="shared" si="87"/>
        <v>11.206232116259352</v>
      </c>
      <c r="MT14" s="1">
        <f t="shared" si="87"/>
        <v>11.246456473922269</v>
      </c>
      <c r="MU14" s="1">
        <f t="shared" si="87"/>
        <v>11.286790481314682</v>
      </c>
      <c r="MV14" s="1">
        <f t="shared" si="87"/>
        <v>11.327233574221731</v>
      </c>
      <c r="MW14" s="1">
        <f t="shared" si="87"/>
        <v>11.367785185540022</v>
      </c>
      <c r="MX14" s="1">
        <f t="shared" si="87"/>
        <v>11.408444745296515</v>
      </c>
      <c r="MY14" s="1">
        <f t="shared" si="87"/>
        <v>11.449211680667405</v>
      </c>
      <c r="MZ14" s="1">
        <f t="shared" si="87"/>
        <v>11.490085415996987</v>
      </c>
      <c r="NA14" s="1">
        <f t="shared" si="87"/>
        <v>11.531065372816553</v>
      </c>
      <c r="NB14" s="1">
        <f t="shared" si="87"/>
        <v>11.572150969863259</v>
      </c>
      <c r="NC14" s="1">
        <f t="shared" si="87"/>
        <v>11.613341623099004</v>
      </c>
      <c r="ND14" s="1">
        <f t="shared" si="87"/>
        <v>11.654636745729325</v>
      </c>
      <c r="NE14" s="1">
        <f t="shared" si="87"/>
        <v>11.696035748222256</v>
      </c>
      <c r="NF14" s="1">
        <f t="shared" si="87"/>
        <v>11.737538038327218</v>
      </c>
      <c r="NG14" s="1">
        <f t="shared" si="87"/>
        <v>11.779143021093896</v>
      </c>
      <c r="NH14" s="1">
        <f t="shared" si="87"/>
        <v>11.820850098891121</v>
      </c>
      <c r="NI14" s="1">
        <f t="shared" si="87"/>
        <v>11.862658671425745</v>
      </c>
      <c r="NJ14" s="1">
        <f t="shared" si="87"/>
        <v>11.904568135761519</v>
      </c>
      <c r="NK14" s="1">
        <f t="shared" si="87"/>
        <v>11.94657788633798</v>
      </c>
      <c r="NL14" s="1">
        <f t="shared" si="87"/>
        <v>11.988687314989328</v>
      </c>
      <c r="NM14" s="1">
        <f t="shared" si="87"/>
        <v>12.030895810963296</v>
      </c>
      <c r="NN14" s="1">
        <f t="shared" si="87"/>
        <v>12.073202760940038</v>
      </c>
      <c r="NO14" s="1">
        <f t="shared" si="87"/>
        <v>12.115607549051013</v>
      </c>
      <c r="NP14" s="1">
        <f t="shared" si="87"/>
        <v>12.158109556897847</v>
      </c>
      <c r="NQ14" s="1">
        <f t="shared" si="87"/>
        <v>12.200708163571235</v>
      </c>
      <c r="NR14" s="1">
        <f t="shared" si="87"/>
        <v>12.243402745669792</v>
      </c>
      <c r="NS14" s="1">
        <f t="shared" si="87"/>
        <v>12.286192677318969</v>
      </c>
      <c r="NT14" s="1">
        <f t="shared" si="87"/>
        <v>12.3290773301899</v>
      </c>
      <c r="NU14" s="1">
        <f t="shared" si="87"/>
        <v>12.372056073518291</v>
      </c>
      <c r="NV14" s="1">
        <f t="shared" si="87"/>
        <v>12.415128274123308</v>
      </c>
      <c r="NW14" s="1">
        <f t="shared" si="87"/>
        <v>12.458293296426444</v>
      </c>
      <c r="NX14" s="1">
        <f t="shared" si="87"/>
        <v>12.501550502470408</v>
      </c>
      <c r="NY14" s="1">
        <f t="shared" si="87"/>
        <v>12.544899251938</v>
      </c>
      <c r="NZ14" s="1">
        <f t="shared" si="87"/>
        <v>12.588338902170985</v>
      </c>
      <c r="OA14" s="1">
        <f t="shared" si="87"/>
        <v>12.631868808188988</v>
      </c>
      <c r="OB14" s="1">
        <f t="shared" si="87"/>
        <v>12.675488322708354</v>
      </c>
      <c r="OC14" s="1">
        <f t="shared" si="87"/>
        <v>12.719196796161041</v>
      </c>
      <c r="OD14" s="1">
        <f t="shared" si="87"/>
        <v>12.762993576713491</v>
      </c>
      <c r="OE14" s="1">
        <f t="shared" si="87"/>
        <v>12.806878010285512</v>
      </c>
      <c r="OF14" s="1">
        <f t="shared" si="87"/>
        <v>12.850849440569164</v>
      </c>
      <c r="OG14" s="1">
        <f t="shared" ref="OG14:QR14" si="88">$M$7+$N$7*OG$9</f>
        <v>12.894907209047634</v>
      </c>
      <c r="OH14" s="1">
        <f t="shared" si="88"/>
        <v>12.939050655014096</v>
      </c>
      <c r="OI14" s="1">
        <f t="shared" si="88"/>
        <v>12.983279115590637</v>
      </c>
      <c r="OJ14" s="1">
        <f t="shared" si="88"/>
        <v>13.027591925747078</v>
      </c>
      <c r="OK14" s="1">
        <f t="shared" si="88"/>
        <v>13.071988418319902</v>
      </c>
      <c r="OL14" s="1">
        <f t="shared" si="88"/>
        <v>13.116467924031104</v>
      </c>
      <c r="OM14" s="1">
        <f t="shared" si="88"/>
        <v>13.161029771507083</v>
      </c>
      <c r="ON14" s="1">
        <f t="shared" si="88"/>
        <v>13.205673287297522</v>
      </c>
      <c r="OO14" s="1">
        <f t="shared" si="88"/>
        <v>13.250397795894258</v>
      </c>
      <c r="OP14" s="1">
        <f t="shared" si="88"/>
        <v>13.295202619750164</v>
      </c>
      <c r="OQ14" s="1">
        <f t="shared" si="88"/>
        <v>13.340087079298041</v>
      </c>
      <c r="OR14" s="1">
        <f t="shared" si="88"/>
        <v>13.385050492969476</v>
      </c>
      <c r="OS14" s="1">
        <f t="shared" si="88"/>
        <v>13.430092177213751</v>
      </c>
      <c r="OT14" s="1">
        <f t="shared" si="88"/>
        <v>13.475211446516681</v>
      </c>
      <c r="OU14" s="1">
        <f t="shared" si="88"/>
        <v>13.520407613419529</v>
      </c>
      <c r="OV14" s="1">
        <f t="shared" si="88"/>
        <v>13.565679988537873</v>
      </c>
      <c r="OW14" s="1">
        <f t="shared" si="88"/>
        <v>13.611027880580476</v>
      </c>
      <c r="OX14" s="1">
        <f t="shared" si="88"/>
        <v>13.656450596368181</v>
      </c>
      <c r="OY14" s="1">
        <f t="shared" si="88"/>
        <v>13.701947440852788</v>
      </c>
      <c r="OZ14" s="1">
        <f t="shared" si="88"/>
        <v>13.747517717135917</v>
      </c>
      <c r="PA14" s="1">
        <f t="shared" si="88"/>
        <v>13.793160726487905</v>
      </c>
      <c r="PB14" s="1">
        <f t="shared" si="88"/>
        <v>13.838875768366677</v>
      </c>
      <c r="PC14" s="1">
        <f t="shared" si="88"/>
        <v>13.884662140436632</v>
      </c>
      <c r="PD14" s="1">
        <f t="shared" si="88"/>
        <v>13.930519138587513</v>
      </c>
      <c r="PE14" s="1">
        <f t="shared" si="88"/>
        <v>13.976446056953286</v>
      </c>
      <c r="PF14" s="1">
        <f t="shared" si="88"/>
        <v>14.022442187931041</v>
      </c>
      <c r="PG14" s="1">
        <f t="shared" si="88"/>
        <v>14.06850682219984</v>
      </c>
      <c r="PH14" s="1">
        <f t="shared" si="88"/>
        <v>14.114639248739614</v>
      </c>
      <c r="PI14" s="1">
        <f t="shared" si="88"/>
        <v>14.160838754850033</v>
      </c>
      <c r="PJ14" s="1">
        <f t="shared" si="88"/>
        <v>14.2071046261694</v>
      </c>
      <c r="PK14" s="1">
        <f t="shared" si="88"/>
        <v>14.25343614669352</v>
      </c>
      <c r="PL14" s="1">
        <f t="shared" si="88"/>
        <v>14.299832598794591</v>
      </c>
      <c r="PM14" s="1">
        <f t="shared" si="88"/>
        <v>14.346293263240042</v>
      </c>
      <c r="PN14" s="1">
        <f t="shared" si="88"/>
        <v>14.392817419211475</v>
      </c>
      <c r="PO14" s="1">
        <f t="shared" si="88"/>
        <v>14.439404344323492</v>
      </c>
      <c r="PP14" s="1">
        <f t="shared" si="88"/>
        <v>14.486053314642611</v>
      </c>
      <c r="PQ14" s="1">
        <f t="shared" si="88"/>
        <v>14.532763604706123</v>
      </c>
      <c r="PR14" s="1">
        <f t="shared" si="88"/>
        <v>14.579534487540968</v>
      </c>
      <c r="PS14" s="1">
        <f t="shared" si="88"/>
        <v>14.626365234682634</v>
      </c>
      <c r="PT14" s="1">
        <f t="shared" si="88"/>
        <v>14.673255116194031</v>
      </c>
      <c r="PU14" s="1">
        <f t="shared" si="88"/>
        <v>14.720203400684344</v>
      </c>
      <c r="PV14" s="1">
        <f t="shared" si="88"/>
        <v>14.767209355327953</v>
      </c>
      <c r="PW14" s="1">
        <f t="shared" si="88"/>
        <v>14.814272245883288</v>
      </c>
      <c r="PX14" s="1">
        <f t="shared" si="88"/>
        <v>14.861391336711712</v>
      </c>
      <c r="PY14" s="1">
        <f t="shared" si="88"/>
        <v>14.9085658907964</v>
      </c>
      <c r="PZ14" s="1">
        <f t="shared" si="88"/>
        <v>14.955795169761217</v>
      </c>
      <c r="QA14" s="1">
        <f t="shared" si="88"/>
        <v>15.003078433889609</v>
      </c>
      <c r="QB14" s="1">
        <f t="shared" si="88"/>
        <v>15.050414942143462</v>
      </c>
      <c r="QC14" s="1">
        <f t="shared" si="88"/>
        <v>15.097803952181998</v>
      </c>
      <c r="QD14" s="1">
        <f t="shared" si="88"/>
        <v>15.145244720380656</v>
      </c>
      <c r="QE14" s="1">
        <f t="shared" si="88"/>
        <v>15.19273650184995</v>
      </c>
      <c r="QF14" s="1">
        <f t="shared" si="88"/>
        <v>15.240278550454363</v>
      </c>
      <c r="QG14" s="1">
        <f t="shared" si="88"/>
        <v>15.287870118831243</v>
      </c>
      <c r="QH14" s="1">
        <f t="shared" si="88"/>
        <v>15.33551045840964</v>
      </c>
      <c r="QI14" s="1">
        <f t="shared" si="88"/>
        <v>15.383198819429229</v>
      </c>
      <c r="QJ14" s="1">
        <f t="shared" si="88"/>
        <v>15.430934450959167</v>
      </c>
      <c r="QK14" s="1">
        <f t="shared" si="88"/>
        <v>15.478716600916965</v>
      </c>
      <c r="QL14" s="1">
        <f t="shared" si="88"/>
        <v>15.526544516087387</v>
      </c>
      <c r="QM14" s="1">
        <f t="shared" si="88"/>
        <v>15.574417442141318</v>
      </c>
      <c r="QN14" s="1">
        <f t="shared" si="88"/>
        <v>15.622334623654648</v>
      </c>
      <c r="QO14" s="1">
        <f t="shared" si="88"/>
        <v>15.670295304127141</v>
      </c>
      <c r="QP14" s="1">
        <f t="shared" si="88"/>
        <v>15.718298726001333</v>
      </c>
      <c r="QQ14" s="1">
        <f t="shared" si="88"/>
        <v>15.766344130681389</v>
      </c>
      <c r="QR14" s="1">
        <f t="shared" si="88"/>
        <v>15.814430758551996</v>
      </c>
      <c r="QS14" s="1">
        <f t="shared" ref="QS14:TD14" si="89">$M$7+$N$7*QS$9</f>
        <v>15.862557848997245</v>
      </c>
      <c r="QT14" s="1">
        <f t="shared" si="89"/>
        <v>15.910724640419506</v>
      </c>
      <c r="QU14" s="1">
        <f t="shared" si="89"/>
        <v>15.958930370258297</v>
      </c>
      <c r="QV14" s="1">
        <f t="shared" si="89"/>
        <v>16.007174275009174</v>
      </c>
      <c r="QW14" s="1">
        <f t="shared" si="89"/>
        <v>16.055455590242619</v>
      </c>
      <c r="QX14" s="1">
        <f t="shared" si="89"/>
        <v>16.103773550622904</v>
      </c>
      <c r="QY14" s="1">
        <f t="shared" si="89"/>
        <v>16.152127389926964</v>
      </c>
      <c r="QZ14" s="1">
        <f t="shared" si="89"/>
        <v>16.200516341063306</v>
      </c>
      <c r="RA14" s="1">
        <f t="shared" si="89"/>
        <v>16.248939636090849</v>
      </c>
      <c r="RB14" s="1">
        <f t="shared" si="89"/>
        <v>16.29739650623786</v>
      </c>
      <c r="RC14" s="1">
        <f t="shared" si="89"/>
        <v>16.345886181920747</v>
      </c>
      <c r="RD14" s="1">
        <f t="shared" si="89"/>
        <v>16.394407892763027</v>
      </c>
      <c r="RE14" s="1">
        <f t="shared" si="89"/>
        <v>16.442960867614161</v>
      </c>
      <c r="RF14" s="1">
        <f t="shared" si="89"/>
        <v>16.49154433456842</v>
      </c>
      <c r="RG14" s="1">
        <f t="shared" si="89"/>
        <v>16.540157520983801</v>
      </c>
      <c r="RH14" s="1">
        <f t="shared" si="89"/>
        <v>16.588799653500889</v>
      </c>
      <c r="RI14" s="1">
        <f t="shared" si="89"/>
        <v>16.637469958061729</v>
      </c>
      <c r="RJ14" s="1">
        <f t="shared" si="89"/>
        <v>16.686167659928714</v>
      </c>
      <c r="RK14" s="1">
        <f t="shared" si="89"/>
        <v>16.734891983703466</v>
      </c>
      <c r="RL14" s="1">
        <f t="shared" si="89"/>
        <v>16.783642153345703</v>
      </c>
      <c r="RM14" s="1">
        <f t="shared" si="89"/>
        <v>16.832417392192134</v>
      </c>
      <c r="RN14" s="1">
        <f t="shared" si="89"/>
        <v>16.881216922975337</v>
      </c>
      <c r="RO14" s="1">
        <f t="shared" si="89"/>
        <v>16.930039967842628</v>
      </c>
      <c r="RP14" s="1">
        <f t="shared" si="89"/>
        <v>16.978885748374928</v>
      </c>
      <c r="RQ14" s="1">
        <f t="shared" si="89"/>
        <v>17.027753485605682</v>
      </c>
      <c r="RR14" s="1">
        <f t="shared" si="89"/>
        <v>17.076642400039709</v>
      </c>
      <c r="RS14" s="1">
        <f t="shared" si="89"/>
        <v>17.125551711672085</v>
      </c>
      <c r="RT14" s="1">
        <f t="shared" si="89"/>
        <v>17.17448064000703</v>
      </c>
      <c r="RU14" s="1">
        <f t="shared" si="89"/>
        <v>17.22342840407677</v>
      </c>
      <c r="RV14" s="1">
        <f t="shared" si="89"/>
        <v>17.272394222460445</v>
      </c>
      <c r="RW14" s="1">
        <f t="shared" si="89"/>
        <v>17.32137731330296</v>
      </c>
      <c r="RX14" s="1">
        <f t="shared" si="89"/>
        <v>17.37037689433388</v>
      </c>
      <c r="RY14" s="1">
        <f t="shared" si="89"/>
        <v>17.419392182886305</v>
      </c>
      <c r="RZ14" s="1">
        <f t="shared" si="89"/>
        <v>17.468422395915752</v>
      </c>
      <c r="SA14" s="1">
        <f t="shared" si="89"/>
        <v>17.517466750019022</v>
      </c>
      <c r="SB14" s="1">
        <f t="shared" si="89"/>
        <v>17.566524461453103</v>
      </c>
      <c r="SC14" s="1">
        <f t="shared" si="89"/>
        <v>17.615594746154034</v>
      </c>
      <c r="SD14" s="1">
        <f t="shared" si="89"/>
        <v>17.664676819755769</v>
      </c>
      <c r="SE14" s="1">
        <f t="shared" si="89"/>
        <v>17.713769897609094</v>
      </c>
      <c r="SF14" s="1">
        <f t="shared" si="89"/>
        <v>17.76287319480047</v>
      </c>
      <c r="SG14" s="1">
        <f t="shared" si="89"/>
        <v>17.811985926170934</v>
      </c>
      <c r="SH14" s="1">
        <f t="shared" si="89"/>
        <v>17.861107306334972</v>
      </c>
      <c r="SI14" s="1">
        <f t="shared" si="89"/>
        <v>17.910236549699402</v>
      </c>
      <c r="SJ14" s="1">
        <f t="shared" si="89"/>
        <v>17.959372870482238</v>
      </c>
      <c r="SK14" s="1">
        <f t="shared" si="89"/>
        <v>18.008515482731593</v>
      </c>
      <c r="SL14" s="1">
        <f t="shared" si="89"/>
        <v>18.057663600344526</v>
      </c>
      <c r="SM14" s="1">
        <f t="shared" si="89"/>
        <v>18.106816437085975</v>
      </c>
      <c r="SN14" s="1">
        <f t="shared" si="89"/>
        <v>18.155973206607566</v>
      </c>
      <c r="SO14" s="1">
        <f t="shared" si="89"/>
        <v>18.205133122466552</v>
      </c>
      <c r="SP14" s="1">
        <f t="shared" si="89"/>
        <v>18.254295398144659</v>
      </c>
      <c r="SQ14" s="1">
        <f t="shared" si="89"/>
        <v>18.303459247066993</v>
      </c>
      <c r="SR14" s="1">
        <f t="shared" si="89"/>
        <v>18.352623882620858</v>
      </c>
      <c r="SS14" s="1">
        <f t="shared" si="89"/>
        <v>18.401788518174733</v>
      </c>
      <c r="ST14" s="1">
        <f t="shared" si="89"/>
        <v>18.450952367097056</v>
      </c>
      <c r="SU14" s="1">
        <f t="shared" si="89"/>
        <v>18.500114642775166</v>
      </c>
      <c r="SV14" s="1">
        <f t="shared" si="89"/>
        <v>18.549274558634163</v>
      </c>
      <c r="SW14" s="1">
        <f t="shared" si="89"/>
        <v>18.598431328155758</v>
      </c>
      <c r="SX14" s="1">
        <f t="shared" si="89"/>
        <v>18.647584164897197</v>
      </c>
      <c r="SY14" s="1">
        <f t="shared" si="89"/>
        <v>18.696732282510137</v>
      </c>
      <c r="SZ14" s="1">
        <f t="shared" si="89"/>
        <v>18.745874894759485</v>
      </c>
      <c r="TA14" s="1">
        <f t="shared" si="89"/>
        <v>18.795011215542328</v>
      </c>
      <c r="TB14" s="1">
        <f t="shared" si="89"/>
        <v>18.84414045890675</v>
      </c>
      <c r="TC14" s="1">
        <f t="shared" si="89"/>
        <v>18.893261839070792</v>
      </c>
      <c r="TD14" s="1">
        <f t="shared" si="89"/>
        <v>18.942374570441256</v>
      </c>
      <c r="TE14" s="1">
        <f t="shared" ref="TE14:VP14" si="90">$M$7+$N$7*TE$9</f>
        <v>18.991477867632625</v>
      </c>
      <c r="TF14" s="1">
        <f t="shared" si="90"/>
        <v>19.040570945485953</v>
      </c>
      <c r="TG14" s="1">
        <f t="shared" si="90"/>
        <v>19.089653019087688</v>
      </c>
      <c r="TH14" s="1">
        <f t="shared" si="90"/>
        <v>19.13872330378862</v>
      </c>
      <c r="TI14" s="1">
        <f t="shared" si="90"/>
        <v>19.187781015222704</v>
      </c>
      <c r="TJ14" s="1">
        <f t="shared" si="90"/>
        <v>19.23682536932597</v>
      </c>
      <c r="TK14" s="1">
        <f t="shared" si="90"/>
        <v>19.285855582355424</v>
      </c>
      <c r="TL14" s="1">
        <f t="shared" si="90"/>
        <v>19.334870870907846</v>
      </c>
      <c r="TM14" s="1">
        <f t="shared" si="90"/>
        <v>19.383870451938758</v>
      </c>
      <c r="TN14" s="1">
        <f t="shared" si="90"/>
        <v>19.432853542781277</v>
      </c>
      <c r="TO14" s="1">
        <f t="shared" si="90"/>
        <v>19.481819361164955</v>
      </c>
      <c r="TP14" s="1">
        <f t="shared" si="90"/>
        <v>19.530767125234693</v>
      </c>
      <c r="TQ14" s="1">
        <f t="shared" si="90"/>
        <v>19.579696053569634</v>
      </c>
      <c r="TR14" s="1">
        <f t="shared" si="90"/>
        <v>19.62860536520202</v>
      </c>
      <c r="TS14" s="1">
        <f t="shared" si="90"/>
        <v>19.677494279636047</v>
      </c>
      <c r="TT14" s="1">
        <f t="shared" si="90"/>
        <v>19.726362016866805</v>
      </c>
      <c r="TU14" s="1">
        <f t="shared" si="90"/>
        <v>19.775207797399105</v>
      </c>
      <c r="TV14" s="1">
        <f t="shared" si="90"/>
        <v>19.824030842266374</v>
      </c>
      <c r="TW14" s="1">
        <f t="shared" si="90"/>
        <v>19.872830373049581</v>
      </c>
      <c r="TX14" s="1">
        <f t="shared" si="90"/>
        <v>19.921605611896016</v>
      </c>
      <c r="TY14" s="1">
        <f t="shared" si="90"/>
        <v>19.97035578153826</v>
      </c>
      <c r="TZ14" s="1">
        <f t="shared" si="90"/>
        <v>20.019080105313012</v>
      </c>
      <c r="UA14" s="1">
        <f t="shared" si="90"/>
        <v>20.067777807179997</v>
      </c>
      <c r="UB14" s="1">
        <f t="shared" si="90"/>
        <v>20.116448111740834</v>
      </c>
      <c r="UC14" s="1">
        <f t="shared" si="90"/>
        <v>20.165090244257918</v>
      </c>
      <c r="UD14" s="1">
        <f t="shared" si="90"/>
        <v>20.213703430673309</v>
      </c>
      <c r="UE14" s="1">
        <f t="shared" si="90"/>
        <v>20.262286897627565</v>
      </c>
      <c r="UF14" s="1">
        <f t="shared" si="90"/>
        <v>20.310839872478695</v>
      </c>
      <c r="UG14" s="1">
        <f t="shared" si="90"/>
        <v>20.359361583320979</v>
      </c>
      <c r="UH14" s="1">
        <f t="shared" si="90"/>
        <v>20.40785125900387</v>
      </c>
      <c r="UI14" s="1">
        <f t="shared" si="90"/>
        <v>20.456308129150866</v>
      </c>
      <c r="UJ14" s="1">
        <f t="shared" si="90"/>
        <v>20.504731424178424</v>
      </c>
      <c r="UK14" s="1">
        <f t="shared" si="90"/>
        <v>20.553120375314755</v>
      </c>
      <c r="UL14" s="1">
        <f t="shared" si="90"/>
        <v>20.601474214618829</v>
      </c>
      <c r="UM14" s="1">
        <f t="shared" si="90"/>
        <v>20.649792174999106</v>
      </c>
      <c r="UN14" s="1">
        <f t="shared" si="90"/>
        <v>20.698073490232559</v>
      </c>
      <c r="UO14" s="1">
        <f t="shared" si="90"/>
        <v>20.746317394983432</v>
      </c>
      <c r="UP14" s="1">
        <f t="shared" si="90"/>
        <v>20.794523124822224</v>
      </c>
      <c r="UQ14" s="1">
        <f t="shared" si="90"/>
        <v>20.842689916244474</v>
      </c>
      <c r="UR14" s="1">
        <f t="shared" si="90"/>
        <v>20.89081700668973</v>
      </c>
      <c r="US14" s="1">
        <f t="shared" si="90"/>
        <v>20.93890363456034</v>
      </c>
      <c r="UT14" s="1">
        <f t="shared" si="90"/>
        <v>20.98694903924039</v>
      </c>
      <c r="UU14" s="1">
        <f t="shared" si="90"/>
        <v>21.034952461114589</v>
      </c>
      <c r="UV14" s="1">
        <f t="shared" si="90"/>
        <v>21.082913141587074</v>
      </c>
      <c r="UW14" s="1">
        <f t="shared" si="90"/>
        <v>21.130830323100401</v>
      </c>
      <c r="UX14" s="1">
        <f t="shared" si="90"/>
        <v>21.178703249154331</v>
      </c>
      <c r="UY14" s="1">
        <f t="shared" si="90"/>
        <v>21.226531164324758</v>
      </c>
      <c r="UZ14" s="1">
        <f t="shared" si="90"/>
        <v>21.274313314282551</v>
      </c>
      <c r="VA14" s="1">
        <f t="shared" si="90"/>
        <v>21.322048945812497</v>
      </c>
      <c r="VB14" s="1">
        <f t="shared" si="90"/>
        <v>21.369737306832082</v>
      </c>
      <c r="VC14" s="1">
        <f t="shared" si="90"/>
        <v>21.417377646410483</v>
      </c>
      <c r="VD14" s="1">
        <f t="shared" si="90"/>
        <v>21.464969214787363</v>
      </c>
      <c r="VE14" s="1">
        <f t="shared" si="90"/>
        <v>21.512511263391779</v>
      </c>
      <c r="VF14" s="1">
        <f t="shared" si="90"/>
        <v>21.56000304486107</v>
      </c>
      <c r="VG14" s="1">
        <f t="shared" si="90"/>
        <v>21.607443813059724</v>
      </c>
      <c r="VH14" s="1">
        <f t="shared" si="90"/>
        <v>21.654832823098264</v>
      </c>
      <c r="VI14" s="1">
        <f t="shared" si="90"/>
        <v>21.702169331352113</v>
      </c>
      <c r="VJ14" s="1">
        <f t="shared" si="90"/>
        <v>21.749452595480502</v>
      </c>
      <c r="VK14" s="1">
        <f t="shared" si="90"/>
        <v>21.796681874445323</v>
      </c>
      <c r="VL14" s="1">
        <f t="shared" si="90"/>
        <v>21.843856428530014</v>
      </c>
      <c r="VM14" s="1">
        <f t="shared" si="90"/>
        <v>21.890975519358438</v>
      </c>
      <c r="VN14" s="1">
        <f t="shared" si="90"/>
        <v>21.93803840991378</v>
      </c>
      <c r="VO14" s="1">
        <f t="shared" si="90"/>
        <v>21.985044364557382</v>
      </c>
      <c r="VP14" s="1">
        <f t="shared" si="90"/>
        <v>22.031992649047694</v>
      </c>
      <c r="VQ14" s="1">
        <f t="shared" ref="VQ14:YB14" si="91">$M$7+$N$7*VQ$9</f>
        <v>22.078882530559088</v>
      </c>
      <c r="VR14" s="1">
        <f t="shared" si="91"/>
        <v>22.125713277700758</v>
      </c>
      <c r="VS14" s="1">
        <f t="shared" si="91"/>
        <v>22.1724841605356</v>
      </c>
      <c r="VT14" s="1">
        <f t="shared" si="91"/>
        <v>22.219194450599112</v>
      </c>
      <c r="VU14" s="1">
        <f t="shared" si="91"/>
        <v>22.26584342091823</v>
      </c>
      <c r="VV14" s="1">
        <f t="shared" si="91"/>
        <v>22.312430346030251</v>
      </c>
      <c r="VW14" s="1">
        <f t="shared" si="91"/>
        <v>22.358954502001676</v>
      </c>
      <c r="VX14" s="1">
        <f t="shared" si="91"/>
        <v>22.405415166447142</v>
      </c>
      <c r="VY14" s="1">
        <f t="shared" si="91"/>
        <v>22.451811618548202</v>
      </c>
      <c r="VZ14" s="1">
        <f t="shared" si="91"/>
        <v>22.498143139072326</v>
      </c>
      <c r="WA14" s="1">
        <f t="shared" si="91"/>
        <v>22.544409010391696</v>
      </c>
      <c r="WB14" s="1">
        <f t="shared" si="91"/>
        <v>22.590608516502112</v>
      </c>
      <c r="WC14" s="1">
        <f t="shared" si="91"/>
        <v>22.636740943041879</v>
      </c>
      <c r="WD14" s="1">
        <f t="shared" si="91"/>
        <v>22.682805577310681</v>
      </c>
      <c r="WE14" s="1">
        <f t="shared" si="91"/>
        <v>22.728801708288433</v>
      </c>
      <c r="WF14" s="1">
        <f t="shared" si="91"/>
        <v>22.77472862665422</v>
      </c>
      <c r="WG14" s="1">
        <f t="shared" si="91"/>
        <v>22.820585624805094</v>
      </c>
      <c r="WH14" s="1">
        <f t="shared" si="91"/>
        <v>22.866371996875046</v>
      </c>
      <c r="WI14" s="1">
        <f t="shared" si="91"/>
        <v>22.912087038753814</v>
      </c>
      <c r="WJ14" s="1">
        <f t="shared" si="91"/>
        <v>22.957730048105809</v>
      </c>
      <c r="WK14" s="1">
        <f t="shared" si="91"/>
        <v>23.003300324388942</v>
      </c>
      <c r="WL14" s="1">
        <f t="shared" si="91"/>
        <v>23.048797168873548</v>
      </c>
      <c r="WM14" s="1">
        <f t="shared" si="91"/>
        <v>23.094219884661243</v>
      </c>
      <c r="WN14" s="1">
        <f t="shared" si="91"/>
        <v>23.139567776703856</v>
      </c>
      <c r="WO14" s="1">
        <f t="shared" si="91"/>
        <v>23.184840151822204</v>
      </c>
      <c r="WP14" s="1">
        <f t="shared" si="91"/>
        <v>23.230036318725038</v>
      </c>
      <c r="WQ14" s="1">
        <f t="shared" si="91"/>
        <v>23.275155588027967</v>
      </c>
      <c r="WR14" s="1">
        <f t="shared" si="91"/>
        <v>23.320197272272249</v>
      </c>
      <c r="WS14" s="1">
        <f t="shared" si="91"/>
        <v>23.365160685943682</v>
      </c>
      <c r="WT14" s="1">
        <f t="shared" si="91"/>
        <v>23.410045145491562</v>
      </c>
      <c r="WU14" s="1">
        <f t="shared" si="91"/>
        <v>23.454849969347467</v>
      </c>
      <c r="WV14" s="1">
        <f t="shared" si="91"/>
        <v>23.499574477944201</v>
      </c>
      <c r="WW14" s="1">
        <f t="shared" si="91"/>
        <v>23.544217993734652</v>
      </c>
      <c r="WX14" s="1">
        <f t="shared" si="91"/>
        <v>23.58877984121062</v>
      </c>
      <c r="WY14" s="1">
        <f t="shared" si="91"/>
        <v>23.633259346921815</v>
      </c>
      <c r="WZ14" s="1">
        <f t="shared" si="91"/>
        <v>23.677655839494644</v>
      </c>
      <c r="XA14" s="1">
        <f t="shared" si="91"/>
        <v>23.721968649651085</v>
      </c>
      <c r="XB14" s="1">
        <f t="shared" si="91"/>
        <v>23.766197110227623</v>
      </c>
      <c r="XC14" s="1">
        <f t="shared" si="91"/>
        <v>23.810340556194092</v>
      </c>
      <c r="XD14" s="1">
        <f t="shared" si="91"/>
        <v>23.854398324672555</v>
      </c>
      <c r="XE14" s="1">
        <f t="shared" si="91"/>
        <v>23.898369754956207</v>
      </c>
      <c r="XF14" s="1">
        <f t="shared" si="91"/>
        <v>23.942254188528239</v>
      </c>
      <c r="XG14" s="1">
        <f t="shared" si="91"/>
        <v>23.986050969080697</v>
      </c>
      <c r="XH14" s="1">
        <f t="shared" si="91"/>
        <v>24.029759442533376</v>
      </c>
      <c r="XI14" s="1">
        <f t="shared" si="91"/>
        <v>24.073378957052736</v>
      </c>
      <c r="XJ14" s="1">
        <f t="shared" si="91"/>
        <v>24.116908863070737</v>
      </c>
      <c r="XK14" s="1">
        <f t="shared" si="91"/>
        <v>24.160348513303727</v>
      </c>
      <c r="XL14" s="1">
        <f t="shared" si="91"/>
        <v>24.203697262771314</v>
      </c>
      <c r="XM14" s="1">
        <f t="shared" si="91"/>
        <v>24.246954468815282</v>
      </c>
      <c r="XN14" s="1">
        <f t="shared" si="91"/>
        <v>24.290119491118418</v>
      </c>
      <c r="XO14" s="1">
        <f t="shared" si="91"/>
        <v>24.333191691723425</v>
      </c>
      <c r="XP14" s="1">
        <f t="shared" si="91"/>
        <v>24.376170435051826</v>
      </c>
      <c r="XQ14" s="1">
        <f t="shared" si="91"/>
        <v>24.419055087922743</v>
      </c>
      <c r="XR14" s="1">
        <f t="shared" si="91"/>
        <v>24.461845019571932</v>
      </c>
      <c r="XS14" s="1">
        <f t="shared" si="91"/>
        <v>24.504539601670491</v>
      </c>
      <c r="XT14" s="1">
        <f t="shared" si="91"/>
        <v>24.547138208343874</v>
      </c>
      <c r="XU14" s="1">
        <f t="shared" si="91"/>
        <v>24.589640216190716</v>
      </c>
      <c r="XV14" s="1">
        <f t="shared" si="91"/>
        <v>24.632045004301688</v>
      </c>
      <c r="XW14" s="1">
        <f t="shared" si="91"/>
        <v>24.674351954278432</v>
      </c>
      <c r="XX14" s="1">
        <f t="shared" si="91"/>
        <v>24.716560450252395</v>
      </c>
      <c r="XY14" s="1">
        <f t="shared" si="91"/>
        <v>24.758669878903728</v>
      </c>
      <c r="XZ14" s="1">
        <f t="shared" si="91"/>
        <v>24.800679629480197</v>
      </c>
      <c r="YA14" s="1">
        <f t="shared" si="91"/>
        <v>24.842589093815981</v>
      </c>
      <c r="YB14" s="1">
        <f t="shared" si="91"/>
        <v>24.884397666350598</v>
      </c>
      <c r="YC14" s="1">
        <f t="shared" ref="YC14:AAN14" si="92">$M$7+$N$7*YC$9</f>
        <v>24.926104744147818</v>
      </c>
      <c r="YD14" s="1">
        <f t="shared" si="92"/>
        <v>24.967709726914496</v>
      </c>
      <c r="YE14" s="1">
        <f t="shared" si="92"/>
        <v>25.009212017019468</v>
      </c>
      <c r="YF14" s="1">
        <f t="shared" si="92"/>
        <v>25.050611019512392</v>
      </c>
      <c r="YG14" s="1">
        <f t="shared" si="92"/>
        <v>25.091906142142722</v>
      </c>
      <c r="YH14" s="1">
        <f t="shared" si="92"/>
        <v>25.133096795378467</v>
      </c>
      <c r="YI14" s="1">
        <f t="shared" si="92"/>
        <v>25.174182392425173</v>
      </c>
      <c r="YJ14" s="1">
        <f t="shared" si="92"/>
        <v>25.215162349244743</v>
      </c>
      <c r="YK14" s="1">
        <f t="shared" si="92"/>
        <v>25.256036084574312</v>
      </c>
      <c r="YL14" s="1">
        <f t="shared" si="92"/>
        <v>25.296803019945187</v>
      </c>
      <c r="YM14" s="1">
        <f t="shared" si="92"/>
        <v>25.337462579701711</v>
      </c>
      <c r="YN14" s="1">
        <f t="shared" si="92"/>
        <v>25.378014191019989</v>
      </c>
      <c r="YO14" s="1">
        <f t="shared" si="92"/>
        <v>25.418457283927037</v>
      </c>
      <c r="YP14" s="1">
        <f t="shared" si="92"/>
        <v>25.458791291319454</v>
      </c>
      <c r="YQ14" s="1">
        <f t="shared" si="92"/>
        <v>25.499015648982375</v>
      </c>
      <c r="YR14" s="1">
        <f t="shared" si="92"/>
        <v>25.539129795608336</v>
      </c>
      <c r="YS14" s="1">
        <f t="shared" si="92"/>
        <v>25.579133172816181</v>
      </c>
      <c r="YT14" s="1">
        <f t="shared" si="92"/>
        <v>25.619025225169917</v>
      </c>
      <c r="YU14" s="1">
        <f t="shared" si="92"/>
        <v>25.658805400197565</v>
      </c>
      <c r="YV14" s="1">
        <f t="shared" si="92"/>
        <v>25.698473148410127</v>
      </c>
      <c r="YW14" s="1">
        <f t="shared" si="92"/>
        <v>25.738027923320338</v>
      </c>
      <c r="YX14" s="1">
        <f t="shared" si="92"/>
        <v>25.777469181461669</v>
      </c>
      <c r="YY14" s="1">
        <f t="shared" si="92"/>
        <v>25.816796382407151</v>
      </c>
      <c r="YZ14" s="1">
        <f t="shared" si="92"/>
        <v>25.856008988788226</v>
      </c>
      <c r="ZA14" s="1">
        <f t="shared" si="92"/>
        <v>25.895106466313671</v>
      </c>
      <c r="ZB14" s="1">
        <f t="shared" si="92"/>
        <v>25.934088283788505</v>
      </c>
      <c r="ZC14" s="1">
        <f t="shared" si="92"/>
        <v>25.972953913132748</v>
      </c>
      <c r="ZD14" s="1">
        <f t="shared" si="92"/>
        <v>26.011702829400448</v>
      </c>
      <c r="ZE14" s="1">
        <f t="shared" si="92"/>
        <v>26.050334510798432</v>
      </c>
      <c r="ZF14" s="1">
        <f t="shared" si="92"/>
        <v>26.088848438705302</v>
      </c>
      <c r="ZG14" s="1">
        <f t="shared" si="92"/>
        <v>26.127244097690244</v>
      </c>
      <c r="ZH14" s="1">
        <f t="shared" si="92"/>
        <v>26.165520975531862</v>
      </c>
      <c r="ZI14" s="1">
        <f t="shared" si="92"/>
        <v>26.203678563237197</v>
      </c>
      <c r="ZJ14" s="1">
        <f t="shared" si="92"/>
        <v>26.241716355060468</v>
      </c>
      <c r="ZK14" s="1">
        <f t="shared" si="92"/>
        <v>26.27963384852205</v>
      </c>
      <c r="ZL14" s="1">
        <f t="shared" si="92"/>
        <v>26.317430544427264</v>
      </c>
      <c r="ZM14" s="1">
        <f t="shared" si="92"/>
        <v>26.355105946885313</v>
      </c>
      <c r="ZN14" s="1">
        <f t="shared" si="92"/>
        <v>26.392659563328234</v>
      </c>
      <c r="ZO14" s="1">
        <f t="shared" si="92"/>
        <v>26.430090904529536</v>
      </c>
      <c r="ZP14" s="1">
        <f t="shared" si="92"/>
        <v>26.467399484623392</v>
      </c>
      <c r="ZQ14" s="1">
        <f t="shared" si="92"/>
        <v>26.504584821123284</v>
      </c>
      <c r="ZR14" s="1">
        <f t="shared" si="92"/>
        <v>26.541646434940976</v>
      </c>
      <c r="ZS14" s="1">
        <f t="shared" si="92"/>
        <v>26.578583850405391</v>
      </c>
      <c r="ZT14" s="1">
        <f t="shared" si="92"/>
        <v>26.61539659528146</v>
      </c>
      <c r="ZU14" s="1">
        <f t="shared" si="92"/>
        <v>26.652084200789048</v>
      </c>
      <c r="ZV14" s="1">
        <f t="shared" si="92"/>
        <v>26.688646201621783</v>
      </c>
      <c r="ZW14" s="1">
        <f t="shared" si="92"/>
        <v>26.725082135965952</v>
      </c>
      <c r="ZX14" s="1">
        <f t="shared" si="92"/>
        <v>26.761391545519437</v>
      </c>
      <c r="ZY14" s="1">
        <f t="shared" si="92"/>
        <v>26.797573975510474</v>
      </c>
      <c r="ZZ14" s="1">
        <f t="shared" si="92"/>
        <v>26.83362897471665</v>
      </c>
      <c r="AAA14" s="1">
        <f t="shared" si="92"/>
        <v>26.869556095483713</v>
      </c>
      <c r="AAB14" s="1">
        <f t="shared" si="92"/>
        <v>26.905354893744455</v>
      </c>
      <c r="AAC14" s="1">
        <f t="shared" si="92"/>
        <v>26.94102492903766</v>
      </c>
      <c r="AAD14" s="1">
        <f t="shared" si="92"/>
        <v>26.976565764526899</v>
      </c>
      <c r="AAE14" s="1">
        <f t="shared" si="92"/>
        <v>27.011976967019429</v>
      </c>
      <c r="AAF14" s="1">
        <f t="shared" si="92"/>
        <v>27.047258106985144</v>
      </c>
      <c r="AAG14" s="1">
        <f t="shared" si="92"/>
        <v>27.082408758575319</v>
      </c>
      <c r="AAH14" s="1">
        <f t="shared" si="92"/>
        <v>27.117428499641594</v>
      </c>
      <c r="AAI14" s="1">
        <f t="shared" si="92"/>
        <v>27.152316911754859</v>
      </c>
      <c r="AAJ14" s="1">
        <f t="shared" si="92"/>
        <v>27.187073580224062</v>
      </c>
      <c r="AAK14" s="1">
        <f t="shared" si="92"/>
        <v>27.221698094115137</v>
      </c>
      <c r="AAL14" s="1">
        <f t="shared" si="92"/>
        <v>27.256190046269886</v>
      </c>
      <c r="AAM14" s="1">
        <f t="shared" si="92"/>
        <v>27.290549033324805</v>
      </c>
      <c r="AAN14" s="1">
        <f t="shared" si="92"/>
        <v>27.324774655730049</v>
      </c>
      <c r="AAO14" s="1">
        <f t="shared" ref="AAO14:ACZ14" si="93">$M$7+$N$7*AAO$9</f>
        <v>27.358866517768217</v>
      </c>
      <c r="AAP14" s="1">
        <f t="shared" si="93"/>
        <v>27.392824227573339</v>
      </c>
      <c r="AAQ14" s="1">
        <f t="shared" si="93"/>
        <v>27.426647397149654</v>
      </c>
      <c r="AAR14" s="1">
        <f t="shared" si="93"/>
        <v>27.460335642390547</v>
      </c>
      <c r="AAS14" s="1">
        <f t="shared" si="93"/>
        <v>27.493888583097345</v>
      </c>
      <c r="AAT14" s="1">
        <f t="shared" si="93"/>
        <v>27.527305842998395</v>
      </c>
      <c r="AAU14" s="1">
        <f t="shared" si="93"/>
        <v>27.560587049767729</v>
      </c>
      <c r="AAV14" s="1">
        <f t="shared" si="93"/>
        <v>27.593731835044018</v>
      </c>
      <c r="AAW14" s="1">
        <f t="shared" si="93"/>
        <v>27.626739834449463</v>
      </c>
      <c r="AAX14" s="1">
        <f t="shared" si="93"/>
        <v>27.659610687608723</v>
      </c>
      <c r="AAY14" s="1">
        <f t="shared" si="93"/>
        <v>27.692344038167654</v>
      </c>
      <c r="AAZ14" s="1">
        <f t="shared" si="93"/>
        <v>27.724939533812364</v>
      </c>
      <c r="ABA14" s="1">
        <f t="shared" si="93"/>
        <v>27.757396826287948</v>
      </c>
      <c r="ABB14" s="1">
        <f t="shared" si="93"/>
        <v>27.789715571417453</v>
      </c>
      <c r="ABC14" s="1">
        <f t="shared" si="93"/>
        <v>27.821895429120715</v>
      </c>
      <c r="ABD14" s="1">
        <f t="shared" si="93"/>
        <v>27.853936063433224</v>
      </c>
      <c r="ABE14" s="1">
        <f t="shared" si="93"/>
        <v>27.88583714252508</v>
      </c>
      <c r="ABF14" s="1">
        <f t="shared" si="93"/>
        <v>27.91759833871982</v>
      </c>
      <c r="ABG14" s="1">
        <f t="shared" si="93"/>
        <v>27.949219328513216</v>
      </c>
      <c r="ABH14" s="1">
        <f t="shared" si="93"/>
        <v>27.98069979259235</v>
      </c>
      <c r="ABI14" s="1">
        <f t="shared" si="93"/>
        <v>28.012039415854339</v>
      </c>
      <c r="ABJ14" s="1">
        <f t="shared" si="93"/>
        <v>28.043237887425228</v>
      </c>
      <c r="ABK14" s="1">
        <f t="shared" si="93"/>
        <v>28.074294900678915</v>
      </c>
      <c r="ABL14" s="1">
        <f t="shared" si="93"/>
        <v>28.105210153256024</v>
      </c>
      <c r="ABM14" s="1">
        <f t="shared" si="93"/>
        <v>28.135983347082782</v>
      </c>
      <c r="ABN14" s="1">
        <f t="shared" si="93"/>
        <v>28.1666141883899</v>
      </c>
      <c r="ABO14" s="1">
        <f t="shared" si="93"/>
        <v>28.197102387731352</v>
      </c>
      <c r="ABP14" s="1">
        <f t="shared" si="93"/>
        <v>28.227447660003442</v>
      </c>
      <c r="ABQ14" s="1">
        <f t="shared" si="93"/>
        <v>28.257649724463551</v>
      </c>
      <c r="ABR14" s="1">
        <f t="shared" si="93"/>
        <v>28.287708304749067</v>
      </c>
      <c r="ABS14" s="1">
        <f t="shared" si="93"/>
        <v>28.317623128896191</v>
      </c>
      <c r="ABT14" s="1">
        <f t="shared" si="93"/>
        <v>28.347393929358962</v>
      </c>
      <c r="ABU14" s="1">
        <f t="shared" si="93"/>
        <v>28.377020443027991</v>
      </c>
      <c r="ABV14" s="1">
        <f t="shared" si="93"/>
        <v>28.406502411249424</v>
      </c>
      <c r="ABW14" s="1">
        <f t="shared" si="93"/>
        <v>28.435839579843712</v>
      </c>
      <c r="ABX14" s="1">
        <f t="shared" si="93"/>
        <v>28.465031699124651</v>
      </c>
      <c r="ABY14" s="1">
        <f t="shared" si="93"/>
        <v>28.494078523918247</v>
      </c>
      <c r="ABZ14" s="1">
        <f t="shared" si="93"/>
        <v>28.522979813581397</v>
      </c>
      <c r="ACA14" s="1">
        <f t="shared" si="93"/>
        <v>28.551735332020986</v>
      </c>
      <c r="ACB14" s="1">
        <f t="shared" si="93"/>
        <v>28.580344847712588</v>
      </c>
      <c r="ACC14" s="1">
        <f t="shared" si="93"/>
        <v>28.608808133719574</v>
      </c>
      <c r="ACD14" s="1">
        <f t="shared" si="93"/>
        <v>28.637124967711777</v>
      </c>
      <c r="ACE14" s="1">
        <f t="shared" si="93"/>
        <v>28.665295131984454</v>
      </c>
      <c r="ACF14" s="1">
        <f t="shared" si="93"/>
        <v>28.693318413477161</v>
      </c>
      <c r="ACG14" s="1">
        <f t="shared" si="93"/>
        <v>28.721194603792632</v>
      </c>
      <c r="ACH14" s="1">
        <f t="shared" si="93"/>
        <v>28.748923499215728</v>
      </c>
      <c r="ACI14" s="1">
        <f t="shared" si="93"/>
        <v>28.776504900732156</v>
      </c>
      <c r="ACJ14" s="1">
        <f t="shared" si="93"/>
        <v>28.8039386140475</v>
      </c>
      <c r="ACK14" s="1">
        <f t="shared" si="93"/>
        <v>28.831224449605998</v>
      </c>
      <c r="ACL14" s="1">
        <f t="shared" si="93"/>
        <v>28.858362222609482</v>
      </c>
      <c r="ACM14" s="1">
        <f t="shared" si="93"/>
        <v>28.88535175303624</v>
      </c>
      <c r="ACN14" s="1">
        <f t="shared" si="93"/>
        <v>28.912192865659911</v>
      </c>
      <c r="ACO14" s="1">
        <f t="shared" si="93"/>
        <v>28.938885390068361</v>
      </c>
      <c r="ACP14" s="1">
        <f t="shared" si="93"/>
        <v>28.965429160682476</v>
      </c>
      <c r="ACQ14" s="1">
        <f t="shared" si="93"/>
        <v>28.991824016775141</v>
      </c>
      <c r="ACR14" s="1">
        <f t="shared" si="93"/>
        <v>29.018069802490199</v>
      </c>
      <c r="ACS14" s="1">
        <f t="shared" si="93"/>
        <v>29.044166366861077</v>
      </c>
      <c r="ACT14" s="1">
        <f t="shared" si="93"/>
        <v>29.070113563829896</v>
      </c>
      <c r="ACU14" s="1">
        <f t="shared" si="93"/>
        <v>29.095911252266177</v>
      </c>
      <c r="ACV14" s="1">
        <f t="shared" si="93"/>
        <v>29.121559295985982</v>
      </c>
      <c r="ACW14" s="1">
        <f t="shared" si="93"/>
        <v>29.147057563770428</v>
      </c>
      <c r="ACX14" s="1">
        <f t="shared" si="93"/>
        <v>29.172405929384908</v>
      </c>
      <c r="ACY14" s="1">
        <f t="shared" si="93"/>
        <v>29.19760427159774</v>
      </c>
      <c r="ACZ14" s="1">
        <f t="shared" si="93"/>
        <v>29.222652474199094</v>
      </c>
      <c r="ADA14" s="1">
        <f t="shared" ref="ADA14:AFL14" si="94">$M$7+$N$7*ADA$9</f>
        <v>29.247550426020045</v>
      </c>
      <c r="ADB14" s="1">
        <f t="shared" si="94"/>
        <v>29.272298020951219</v>
      </c>
      <c r="ADC14" s="1">
        <f t="shared" si="94"/>
        <v>29.296895157961693</v>
      </c>
      <c r="ADD14" s="1">
        <f t="shared" si="94"/>
        <v>29.321341741118072</v>
      </c>
      <c r="ADE14" s="1">
        <f t="shared" si="94"/>
        <v>29.345637679603268</v>
      </c>
      <c r="ADF14" s="1">
        <f t="shared" si="94"/>
        <v>29.369782887735177</v>
      </c>
      <c r="ADG14" s="1">
        <f t="shared" si="94"/>
        <v>29.393777284985919</v>
      </c>
      <c r="ADH14" s="1">
        <f t="shared" si="94"/>
        <v>29.417620796000392</v>
      </c>
      <c r="ADI14" s="1">
        <f t="shared" si="94"/>
        <v>29.441313350615456</v>
      </c>
      <c r="ADJ14" s="1">
        <f t="shared" si="94"/>
        <v>29.464854883878452</v>
      </c>
      <c r="ADK14" s="1">
        <f t="shared" si="94"/>
        <v>29.488245336066434</v>
      </c>
      <c r="ADL14" s="1">
        <f t="shared" si="94"/>
        <v>29.511484652704848</v>
      </c>
      <c r="ADM14" s="1">
        <f t="shared" si="94"/>
        <v>29.534572784586455</v>
      </c>
      <c r="ADN14" s="1">
        <f t="shared" si="94"/>
        <v>29.557509687790134</v>
      </c>
      <c r="ADO14" s="1">
        <f t="shared" si="94"/>
        <v>29.58029532370001</v>
      </c>
      <c r="ADP14" s="1">
        <f t="shared" si="94"/>
        <v>29.602929659024014</v>
      </c>
      <c r="ADQ14" s="1">
        <f t="shared" si="94"/>
        <v>29.625412665812938</v>
      </c>
      <c r="ADR14" s="1">
        <f t="shared" si="94"/>
        <v>29.647744321479379</v>
      </c>
      <c r="ADS14" s="1">
        <f t="shared" si="94"/>
        <v>29.66992460881637</v>
      </c>
      <c r="ADT14" s="1">
        <f t="shared" si="94"/>
        <v>29.691953516016525</v>
      </c>
      <c r="ADU14" s="1">
        <f t="shared" si="94"/>
        <v>29.713831036690856</v>
      </c>
      <c r="ADV14" s="1">
        <f t="shared" si="94"/>
        <v>29.735557169887407</v>
      </c>
      <c r="ADW14" s="1">
        <f t="shared" si="94"/>
        <v>29.757131920110542</v>
      </c>
      <c r="ADX14" s="1">
        <f t="shared" si="94"/>
        <v>29.778555297339516</v>
      </c>
      <c r="ADY14" s="1">
        <f t="shared" si="94"/>
        <v>29.799827317047505</v>
      </c>
      <c r="ADZ14" s="1">
        <f t="shared" si="94"/>
        <v>29.820948000220312</v>
      </c>
      <c r="AEA14" s="1">
        <f t="shared" si="94"/>
        <v>29.841917373375509</v>
      </c>
      <c r="AEB14" s="1">
        <f t="shared" si="94"/>
        <v>29.862735468581029</v>
      </c>
      <c r="AEC14" s="1">
        <f t="shared" si="94"/>
        <v>29.883402323474357</v>
      </c>
      <c r="AED14" s="1">
        <f t="shared" si="94"/>
        <v>29.903917981281115</v>
      </c>
      <c r="AEE14" s="1">
        <f t="shared" si="94"/>
        <v>29.924282490834113</v>
      </c>
      <c r="AEF14" s="1">
        <f t="shared" si="94"/>
        <v>29.94449590659222</v>
      </c>
      <c r="AEG14" s="1">
        <f t="shared" si="94"/>
        <v>29.964558288659084</v>
      </c>
      <c r="AEH14" s="1">
        <f t="shared" si="94"/>
        <v>29.984469702802279</v>
      </c>
      <c r="AEI14" s="1">
        <f t="shared" si="94"/>
        <v>30.00423022047195</v>
      </c>
      <c r="AEJ14" s="1">
        <f t="shared" si="94"/>
        <v>30.023839918819849</v>
      </c>
      <c r="AEK14" s="1">
        <f t="shared" si="94"/>
        <v>30.04329888071803</v>
      </c>
      <c r="AEL14" s="1">
        <f t="shared" si="94"/>
        <v>30.062607194778014</v>
      </c>
      <c r="AEM14" s="1">
        <f t="shared" si="94"/>
        <v>30.081764955369326</v>
      </c>
      <c r="AEN14" s="1">
        <f t="shared" si="94"/>
        <v>30.100772262638714</v>
      </c>
      <c r="AEO14" s="1">
        <f t="shared" si="94"/>
        <v>30.119629222528697</v>
      </c>
      <c r="AEP14" s="1">
        <f t="shared" si="94"/>
        <v>30.138335946796722</v>
      </c>
      <c r="AEQ14" s="1">
        <f t="shared" si="94"/>
        <v>30.156892553033884</v>
      </c>
      <c r="AER14" s="1">
        <f t="shared" si="94"/>
        <v>30.175299164683903</v>
      </c>
      <c r="AES14" s="1">
        <f t="shared" si="94"/>
        <v>30.193555911061861</v>
      </c>
      <c r="AET14" s="1">
        <f t="shared" si="94"/>
        <v>30.211662927373315</v>
      </c>
      <c r="AEU14" s="1">
        <f t="shared" si="94"/>
        <v>30.229620354732816</v>
      </c>
      <c r="AEV14" s="1">
        <f t="shared" si="94"/>
        <v>30.247428340183252</v>
      </c>
      <c r="AEW14" s="1">
        <f t="shared" si="94"/>
        <v>30.265087036714281</v>
      </c>
      <c r="AEX14" s="1">
        <f t="shared" si="94"/>
        <v>30.282596603281533</v>
      </c>
      <c r="AEY14" s="1">
        <f t="shared" si="94"/>
        <v>30.299957204825368</v>
      </c>
      <c r="AEZ14" s="1">
        <f t="shared" si="94"/>
        <v>30.317169012289614</v>
      </c>
      <c r="AFA14" s="1">
        <f t="shared" si="94"/>
        <v>30.334232202640791</v>
      </c>
      <c r="AFB14" s="1">
        <f t="shared" si="94"/>
        <v>30.351146958886581</v>
      </c>
      <c r="AFC14" s="1">
        <f t="shared" si="94"/>
        <v>30.367913470095083</v>
      </c>
      <c r="AFD14" s="1">
        <f t="shared" si="94"/>
        <v>30.384531931413431</v>
      </c>
      <c r="AFE14" s="1">
        <f t="shared" si="94"/>
        <v>30.401002544086747</v>
      </c>
      <c r="AFF14" s="1">
        <f t="shared" si="94"/>
        <v>30.417325515477124</v>
      </c>
      <c r="AFG14" s="1">
        <f t="shared" si="94"/>
        <v>30.433501059082282</v>
      </c>
      <c r="AFH14" s="1">
        <f t="shared" si="94"/>
        <v>30.449529394554787</v>
      </c>
      <c r="AFI14" s="1">
        <f t="shared" si="94"/>
        <v>30.465410747720501</v>
      </c>
      <c r="AFJ14" s="1">
        <f t="shared" si="94"/>
        <v>30.481145350597814</v>
      </c>
      <c r="AFK14" s="1">
        <f t="shared" si="94"/>
        <v>30.496733441416438</v>
      </c>
      <c r="AFL14" s="1">
        <f t="shared" si="94"/>
        <v>30.512175264636138</v>
      </c>
      <c r="AFM14" s="1">
        <f t="shared" ref="AFM14:AHX14" si="95">$M$7+$N$7*AFM$9</f>
        <v>30.527471070965703</v>
      </c>
      <c r="AFN14" s="1">
        <f t="shared" si="95"/>
        <v>30.542621117381969</v>
      </c>
      <c r="AFO14" s="1">
        <f t="shared" si="95"/>
        <v>30.557625667148447</v>
      </c>
      <c r="AFP14" s="1">
        <f t="shared" si="95"/>
        <v>30.572484989834429</v>
      </c>
      <c r="AFQ14" s="1">
        <f t="shared" si="95"/>
        <v>30.587199361333642</v>
      </c>
      <c r="AFR14" s="1">
        <f t="shared" si="95"/>
        <v>30.601769063883353</v>
      </c>
      <c r="AFS14" s="1">
        <f t="shared" si="95"/>
        <v>30.616194386083112</v>
      </c>
      <c r="AFT14" s="1">
        <f t="shared" si="95"/>
        <v>30.63047562291354</v>
      </c>
      <c r="AFU14" s="1">
        <f t="shared" si="95"/>
        <v>30.644613075755636</v>
      </c>
      <c r="AFV14" s="1">
        <f t="shared" si="95"/>
        <v>30.658607052409014</v>
      </c>
      <c r="AFW14" s="1">
        <f t="shared" si="95"/>
        <v>30.67245786711133</v>
      </c>
      <c r="AFX14" s="1">
        <f t="shared" si="95"/>
        <v>30.686165840556839</v>
      </c>
      <c r="AFY14" s="1">
        <f t="shared" si="95"/>
        <v>30.699731299915459</v>
      </c>
      <c r="AFZ14" s="1">
        <f t="shared" si="95"/>
        <v>30.713154578851505</v>
      </c>
      <c r="AGA14" s="1">
        <f t="shared" si="95"/>
        <v>30.726436017542795</v>
      </c>
      <c r="AGB14" s="1">
        <f t="shared" si="95"/>
        <v>30.739575962699156</v>
      </c>
      <c r="AGC14" s="1">
        <f t="shared" si="95"/>
        <v>30.752574767581649</v>
      </c>
      <c r="AGD14" s="1">
        <f t="shared" si="95"/>
        <v>30.765432792021294</v>
      </c>
      <c r="AGE14" s="1">
        <f t="shared" si="95"/>
        <v>30.778150402438058</v>
      </c>
      <c r="AGF14" s="1">
        <f t="shared" si="95"/>
        <v>30.790727971859464</v>
      </c>
      <c r="AGG14" s="1">
        <f t="shared" si="95"/>
        <v>30.803165879939893</v>
      </c>
      <c r="AGH14" s="1">
        <f t="shared" si="95"/>
        <v>30.815464512978991</v>
      </c>
      <c r="AGI14" s="1">
        <f t="shared" si="95"/>
        <v>30.827624263940994</v>
      </c>
      <c r="AGJ14" s="1">
        <f t="shared" si="95"/>
        <v>30.839645532473288</v>
      </c>
      <c r="AGK14" s="1">
        <f t="shared" si="95"/>
        <v>30.851528724925437</v>
      </c>
      <c r="AGL14" s="1">
        <f t="shared" si="95"/>
        <v>30.863274254367969</v>
      </c>
      <c r="AGM14" s="1">
        <f t="shared" si="95"/>
        <v>30.874882540611331</v>
      </c>
      <c r="AGN14" s="1">
        <f t="shared" si="95"/>
        <v>30.886354010224871</v>
      </c>
      <c r="AGO14" s="1">
        <f t="shared" si="95"/>
        <v>30.8976890965554</v>
      </c>
      <c r="AGP14" s="1">
        <f t="shared" si="95"/>
        <v>30.908888239746425</v>
      </c>
      <c r="AGQ14" s="1">
        <f t="shared" si="95"/>
        <v>30.919951886756767</v>
      </c>
      <c r="AGR14" s="1">
        <f t="shared" si="95"/>
        <v>30.9308804913796</v>
      </c>
      <c r="AGS14" s="1">
        <f t="shared" si="95"/>
        <v>30.941674514261287</v>
      </c>
      <c r="AGT14" s="1">
        <f t="shared" si="95"/>
        <v>30.952334422920096</v>
      </c>
      <c r="AGU14" s="1">
        <f t="shared" si="95"/>
        <v>30.962860691765524</v>
      </c>
      <c r="AGV14" s="1">
        <f t="shared" si="95"/>
        <v>30.97325380211656</v>
      </c>
      <c r="AGW14" s="1">
        <f t="shared" si="95"/>
        <v>30.983514242221084</v>
      </c>
      <c r="AGX14" s="1">
        <f t="shared" si="95"/>
        <v>30.993642507274505</v>
      </c>
      <c r="AGY14" s="1">
        <f t="shared" si="95"/>
        <v>31.003639099438598</v>
      </c>
      <c r="AGZ14" s="1">
        <f t="shared" si="95"/>
        <v>31.013504527860601</v>
      </c>
      <c r="AHA14" s="1">
        <f t="shared" si="95"/>
        <v>31.023239308691966</v>
      </c>
      <c r="AHB14" s="1">
        <f t="shared" si="95"/>
        <v>31.03284396510707</v>
      </c>
      <c r="AHC14" s="1">
        <f t="shared" si="95"/>
        <v>31.042319027322357</v>
      </c>
      <c r="AHD14" s="1">
        <f t="shared" si="95"/>
        <v>31.051665032615119</v>
      </c>
      <c r="AHE14" s="1">
        <f t="shared" si="95"/>
        <v>31.060882525342382</v>
      </c>
      <c r="AHF14" s="1">
        <f t="shared" si="95"/>
        <v>31.069972056959806</v>
      </c>
      <c r="AHG14" s="1">
        <f t="shared" si="95"/>
        <v>31.078934186040517</v>
      </c>
      <c r="AHH14" s="1">
        <f t="shared" si="95"/>
        <v>31.087769478293858</v>
      </c>
      <c r="AHI14" s="1">
        <f t="shared" si="95"/>
        <v>31.096478506584681</v>
      </c>
      <c r="AHJ14" s="1">
        <f t="shared" si="95"/>
        <v>31.105061850951735</v>
      </c>
      <c r="AHK14" s="1">
        <f t="shared" si="95"/>
        <v>31.11352009862695</v>
      </c>
      <c r="AHL14" s="1">
        <f t="shared" si="95"/>
        <v>31.12185384405387</v>
      </c>
      <c r="AHM14" s="1">
        <f t="shared" si="95"/>
        <v>31.130063688907224</v>
      </c>
      <c r="AHN14" s="1">
        <f t="shared" si="95"/>
        <v>31.138150242110893</v>
      </c>
      <c r="AHO14" s="1">
        <f t="shared" si="95"/>
        <v>31.146114119857682</v>
      </c>
      <c r="AHP14" s="1">
        <f t="shared" si="95"/>
        <v>31.153955945627587</v>
      </c>
      <c r="AHQ14" s="1">
        <f t="shared" si="95"/>
        <v>31.161676350206911</v>
      </c>
      <c r="AHR14" s="1">
        <f t="shared" si="95"/>
        <v>31.169275971707094</v>
      </c>
      <c r="AHS14" s="1">
        <f t="shared" si="95"/>
        <v>31.176755455583738</v>
      </c>
      <c r="AHT14" s="1">
        <f t="shared" si="95"/>
        <v>31.184115454655178</v>
      </c>
      <c r="AHU14" s="1">
        <f t="shared" si="95"/>
        <v>31.191356629121678</v>
      </c>
      <c r="AHV14" s="1">
        <f t="shared" si="95"/>
        <v>31.198479646584108</v>
      </c>
      <c r="AHW14" s="1">
        <f t="shared" si="95"/>
        <v>31.20548518206288</v>
      </c>
      <c r="AHX14" s="1">
        <f t="shared" si="95"/>
        <v>31.212373918016947</v>
      </c>
      <c r="AHY14" s="1">
        <f t="shared" ref="AHY14:AKJ14" si="96">$M$7+$N$7*AHY$9</f>
        <v>31.219146544362495</v>
      </c>
      <c r="AHZ14" s="1">
        <f t="shared" si="96"/>
        <v>31.225803758491871</v>
      </c>
      <c r="AIA14" s="1">
        <f t="shared" si="96"/>
        <v>31.232346265292538</v>
      </c>
      <c r="AIB14" s="1">
        <f t="shared" si="96"/>
        <v>31.238774777165919</v>
      </c>
      <c r="AIC14" s="1">
        <f t="shared" si="96"/>
        <v>31.245090014046202</v>
      </c>
      <c r="AID14" s="1">
        <f t="shared" si="96"/>
        <v>31.251292703419391</v>
      </c>
      <c r="AIE14" s="1">
        <f t="shared" si="96"/>
        <v>31.25738358034187</v>
      </c>
      <c r="AIF14" s="1">
        <f t="shared" si="96"/>
        <v>31.26336338745979</v>
      </c>
      <c r="AIG14" s="1">
        <f t="shared" si="96"/>
        <v>31.269232875027427</v>
      </c>
      <c r="AIH14" s="1">
        <f t="shared" si="96"/>
        <v>31.274992800926395</v>
      </c>
      <c r="AII14" s="1">
        <f t="shared" si="96"/>
        <v>31.280643930684274</v>
      </c>
      <c r="AIJ14" s="1">
        <f t="shared" si="96"/>
        <v>31.286187037493782</v>
      </c>
      <c r="AIK14" s="1">
        <f t="shared" si="96"/>
        <v>31.291622902231399</v>
      </c>
      <c r="AIL14" s="1">
        <f t="shared" si="96"/>
        <v>31.296952313476407</v>
      </c>
      <c r="AIM14" s="1">
        <f t="shared" si="96"/>
        <v>31.302176067529665</v>
      </c>
      <c r="AIN14" s="1">
        <f t="shared" si="96"/>
        <v>31.30729496843265</v>
      </c>
      <c r="AIO14" s="1">
        <f t="shared" si="96"/>
        <v>31.312309827985899</v>
      </c>
      <c r="AIP14" s="1">
        <f t="shared" si="96"/>
        <v>31.31722146576864</v>
      </c>
      <c r="AIQ14" s="1">
        <f t="shared" si="96"/>
        <v>31.322030709156959</v>
      </c>
      <c r="AIR14" s="1">
        <f t="shared" si="96"/>
        <v>31.326738393343103</v>
      </c>
      <c r="AIS14" s="1">
        <f t="shared" si="96"/>
        <v>31.331345361353996</v>
      </c>
      <c r="AIT14" s="1">
        <f t="shared" si="96"/>
        <v>31.335852464070634</v>
      </c>
      <c r="AIU14" s="1">
        <f t="shared" si="96"/>
        <v>31.340260560246417</v>
      </c>
      <c r="AIV14" s="1">
        <f t="shared" si="96"/>
        <v>31.344570516526414</v>
      </c>
      <c r="AIW14" s="1">
        <f t="shared" si="96"/>
        <v>31.348783207466138</v>
      </c>
      <c r="AIX14" s="1">
        <f t="shared" si="96"/>
        <v>31.352899515550337</v>
      </c>
      <c r="AIY14" s="1">
        <f t="shared" si="96"/>
        <v>31.356920331211814</v>
      </c>
      <c r="AIZ14" s="1">
        <f t="shared" si="96"/>
        <v>31.360846552850639</v>
      </c>
      <c r="AJA14" s="1">
        <f t="shared" si="96"/>
        <v>31.364679086852714</v>
      </c>
      <c r="AJB14" s="1">
        <f t="shared" si="96"/>
        <v>31.368418847608734</v>
      </c>
      <c r="AJC14" s="1">
        <f t="shared" si="96"/>
        <v>31.372066757533155</v>
      </c>
      <c r="AJD14" s="1">
        <f t="shared" si="96"/>
        <v>31.375623747082894</v>
      </c>
      <c r="AJE14" s="1">
        <f t="shared" si="96"/>
        <v>31.379090754776392</v>
      </c>
      <c r="AJF14" s="1">
        <f t="shared" si="96"/>
        <v>31.382468727212363</v>
      </c>
      <c r="AJG14" s="1">
        <f t="shared" si="96"/>
        <v>31.385758619088822</v>
      </c>
      <c r="AJH14" s="1">
        <f t="shared" si="96"/>
        <v>31.388961393221809</v>
      </c>
      <c r="AJI14" s="1">
        <f t="shared" si="96"/>
        <v>31.392078020564327</v>
      </c>
      <c r="AJJ14" s="1">
        <f t="shared" si="96"/>
        <v>31.395109480225198</v>
      </c>
      <c r="AJK14" s="1">
        <f t="shared" si="96"/>
        <v>31.398056759488075</v>
      </c>
      <c r="AJL14" s="1">
        <f t="shared" si="96"/>
        <v>31.400920853830019</v>
      </c>
      <c r="AJM14" s="1">
        <f t="shared" si="96"/>
        <v>31.403702766940796</v>
      </c>
      <c r="AJN14" s="1">
        <f t="shared" si="96"/>
        <v>31.406403510741391</v>
      </c>
      <c r="AJO14" s="1">
        <f t="shared" si="96"/>
        <v>31.409024105403159</v>
      </c>
      <c r="AJP14" s="1">
        <f t="shared" si="96"/>
        <v>31.411565579366311</v>
      </c>
      <c r="AJQ14" s="1">
        <f t="shared" si="96"/>
        <v>31.414028969359432</v>
      </c>
      <c r="AJR14" s="1">
        <f t="shared" si="96"/>
        <v>31.41641532041767</v>
      </c>
      <c r="AJS14" s="1">
        <f t="shared" si="96"/>
        <v>31.41872568590199</v>
      </c>
      <c r="AJT14" s="1">
        <f t="shared" si="96"/>
        <v>31.42096112751824</v>
      </c>
      <c r="AJU14" s="1">
        <f t="shared" si="96"/>
        <v>31.423122715335484</v>
      </c>
      <c r="AJV14" s="1">
        <f t="shared" si="96"/>
        <v>31.425211527805324</v>
      </c>
      <c r="AJW14" s="1">
        <f t="shared" si="96"/>
        <v>31.427228651780542</v>
      </c>
      <c r="AJX14" s="1">
        <f t="shared" si="96"/>
        <v>31.429175182534255</v>
      </c>
      <c r="AJY14" s="1">
        <f t="shared" si="96"/>
        <v>31.431052223778469</v>
      </c>
      <c r="AJZ14" s="1">
        <f t="shared" si="96"/>
        <v>31.432860887683042</v>
      </c>
      <c r="AKA14" s="1">
        <f t="shared" si="96"/>
        <v>31.434602294894905</v>
      </c>
      <c r="AKB14" s="1">
        <f t="shared" si="96"/>
        <v>31.436277574556307</v>
      </c>
      <c r="AKC14" s="1">
        <f t="shared" si="96"/>
        <v>31.437887864324289</v>
      </c>
      <c r="AKD14" s="1">
        <f t="shared" si="96"/>
        <v>31.439434310389192</v>
      </c>
      <c r="AKE14" s="1">
        <f t="shared" si="96"/>
        <v>31.440918067493815</v>
      </c>
      <c r="AKF14" s="1">
        <f t="shared" si="96"/>
        <v>31.442340298951979</v>
      </c>
      <c r="AKG14" s="1">
        <f t="shared" si="96"/>
        <v>31.443702176667696</v>
      </c>
      <c r="AKH14" s="1">
        <f t="shared" si="96"/>
        <v>31.445004881153864</v>
      </c>
      <c r="AKI14" s="1">
        <f t="shared" si="96"/>
        <v>31.446249601551187</v>
      </c>
      <c r="AKJ14" s="1">
        <f t="shared" si="96"/>
        <v>31.44743753564719</v>
      </c>
      <c r="AKK14" s="1">
        <f t="shared" ref="AKK14:ALX14" si="97">$M$7+$N$7*AKK$9</f>
        <v>31.448569889894824</v>
      </c>
      <c r="AKL14" s="1">
        <f t="shared" si="97"/>
        <v>31.449647879431577</v>
      </c>
      <c r="AKM14" s="1">
        <f t="shared" si="97"/>
        <v>31.450672728098304</v>
      </c>
      <c r="AKN14" s="1">
        <f t="shared" si="97"/>
        <v>31.451645668458138</v>
      </c>
      <c r="AKO14" s="1">
        <f t="shared" si="97"/>
        <v>31.452567941815154</v>
      </c>
      <c r="AKP14" s="1">
        <f t="shared" si="97"/>
        <v>31.453440798233483</v>
      </c>
      <c r="AKQ14" s="1">
        <f t="shared" si="97"/>
        <v>31.454265496556204</v>
      </c>
      <c r="AKR14" s="1">
        <f t="shared" si="97"/>
        <v>31.455043304424024</v>
      </c>
      <c r="AKS14" s="1">
        <f t="shared" si="97"/>
        <v>31.455775498294301</v>
      </c>
      <c r="AKT14" s="1">
        <f t="shared" si="97"/>
        <v>31.456463363459999</v>
      </c>
      <c r="AKU14" s="1">
        <f t="shared" si="97"/>
        <v>31.45710819406812</v>
      </c>
      <c r="AKV14" s="1">
        <f t="shared" si="97"/>
        <v>31.457711293139393</v>
      </c>
      <c r="AKW14" s="1">
        <f t="shared" si="97"/>
        <v>31.458273972586312</v>
      </c>
      <c r="AKX14" s="1">
        <f t="shared" si="97"/>
        <v>31.458797553232621</v>
      </c>
      <c r="AKY14" s="1">
        <f t="shared" si="97"/>
        <v>31.459283364831784</v>
      </c>
      <c r="AKZ14" s="1">
        <f t="shared" si="97"/>
        <v>31.459732746086225</v>
      </c>
      <c r="ALA14" s="1">
        <f t="shared" si="97"/>
        <v>31.460147044665767</v>
      </c>
      <c r="ALB14" s="1">
        <f t="shared" si="97"/>
        <v>31.460527617227022</v>
      </c>
      <c r="ALC14" s="1">
        <f t="shared" si="97"/>
        <v>31.460875829431902</v>
      </c>
      <c r="ALD14" s="1">
        <f t="shared" si="97"/>
        <v>31.461193055966543</v>
      </c>
      <c r="ALE14" s="1">
        <f t="shared" si="97"/>
        <v>31.461480680560459</v>
      </c>
      <c r="ALF14" s="1">
        <f t="shared" si="97"/>
        <v>31.461740096004878</v>
      </c>
      <c r="ALG14" s="1">
        <f t="shared" si="97"/>
        <v>31.461972704172329</v>
      </c>
      <c r="ALH14" s="1">
        <f t="shared" si="97"/>
        <v>31.462179916034916</v>
      </c>
      <c r="ALI14" s="1">
        <f t="shared" si="97"/>
        <v>31.462363151683494</v>
      </c>
      <c r="ALJ14" s="1">
        <f t="shared" si="97"/>
        <v>31.462523840346499</v>
      </c>
      <c r="ALK14" s="1">
        <f t="shared" si="97"/>
        <v>31.462663420408759</v>
      </c>
      <c r="ALL14" s="1">
        <f t="shared" si="97"/>
        <v>31.462783339430455</v>
      </c>
      <c r="ALM14" s="1">
        <f t="shared" si="97"/>
        <v>31.46288505416603</v>
      </c>
      <c r="ALN14" s="1">
        <f t="shared" si="97"/>
        <v>31.462970030583051</v>
      </c>
      <c r="ALO14" s="1">
        <f t="shared" si="97"/>
        <v>31.463039743880749</v>
      </c>
      <c r="ALP14" s="1">
        <f t="shared" si="97"/>
        <v>31.463095678509539</v>
      </c>
      <c r="ALQ14" s="1">
        <f t="shared" si="97"/>
        <v>31.463139328189435</v>
      </c>
      <c r="ALR14" s="1">
        <f t="shared" si="97"/>
        <v>31.463172195928962</v>
      </c>
      <c r="ALS14" s="1">
        <f t="shared" si="97"/>
        <v>31.463195794044356</v>
      </c>
      <c r="ALT14" s="1">
        <f t="shared" si="97"/>
        <v>31.46321164417785</v>
      </c>
      <c r="ALU14" s="1">
        <f t="shared" si="97"/>
        <v>31.46322127731738</v>
      </c>
      <c r="ALV14" s="1">
        <f t="shared" si="97"/>
        <v>31.463226233814602</v>
      </c>
      <c r="ALW14" s="1">
        <f t="shared" si="97"/>
        <v>31.463228063404319</v>
      </c>
      <c r="ALX14" s="1">
        <f t="shared" si="97"/>
        <v>31.463228325223216</v>
      </c>
    </row>
    <row r="15" spans="2:1012">
      <c r="B15" s="32" t="s">
        <v>38</v>
      </c>
      <c r="C15" s="27">
        <f>3*t^2</f>
        <v>48</v>
      </c>
      <c r="D15" s="27">
        <f>4*t^3</f>
        <v>256</v>
      </c>
      <c r="E15" s="27">
        <f>5*t^4</f>
        <v>1280</v>
      </c>
      <c r="F15" s="34"/>
      <c r="G15" s="27">
        <v>0</v>
      </c>
      <c r="J15" s="66"/>
      <c r="K15" s="4" t="s">
        <v>64</v>
      </c>
      <c r="L15" s="1">
        <f>$N$7*L$10</f>
        <v>0</v>
      </c>
      <c r="M15" s="1">
        <f t="shared" ref="M15:BX15" si="98">$N$7*M$10</f>
        <v>1.9626594516482449E-4</v>
      </c>
      <c r="N15" s="1">
        <f t="shared" si="98"/>
        <v>7.8349286803498547E-4</v>
      </c>
      <c r="O15" s="1">
        <f t="shared" si="98"/>
        <v>1.7593279395372132E-3</v>
      </c>
      <c r="P15" s="1">
        <f t="shared" si="98"/>
        <v>3.1214230504158376E-3</v>
      </c>
      <c r="Q15" s="1">
        <f t="shared" si="98"/>
        <v>4.8674348112327896E-3</v>
      </c>
      <c r="R15" s="1">
        <f t="shared" si="98"/>
        <v>6.9950245523675942E-3</v>
      </c>
      <c r="S15" s="1">
        <f t="shared" si="98"/>
        <v>9.5018583240173825E-3</v>
      </c>
      <c r="T15" s="1">
        <f t="shared" si="98"/>
        <v>1.2385606896196881E-2</v>
      </c>
      <c r="U15" s="1">
        <f t="shared" si="98"/>
        <v>1.5643945758738422E-2</v>
      </c>
      <c r="V15" s="1">
        <f t="shared" si="98"/>
        <v>1.9274555121291923E-2</v>
      </c>
      <c r="W15" s="1">
        <f t="shared" si="98"/>
        <v>2.3275119913324913E-2</v>
      </c>
      <c r="X15" s="1">
        <f t="shared" si="98"/>
        <v>2.7643329784122515E-2</v>
      </c>
      <c r="Y15" s="1">
        <f t="shared" si="98"/>
        <v>3.2376879102787449E-2</v>
      </c>
      <c r="Z15" s="1">
        <f t="shared" si="98"/>
        <v>3.7473466958240047E-2</v>
      </c>
      <c r="AA15" s="1">
        <f t="shared" si="98"/>
        <v>4.2930797159218236E-2</v>
      </c>
      <c r="AB15" s="1">
        <f t="shared" si="98"/>
        <v>4.874657823427752E-2</v>
      </c>
      <c r="AC15" s="1">
        <f t="shared" si="98"/>
        <v>5.4918523431791037E-2</v>
      </c>
      <c r="AD15" s="1">
        <f t="shared" si="98"/>
        <v>6.1444350719949491E-2</v>
      </c>
      <c r="AE15" s="1">
        <f t="shared" si="98"/>
        <v>6.8321782786761223E-2</v>
      </c>
      <c r="AF15" s="1">
        <f t="shared" si="98"/>
        <v>7.5548547040052122E-2</v>
      </c>
      <c r="AG15" s="1">
        <f t="shared" si="98"/>
        <v>8.3122375607465743E-2</v>
      </c>
      <c r="AH15" s="1">
        <f t="shared" si="98"/>
        <v>9.1041005336463185E-2</v>
      </c>
      <c r="AI15" s="1">
        <f t="shared" si="98"/>
        <v>9.9302177794323154E-2</v>
      </c>
      <c r="AJ15" s="1">
        <f t="shared" si="98"/>
        <v>0.10790363926814198</v>
      </c>
      <c r="AK15" s="1">
        <f t="shared" si="98"/>
        <v>0.11684314076483361</v>
      </c>
      <c r="AL15" s="1">
        <f t="shared" si="98"/>
        <v>0.12611843801112949</v>
      </c>
      <c r="AM15" s="1">
        <f t="shared" si="98"/>
        <v>0.13572729145357879</v>
      </c>
      <c r="AN15" s="1">
        <f t="shared" si="98"/>
        <v>0.14566746625854818</v>
      </c>
      <c r="AO15" s="1">
        <f t="shared" si="98"/>
        <v>0.15593673231222208</v>
      </c>
      <c r="AP15" s="1">
        <f t="shared" si="98"/>
        <v>0.16653286422060226</v>
      </c>
      <c r="AQ15" s="1">
        <f t="shared" si="98"/>
        <v>0.17745364130950828</v>
      </c>
      <c r="AR15" s="1">
        <f t="shared" si="98"/>
        <v>0.18869684762457731</v>
      </c>
      <c r="AS15" s="1">
        <f t="shared" si="98"/>
        <v>0.20026027193126394</v>
      </c>
      <c r="AT15" s="1">
        <f t="shared" si="98"/>
        <v>0.21214170771484064</v>
      </c>
      <c r="AU15" s="1">
        <f t="shared" si="98"/>
        <v>0.22433895318039723</v>
      </c>
      <c r="AV15" s="1">
        <f t="shared" si="98"/>
        <v>0.23684981125284119</v>
      </c>
      <c r="AW15" s="1">
        <f t="shared" si="98"/>
        <v>0.24967208957689765</v>
      </c>
      <c r="AX15" s="1">
        <f t="shared" si="98"/>
        <v>0.26280360051710938</v>
      </c>
      <c r="AY15" s="1">
        <f t="shared" si="98"/>
        <v>0.27624216115783656</v>
      </c>
      <c r="AZ15" s="1">
        <f t="shared" si="98"/>
        <v>0.28998559330325724</v>
      </c>
      <c r="BA15" s="1">
        <f t="shared" si="98"/>
        <v>0.3040317234773669</v>
      </c>
      <c r="BB15" s="1">
        <f t="shared" si="98"/>
        <v>0.31837838292397846</v>
      </c>
      <c r="BC15" s="1">
        <f t="shared" si="98"/>
        <v>0.33302340760672294</v>
      </c>
      <c r="BD15" s="1">
        <f t="shared" si="98"/>
        <v>0.34796463820904827</v>
      </c>
      <c r="BE15" s="1">
        <f t="shared" si="98"/>
        <v>0.3631999201342207</v>
      </c>
      <c r="BF15" s="1">
        <f t="shared" si="98"/>
        <v>0.37872710350532357</v>
      </c>
      <c r="BG15" s="1">
        <f t="shared" si="98"/>
        <v>0.39454404316525782</v>
      </c>
      <c r="BH15" s="1">
        <f t="shared" si="98"/>
        <v>0.41064859867674258</v>
      </c>
      <c r="BI15" s="1">
        <f t="shared" si="98"/>
        <v>0.42703863432231365</v>
      </c>
      <c r="BJ15" s="1">
        <f t="shared" si="98"/>
        <v>0.44371201910432556</v>
      </c>
      <c r="BK15" s="1">
        <f t="shared" si="98"/>
        <v>0.46066662674494913</v>
      </c>
      <c r="BL15" s="1">
        <f t="shared" si="98"/>
        <v>0.47790033568617385</v>
      </c>
      <c r="BM15" s="1">
        <f t="shared" si="98"/>
        <v>0.49541102908980622</v>
      </c>
      <c r="BN15" s="1">
        <f t="shared" si="98"/>
        <v>0.51319659483747071</v>
      </c>
      <c r="BO15" s="1">
        <f t="shared" si="98"/>
        <v>0.53125492553060916</v>
      </c>
      <c r="BP15" s="1">
        <f t="shared" si="98"/>
        <v>0.54958391849048105</v>
      </c>
      <c r="BQ15" s="1">
        <f t="shared" si="98"/>
        <v>0.56818147575816336</v>
      </c>
      <c r="BR15" s="1">
        <f t="shared" si="98"/>
        <v>0.58704550409455092</v>
      </c>
      <c r="BS15" s="1">
        <f t="shared" si="98"/>
        <v>0.60617391498035611</v>
      </c>
      <c r="BT15" s="1">
        <f t="shared" si="98"/>
        <v>0.62556462461610862</v>
      </c>
      <c r="BU15" s="1">
        <f t="shared" si="98"/>
        <v>0.64521555392215613</v>
      </c>
      <c r="BV15" s="1">
        <f t="shared" si="98"/>
        <v>0.66512462853866361</v>
      </c>
      <c r="BW15" s="1">
        <f t="shared" si="98"/>
        <v>0.68528977882561359</v>
      </c>
      <c r="BX15" s="1">
        <f t="shared" si="98"/>
        <v>0.70570893986280681</v>
      </c>
      <c r="BY15" s="1">
        <f t="shared" ref="BY15:EJ15" si="99">$N$7*BY$10</f>
        <v>0.72638005144986062</v>
      </c>
      <c r="BZ15" s="1">
        <f t="shared" si="99"/>
        <v>0.74730105810621106</v>
      </c>
      <c r="CA15" s="1">
        <f t="shared" si="99"/>
        <v>0.7684699090711109</v>
      </c>
      <c r="CB15" s="1">
        <f t="shared" si="99"/>
        <v>0.78988455830363069</v>
      </c>
      <c r="CC15" s="1">
        <f t="shared" si="99"/>
        <v>0.81154296448265928</v>
      </c>
      <c r="CD15" s="1">
        <f t="shared" si="99"/>
        <v>0.83344309100690184</v>
      </c>
      <c r="CE15" s="1">
        <f t="shared" si="99"/>
        <v>0.85558290599488229</v>
      </c>
      <c r="CF15" s="1">
        <f t="shared" si="99"/>
        <v>0.87796038228494144</v>
      </c>
      <c r="CG15" s="1">
        <f t="shared" si="99"/>
        <v>0.9005734974352384</v>
      </c>
      <c r="CH15" s="1">
        <f t="shared" si="99"/>
        <v>0.92342023372374915</v>
      </c>
      <c r="CI15" s="1">
        <f t="shared" si="99"/>
        <v>0.94649857814826766</v>
      </c>
      <c r="CJ15" s="1">
        <f t="shared" si="99"/>
        <v>0.96980652242640553</v>
      </c>
      <c r="CK15" s="1">
        <f t="shared" si="99"/>
        <v>0.99334206299559114</v>
      </c>
      <c r="CL15" s="1">
        <f t="shared" si="99"/>
        <v>1.0171032010130723</v>
      </c>
      <c r="CM15" s="1">
        <f t="shared" si="99"/>
        <v>1.0410879423559123</v>
      </c>
      <c r="CN15" s="1">
        <f t="shared" si="99"/>
        <v>1.0652942976209936</v>
      </c>
      <c r="CO15" s="1">
        <f t="shared" si="99"/>
        <v>1.0897202821250154</v>
      </c>
      <c r="CP15" s="1">
        <f t="shared" si="99"/>
        <v>1.1143639159044949</v>
      </c>
      <c r="CQ15" s="1">
        <f t="shared" si="99"/>
        <v>1.1392232237157669</v>
      </c>
      <c r="CR15" s="1">
        <f t="shared" si="99"/>
        <v>1.1642962350349837</v>
      </c>
      <c r="CS15" s="1">
        <f t="shared" si="99"/>
        <v>1.1895809840581146</v>
      </c>
      <c r="CT15" s="1">
        <f t="shared" si="99"/>
        <v>1.2150755097009478</v>
      </c>
      <c r="CU15" s="1">
        <f t="shared" si="99"/>
        <v>1.2407778555990878</v>
      </c>
      <c r="CV15" s="1">
        <f t="shared" si="99"/>
        <v>1.2666860701079579</v>
      </c>
      <c r="CW15" s="1">
        <f t="shared" si="99"/>
        <v>1.2927982063027978</v>
      </c>
      <c r="CX15" s="1">
        <f t="shared" si="99"/>
        <v>1.3191123219786656</v>
      </c>
      <c r="CY15" s="1">
        <f t="shared" si="99"/>
        <v>1.3456264796504367</v>
      </c>
      <c r="CZ15" s="1">
        <f t="shared" si="99"/>
        <v>1.3723387465528047</v>
      </c>
      <c r="DA15" s="1">
        <f t="shared" si="99"/>
        <v>1.3992471946402794</v>
      </c>
      <c r="DB15" s="1">
        <f t="shared" si="99"/>
        <v>1.4263499005871889</v>
      </c>
      <c r="DC15" s="1">
        <f t="shared" si="99"/>
        <v>1.4536449457876806</v>
      </c>
      <c r="DD15" s="1">
        <f t="shared" si="99"/>
        <v>1.4811304163557166</v>
      </c>
      <c r="DE15" s="1">
        <f t="shared" si="99"/>
        <v>1.5088044031250785</v>
      </c>
      <c r="DF15" s="1">
        <f t="shared" si="99"/>
        <v>1.5366650016493644</v>
      </c>
      <c r="DG15" s="1">
        <f t="shared" si="99"/>
        <v>1.5647103122019916</v>
      </c>
      <c r="DH15" s="1">
        <f t="shared" si="99"/>
        <v>1.5929384397761934</v>
      </c>
      <c r="DI15" s="1">
        <f t="shared" si="99"/>
        <v>1.6213474940850208</v>
      </c>
      <c r="DJ15" s="1">
        <f t="shared" si="99"/>
        <v>1.6499355895613437</v>
      </c>
      <c r="DK15" s="1">
        <f t="shared" si="99"/>
        <v>1.678700845357848</v>
      </c>
      <c r="DL15" s="1">
        <f t="shared" si="99"/>
        <v>1.7076413853470387</v>
      </c>
      <c r="DM15" s="1">
        <f t="shared" si="99"/>
        <v>1.7367553381212371</v>
      </c>
      <c r="DN15" s="1">
        <f t="shared" si="99"/>
        <v>1.7660408369925826</v>
      </c>
      <c r="DO15" s="1">
        <f t="shared" si="99"/>
        <v>1.7954960199930332</v>
      </c>
      <c r="DP15" s="1">
        <f t="shared" si="99"/>
        <v>1.8251190298743627</v>
      </c>
      <c r="DQ15" s="1">
        <f t="shared" si="99"/>
        <v>1.8549080141081635</v>
      </c>
      <c r="DR15" s="1">
        <f t="shared" si="99"/>
        <v>1.8848611248858451</v>
      </c>
      <c r="DS15" s="1">
        <f t="shared" si="99"/>
        <v>1.9149765191186356</v>
      </c>
      <c r="DT15" s="1">
        <f t="shared" si="99"/>
        <v>1.9452523584375796</v>
      </c>
      <c r="DU15" s="1">
        <f t="shared" si="99"/>
        <v>1.9756868091935407</v>
      </c>
      <c r="DV15" s="1">
        <f t="shared" si="99"/>
        <v>2.0062780424571978</v>
      </c>
      <c r="DW15" s="1">
        <f t="shared" si="99"/>
        <v>2.0370242340190492</v>
      </c>
      <c r="DX15" s="1">
        <f t="shared" si="99"/>
        <v>2.0679235643894112</v>
      </c>
      <c r="DY15" s="1">
        <f t="shared" si="99"/>
        <v>2.0989742187984159</v>
      </c>
      <c r="DZ15" s="1">
        <f t="shared" si="99"/>
        <v>2.1301743871960142</v>
      </c>
      <c r="EA15" s="1">
        <f t="shared" si="99"/>
        <v>2.1615222642519751</v>
      </c>
      <c r="EB15" s="1">
        <f t="shared" si="99"/>
        <v>2.1930160493558826</v>
      </c>
      <c r="EC15" s="1">
        <f t="shared" si="99"/>
        <v>2.2246539466171416</v>
      </c>
      <c r="ED15" s="1">
        <f t="shared" si="99"/>
        <v>2.2564341648649733</v>
      </c>
      <c r="EE15" s="1">
        <f t="shared" si="99"/>
        <v>2.2883549176484159</v>
      </c>
      <c r="EF15" s="1">
        <f t="shared" si="99"/>
        <v>2.320414423236326</v>
      </c>
      <c r="EG15" s="1">
        <f t="shared" si="99"/>
        <v>2.352610904617376</v>
      </c>
      <c r="EH15" s="1">
        <f t="shared" si="99"/>
        <v>2.3849425895000596</v>
      </c>
      <c r="EI15" s="1">
        <f t="shared" si="99"/>
        <v>2.4174077103126841</v>
      </c>
      <c r="EJ15" s="1">
        <f t="shared" si="99"/>
        <v>2.4500045042033771</v>
      </c>
      <c r="EK15" s="1">
        <f t="shared" ref="EK15:GV15" si="100">$N$7*EK$10</f>
        <v>2.4827312130400818</v>
      </c>
      <c r="EL15" s="1">
        <f t="shared" si="100"/>
        <v>2.515586083410561</v>
      </c>
      <c r="EM15" s="1">
        <f t="shared" si="100"/>
        <v>2.5485673666223949</v>
      </c>
      <c r="EN15" s="1">
        <f t="shared" si="100"/>
        <v>2.5816733187029786</v>
      </c>
      <c r="EO15" s="1">
        <f t="shared" si="100"/>
        <v>2.6149022003995279</v>
      </c>
      <c r="EP15" s="1">
        <f t="shared" si="100"/>
        <v>2.6482522771790751</v>
      </c>
      <c r="EQ15" s="1">
        <f t="shared" si="100"/>
        <v>2.6817218192284695</v>
      </c>
      <c r="ER15" s="1">
        <f t="shared" si="100"/>
        <v>2.7153091014543786</v>
      </c>
      <c r="ES15" s="1">
        <f t="shared" si="100"/>
        <v>2.7490124034832881</v>
      </c>
      <c r="ET15" s="1">
        <f t="shared" si="100"/>
        <v>2.7828300096615011</v>
      </c>
      <c r="EU15" s="1">
        <f t="shared" si="100"/>
        <v>2.8167602090551349</v>
      </c>
      <c r="EV15" s="1">
        <f t="shared" si="100"/>
        <v>2.8508012954501312</v>
      </c>
      <c r="EW15" s="1">
        <f t="shared" si="100"/>
        <v>2.8849515673522421</v>
      </c>
      <c r="EX15" s="1">
        <f t="shared" si="100"/>
        <v>2.9192093279870432</v>
      </c>
      <c r="EY15" s="1">
        <f t="shared" si="100"/>
        <v>2.9535728852999243</v>
      </c>
      <c r="EZ15" s="1">
        <f t="shared" si="100"/>
        <v>2.9880405519560922</v>
      </c>
      <c r="FA15" s="1">
        <f t="shared" si="100"/>
        <v>3.022610645340575</v>
      </c>
      <c r="FB15" s="1">
        <f t="shared" si="100"/>
        <v>3.0572814875582144</v>
      </c>
      <c r="FC15" s="1">
        <f t="shared" si="100"/>
        <v>3.0920514054336734</v>
      </c>
      <c r="FD15" s="1">
        <f t="shared" si="100"/>
        <v>3.1269187305114281</v>
      </c>
      <c r="FE15" s="1">
        <f t="shared" si="100"/>
        <v>3.1618817990557764</v>
      </c>
      <c r="FF15" s="1">
        <f t="shared" si="100"/>
        <v>3.1969389520508322</v>
      </c>
      <c r="FG15" s="1">
        <f t="shared" si="100"/>
        <v>3.2320885352005257</v>
      </c>
      <c r="FH15" s="1">
        <f t="shared" si="100"/>
        <v>3.2673288989286076</v>
      </c>
      <c r="FI15" s="1">
        <f t="shared" si="100"/>
        <v>3.3026583983786426</v>
      </c>
      <c r="FJ15" s="1">
        <f t="shared" si="100"/>
        <v>3.3380753934140168</v>
      </c>
      <c r="FK15" s="1">
        <f t="shared" si="100"/>
        <v>3.3735782486179304</v>
      </c>
      <c r="FL15" s="1">
        <f t="shared" si="100"/>
        <v>3.4091653332934047</v>
      </c>
      <c r="FM15" s="1">
        <f t="shared" si="100"/>
        <v>3.4448350214632755</v>
      </c>
      <c r="FN15" s="1">
        <f t="shared" si="100"/>
        <v>3.4805856918701972</v>
      </c>
      <c r="FO15" s="1">
        <f t="shared" si="100"/>
        <v>3.5164157279766424</v>
      </c>
      <c r="FP15" s="1">
        <f t="shared" si="100"/>
        <v>3.5523235179649006</v>
      </c>
      <c r="FQ15" s="1">
        <f t="shared" si="100"/>
        <v>3.5883074547370799</v>
      </c>
      <c r="FR15" s="1">
        <f t="shared" si="100"/>
        <v>3.624365935915105</v>
      </c>
      <c r="FS15" s="1">
        <f t="shared" si="100"/>
        <v>3.6604973638407183</v>
      </c>
      <c r="FT15" s="1">
        <f t="shared" si="100"/>
        <v>3.6967001455754813</v>
      </c>
      <c r="FU15" s="1">
        <f t="shared" si="100"/>
        <v>3.7329726929007694</v>
      </c>
      <c r="FV15" s="1">
        <f t="shared" si="100"/>
        <v>3.7693134223177802</v>
      </c>
      <c r="FW15" s="1">
        <f t="shared" si="100"/>
        <v>3.8057207550475249</v>
      </c>
      <c r="FX15" s="1">
        <f t="shared" si="100"/>
        <v>3.8421931170308361</v>
      </c>
      <c r="FY15" s="1">
        <f t="shared" si="100"/>
        <v>3.8787289389283615</v>
      </c>
      <c r="FZ15" s="1">
        <f t="shared" si="100"/>
        <v>3.9153266561205649</v>
      </c>
      <c r="GA15" s="1">
        <f t="shared" si="100"/>
        <v>3.9519847087077324</v>
      </c>
      <c r="GB15" s="1">
        <f t="shared" si="100"/>
        <v>3.9887015415099647</v>
      </c>
      <c r="GC15" s="1">
        <f t="shared" si="100"/>
        <v>4.0254756040671786</v>
      </c>
      <c r="GD15" s="1">
        <f t="shared" si="100"/>
        <v>4.06230535063911</v>
      </c>
      <c r="GE15" s="1">
        <f t="shared" si="100"/>
        <v>4.0991892402053161</v>
      </c>
      <c r="GF15" s="1">
        <f t="shared" si="100"/>
        <v>4.1361257364651651</v>
      </c>
      <c r="GG15" s="1">
        <f t="shared" si="100"/>
        <v>4.1731133078378484</v>
      </c>
      <c r="GH15" s="1">
        <f t="shared" si="100"/>
        <v>4.21015042746237</v>
      </c>
      <c r="GI15" s="1">
        <f t="shared" si="100"/>
        <v>4.2472355731975568</v>
      </c>
      <c r="GJ15" s="1">
        <f t="shared" si="100"/>
        <v>4.2843672276220488</v>
      </c>
      <c r="GK15" s="1">
        <f t="shared" si="100"/>
        <v>4.3215438780343058</v>
      </c>
      <c r="GL15" s="1">
        <f t="shared" si="100"/>
        <v>4.3587640164526045</v>
      </c>
      <c r="GM15" s="1">
        <f t="shared" si="100"/>
        <v>4.3960261396150404</v>
      </c>
      <c r="GN15" s="1">
        <f t="shared" si="100"/>
        <v>4.4333287489795277</v>
      </c>
      <c r="GO15" s="1">
        <f t="shared" si="100"/>
        <v>4.4706703507237906</v>
      </c>
      <c r="GP15" s="1">
        <f t="shared" si="100"/>
        <v>4.5080494557453807</v>
      </c>
      <c r="GQ15" s="1">
        <f t="shared" si="100"/>
        <v>4.5454645796616608</v>
      </c>
      <c r="GR15" s="1">
        <f t="shared" si="100"/>
        <v>4.5829142428098155</v>
      </c>
      <c r="GS15" s="1">
        <f t="shared" si="100"/>
        <v>4.6203969702468459</v>
      </c>
      <c r="GT15" s="1">
        <f t="shared" si="100"/>
        <v>4.6579112917495662</v>
      </c>
      <c r="GU15" s="1">
        <f t="shared" si="100"/>
        <v>4.6954557418146141</v>
      </c>
      <c r="GV15" s="1">
        <f t="shared" si="100"/>
        <v>4.7330288596584422</v>
      </c>
      <c r="GW15" s="1">
        <f t="shared" ref="GW15:JH15" si="101">$N$7*GW$10</f>
        <v>4.7706291892173214</v>
      </c>
      <c r="GX15" s="1">
        <f t="shared" si="101"/>
        <v>4.8082552791473399</v>
      </c>
      <c r="GY15" s="1">
        <f t="shared" si="101"/>
        <v>4.8459056828244025</v>
      </c>
      <c r="GZ15" s="1">
        <f t="shared" si="101"/>
        <v>4.8835789583442333</v>
      </c>
      <c r="HA15" s="1">
        <f t="shared" si="101"/>
        <v>4.9212736685223755</v>
      </c>
      <c r="HB15" s="1">
        <f t="shared" si="101"/>
        <v>4.9589883808941844</v>
      </c>
      <c r="HC15" s="1">
        <f t="shared" si="101"/>
        <v>4.9967216677148363</v>
      </c>
      <c r="HD15" s="1">
        <f t="shared" si="101"/>
        <v>5.0344721059593267</v>
      </c>
      <c r="HE15" s="1">
        <f t="shared" si="101"/>
        <v>5.0722382773224659</v>
      </c>
      <c r="HF15" s="1">
        <f t="shared" si="101"/>
        <v>5.1100187682188825</v>
      </c>
      <c r="HG15" s="1">
        <f t="shared" si="101"/>
        <v>5.1478121697830268</v>
      </c>
      <c r="HH15" s="1">
        <f t="shared" si="101"/>
        <v>5.1856170778691588</v>
      </c>
      <c r="HI15" s="1">
        <f t="shared" si="101"/>
        <v>5.2234320930513611</v>
      </c>
      <c r="HJ15" s="1">
        <f t="shared" si="101"/>
        <v>5.2612558206235329</v>
      </c>
      <c r="HK15" s="1">
        <f t="shared" si="101"/>
        <v>5.2990868705993934</v>
      </c>
      <c r="HL15" s="1">
        <f t="shared" si="101"/>
        <v>5.3369238577124767</v>
      </c>
      <c r="HM15" s="1">
        <f t="shared" si="101"/>
        <v>5.3747654014161315</v>
      </c>
      <c r="HN15" s="1">
        <f t="shared" si="101"/>
        <v>5.4126101258835311</v>
      </c>
      <c r="HO15" s="1">
        <f t="shared" si="101"/>
        <v>5.4504566600076618</v>
      </c>
      <c r="HP15" s="1">
        <f t="shared" si="101"/>
        <v>5.4883036374013292</v>
      </c>
      <c r="HQ15" s="1">
        <f t="shared" si="101"/>
        <v>5.5261496963971561</v>
      </c>
      <c r="HR15" s="1">
        <f t="shared" si="101"/>
        <v>5.5639934800475812</v>
      </c>
      <c r="HS15" s="1">
        <f t="shared" si="101"/>
        <v>5.6018336361248622</v>
      </c>
      <c r="HT15" s="1">
        <f t="shared" si="101"/>
        <v>5.639668817121076</v>
      </c>
      <c r="HU15" s="1">
        <f t="shared" si="101"/>
        <v>5.6774976802481154</v>
      </c>
      <c r="HV15" s="1">
        <f t="shared" si="101"/>
        <v>5.7153188874376912</v>
      </c>
      <c r="HW15" s="1">
        <f t="shared" si="101"/>
        <v>5.7531311053413283</v>
      </c>
      <c r="HX15" s="1">
        <f t="shared" si="101"/>
        <v>5.7909330053303778</v>
      </c>
      <c r="HY15" s="1">
        <f t="shared" si="101"/>
        <v>5.8287232634959985</v>
      </c>
      <c r="HZ15" s="1">
        <f t="shared" si="101"/>
        <v>5.8665005606491754</v>
      </c>
      <c r="IA15" s="1">
        <f t="shared" si="101"/>
        <v>5.904263582320703</v>
      </c>
      <c r="IB15" s="1">
        <f t="shared" si="101"/>
        <v>5.9420110187611996</v>
      </c>
      <c r="IC15" s="1">
        <f t="shared" si="101"/>
        <v>5.979741564941099</v>
      </c>
      <c r="ID15" s="1">
        <f t="shared" si="101"/>
        <v>6.0174539205506532</v>
      </c>
      <c r="IE15" s="1">
        <f t="shared" si="101"/>
        <v>6.0551467899999292</v>
      </c>
      <c r="IF15" s="1">
        <f t="shared" si="101"/>
        <v>6.0928188824188156</v>
      </c>
      <c r="IG15" s="1">
        <f t="shared" si="101"/>
        <v>6.130468911657017</v>
      </c>
      <c r="IH15" s="1">
        <f t="shared" si="101"/>
        <v>6.1680955962840525</v>
      </c>
      <c r="II15" s="1">
        <f t="shared" si="101"/>
        <v>6.205697659589263</v>
      </c>
      <c r="IJ15" s="1">
        <f t="shared" si="101"/>
        <v>6.2432738295818053</v>
      </c>
      <c r="IK15" s="1">
        <f t="shared" si="101"/>
        <v>6.2808228389906553</v>
      </c>
      <c r="IL15" s="1">
        <f t="shared" si="101"/>
        <v>6.3183434252646027</v>
      </c>
      <c r="IM15" s="1">
        <f t="shared" si="101"/>
        <v>6.3558343305722582</v>
      </c>
      <c r="IN15" s="1">
        <f t="shared" si="101"/>
        <v>6.3932943018020501</v>
      </c>
      <c r="IO15" s="1">
        <f t="shared" si="101"/>
        <v>6.4307220905622238</v>
      </c>
      <c r="IP15" s="1">
        <f t="shared" si="101"/>
        <v>6.4681164531808406</v>
      </c>
      <c r="IQ15" s="1">
        <f t="shared" si="101"/>
        <v>6.5054761507057792</v>
      </c>
      <c r="IR15" s="1">
        <f t="shared" si="101"/>
        <v>6.5427999489047393</v>
      </c>
      <c r="IS15" s="1">
        <f t="shared" si="101"/>
        <v>6.5800866182652369</v>
      </c>
      <c r="IT15" s="1">
        <f t="shared" si="101"/>
        <v>6.617334933994603</v>
      </c>
      <c r="IU15" s="1">
        <f t="shared" si="101"/>
        <v>6.6545436760199923</v>
      </c>
      <c r="IV15" s="1">
        <f t="shared" si="101"/>
        <v>6.6917116289883678</v>
      </c>
      <c r="IW15" s="1">
        <f t="shared" si="101"/>
        <v>6.7288375822665181</v>
      </c>
      <c r="IX15" s="1">
        <f t="shared" si="101"/>
        <v>6.7659203299410446</v>
      </c>
      <c r="IY15" s="1">
        <f t="shared" si="101"/>
        <v>6.8029586708183736</v>
      </c>
      <c r="IZ15" s="1">
        <f t="shared" si="101"/>
        <v>6.8399514084247359</v>
      </c>
      <c r="JA15" s="1">
        <f t="shared" si="101"/>
        <v>6.8768973510061935</v>
      </c>
      <c r="JB15" s="1">
        <f t="shared" si="101"/>
        <v>6.9137953115286139</v>
      </c>
      <c r="JC15" s="1">
        <f t="shared" si="101"/>
        <v>6.9506441076776966</v>
      </c>
      <c r="JD15" s="1">
        <f t="shared" si="101"/>
        <v>6.9874425618589449</v>
      </c>
      <c r="JE15" s="1">
        <f t="shared" si="101"/>
        <v>7.0241895011976876</v>
      </c>
      <c r="JF15" s="1">
        <f t="shared" si="101"/>
        <v>7.0608837575390693</v>
      </c>
      <c r="JG15" s="1">
        <f t="shared" si="101"/>
        <v>7.0975241674480491</v>
      </c>
      <c r="JH15" s="1">
        <f t="shared" si="101"/>
        <v>7.134109572209411</v>
      </c>
      <c r="JI15" s="1">
        <f t="shared" ref="JI15:LT15" si="102">$N$7*JI$10</f>
        <v>7.170638817827748</v>
      </c>
      <c r="JJ15" s="1">
        <f t="shared" si="102"/>
        <v>7.2071107550274744</v>
      </c>
      <c r="JK15" s="1">
        <f t="shared" si="102"/>
        <v>7.2435242392528245</v>
      </c>
      <c r="JL15" s="1">
        <f t="shared" si="102"/>
        <v>7.2798781306678446</v>
      </c>
      <c r="JM15" s="1">
        <f t="shared" si="102"/>
        <v>7.3161712941564083</v>
      </c>
      <c r="JN15" s="1">
        <f t="shared" si="102"/>
        <v>7.3524025993221986</v>
      </c>
      <c r="JO15" s="1">
        <f t="shared" si="102"/>
        <v>7.3885709204887098</v>
      </c>
      <c r="JP15" s="1">
        <f t="shared" si="102"/>
        <v>7.4246751366992729</v>
      </c>
      <c r="JQ15" s="1">
        <f t="shared" si="102"/>
        <v>7.4607141317170216</v>
      </c>
      <c r="JR15" s="1">
        <f t="shared" si="102"/>
        <v>7.4966867940249111</v>
      </c>
      <c r="JS15" s="1">
        <f t="shared" si="102"/>
        <v>7.5325920168257152</v>
      </c>
      <c r="JT15" s="1">
        <f t="shared" si="102"/>
        <v>7.5684286980420215</v>
      </c>
      <c r="JU15" s="1">
        <f t="shared" si="102"/>
        <v>7.6041957403162401</v>
      </c>
      <c r="JV15" s="1">
        <f t="shared" si="102"/>
        <v>7.6398920510105981</v>
      </c>
      <c r="JW15" s="1">
        <f t="shared" si="102"/>
        <v>7.675516542207137</v>
      </c>
      <c r="JX15" s="1">
        <f t="shared" si="102"/>
        <v>7.7110681307077176</v>
      </c>
      <c r="JY15" s="1">
        <f t="shared" si="102"/>
        <v>7.7465457380340208</v>
      </c>
      <c r="JZ15" s="1">
        <f t="shared" si="102"/>
        <v>7.7819482904275397</v>
      </c>
      <c r="KA15" s="1">
        <f t="shared" si="102"/>
        <v>7.8172747188495935</v>
      </c>
      <c r="KB15" s="1">
        <f t="shared" si="102"/>
        <v>7.8525239589813074</v>
      </c>
      <c r="KC15" s="1">
        <f t="shared" si="102"/>
        <v>7.8876949512236303</v>
      </c>
      <c r="KD15" s="1">
        <f t="shared" si="102"/>
        <v>7.922786640697332</v>
      </c>
      <c r="KE15" s="1">
        <f t="shared" si="102"/>
        <v>7.9577979772429961</v>
      </c>
      <c r="KF15" s="1">
        <f t="shared" si="102"/>
        <v>7.9927279154210256</v>
      </c>
      <c r="KG15" s="1">
        <f t="shared" si="102"/>
        <v>8.027575414511638</v>
      </c>
      <c r="KH15" s="1">
        <f t="shared" si="102"/>
        <v>8.062339438514865</v>
      </c>
      <c r="KI15" s="1">
        <f t="shared" si="102"/>
        <v>8.0970189561505705</v>
      </c>
      <c r="KJ15" s="1">
        <f t="shared" si="102"/>
        <v>8.1316129408584246</v>
      </c>
      <c r="KK15" s="1">
        <f t="shared" si="102"/>
        <v>8.1661203707979144</v>
      </c>
      <c r="KL15" s="1">
        <f t="shared" si="102"/>
        <v>8.2005402288483467</v>
      </c>
      <c r="KM15" s="1">
        <f t="shared" si="102"/>
        <v>8.2348715026088435</v>
      </c>
      <c r="KN15" s="1">
        <f t="shared" si="102"/>
        <v>8.2691131843983587</v>
      </c>
      <c r="KO15" s="1">
        <f t="shared" si="102"/>
        <v>8.3032642712556441</v>
      </c>
      <c r="KP15" s="1">
        <f t="shared" si="102"/>
        <v>8.3373237649392742</v>
      </c>
      <c r="KQ15" s="1">
        <f t="shared" si="102"/>
        <v>8.3712906719276532</v>
      </c>
      <c r="KR15" s="1">
        <f t="shared" si="102"/>
        <v>8.405164003418987</v>
      </c>
      <c r="KS15" s="1">
        <f t="shared" si="102"/>
        <v>8.4389427753313075</v>
      </c>
      <c r="KT15" s="1">
        <f t="shared" si="102"/>
        <v>8.4726260083024698</v>
      </c>
      <c r="KU15" s="1">
        <f t="shared" si="102"/>
        <v>8.50621272769013</v>
      </c>
      <c r="KV15" s="1">
        <f t="shared" si="102"/>
        <v>8.5397019635717761</v>
      </c>
      <c r="KW15" s="1">
        <f t="shared" si="102"/>
        <v>8.5730927507447063</v>
      </c>
      <c r="KX15" s="1">
        <f t="shared" si="102"/>
        <v>8.6063841287260434</v>
      </c>
      <c r="KY15" s="1">
        <f t="shared" si="102"/>
        <v>8.6395751417527187</v>
      </c>
      <c r="KZ15" s="1">
        <f t="shared" si="102"/>
        <v>8.6726648387814933</v>
      </c>
      <c r="LA15" s="1">
        <f t="shared" si="102"/>
        <v>8.7056522734889317</v>
      </c>
      <c r="LB15" s="1">
        <f t="shared" si="102"/>
        <v>8.7385365042714245</v>
      </c>
      <c r="LC15" s="1">
        <f t="shared" si="102"/>
        <v>8.7713165942451763</v>
      </c>
      <c r="LD15" s="1">
        <f t="shared" si="102"/>
        <v>8.803991611246218</v>
      </c>
      <c r="LE15" s="1">
        <f t="shared" si="102"/>
        <v>8.8365606278303819</v>
      </c>
      <c r="LF15" s="1">
        <f t="shared" si="102"/>
        <v>8.8690227212733372</v>
      </c>
      <c r="LG15" s="1">
        <f t="shared" si="102"/>
        <v>8.901376973570553</v>
      </c>
      <c r="LH15" s="1">
        <f t="shared" si="102"/>
        <v>8.9336224714373262</v>
      </c>
      <c r="LI15" s="1">
        <f t="shared" si="102"/>
        <v>8.9657583063087696</v>
      </c>
      <c r="LJ15" s="1">
        <f t="shared" si="102"/>
        <v>8.9977835743398131</v>
      </c>
      <c r="LK15" s="1">
        <f t="shared" si="102"/>
        <v>9.0296973764052062</v>
      </c>
      <c r="LL15" s="1">
        <f t="shared" si="102"/>
        <v>9.0614988180995084</v>
      </c>
      <c r="LM15" s="1">
        <f t="shared" si="102"/>
        <v>9.0931870097371057</v>
      </c>
      <c r="LN15" s="1">
        <f t="shared" si="102"/>
        <v>9.1247610663521979</v>
      </c>
      <c r="LO15" s="1">
        <f t="shared" si="102"/>
        <v>9.1562201076988021</v>
      </c>
      <c r="LP15" s="1">
        <f t="shared" si="102"/>
        <v>9.1875632582507585</v>
      </c>
      <c r="LQ15" s="1">
        <f t="shared" si="102"/>
        <v>9.2187896472017083</v>
      </c>
      <c r="LR15" s="1">
        <f t="shared" si="102"/>
        <v>9.2498984084651354</v>
      </c>
      <c r="LS15" s="1">
        <f t="shared" si="102"/>
        <v>9.280888680674316</v>
      </c>
      <c r="LT15" s="1">
        <f t="shared" si="102"/>
        <v>9.3117596071823669</v>
      </c>
      <c r="LU15" s="1">
        <f t="shared" ref="LU15:OF15" si="103">$N$7*LU$10</f>
        <v>9.3425103360622064</v>
      </c>
      <c r="LV15" s="1">
        <f t="shared" si="103"/>
        <v>9.3731400201065718</v>
      </c>
      <c r="LW15" s="1">
        <f t="shared" si="103"/>
        <v>9.4036478168280251</v>
      </c>
      <c r="LX15" s="1">
        <f t="shared" si="103"/>
        <v>9.4340328884589439</v>
      </c>
      <c r="LY15" s="1">
        <f t="shared" si="103"/>
        <v>9.4642944019515181</v>
      </c>
      <c r="LZ15" s="1">
        <f t="shared" si="103"/>
        <v>9.4944315289777634</v>
      </c>
      <c r="MA15" s="1">
        <f t="shared" si="103"/>
        <v>9.5244434459295046</v>
      </c>
      <c r="MB15" s="1">
        <f t="shared" si="103"/>
        <v>9.5543293339183943</v>
      </c>
      <c r="MC15" s="1">
        <f t="shared" si="103"/>
        <v>9.5840883787758901</v>
      </c>
      <c r="MD15" s="1">
        <f t="shared" si="103"/>
        <v>9.613719771053276</v>
      </c>
      <c r="ME15" s="1">
        <f t="shared" si="103"/>
        <v>9.643222706021648</v>
      </c>
      <c r="MF15" s="1">
        <f t="shared" si="103"/>
        <v>9.672596383671932</v>
      </c>
      <c r="MG15" s="1">
        <f t="shared" si="103"/>
        <v>9.7018400087148517</v>
      </c>
      <c r="MH15" s="1">
        <f t="shared" si="103"/>
        <v>9.7309527905809698</v>
      </c>
      <c r="MI15" s="1">
        <f t="shared" si="103"/>
        <v>9.759933943420652</v>
      </c>
      <c r="MJ15" s="1">
        <f t="shared" si="103"/>
        <v>9.7887826861040761</v>
      </c>
      <c r="MK15" s="1">
        <f t="shared" si="103"/>
        <v>9.817498242221264</v>
      </c>
      <c r="ML15" s="1">
        <f t="shared" si="103"/>
        <v>9.8460798400820195</v>
      </c>
      <c r="MM15" s="1">
        <f t="shared" si="103"/>
        <v>9.8745267127159995</v>
      </c>
      <c r="MN15" s="1">
        <f t="shared" si="103"/>
        <v>9.9028380978726513</v>
      </c>
      <c r="MO15" s="1">
        <f t="shared" si="103"/>
        <v>9.9310132380212579</v>
      </c>
      <c r="MP15" s="1">
        <f t="shared" si="103"/>
        <v>9.9590513803509069</v>
      </c>
      <c r="MQ15" s="1">
        <f t="shared" si="103"/>
        <v>9.9869517767705069</v>
      </c>
      <c r="MR15" s="1">
        <f t="shared" si="103"/>
        <v>10.014713683908795</v>
      </c>
      <c r="MS15" s="1">
        <f t="shared" si="103"/>
        <v>10.042336363114305</v>
      </c>
      <c r="MT15" s="1">
        <f t="shared" si="103"/>
        <v>10.069819080455407</v>
      </c>
      <c r="MU15" s="1">
        <f t="shared" si="103"/>
        <v>10.097161106720282</v>
      </c>
      <c r="MV15" s="1">
        <f t="shared" si="103"/>
        <v>10.124361717416926</v>
      </c>
      <c r="MW15" s="1">
        <f t="shared" si="103"/>
        <v>10.151420192773159</v>
      </c>
      <c r="MX15" s="1">
        <f t="shared" si="103"/>
        <v>10.178335817736611</v>
      </c>
      <c r="MY15" s="1">
        <f t="shared" si="103"/>
        <v>10.205107881974739</v>
      </c>
      <c r="MZ15" s="1">
        <f t="shared" si="103"/>
        <v>10.2317356798748</v>
      </c>
      <c r="NA15" s="1">
        <f t="shared" si="103"/>
        <v>10.258218510543893</v>
      </c>
      <c r="NB15" s="1">
        <f t="shared" si="103"/>
        <v>10.284555677808914</v>
      </c>
      <c r="NC15" s="1">
        <f t="shared" si="103"/>
        <v>10.310746490216591</v>
      </c>
      <c r="ND15" s="1">
        <f t="shared" si="103"/>
        <v>10.336790261033457</v>
      </c>
      <c r="NE15" s="1">
        <f t="shared" si="103"/>
        <v>10.362686308245877</v>
      </c>
      <c r="NF15" s="1">
        <f t="shared" si="103"/>
        <v>10.388433954560018</v>
      </c>
      <c r="NG15" s="1">
        <f t="shared" si="103"/>
        <v>10.414032527401872</v>
      </c>
      <c r="NH15" s="1">
        <f t="shared" si="103"/>
        <v>10.439481358917254</v>
      </c>
      <c r="NI15" s="1">
        <f t="shared" si="103"/>
        <v>10.464779785971787</v>
      </c>
      <c r="NJ15" s="1">
        <f t="shared" si="103"/>
        <v>10.489927150150919</v>
      </c>
      <c r="NK15" s="1">
        <f t="shared" si="103"/>
        <v>10.514922797759914</v>
      </c>
      <c r="NL15" s="1">
        <f t="shared" si="103"/>
        <v>10.539766079823842</v>
      </c>
      <c r="NM15" s="1">
        <f t="shared" si="103"/>
        <v>10.564456352087612</v>
      </c>
      <c r="NN15" s="1">
        <f t="shared" si="103"/>
        <v>10.588992975015934</v>
      </c>
      <c r="NO15" s="1">
        <f t="shared" si="103"/>
        <v>10.613375313793341</v>
      </c>
      <c r="NP15" s="1">
        <f t="shared" si="103"/>
        <v>10.63760273832419</v>
      </c>
      <c r="NQ15" s="1">
        <f t="shared" si="103"/>
        <v>10.661674623232635</v>
      </c>
      <c r="NR15" s="1">
        <f t="shared" si="103"/>
        <v>10.685590347862677</v>
      </c>
      <c r="NS15" s="1">
        <f t="shared" si="103"/>
        <v>10.709349296278113</v>
      </c>
      <c r="NT15" s="1">
        <f t="shared" si="103"/>
        <v>10.732950857262558</v>
      </c>
      <c r="NU15" s="1">
        <f t="shared" si="103"/>
        <v>10.756394424319458</v>
      </c>
      <c r="NV15" s="1">
        <f t="shared" si="103"/>
        <v>10.779679395672062</v>
      </c>
      <c r="NW15" s="1">
        <f t="shared" si="103"/>
        <v>10.802805174263458</v>
      </c>
      <c r="NX15" s="1">
        <f t="shared" si="103"/>
        <v>10.825771167756521</v>
      </c>
      <c r="NY15" s="1">
        <f t="shared" si="103"/>
        <v>10.848576788533967</v>
      </c>
      <c r="NZ15" s="1">
        <f t="shared" si="103"/>
        <v>10.871221453698329</v>
      </c>
      <c r="OA15" s="1">
        <f t="shared" si="103"/>
        <v>10.893704585071941</v>
      </c>
      <c r="OB15" s="1">
        <f t="shared" si="103"/>
        <v>10.91602560919697</v>
      </c>
      <c r="OC15" s="1">
        <f t="shared" si="103"/>
        <v>10.938183957335387</v>
      </c>
      <c r="OD15" s="1">
        <f t="shared" si="103"/>
        <v>10.960179065468999</v>
      </c>
      <c r="OE15" s="1">
        <f t="shared" si="103"/>
        <v>10.982010374299414</v>
      </c>
      <c r="OF15" s="1">
        <f t="shared" si="103"/>
        <v>11.00367732924807</v>
      </c>
      <c r="OG15" s="1">
        <f t="shared" ref="OG15:QR15" si="104">$N$7*OG$10</f>
        <v>11.02517938045621</v>
      </c>
      <c r="OH15" s="1">
        <f t="shared" si="104"/>
        <v>11.046515982784912</v>
      </c>
      <c r="OI15" s="1">
        <f t="shared" si="104"/>
        <v>11.067686595815049</v>
      </c>
      <c r="OJ15" s="1">
        <f t="shared" si="104"/>
        <v>11.088690683847327</v>
      </c>
      <c r="OK15" s="1">
        <f t="shared" si="104"/>
        <v>11.109527715902269</v>
      </c>
      <c r="OL15" s="1">
        <f t="shared" si="104"/>
        <v>11.130197165720208</v>
      </c>
      <c r="OM15" s="1">
        <f t="shared" si="104"/>
        <v>11.150698511761307</v>
      </c>
      <c r="ON15" s="1">
        <f t="shared" si="104"/>
        <v>11.171031237205524</v>
      </c>
      <c r="OO15" s="1">
        <f t="shared" si="104"/>
        <v>11.191194829952673</v>
      </c>
      <c r="OP15" s="1">
        <f t="shared" si="104"/>
        <v>11.21118878262234</v>
      </c>
      <c r="OQ15" s="1">
        <f t="shared" si="104"/>
        <v>11.231012592553963</v>
      </c>
      <c r="OR15" s="1">
        <f t="shared" si="104"/>
        <v>11.250665761806779</v>
      </c>
      <c r="OS15" s="1">
        <f t="shared" si="104"/>
        <v>11.270147797159849</v>
      </c>
      <c r="OT15" s="1">
        <f t="shared" si="104"/>
        <v>11.289458210112061</v>
      </c>
      <c r="OU15" s="1">
        <f t="shared" si="104"/>
        <v>11.308596516882092</v>
      </c>
      <c r="OV15" s="1">
        <f t="shared" si="104"/>
        <v>11.327562238408479</v>
      </c>
      <c r="OW15" s="1">
        <f t="shared" si="104"/>
        <v>11.346354900349535</v>
      </c>
      <c r="OX15" s="1">
        <f t="shared" si="104"/>
        <v>11.364974033083422</v>
      </c>
      <c r="OY15" s="1">
        <f t="shared" si="104"/>
        <v>11.383419171708093</v>
      </c>
      <c r="OZ15" s="1">
        <f t="shared" si="104"/>
        <v>11.401689856041344</v>
      </c>
      <c r="PA15" s="1">
        <f t="shared" si="104"/>
        <v>11.419785630620769</v>
      </c>
      <c r="PB15" s="1">
        <f t="shared" si="104"/>
        <v>11.437706044703797</v>
      </c>
      <c r="PC15" s="1">
        <f t="shared" si="104"/>
        <v>11.455450652267645</v>
      </c>
      <c r="PD15" s="1">
        <f t="shared" si="104"/>
        <v>11.473019012009393</v>
      </c>
      <c r="PE15" s="1">
        <f t="shared" si="104"/>
        <v>11.490410687345898</v>
      </c>
      <c r="PF15" s="1">
        <f t="shared" si="104"/>
        <v>11.507625246413852</v>
      </c>
      <c r="PG15" s="1">
        <f t="shared" si="104"/>
        <v>11.524662262069754</v>
      </c>
      <c r="PH15" s="1">
        <f t="shared" si="104"/>
        <v>11.541521311889939</v>
      </c>
      <c r="PI15" s="1">
        <f t="shared" si="104"/>
        <v>11.558201978170549</v>
      </c>
      <c r="PJ15" s="1">
        <f t="shared" si="104"/>
        <v>11.574703847927553</v>
      </c>
      <c r="PK15" s="1">
        <f t="shared" si="104"/>
        <v>11.591026512896711</v>
      </c>
      <c r="PL15" s="1">
        <f t="shared" si="104"/>
        <v>11.60716956953363</v>
      </c>
      <c r="PM15" s="1">
        <f t="shared" si="104"/>
        <v>11.62313261901371</v>
      </c>
      <c r="PN15" s="1">
        <f t="shared" si="104"/>
        <v>11.638915267232196</v>
      </c>
      <c r="PO15" s="1">
        <f t="shared" si="104"/>
        <v>11.654517124804128</v>
      </c>
      <c r="PP15" s="1">
        <f t="shared" si="104"/>
        <v>11.669937807064377</v>
      </c>
      <c r="PQ15" s="1">
        <f t="shared" si="104"/>
        <v>11.685176934067615</v>
      </c>
      <c r="PR15" s="1">
        <f t="shared" si="104"/>
        <v>11.700234130588356</v>
      </c>
      <c r="PS15" s="1">
        <f t="shared" si="104"/>
        <v>11.715109026120919</v>
      </c>
      <c r="PT15" s="1">
        <f t="shared" si="104"/>
        <v>11.72980125487943</v>
      </c>
      <c r="PU15" s="1">
        <f t="shared" si="104"/>
        <v>11.744310455797841</v>
      </c>
      <c r="PV15" s="1">
        <f t="shared" si="104"/>
        <v>11.758636272529937</v>
      </c>
      <c r="PW15" s="1">
        <f t="shared" si="104"/>
        <v>11.772778353449297</v>
      </c>
      <c r="PX15" s="1">
        <f t="shared" si="104"/>
        <v>11.786736351649328</v>
      </c>
      <c r="PY15" s="1">
        <f t="shared" si="104"/>
        <v>11.800509924943258</v>
      </c>
      <c r="PZ15" s="1">
        <f t="shared" si="104"/>
        <v>11.814098735864118</v>
      </c>
      <c r="QA15" s="1">
        <f t="shared" si="104"/>
        <v>11.827502451664788</v>
      </c>
      <c r="QB15" s="1">
        <f t="shared" si="104"/>
        <v>11.840720744317924</v>
      </c>
      <c r="QC15" s="1">
        <f t="shared" si="104"/>
        <v>11.85375329051603</v>
      </c>
      <c r="QD15" s="1">
        <f t="shared" si="104"/>
        <v>11.866599771671417</v>
      </c>
      <c r="QE15" s="1">
        <f t="shared" si="104"/>
        <v>11.879259873916208</v>
      </c>
      <c r="QF15" s="1">
        <f t="shared" si="104"/>
        <v>11.891733288102376</v>
      </c>
      <c r="QG15" s="1">
        <f t="shared" si="104"/>
        <v>11.904019709801641</v>
      </c>
      <c r="QH15" s="1">
        <f t="shared" si="104"/>
        <v>11.916118839305632</v>
      </c>
      <c r="QI15" s="1">
        <f t="shared" si="104"/>
        <v>11.928030381625721</v>
      </c>
      <c r="QJ15" s="1">
        <f t="shared" si="104"/>
        <v>11.939754046493135</v>
      </c>
      <c r="QK15" s="1">
        <f t="shared" si="104"/>
        <v>11.951289548358901</v>
      </c>
      <c r="QL15" s="1">
        <f t="shared" si="104"/>
        <v>11.962636606393877</v>
      </c>
      <c r="QM15" s="1">
        <f t="shared" si="104"/>
        <v>11.973794944488743</v>
      </c>
      <c r="QN15" s="1">
        <f t="shared" si="104"/>
        <v>11.984764291253974</v>
      </c>
      <c r="QO15" s="1">
        <f t="shared" si="104"/>
        <v>11.995544380019878</v>
      </c>
      <c r="QP15" s="1">
        <f t="shared" si="104"/>
        <v>12.00613494883658</v>
      </c>
      <c r="QQ15" s="1">
        <f t="shared" si="104"/>
        <v>12.016535740474016</v>
      </c>
      <c r="QR15" s="1">
        <f t="shared" si="104"/>
        <v>12.026746502421961</v>
      </c>
      <c r="QS15" s="1">
        <f t="shared" ref="QS15:TD15" si="105">$N$7*QS$10</f>
        <v>12.036766986889972</v>
      </c>
      <c r="QT15" s="1">
        <f t="shared" si="105"/>
        <v>12.046596950807448</v>
      </c>
      <c r="QU15" s="1">
        <f t="shared" si="105"/>
        <v>12.056236155823607</v>
      </c>
      <c r="QV15" s="1">
        <f t="shared" si="105"/>
        <v>12.065684368307478</v>
      </c>
      <c r="QW15" s="1">
        <f t="shared" si="105"/>
        <v>12.074941359347893</v>
      </c>
      <c r="QX15" s="1">
        <f t="shared" si="105"/>
        <v>12.084006904753529</v>
      </c>
      <c r="QY15" s="1">
        <f t="shared" si="105"/>
        <v>12.092880785052861</v>
      </c>
      <c r="QZ15" s="1">
        <f t="shared" si="105"/>
        <v>12.101562785494194</v>
      </c>
      <c r="RA15" s="1">
        <f t="shared" si="105"/>
        <v>12.110052696045654</v>
      </c>
      <c r="RB15" s="1">
        <f t="shared" si="105"/>
        <v>12.118350311395151</v>
      </c>
      <c r="RC15" s="1">
        <f t="shared" si="105"/>
        <v>12.126455430950447</v>
      </c>
      <c r="RD15" s="1">
        <f t="shared" si="105"/>
        <v>12.134367858839125</v>
      </c>
      <c r="RE15" s="1">
        <f t="shared" si="105"/>
        <v>12.142087403908544</v>
      </c>
      <c r="RF15" s="1">
        <f t="shared" si="105"/>
        <v>12.149613879725946</v>
      </c>
      <c r="RG15" s="1">
        <f t="shared" si="105"/>
        <v>12.156947104578325</v>
      </c>
      <c r="RH15" s="1">
        <f t="shared" si="105"/>
        <v>12.164086901472533</v>
      </c>
      <c r="RI15" s="1">
        <f t="shared" si="105"/>
        <v>12.171033098135219</v>
      </c>
      <c r="RJ15" s="1">
        <f t="shared" si="105"/>
        <v>12.177785527012871</v>
      </c>
      <c r="RK15" s="1">
        <f t="shared" si="105"/>
        <v>12.184344025271763</v>
      </c>
      <c r="RL15" s="1">
        <f t="shared" si="105"/>
        <v>12.190708434798029</v>
      </c>
      <c r="RM15" s="1">
        <f t="shared" si="105"/>
        <v>12.196878602197579</v>
      </c>
      <c r="RN15" s="1">
        <f t="shared" si="105"/>
        <v>12.202854378796161</v>
      </c>
      <c r="RO15" s="1">
        <f t="shared" si="105"/>
        <v>12.208635620639349</v>
      </c>
      <c r="RP15" s="1">
        <f t="shared" si="105"/>
        <v>12.214222188492508</v>
      </c>
      <c r="RQ15" s="1">
        <f t="shared" si="105"/>
        <v>12.219613947840859</v>
      </c>
      <c r="RR15" s="1">
        <f t="shared" si="105"/>
        <v>12.224810768889398</v>
      </c>
      <c r="RS15" s="1">
        <f t="shared" si="105"/>
        <v>12.229812526562956</v>
      </c>
      <c r="RT15" s="1">
        <f t="shared" si="105"/>
        <v>12.234619100506208</v>
      </c>
      <c r="RU15" s="1">
        <f t="shared" si="105"/>
        <v>12.239230375083595</v>
      </c>
      <c r="RV15" s="1">
        <f t="shared" si="105"/>
        <v>12.243646239379423</v>
      </c>
      <c r="RW15" s="1">
        <f t="shared" si="105"/>
        <v>12.247866587197786</v>
      </c>
      <c r="RX15" s="1">
        <f t="shared" si="105"/>
        <v>12.251891317062604</v>
      </c>
      <c r="RY15" s="1">
        <f t="shared" si="105"/>
        <v>12.255720332217626</v>
      </c>
      <c r="RZ15" s="1">
        <f t="shared" si="105"/>
        <v>12.259353540626403</v>
      </c>
      <c r="SA15" s="1">
        <f t="shared" si="105"/>
        <v>12.262790854972319</v>
      </c>
      <c r="SB15" s="1">
        <f t="shared" si="105"/>
        <v>12.266032192658544</v>
      </c>
      <c r="SC15" s="1">
        <f t="shared" si="105"/>
        <v>12.269077475808107</v>
      </c>
      <c r="SD15" s="1">
        <f t="shared" si="105"/>
        <v>12.271926631263833</v>
      </c>
      <c r="SE15" s="1">
        <f t="shared" si="105"/>
        <v>12.27457959058836</v>
      </c>
      <c r="SF15" s="1">
        <f t="shared" si="105"/>
        <v>12.277036290064148</v>
      </c>
      <c r="SG15" s="1">
        <f t="shared" si="105"/>
        <v>12.279296670693489</v>
      </c>
      <c r="SH15" s="1">
        <f t="shared" si="105"/>
        <v>12.281360678198471</v>
      </c>
      <c r="SI15" s="1">
        <f t="shared" si="105"/>
        <v>12.283228263021011</v>
      </c>
      <c r="SJ15" s="1">
        <f t="shared" si="105"/>
        <v>12.284899380322836</v>
      </c>
      <c r="SK15" s="1">
        <f t="shared" si="105"/>
        <v>12.286373989985515</v>
      </c>
      <c r="SL15" s="1">
        <f t="shared" si="105"/>
        <v>12.287652056610403</v>
      </c>
      <c r="SM15" s="1">
        <f t="shared" si="105"/>
        <v>12.28873354951868</v>
      </c>
      <c r="SN15" s="1">
        <f t="shared" si="105"/>
        <v>12.289618442751364</v>
      </c>
      <c r="SO15" s="1">
        <f t="shared" si="105"/>
        <v>12.290306715069264</v>
      </c>
      <c r="SP15" s="1">
        <f t="shared" si="105"/>
        <v>12.290798349953024</v>
      </c>
      <c r="SQ15" s="1">
        <f t="shared" si="105"/>
        <v>12.291093335603094</v>
      </c>
      <c r="SR15" s="1">
        <f t="shared" si="105"/>
        <v>12.291191664939749</v>
      </c>
      <c r="SS15" s="1">
        <f t="shared" si="105"/>
        <v>12.29109333560309</v>
      </c>
      <c r="ST15" s="1">
        <f t="shared" si="105"/>
        <v>12.29079834995302</v>
      </c>
      <c r="SU15" s="1">
        <f t="shared" si="105"/>
        <v>12.29030671506926</v>
      </c>
      <c r="SV15" s="1">
        <f t="shared" si="105"/>
        <v>12.289618442751358</v>
      </c>
      <c r="SW15" s="1">
        <f t="shared" si="105"/>
        <v>12.288733549518673</v>
      </c>
      <c r="SX15" s="1">
        <f t="shared" si="105"/>
        <v>12.287652056610398</v>
      </c>
      <c r="SY15" s="1">
        <f t="shared" si="105"/>
        <v>12.286373989985515</v>
      </c>
      <c r="SZ15" s="1">
        <f t="shared" si="105"/>
        <v>12.284899380322841</v>
      </c>
      <c r="TA15" s="1">
        <f t="shared" si="105"/>
        <v>12.283228263021005</v>
      </c>
      <c r="TB15" s="1">
        <f t="shared" si="105"/>
        <v>12.28136067819846</v>
      </c>
      <c r="TC15" s="1">
        <f t="shared" si="105"/>
        <v>12.279296670693483</v>
      </c>
      <c r="TD15" s="1">
        <f t="shared" si="105"/>
        <v>12.277036290064144</v>
      </c>
      <c r="TE15" s="1">
        <f t="shared" ref="TE15:VP15" si="106">$N$7*TE$10</f>
        <v>12.274579590588361</v>
      </c>
      <c r="TF15" s="1">
        <f t="shared" si="106"/>
        <v>12.271926631263835</v>
      </c>
      <c r="TG15" s="1">
        <f t="shared" si="106"/>
        <v>12.269077475808118</v>
      </c>
      <c r="TH15" s="1">
        <f t="shared" si="106"/>
        <v>12.266032192658548</v>
      </c>
      <c r="TI15" s="1">
        <f t="shared" si="106"/>
        <v>12.262790854972323</v>
      </c>
      <c r="TJ15" s="1">
        <f t="shared" si="106"/>
        <v>12.259353540626414</v>
      </c>
      <c r="TK15" s="1">
        <f t="shared" si="106"/>
        <v>12.255720332217624</v>
      </c>
      <c r="TL15" s="1">
        <f t="shared" si="106"/>
        <v>12.251891317062597</v>
      </c>
      <c r="TM15" s="1">
        <f t="shared" si="106"/>
        <v>12.247866587197789</v>
      </c>
      <c r="TN15" s="1">
        <f t="shared" si="106"/>
        <v>12.243646239379421</v>
      </c>
      <c r="TO15" s="1">
        <f t="shared" si="106"/>
        <v>12.23923037508359</v>
      </c>
      <c r="TP15" s="1">
        <f t="shared" si="106"/>
        <v>12.234619100506212</v>
      </c>
      <c r="TQ15" s="1">
        <f t="shared" si="106"/>
        <v>12.229812526562972</v>
      </c>
      <c r="TR15" s="1">
        <f t="shared" si="106"/>
        <v>12.224810768889384</v>
      </c>
      <c r="TS15" s="1">
        <f t="shared" si="106"/>
        <v>12.21961394784085</v>
      </c>
      <c r="TT15" s="1">
        <f t="shared" si="106"/>
        <v>12.214222188492515</v>
      </c>
      <c r="TU15" s="1">
        <f t="shared" si="106"/>
        <v>12.208635620639351</v>
      </c>
      <c r="TV15" s="1">
        <f t="shared" si="106"/>
        <v>12.202854378796165</v>
      </c>
      <c r="TW15" s="1">
        <f t="shared" si="106"/>
        <v>12.196878602197577</v>
      </c>
      <c r="TX15" s="1">
        <f t="shared" si="106"/>
        <v>12.190708434798029</v>
      </c>
      <c r="TY15" s="1">
        <f t="shared" si="106"/>
        <v>12.184344025271768</v>
      </c>
      <c r="TZ15" s="1">
        <f t="shared" si="106"/>
        <v>12.177785527012867</v>
      </c>
      <c r="UA15" s="1">
        <f t="shared" si="106"/>
        <v>12.171033098135219</v>
      </c>
      <c r="UB15" s="1">
        <f t="shared" si="106"/>
        <v>12.164086901472535</v>
      </c>
      <c r="UC15" s="1">
        <f t="shared" si="106"/>
        <v>12.156947104578324</v>
      </c>
      <c r="UD15" s="1">
        <f t="shared" si="106"/>
        <v>12.149613879725941</v>
      </c>
      <c r="UE15" s="1">
        <f t="shared" si="106"/>
        <v>12.142087403908553</v>
      </c>
      <c r="UF15" s="1">
        <f t="shared" si="106"/>
        <v>12.13436785883912</v>
      </c>
      <c r="UG15" s="1">
        <f t="shared" si="106"/>
        <v>12.126455430950442</v>
      </c>
      <c r="UH15" s="1">
        <f t="shared" si="106"/>
        <v>12.118350311395146</v>
      </c>
      <c r="UI15" s="1">
        <f t="shared" si="106"/>
        <v>12.110052696045644</v>
      </c>
      <c r="UJ15" s="1">
        <f t="shared" si="106"/>
        <v>12.101562785494188</v>
      </c>
      <c r="UK15" s="1">
        <f t="shared" si="106"/>
        <v>12.092880785052866</v>
      </c>
      <c r="UL15" s="1">
        <f t="shared" si="106"/>
        <v>12.084006904753528</v>
      </c>
      <c r="UM15" s="1">
        <f t="shared" si="106"/>
        <v>12.074941359347886</v>
      </c>
      <c r="UN15" s="1">
        <f t="shared" si="106"/>
        <v>12.065684368307464</v>
      </c>
      <c r="UO15" s="1">
        <f t="shared" si="106"/>
        <v>12.056236155823616</v>
      </c>
      <c r="UP15" s="1">
        <f t="shared" si="106"/>
        <v>12.046596950807452</v>
      </c>
      <c r="UQ15" s="1">
        <f t="shared" si="106"/>
        <v>12.036766986889974</v>
      </c>
      <c r="UR15" s="1">
        <f t="shared" si="106"/>
        <v>12.026746502421961</v>
      </c>
      <c r="US15" s="1">
        <f t="shared" si="106"/>
        <v>12.016535740474017</v>
      </c>
      <c r="UT15" s="1">
        <f t="shared" si="106"/>
        <v>12.006134948836575</v>
      </c>
      <c r="UU15" s="1">
        <f t="shared" si="106"/>
        <v>11.995544380019865</v>
      </c>
      <c r="UV15" s="1">
        <f t="shared" si="106"/>
        <v>11.984764291253967</v>
      </c>
      <c r="UW15" s="1">
        <f t="shared" si="106"/>
        <v>11.973794944488729</v>
      </c>
      <c r="UX15" s="1">
        <f t="shared" si="106"/>
        <v>11.962636606393877</v>
      </c>
      <c r="UY15" s="1">
        <f t="shared" si="106"/>
        <v>11.951289548358901</v>
      </c>
      <c r="UZ15" s="1">
        <f t="shared" si="106"/>
        <v>11.939754046493132</v>
      </c>
      <c r="VA15" s="1">
        <f t="shared" si="106"/>
        <v>11.928030381625712</v>
      </c>
      <c r="VB15" s="1">
        <f t="shared" si="106"/>
        <v>11.916118839305632</v>
      </c>
      <c r="VC15" s="1">
        <f t="shared" si="106"/>
        <v>11.904019709801648</v>
      </c>
      <c r="VD15" s="1">
        <f t="shared" si="106"/>
        <v>11.891733288102362</v>
      </c>
      <c r="VE15" s="1">
        <f t="shared" si="106"/>
        <v>11.879259873916203</v>
      </c>
      <c r="VF15" s="1">
        <f t="shared" si="106"/>
        <v>11.866599771671407</v>
      </c>
      <c r="VG15" s="1">
        <f t="shared" si="106"/>
        <v>11.853753290516028</v>
      </c>
      <c r="VH15" s="1">
        <f t="shared" si="106"/>
        <v>11.840720744317926</v>
      </c>
      <c r="VI15" s="1">
        <f t="shared" si="106"/>
        <v>11.827502451664783</v>
      </c>
      <c r="VJ15" s="1">
        <f t="shared" si="106"/>
        <v>11.814098735864121</v>
      </c>
      <c r="VK15" s="1">
        <f t="shared" si="106"/>
        <v>11.800509924943254</v>
      </c>
      <c r="VL15" s="1">
        <f t="shared" si="106"/>
        <v>11.786736351649322</v>
      </c>
      <c r="VM15" s="1">
        <f t="shared" si="106"/>
        <v>11.772778353449285</v>
      </c>
      <c r="VN15" s="1">
        <f t="shared" si="106"/>
        <v>11.758636272529914</v>
      </c>
      <c r="VO15" s="1">
        <f t="shared" si="106"/>
        <v>11.744310455797828</v>
      </c>
      <c r="VP15" s="1">
        <f t="shared" si="106"/>
        <v>11.729801254879417</v>
      </c>
      <c r="VQ15" s="1">
        <f t="shared" ref="VQ15:YB15" si="107">$N$7*VQ$10</f>
        <v>11.715109026120915</v>
      </c>
      <c r="VR15" s="1">
        <f t="shared" si="107"/>
        <v>11.700234130588358</v>
      </c>
      <c r="VS15" s="1">
        <f t="shared" si="107"/>
        <v>11.685176934067604</v>
      </c>
      <c r="VT15" s="1">
        <f t="shared" si="107"/>
        <v>11.669937807064368</v>
      </c>
      <c r="VU15" s="1">
        <f t="shared" si="107"/>
        <v>11.654517124804123</v>
      </c>
      <c r="VV15" s="1">
        <f t="shared" si="107"/>
        <v>11.638915267232191</v>
      </c>
      <c r="VW15" s="1">
        <f t="shared" si="107"/>
        <v>11.623132619013699</v>
      </c>
      <c r="VX15" s="1">
        <f t="shared" si="107"/>
        <v>11.607169569533612</v>
      </c>
      <c r="VY15" s="1">
        <f t="shared" si="107"/>
        <v>11.591026512896704</v>
      </c>
      <c r="VZ15" s="1">
        <f t="shared" si="107"/>
        <v>11.574703847927532</v>
      </c>
      <c r="WA15" s="1">
        <f t="shared" si="107"/>
        <v>11.558201978170544</v>
      </c>
      <c r="WB15" s="1">
        <f t="shared" si="107"/>
        <v>11.541521311889944</v>
      </c>
      <c r="WC15" s="1">
        <f t="shared" si="107"/>
        <v>11.524662262069747</v>
      </c>
      <c r="WD15" s="1">
        <f t="shared" si="107"/>
        <v>11.507625246413845</v>
      </c>
      <c r="WE15" s="1">
        <f t="shared" si="107"/>
        <v>11.490410687345886</v>
      </c>
      <c r="WF15" s="1">
        <f t="shared" si="107"/>
        <v>11.47301901200939</v>
      </c>
      <c r="WG15" s="1">
        <f t="shared" si="107"/>
        <v>11.455450652267642</v>
      </c>
      <c r="WH15" s="1">
        <f t="shared" si="107"/>
        <v>11.437706044703782</v>
      </c>
      <c r="WI15" s="1">
        <f t="shared" si="107"/>
        <v>11.41978563062076</v>
      </c>
      <c r="WJ15" s="1">
        <f t="shared" si="107"/>
        <v>11.401689856041337</v>
      </c>
      <c r="WK15" s="1">
        <f t="shared" si="107"/>
        <v>11.383419171708081</v>
      </c>
      <c r="WL15" s="1">
        <f t="shared" si="107"/>
        <v>11.364974033083403</v>
      </c>
      <c r="WM15" s="1">
        <f t="shared" si="107"/>
        <v>11.346354900349528</v>
      </c>
      <c r="WN15" s="1">
        <f t="shared" si="107"/>
        <v>11.327562238408481</v>
      </c>
      <c r="WO15" s="1">
        <f t="shared" si="107"/>
        <v>11.308596516882087</v>
      </c>
      <c r="WP15" s="1">
        <f t="shared" si="107"/>
        <v>11.289458210112061</v>
      </c>
      <c r="WQ15" s="1">
        <f t="shared" si="107"/>
        <v>11.270147797159842</v>
      </c>
      <c r="WR15" s="1">
        <f t="shared" si="107"/>
        <v>11.250665761806776</v>
      </c>
      <c r="WS15" s="1">
        <f t="shared" si="107"/>
        <v>11.231012592553942</v>
      </c>
      <c r="WT15" s="1">
        <f t="shared" si="107"/>
        <v>11.211188782622326</v>
      </c>
      <c r="WU15" s="1">
        <f t="shared" si="107"/>
        <v>11.191194829952662</v>
      </c>
      <c r="WV15" s="1">
        <f t="shared" si="107"/>
        <v>11.171031237205527</v>
      </c>
      <c r="WW15" s="1">
        <f t="shared" si="107"/>
        <v>11.150698511761286</v>
      </c>
      <c r="WX15" s="1">
        <f t="shared" si="107"/>
        <v>11.130197165720203</v>
      </c>
      <c r="WY15" s="1">
        <f t="shared" si="107"/>
        <v>11.10952771590226</v>
      </c>
      <c r="WZ15" s="1">
        <f t="shared" si="107"/>
        <v>11.088690683847325</v>
      </c>
      <c r="XA15" s="1">
        <f t="shared" si="107"/>
        <v>11.067686595815035</v>
      </c>
      <c r="XB15" s="1">
        <f t="shared" si="107"/>
        <v>11.046515982784905</v>
      </c>
      <c r="XC15" s="1">
        <f t="shared" si="107"/>
        <v>11.025179380456201</v>
      </c>
      <c r="XD15" s="1">
        <f t="shared" si="107"/>
        <v>11.003677329248061</v>
      </c>
      <c r="XE15" s="1">
        <f t="shared" si="107"/>
        <v>10.982010374299412</v>
      </c>
      <c r="XF15" s="1">
        <f t="shared" si="107"/>
        <v>10.96017906546899</v>
      </c>
      <c r="XG15" s="1">
        <f t="shared" si="107"/>
        <v>10.938183957335381</v>
      </c>
      <c r="XH15" s="1">
        <f t="shared" si="107"/>
        <v>10.916025609196961</v>
      </c>
      <c r="XI15" s="1">
        <f t="shared" si="107"/>
        <v>10.893704585071928</v>
      </c>
      <c r="XJ15" s="1">
        <f t="shared" si="107"/>
        <v>10.871221453698325</v>
      </c>
      <c r="XK15" s="1">
        <f t="shared" si="107"/>
        <v>10.848576788533972</v>
      </c>
      <c r="XL15" s="1">
        <f t="shared" si="107"/>
        <v>10.825771167756514</v>
      </c>
      <c r="XM15" s="1">
        <f t="shared" si="107"/>
        <v>10.802805174263451</v>
      </c>
      <c r="XN15" s="1">
        <f t="shared" si="107"/>
        <v>10.779679395672057</v>
      </c>
      <c r="XO15" s="1">
        <f t="shared" si="107"/>
        <v>10.756394424319454</v>
      </c>
      <c r="XP15" s="1">
        <f t="shared" si="107"/>
        <v>10.732950857262541</v>
      </c>
      <c r="XQ15" s="1">
        <f t="shared" si="107"/>
        <v>10.709349296278102</v>
      </c>
      <c r="XR15" s="1">
        <f t="shared" si="107"/>
        <v>10.685590347862648</v>
      </c>
      <c r="XS15" s="1">
        <f t="shared" si="107"/>
        <v>10.661674623232619</v>
      </c>
      <c r="XT15" s="1">
        <f t="shared" si="107"/>
        <v>10.63760273832419</v>
      </c>
      <c r="XU15" s="1">
        <f t="shared" si="107"/>
        <v>10.613375313793341</v>
      </c>
      <c r="XV15" s="1">
        <f t="shared" si="107"/>
        <v>10.58899297501592</v>
      </c>
      <c r="XW15" s="1">
        <f t="shared" si="107"/>
        <v>10.564456352087603</v>
      </c>
      <c r="XX15" s="1">
        <f t="shared" si="107"/>
        <v>10.539766079823833</v>
      </c>
      <c r="XY15" s="1">
        <f t="shared" si="107"/>
        <v>10.514922797759908</v>
      </c>
      <c r="XZ15" s="1">
        <f t="shared" si="107"/>
        <v>10.489927150150905</v>
      </c>
      <c r="YA15" s="1">
        <f t="shared" si="107"/>
        <v>10.464779785971784</v>
      </c>
      <c r="YB15" s="1">
        <f t="shared" si="107"/>
        <v>10.439481358917257</v>
      </c>
      <c r="YC15" s="1">
        <f t="shared" ref="YC15:AAN15" si="108">$N$7*YC$10</f>
        <v>10.414032527401863</v>
      </c>
      <c r="YD15" s="1">
        <f t="shared" si="108"/>
        <v>10.388433954560023</v>
      </c>
      <c r="YE15" s="1">
        <f t="shared" si="108"/>
        <v>10.362686308245866</v>
      </c>
      <c r="YF15" s="1">
        <f t="shared" si="108"/>
        <v>10.336790261033457</v>
      </c>
      <c r="YG15" s="1">
        <f t="shared" si="108"/>
        <v>10.310746490216584</v>
      </c>
      <c r="YH15" s="1">
        <f t="shared" si="108"/>
        <v>10.284555677808905</v>
      </c>
      <c r="YI15" s="1">
        <f t="shared" si="108"/>
        <v>10.258218510543886</v>
      </c>
      <c r="YJ15" s="1">
        <f t="shared" si="108"/>
        <v>10.231735679874792</v>
      </c>
      <c r="YK15" s="1">
        <f t="shared" si="108"/>
        <v>10.20510788197473</v>
      </c>
      <c r="YL15" s="1">
        <f t="shared" si="108"/>
        <v>10.178335817736595</v>
      </c>
      <c r="YM15" s="1">
        <f t="shared" si="108"/>
        <v>10.15142019277315</v>
      </c>
      <c r="YN15" s="1">
        <f t="shared" si="108"/>
        <v>10.124361717416917</v>
      </c>
      <c r="YO15" s="1">
        <f t="shared" si="108"/>
        <v>10.097161106720273</v>
      </c>
      <c r="YP15" s="1">
        <f t="shared" si="108"/>
        <v>10.069819080455385</v>
      </c>
      <c r="YQ15" s="1">
        <f t="shared" si="108"/>
        <v>10.042336363114272</v>
      </c>
      <c r="YR15" s="1">
        <f t="shared" si="108"/>
        <v>10.01471368390879</v>
      </c>
      <c r="YS15" s="1">
        <f t="shared" si="108"/>
        <v>9.9869517767704981</v>
      </c>
      <c r="YT15" s="1">
        <f t="shared" si="108"/>
        <v>9.9590513803509104</v>
      </c>
      <c r="YU15" s="1">
        <f t="shared" si="108"/>
        <v>9.9310132380212455</v>
      </c>
      <c r="YV15" s="1">
        <f t="shared" si="108"/>
        <v>9.9028380978726478</v>
      </c>
      <c r="YW15" s="1">
        <f t="shared" si="108"/>
        <v>9.8745267127159817</v>
      </c>
      <c r="YX15" s="1">
        <f t="shared" si="108"/>
        <v>9.8460798400820071</v>
      </c>
      <c r="YY15" s="1">
        <f t="shared" si="108"/>
        <v>9.8174982422212533</v>
      </c>
      <c r="YZ15" s="1">
        <f t="shared" si="108"/>
        <v>9.7887826861040601</v>
      </c>
      <c r="ZA15" s="1">
        <f t="shared" si="108"/>
        <v>9.7599339434206396</v>
      </c>
      <c r="ZB15" s="1">
        <f t="shared" si="108"/>
        <v>9.7309527905809556</v>
      </c>
      <c r="ZC15" s="1">
        <f t="shared" si="108"/>
        <v>9.7018400087148429</v>
      </c>
      <c r="ZD15" s="1">
        <f t="shared" si="108"/>
        <v>9.6725963836719195</v>
      </c>
      <c r="ZE15" s="1">
        <f t="shared" si="108"/>
        <v>9.643222706021648</v>
      </c>
      <c r="ZF15" s="1">
        <f t="shared" si="108"/>
        <v>9.6137197710532902</v>
      </c>
      <c r="ZG15" s="1">
        <f t="shared" si="108"/>
        <v>9.5840883787758777</v>
      </c>
      <c r="ZH15" s="1">
        <f t="shared" si="108"/>
        <v>9.5543293339183837</v>
      </c>
      <c r="ZI15" s="1">
        <f t="shared" si="108"/>
        <v>9.5244434459295064</v>
      </c>
      <c r="ZJ15" s="1">
        <f t="shared" si="108"/>
        <v>9.4944315289777812</v>
      </c>
      <c r="ZK15" s="1">
        <f t="shared" si="108"/>
        <v>9.4642944019515269</v>
      </c>
      <c r="ZL15" s="1">
        <f t="shared" si="108"/>
        <v>9.4340328884589209</v>
      </c>
      <c r="ZM15" s="1">
        <f t="shared" si="108"/>
        <v>9.4036478168280251</v>
      </c>
      <c r="ZN15" s="1">
        <f t="shared" si="108"/>
        <v>9.3731400201065576</v>
      </c>
      <c r="ZO15" s="1">
        <f t="shared" si="108"/>
        <v>9.3425103360621709</v>
      </c>
      <c r="ZP15" s="1">
        <f t="shared" si="108"/>
        <v>9.3117596071823492</v>
      </c>
      <c r="ZQ15" s="1">
        <f t="shared" si="108"/>
        <v>9.2808886806743143</v>
      </c>
      <c r="ZR15" s="1">
        <f t="shared" si="108"/>
        <v>9.2498984084651266</v>
      </c>
      <c r="ZS15" s="1">
        <f t="shared" si="108"/>
        <v>9.2187896472017155</v>
      </c>
      <c r="ZT15" s="1">
        <f t="shared" si="108"/>
        <v>9.1875632582507514</v>
      </c>
      <c r="ZU15" s="1">
        <f t="shared" si="108"/>
        <v>9.156220107698795</v>
      </c>
      <c r="ZV15" s="1">
        <f t="shared" si="108"/>
        <v>9.1247610663521765</v>
      </c>
      <c r="ZW15" s="1">
        <f t="shared" si="108"/>
        <v>9.0931870097371039</v>
      </c>
      <c r="ZX15" s="1">
        <f t="shared" si="108"/>
        <v>9.0614988180995191</v>
      </c>
      <c r="ZY15" s="1">
        <f t="shared" si="108"/>
        <v>9.0296973764052026</v>
      </c>
      <c r="ZZ15" s="1">
        <f t="shared" si="108"/>
        <v>8.9977835743398131</v>
      </c>
      <c r="AAA15" s="1">
        <f t="shared" si="108"/>
        <v>8.9657583063087447</v>
      </c>
      <c r="AAB15" s="1">
        <f t="shared" si="108"/>
        <v>8.9336224714373049</v>
      </c>
      <c r="AAC15" s="1">
        <f t="shared" si="108"/>
        <v>8.9013769735705566</v>
      </c>
      <c r="AAD15" s="1">
        <f t="shared" si="108"/>
        <v>8.8690227212733337</v>
      </c>
      <c r="AAE15" s="1">
        <f t="shared" si="108"/>
        <v>8.8365606278303819</v>
      </c>
      <c r="AAF15" s="1">
        <f t="shared" si="108"/>
        <v>8.8039916112461984</v>
      </c>
      <c r="AAG15" s="1">
        <f t="shared" si="108"/>
        <v>8.7713165942451674</v>
      </c>
      <c r="AAH15" s="1">
        <f t="shared" si="108"/>
        <v>8.7385365042714085</v>
      </c>
      <c r="AAI15" s="1">
        <f t="shared" si="108"/>
        <v>8.7056522734889299</v>
      </c>
      <c r="AAJ15" s="1">
        <f t="shared" si="108"/>
        <v>8.6726648387814791</v>
      </c>
      <c r="AAK15" s="1">
        <f t="shared" si="108"/>
        <v>8.6395751417527045</v>
      </c>
      <c r="AAL15" s="1">
        <f t="shared" si="108"/>
        <v>8.6063841287260416</v>
      </c>
      <c r="AAM15" s="1">
        <f t="shared" si="108"/>
        <v>8.5730927507447028</v>
      </c>
      <c r="AAN15" s="1">
        <f t="shared" si="108"/>
        <v>8.5397019635717619</v>
      </c>
      <c r="AAO15" s="1">
        <f t="shared" ref="AAO15:ACZ15" si="109">$N$7*AAO$10</f>
        <v>8.5062127276901318</v>
      </c>
      <c r="AAP15" s="1">
        <f t="shared" si="109"/>
        <v>8.4726260083024609</v>
      </c>
      <c r="AAQ15" s="1">
        <f t="shared" si="109"/>
        <v>8.4389427753313058</v>
      </c>
      <c r="AAR15" s="1">
        <f t="shared" si="109"/>
        <v>8.4051640034189603</v>
      </c>
      <c r="AAS15" s="1">
        <f t="shared" si="109"/>
        <v>8.3712906719276496</v>
      </c>
      <c r="AAT15" s="1">
        <f t="shared" si="109"/>
        <v>8.3373237649392635</v>
      </c>
      <c r="AAU15" s="1">
        <f t="shared" si="109"/>
        <v>8.3032642712556459</v>
      </c>
      <c r="AAV15" s="1">
        <f t="shared" si="109"/>
        <v>8.2691131843983339</v>
      </c>
      <c r="AAW15" s="1">
        <f t="shared" si="109"/>
        <v>8.2348715026088293</v>
      </c>
      <c r="AAX15" s="1">
        <f t="shared" si="109"/>
        <v>8.2005402288483378</v>
      </c>
      <c r="AAY15" s="1">
        <f t="shared" si="109"/>
        <v>8.1661203707978895</v>
      </c>
      <c r="AAZ15" s="1">
        <f t="shared" si="109"/>
        <v>8.1316129408584086</v>
      </c>
      <c r="ABA15" s="1">
        <f t="shared" si="109"/>
        <v>8.0970189561505723</v>
      </c>
      <c r="ABB15" s="1">
        <f t="shared" si="109"/>
        <v>8.0623394385148597</v>
      </c>
      <c r="ABC15" s="1">
        <f t="shared" si="109"/>
        <v>8.0275754145116434</v>
      </c>
      <c r="ABD15" s="1">
        <f t="shared" si="109"/>
        <v>7.9927279154210051</v>
      </c>
      <c r="ABE15" s="1">
        <f t="shared" si="109"/>
        <v>7.9577979772429988</v>
      </c>
      <c r="ABF15" s="1">
        <f t="shared" si="109"/>
        <v>7.9227866406973178</v>
      </c>
      <c r="ABG15" s="1">
        <f t="shared" si="109"/>
        <v>7.8876949512236099</v>
      </c>
      <c r="ABH15" s="1">
        <f t="shared" si="109"/>
        <v>7.852523958981287</v>
      </c>
      <c r="ABI15" s="1">
        <f t="shared" si="109"/>
        <v>7.8172747188495864</v>
      </c>
      <c r="ABJ15" s="1">
        <f t="shared" si="109"/>
        <v>7.7819482904275423</v>
      </c>
      <c r="ABK15" s="1">
        <f t="shared" si="109"/>
        <v>7.7465457380340199</v>
      </c>
      <c r="ABL15" s="1">
        <f t="shared" si="109"/>
        <v>7.7110681307077105</v>
      </c>
      <c r="ABM15" s="1">
        <f t="shared" si="109"/>
        <v>7.675516542207137</v>
      </c>
      <c r="ABN15" s="1">
        <f t="shared" si="109"/>
        <v>7.6398920510105954</v>
      </c>
      <c r="ABO15" s="1">
        <f t="shared" si="109"/>
        <v>7.6041957403162312</v>
      </c>
      <c r="ABP15" s="1">
        <f t="shared" si="109"/>
        <v>7.5684286980419984</v>
      </c>
      <c r="ABQ15" s="1">
        <f t="shared" si="109"/>
        <v>7.5325920168257268</v>
      </c>
      <c r="ABR15" s="1">
        <f t="shared" si="109"/>
        <v>7.4966867940249005</v>
      </c>
      <c r="ABS15" s="1">
        <f t="shared" si="109"/>
        <v>7.4607141317170447</v>
      </c>
      <c r="ABT15" s="1">
        <f t="shared" si="109"/>
        <v>7.4246751366992907</v>
      </c>
      <c r="ABU15" s="1">
        <f t="shared" si="109"/>
        <v>7.3885709204886938</v>
      </c>
      <c r="ABV15" s="1">
        <f t="shared" si="109"/>
        <v>7.3524025993221738</v>
      </c>
      <c r="ABW15" s="1">
        <f t="shared" si="109"/>
        <v>7.3161712941564101</v>
      </c>
      <c r="ABX15" s="1">
        <f t="shared" si="109"/>
        <v>7.279878130667842</v>
      </c>
      <c r="ABY15" s="1">
        <f t="shared" si="109"/>
        <v>7.2435242392528423</v>
      </c>
      <c r="ABZ15" s="1">
        <f t="shared" si="109"/>
        <v>7.2071107550274869</v>
      </c>
      <c r="ACA15" s="1">
        <f t="shared" si="109"/>
        <v>7.1706388178277276</v>
      </c>
      <c r="ACB15" s="1">
        <f t="shared" si="109"/>
        <v>7.134109572209403</v>
      </c>
      <c r="ACC15" s="1">
        <f t="shared" si="109"/>
        <v>7.0975241674480314</v>
      </c>
      <c r="ACD15" s="1">
        <f t="shared" si="109"/>
        <v>7.0608837575390755</v>
      </c>
      <c r="ACE15" s="1">
        <f t="shared" si="109"/>
        <v>7.0241895011976885</v>
      </c>
      <c r="ACF15" s="1">
        <f t="shared" si="109"/>
        <v>6.9874425618589244</v>
      </c>
      <c r="ACG15" s="1">
        <f t="shared" si="109"/>
        <v>6.9506441076777126</v>
      </c>
      <c r="ACH15" s="1">
        <f t="shared" si="109"/>
        <v>6.9137953115286006</v>
      </c>
      <c r="ACI15" s="1">
        <f t="shared" si="109"/>
        <v>6.8768973510061899</v>
      </c>
      <c r="ACJ15" s="1">
        <f t="shared" si="109"/>
        <v>6.8399514084247244</v>
      </c>
      <c r="ACK15" s="1">
        <f t="shared" si="109"/>
        <v>6.8029586708183576</v>
      </c>
      <c r="ACL15" s="1">
        <f t="shared" si="109"/>
        <v>6.7659203299410153</v>
      </c>
      <c r="ACM15" s="1">
        <f t="shared" si="109"/>
        <v>6.7288375822665243</v>
      </c>
      <c r="ACN15" s="1">
        <f t="shared" si="109"/>
        <v>6.6917116289883634</v>
      </c>
      <c r="ACO15" s="1">
        <f t="shared" si="109"/>
        <v>6.6545436760199843</v>
      </c>
      <c r="ACP15" s="1">
        <f t="shared" si="109"/>
        <v>6.617334933994595</v>
      </c>
      <c r="ACQ15" s="1">
        <f t="shared" si="109"/>
        <v>6.5800866182652236</v>
      </c>
      <c r="ACR15" s="1">
        <f t="shared" si="109"/>
        <v>6.5427999489047508</v>
      </c>
      <c r="ACS15" s="1">
        <f t="shared" si="109"/>
        <v>6.5054761507057819</v>
      </c>
      <c r="ACT15" s="1">
        <f t="shared" si="109"/>
        <v>6.468116453180822</v>
      </c>
      <c r="ACU15" s="1">
        <f t="shared" si="109"/>
        <v>6.4307220905622051</v>
      </c>
      <c r="ACV15" s="1">
        <f t="shared" si="109"/>
        <v>6.3932943018020376</v>
      </c>
      <c r="ACW15" s="1">
        <f t="shared" si="109"/>
        <v>6.3558343305722307</v>
      </c>
      <c r="ACX15" s="1">
        <f t="shared" si="109"/>
        <v>6.3183434252645743</v>
      </c>
      <c r="ACY15" s="1">
        <f t="shared" si="109"/>
        <v>6.2808228389906269</v>
      </c>
      <c r="ACZ15" s="1">
        <f t="shared" si="109"/>
        <v>6.2432738295818018</v>
      </c>
      <c r="ADA15" s="1">
        <f t="shared" ref="ADA15:AFL15" si="110">$N$7*ADA$10</f>
        <v>6.2056976595892603</v>
      </c>
      <c r="ADB15" s="1">
        <f t="shared" si="110"/>
        <v>6.168095596284016</v>
      </c>
      <c r="ADC15" s="1">
        <f t="shared" si="110"/>
        <v>6.1304689116570064</v>
      </c>
      <c r="ADD15" s="1">
        <f t="shared" si="110"/>
        <v>6.092818882418821</v>
      </c>
      <c r="ADE15" s="1">
        <f t="shared" si="110"/>
        <v>6.0551467899999052</v>
      </c>
      <c r="ADF15" s="1">
        <f t="shared" si="110"/>
        <v>6.0174539205506505</v>
      </c>
      <c r="ADG15" s="1">
        <f t="shared" si="110"/>
        <v>5.9797415649411017</v>
      </c>
      <c r="ADH15" s="1">
        <f t="shared" si="110"/>
        <v>5.9420110187611925</v>
      </c>
      <c r="ADI15" s="1">
        <f t="shared" si="110"/>
        <v>5.9042635823206977</v>
      </c>
      <c r="ADJ15" s="1">
        <f t="shared" si="110"/>
        <v>5.866500560649162</v>
      </c>
      <c r="ADK15" s="1">
        <f t="shared" si="110"/>
        <v>5.8287232634959754</v>
      </c>
      <c r="ADL15" s="1">
        <f t="shared" si="110"/>
        <v>5.7909330053303636</v>
      </c>
      <c r="ADM15" s="1">
        <f t="shared" si="110"/>
        <v>5.7531311053413177</v>
      </c>
      <c r="ADN15" s="1">
        <f t="shared" si="110"/>
        <v>5.7153188874377001</v>
      </c>
      <c r="ADO15" s="1">
        <f t="shared" si="110"/>
        <v>5.6774976802481021</v>
      </c>
      <c r="ADP15" s="1">
        <f t="shared" si="110"/>
        <v>5.6396688171210467</v>
      </c>
      <c r="ADQ15" s="1">
        <f t="shared" si="110"/>
        <v>5.6018336361248524</v>
      </c>
      <c r="ADR15" s="1">
        <f t="shared" si="110"/>
        <v>5.5639934800475865</v>
      </c>
      <c r="ADS15" s="1">
        <f t="shared" si="110"/>
        <v>5.5261496963971561</v>
      </c>
      <c r="ADT15" s="1">
        <f t="shared" si="110"/>
        <v>5.4883036374013354</v>
      </c>
      <c r="ADU15" s="1">
        <f t="shared" si="110"/>
        <v>5.4504566600076547</v>
      </c>
      <c r="ADV15" s="1">
        <f t="shared" si="110"/>
        <v>5.4126101258835355</v>
      </c>
      <c r="ADW15" s="1">
        <f t="shared" si="110"/>
        <v>5.3747654014161235</v>
      </c>
      <c r="ADX15" s="1">
        <f t="shared" si="110"/>
        <v>5.3369238577124847</v>
      </c>
      <c r="ADY15" s="1">
        <f t="shared" si="110"/>
        <v>5.299086870599413</v>
      </c>
      <c r="ADZ15" s="1">
        <f t="shared" si="110"/>
        <v>5.2612558206235178</v>
      </c>
      <c r="AEA15" s="1">
        <f t="shared" si="110"/>
        <v>5.2234320930513691</v>
      </c>
      <c r="AEB15" s="1">
        <f t="shared" si="110"/>
        <v>5.1856170778691668</v>
      </c>
      <c r="AEC15" s="1">
        <f t="shared" si="110"/>
        <v>5.147812169783009</v>
      </c>
      <c r="AED15" s="1">
        <f t="shared" si="110"/>
        <v>5.110018768218862</v>
      </c>
      <c r="AEE15" s="1">
        <f t="shared" si="110"/>
        <v>5.0722382773224703</v>
      </c>
      <c r="AEF15" s="1">
        <f t="shared" si="110"/>
        <v>5.0344721059593196</v>
      </c>
      <c r="AEG15" s="1">
        <f t="shared" si="110"/>
        <v>4.9967216677148159</v>
      </c>
      <c r="AEH15" s="1">
        <f t="shared" si="110"/>
        <v>4.9589883808941604</v>
      </c>
      <c r="AEI15" s="1">
        <f t="shared" si="110"/>
        <v>4.9212736685223595</v>
      </c>
      <c r="AEJ15" s="1">
        <f t="shared" si="110"/>
        <v>4.8835789583442279</v>
      </c>
      <c r="AEK15" s="1">
        <f t="shared" si="110"/>
        <v>4.845905682824422</v>
      </c>
      <c r="AEL15" s="1">
        <f t="shared" si="110"/>
        <v>4.8082552791473194</v>
      </c>
      <c r="AEM15" s="1">
        <f t="shared" si="110"/>
        <v>4.7706291892173409</v>
      </c>
      <c r="AEN15" s="1">
        <f t="shared" si="110"/>
        <v>4.73302885965842</v>
      </c>
      <c r="AEO15" s="1">
        <f t="shared" si="110"/>
        <v>4.6954557418146123</v>
      </c>
      <c r="AEP15" s="1">
        <f t="shared" si="110"/>
        <v>4.6579112917495467</v>
      </c>
      <c r="AEQ15" s="1">
        <f t="shared" si="110"/>
        <v>4.6203969702468441</v>
      </c>
      <c r="AER15" s="1">
        <f t="shared" si="110"/>
        <v>4.5829142428098386</v>
      </c>
      <c r="AES15" s="1">
        <f t="shared" si="110"/>
        <v>4.5454645796616724</v>
      </c>
      <c r="AET15" s="1">
        <f t="shared" si="110"/>
        <v>4.5080494557453497</v>
      </c>
      <c r="AEU15" s="1">
        <f t="shared" si="110"/>
        <v>4.4706703507237986</v>
      </c>
      <c r="AEV15" s="1">
        <f t="shared" si="110"/>
        <v>4.4333287489795321</v>
      </c>
      <c r="AEW15" s="1">
        <f t="shared" si="110"/>
        <v>4.3960261396150226</v>
      </c>
      <c r="AEX15" s="1">
        <f t="shared" si="110"/>
        <v>4.3587640164526285</v>
      </c>
      <c r="AEY15" s="1">
        <f t="shared" si="110"/>
        <v>4.3215438780342925</v>
      </c>
      <c r="AEZ15" s="1">
        <f t="shared" si="110"/>
        <v>4.2843672276220808</v>
      </c>
      <c r="AFA15" s="1">
        <f t="shared" si="110"/>
        <v>4.2472355731975613</v>
      </c>
      <c r="AFB15" s="1">
        <f t="shared" si="110"/>
        <v>4.2101504274623638</v>
      </c>
      <c r="AFC15" s="1">
        <f t="shared" si="110"/>
        <v>4.1731133078378804</v>
      </c>
      <c r="AFD15" s="1">
        <f t="shared" si="110"/>
        <v>4.1361257364651323</v>
      </c>
      <c r="AFE15" s="1">
        <f t="shared" si="110"/>
        <v>4.0991892402053098</v>
      </c>
      <c r="AFF15" s="1">
        <f t="shared" si="110"/>
        <v>4.0623053506390585</v>
      </c>
      <c r="AFG15" s="1">
        <f t="shared" si="110"/>
        <v>4.0254756040671582</v>
      </c>
      <c r="AFH15" s="1">
        <f t="shared" si="110"/>
        <v>3.9887015415099616</v>
      </c>
      <c r="AFI15" s="1">
        <f t="shared" si="110"/>
        <v>3.951984708707732</v>
      </c>
      <c r="AFJ15" s="1">
        <f t="shared" si="110"/>
        <v>3.9153266561205622</v>
      </c>
      <c r="AFK15" s="1">
        <f t="shared" si="110"/>
        <v>3.8787289389283752</v>
      </c>
      <c r="AFL15" s="1">
        <f t="shared" si="110"/>
        <v>3.8421931170308539</v>
      </c>
      <c r="AFM15" s="1">
        <f t="shared" ref="AFM15:AHX15" si="111">$N$7*AFM$10</f>
        <v>3.8057207550475334</v>
      </c>
      <c r="AFN15" s="1">
        <f t="shared" si="111"/>
        <v>3.7693134223177678</v>
      </c>
      <c r="AFO15" s="1">
        <f t="shared" si="111"/>
        <v>3.7329726929007867</v>
      </c>
      <c r="AFP15" s="1">
        <f t="shared" si="111"/>
        <v>3.6967001455754862</v>
      </c>
      <c r="AFQ15" s="1">
        <f t="shared" si="111"/>
        <v>3.660497363840709</v>
      </c>
      <c r="AFR15" s="1">
        <f t="shared" si="111"/>
        <v>3.6243659359151037</v>
      </c>
      <c r="AFS15" s="1">
        <f t="shared" si="111"/>
        <v>3.5883074547370439</v>
      </c>
      <c r="AFT15" s="1">
        <f t="shared" si="111"/>
        <v>3.5523235179649313</v>
      </c>
      <c r="AFU15" s="1">
        <f t="shared" si="111"/>
        <v>3.5164157279766468</v>
      </c>
      <c r="AFV15" s="1">
        <f t="shared" si="111"/>
        <v>3.4805856918701812</v>
      </c>
      <c r="AFW15" s="1">
        <f t="shared" si="111"/>
        <v>3.4448350214632613</v>
      </c>
      <c r="AFX15" s="1">
        <f t="shared" si="111"/>
        <v>3.409165333293398</v>
      </c>
      <c r="AFY15" s="1">
        <f t="shared" si="111"/>
        <v>3.3735782486179424</v>
      </c>
      <c r="AFZ15" s="1">
        <f t="shared" si="111"/>
        <v>3.3380753934140519</v>
      </c>
      <c r="AGA15" s="1">
        <f t="shared" si="111"/>
        <v>3.3026583983786444</v>
      </c>
      <c r="AGB15" s="1">
        <f t="shared" si="111"/>
        <v>3.2673288989286298</v>
      </c>
      <c r="AGC15" s="1">
        <f t="shared" si="111"/>
        <v>3.2320885352005035</v>
      </c>
      <c r="AGD15" s="1">
        <f t="shared" si="111"/>
        <v>3.1969389520508353</v>
      </c>
      <c r="AGE15" s="1">
        <f t="shared" si="111"/>
        <v>3.1618817990558146</v>
      </c>
      <c r="AGF15" s="1">
        <f t="shared" si="111"/>
        <v>3.1269187305114485</v>
      </c>
      <c r="AGG15" s="1">
        <f t="shared" si="111"/>
        <v>3.0920514054336796</v>
      </c>
      <c r="AGH15" s="1">
        <f t="shared" si="111"/>
        <v>3.0572814875582437</v>
      </c>
      <c r="AGI15" s="1">
        <f t="shared" si="111"/>
        <v>3.022610645340591</v>
      </c>
      <c r="AGJ15" s="1">
        <f t="shared" si="111"/>
        <v>2.9880405519561175</v>
      </c>
      <c r="AGK15" s="1">
        <f t="shared" si="111"/>
        <v>2.9535728852999439</v>
      </c>
      <c r="AGL15" s="1">
        <f t="shared" si="111"/>
        <v>2.9192093279870668</v>
      </c>
      <c r="AGM15" s="1">
        <f t="shared" si="111"/>
        <v>2.884951567352255</v>
      </c>
      <c r="AGN15" s="1">
        <f t="shared" si="111"/>
        <v>2.8508012954501178</v>
      </c>
      <c r="AGO15" s="1">
        <f t="shared" si="111"/>
        <v>2.8167602090551296</v>
      </c>
      <c r="AGP15" s="1">
        <f t="shared" si="111"/>
        <v>2.7828300096615357</v>
      </c>
      <c r="AGQ15" s="1">
        <f t="shared" si="111"/>
        <v>2.7490124034832841</v>
      </c>
      <c r="AGR15" s="1">
        <f t="shared" si="111"/>
        <v>2.7153091014543951</v>
      </c>
      <c r="AGS15" s="1">
        <f t="shared" si="111"/>
        <v>2.6817218192284522</v>
      </c>
      <c r="AGT15" s="1">
        <f t="shared" si="111"/>
        <v>2.6482522771790897</v>
      </c>
      <c r="AGU15" s="1">
        <f t="shared" si="111"/>
        <v>2.6149022003995261</v>
      </c>
      <c r="AGV15" s="1">
        <f t="shared" si="111"/>
        <v>2.5816733187030088</v>
      </c>
      <c r="AGW15" s="1">
        <f t="shared" si="111"/>
        <v>2.5485673666223692</v>
      </c>
      <c r="AGX15" s="1">
        <f t="shared" si="111"/>
        <v>2.5155860834105366</v>
      </c>
      <c r="AGY15" s="1">
        <f t="shared" si="111"/>
        <v>2.4827312130401187</v>
      </c>
      <c r="AGZ15" s="1">
        <f t="shared" si="111"/>
        <v>2.4500045042034246</v>
      </c>
      <c r="AHA15" s="1">
        <f t="shared" si="111"/>
        <v>2.4174077103126508</v>
      </c>
      <c r="AHB15" s="1">
        <f t="shared" si="111"/>
        <v>2.3849425895000218</v>
      </c>
      <c r="AHC15" s="1">
        <f t="shared" si="111"/>
        <v>2.3526109046173942</v>
      </c>
      <c r="AHD15" s="1">
        <f t="shared" si="111"/>
        <v>2.320414423236326</v>
      </c>
      <c r="AHE15" s="1">
        <f t="shared" si="111"/>
        <v>2.2883549176484248</v>
      </c>
      <c r="AHF15" s="1">
        <f t="shared" si="111"/>
        <v>2.2564341648649782</v>
      </c>
      <c r="AHG15" s="1">
        <f t="shared" si="111"/>
        <v>2.2246539466171376</v>
      </c>
      <c r="AHH15" s="1">
        <f t="shared" si="111"/>
        <v>2.193016049355919</v>
      </c>
      <c r="AHI15" s="1">
        <f t="shared" si="111"/>
        <v>2.1615222642519933</v>
      </c>
      <c r="AHJ15" s="1">
        <f t="shared" si="111"/>
        <v>2.1301743871960124</v>
      </c>
      <c r="AHK15" s="1">
        <f t="shared" si="111"/>
        <v>2.0989742187984226</v>
      </c>
      <c r="AHL15" s="1">
        <f t="shared" si="111"/>
        <v>2.0679235643893961</v>
      </c>
      <c r="AHM15" s="1">
        <f t="shared" si="111"/>
        <v>2.037024234019039</v>
      </c>
      <c r="AHN15" s="1">
        <f t="shared" si="111"/>
        <v>2.006278042457228</v>
      </c>
      <c r="AHO15" s="1">
        <f t="shared" si="111"/>
        <v>1.975686809193542</v>
      </c>
      <c r="AHP15" s="1">
        <f t="shared" si="111"/>
        <v>1.9452523584376114</v>
      </c>
      <c r="AHQ15" s="1">
        <f t="shared" si="111"/>
        <v>1.9149765191186505</v>
      </c>
      <c r="AHR15" s="1">
        <f t="shared" si="111"/>
        <v>1.8848611248858791</v>
      </c>
      <c r="AHS15" s="1">
        <f t="shared" si="111"/>
        <v>1.8549080141081242</v>
      </c>
      <c r="AHT15" s="1">
        <f t="shared" si="111"/>
        <v>1.8251190298743809</v>
      </c>
      <c r="AHU15" s="1">
        <f t="shared" si="111"/>
        <v>1.7954960199930197</v>
      </c>
      <c r="AHV15" s="1">
        <f t="shared" si="111"/>
        <v>1.7660408369925551</v>
      </c>
      <c r="AHW15" s="1">
        <f t="shared" si="111"/>
        <v>1.7367553381212493</v>
      </c>
      <c r="AHX15" s="1">
        <f t="shared" si="111"/>
        <v>1.7076413853470436</v>
      </c>
      <c r="AHY15" s="1">
        <f t="shared" ref="AHY15:AKJ15" si="112">$N$7*AHY$10</f>
        <v>1.678700845357836</v>
      </c>
      <c r="AHZ15" s="1">
        <f t="shared" si="112"/>
        <v>1.6499355895613437</v>
      </c>
      <c r="AIA15" s="1">
        <f t="shared" si="112"/>
        <v>1.6213474940850774</v>
      </c>
      <c r="AIB15" s="1">
        <f t="shared" si="112"/>
        <v>1.5929384397761568</v>
      </c>
      <c r="AIC15" s="1">
        <f t="shared" si="112"/>
        <v>1.5647103122019621</v>
      </c>
      <c r="AID15" s="1">
        <f t="shared" si="112"/>
        <v>1.5366650016493422</v>
      </c>
      <c r="AIE15" s="1">
        <f t="shared" si="112"/>
        <v>1.5088044031251033</v>
      </c>
      <c r="AIF15" s="1">
        <f t="shared" si="112"/>
        <v>1.4811304163557537</v>
      </c>
      <c r="AIG15" s="1">
        <f t="shared" si="112"/>
        <v>1.453644945787689</v>
      </c>
      <c r="AIH15" s="1">
        <f t="shared" si="112"/>
        <v>1.4263499005871931</v>
      </c>
      <c r="AII15" s="1">
        <f t="shared" si="112"/>
        <v>1.3992471946402747</v>
      </c>
      <c r="AIJ15" s="1">
        <f t="shared" si="112"/>
        <v>1.3723387465528067</v>
      </c>
      <c r="AIK15" s="1">
        <f t="shared" si="112"/>
        <v>1.3456264796504571</v>
      </c>
      <c r="AIL15" s="1">
        <f t="shared" si="112"/>
        <v>1.3191123219786416</v>
      </c>
      <c r="AIM15" s="1">
        <f t="shared" si="112"/>
        <v>1.2927982063028507</v>
      </c>
      <c r="AIN15" s="1">
        <f t="shared" si="112"/>
        <v>1.2666860701079266</v>
      </c>
      <c r="AIO15" s="1">
        <f t="shared" si="112"/>
        <v>1.2407778555990885</v>
      </c>
      <c r="AIP15" s="1">
        <f t="shared" si="112"/>
        <v>1.2150755097010011</v>
      </c>
      <c r="AIQ15" s="1">
        <f t="shared" si="112"/>
        <v>1.1895809840581704</v>
      </c>
      <c r="AIR15" s="1">
        <f t="shared" si="112"/>
        <v>1.1642962350350132</v>
      </c>
      <c r="AIS15" s="1">
        <f t="shared" si="112"/>
        <v>1.1392232237157649</v>
      </c>
      <c r="AIT15" s="1">
        <f t="shared" si="112"/>
        <v>1.1143639159045016</v>
      </c>
      <c r="AIU15" s="1">
        <f t="shared" si="112"/>
        <v>1.0897202821250012</v>
      </c>
      <c r="AIV15" s="1">
        <f t="shared" si="112"/>
        <v>1.0652942976210458</v>
      </c>
      <c r="AIW15" s="1">
        <f t="shared" si="112"/>
        <v>1.0410879423559329</v>
      </c>
      <c r="AIX15" s="1">
        <f t="shared" si="112"/>
        <v>1.0171032010130341</v>
      </c>
      <c r="AIY15" s="1">
        <f t="shared" si="112"/>
        <v>0.9933420629956089</v>
      </c>
      <c r="AIZ15" s="1">
        <f t="shared" si="112"/>
        <v>0.96980652242643195</v>
      </c>
      <c r="AJA15" s="1">
        <f t="shared" si="112"/>
        <v>0.94649857814823546</v>
      </c>
      <c r="AJB15" s="1">
        <f t="shared" si="112"/>
        <v>0.92342023372377957</v>
      </c>
      <c r="AJC15" s="1">
        <f t="shared" si="112"/>
        <v>0.90057349743526949</v>
      </c>
      <c r="AJD15" s="1">
        <f t="shared" si="112"/>
        <v>0.87796038228498496</v>
      </c>
      <c r="AJE15" s="1">
        <f t="shared" si="112"/>
        <v>0.85558290599490683</v>
      </c>
      <c r="AJF15" s="1">
        <f t="shared" si="112"/>
        <v>0.83344309100692748</v>
      </c>
      <c r="AJG15" s="1">
        <f t="shared" si="112"/>
        <v>0.81154296448268703</v>
      </c>
      <c r="AJH15" s="1">
        <f t="shared" si="112"/>
        <v>0.78988455830366733</v>
      </c>
      <c r="AJI15" s="1">
        <f t="shared" si="112"/>
        <v>0.76846990907116786</v>
      </c>
      <c r="AJJ15" s="1">
        <f t="shared" si="112"/>
        <v>0.74730105810621295</v>
      </c>
      <c r="AJK15" s="1">
        <f t="shared" si="112"/>
        <v>0.72638005144985485</v>
      </c>
      <c r="AJL15" s="1">
        <f t="shared" si="112"/>
        <v>0.705708939862847</v>
      </c>
      <c r="AJM15" s="1">
        <f t="shared" si="112"/>
        <v>0.68528977882564446</v>
      </c>
      <c r="AJN15" s="1">
        <f t="shared" si="112"/>
        <v>0.66512462853870669</v>
      </c>
      <c r="AJO15" s="1">
        <f t="shared" si="112"/>
        <v>0.64521555392217145</v>
      </c>
      <c r="AJP15" s="1">
        <f t="shared" si="112"/>
        <v>0.62556462461611073</v>
      </c>
      <c r="AJQ15" s="1">
        <f t="shared" si="112"/>
        <v>0.6061739149803681</v>
      </c>
      <c r="AJR15" s="1">
        <f t="shared" si="112"/>
        <v>0.58704550409455847</v>
      </c>
      <c r="AJS15" s="1">
        <f t="shared" si="112"/>
        <v>0.56818147575818456</v>
      </c>
      <c r="AJT15" s="1">
        <f t="shared" si="112"/>
        <v>0.54958391849045096</v>
      </c>
      <c r="AJU15" s="1">
        <f t="shared" si="112"/>
        <v>0.53125492553065912</v>
      </c>
      <c r="AJV15" s="1">
        <f t="shared" si="112"/>
        <v>0.51319659483748659</v>
      </c>
      <c r="AJW15" s="1">
        <f t="shared" si="112"/>
        <v>0.49541102908984769</v>
      </c>
      <c r="AJX15" s="1">
        <f t="shared" si="112"/>
        <v>0.47790033568621881</v>
      </c>
      <c r="AJY15" s="1">
        <f t="shared" si="112"/>
        <v>0.46066662674498732</v>
      </c>
      <c r="AJZ15" s="1">
        <f t="shared" si="112"/>
        <v>0.44371201910433539</v>
      </c>
      <c r="AKA15" s="1">
        <f t="shared" si="112"/>
        <v>0.42703863432233302</v>
      </c>
      <c r="AKB15" s="1">
        <f t="shared" si="112"/>
        <v>0.41064859867679832</v>
      </c>
      <c r="AKC15" s="1">
        <f t="shared" si="112"/>
        <v>0.39454404316525093</v>
      </c>
      <c r="AKD15" s="1">
        <f t="shared" si="112"/>
        <v>0.3787271035053546</v>
      </c>
      <c r="AKE15" s="1">
        <f t="shared" si="112"/>
        <v>0.36319992013424163</v>
      </c>
      <c r="AKF15" s="1">
        <f t="shared" si="112"/>
        <v>0.34796463820909523</v>
      </c>
      <c r="AKG15" s="1">
        <f t="shared" si="112"/>
        <v>0.33302340760677701</v>
      </c>
      <c r="AKH15" s="1">
        <f t="shared" si="112"/>
        <v>0.31837838292401288</v>
      </c>
      <c r="AKI15" s="1">
        <f t="shared" si="112"/>
        <v>0.30403172347744017</v>
      </c>
      <c r="AKJ15" s="1">
        <f t="shared" si="112"/>
        <v>0.28998559330328105</v>
      </c>
      <c r="AKK15" s="1">
        <f t="shared" ref="AKK15:ALX15" si="113">$N$7*AKK$10</f>
        <v>0.2762421611578787</v>
      </c>
      <c r="AKL15" s="1">
        <f t="shared" si="113"/>
        <v>0.2628036005171146</v>
      </c>
      <c r="AKM15" s="1">
        <f t="shared" si="113"/>
        <v>0.24967208957696785</v>
      </c>
      <c r="AKN15" s="1">
        <f t="shared" si="113"/>
        <v>0.23684981125283949</v>
      </c>
      <c r="AKO15" s="1">
        <f t="shared" si="113"/>
        <v>0.22433895318041441</v>
      </c>
      <c r="AKP15" s="1">
        <f t="shared" si="113"/>
        <v>0.21214170771489277</v>
      </c>
      <c r="AKQ15" s="1">
        <f t="shared" si="113"/>
        <v>0.20026027193129259</v>
      </c>
      <c r="AKR15" s="1">
        <f t="shared" si="113"/>
        <v>0.18869684762458974</v>
      </c>
      <c r="AKS15" s="1">
        <f t="shared" si="113"/>
        <v>0.17745364130955477</v>
      </c>
      <c r="AKT15" s="1">
        <f t="shared" si="113"/>
        <v>0.16653286422061309</v>
      </c>
      <c r="AKU15" s="1">
        <f t="shared" si="113"/>
        <v>0.1559367323122644</v>
      </c>
      <c r="AKV15" s="1">
        <f t="shared" si="113"/>
        <v>0.1456674662585935</v>
      </c>
      <c r="AKW15" s="1">
        <f t="shared" si="113"/>
        <v>0.13572729145359622</v>
      </c>
      <c r="AKX15" s="1">
        <f t="shared" si="113"/>
        <v>0.12611843801120295</v>
      </c>
      <c r="AKY15" s="1">
        <f t="shared" si="113"/>
        <v>0.11684314076488254</v>
      </c>
      <c r="AKZ15" s="1">
        <f t="shared" si="113"/>
        <v>0.107903639268178</v>
      </c>
      <c r="ALA15" s="1">
        <f t="shared" si="113"/>
        <v>9.9302177794380511E-2</v>
      </c>
      <c r="ALB15" s="1">
        <f t="shared" si="113"/>
        <v>9.104100533652934E-2</v>
      </c>
      <c r="ALC15" s="1">
        <f t="shared" si="113"/>
        <v>8.3122375607505031E-2</v>
      </c>
      <c r="ALD15" s="1">
        <f t="shared" si="113"/>
        <v>7.5548547040122579E-2</v>
      </c>
      <c r="ALE15" s="1">
        <f t="shared" si="113"/>
        <v>6.8321782786828655E-2</v>
      </c>
      <c r="ALF15" s="1">
        <f t="shared" si="113"/>
        <v>6.1444350720004356E-2</v>
      </c>
      <c r="ALG15" s="1">
        <f t="shared" si="113"/>
        <v>5.4918523431848783E-2</v>
      </c>
      <c r="ALH15" s="1">
        <f t="shared" si="113"/>
        <v>4.8746578234285846E-2</v>
      </c>
      <c r="ALI15" s="1">
        <f t="shared" si="113"/>
        <v>4.2930797159267071E-2</v>
      </c>
      <c r="ALJ15" s="1">
        <f t="shared" si="113"/>
        <v>3.7473466958282499E-2</v>
      </c>
      <c r="ALK15" s="1">
        <f t="shared" si="113"/>
        <v>3.2376879102826467E-2</v>
      </c>
      <c r="ALL15" s="1">
        <f t="shared" si="113"/>
        <v>2.7643329784188021E-2</v>
      </c>
      <c r="ALM15" s="1">
        <f t="shared" si="113"/>
        <v>2.3275119913381027E-2</v>
      </c>
      <c r="ALN15" s="1">
        <f t="shared" si="113"/>
        <v>1.927455512133051E-2</v>
      </c>
      <c r="ALO15" s="1">
        <f t="shared" si="113"/>
        <v>1.5643945758756196E-2</v>
      </c>
      <c r="ALP15" s="1">
        <f t="shared" si="113"/>
        <v>1.2385606896265656E-2</v>
      </c>
      <c r="ALQ15" s="1">
        <f t="shared" si="113"/>
        <v>9.5018583240748626E-3</v>
      </c>
      <c r="ALR15" s="1">
        <f t="shared" si="113"/>
        <v>6.9950245524273737E-3</v>
      </c>
      <c r="ALS15" s="1">
        <f t="shared" si="113"/>
        <v>4.8674348112682907E-3</v>
      </c>
      <c r="ALT15" s="1">
        <f t="shared" si="113"/>
        <v>3.1214230505004423E-3</v>
      </c>
      <c r="ALU15" s="1">
        <f t="shared" si="113"/>
        <v>1.7593279395884647E-3</v>
      </c>
      <c r="ALV15" s="1">
        <f t="shared" si="113"/>
        <v>7.8349286809445515E-4</v>
      </c>
      <c r="ALW15" s="1">
        <f t="shared" si="113"/>
        <v>1.9626594523547552E-4</v>
      </c>
      <c r="ALX15" s="1">
        <f t="shared" si="113"/>
        <v>0</v>
      </c>
    </row>
    <row r="16" spans="2:1012">
      <c r="B16" s="32" t="s">
        <v>39</v>
      </c>
      <c r="C16" s="27">
        <f>6*t</f>
        <v>24</v>
      </c>
      <c r="D16" s="27">
        <f>12*t^2</f>
        <v>192</v>
      </c>
      <c r="E16" s="27">
        <f>20*t^3</f>
        <v>1280</v>
      </c>
      <c r="F16" s="34"/>
      <c r="G16" s="27">
        <v>0</v>
      </c>
      <c r="J16" s="66" t="s">
        <v>73</v>
      </c>
      <c r="K16" s="4" t="s">
        <v>66</v>
      </c>
      <c r="L16" s="1">
        <f t="shared" ref="L16:BW16" si="114">L14-L12</f>
        <v>4.7420194400184483</v>
      </c>
      <c r="M16" s="1">
        <f t="shared" si="114"/>
        <v>4.7480017019451175</v>
      </c>
      <c r="N16" s="1">
        <f t="shared" si="114"/>
        <v>4.7539495331468258</v>
      </c>
      <c r="O16" s="1">
        <f t="shared" si="114"/>
        <v>4.7598644966095121</v>
      </c>
      <c r="P16" s="1">
        <f t="shared" si="114"/>
        <v>4.7657481484474369</v>
      </c>
      <c r="Q16" s="1">
        <f t="shared" si="114"/>
        <v>4.7716020378914186</v>
      </c>
      <c r="R16" s="1">
        <f t="shared" si="114"/>
        <v>4.77742770727727</v>
      </c>
      <c r="S16" s="1">
        <f t="shared" si="114"/>
        <v>4.783226692034404</v>
      </c>
      <c r="T16" s="1">
        <f t="shared" si="114"/>
        <v>4.7890005206746427</v>
      </c>
      <c r="U16" s="1">
        <f t="shared" si="114"/>
        <v>4.794750714781201</v>
      </c>
      <c r="V16" s="1">
        <f t="shared" si="114"/>
        <v>4.80047878899786</v>
      </c>
      <c r="W16" s="1">
        <f t="shared" si="114"/>
        <v>4.8061862510183309</v>
      </c>
      <c r="X16" s="1">
        <f t="shared" si="114"/>
        <v>4.8118746015757994</v>
      </c>
      <c r="Y16" s="1">
        <f t="shared" si="114"/>
        <v>4.8175453344326558</v>
      </c>
      <c r="Z16" s="1">
        <f t="shared" si="114"/>
        <v>4.8231999363704157</v>
      </c>
      <c r="AA16" s="1">
        <f t="shared" si="114"/>
        <v>4.8288398871798224</v>
      </c>
      <c r="AB16" s="1">
        <f t="shared" si="114"/>
        <v>4.8344666596511399</v>
      </c>
      <c r="AC16" s="1">
        <f t="shared" si="114"/>
        <v>4.8400817195646217</v>
      </c>
      <c r="AD16" s="1">
        <f t="shared" si="114"/>
        <v>4.8456865256811756</v>
      </c>
      <c r="AE16" s="1">
        <f t="shared" si="114"/>
        <v>4.8512825297332061</v>
      </c>
      <c r="AF16" s="1">
        <f t="shared" si="114"/>
        <v>4.8568711764156447</v>
      </c>
      <c r="AG16" s="1">
        <f t="shared" si="114"/>
        <v>4.8624539033771645</v>
      </c>
      <c r="AH16" s="1">
        <f t="shared" si="114"/>
        <v>4.8680321412115815</v>
      </c>
      <c r="AI16" s="1">
        <f t="shared" si="114"/>
        <v>4.8736073134494307</v>
      </c>
      <c r="AJ16" s="1">
        <f t="shared" si="114"/>
        <v>4.8791808365497396</v>
      </c>
      <c r="AK16" s="1">
        <f t="shared" si="114"/>
        <v>4.8847541198919764</v>
      </c>
      <c r="AL16" s="1">
        <f t="shared" si="114"/>
        <v>4.8903285657681828</v>
      </c>
      <c r="AM16" s="1">
        <f t="shared" si="114"/>
        <v>4.89590556937529</v>
      </c>
      <c r="AN16" s="1">
        <f t="shared" si="114"/>
        <v>4.9014865188076238</v>
      </c>
      <c r="AO16" s="1">
        <f t="shared" si="114"/>
        <v>4.9070727950495803</v>
      </c>
      <c r="AP16" s="1">
        <f t="shared" si="114"/>
        <v>4.9126657719684932</v>
      </c>
      <c r="AQ16" s="1">
        <f t="shared" si="114"/>
        <v>4.918266816307681</v>
      </c>
      <c r="AR16" s="1">
        <f t="shared" si="114"/>
        <v>4.9238772876796757</v>
      </c>
      <c r="AS16" s="1">
        <f t="shared" si="114"/>
        <v>4.9294985385596277</v>
      </c>
      <c r="AT16" s="1">
        <f t="shared" si="114"/>
        <v>4.9351319142789025</v>
      </c>
      <c r="AU16" s="1">
        <f t="shared" si="114"/>
        <v>4.9407787530188445</v>
      </c>
      <c r="AV16" s="1">
        <f t="shared" si="114"/>
        <v>4.9464403858047348</v>
      </c>
      <c r="AW16" s="1">
        <f t="shared" si="114"/>
        <v>4.9521181364999158</v>
      </c>
      <c r="AX16" s="1">
        <f t="shared" si="114"/>
        <v>4.9578133218001064</v>
      </c>
      <c r="AY16" s="1">
        <f t="shared" si="114"/>
        <v>4.9635272512278901</v>
      </c>
      <c r="AZ16" s="1">
        <f t="shared" si="114"/>
        <v>4.9692612271273813</v>
      </c>
      <c r="BA16" s="1">
        <f t="shared" si="114"/>
        <v>4.9750165446590744</v>
      </c>
      <c r="BB16" s="1">
        <f t="shared" si="114"/>
        <v>4.9807944917948648</v>
      </c>
      <c r="BC16" s="1">
        <f t="shared" si="114"/>
        <v>4.986596349313257</v>
      </c>
      <c r="BD16" s="1">
        <f t="shared" si="114"/>
        <v>4.9924233907947366</v>
      </c>
      <c r="BE16" s="1">
        <f t="shared" si="114"/>
        <v>4.9982768826173292</v>
      </c>
      <c r="BF16" s="1">
        <f t="shared" si="114"/>
        <v>5.0041580839523325</v>
      </c>
      <c r="BG16" s="1">
        <f t="shared" si="114"/>
        <v>5.0100682467602224</v>
      </c>
      <c r="BH16" s="1">
        <f t="shared" si="114"/>
        <v>5.0160086157867374</v>
      </c>
      <c r="BI16" s="1">
        <f t="shared" si="114"/>
        <v>5.0219804285591341</v>
      </c>
      <c r="BJ16" s="1">
        <f t="shared" si="114"/>
        <v>5.0279849153826239</v>
      </c>
      <c r="BK16" s="1">
        <f t="shared" si="114"/>
        <v>5.0340232993369733</v>
      </c>
      <c r="BL16" s="1">
        <f t="shared" si="114"/>
        <v>5.0400967962732839</v>
      </c>
      <c r="BM16" s="1">
        <f t="shared" si="114"/>
        <v>5.0462066148109503</v>
      </c>
      <c r="BN16" s="1">
        <f t="shared" si="114"/>
        <v>5.0523539563347795</v>
      </c>
      <c r="BO16" s="1">
        <f t="shared" si="114"/>
        <v>5.058540014992289</v>
      </c>
      <c r="BP16" s="1">
        <f t="shared" si="114"/>
        <v>5.0647659776911738</v>
      </c>
      <c r="BQ16" s="1">
        <f t="shared" si="114"/>
        <v>5.0710330240969501</v>
      </c>
      <c r="BR16" s="1">
        <f t="shared" si="114"/>
        <v>5.0773423266307587</v>
      </c>
      <c r="BS16" s="1">
        <f t="shared" si="114"/>
        <v>5.0836950504673499</v>
      </c>
      <c r="BT16" s="1">
        <f t="shared" si="114"/>
        <v>5.0900923535332252</v>
      </c>
      <c r="BU16" s="1">
        <f t="shared" si="114"/>
        <v>5.0965353865049607</v>
      </c>
      <c r="BV16" s="1">
        <f t="shared" si="114"/>
        <v>5.1030252928076942</v>
      </c>
      <c r="BW16" s="1">
        <f t="shared" si="114"/>
        <v>5.109563208613773</v>
      </c>
      <c r="BX16" s="1">
        <f t="shared" ref="BX16:EI16" si="115">BX14-BX12</f>
        <v>5.1161502628415763</v>
      </c>
      <c r="BY16" s="1">
        <f t="shared" si="115"/>
        <v>5.1227875771545044</v>
      </c>
      <c r="BZ16" s="1">
        <f t="shared" si="115"/>
        <v>5.1294762659601325</v>
      </c>
      <c r="CA16" s="1">
        <f t="shared" si="115"/>
        <v>5.1362174364095265</v>
      </c>
      <c r="CB16" s="1">
        <f t="shared" si="115"/>
        <v>5.1430121883967272</v>
      </c>
      <c r="CC16" s="1">
        <f t="shared" si="115"/>
        <v>5.149861614558402</v>
      </c>
      <c r="CD16" s="1">
        <f t="shared" si="115"/>
        <v>5.1567668002736529</v>
      </c>
      <c r="CE16" s="1">
        <f t="shared" si="115"/>
        <v>5.1637288236639902</v>
      </c>
      <c r="CF16" s="1">
        <f t="shared" si="115"/>
        <v>5.1707487555934781</v>
      </c>
      <c r="CG16" s="1">
        <f t="shared" si="115"/>
        <v>5.1778276596690223</v>
      </c>
      <c r="CH16" s="1">
        <f t="shared" si="115"/>
        <v>5.1849665922408406</v>
      </c>
      <c r="CI16" s="1">
        <f t="shared" si="115"/>
        <v>5.1921666024030788</v>
      </c>
      <c r="CJ16" s="1">
        <f t="shared" si="115"/>
        <v>5.1994287319945958</v>
      </c>
      <c r="CK16" s="1">
        <f t="shared" si="115"/>
        <v>5.2067540155999028</v>
      </c>
      <c r="CL16" s="1">
        <f t="shared" si="115"/>
        <v>5.2141434805502644</v>
      </c>
      <c r="CM16" s="1">
        <f t="shared" si="115"/>
        <v>5.2215981469249577</v>
      </c>
      <c r="CN16" s="1">
        <f t="shared" si="115"/>
        <v>5.2291190275526835</v>
      </c>
      <c r="CO16" s="1">
        <f t="shared" si="115"/>
        <v>5.2367071280131468</v>
      </c>
      <c r="CP16" s="1">
        <f t="shared" si="115"/>
        <v>5.2443634466387845</v>
      </c>
      <c r="CQ16" s="1">
        <f t="shared" si="115"/>
        <v>5.2520889745166421</v>
      </c>
      <c r="CR16" s="1">
        <f t="shared" si="115"/>
        <v>5.2598846954904293</v>
      </c>
      <c r="CS16" s="1">
        <f t="shared" si="115"/>
        <v>5.2677515861627002</v>
      </c>
      <c r="CT16" s="1">
        <f t="shared" si="115"/>
        <v>5.2756906158972123</v>
      </c>
      <c r="CU16" s="1">
        <f t="shared" si="115"/>
        <v>5.2837027468214206</v>
      </c>
      <c r="CV16" s="1">
        <f t="shared" si="115"/>
        <v>5.2917889338291388</v>
      </c>
      <c r="CW16" s="1">
        <f t="shared" si="115"/>
        <v>5.2999501245833418</v>
      </c>
      <c r="CX16" s="1">
        <f t="shared" si="115"/>
        <v>5.3081872595191211</v>
      </c>
      <c r="CY16" s="1">
        <f t="shared" si="115"/>
        <v>5.316501271846799</v>
      </c>
      <c r="CZ16" s="1">
        <f t="shared" si="115"/>
        <v>5.3248930875551794</v>
      </c>
      <c r="DA16" s="1">
        <f t="shared" si="115"/>
        <v>5.333363625414961</v>
      </c>
      <c r="DB16" s="1">
        <f t="shared" si="115"/>
        <v>5.3419137969822872</v>
      </c>
      <c r="DC16" s="1">
        <f t="shared" si="115"/>
        <v>5.3505445066024544</v>
      </c>
      <c r="DD16" s="1">
        <f t="shared" si="115"/>
        <v>5.3592566514137587</v>
      </c>
      <c r="DE16" s="1">
        <f t="shared" si="115"/>
        <v>5.3680511213514954</v>
      </c>
      <c r="DF16" s="1">
        <f t="shared" si="115"/>
        <v>5.3769287991520986</v>
      </c>
      <c r="DG16" s="1">
        <f t="shared" si="115"/>
        <v>5.385890560357435</v>
      </c>
      <c r="DH16" s="1">
        <f t="shared" si="115"/>
        <v>5.3949372733192309</v>
      </c>
      <c r="DI16" s="1">
        <f t="shared" si="115"/>
        <v>5.4040697992036488</v>
      </c>
      <c r="DJ16" s="1">
        <f t="shared" si="115"/>
        <v>5.4132889919960112</v>
      </c>
      <c r="DK16" s="1">
        <f t="shared" si="115"/>
        <v>5.4225956985056554</v>
      </c>
      <c r="DL16" s="1">
        <f t="shared" si="115"/>
        <v>5.4319907583709419</v>
      </c>
      <c r="DM16" s="1">
        <f t="shared" si="115"/>
        <v>5.4414750040643973</v>
      </c>
      <c r="DN16" s="1">
        <f t="shared" si="115"/>
        <v>5.4510492608979977</v>
      </c>
      <c r="DO16" s="1">
        <f t="shared" si="115"/>
        <v>5.4607143470285928</v>
      </c>
      <c r="DP16" s="1">
        <f t="shared" si="115"/>
        <v>5.4704710734634707</v>
      </c>
      <c r="DQ16" s="1">
        <f t="shared" si="115"/>
        <v>5.4803202440660552</v>
      </c>
      <c r="DR16" s="1">
        <f t="shared" si="115"/>
        <v>5.4902626555617502</v>
      </c>
      <c r="DS16" s="1">
        <f t="shared" si="115"/>
        <v>5.500299097543909</v>
      </c>
      <c r="DT16" s="1">
        <f t="shared" si="115"/>
        <v>5.5104303524799478</v>
      </c>
      <c r="DU16" s="1">
        <f t="shared" si="115"/>
        <v>5.5206571957175958</v>
      </c>
      <c r="DV16" s="1">
        <f t="shared" si="115"/>
        <v>5.5309803954912704</v>
      </c>
      <c r="DW16" s="1">
        <f t="shared" si="115"/>
        <v>5.5414007129285965</v>
      </c>
      <c r="DX16" s="1">
        <f t="shared" si="115"/>
        <v>5.5519189020570536</v>
      </c>
      <c r="DY16" s="1">
        <f t="shared" si="115"/>
        <v>5.5625357098107573</v>
      </c>
      <c r="DZ16" s="1">
        <f t="shared" si="115"/>
        <v>5.5732518760373733</v>
      </c>
      <c r="EA16" s="1">
        <f t="shared" si="115"/>
        <v>5.5840681335051565</v>
      </c>
      <c r="EB16" s="1">
        <f t="shared" si="115"/>
        <v>5.5949852079101303</v>
      </c>
      <c r="EC16" s="1">
        <f t="shared" si="115"/>
        <v>5.606003817883388</v>
      </c>
      <c r="ED16" s="1">
        <f t="shared" si="115"/>
        <v>5.6171246749985233</v>
      </c>
      <c r="EE16" s="1">
        <f t="shared" si="115"/>
        <v>5.6283484837791979</v>
      </c>
      <c r="EF16" s="1">
        <f t="shared" si="115"/>
        <v>5.6396759417068214</v>
      </c>
      <c r="EG16" s="1">
        <f t="shared" si="115"/>
        <v>5.6511077392283724</v>
      </c>
      <c r="EH16" s="1">
        <f t="shared" si="115"/>
        <v>5.6626445597643364</v>
      </c>
      <c r="EI16" s="1">
        <f t="shared" si="115"/>
        <v>5.6742870797167742</v>
      </c>
      <c r="EJ16" s="1">
        <f t="shared" ref="EJ16:GU16" si="116">EJ14-EJ12</f>
        <v>5.6860359684775119</v>
      </c>
      <c r="EK16" s="1">
        <f t="shared" si="116"/>
        <v>5.6978918884364544</v>
      </c>
      <c r="EL16" s="1">
        <f t="shared" si="116"/>
        <v>5.7098554949900278</v>
      </c>
      <c r="EM16" s="1">
        <f t="shared" si="116"/>
        <v>5.7219274365497341</v>
      </c>
      <c r="EN16" s="1">
        <f t="shared" si="116"/>
        <v>5.7341083545508393</v>
      </c>
      <c r="EO16" s="1">
        <f t="shared" si="116"/>
        <v>5.7463988834611683</v>
      </c>
      <c r="EP16" s="1">
        <f t="shared" si="116"/>
        <v>5.7587996507900385</v>
      </c>
      <c r="EQ16" s="1">
        <f t="shared" si="116"/>
        <v>5.7713112770972961</v>
      </c>
      <c r="ER16" s="1">
        <f t="shared" si="116"/>
        <v>5.7839343760024793</v>
      </c>
      <c r="ES16" s="1">
        <f t="shared" si="116"/>
        <v>5.7966695541940956</v>
      </c>
      <c r="ET16" s="1">
        <f t="shared" si="116"/>
        <v>5.8095174114390264</v>
      </c>
      <c r="EU16" s="1">
        <f t="shared" si="116"/>
        <v>5.8224785405920327</v>
      </c>
      <c r="EV16" s="1">
        <f t="shared" si="116"/>
        <v>5.8355535276053896</v>
      </c>
      <c r="EW16" s="1">
        <f t="shared" si="116"/>
        <v>5.8487429515386316</v>
      </c>
      <c r="EX16" s="1">
        <f t="shared" si="116"/>
        <v>5.862047384568406</v>
      </c>
      <c r="EY16" s="1">
        <f t="shared" si="116"/>
        <v>5.8754673919984537</v>
      </c>
      <c r="EZ16" s="1">
        <f t="shared" si="116"/>
        <v>5.8890035322696948</v>
      </c>
      <c r="FA16" s="1">
        <f t="shared" si="116"/>
        <v>5.9026563569704207</v>
      </c>
      <c r="FB16" s="1">
        <f t="shared" si="116"/>
        <v>5.9164264108466114</v>
      </c>
      <c r="FC16" s="1">
        <f t="shared" si="116"/>
        <v>5.9303142318123534</v>
      </c>
      <c r="FD16" s="1">
        <f t="shared" si="116"/>
        <v>5.9443203509603704</v>
      </c>
      <c r="FE16" s="1">
        <f t="shared" si="116"/>
        <v>5.9584452925726668</v>
      </c>
      <c r="FF16" s="1">
        <f t="shared" si="116"/>
        <v>5.9726895741312758</v>
      </c>
      <c r="FG16" s="1">
        <f t="shared" si="116"/>
        <v>5.9870537063291147</v>
      </c>
      <c r="FH16" s="1">
        <f t="shared" si="116"/>
        <v>6.0015381930809548</v>
      </c>
      <c r="FI16" s="1">
        <f t="shared" si="116"/>
        <v>6.016143531534488</v>
      </c>
      <c r="FJ16" s="1">
        <f t="shared" si="116"/>
        <v>6.0308702120815081</v>
      </c>
      <c r="FK16" s="1">
        <f t="shared" si="116"/>
        <v>6.0457187183691907</v>
      </c>
      <c r="FL16" s="1">
        <f t="shared" si="116"/>
        <v>6.0606895273114798</v>
      </c>
      <c r="FM16" s="1">
        <f t="shared" si="116"/>
        <v>6.0757831091005814</v>
      </c>
      <c r="FN16" s="1">
        <f t="shared" si="116"/>
        <v>6.0909999272185553</v>
      </c>
      <c r="FO16" s="1">
        <f t="shared" si="116"/>
        <v>6.1063404384490108</v>
      </c>
      <c r="FP16" s="1">
        <f t="shared" si="116"/>
        <v>6.1218050928889074</v>
      </c>
      <c r="FQ16" s="1">
        <f t="shared" si="116"/>
        <v>6.13739433396045</v>
      </c>
      <c r="FR16" s="1">
        <f t="shared" si="116"/>
        <v>6.1531085984230902</v>
      </c>
      <c r="FS16" s="1">
        <f t="shared" si="116"/>
        <v>6.1689483163856202</v>
      </c>
      <c r="FT16" s="1">
        <f t="shared" si="116"/>
        <v>6.1849139113183806</v>
      </c>
      <c r="FU16" s="1">
        <f t="shared" si="116"/>
        <v>6.201005800065543</v>
      </c>
      <c r="FV16" s="1">
        <f t="shared" si="116"/>
        <v>6.2172243928575126</v>
      </c>
      <c r="FW16" s="1">
        <f t="shared" si="116"/>
        <v>6.2335700933234106</v>
      </c>
      <c r="FX16" s="1">
        <f t="shared" si="116"/>
        <v>6.2500432985036651</v>
      </c>
      <c r="FY16" s="1">
        <f t="shared" si="116"/>
        <v>6.2666443988626925</v>
      </c>
      <c r="FZ16" s="1">
        <f t="shared" si="116"/>
        <v>6.2833737783016632</v>
      </c>
      <c r="GA16" s="1">
        <f t="shared" si="116"/>
        <v>6.3002318141713856</v>
      </c>
      <c r="GB16" s="1">
        <f t="shared" si="116"/>
        <v>6.3172188772852582</v>
      </c>
      <c r="GC16" s="1">
        <f t="shared" si="116"/>
        <v>6.3343353319323281</v>
      </c>
      <c r="GD16" s="1">
        <f t="shared" si="116"/>
        <v>6.3515815358904399</v>
      </c>
      <c r="GE16" s="1">
        <f t="shared" si="116"/>
        <v>6.36895784043947</v>
      </c>
      <c r="GF16" s="1">
        <f t="shared" si="116"/>
        <v>6.3864645903746604</v>
      </c>
      <c r="GG16" s="1">
        <f t="shared" si="116"/>
        <v>6.4041021240200333</v>
      </c>
      <c r="GH16" s="1">
        <f t="shared" si="116"/>
        <v>6.4218707732419018</v>
      </c>
      <c r="GI16" s="1">
        <f t="shared" si="116"/>
        <v>6.4397708634624626</v>
      </c>
      <c r="GJ16" s="1">
        <f t="shared" si="116"/>
        <v>6.4578027136734857</v>
      </c>
      <c r="GK16" s="1">
        <f t="shared" si="116"/>
        <v>6.4759666364500772</v>
      </c>
      <c r="GL16" s="1">
        <f t="shared" si="116"/>
        <v>6.4942629379645487</v>
      </c>
      <c r="GM16" s="1">
        <f t="shared" si="116"/>
        <v>6.5126919180003471</v>
      </c>
      <c r="GN16" s="1">
        <f t="shared" si="116"/>
        <v>6.5312538699660951</v>
      </c>
      <c r="GO16" s="1">
        <f t="shared" si="116"/>
        <v>6.5499490809096965</v>
      </c>
      <c r="GP16" s="1">
        <f t="shared" si="116"/>
        <v>6.5687778315325351</v>
      </c>
      <c r="GQ16" s="1">
        <f t="shared" si="116"/>
        <v>6.5877403962037571</v>
      </c>
      <c r="GR16" s="1">
        <f t="shared" si="116"/>
        <v>6.6068370429746279</v>
      </c>
      <c r="GS16" s="1">
        <f t="shared" si="116"/>
        <v>6.6260680335929818</v>
      </c>
      <c r="GT16" s="1">
        <f t="shared" si="116"/>
        <v>6.645433623517742</v>
      </c>
      <c r="GU16" s="1">
        <f t="shared" si="116"/>
        <v>6.66493406193353</v>
      </c>
      <c r="GV16" s="1">
        <f t="shared" ref="GV16:JG16" si="117">GV14-GV12</f>
        <v>6.6845695917653494</v>
      </c>
      <c r="GW16" s="1">
        <f t="shared" si="117"/>
        <v>6.7043404496933503</v>
      </c>
      <c r="GX16" s="1">
        <f t="shared" si="117"/>
        <v>6.7242468661676753</v>
      </c>
      <c r="GY16" s="1">
        <f t="shared" si="117"/>
        <v>6.7442890654233736</v>
      </c>
      <c r="GZ16" s="1">
        <f t="shared" si="117"/>
        <v>6.7644672654954059</v>
      </c>
      <c r="HA16" s="1">
        <f t="shared" si="117"/>
        <v>6.7847816782337178</v>
      </c>
      <c r="HB16" s="1">
        <f t="shared" si="117"/>
        <v>6.8052325093183867</v>
      </c>
      <c r="HC16" s="1">
        <f t="shared" si="117"/>
        <v>6.8258199582748498</v>
      </c>
      <c r="HD16" s="1">
        <f t="shared" si="117"/>
        <v>6.8465442184892087</v>
      </c>
      <c r="HE16" s="1">
        <f t="shared" si="117"/>
        <v>6.8674054772235973</v>
      </c>
      <c r="HF16" s="1">
        <f t="shared" si="117"/>
        <v>6.888403915631633</v>
      </c>
      <c r="HG16" s="1">
        <f t="shared" si="117"/>
        <v>6.9095397087739387</v>
      </c>
      <c r="HH16" s="1">
        <f t="shared" si="117"/>
        <v>6.9308130256337339</v>
      </c>
      <c r="HI16" s="1">
        <f t="shared" si="117"/>
        <v>6.9522240291325001</v>
      </c>
      <c r="HJ16" s="1">
        <f t="shared" si="117"/>
        <v>6.9737728761457154</v>
      </c>
      <c r="HK16" s="1">
        <f t="shared" si="117"/>
        <v>6.9954597175186572</v>
      </c>
      <c r="HL16" s="1">
        <f t="shared" si="117"/>
        <v>7.0172846980822845</v>
      </c>
      <c r="HM16" s="1">
        <f t="shared" si="117"/>
        <v>7.0392479566691764</v>
      </c>
      <c r="HN16" s="1">
        <f t="shared" si="117"/>
        <v>7.0613496261295436</v>
      </c>
      <c r="HO16" s="1">
        <f t="shared" si="117"/>
        <v>7.0835898333473173</v>
      </c>
      <c r="HP16" s="1">
        <f t="shared" si="117"/>
        <v>7.1059686992562847</v>
      </c>
      <c r="HQ16" s="1">
        <f t="shared" si="117"/>
        <v>7.1284863388563124</v>
      </c>
      <c r="HR16" s="1">
        <f t="shared" si="117"/>
        <v>7.1511428612296246</v>
      </c>
      <c r="HS16" s="1">
        <f t="shared" si="117"/>
        <v>7.1739383695571464</v>
      </c>
      <c r="HT16" s="1">
        <f t="shared" si="117"/>
        <v>7.1968729611349147</v>
      </c>
      <c r="HU16" s="1">
        <f t="shared" si="117"/>
        <v>7.2199467273905569</v>
      </c>
      <c r="HV16" s="1">
        <f t="shared" si="117"/>
        <v>7.2431597538998203</v>
      </c>
      <c r="HW16" s="1">
        <f t="shared" si="117"/>
        <v>7.2665121204031848</v>
      </c>
      <c r="HX16" s="1">
        <f t="shared" si="117"/>
        <v>7.2900039008225157</v>
      </c>
      <c r="HY16" s="1">
        <f t="shared" si="117"/>
        <v>7.3136351632777963</v>
      </c>
      <c r="HZ16" s="1">
        <f t="shared" si="117"/>
        <v>7.3374059701039114</v>
      </c>
      <c r="IA16" s="1">
        <f t="shared" si="117"/>
        <v>7.361316377867495</v>
      </c>
      <c r="IB16" s="1">
        <f t="shared" si="117"/>
        <v>7.3853664373838379</v>
      </c>
      <c r="IC16" s="1">
        <f t="shared" si="117"/>
        <v>7.4095561937338559</v>
      </c>
      <c r="ID16" s="1">
        <f t="shared" si="117"/>
        <v>7.433885686281112</v>
      </c>
      <c r="IE16" s="1">
        <f t="shared" si="117"/>
        <v>7.4583549486889069</v>
      </c>
      <c r="IF16" s="1">
        <f t="shared" si="117"/>
        <v>7.4829640089374134</v>
      </c>
      <c r="IG16" s="1">
        <f t="shared" si="117"/>
        <v>7.5077128893408815</v>
      </c>
      <c r="IH16" s="1">
        <f t="shared" si="117"/>
        <v>7.5326016065648922</v>
      </c>
      <c r="II16" s="1">
        <f t="shared" si="117"/>
        <v>7.5576301716436722</v>
      </c>
      <c r="IJ16" s="1">
        <f t="shared" si="117"/>
        <v>7.582798589997453</v>
      </c>
      <c r="IK16" s="1">
        <f t="shared" si="117"/>
        <v>7.6081068614499046</v>
      </c>
      <c r="IL16" s="1">
        <f t="shared" si="117"/>
        <v>7.6335549802456084</v>
      </c>
      <c r="IM16" s="1">
        <f t="shared" si="117"/>
        <v>7.6591429350675826</v>
      </c>
      <c r="IN16" s="1">
        <f t="shared" si="117"/>
        <v>7.6848707090548753</v>
      </c>
      <c r="IO16" s="1">
        <f t="shared" si="117"/>
        <v>7.7107382798201964</v>
      </c>
      <c r="IP16" s="1">
        <f t="shared" si="117"/>
        <v>7.736745619467607</v>
      </c>
      <c r="IQ16" s="1">
        <f t="shared" si="117"/>
        <v>7.7628926946102652</v>
      </c>
      <c r="IR16" s="1">
        <f t="shared" si="117"/>
        <v>7.7891794663882123</v>
      </c>
      <c r="IS16" s="1">
        <f t="shared" si="117"/>
        <v>7.8156058904862205</v>
      </c>
      <c r="IT16" s="1">
        <f t="shared" si="117"/>
        <v>7.8421719171516804</v>
      </c>
      <c r="IU16" s="1">
        <f t="shared" si="117"/>
        <v>7.8688774912125545</v>
      </c>
      <c r="IV16" s="1">
        <f t="shared" si="117"/>
        <v>7.8957225520953536</v>
      </c>
      <c r="IW16" s="1">
        <f t="shared" si="117"/>
        <v>7.9227070338431922</v>
      </c>
      <c r="IX16" s="1">
        <f t="shared" si="117"/>
        <v>7.9498308651338654</v>
      </c>
      <c r="IY16" s="1">
        <f t="shared" si="117"/>
        <v>7.9770939692979956</v>
      </c>
      <c r="IZ16" s="1">
        <f t="shared" si="117"/>
        <v>8.004496264337206</v>
      </c>
      <c r="JA16" s="1">
        <f t="shared" si="117"/>
        <v>8.0320376629423542</v>
      </c>
      <c r="JB16" s="1">
        <f t="shared" si="117"/>
        <v>8.0597180725118065</v>
      </c>
      <c r="JC16" s="1">
        <f t="shared" si="117"/>
        <v>8.0875373951697611</v>
      </c>
      <c r="JD16" s="1">
        <f t="shared" si="117"/>
        <v>8.1154955277846117</v>
      </c>
      <c r="JE16" s="1">
        <f t="shared" si="117"/>
        <v>8.1435923619873591</v>
      </c>
      <c r="JF16" s="1">
        <f t="shared" si="117"/>
        <v>8.1718277841900662</v>
      </c>
      <c r="JG16" s="1">
        <f t="shared" si="117"/>
        <v>8.2002016756043528</v>
      </c>
      <c r="JH16" s="1">
        <f t="shared" ref="JH16:LS16" si="118">JH14-JH12</f>
        <v>8.2287139122599395</v>
      </c>
      <c r="JI16" s="1">
        <f t="shared" si="118"/>
        <v>8.2573643650232302</v>
      </c>
      <c r="JJ16" s="1">
        <f t="shared" si="118"/>
        <v>8.2861528996159404</v>
      </c>
      <c r="JK16" s="1">
        <f t="shared" si="118"/>
        <v>8.3150793766337525</v>
      </c>
      <c r="JL16" s="1">
        <f t="shared" si="118"/>
        <v>8.3441436515650462</v>
      </c>
      <c r="JM16" s="1">
        <f t="shared" si="118"/>
        <v>8.3733455748096244</v>
      </c>
      <c r="JN16" s="1">
        <f t="shared" si="118"/>
        <v>8.4026849916975053</v>
      </c>
      <c r="JO16" s="1">
        <f t="shared" si="118"/>
        <v>8.4321617425077751</v>
      </c>
      <c r="JP16" s="1">
        <f t="shared" si="118"/>
        <v>8.461775662487419</v>
      </c>
      <c r="JQ16" s="1">
        <f t="shared" si="118"/>
        <v>8.4915265818702554</v>
      </c>
      <c r="JR16" s="1">
        <f t="shared" si="118"/>
        <v>8.521414325895865</v>
      </c>
      <c r="JS16" s="1">
        <f t="shared" si="118"/>
        <v>8.5514387148285866</v>
      </c>
      <c r="JT16" s="1">
        <f t="shared" si="118"/>
        <v>8.5815995639765159</v>
      </c>
      <c r="JU16" s="1">
        <f t="shared" si="118"/>
        <v>8.6118966837105884</v>
      </c>
      <c r="JV16" s="1">
        <f t="shared" si="118"/>
        <v>8.6423298794836469</v>
      </c>
      <c r="JW16" s="1">
        <f t="shared" si="118"/>
        <v>8.6728989518495894</v>
      </c>
      <c r="JX16" s="1">
        <f t="shared" si="118"/>
        <v>8.7036036964825207</v>
      </c>
      <c r="JY16" s="1">
        <f t="shared" si="118"/>
        <v>8.7344439041959596</v>
      </c>
      <c r="JZ16" s="1">
        <f t="shared" si="118"/>
        <v>8.7654193609620759</v>
      </c>
      <c r="KA16" s="1">
        <f t="shared" si="118"/>
        <v>8.7965298479309428</v>
      </c>
      <c r="KB16" s="1">
        <f t="shared" si="118"/>
        <v>8.8277751414498553</v>
      </c>
      <c r="KC16" s="1">
        <f t="shared" si="118"/>
        <v>8.859155013082658</v>
      </c>
      <c r="KD16" s="1">
        <f t="shared" si="118"/>
        <v>8.8906692296291148</v>
      </c>
      <c r="KE16" s="1">
        <f t="shared" si="118"/>
        <v>8.9223175531443069</v>
      </c>
      <c r="KF16" s="1">
        <f t="shared" si="118"/>
        <v>8.9540997409580765</v>
      </c>
      <c r="KG16" s="1">
        <f t="shared" si="118"/>
        <v>8.9860155456944728</v>
      </c>
      <c r="KH16" s="1">
        <f t="shared" si="118"/>
        <v>9.0180647152912616</v>
      </c>
      <c r="KI16" s="1">
        <f t="shared" si="118"/>
        <v>9.0502469930194458</v>
      </c>
      <c r="KJ16" s="1">
        <f t="shared" si="118"/>
        <v>9.0825621175028299</v>
      </c>
      <c r="KK16" s="1">
        <f t="shared" si="118"/>
        <v>9.1150098227375924</v>
      </c>
      <c r="KL16" s="1">
        <f t="shared" si="118"/>
        <v>9.1475898381119158</v>
      </c>
      <c r="KM16" s="1">
        <f t="shared" si="118"/>
        <v>9.1803018884256247</v>
      </c>
      <c r="KN16" s="1">
        <f t="shared" si="118"/>
        <v>9.2131456939098566</v>
      </c>
      <c r="KO16" s="1">
        <f t="shared" si="118"/>
        <v>9.2461209702467766</v>
      </c>
      <c r="KP16" s="1">
        <f t="shared" si="118"/>
        <v>9.2792274285892962</v>
      </c>
      <c r="KQ16" s="1">
        <f t="shared" si="118"/>
        <v>9.3124647755808354</v>
      </c>
      <c r="KR16" s="1">
        <f t="shared" si="118"/>
        <v>9.3458327133751133</v>
      </c>
      <c r="KS16" s="1">
        <f t="shared" si="118"/>
        <v>9.3793309396559454</v>
      </c>
      <c r="KT16" s="1">
        <f t="shared" si="118"/>
        <v>9.412959147657098</v>
      </c>
      <c r="KU16" s="1">
        <f t="shared" si="118"/>
        <v>9.4467170261821423</v>
      </c>
      <c r="KV16" s="1">
        <f t="shared" si="118"/>
        <v>9.4806042596243465</v>
      </c>
      <c r="KW16" s="1">
        <f t="shared" si="118"/>
        <v>9.5146205279865939</v>
      </c>
      <c r="KX16" s="1">
        <f t="shared" si="118"/>
        <v>9.5487655069013222</v>
      </c>
      <c r="KY16" s="1">
        <f t="shared" si="118"/>
        <v>9.583038867650485</v>
      </c>
      <c r="KZ16" s="1">
        <f t="shared" si="118"/>
        <v>9.6174402771855405</v>
      </c>
      <c r="LA16" s="1">
        <f t="shared" si="118"/>
        <v>9.6519693981474664</v>
      </c>
      <c r="LB16" s="1">
        <f t="shared" si="118"/>
        <v>9.6866258888867982</v>
      </c>
      <c r="LC16" s="1">
        <f t="shared" si="118"/>
        <v>9.7214094034836744</v>
      </c>
      <c r="LD16" s="1">
        <f t="shared" si="118"/>
        <v>9.7563195917679444</v>
      </c>
      <c r="LE16" s="1">
        <f t="shared" si="118"/>
        <v>9.7913560993392394</v>
      </c>
      <c r="LF16" s="1">
        <f t="shared" si="118"/>
        <v>9.8265185675871276</v>
      </c>
      <c r="LG16" s="1">
        <f t="shared" si="118"/>
        <v>9.8618066337112396</v>
      </c>
      <c r="LH16" s="1">
        <f t="shared" si="118"/>
        <v>9.8972199307414517</v>
      </c>
      <c r="LI16" s="1">
        <f t="shared" si="118"/>
        <v>9.9327580875580725</v>
      </c>
      <c r="LJ16" s="1">
        <f t="shared" si="118"/>
        <v>9.9684207289120419</v>
      </c>
      <c r="LK16" s="1">
        <f t="shared" si="118"/>
        <v>10.004207475445174</v>
      </c>
      <c r="LL16" s="1">
        <f t="shared" si="118"/>
        <v>10.040117943710406</v>
      </c>
      <c r="LM16" s="1">
        <f t="shared" si="118"/>
        <v>10.076151746192068</v>
      </c>
      <c r="LN16" s="1">
        <f t="shared" si="118"/>
        <v>10.112308491326159</v>
      </c>
      <c r="LO16" s="1">
        <f t="shared" si="118"/>
        <v>10.148587783520677</v>
      </c>
      <c r="LP16" s="1">
        <f t="shared" si="118"/>
        <v>10.184989223175927</v>
      </c>
      <c r="LQ16" s="1">
        <f t="shared" si="118"/>
        <v>10.221512406704875</v>
      </c>
      <c r="LR16" s="1">
        <f t="shared" si="118"/>
        <v>10.258156926553511</v>
      </c>
      <c r="LS16" s="1">
        <f t="shared" si="118"/>
        <v>10.294922371221221</v>
      </c>
      <c r="LT16" s="1">
        <f t="shared" ref="LT16:OE16" si="119">LT14-LT12</f>
        <v>10.331808325281193</v>
      </c>
      <c r="LU16" s="1">
        <f t="shared" si="119"/>
        <v>10.368814369400832</v>
      </c>
      <c r="LV16" s="1">
        <f t="shared" si="119"/>
        <v>10.405940080362191</v>
      </c>
      <c r="LW16" s="1">
        <f t="shared" si="119"/>
        <v>10.4431850310824</v>
      </c>
      <c r="LX16" s="1">
        <f t="shared" si="119"/>
        <v>10.480548790634161</v>
      </c>
      <c r="LY16" s="1">
        <f t="shared" si="119"/>
        <v>10.518030924266208</v>
      </c>
      <c r="LZ16" s="1">
        <f t="shared" si="119"/>
        <v>10.555630993423806</v>
      </c>
      <c r="MA16" s="1">
        <f t="shared" si="119"/>
        <v>10.593348555769252</v>
      </c>
      <c r="MB16" s="1">
        <f t="shared" si="119"/>
        <v>10.631183165202422</v>
      </c>
      <c r="MC16" s="1">
        <f t="shared" si="119"/>
        <v>10.669134371881283</v>
      </c>
      <c r="MD16" s="1">
        <f t="shared" si="119"/>
        <v>10.707201722242468</v>
      </c>
      <c r="ME16" s="1">
        <f t="shared" si="119"/>
        <v>10.745384759021833</v>
      </c>
      <c r="MF16" s="1">
        <f t="shared" si="119"/>
        <v>10.783683021275044</v>
      </c>
      <c r="MG16" s="1">
        <f t="shared" si="119"/>
        <v>10.822096044398164</v>
      </c>
      <c r="MH16" s="1">
        <f t="shared" si="119"/>
        <v>10.860623360148264</v>
      </c>
      <c r="MI16" s="1">
        <f t="shared" si="119"/>
        <v>10.899264496664047</v>
      </c>
      <c r="MJ16" s="1">
        <f t="shared" si="119"/>
        <v>10.938018978486483</v>
      </c>
      <c r="MK16" s="1">
        <f t="shared" si="119"/>
        <v>10.976886326579439</v>
      </c>
      <c r="ML16" s="1">
        <f t="shared" si="119"/>
        <v>11.015866058350356</v>
      </c>
      <c r="MM16" s="1">
        <f t="shared" si="119"/>
        <v>11.054957687670907</v>
      </c>
      <c r="MN16" s="1">
        <f t="shared" si="119"/>
        <v>11.094160724897671</v>
      </c>
      <c r="MO16" s="1">
        <f t="shared" si="119"/>
        <v>11.133474676892851</v>
      </c>
      <c r="MP16" s="1">
        <f t="shared" si="119"/>
        <v>11.172899047044943</v>
      </c>
      <c r="MQ16" s="1">
        <f t="shared" si="119"/>
        <v>11.21243333528947</v>
      </c>
      <c r="MR16" s="1">
        <f t="shared" si="119"/>
        <v>11.252077038129704</v>
      </c>
      <c r="MS16" s="1">
        <f t="shared" si="119"/>
        <v>11.291829648657398</v>
      </c>
      <c r="MT16" s="1">
        <f t="shared" si="119"/>
        <v>11.331690656573517</v>
      </c>
      <c r="MU16" s="1">
        <f t="shared" si="119"/>
        <v>11.371659548209019</v>
      </c>
      <c r="MV16" s="1">
        <f t="shared" si="119"/>
        <v>11.411735806545593</v>
      </c>
      <c r="MW16" s="1">
        <f t="shared" si="119"/>
        <v>11.451918911236438</v>
      </c>
      <c r="MX16" s="1">
        <f t="shared" si="119"/>
        <v>11.49220833862705</v>
      </c>
      <c r="MY16" s="1">
        <f t="shared" si="119"/>
        <v>11.532603561776009</v>
      </c>
      <c r="MZ16" s="1">
        <f t="shared" si="119"/>
        <v>11.57310405047577</v>
      </c>
      <c r="NA16" s="1">
        <f t="shared" si="119"/>
        <v>11.613709271273478</v>
      </c>
      <c r="NB16" s="1">
        <f t="shared" si="119"/>
        <v>11.654418687491779</v>
      </c>
      <c r="NC16" s="1">
        <f t="shared" si="119"/>
        <v>11.695231759249634</v>
      </c>
      <c r="ND16" s="1">
        <f t="shared" si="119"/>
        <v>11.736147943483171</v>
      </c>
      <c r="NE16" s="1">
        <f t="shared" si="119"/>
        <v>11.777166693966493</v>
      </c>
      <c r="NF16" s="1">
        <f t="shared" si="119"/>
        <v>11.81828746133254</v>
      </c>
      <c r="NG16" s="1">
        <f t="shared" si="119"/>
        <v>11.859509693093937</v>
      </c>
      <c r="NH16" s="1">
        <f t="shared" si="119"/>
        <v>11.900832833663843</v>
      </c>
      <c r="NI16" s="1">
        <f t="shared" si="119"/>
        <v>11.942256324376826</v>
      </c>
      <c r="NJ16" s="1">
        <f t="shared" si="119"/>
        <v>11.983779603509721</v>
      </c>
      <c r="NK16" s="1">
        <f t="shared" si="119"/>
        <v>12.025402106302515</v>
      </c>
      <c r="NL16" s="1">
        <f t="shared" si="119"/>
        <v>12.067123264979225</v>
      </c>
      <c r="NM16" s="1">
        <f t="shared" si="119"/>
        <v>12.108942508768783</v>
      </c>
      <c r="NN16" s="1">
        <f t="shared" si="119"/>
        <v>12.150859263925922</v>
      </c>
      <c r="NO16" s="1">
        <f t="shared" si="119"/>
        <v>12.192872953752095</v>
      </c>
      <c r="NP16" s="1">
        <f t="shared" si="119"/>
        <v>12.234982998616349</v>
      </c>
      <c r="NQ16" s="1">
        <f t="shared" si="119"/>
        <v>12.277188815976254</v>
      </c>
      <c r="NR16" s="1">
        <f t="shared" si="119"/>
        <v>12.319489820398791</v>
      </c>
      <c r="NS16" s="1">
        <f t="shared" si="119"/>
        <v>12.361885423581304</v>
      </c>
      <c r="NT16" s="1">
        <f t="shared" si="119"/>
        <v>12.40437503437238</v>
      </c>
      <c r="NU16" s="1">
        <f t="shared" si="119"/>
        <v>12.446958058792793</v>
      </c>
      <c r="NV16" s="1">
        <f t="shared" si="119"/>
        <v>12.489633900056432</v>
      </c>
      <c r="NW16" s="1">
        <f t="shared" si="119"/>
        <v>12.532401958591219</v>
      </c>
      <c r="NX16" s="1">
        <f t="shared" si="119"/>
        <v>12.575261632060061</v>
      </c>
      <c r="NY16" s="1">
        <f t="shared" si="119"/>
        <v>12.618212315381772</v>
      </c>
      <c r="NZ16" s="1">
        <f t="shared" si="119"/>
        <v>12.661253400752015</v>
      </c>
      <c r="OA16" s="1">
        <f t="shared" si="119"/>
        <v>12.704384277664259</v>
      </c>
      <c r="OB16" s="1">
        <f t="shared" si="119"/>
        <v>12.747604332930704</v>
      </c>
      <c r="OC16" s="1">
        <f t="shared" si="119"/>
        <v>12.790912950703243</v>
      </c>
      <c r="OD16" s="1">
        <f t="shared" si="119"/>
        <v>12.834309512494405</v>
      </c>
      <c r="OE16" s="1">
        <f t="shared" si="119"/>
        <v>12.877793397198309</v>
      </c>
      <c r="OF16" s="1">
        <f t="shared" ref="OF16:QQ16" si="120">OF14-OF12</f>
        <v>12.921363981111622</v>
      </c>
      <c r="OG16" s="1">
        <f t="shared" si="120"/>
        <v>12.965020637954515</v>
      </c>
      <c r="OH16" s="1">
        <f t="shared" si="120"/>
        <v>13.008762738891596</v>
      </c>
      <c r="OI16" s="1">
        <f t="shared" si="120"/>
        <v>13.052589652552925</v>
      </c>
      <c r="OJ16" s="1">
        <f t="shared" si="120"/>
        <v>13.0965007450549</v>
      </c>
      <c r="OK16" s="1">
        <f t="shared" si="120"/>
        <v>13.140495380021282</v>
      </c>
      <c r="OL16" s="1">
        <f t="shared" si="120"/>
        <v>13.184572918604117</v>
      </c>
      <c r="OM16" s="1">
        <f t="shared" si="120"/>
        <v>13.228732719504716</v>
      </c>
      <c r="ON16" s="1">
        <f t="shared" si="120"/>
        <v>13.27297413899462</v>
      </c>
      <c r="OO16" s="1">
        <f t="shared" si="120"/>
        <v>13.317296530936551</v>
      </c>
      <c r="OP16" s="1">
        <f t="shared" si="120"/>
        <v>13.361699246805372</v>
      </c>
      <c r="OQ16" s="1">
        <f t="shared" si="120"/>
        <v>13.406181635709084</v>
      </c>
      <c r="OR16" s="1">
        <f t="shared" si="120"/>
        <v>13.450743044409748</v>
      </c>
      <c r="OS16" s="1">
        <f t="shared" si="120"/>
        <v>13.495382817344483</v>
      </c>
      <c r="OT16" s="1">
        <f t="shared" si="120"/>
        <v>13.540100296646397</v>
      </c>
      <c r="OU16" s="1">
        <f t="shared" si="120"/>
        <v>13.584894822165577</v>
      </c>
      <c r="OV16" s="1">
        <f t="shared" si="120"/>
        <v>13.629765731490041</v>
      </c>
      <c r="OW16" s="1">
        <f t="shared" si="120"/>
        <v>13.674712359966687</v>
      </c>
      <c r="OX16" s="1">
        <f t="shared" si="120"/>
        <v>13.719734040722276</v>
      </c>
      <c r="OY16" s="1">
        <f t="shared" si="120"/>
        <v>13.764830104684387</v>
      </c>
      <c r="OZ16" s="1">
        <f t="shared" si="120"/>
        <v>13.809999880602353</v>
      </c>
      <c r="PA16" s="1">
        <f t="shared" si="120"/>
        <v>13.855242695068242</v>
      </c>
      <c r="PB16" s="1">
        <f t="shared" si="120"/>
        <v>13.900557872537803</v>
      </c>
      <c r="PC16" s="1">
        <f t="shared" si="120"/>
        <v>13.945944735351425</v>
      </c>
      <c r="PD16" s="1">
        <f t="shared" si="120"/>
        <v>13.99140260375508</v>
      </c>
      <c r="PE16" s="1">
        <f t="shared" si="120"/>
        <v>14.036930795921274</v>
      </c>
      <c r="PF16" s="1">
        <f t="shared" si="120"/>
        <v>14.082528627970019</v>
      </c>
      <c r="PG16" s="1">
        <f t="shared" si="120"/>
        <v>14.128195413989742</v>
      </c>
      <c r="PH16" s="1">
        <f t="shared" si="120"/>
        <v>14.173930466058254</v>
      </c>
      <c r="PI16" s="1">
        <f t="shared" si="120"/>
        <v>14.219733094263676</v>
      </c>
      <c r="PJ16" s="1">
        <f t="shared" si="120"/>
        <v>14.265602606725396</v>
      </c>
      <c r="PK16" s="1">
        <f t="shared" si="120"/>
        <v>14.311538309615001</v>
      </c>
      <c r="PL16" s="1">
        <f t="shared" si="120"/>
        <v>14.35753950717721</v>
      </c>
      <c r="PM16" s="1">
        <f t="shared" si="120"/>
        <v>14.403605501750771</v>
      </c>
      <c r="PN16" s="1">
        <f t="shared" si="120"/>
        <v>14.449735593789457</v>
      </c>
      <c r="PO16" s="1">
        <f t="shared" si="120"/>
        <v>14.495929081882933</v>
      </c>
      <c r="PP16" s="1">
        <f t="shared" si="120"/>
        <v>14.542185262777709</v>
      </c>
      <c r="PQ16" s="1">
        <f t="shared" si="120"/>
        <v>14.588503431398051</v>
      </c>
      <c r="PR16" s="1">
        <f t="shared" si="120"/>
        <v>14.634882880866883</v>
      </c>
      <c r="PS16" s="1">
        <f t="shared" si="120"/>
        <v>14.681322902526718</v>
      </c>
      <c r="PT16" s="1">
        <f t="shared" si="120"/>
        <v>14.727822785960569</v>
      </c>
      <c r="PU16" s="1">
        <f t="shared" si="120"/>
        <v>14.77438181901282</v>
      </c>
      <c r="PV16" s="1">
        <f t="shared" si="120"/>
        <v>14.820999287810171</v>
      </c>
      <c r="PW16" s="1">
        <f t="shared" si="120"/>
        <v>14.86767447678251</v>
      </c>
      <c r="PX16" s="1">
        <f t="shared" si="120"/>
        <v>14.914406668683812</v>
      </c>
      <c r="PY16" s="1">
        <f t="shared" si="120"/>
        <v>14.961195144613026</v>
      </c>
      <c r="PZ16" s="1">
        <f t="shared" si="120"/>
        <v>15.008039184034956</v>
      </c>
      <c r="QA16" s="1">
        <f t="shared" si="120"/>
        <v>15.05493806480116</v>
      </c>
      <c r="QB16" s="1">
        <f t="shared" si="120"/>
        <v>15.101891063170797</v>
      </c>
      <c r="QC16" s="1">
        <f t="shared" si="120"/>
        <v>15.148897453831529</v>
      </c>
      <c r="QD16" s="1">
        <f t="shared" si="120"/>
        <v>15.195956509920373</v>
      </c>
      <c r="QE16" s="1">
        <f t="shared" si="120"/>
        <v>15.243067503044559</v>
      </c>
      <c r="QF16" s="1">
        <f t="shared" si="120"/>
        <v>15.290229703302391</v>
      </c>
      <c r="QG16" s="1">
        <f t="shared" si="120"/>
        <v>15.337442379304123</v>
      </c>
      <c r="QH16" s="1">
        <f t="shared" si="120"/>
        <v>15.384704798192763</v>
      </c>
      <c r="QI16" s="1">
        <f t="shared" si="120"/>
        <v>15.432016225664958</v>
      </c>
      <c r="QJ16" s="1">
        <f t="shared" si="120"/>
        <v>15.479375925991818</v>
      </c>
      <c r="QK16" s="1">
        <f t="shared" si="120"/>
        <v>15.526783162039729</v>
      </c>
      <c r="QL16" s="1">
        <f t="shared" si="120"/>
        <v>15.574237195291222</v>
      </c>
      <c r="QM16" s="1">
        <f t="shared" si="120"/>
        <v>15.621737285865754</v>
      </c>
      <c r="QN16" s="1">
        <f t="shared" si="120"/>
        <v>15.669282692540561</v>
      </c>
      <c r="QO16" s="1">
        <f t="shared" si="120"/>
        <v>15.716872672771435</v>
      </c>
      <c r="QP16" s="1">
        <f t="shared" si="120"/>
        <v>15.764506482713571</v>
      </c>
      <c r="QQ16" s="1">
        <f t="shared" si="120"/>
        <v>15.812183377242331</v>
      </c>
      <c r="QR16" s="1">
        <f t="shared" ref="QR16:TC16" si="121">QR14-QR12</f>
        <v>15.85990260997405</v>
      </c>
      <c r="QS16" s="1">
        <f t="shared" si="121"/>
        <v>15.907663433286844</v>
      </c>
      <c r="QT16" s="1">
        <f t="shared" si="121"/>
        <v>15.95546509834138</v>
      </c>
      <c r="QU16" s="1">
        <f t="shared" si="121"/>
        <v>16.003306855101641</v>
      </c>
      <c r="QV16" s="1">
        <f t="shared" si="121"/>
        <v>16.051187952355715</v>
      </c>
      <c r="QW16" s="1">
        <f t="shared" si="121"/>
        <v>16.099107637736566</v>
      </c>
      <c r="QX16" s="1">
        <f t="shared" si="121"/>
        <v>16.147065157742784</v>
      </c>
      <c r="QY16" s="1">
        <f t="shared" si="121"/>
        <v>16.195059757759317</v>
      </c>
      <c r="QZ16" s="1">
        <f t="shared" si="121"/>
        <v>16.243090682078279</v>
      </c>
      <c r="RA16" s="1">
        <f t="shared" si="121"/>
        <v>16.291157173919618</v>
      </c>
      <c r="RB16" s="1">
        <f t="shared" si="121"/>
        <v>16.339258475451931</v>
      </c>
      <c r="RC16" s="1">
        <f t="shared" si="121"/>
        <v>16.387393827813096</v>
      </c>
      <c r="RD16" s="1">
        <f t="shared" si="121"/>
        <v>16.435562471131085</v>
      </c>
      <c r="RE16" s="1">
        <f t="shared" si="121"/>
        <v>16.483763644544645</v>
      </c>
      <c r="RF16" s="1">
        <f t="shared" si="121"/>
        <v>16.531996586223975</v>
      </c>
      <c r="RG16" s="1">
        <f t="shared" si="121"/>
        <v>16.580260533391492</v>
      </c>
      <c r="RH16" s="1">
        <f t="shared" si="121"/>
        <v>16.628554722342479</v>
      </c>
      <c r="RI16" s="1">
        <f t="shared" si="121"/>
        <v>16.676878388465799</v>
      </c>
      <c r="RJ16" s="1">
        <f t="shared" si="121"/>
        <v>16.725230766264559</v>
      </c>
      <c r="RK16" s="1">
        <f t="shared" si="121"/>
        <v>16.773611089376811</v>
      </c>
      <c r="RL16" s="1">
        <f t="shared" si="121"/>
        <v>16.822018590596187</v>
      </c>
      <c r="RM16" s="1">
        <f t="shared" si="121"/>
        <v>16.870452501892604</v>
      </c>
      <c r="RN16" s="1">
        <f t="shared" si="121"/>
        <v>16.918912054432891</v>
      </c>
      <c r="RO16" s="1">
        <f t="shared" si="121"/>
        <v>16.967396478601444</v>
      </c>
      <c r="RP16" s="1">
        <f t="shared" si="121"/>
        <v>17.015905004020855</v>
      </c>
      <c r="RQ16" s="1">
        <f t="shared" si="121"/>
        <v>17.064436859572574</v>
      </c>
      <c r="RR16" s="1">
        <f t="shared" si="121"/>
        <v>17.112991273417521</v>
      </c>
      <c r="RS16" s="1">
        <f t="shared" si="121"/>
        <v>17.16156747301671</v>
      </c>
      <c r="RT16" s="1">
        <f t="shared" si="121"/>
        <v>17.210164685151856</v>
      </c>
      <c r="RU16" s="1">
        <f t="shared" si="121"/>
        <v>17.258782135945982</v>
      </c>
      <c r="RV16" s="1">
        <f t="shared" si="121"/>
        <v>17.307419050884029</v>
      </c>
      <c r="RW16" s="1">
        <f t="shared" si="121"/>
        <v>17.356074654833435</v>
      </c>
      <c r="RX16" s="1">
        <f t="shared" si="121"/>
        <v>17.404748172064721</v>
      </c>
      <c r="RY16" s="1">
        <f t="shared" si="121"/>
        <v>17.453438826272084</v>
      </c>
      <c r="RZ16" s="1">
        <f t="shared" si="121"/>
        <v>17.502145840593936</v>
      </c>
      <c r="SA16" s="1">
        <f t="shared" si="121"/>
        <v>17.550868437633493</v>
      </c>
      <c r="SB16" s="1">
        <f t="shared" si="121"/>
        <v>17.599605839479324</v>
      </c>
      <c r="SC16" s="1">
        <f t="shared" si="121"/>
        <v>17.648357267725899</v>
      </c>
      <c r="SD16" s="1">
        <f t="shared" si="121"/>
        <v>17.6971219434941</v>
      </c>
      <c r="SE16" s="1">
        <f t="shared" si="121"/>
        <v>17.745899087451807</v>
      </c>
      <c r="SF16" s="1">
        <f t="shared" si="121"/>
        <v>17.79468791983437</v>
      </c>
      <c r="SG16" s="1">
        <f t="shared" si="121"/>
        <v>17.843487660465168</v>
      </c>
      <c r="SH16" s="1">
        <f t="shared" si="121"/>
        <v>17.892297528776091</v>
      </c>
      <c r="SI16" s="1">
        <f t="shared" si="121"/>
        <v>17.941116743828051</v>
      </c>
      <c r="SJ16" s="1">
        <f t="shared" si="121"/>
        <v>17.989944524331477</v>
      </c>
      <c r="SK16" s="1">
        <f t="shared" si="121"/>
        <v>18.038780088666805</v>
      </c>
      <c r="SL16" s="1">
        <f t="shared" si="121"/>
        <v>18.08762265490493</v>
      </c>
      <c r="SM16" s="1">
        <f t="shared" si="121"/>
        <v>18.136471440827741</v>
      </c>
      <c r="SN16" s="1">
        <f t="shared" si="121"/>
        <v>18.1853256639485</v>
      </c>
      <c r="SO16" s="1">
        <f t="shared" si="121"/>
        <v>18.234184541532361</v>
      </c>
      <c r="SP16" s="1">
        <f t="shared" si="121"/>
        <v>18.283047290616796</v>
      </c>
      <c r="SQ16" s="1">
        <f t="shared" si="121"/>
        <v>18.331913128032042</v>
      </c>
      <c r="SR16" s="1">
        <f t="shared" si="121"/>
        <v>18.38078127042149</v>
      </c>
      <c r="SS16" s="1">
        <f t="shared" si="121"/>
        <v>18.429650934262202</v>
      </c>
      <c r="ST16" s="1">
        <f t="shared" si="121"/>
        <v>18.478521335885219</v>
      </c>
      <c r="SU16" s="1">
        <f t="shared" si="121"/>
        <v>18.527391691496057</v>
      </c>
      <c r="SV16" s="1">
        <f t="shared" si="121"/>
        <v>18.576261217195057</v>
      </c>
      <c r="SW16" s="1">
        <f t="shared" si="121"/>
        <v>18.625129128997784</v>
      </c>
      <c r="SX16" s="1">
        <f t="shared" si="121"/>
        <v>18.673994642855423</v>
      </c>
      <c r="SY16" s="1">
        <f t="shared" si="121"/>
        <v>18.722856974675178</v>
      </c>
      <c r="SZ16" s="1">
        <f t="shared" si="121"/>
        <v>18.771715340340585</v>
      </c>
      <c r="TA16" s="1">
        <f t="shared" si="121"/>
        <v>18.820568955731925</v>
      </c>
      <c r="TB16" s="1">
        <f t="shared" si="121"/>
        <v>18.869417036746523</v>
      </c>
      <c r="TC16" s="1">
        <f t="shared" si="121"/>
        <v>18.918258799319165</v>
      </c>
      <c r="TD16" s="1">
        <f t="shared" ref="TD16:VO16" si="122">TD14-TD12</f>
        <v>18.967093459442367</v>
      </c>
      <c r="TE16" s="1">
        <f t="shared" si="122"/>
        <v>19.015920233186733</v>
      </c>
      <c r="TF16" s="1">
        <f t="shared" si="122"/>
        <v>19.064738336721309</v>
      </c>
      <c r="TG16" s="1">
        <f t="shared" si="122"/>
        <v>19.113546986333802</v>
      </c>
      <c r="TH16" s="1">
        <f t="shared" si="122"/>
        <v>19.162345398450995</v>
      </c>
      <c r="TI16" s="1">
        <f t="shared" si="122"/>
        <v>19.211132789658958</v>
      </c>
      <c r="TJ16" s="1">
        <f t="shared" si="122"/>
        <v>19.259908376723388</v>
      </c>
      <c r="TK16" s="1">
        <f t="shared" si="122"/>
        <v>19.308671376609883</v>
      </c>
      <c r="TL16" s="1">
        <f t="shared" si="122"/>
        <v>19.357421006504172</v>
      </c>
      <c r="TM16" s="1">
        <f t="shared" si="122"/>
        <v>19.406156483832437</v>
      </c>
      <c r="TN16" s="1">
        <f t="shared" si="122"/>
        <v>19.454877026281551</v>
      </c>
      <c r="TO16" s="1">
        <f t="shared" si="122"/>
        <v>19.503581851819295</v>
      </c>
      <c r="TP16" s="1">
        <f t="shared" si="122"/>
        <v>19.552270178714625</v>
      </c>
      <c r="TQ16" s="1">
        <f t="shared" si="122"/>
        <v>19.600941225557929</v>
      </c>
      <c r="TR16" s="1">
        <f t="shared" si="122"/>
        <v>19.649594211281208</v>
      </c>
      <c r="TS16" s="1">
        <f t="shared" si="122"/>
        <v>19.698228355178291</v>
      </c>
      <c r="TT16" s="1">
        <f t="shared" si="122"/>
        <v>19.746842876925086</v>
      </c>
      <c r="TU16" s="1">
        <f t="shared" si="122"/>
        <v>19.795436996599744</v>
      </c>
      <c r="TV16" s="1">
        <f t="shared" si="122"/>
        <v>19.844009934702846</v>
      </c>
      <c r="TW16" s="1">
        <f t="shared" si="122"/>
        <v>19.892560912177654</v>
      </c>
      <c r="TX16" s="1">
        <f t="shared" si="122"/>
        <v>19.94108915043018</v>
      </c>
      <c r="TY16" s="1">
        <f t="shared" si="122"/>
        <v>19.989593871349438</v>
      </c>
      <c r="TZ16" s="1">
        <f t="shared" si="122"/>
        <v>20.038074297327555</v>
      </c>
      <c r="UA16" s="1">
        <f t="shared" si="122"/>
        <v>20.08652965127995</v>
      </c>
      <c r="UB16" s="1">
        <f t="shared" si="122"/>
        <v>20.134959156665481</v>
      </c>
      <c r="UC16" s="1">
        <f t="shared" si="122"/>
        <v>20.183362037506559</v>
      </c>
      <c r="UD16" s="1">
        <f t="shared" si="122"/>
        <v>20.2317375184093</v>
      </c>
      <c r="UE16" s="1">
        <f t="shared" si="122"/>
        <v>20.280084824583597</v>
      </c>
      <c r="UF16" s="1">
        <f t="shared" si="122"/>
        <v>20.328403181863308</v>
      </c>
      <c r="UG16" s="1">
        <f t="shared" si="122"/>
        <v>20.376691816726289</v>
      </c>
      <c r="UH16" s="1">
        <f t="shared" si="122"/>
        <v>20.424949956314524</v>
      </c>
      <c r="UI16" s="1">
        <f t="shared" si="122"/>
        <v>20.4731768284542</v>
      </c>
      <c r="UJ16" s="1">
        <f t="shared" si="122"/>
        <v>20.521371661675818</v>
      </c>
      <c r="UK16" s="1">
        <f t="shared" si="122"/>
        <v>20.569533685234195</v>
      </c>
      <c r="UL16" s="1">
        <f t="shared" si="122"/>
        <v>20.617662129128625</v>
      </c>
      <c r="UM16" s="1">
        <f t="shared" si="122"/>
        <v>20.665756224122827</v>
      </c>
      <c r="UN16" s="1">
        <f t="shared" si="122"/>
        <v>20.71381520176509</v>
      </c>
      <c r="UO16" s="1">
        <f t="shared" si="122"/>
        <v>20.761838294408232</v>
      </c>
      <c r="UP16" s="1">
        <f t="shared" si="122"/>
        <v>20.809824735229711</v>
      </c>
      <c r="UQ16" s="1">
        <f t="shared" si="122"/>
        <v>20.857773758251572</v>
      </c>
      <c r="UR16" s="1">
        <f t="shared" si="122"/>
        <v>20.90568459836053</v>
      </c>
      <c r="US16" s="1">
        <f t="shared" si="122"/>
        <v>20.95355649132792</v>
      </c>
      <c r="UT16" s="1">
        <f t="shared" si="122"/>
        <v>21.001388673829723</v>
      </c>
      <c r="UU16" s="1">
        <f t="shared" si="122"/>
        <v>21.049180383466602</v>
      </c>
      <c r="UV16" s="1">
        <f t="shared" si="122"/>
        <v>21.096930858783775</v>
      </c>
      <c r="UW16" s="1">
        <f t="shared" si="122"/>
        <v>21.144639339291121</v>
      </c>
      <c r="UX16" s="1">
        <f t="shared" si="122"/>
        <v>21.192305065483069</v>
      </c>
      <c r="UY16" s="1">
        <f t="shared" si="122"/>
        <v>21.239927278858577</v>
      </c>
      <c r="UZ16" s="1">
        <f t="shared" si="122"/>
        <v>21.287505221941071</v>
      </c>
      <c r="VA16" s="1">
        <f t="shared" si="122"/>
        <v>21.335038138298458</v>
      </c>
      <c r="VB16" s="1">
        <f t="shared" si="122"/>
        <v>21.382525272562937</v>
      </c>
      <c r="VC16" s="1">
        <f t="shared" si="122"/>
        <v>21.429965870451074</v>
      </c>
      <c r="VD16" s="1">
        <f t="shared" si="122"/>
        <v>21.47735917878363</v>
      </c>
      <c r="VE16" s="1">
        <f t="shared" si="122"/>
        <v>21.524704445505488</v>
      </c>
      <c r="VF16" s="1">
        <f t="shared" si="122"/>
        <v>21.572000919705587</v>
      </c>
      <c r="VG16" s="1">
        <f t="shared" si="122"/>
        <v>21.619247851636818</v>
      </c>
      <c r="VH16" s="1">
        <f t="shared" si="122"/>
        <v>21.666444492735888</v>
      </c>
      <c r="VI16" s="1">
        <f t="shared" si="122"/>
        <v>21.71359009564322</v>
      </c>
      <c r="VJ16" s="1">
        <f t="shared" si="122"/>
        <v>21.760683914222852</v>
      </c>
      <c r="VK16" s="1">
        <f t="shared" si="122"/>
        <v>21.807725203582272</v>
      </c>
      <c r="VL16" s="1">
        <f t="shared" si="122"/>
        <v>21.85471322009229</v>
      </c>
      <c r="VM16" s="1">
        <f t="shared" si="122"/>
        <v>21.901647221406897</v>
      </c>
      <c r="VN16" s="1">
        <f t="shared" si="122"/>
        <v>21.948526466483109</v>
      </c>
      <c r="VO16" s="1">
        <f t="shared" si="122"/>
        <v>21.995350215600791</v>
      </c>
      <c r="VP16" s="1">
        <f t="shared" ref="VP16:YA16" si="123">VP14-VP12</f>
        <v>22.04211773038254</v>
      </c>
      <c r="VQ16" s="1">
        <f t="shared" si="123"/>
        <v>22.088828273813441</v>
      </c>
      <c r="VR16" s="1">
        <f t="shared" si="123"/>
        <v>22.135481110260919</v>
      </c>
      <c r="VS16" s="1">
        <f t="shared" si="123"/>
        <v>22.182075505494542</v>
      </c>
      <c r="VT16" s="1">
        <f t="shared" si="123"/>
        <v>22.228610726705835</v>
      </c>
      <c r="VU16" s="1">
        <f t="shared" si="123"/>
        <v>22.275086042528049</v>
      </c>
      <c r="VV16" s="1">
        <f t="shared" si="123"/>
        <v>22.321500723055966</v>
      </c>
      <c r="VW16" s="1">
        <f t="shared" si="123"/>
        <v>22.367854039865669</v>
      </c>
      <c r="VX16" s="1">
        <f t="shared" si="123"/>
        <v>22.414145266034353</v>
      </c>
      <c r="VY16" s="1">
        <f t="shared" si="123"/>
        <v>22.460373676159989</v>
      </c>
      <c r="VZ16" s="1">
        <f t="shared" si="123"/>
        <v>22.506538546381211</v>
      </c>
      <c r="WA16" s="1">
        <f t="shared" si="123"/>
        <v>22.552639154396974</v>
      </c>
      <c r="WB16" s="1">
        <f t="shared" si="123"/>
        <v>22.598674779486331</v>
      </c>
      <c r="WC16" s="1">
        <f t="shared" si="123"/>
        <v>22.644644702528172</v>
      </c>
      <c r="WD16" s="1">
        <f t="shared" si="123"/>
        <v>22.690548206020953</v>
      </c>
      <c r="WE16" s="1">
        <f t="shared" si="123"/>
        <v>22.736384574102377</v>
      </c>
      <c r="WF16" s="1">
        <f t="shared" si="123"/>
        <v>22.782153092569192</v>
      </c>
      <c r="WG16" s="1">
        <f t="shared" si="123"/>
        <v>22.827853048896792</v>
      </c>
      <c r="WH16" s="1">
        <f t="shared" si="123"/>
        <v>22.873483732259022</v>
      </c>
      <c r="WI16" s="1">
        <f t="shared" si="123"/>
        <v>22.919044433547803</v>
      </c>
      <c r="WJ16" s="1">
        <f t="shared" si="123"/>
        <v>22.964534445392854</v>
      </c>
      <c r="WK16" s="1">
        <f t="shared" si="123"/>
        <v>23.009953062181332</v>
      </c>
      <c r="WL16" s="1">
        <f t="shared" si="123"/>
        <v>23.055299580077541</v>
      </c>
      <c r="WM16" s="1">
        <f t="shared" si="123"/>
        <v>23.100573297042573</v>
      </c>
      <c r="WN16" s="1">
        <f t="shared" si="123"/>
        <v>23.145773512854028</v>
      </c>
      <c r="WO16" s="1">
        <f t="shared" si="123"/>
        <v>23.190899529125556</v>
      </c>
      <c r="WP16" s="1">
        <f t="shared" si="123"/>
        <v>23.235950649326568</v>
      </c>
      <c r="WQ16" s="1">
        <f t="shared" si="123"/>
        <v>23.280926178801923</v>
      </c>
      <c r="WR16" s="1">
        <f t="shared" si="123"/>
        <v>23.325825424791461</v>
      </c>
      <c r="WS16" s="1">
        <f t="shared" si="123"/>
        <v>23.370647696449652</v>
      </c>
      <c r="WT16" s="1">
        <f t="shared" si="123"/>
        <v>23.415392304865286</v>
      </c>
      <c r="WU16" s="1">
        <f t="shared" si="123"/>
        <v>23.460058563080992</v>
      </c>
      <c r="WV16" s="1">
        <f t="shared" si="123"/>
        <v>23.504645786112892</v>
      </c>
      <c r="WW16" s="1">
        <f t="shared" si="123"/>
        <v>23.549153290970207</v>
      </c>
      <c r="WX16" s="1">
        <f t="shared" si="123"/>
        <v>23.593580396674771</v>
      </c>
      <c r="WY16" s="1">
        <f t="shared" si="123"/>
        <v>23.637926424280732</v>
      </c>
      <c r="WZ16" s="1">
        <f t="shared" si="123"/>
        <v>23.682190696894068</v>
      </c>
      <c r="XA16" s="1">
        <f t="shared" si="123"/>
        <v>23.726372539692118</v>
      </c>
      <c r="XB16" s="1">
        <f t="shared" si="123"/>
        <v>23.770471279943223</v>
      </c>
      <c r="XC16" s="1">
        <f t="shared" si="123"/>
        <v>23.814486247026242</v>
      </c>
      <c r="XD16" s="1">
        <f t="shared" si="123"/>
        <v>23.858416772450102</v>
      </c>
      <c r="XE16" s="1">
        <f t="shared" si="123"/>
        <v>23.902262189873376</v>
      </c>
      <c r="XF16" s="1">
        <f t="shared" si="123"/>
        <v>23.946021835123798</v>
      </c>
      <c r="XG16" s="1">
        <f t="shared" si="123"/>
        <v>23.989695046217768</v>
      </c>
      <c r="XH16" s="1">
        <f t="shared" si="123"/>
        <v>24.033281163379918</v>
      </c>
      <c r="XI16" s="1">
        <f t="shared" si="123"/>
        <v>24.076779529062645</v>
      </c>
      <c r="XJ16" s="1">
        <f t="shared" si="123"/>
        <v>24.120189487965586</v>
      </c>
      <c r="XK16" s="1">
        <f t="shared" si="123"/>
        <v>24.163510387055137</v>
      </c>
      <c r="XL16" s="1">
        <f t="shared" si="123"/>
        <v>24.206741575583955</v>
      </c>
      <c r="XM16" s="1">
        <f t="shared" si="123"/>
        <v>24.249882405110469</v>
      </c>
      <c r="XN16" s="1">
        <f t="shared" si="123"/>
        <v>24.292932229518335</v>
      </c>
      <c r="XO16" s="1">
        <f t="shared" si="123"/>
        <v>24.335890405035947</v>
      </c>
      <c r="XP16" s="1">
        <f t="shared" si="123"/>
        <v>24.378756290255929</v>
      </c>
      <c r="XQ16" s="1">
        <f t="shared" si="123"/>
        <v>24.421529246154524</v>
      </c>
      <c r="XR16" s="1">
        <f t="shared" si="123"/>
        <v>24.464208636111188</v>
      </c>
      <c r="XS16" s="1">
        <f t="shared" si="123"/>
        <v>24.506793825927907</v>
      </c>
      <c r="XT16" s="1">
        <f t="shared" si="123"/>
        <v>24.549284183848766</v>
      </c>
      <c r="XU16" s="1">
        <f t="shared" si="123"/>
        <v>24.591679080579329</v>
      </c>
      <c r="XV16" s="1">
        <f t="shared" si="123"/>
        <v>24.633977889306092</v>
      </c>
      <c r="XW16" s="1">
        <f t="shared" si="123"/>
        <v>24.67617998571594</v>
      </c>
      <c r="XX16" s="1">
        <f t="shared" si="123"/>
        <v>24.718284748015542</v>
      </c>
      <c r="XY16" s="1">
        <f t="shared" si="123"/>
        <v>24.760291556950794</v>
      </c>
      <c r="XZ16" s="1">
        <f t="shared" si="123"/>
        <v>24.802199795826265</v>
      </c>
      <c r="YA16" s="1">
        <f t="shared" si="123"/>
        <v>24.844008850524542</v>
      </c>
      <c r="YB16" s="1">
        <f t="shared" ref="YB16:AAM16" si="124">YB14-YB12</f>
        <v>24.885718109525655</v>
      </c>
      <c r="YC16" s="1">
        <f t="shared" si="124"/>
        <v>24.927326963926532</v>
      </c>
      <c r="YD16" s="1">
        <f t="shared" si="124"/>
        <v>24.968834807460333</v>
      </c>
      <c r="YE16" s="1">
        <f t="shared" si="124"/>
        <v>25.010241036515872</v>
      </c>
      <c r="YF16" s="1">
        <f t="shared" si="124"/>
        <v>25.051545050156943</v>
      </c>
      <c r="YG16" s="1">
        <f t="shared" si="124"/>
        <v>25.092746250141811</v>
      </c>
      <c r="YH16" s="1">
        <f t="shared" si="124"/>
        <v>25.133844040942439</v>
      </c>
      <c r="YI16" s="1">
        <f t="shared" si="124"/>
        <v>25.17483782976398</v>
      </c>
      <c r="YJ16" s="1">
        <f t="shared" si="124"/>
        <v>25.215727026564071</v>
      </c>
      <c r="YK16" s="1">
        <f t="shared" si="124"/>
        <v>25.256511044072177</v>
      </c>
      <c r="YL16" s="1">
        <f t="shared" si="124"/>
        <v>25.297189297809009</v>
      </c>
      <c r="YM16" s="1">
        <f t="shared" si="124"/>
        <v>25.337761206105853</v>
      </c>
      <c r="YN16" s="1">
        <f t="shared" si="124"/>
        <v>25.378226190123748</v>
      </c>
      <c r="YO16" s="1">
        <f t="shared" si="124"/>
        <v>25.418583673873098</v>
      </c>
      <c r="YP16" s="1">
        <f t="shared" si="124"/>
        <v>25.458833084232793</v>
      </c>
      <c r="YQ16" s="1">
        <f t="shared" si="124"/>
        <v>25.498973850969602</v>
      </c>
      <c r="YR16" s="1">
        <f t="shared" si="124"/>
        <v>25.539005406757472</v>
      </c>
      <c r="YS16" s="1">
        <f t="shared" si="124"/>
        <v>25.578927187196882</v>
      </c>
      <c r="YT16" s="1">
        <f t="shared" si="124"/>
        <v>25.618738630834109</v>
      </c>
      <c r="YU16" s="1">
        <f t="shared" si="124"/>
        <v>25.658439179180522</v>
      </c>
      <c r="YV16" s="1">
        <f t="shared" si="124"/>
        <v>25.698028276731943</v>
      </c>
      <c r="YW16" s="1">
        <f t="shared" si="124"/>
        <v>25.737505370987837</v>
      </c>
      <c r="YX16" s="1">
        <f t="shared" si="124"/>
        <v>25.776869912470698</v>
      </c>
      <c r="YY16" s="1">
        <f t="shared" si="124"/>
        <v>25.816121354745302</v>
      </c>
      <c r="YZ16" s="1">
        <f t="shared" si="124"/>
        <v>25.855259154437931</v>
      </c>
      <c r="ZA16" s="1">
        <f t="shared" si="124"/>
        <v>25.894282771255703</v>
      </c>
      <c r="ZB16" s="1">
        <f t="shared" si="124"/>
        <v>25.933191668005868</v>
      </c>
      <c r="ZC16" s="1">
        <f t="shared" si="124"/>
        <v>25.971985310614944</v>
      </c>
      <c r="ZD16" s="1">
        <f t="shared" si="124"/>
        <v>26.010663168148117</v>
      </c>
      <c r="ZE16" s="1">
        <f t="shared" si="124"/>
        <v>26.049224712828387</v>
      </c>
      <c r="ZF16" s="1">
        <f t="shared" si="124"/>
        <v>26.087669420055906</v>
      </c>
      <c r="ZG16" s="1">
        <f t="shared" si="124"/>
        <v>26.125996768427171</v>
      </c>
      <c r="ZH16" s="1">
        <f t="shared" si="124"/>
        <v>26.164206239754197</v>
      </c>
      <c r="ZI16" s="1">
        <f t="shared" si="124"/>
        <v>26.202297319083915</v>
      </c>
      <c r="ZJ16" s="1">
        <f t="shared" si="124"/>
        <v>26.240269494717236</v>
      </c>
      <c r="ZK16" s="1">
        <f t="shared" si="124"/>
        <v>26.278122258228397</v>
      </c>
      <c r="ZL16" s="1">
        <f t="shared" si="124"/>
        <v>26.315855104484072</v>
      </c>
      <c r="ZM16" s="1">
        <f t="shared" si="124"/>
        <v>26.353467531662659</v>
      </c>
      <c r="ZN16" s="1">
        <f t="shared" si="124"/>
        <v>26.390959041273558</v>
      </c>
      <c r="ZO16" s="1">
        <f t="shared" si="124"/>
        <v>26.428329138176121</v>
      </c>
      <c r="ZP16" s="1">
        <f t="shared" si="124"/>
        <v>26.465577330599192</v>
      </c>
      <c r="ZQ16" s="1">
        <f t="shared" si="124"/>
        <v>26.502703130160054</v>
      </c>
      <c r="ZR16" s="1">
        <f t="shared" si="124"/>
        <v>26.539706051883712</v>
      </c>
      <c r="ZS16" s="1">
        <f t="shared" si="124"/>
        <v>26.576585614222086</v>
      </c>
      <c r="ZT16" s="1">
        <f t="shared" si="124"/>
        <v>26.61334133907317</v>
      </c>
      <c r="ZU16" s="1">
        <f t="shared" si="124"/>
        <v>26.649972751800231</v>
      </c>
      <c r="ZV16" s="1">
        <f t="shared" si="124"/>
        <v>26.686479381250976</v>
      </c>
      <c r="ZW16" s="1">
        <f t="shared" si="124"/>
        <v>26.722860759776704</v>
      </c>
      <c r="ZX16" s="1">
        <f t="shared" si="124"/>
        <v>26.759116423251537</v>
      </c>
      <c r="ZY16" s="1">
        <f t="shared" si="124"/>
        <v>26.795245911091474</v>
      </c>
      <c r="ZZ16" s="1">
        <f t="shared" si="124"/>
        <v>26.831248766273657</v>
      </c>
      <c r="AAA16" s="1">
        <f t="shared" si="124"/>
        <v>26.867124535355451</v>
      </c>
      <c r="AAB16" s="1">
        <f t="shared" si="124"/>
        <v>26.902872768493616</v>
      </c>
      <c r="AAC16" s="1">
        <f t="shared" si="124"/>
        <v>26.93849301946349</v>
      </c>
      <c r="AAD16" s="1">
        <f t="shared" si="124"/>
        <v>26.973984845678086</v>
      </c>
      <c r="AAE16" s="1">
        <f t="shared" si="124"/>
        <v>27.009347808207206</v>
      </c>
      <c r="AAF16" s="1">
        <f t="shared" si="124"/>
        <v>27.04458147179669</v>
      </c>
      <c r="AAG16" s="1">
        <f t="shared" si="124"/>
        <v>27.079685404887368</v>
      </c>
      <c r="AAH16" s="1">
        <f t="shared" si="124"/>
        <v>27.114659179634323</v>
      </c>
      <c r="AAI16" s="1">
        <f t="shared" si="124"/>
        <v>27.149502371926001</v>
      </c>
      <c r="AAJ16" s="1">
        <f t="shared" si="124"/>
        <v>27.184214561403259</v>
      </c>
      <c r="AAK16" s="1">
        <f t="shared" si="124"/>
        <v>27.218795331478532</v>
      </c>
      <c r="AAL16" s="1">
        <f t="shared" si="124"/>
        <v>27.253244269354944</v>
      </c>
      <c r="AAM16" s="1">
        <f t="shared" si="124"/>
        <v>27.287560966045366</v>
      </c>
      <c r="AAN16" s="1">
        <f t="shared" ref="AAN16:ACY16" si="125">AAN14-AAN12</f>
        <v>27.321745016391585</v>
      </c>
      <c r="AAO16" s="1">
        <f t="shared" si="125"/>
        <v>27.355796019083332</v>
      </c>
      <c r="AAP16" s="1">
        <f t="shared" si="125"/>
        <v>27.389713576677469</v>
      </c>
      <c r="AAQ16" s="1">
        <f t="shared" si="125"/>
        <v>27.42349729561699</v>
      </c>
      <c r="AAR16" s="1">
        <f t="shared" si="125"/>
        <v>27.457146786250153</v>
      </c>
      <c r="AAS16" s="1">
        <f t="shared" si="125"/>
        <v>27.49066166284949</v>
      </c>
      <c r="AAT16" s="1">
        <f t="shared" si="125"/>
        <v>27.524041543631085</v>
      </c>
      <c r="AAU16" s="1">
        <f t="shared" si="125"/>
        <v>27.557286050773431</v>
      </c>
      <c r="AAV16" s="1">
        <f t="shared" si="125"/>
        <v>27.590394810436589</v>
      </c>
      <c r="AAW16" s="1">
        <f t="shared" si="125"/>
        <v>27.623367452781252</v>
      </c>
      <c r="AAX16" s="1">
        <f t="shared" si="125"/>
        <v>27.656203611987877</v>
      </c>
      <c r="AAY16" s="1">
        <f t="shared" si="125"/>
        <v>27.688902926275599</v>
      </c>
      <c r="AAZ16" s="1">
        <f t="shared" si="125"/>
        <v>27.721465037921462</v>
      </c>
      <c r="ABA16" s="1">
        <f t="shared" si="125"/>
        <v>27.753889593279336</v>
      </c>
      <c r="ABB16" s="1">
        <f t="shared" si="125"/>
        <v>27.786176242799062</v>
      </c>
      <c r="ABC16" s="1">
        <f t="shared" si="125"/>
        <v>27.818324641045443</v>
      </c>
      <c r="ABD16" s="1">
        <f t="shared" si="125"/>
        <v>27.850334446717284</v>
      </c>
      <c r="ABE16" s="1">
        <f t="shared" si="125"/>
        <v>27.882205322666511</v>
      </c>
      <c r="ABF16" s="1">
        <f t="shared" si="125"/>
        <v>27.913936935917164</v>
      </c>
      <c r="ABG16" s="1">
        <f t="shared" si="125"/>
        <v>27.945528957684335</v>
      </c>
      <c r="ABH16" s="1">
        <f t="shared" si="125"/>
        <v>27.976981063393414</v>
      </c>
      <c r="ABI16" s="1">
        <f t="shared" si="125"/>
        <v>28.008292932698946</v>
      </c>
      <c r="ABJ16" s="1">
        <f t="shared" si="125"/>
        <v>28.039464249503695</v>
      </c>
      <c r="ABK16" s="1">
        <f t="shared" si="125"/>
        <v>28.070494701977687</v>
      </c>
      <c r="ABL16" s="1">
        <f t="shared" si="125"/>
        <v>28.101383982577246</v>
      </c>
      <c r="ABM16" s="1">
        <f t="shared" si="125"/>
        <v>28.13213178806399</v>
      </c>
      <c r="ABN16" s="1">
        <f t="shared" si="125"/>
        <v>28.162737819523862</v>
      </c>
      <c r="ABO16" s="1">
        <f t="shared" si="125"/>
        <v>28.19320178238603</v>
      </c>
      <c r="ABP16" s="1">
        <f t="shared" si="125"/>
        <v>28.223523386442089</v>
      </c>
      <c r="ABQ16" s="1">
        <f t="shared" si="125"/>
        <v>28.25370234586493</v>
      </c>
      <c r="ABR16" s="1">
        <f t="shared" si="125"/>
        <v>28.283738379227792</v>
      </c>
      <c r="ABS16" s="1">
        <f t="shared" si="125"/>
        <v>28.313631209523198</v>
      </c>
      <c r="ABT16" s="1">
        <f t="shared" si="125"/>
        <v>28.343380564182073</v>
      </c>
      <c r="ABU16" s="1">
        <f t="shared" si="125"/>
        <v>28.372986175092628</v>
      </c>
      <c r="ABV16" s="1">
        <f t="shared" si="125"/>
        <v>28.402447778619393</v>
      </c>
      <c r="ABW16" s="1">
        <f t="shared" si="125"/>
        <v>28.431765115622134</v>
      </c>
      <c r="ABX16" s="1">
        <f t="shared" si="125"/>
        <v>28.46093793147497</v>
      </c>
      <c r="ABY16" s="1">
        <f t="shared" si="125"/>
        <v>28.489965976085355</v>
      </c>
      <c r="ABZ16" s="1">
        <f t="shared" si="125"/>
        <v>28.518849003912852</v>
      </c>
      <c r="ACA16" s="1">
        <f t="shared" si="125"/>
        <v>28.547586773988336</v>
      </c>
      <c r="ACB16" s="1">
        <f t="shared" si="125"/>
        <v>28.576179049932783</v>
      </c>
      <c r="ACC16" s="1">
        <f t="shared" si="125"/>
        <v>28.604625599976472</v>
      </c>
      <c r="ACD16" s="1">
        <f t="shared" si="125"/>
        <v>28.632926196977742</v>
      </c>
      <c r="ACE16" s="1">
        <f t="shared" si="125"/>
        <v>28.661080618442028</v>
      </c>
      <c r="ACF16" s="1">
        <f t="shared" si="125"/>
        <v>28.689088646540839</v>
      </c>
      <c r="ACG16" s="1">
        <f t="shared" si="125"/>
        <v>28.716950068130707</v>
      </c>
      <c r="ACH16" s="1">
        <f t="shared" si="125"/>
        <v>28.744664674772221</v>
      </c>
      <c r="ACI16" s="1">
        <f t="shared" si="125"/>
        <v>28.772232262748808</v>
      </c>
      <c r="ACJ16" s="1">
        <f t="shared" si="125"/>
        <v>28.799652633085866</v>
      </c>
      <c r="ACK16" s="1">
        <f t="shared" si="125"/>
        <v>28.82692559156958</v>
      </c>
      <c r="ACL16" s="1">
        <f t="shared" si="125"/>
        <v>28.854050948765959</v>
      </c>
      <c r="ACM16" s="1">
        <f t="shared" si="125"/>
        <v>28.881028520039749</v>
      </c>
      <c r="ACN16" s="1">
        <f t="shared" si="125"/>
        <v>28.907858125573391</v>
      </c>
      <c r="ACO16" s="1">
        <f t="shared" si="125"/>
        <v>28.93453959038597</v>
      </c>
      <c r="ACP16" s="1">
        <f t="shared" si="125"/>
        <v>28.961072744352066</v>
      </c>
      <c r="ACQ16" s="1">
        <f t="shared" si="125"/>
        <v>28.987457422220771</v>
      </c>
      <c r="ACR16" s="1">
        <f t="shared" si="125"/>
        <v>29.013693463634738</v>
      </c>
      <c r="ACS16" s="1">
        <f t="shared" si="125"/>
        <v>29.039780713148826</v>
      </c>
      <c r="ACT16" s="1">
        <f t="shared" si="125"/>
        <v>29.065719020249276</v>
      </c>
      <c r="ACU16" s="1">
        <f t="shared" si="125"/>
        <v>29.091508239372473</v>
      </c>
      <c r="ACV16" s="1">
        <f t="shared" si="125"/>
        <v>29.117148229924112</v>
      </c>
      <c r="ACW16" s="1">
        <f t="shared" si="125"/>
        <v>29.142638856297776</v>
      </c>
      <c r="ACX16" s="1">
        <f t="shared" si="125"/>
        <v>29.167979987894185</v>
      </c>
      <c r="ACY16" s="1">
        <f t="shared" si="125"/>
        <v>29.193171499139901</v>
      </c>
      <c r="ACZ16" s="1">
        <f t="shared" ref="ACZ16:AFK16" si="126">ACZ14-ACZ12</f>
        <v>29.218213269506265</v>
      </c>
      <c r="ADA16" s="1">
        <f t="shared" si="126"/>
        <v>29.243105183528513</v>
      </c>
      <c r="ADB16" s="1">
        <f t="shared" si="126"/>
        <v>29.26784713082445</v>
      </c>
      <c r="ADC16" s="1">
        <f t="shared" si="126"/>
        <v>29.292439006113362</v>
      </c>
      <c r="ADD16" s="1">
        <f t="shared" si="126"/>
        <v>29.316880709235143</v>
      </c>
      <c r="ADE16" s="1">
        <f t="shared" si="126"/>
        <v>29.341172145169093</v>
      </c>
      <c r="ADF16" s="1">
        <f t="shared" si="126"/>
        <v>29.365313224052624</v>
      </c>
      <c r="ADG16" s="1">
        <f t="shared" si="126"/>
        <v>29.389303861200524</v>
      </c>
      <c r="ADH16" s="1">
        <f t="shared" si="126"/>
        <v>29.413143977123518</v>
      </c>
      <c r="ADI16" s="1">
        <f t="shared" si="126"/>
        <v>29.436833497547493</v>
      </c>
      <c r="ADJ16" s="1">
        <f t="shared" si="126"/>
        <v>29.460372353432021</v>
      </c>
      <c r="ADK16" s="1">
        <f t="shared" si="126"/>
        <v>29.483760480989613</v>
      </c>
      <c r="ADL16" s="1">
        <f t="shared" si="126"/>
        <v>29.506997821704402</v>
      </c>
      <c r="ADM16" s="1">
        <f t="shared" si="126"/>
        <v>29.530084322351094</v>
      </c>
      <c r="ADN16" s="1">
        <f t="shared" si="126"/>
        <v>29.553019935013765</v>
      </c>
      <c r="ADO16" s="1">
        <f t="shared" si="126"/>
        <v>29.575804617105014</v>
      </c>
      <c r="ADP16" s="1">
        <f t="shared" si="126"/>
        <v>29.598438331384507</v>
      </c>
      <c r="ADQ16" s="1">
        <f t="shared" si="126"/>
        <v>29.620921045978069</v>
      </c>
      <c r="ADR16" s="1">
        <f t="shared" si="126"/>
        <v>29.64325273439659</v>
      </c>
      <c r="ADS16" s="1">
        <f t="shared" si="126"/>
        <v>29.665433375554702</v>
      </c>
      <c r="ADT16" s="1">
        <f t="shared" si="126"/>
        <v>29.68746295378989</v>
      </c>
      <c r="ADU16" s="1">
        <f t="shared" si="126"/>
        <v>29.709341458881315</v>
      </c>
      <c r="ADV16" s="1">
        <f t="shared" si="126"/>
        <v>29.731068886068467</v>
      </c>
      <c r="ADW16" s="1">
        <f t="shared" si="126"/>
        <v>29.752645236070414</v>
      </c>
      <c r="ADX16" s="1">
        <f t="shared" si="126"/>
        <v>29.774070515104384</v>
      </c>
      <c r="ADY16" s="1">
        <f t="shared" si="126"/>
        <v>29.795344734904788</v>
      </c>
      <c r="ADZ16" s="1">
        <f t="shared" si="126"/>
        <v>29.816467912741913</v>
      </c>
      <c r="AEA16" s="1">
        <f t="shared" si="126"/>
        <v>29.837440071441051</v>
      </c>
      <c r="AEB16" s="1">
        <f t="shared" si="126"/>
        <v>29.858261239401081</v>
      </c>
      <c r="AEC16" s="1">
        <f t="shared" si="126"/>
        <v>29.878931450613639</v>
      </c>
      <c r="AED16" s="1">
        <f t="shared" si="126"/>
        <v>29.899450744681701</v>
      </c>
      <c r="AEE16" s="1">
        <f t="shared" si="126"/>
        <v>29.9198191668386</v>
      </c>
      <c r="AEF16" s="1">
        <f t="shared" si="126"/>
        <v>29.940036767966891</v>
      </c>
      <c r="AEG16" s="1">
        <f t="shared" si="126"/>
        <v>29.960103604617043</v>
      </c>
      <c r="AEH16" s="1">
        <f t="shared" si="126"/>
        <v>29.980019739026563</v>
      </c>
      <c r="AEI16" s="1">
        <f t="shared" si="126"/>
        <v>29.999785239138635</v>
      </c>
      <c r="AEJ16" s="1">
        <f t="shared" si="126"/>
        <v>30.019400178621101</v>
      </c>
      <c r="AEK16" s="1">
        <f t="shared" si="126"/>
        <v>30.038864636885162</v>
      </c>
      <c r="AEL16" s="1">
        <f t="shared" si="126"/>
        <v>30.058178699104491</v>
      </c>
      <c r="AEM16" s="1">
        <f t="shared" si="126"/>
        <v>30.077342456233762</v>
      </c>
      <c r="AEN16" s="1">
        <f t="shared" si="126"/>
        <v>30.096356005027818</v>
      </c>
      <c r="AEO16" s="1">
        <f t="shared" si="126"/>
        <v>30.115219448060209</v>
      </c>
      <c r="AEP16" s="1">
        <f t="shared" si="126"/>
        <v>30.133932893742301</v>
      </c>
      <c r="AEQ16" s="1">
        <f t="shared" si="126"/>
        <v>30.152496456341968</v>
      </c>
      <c r="AER16" s="1">
        <f t="shared" si="126"/>
        <v>30.170910256002536</v>
      </c>
      <c r="AES16" s="1">
        <f t="shared" si="126"/>
        <v>30.189174418761485</v>
      </c>
      <c r="AET16" s="1">
        <f t="shared" si="126"/>
        <v>30.207289076569513</v>
      </c>
      <c r="AEU16" s="1">
        <f t="shared" si="126"/>
        <v>30.225254367309038</v>
      </c>
      <c r="AEV16" s="1">
        <f t="shared" si="126"/>
        <v>30.243070434813475</v>
      </c>
      <c r="AEW16" s="1">
        <f t="shared" si="126"/>
        <v>30.260737428885651</v>
      </c>
      <c r="AEX16" s="1">
        <f t="shared" si="126"/>
        <v>30.27825550531696</v>
      </c>
      <c r="AEY16" s="1">
        <f t="shared" si="126"/>
        <v>30.29562482590606</v>
      </c>
      <c r="AEZ16" s="1">
        <f t="shared" si="126"/>
        <v>30.312845558477594</v>
      </c>
      <c r="AFA16" s="1">
        <f t="shared" si="126"/>
        <v>30.329917876901355</v>
      </c>
      <c r="AFB16" s="1">
        <f t="shared" si="126"/>
        <v>30.346841961110698</v>
      </c>
      <c r="AFC16" s="1">
        <f t="shared" si="126"/>
        <v>30.363617997121775</v>
      </c>
      <c r="AFD16" s="1">
        <f t="shared" si="126"/>
        <v>30.380246177052086</v>
      </c>
      <c r="AFE16" s="1">
        <f t="shared" si="126"/>
        <v>30.396726699139382</v>
      </c>
      <c r="AFF16" s="1">
        <f t="shared" si="126"/>
        <v>30.413059767760604</v>
      </c>
      <c r="AFG16" s="1">
        <f t="shared" si="126"/>
        <v>30.429245593450489</v>
      </c>
      <c r="AFH16" s="1">
        <f t="shared" si="126"/>
        <v>30.44528439292073</v>
      </c>
      <c r="AFI16" s="1">
        <f t="shared" si="126"/>
        <v>30.461176389078378</v>
      </c>
      <c r="AFJ16" s="1">
        <f t="shared" si="126"/>
        <v>30.476921811045017</v>
      </c>
      <c r="AFK16" s="1">
        <f t="shared" si="126"/>
        <v>30.492520894175506</v>
      </c>
      <c r="AFL16" s="1">
        <f t="shared" ref="AFL16:AHW16" si="127">AFL14-AFL12</f>
        <v>30.507973880076644</v>
      </c>
      <c r="AFM16" s="1">
        <f t="shared" si="127"/>
        <v>30.523281016626104</v>
      </c>
      <c r="AFN16" s="1">
        <f t="shared" si="127"/>
        <v>30.538442557991381</v>
      </c>
      <c r="AFO16" s="1">
        <f t="shared" si="127"/>
        <v>30.553458764648354</v>
      </c>
      <c r="AFP16" s="1">
        <f t="shared" si="127"/>
        <v>30.568329903400368</v>
      </c>
      <c r="AFQ16" s="1">
        <f t="shared" si="127"/>
        <v>30.58305624739678</v>
      </c>
      <c r="AFR16" s="1">
        <f t="shared" si="127"/>
        <v>30.597638076152045</v>
      </c>
      <c r="AFS16" s="1">
        <f t="shared" si="127"/>
        <v>30.61207567556437</v>
      </c>
      <c r="AFT16" s="1">
        <f t="shared" si="127"/>
        <v>30.626369337934445</v>
      </c>
      <c r="AFU16" s="1">
        <f t="shared" si="127"/>
        <v>30.640519361984701</v>
      </c>
      <c r="AFV16" s="1">
        <f t="shared" si="127"/>
        <v>30.654526052877461</v>
      </c>
      <c r="AFW16" s="1">
        <f t="shared" si="127"/>
        <v>30.668389722234313</v>
      </c>
      <c r="AFX16" s="1">
        <f t="shared" si="127"/>
        <v>30.682110688154602</v>
      </c>
      <c r="AFY16" s="1">
        <f t="shared" si="127"/>
        <v>30.695689275234422</v>
      </c>
      <c r="AFZ16" s="1">
        <f t="shared" si="127"/>
        <v>30.709125814585292</v>
      </c>
      <c r="AGA16" s="1">
        <f t="shared" si="127"/>
        <v>30.722420643853184</v>
      </c>
      <c r="AGB16" s="1">
        <f t="shared" si="127"/>
        <v>30.73557410723696</v>
      </c>
      <c r="AGC16" s="1">
        <f t="shared" si="127"/>
        <v>30.748586555507536</v>
      </c>
      <c r="AGD16" s="1">
        <f t="shared" si="127"/>
        <v>30.761458346026537</v>
      </c>
      <c r="AGE16" s="1">
        <f t="shared" si="127"/>
        <v>30.7741898427652</v>
      </c>
      <c r="AGF16" s="1">
        <f t="shared" si="127"/>
        <v>30.786781416322928</v>
      </c>
      <c r="AGG16" s="1">
        <f t="shared" si="127"/>
        <v>30.799233443946513</v>
      </c>
      <c r="AGH16" s="1">
        <f t="shared" si="127"/>
        <v>30.811546309548461</v>
      </c>
      <c r="AGI16" s="1">
        <f t="shared" si="127"/>
        <v>30.823720403726274</v>
      </c>
      <c r="AGJ16" s="1">
        <f t="shared" si="127"/>
        <v>30.835756123780897</v>
      </c>
      <c r="AGK16" s="1">
        <f t="shared" si="127"/>
        <v>30.847653873735698</v>
      </c>
      <c r="AGL16" s="1">
        <f t="shared" si="127"/>
        <v>30.859414064355175</v>
      </c>
      <c r="AGM16" s="1">
        <f t="shared" si="127"/>
        <v>30.871037113163823</v>
      </c>
      <c r="AGN16" s="1">
        <f t="shared" si="127"/>
        <v>30.882523444465054</v>
      </c>
      <c r="AGO16" s="1">
        <f t="shared" si="127"/>
        <v>30.893873489359684</v>
      </c>
      <c r="AGP16" s="1">
        <f t="shared" si="127"/>
        <v>30.905087685765071</v>
      </c>
      <c r="AGQ16" s="1">
        <f t="shared" si="127"/>
        <v>30.916166478433677</v>
      </c>
      <c r="AGR16" s="1">
        <f t="shared" si="127"/>
        <v>30.927110318972012</v>
      </c>
      <c r="AGS16" s="1">
        <f t="shared" si="127"/>
        <v>30.9379196658594</v>
      </c>
      <c r="AGT16" s="1">
        <f t="shared" si="127"/>
        <v>30.94859498446662</v>
      </c>
      <c r="AGU16" s="1">
        <f t="shared" si="127"/>
        <v>30.959136747075135</v>
      </c>
      <c r="AGV16" s="1">
        <f t="shared" si="127"/>
        <v>30.969545432895295</v>
      </c>
      <c r="AGW16" s="1">
        <f t="shared" si="127"/>
        <v>30.979821528085637</v>
      </c>
      <c r="AGX16" s="1">
        <f t="shared" si="127"/>
        <v>30.98996552577146</v>
      </c>
      <c r="AGY16" s="1">
        <f t="shared" si="127"/>
        <v>30.999977926063568</v>
      </c>
      <c r="AGZ16" s="1">
        <f t="shared" si="127"/>
        <v>31.009859236077286</v>
      </c>
      <c r="AHA16" s="1">
        <f t="shared" si="127"/>
        <v>31.019609969951137</v>
      </c>
      <c r="AHB16" s="1">
        <f t="shared" si="127"/>
        <v>31.029230648865465</v>
      </c>
      <c r="AHC16" s="1">
        <f t="shared" si="127"/>
        <v>31.038721801061492</v>
      </c>
      <c r="AHD16" s="1">
        <f t="shared" si="127"/>
        <v>31.04808396186003</v>
      </c>
      <c r="AHE16" s="1">
        <f t="shared" si="127"/>
        <v>31.057317673680259</v>
      </c>
      <c r="AHF16" s="1">
        <f t="shared" si="127"/>
        <v>31.066423486058564</v>
      </c>
      <c r="AHG16" s="1">
        <f t="shared" si="127"/>
        <v>31.075401955667278</v>
      </c>
      <c r="AHH16" s="1">
        <f t="shared" si="127"/>
        <v>31.084253646333345</v>
      </c>
      <c r="AHI16" s="1">
        <f t="shared" si="127"/>
        <v>31.092979129057529</v>
      </c>
      <c r="AHJ16" s="1">
        <f t="shared" si="127"/>
        <v>31.101578982032713</v>
      </c>
      <c r="AHK16" s="1">
        <f t="shared" si="127"/>
        <v>31.110053790663105</v>
      </c>
      <c r="AHL16" s="1">
        <f t="shared" si="127"/>
        <v>31.118404147582591</v>
      </c>
      <c r="AHM16" s="1">
        <f t="shared" si="127"/>
        <v>31.126630652674194</v>
      </c>
      <c r="AHN16" s="1">
        <f t="shared" si="127"/>
        <v>31.134733913087985</v>
      </c>
      <c r="AHO16" s="1">
        <f t="shared" si="127"/>
        <v>31.142714543260748</v>
      </c>
      <c r="AHP16" s="1">
        <f t="shared" si="127"/>
        <v>31.150573164934176</v>
      </c>
      <c r="AHQ16" s="1">
        <f t="shared" si="127"/>
        <v>31.158310407173886</v>
      </c>
      <c r="AHR16" s="1">
        <f t="shared" si="127"/>
        <v>31.165926906388172</v>
      </c>
      <c r="AHS16" s="1">
        <f t="shared" si="127"/>
        <v>31.17342330634694</v>
      </c>
      <c r="AHT16" s="1">
        <f t="shared" si="127"/>
        <v>31.180800258200183</v>
      </c>
      <c r="AHU16" s="1">
        <f t="shared" si="127"/>
        <v>31.188058420497107</v>
      </c>
      <c r="AHV16" s="1">
        <f t="shared" si="127"/>
        <v>31.1951984592047</v>
      </c>
      <c r="AHW16" s="1">
        <f t="shared" si="127"/>
        <v>31.202221047726599</v>
      </c>
      <c r="AHX16" s="1">
        <f t="shared" ref="AHX16:AKI16" si="128">AHX14-AHX12</f>
        <v>31.209126866921984</v>
      </c>
      <c r="AHY16" s="1">
        <f t="shared" si="128"/>
        <v>31.215916605124196</v>
      </c>
      <c r="AHZ16" s="1">
        <f t="shared" si="128"/>
        <v>31.222590958159568</v>
      </c>
      <c r="AIA16" s="1">
        <f t="shared" si="128"/>
        <v>31.229150629366288</v>
      </c>
      <c r="AIB16" s="1">
        <f t="shared" si="128"/>
        <v>31.235596329613159</v>
      </c>
      <c r="AIC16" s="1">
        <f t="shared" si="128"/>
        <v>31.241928777318329</v>
      </c>
      <c r="AID16" s="1">
        <f t="shared" si="128"/>
        <v>31.248148698468217</v>
      </c>
      <c r="AIE16" s="1">
        <f t="shared" si="128"/>
        <v>31.254256826636031</v>
      </c>
      <c r="AIF16" s="1">
        <f t="shared" si="128"/>
        <v>31.260253903001033</v>
      </c>
      <c r="AIG16" s="1">
        <f t="shared" si="128"/>
        <v>31.266140676366817</v>
      </c>
      <c r="AIH16" s="1">
        <f t="shared" si="128"/>
        <v>31.271917903180441</v>
      </c>
      <c r="AII16" s="1">
        <f t="shared" si="128"/>
        <v>31.277586347550958</v>
      </c>
      <c r="AIJ16" s="1">
        <f t="shared" si="128"/>
        <v>31.283146781268496</v>
      </c>
      <c r="AIK16" s="1">
        <f t="shared" si="128"/>
        <v>31.288599983822802</v>
      </c>
      <c r="AIL16" s="1">
        <f t="shared" si="128"/>
        <v>31.293946742422175</v>
      </c>
      <c r="AIM16" s="1">
        <f t="shared" si="128"/>
        <v>31.299187852012171</v>
      </c>
      <c r="AIN16" s="1">
        <f t="shared" si="128"/>
        <v>31.304324115294541</v>
      </c>
      <c r="AIO16" s="1">
        <f t="shared" si="128"/>
        <v>31.309356342745591</v>
      </c>
      <c r="AIP16" s="1">
        <f t="shared" si="128"/>
        <v>31.314285352635711</v>
      </c>
      <c r="AIQ16" s="1">
        <f t="shared" si="128"/>
        <v>31.319111971047466</v>
      </c>
      <c r="AIR16" s="1">
        <f t="shared" si="128"/>
        <v>31.323837031894801</v>
      </c>
      <c r="AIS16" s="1">
        <f t="shared" si="128"/>
        <v>31.328461376941473</v>
      </c>
      <c r="AIT16" s="1">
        <f t="shared" si="128"/>
        <v>31.33298585582034</v>
      </c>
      <c r="AIU16" s="1">
        <f t="shared" si="128"/>
        <v>31.337411326051626</v>
      </c>
      <c r="AIV16" s="1">
        <f t="shared" si="128"/>
        <v>31.341738653062084</v>
      </c>
      <c r="AIW16" s="1">
        <f t="shared" si="128"/>
        <v>31.345968710203675</v>
      </c>
      <c r="AIX16" s="1">
        <f t="shared" si="128"/>
        <v>31.350102378772281</v>
      </c>
      <c r="AIY16" s="1">
        <f t="shared" si="128"/>
        <v>31.354140548026422</v>
      </c>
      <c r="AIZ16" s="1">
        <f t="shared" si="128"/>
        <v>31.358084115206395</v>
      </c>
      <c r="AJA16" s="1">
        <f t="shared" si="128"/>
        <v>31.361933985552731</v>
      </c>
      <c r="AJB16" s="1">
        <f t="shared" si="128"/>
        <v>31.365691072325081</v>
      </c>
      <c r="AJC16" s="1">
        <f t="shared" si="128"/>
        <v>31.369356296821085</v>
      </c>
      <c r="AJD16" s="1">
        <f t="shared" si="128"/>
        <v>31.372930588394983</v>
      </c>
      <c r="AJE16" s="1">
        <f t="shared" si="128"/>
        <v>31.376414884476592</v>
      </c>
      <c r="AJF16" s="1">
        <f t="shared" si="128"/>
        <v>31.379810130589959</v>
      </c>
      <c r="AJG16" s="1">
        <f t="shared" si="128"/>
        <v>31.383117280372318</v>
      </c>
      <c r="AJH16" s="1">
        <f t="shared" si="128"/>
        <v>31.386337295592693</v>
      </c>
      <c r="AJI16" s="1">
        <f t="shared" si="128"/>
        <v>31.389471146170767</v>
      </c>
      <c r="AJJ16" s="1">
        <f t="shared" si="128"/>
        <v>31.392519810195655</v>
      </c>
      <c r="AJK16" s="1">
        <f t="shared" si="128"/>
        <v>31.39548427394481</v>
      </c>
      <c r="AJL16" s="1">
        <f t="shared" si="128"/>
        <v>31.39836553190252</v>
      </c>
      <c r="AJM16" s="1">
        <f t="shared" si="128"/>
        <v>31.401164586779107</v>
      </c>
      <c r="AJN16" s="1">
        <f t="shared" si="128"/>
        <v>31.40388244952937</v>
      </c>
      <c r="AJO16" s="1">
        <f t="shared" si="128"/>
        <v>31.406520139371626</v>
      </c>
      <c r="AJP16" s="1">
        <f t="shared" si="128"/>
        <v>31.409078683806126</v>
      </c>
      <c r="AJQ16" s="1">
        <f t="shared" si="128"/>
        <v>31.411559118634472</v>
      </c>
      <c r="AJR16" s="1">
        <f t="shared" si="128"/>
        <v>31.413962487977713</v>
      </c>
      <c r="AJS16" s="1">
        <f t="shared" si="128"/>
        <v>31.41628984429553</v>
      </c>
      <c r="AJT16" s="1">
        <f t="shared" si="128"/>
        <v>31.418542248405203</v>
      </c>
      <c r="AJU16" s="1">
        <f t="shared" si="128"/>
        <v>31.420720769499844</v>
      </c>
      <c r="AJV16" s="1">
        <f t="shared" si="128"/>
        <v>31.422826485167654</v>
      </c>
      <c r="AJW16" s="1">
        <f t="shared" si="128"/>
        <v>31.424860481410459</v>
      </c>
      <c r="AJX16" s="1">
        <f t="shared" si="128"/>
        <v>31.426823852662785</v>
      </c>
      <c r="AJY16" s="1">
        <f t="shared" si="128"/>
        <v>31.428717701810328</v>
      </c>
      <c r="AJZ16" s="1">
        <f t="shared" si="128"/>
        <v>31.430543140208819</v>
      </c>
      <c r="AKA16" s="1">
        <f t="shared" si="128"/>
        <v>31.432301287703172</v>
      </c>
      <c r="AKB16" s="1">
        <f t="shared" si="128"/>
        <v>31.433993272645626</v>
      </c>
      <c r="AKC16" s="1">
        <f t="shared" si="128"/>
        <v>31.435620231915141</v>
      </c>
      <c r="AKD16" s="1">
        <f t="shared" si="128"/>
        <v>31.437183310935829</v>
      </c>
      <c r="AKE16" s="1">
        <f t="shared" si="128"/>
        <v>31.438683663696004</v>
      </c>
      <c r="AKF16" s="1">
        <f t="shared" si="128"/>
        <v>31.440122452766676</v>
      </c>
      <c r="AKG16" s="1">
        <f t="shared" si="128"/>
        <v>31.441500849320629</v>
      </c>
      <c r="AKH16" s="1">
        <f t="shared" si="128"/>
        <v>31.44282003315103</v>
      </c>
      <c r="AKI16" s="1">
        <f t="shared" si="128"/>
        <v>31.444081192690266</v>
      </c>
      <c r="AKJ16" s="1">
        <f t="shared" ref="AKJ16:ALX16" si="129">AKJ14-AKJ12</f>
        <v>31.445285525028865</v>
      </c>
      <c r="AKK16" s="1">
        <f t="shared" si="129"/>
        <v>31.446434235934028</v>
      </c>
      <c r="AKL16" s="1">
        <f t="shared" si="129"/>
        <v>31.447528539868646</v>
      </c>
      <c r="AKM16" s="1">
        <f t="shared" si="129"/>
        <v>31.448569660010055</v>
      </c>
      <c r="AKN16" s="1">
        <f t="shared" si="129"/>
        <v>31.449558828268842</v>
      </c>
      <c r="AKO16" s="1">
        <f t="shared" si="129"/>
        <v>31.450497285307453</v>
      </c>
      <c r="AKP16" s="1">
        <f t="shared" si="129"/>
        <v>31.451386280559195</v>
      </c>
      <c r="AKQ16" s="1">
        <f t="shared" si="129"/>
        <v>31.452227072247073</v>
      </c>
      <c r="AKR16" s="1">
        <f t="shared" si="129"/>
        <v>31.453020927402353</v>
      </c>
      <c r="AKS16" s="1">
        <f t="shared" si="129"/>
        <v>31.453769121883536</v>
      </c>
      <c r="AKT16" s="1">
        <f t="shared" si="129"/>
        <v>31.454472940395199</v>
      </c>
      <c r="AKU16" s="1">
        <f t="shared" si="129"/>
        <v>31.455133676506364</v>
      </c>
      <c r="AKV16" s="1">
        <f t="shared" si="129"/>
        <v>31.455752632670102</v>
      </c>
      <c r="AKW16" s="1">
        <f t="shared" si="129"/>
        <v>31.456331120241479</v>
      </c>
      <c r="AKX16" s="1">
        <f t="shared" si="129"/>
        <v>31.456870459496969</v>
      </c>
      <c r="AKY16" s="1">
        <f t="shared" si="129"/>
        <v>31.457371979652834</v>
      </c>
      <c r="AKZ16" s="1">
        <f t="shared" si="129"/>
        <v>31.457837018884288</v>
      </c>
      <c r="ALA16" s="1">
        <f t="shared" si="129"/>
        <v>31.458266924343857</v>
      </c>
      <c r="ALB16" s="1">
        <f t="shared" si="129"/>
        <v>31.458663052180672</v>
      </c>
      <c r="ALC16" s="1">
        <f t="shared" si="129"/>
        <v>31.459026767558921</v>
      </c>
      <c r="ALD16" s="1">
        <f t="shared" si="129"/>
        <v>31.459359444676682</v>
      </c>
      <c r="ALE16" s="1">
        <f t="shared" si="129"/>
        <v>31.459662466784991</v>
      </c>
      <c r="ALF16" s="1">
        <f t="shared" si="129"/>
        <v>31.459937226206101</v>
      </c>
      <c r="ALG16" s="1">
        <f t="shared" si="129"/>
        <v>31.460185124353004</v>
      </c>
      <c r="ALH16" s="1">
        <f t="shared" si="129"/>
        <v>31.460407571747602</v>
      </c>
      <c r="ALI16" s="1">
        <f t="shared" si="129"/>
        <v>31.46060598803982</v>
      </c>
      <c r="ALJ16" s="1">
        <f t="shared" si="129"/>
        <v>31.460781802026347</v>
      </c>
      <c r="ALK16" s="1">
        <f t="shared" si="129"/>
        <v>31.460936451669379</v>
      </c>
      <c r="ALL16" s="1">
        <f t="shared" si="129"/>
        <v>31.461071384115495</v>
      </c>
      <c r="ALM16" s="1">
        <f t="shared" si="129"/>
        <v>31.46118805571448</v>
      </c>
      <c r="ALN16" s="1">
        <f t="shared" si="129"/>
        <v>31.461287932038136</v>
      </c>
      <c r="ALO16" s="1">
        <f t="shared" si="129"/>
        <v>31.461372487898704</v>
      </c>
      <c r="ALP16" s="1">
        <f t="shared" si="129"/>
        <v>31.461443207368347</v>
      </c>
      <c r="ALQ16" s="1">
        <f t="shared" si="129"/>
        <v>31.46150158379746</v>
      </c>
      <c r="ALR16" s="1">
        <f t="shared" si="129"/>
        <v>31.461549119833521</v>
      </c>
      <c r="ALS16" s="1">
        <f t="shared" si="129"/>
        <v>31.461587327440203</v>
      </c>
      <c r="ALT16" s="1">
        <f t="shared" si="129"/>
        <v>31.461617727915598</v>
      </c>
      <c r="ALU16" s="1">
        <f t="shared" si="129"/>
        <v>31.461641851911832</v>
      </c>
      <c r="ALV16" s="1">
        <f t="shared" si="129"/>
        <v>31.461661239453019</v>
      </c>
      <c r="ALW16" s="1">
        <f t="shared" si="129"/>
        <v>31.461677439954606</v>
      </c>
      <c r="ALX16" s="1">
        <f t="shared" si="129"/>
        <v>31.461692012242036</v>
      </c>
    </row>
    <row r="17" spans="2:1012">
      <c r="J17" s="66"/>
      <c r="K17" s="4" t="s">
        <v>67</v>
      </c>
      <c r="L17" s="1">
        <f>L15-L13</f>
        <v>1.5</v>
      </c>
      <c r="M17" s="1">
        <f t="shared" ref="M17:BX17" si="130">M15-M13</f>
        <v>1.4956962928804212</v>
      </c>
      <c r="N17" s="1">
        <f t="shared" si="130"/>
        <v>1.4872838958633405</v>
      </c>
      <c r="O17" s="1">
        <f t="shared" si="130"/>
        <v>1.4792610693098001</v>
      </c>
      <c r="P17" s="1">
        <f t="shared" si="130"/>
        <v>1.4716260976598072</v>
      </c>
      <c r="Q17" s="1">
        <f t="shared" si="130"/>
        <v>1.464377262413481</v>
      </c>
      <c r="R17" s="1">
        <f t="shared" si="130"/>
        <v>1.4575128421782635</v>
      </c>
      <c r="S17" s="1">
        <f t="shared" si="130"/>
        <v>1.4510311127152447</v>
      </c>
      <c r="T17" s="1">
        <f t="shared" si="130"/>
        <v>1.4449303469857637</v>
      </c>
      <c r="U17" s="1">
        <f t="shared" si="130"/>
        <v>1.4392088151982194</v>
      </c>
      <c r="V17" s="1">
        <f t="shared" si="130"/>
        <v>1.4338647848544344</v>
      </c>
      <c r="W17" s="1">
        <f t="shared" si="130"/>
        <v>1.4288965207963003</v>
      </c>
      <c r="X17" s="1">
        <f t="shared" si="130"/>
        <v>1.4243022852522804</v>
      </c>
      <c r="Y17" s="1">
        <f t="shared" si="130"/>
        <v>1.4200803378839018</v>
      </c>
      <c r="Z17" s="1">
        <f t="shared" si="130"/>
        <v>1.4162289358322859</v>
      </c>
      <c r="AA17" s="1">
        <f t="shared" si="130"/>
        <v>1.41274633376435</v>
      </c>
      <c r="AB17" s="1">
        <f t="shared" si="130"/>
        <v>1.409630783919614</v>
      </c>
      <c r="AC17" s="1">
        <f t="shared" si="130"/>
        <v>1.4068805361559997</v>
      </c>
      <c r="AD17" s="1">
        <f t="shared" si="130"/>
        <v>1.4044938379966119</v>
      </c>
      <c r="AE17" s="1">
        <f t="shared" si="130"/>
        <v>1.4024689346757286</v>
      </c>
      <c r="AF17" s="1">
        <f t="shared" si="130"/>
        <v>1.4008040691850434</v>
      </c>
      <c r="AG17" s="1">
        <f t="shared" si="130"/>
        <v>1.3994974823198909</v>
      </c>
      <c r="AH17" s="1">
        <f t="shared" si="130"/>
        <v>1.3985474127252524</v>
      </c>
      <c r="AI17" s="1">
        <f t="shared" si="130"/>
        <v>1.3979520969418719</v>
      </c>
      <c r="AJ17" s="1">
        <f t="shared" si="130"/>
        <v>1.3977097694520517</v>
      </c>
      <c r="AK17" s="1">
        <f t="shared" si="130"/>
        <v>1.3978186627259643</v>
      </c>
      <c r="AL17" s="1">
        <f t="shared" si="130"/>
        <v>1.3982770072669202</v>
      </c>
      <c r="AM17" s="1">
        <f t="shared" si="130"/>
        <v>1.3990830316576788</v>
      </c>
      <c r="AN17" s="1">
        <f t="shared" si="130"/>
        <v>1.4002349626058845</v>
      </c>
      <c r="AO17" s="1">
        <f t="shared" si="130"/>
        <v>1.4017310249896682</v>
      </c>
      <c r="AP17" s="1">
        <f t="shared" si="130"/>
        <v>1.4035694419034452</v>
      </c>
      <c r="AQ17" s="1">
        <f t="shared" si="130"/>
        <v>1.4057484347030305</v>
      </c>
      <c r="AR17" s="1">
        <f t="shared" si="130"/>
        <v>1.4082662230514511</v>
      </c>
      <c r="AS17" s="1">
        <f t="shared" si="130"/>
        <v>1.4111210249638941</v>
      </c>
      <c r="AT17" s="1">
        <f t="shared" si="130"/>
        <v>1.4143110568532422</v>
      </c>
      <c r="AU17" s="1">
        <f t="shared" si="130"/>
        <v>1.4178345335749656</v>
      </c>
      <c r="AV17" s="1">
        <f t="shared" si="130"/>
        <v>1.4216896684723379</v>
      </c>
      <c r="AW17" s="1">
        <f t="shared" si="130"/>
        <v>1.4258746734213577</v>
      </c>
      <c r="AX17" s="1">
        <f t="shared" si="130"/>
        <v>1.4303877588756015</v>
      </c>
      <c r="AY17" s="1">
        <f t="shared" si="130"/>
        <v>1.4352271339110356</v>
      </c>
      <c r="AZ17" s="1">
        <f t="shared" si="130"/>
        <v>1.4403910062706053</v>
      </c>
      <c r="BA17" s="1">
        <f t="shared" si="130"/>
        <v>1.4458775824089896</v>
      </c>
      <c r="BB17" s="1">
        <f t="shared" si="130"/>
        <v>1.4516850675369009</v>
      </c>
      <c r="BC17" s="1">
        <f t="shared" si="130"/>
        <v>1.4578116656654794</v>
      </c>
      <c r="BD17" s="1">
        <f t="shared" si="130"/>
        <v>1.4642555796506453</v>
      </c>
      <c r="BE17" s="1">
        <f t="shared" si="130"/>
        <v>1.4710150112373159</v>
      </c>
      <c r="BF17" s="1">
        <f t="shared" si="130"/>
        <v>1.478088161103146</v>
      </c>
      <c r="BG17" s="1">
        <f t="shared" si="130"/>
        <v>1.4854732289028263</v>
      </c>
      <c r="BH17" s="1">
        <f t="shared" si="130"/>
        <v>1.4931684133117586</v>
      </c>
      <c r="BI17" s="1">
        <f t="shared" si="130"/>
        <v>1.5011719120696922</v>
      </c>
      <c r="BJ17" s="1">
        <f t="shared" si="130"/>
        <v>1.5094819220244404</v>
      </c>
      <c r="BK17" s="1">
        <f t="shared" si="130"/>
        <v>1.5180966391753095</v>
      </c>
      <c r="BL17" s="1">
        <f t="shared" si="130"/>
        <v>1.527014258716386</v>
      </c>
      <c r="BM17" s="1">
        <f t="shared" si="130"/>
        <v>1.53623297507993</v>
      </c>
      <c r="BN17" s="1">
        <f t="shared" si="130"/>
        <v>1.545750981979336</v>
      </c>
      <c r="BO17" s="1">
        <f t="shared" si="130"/>
        <v>1.5555664724522213</v>
      </c>
      <c r="BP17" s="1">
        <f t="shared" si="130"/>
        <v>1.5656776389031366</v>
      </c>
      <c r="BQ17" s="1">
        <f t="shared" si="130"/>
        <v>1.5760826731465176</v>
      </c>
      <c r="BR17" s="1">
        <f t="shared" si="130"/>
        <v>1.5867797664490939</v>
      </c>
      <c r="BS17" s="1">
        <f t="shared" si="130"/>
        <v>1.5977671095724753</v>
      </c>
      <c r="BT17" s="1">
        <f t="shared" si="130"/>
        <v>1.609042892815352</v>
      </c>
      <c r="BU17" s="1">
        <f t="shared" si="130"/>
        <v>1.6206053060559351</v>
      </c>
      <c r="BV17" s="1">
        <f t="shared" si="130"/>
        <v>1.632452538793761</v>
      </c>
      <c r="BW17" s="1">
        <f t="shared" si="130"/>
        <v>1.6445827801917638</v>
      </c>
      <c r="BX17" s="1">
        <f t="shared" si="130"/>
        <v>1.6569942191180886</v>
      </c>
      <c r="BY17" s="1">
        <f t="shared" ref="BY17:EJ17" si="131">BY15-BY13</f>
        <v>1.669685044187696</v>
      </c>
      <c r="BZ17" s="1">
        <f t="shared" si="131"/>
        <v>1.6826534438037966</v>
      </c>
      <c r="CA17" s="1">
        <f t="shared" si="131"/>
        <v>1.6958976061993773</v>
      </c>
      <c r="CB17" s="1">
        <f t="shared" si="131"/>
        <v>1.7094157194783512</v>
      </c>
      <c r="CC17" s="1">
        <f t="shared" si="131"/>
        <v>1.7232059716566082</v>
      </c>
      <c r="CD17" s="1">
        <f t="shared" si="131"/>
        <v>1.7372665507029934</v>
      </c>
      <c r="CE17" s="1">
        <f t="shared" si="131"/>
        <v>1.7515956445800698</v>
      </c>
      <c r="CF17" s="1">
        <f t="shared" si="131"/>
        <v>1.766191441284819</v>
      </c>
      <c r="CG17" s="1">
        <f t="shared" si="131"/>
        <v>1.7810521288890344</v>
      </c>
      <c r="CH17" s="1">
        <f t="shared" si="131"/>
        <v>1.7961758955797249</v>
      </c>
      <c r="CI17" s="1">
        <f t="shared" si="131"/>
        <v>1.8115609296993056</v>
      </c>
      <c r="CJ17" s="1">
        <f t="shared" si="131"/>
        <v>1.8272054197856156</v>
      </c>
      <c r="CK17" s="1">
        <f t="shared" si="131"/>
        <v>1.8431075546117786</v>
      </c>
      <c r="CL17" s="1">
        <f t="shared" si="131"/>
        <v>1.8592655232259956</v>
      </c>
      <c r="CM17" s="1">
        <f t="shared" si="131"/>
        <v>1.875677514991001</v>
      </c>
      <c r="CN17" s="1">
        <f t="shared" si="131"/>
        <v>1.8923417196236669</v>
      </c>
      <c r="CO17" s="1">
        <f t="shared" si="131"/>
        <v>1.9092563272340248</v>
      </c>
      <c r="CP17" s="1">
        <f t="shared" si="131"/>
        <v>1.9264195283645766</v>
      </c>
      <c r="CQ17" s="1">
        <f t="shared" si="131"/>
        <v>1.9438295140290536</v>
      </c>
      <c r="CR17" s="1">
        <f t="shared" si="131"/>
        <v>1.9614844757513688</v>
      </c>
      <c r="CS17" s="1">
        <f t="shared" si="131"/>
        <v>1.9793826056040889</v>
      </c>
      <c r="CT17" s="1">
        <f t="shared" si="131"/>
        <v>1.9975220962469602</v>
      </c>
      <c r="CU17" s="1">
        <f t="shared" si="131"/>
        <v>2.0159011409652066</v>
      </c>
      <c r="CV17" s="1">
        <f t="shared" si="131"/>
        <v>2.0345179337076011</v>
      </c>
      <c r="CW17" s="1">
        <f t="shared" si="131"/>
        <v>2.0533706691245173</v>
      </c>
      <c r="CX17" s="1">
        <f t="shared" si="131"/>
        <v>2.0724575426056222</v>
      </c>
      <c r="CY17" s="1">
        <f t="shared" si="131"/>
        <v>2.0917767503176243</v>
      </c>
      <c r="CZ17" s="1">
        <f t="shared" si="131"/>
        <v>2.1113264892416215</v>
      </c>
      <c r="DA17" s="1">
        <f t="shared" si="131"/>
        <v>2.1311049572105354</v>
      </c>
      <c r="DB17" s="1">
        <f t="shared" si="131"/>
        <v>2.1511103529460387</v>
      </c>
      <c r="DC17" s="1">
        <f t="shared" si="131"/>
        <v>2.1713408760957829</v>
      </c>
      <c r="DD17" s="1">
        <f t="shared" si="131"/>
        <v>2.1917947272699796</v>
      </c>
      <c r="DE17" s="1">
        <f t="shared" si="131"/>
        <v>2.2124701080780729</v>
      </c>
      <c r="DF17" s="1">
        <f t="shared" si="131"/>
        <v>2.2333652211652781</v>
      </c>
      <c r="DG17" s="1">
        <f t="shared" si="131"/>
        <v>2.2544782702487316</v>
      </c>
      <c r="DH17" s="1">
        <f t="shared" si="131"/>
        <v>2.2758074601537084</v>
      </c>
      <c r="DI17" s="1">
        <f t="shared" si="131"/>
        <v>2.2973509968495049</v>
      </c>
      <c r="DJ17" s="1">
        <f t="shared" si="131"/>
        <v>2.3191070874851807</v>
      </c>
      <c r="DK17" s="1">
        <f t="shared" si="131"/>
        <v>2.3410739404252334</v>
      </c>
      <c r="DL17" s="1">
        <f t="shared" si="131"/>
        <v>2.3632497652849533</v>
      </c>
      <c r="DM17" s="1">
        <f t="shared" si="131"/>
        <v>2.3856327729656153</v>
      </c>
      <c r="DN17" s="1">
        <f t="shared" si="131"/>
        <v>2.4082211756897163</v>
      </c>
      <c r="DO17" s="1">
        <f t="shared" si="131"/>
        <v>2.4310131870356617</v>
      </c>
      <c r="DP17" s="1">
        <f t="shared" si="131"/>
        <v>2.4540070219726253</v>
      </c>
      <c r="DQ17" s="1">
        <f t="shared" si="131"/>
        <v>2.4772008968950714</v>
      </c>
      <c r="DR17" s="1">
        <f t="shared" si="131"/>
        <v>2.500593029657054</v>
      </c>
      <c r="DS17" s="1">
        <f t="shared" si="131"/>
        <v>2.5241816396064549</v>
      </c>
      <c r="DT17" s="1">
        <f t="shared" si="131"/>
        <v>2.5479649476190107</v>
      </c>
      <c r="DU17" s="1">
        <f t="shared" si="131"/>
        <v>2.5719411761321478</v>
      </c>
      <c r="DV17" s="1">
        <f t="shared" si="131"/>
        <v>2.596108549178529</v>
      </c>
      <c r="DW17" s="1">
        <f t="shared" si="131"/>
        <v>2.6204652924197296</v>
      </c>
      <c r="DX17" s="1">
        <f t="shared" si="131"/>
        <v>2.6450096331793667</v>
      </c>
      <c r="DY17" s="1">
        <f t="shared" si="131"/>
        <v>2.6697398004762878</v>
      </c>
      <c r="DZ17" s="1">
        <f t="shared" si="131"/>
        <v>2.6946540250575475</v>
      </c>
      <c r="EA17" s="1">
        <f t="shared" si="131"/>
        <v>2.719750539431133</v>
      </c>
      <c r="EB17" s="1">
        <f t="shared" si="131"/>
        <v>2.7450275778985027</v>
      </c>
      <c r="EC17" s="1">
        <f t="shared" si="131"/>
        <v>2.7704833765871286</v>
      </c>
      <c r="ED17" s="1">
        <f t="shared" si="131"/>
        <v>2.7961161734826039</v>
      </c>
      <c r="EE17" s="1">
        <f t="shared" si="131"/>
        <v>2.8219242084606915</v>
      </c>
      <c r="EF17" s="1">
        <f t="shared" si="131"/>
        <v>2.8479057233193124</v>
      </c>
      <c r="EG17" s="1">
        <f t="shared" si="131"/>
        <v>2.8740589618100625</v>
      </c>
      <c r="EH17" s="1">
        <f t="shared" si="131"/>
        <v>2.9003821696699101</v>
      </c>
      <c r="EI17" s="1">
        <f t="shared" si="131"/>
        <v>2.9268735946523314</v>
      </c>
      <c r="EJ17" s="1">
        <f t="shared" si="131"/>
        <v>2.9535314865585942</v>
      </c>
      <c r="EK17" s="1">
        <f t="shared" ref="EK17:GV17" si="132">EK15-EK13</f>
        <v>2.9803540972686826</v>
      </c>
      <c r="EL17" s="1">
        <f t="shared" si="132"/>
        <v>3.0073396807720858</v>
      </c>
      <c r="EM17" s="1">
        <f t="shared" si="132"/>
        <v>3.0344864931984015</v>
      </c>
      <c r="EN17" s="1">
        <f t="shared" si="132"/>
        <v>3.0617927928477324</v>
      </c>
      <c r="EO17" s="1">
        <f t="shared" si="132"/>
        <v>3.0892568402210232</v>
      </c>
      <c r="EP17" s="1">
        <f t="shared" si="132"/>
        <v>3.1168768980500197</v>
      </c>
      <c r="EQ17" s="1">
        <f t="shared" si="132"/>
        <v>3.1446512313272237</v>
      </c>
      <c r="ER17" s="1">
        <f t="shared" si="132"/>
        <v>3.1725781073355597</v>
      </c>
      <c r="ES17" s="1">
        <f t="shared" si="132"/>
        <v>3.2006557956779411</v>
      </c>
      <c r="ET17" s="1">
        <f t="shared" si="132"/>
        <v>3.2288825683065276</v>
      </c>
      <c r="EU17" s="1">
        <f t="shared" si="132"/>
        <v>3.257256699552042</v>
      </c>
      <c r="EV17" s="1">
        <f t="shared" si="132"/>
        <v>3.2857764661525426</v>
      </c>
      <c r="EW17" s="1">
        <f t="shared" si="132"/>
        <v>3.3144401472824576</v>
      </c>
      <c r="EX17" s="1">
        <f t="shared" si="132"/>
        <v>3.3432460245809872</v>
      </c>
      <c r="EY17" s="1">
        <f t="shared" si="132"/>
        <v>3.372192382180724</v>
      </c>
      <c r="EZ17" s="1">
        <f t="shared" si="132"/>
        <v>3.4012775067358101</v>
      </c>
      <c r="FA17" s="1">
        <f t="shared" si="132"/>
        <v>3.4304996874500584</v>
      </c>
      <c r="FB17" s="1">
        <f t="shared" si="132"/>
        <v>3.4598572161048544</v>
      </c>
      <c r="FC17" s="1">
        <f t="shared" si="132"/>
        <v>3.4893483870868582</v>
      </c>
      <c r="FD17" s="1">
        <f t="shared" si="132"/>
        <v>3.5189714974155839</v>
      </c>
      <c r="FE17" s="1">
        <f t="shared" si="132"/>
        <v>3.5487248467707433</v>
      </c>
      <c r="FF17" s="1">
        <f t="shared" si="132"/>
        <v>3.5786067375194084</v>
      </c>
      <c r="FG17" s="1">
        <f t="shared" si="132"/>
        <v>3.6086154747430843</v>
      </c>
      <c r="FH17" s="1">
        <f t="shared" si="132"/>
        <v>3.6387493662644692</v>
      </c>
      <c r="FI17" s="1">
        <f t="shared" si="132"/>
        <v>3.6690067226741538</v>
      </c>
      <c r="FJ17" s="1">
        <f t="shared" si="132"/>
        <v>3.6993858573570417</v>
      </c>
      <c r="FK17" s="1">
        <f t="shared" si="132"/>
        <v>3.7298850865187179</v>
      </c>
      <c r="FL17" s="1">
        <f t="shared" si="132"/>
        <v>3.7605027292114896</v>
      </c>
      <c r="FM17" s="1">
        <f t="shared" si="132"/>
        <v>3.7912371073603643</v>
      </c>
      <c r="FN17" s="1">
        <f t="shared" si="132"/>
        <v>3.8220865457888205</v>
      </c>
      <c r="FO17" s="1">
        <f t="shared" si="132"/>
        <v>3.8530493722443468</v>
      </c>
      <c r="FP17" s="1">
        <f t="shared" si="132"/>
        <v>3.8841239174239082</v>
      </c>
      <c r="FQ17" s="1">
        <f t="shared" si="132"/>
        <v>3.9153085149991362</v>
      </c>
      <c r="FR17" s="1">
        <f t="shared" si="132"/>
        <v>3.9466015016413909</v>
      </c>
      <c r="FS17" s="1">
        <f t="shared" si="132"/>
        <v>3.9780012170466672</v>
      </c>
      <c r="FT17" s="1">
        <f t="shared" si="132"/>
        <v>4.0095060039602464</v>
      </c>
      <c r="FU17" s="1">
        <f t="shared" si="132"/>
        <v>4.041114208201309</v>
      </c>
      <c r="FV17" s="1">
        <f t="shared" si="132"/>
        <v>4.072824178687183</v>
      </c>
      <c r="FW17" s="1">
        <f t="shared" si="132"/>
        <v>4.1046342674576142</v>
      </c>
      <c r="FX17" s="1">
        <f t="shared" si="132"/>
        <v>4.1365428296987252</v>
      </c>
      <c r="FY17" s="1">
        <f t="shared" si="132"/>
        <v>4.1685482237668756</v>
      </c>
      <c r="FZ17" s="1">
        <f t="shared" si="132"/>
        <v>4.2006488112122575</v>
      </c>
      <c r="GA17" s="1">
        <f t="shared" si="132"/>
        <v>4.2328429568025028</v>
      </c>
      <c r="GB17" s="1">
        <f t="shared" si="132"/>
        <v>4.2651290285458581</v>
      </c>
      <c r="GC17" s="1">
        <f t="shared" si="132"/>
        <v>4.297505397714426</v>
      </c>
      <c r="GD17" s="1">
        <f t="shared" si="132"/>
        <v>4.3299704388670666</v>
      </c>
      <c r="GE17" s="1">
        <f t="shared" si="132"/>
        <v>4.3625225298722707</v>
      </c>
      <c r="GF17" s="1">
        <f t="shared" si="132"/>
        <v>4.3951600519306924</v>
      </c>
      <c r="GG17" s="1">
        <f t="shared" si="132"/>
        <v>4.4278813895977098</v>
      </c>
      <c r="GH17" s="1">
        <f t="shared" si="132"/>
        <v>4.4606849308055949</v>
      </c>
      <c r="GI17" s="1">
        <f t="shared" si="132"/>
        <v>4.4935690668857458</v>
      </c>
      <c r="GJ17" s="1">
        <f t="shared" si="132"/>
        <v>4.5265321925905599</v>
      </c>
      <c r="GK17" s="1">
        <f t="shared" si="132"/>
        <v>4.5595727061152065</v>
      </c>
      <c r="GL17" s="1">
        <f t="shared" si="132"/>
        <v>4.5926890091193</v>
      </c>
      <c r="GM17" s="1">
        <f t="shared" si="132"/>
        <v>4.6258795067482792</v>
      </c>
      <c r="GN17" s="1">
        <f t="shared" si="132"/>
        <v>4.6591426076547195</v>
      </c>
      <c r="GO17" s="1">
        <f t="shared" si="132"/>
        <v>4.6924767240194125</v>
      </c>
      <c r="GP17" s="1">
        <f t="shared" si="132"/>
        <v>4.7258802715723274</v>
      </c>
      <c r="GQ17" s="1">
        <f t="shared" si="132"/>
        <v>4.7593516696133831</v>
      </c>
      <c r="GR17" s="1">
        <f t="shared" si="132"/>
        <v>4.7928893410330549</v>
      </c>
      <c r="GS17" s="1">
        <f t="shared" si="132"/>
        <v>4.8264917123327908</v>
      </c>
      <c r="GT17" s="1">
        <f t="shared" si="132"/>
        <v>4.860157213645369</v>
      </c>
      <c r="GU17" s="1">
        <f t="shared" si="132"/>
        <v>4.8938842787549195</v>
      </c>
      <c r="GV17" s="1">
        <f t="shared" si="132"/>
        <v>4.9276713451169227</v>
      </c>
      <c r="GW17" s="1">
        <f t="shared" ref="GW17:JH17" si="133">GW15-GW13</f>
        <v>4.9615168538780301</v>
      </c>
      <c r="GX17" s="1">
        <f t="shared" si="133"/>
        <v>4.99541924989561</v>
      </c>
      <c r="GY17" s="1">
        <f t="shared" si="133"/>
        <v>5.0293769817573235</v>
      </c>
      <c r="GZ17" s="1">
        <f t="shared" si="133"/>
        <v>5.0633885018002696</v>
      </c>
      <c r="HA17" s="1">
        <f t="shared" si="133"/>
        <v>5.0974522661303308</v>
      </c>
      <c r="HB17" s="1">
        <f t="shared" si="133"/>
        <v>5.1315667346409626</v>
      </c>
      <c r="HC17" s="1">
        <f t="shared" si="133"/>
        <v>5.1657303710321489</v>
      </c>
      <c r="HD17" s="1">
        <f t="shared" si="133"/>
        <v>5.1999416428290015</v>
      </c>
      <c r="HE17" s="1">
        <f t="shared" si="133"/>
        <v>5.2341990214002889</v>
      </c>
      <c r="HF17" s="1">
        <f t="shared" si="133"/>
        <v>5.2685009819767563</v>
      </c>
      <c r="HG17" s="1">
        <f t="shared" si="133"/>
        <v>5.3028460036693783</v>
      </c>
      <c r="HH17" s="1">
        <f t="shared" si="133"/>
        <v>5.3372325694873082</v>
      </c>
      <c r="HI17" s="1">
        <f t="shared" si="133"/>
        <v>5.3716591663558217</v>
      </c>
      <c r="HJ17" s="1">
        <f t="shared" si="133"/>
        <v>5.4061242851339797</v>
      </c>
      <c r="HK17" s="1">
        <f t="shared" si="133"/>
        <v>5.440626420632273</v>
      </c>
      <c r="HL17" s="1">
        <f t="shared" si="133"/>
        <v>5.4751640716299415</v>
      </c>
      <c r="HM17" s="1">
        <f t="shared" si="133"/>
        <v>5.5097357408923129</v>
      </c>
      <c r="HN17" s="1">
        <f t="shared" si="133"/>
        <v>5.544339935187832</v>
      </c>
      <c r="HO17" s="1">
        <f t="shared" si="133"/>
        <v>5.5789751653050743</v>
      </c>
      <c r="HP17" s="1">
        <f t="shared" si="133"/>
        <v>5.6136399460695348</v>
      </c>
      <c r="HQ17" s="1">
        <f t="shared" si="133"/>
        <v>5.648332796360223</v>
      </c>
      <c r="HR17" s="1">
        <f t="shared" si="133"/>
        <v>5.683052239126213</v>
      </c>
      <c r="HS17" s="1">
        <f t="shared" si="133"/>
        <v>5.7177968014029901</v>
      </c>
      <c r="HT17" s="1">
        <f t="shared" si="133"/>
        <v>5.7525650143286153</v>
      </c>
      <c r="HU17" s="1">
        <f t="shared" si="133"/>
        <v>5.7873554131597791</v>
      </c>
      <c r="HV17" s="1">
        <f t="shared" si="133"/>
        <v>5.8221665372877576</v>
      </c>
      <c r="HW17" s="1">
        <f t="shared" si="133"/>
        <v>5.8569969302540441</v>
      </c>
      <c r="HX17" s="1">
        <f t="shared" si="133"/>
        <v>5.8918451397661089</v>
      </c>
      <c r="HY17" s="1">
        <f t="shared" si="133"/>
        <v>5.926709717712713</v>
      </c>
      <c r="HZ17" s="1">
        <f t="shared" si="133"/>
        <v>5.9615892201792899</v>
      </c>
      <c r="IA17" s="1">
        <f t="shared" si="133"/>
        <v>5.9964822074631527</v>
      </c>
      <c r="IB17" s="1">
        <f t="shared" si="133"/>
        <v>6.0313872440884033</v>
      </c>
      <c r="IC17" s="1">
        <f t="shared" si="133"/>
        <v>6.0663028988209211</v>
      </c>
      <c r="ID17" s="1">
        <f t="shared" si="133"/>
        <v>6.101227744683043</v>
      </c>
      <c r="IE17" s="1">
        <f t="shared" si="133"/>
        <v>6.1361603589681533</v>
      </c>
      <c r="IF17" s="1">
        <f t="shared" si="133"/>
        <v>6.171099323255155</v>
      </c>
      <c r="IG17" s="1">
        <f t="shared" si="133"/>
        <v>6.2060432234227747</v>
      </c>
      <c r="IH17" s="1">
        <f t="shared" si="133"/>
        <v>6.2409906496637282</v>
      </c>
      <c r="II17" s="1">
        <f t="shared" si="133"/>
        <v>6.2759401964987402</v>
      </c>
      <c r="IJ17" s="1">
        <f t="shared" si="133"/>
        <v>6.3108904627904359</v>
      </c>
      <c r="IK17" s="1">
        <f t="shared" si="133"/>
        <v>6.3458400517571238</v>
      </c>
      <c r="IL17" s="1">
        <f t="shared" si="133"/>
        <v>6.3807875709863584</v>
      </c>
      <c r="IM17" s="1">
        <f t="shared" si="133"/>
        <v>6.4157316324484448</v>
      </c>
      <c r="IN17" s="1">
        <f t="shared" si="133"/>
        <v>6.4506708525097878</v>
      </c>
      <c r="IO17" s="1">
        <f t="shared" si="133"/>
        <v>6.4856038519460544</v>
      </c>
      <c r="IP17" s="1">
        <f t="shared" si="133"/>
        <v>6.5205292559552896</v>
      </c>
      <c r="IQ17" s="1">
        <f t="shared" si="133"/>
        <v>6.5554456941708095</v>
      </c>
      <c r="IR17" s="1">
        <f t="shared" si="133"/>
        <v>6.5903518006740329</v>
      </c>
      <c r="IS17" s="1">
        <f t="shared" si="133"/>
        <v>6.6252462140071087</v>
      </c>
      <c r="IT17" s="1">
        <f t="shared" si="133"/>
        <v>6.6601275771855093</v>
      </c>
      <c r="IU17" s="1">
        <f t="shared" si="133"/>
        <v>6.6949945377103584</v>
      </c>
      <c r="IV17" s="1">
        <f t="shared" si="133"/>
        <v>6.7298457475807627</v>
      </c>
      <c r="IW17" s="1">
        <f t="shared" si="133"/>
        <v>6.7646798633059229</v>
      </c>
      <c r="IX17" s="1">
        <f t="shared" si="133"/>
        <v>6.7994955459171234</v>
      </c>
      <c r="IY17" s="1">
        <f t="shared" si="133"/>
        <v>6.8342914609796832</v>
      </c>
      <c r="IZ17" s="1">
        <f t="shared" si="133"/>
        <v>6.8690662786046364</v>
      </c>
      <c r="JA17" s="1">
        <f t="shared" si="133"/>
        <v>6.9038186734603775</v>
      </c>
      <c r="JB17" s="1">
        <f t="shared" si="133"/>
        <v>6.9385473247841798</v>
      </c>
      <c r="JC17" s="1">
        <f t="shared" si="133"/>
        <v>6.973250916393563</v>
      </c>
      <c r="JD17" s="1">
        <f t="shared" si="133"/>
        <v>7.0079281366974975</v>
      </c>
      <c r="JE17" s="1">
        <f t="shared" si="133"/>
        <v>7.0425776787075947</v>
      </c>
      <c r="JF17" s="1">
        <f t="shared" si="133"/>
        <v>7.0771982400490279</v>
      </c>
      <c r="JG17" s="1">
        <f t="shared" si="133"/>
        <v>7.1117885229714757</v>
      </c>
      <c r="JH17" s="1">
        <f t="shared" si="133"/>
        <v>7.1463472343598307</v>
      </c>
      <c r="JI17" s="1">
        <f t="shared" ref="JI17:LT17" si="134">JI15-JI13</f>
        <v>7.1808730857448024</v>
      </c>
      <c r="JJ17" s="1">
        <f t="shared" si="134"/>
        <v>7.2153647933135288</v>
      </c>
      <c r="JK17" s="1">
        <f t="shared" si="134"/>
        <v>7.2498210779198136</v>
      </c>
      <c r="JL17" s="1">
        <f t="shared" si="134"/>
        <v>7.2842406650945257</v>
      </c>
      <c r="JM17" s="1">
        <f t="shared" si="134"/>
        <v>7.3186222850556648</v>
      </c>
      <c r="JN17" s="1">
        <f t="shared" si="134"/>
        <v>7.3529646727184073</v>
      </c>
      <c r="JO17" s="1">
        <f t="shared" si="134"/>
        <v>7.3872665677050353</v>
      </c>
      <c r="JP17" s="1">
        <f t="shared" si="134"/>
        <v>7.421526714354723</v>
      </c>
      <c r="JQ17" s="1">
        <f t="shared" si="134"/>
        <v>7.4557438617331808</v>
      </c>
      <c r="JR17" s="1">
        <f t="shared" si="134"/>
        <v>7.489916763642257</v>
      </c>
      <c r="JS17" s="1">
        <f t="shared" si="134"/>
        <v>7.5240441786293477</v>
      </c>
      <c r="JT17" s="1">
        <f t="shared" si="134"/>
        <v>7.5581248699967647</v>
      </c>
      <c r="JU17" s="1">
        <f t="shared" si="134"/>
        <v>7.5921576058109075</v>
      </c>
      <c r="JV17" s="1">
        <f t="shared" si="134"/>
        <v>7.6261411589114223</v>
      </c>
      <c r="JW17" s="1">
        <f t="shared" si="134"/>
        <v>7.6600743069201274</v>
      </c>
      <c r="JX17" s="1">
        <f t="shared" si="134"/>
        <v>7.6939558322499249</v>
      </c>
      <c r="JY17" s="1">
        <f t="shared" si="134"/>
        <v>7.7277845221135975</v>
      </c>
      <c r="JZ17" s="1">
        <f t="shared" si="134"/>
        <v>7.7615591685324219</v>
      </c>
      <c r="KA17" s="1">
        <f t="shared" si="134"/>
        <v>7.7952785683447212</v>
      </c>
      <c r="KB17" s="1">
        <f t="shared" si="134"/>
        <v>7.8289415232143176</v>
      </c>
      <c r="KC17" s="1">
        <f t="shared" si="134"/>
        <v>7.8625468396388998</v>
      </c>
      <c r="KD17" s="1">
        <f t="shared" si="134"/>
        <v>7.8960933289581403</v>
      </c>
      <c r="KE17" s="1">
        <f t="shared" si="134"/>
        <v>7.9295798073619288</v>
      </c>
      <c r="KF17" s="1">
        <f t="shared" si="134"/>
        <v>7.9630050958983443</v>
      </c>
      <c r="KG17" s="1">
        <f t="shared" si="134"/>
        <v>7.9963680204814773</v>
      </c>
      <c r="KH17" s="1">
        <f t="shared" si="134"/>
        <v>8.0296674118993838</v>
      </c>
      <c r="KI17" s="1">
        <f t="shared" si="134"/>
        <v>8.0629021058216441</v>
      </c>
      <c r="KJ17" s="1">
        <f t="shared" si="134"/>
        <v>8.0960709428070601</v>
      </c>
      <c r="KK17" s="1">
        <f t="shared" si="134"/>
        <v>8.1291727683110295</v>
      </c>
      <c r="KL17" s="1">
        <f t="shared" si="134"/>
        <v>8.1622064326930612</v>
      </c>
      <c r="KM17" s="1">
        <f t="shared" si="134"/>
        <v>8.1951707912239691</v>
      </c>
      <c r="KN17" s="1">
        <f t="shared" si="134"/>
        <v>8.2280647040931072</v>
      </c>
      <c r="KO17" s="1">
        <f t="shared" si="134"/>
        <v>8.2608870364154203</v>
      </c>
      <c r="KP17" s="1">
        <f t="shared" si="134"/>
        <v>8.2936366582384728</v>
      </c>
      <c r="KQ17" s="1">
        <f t="shared" si="134"/>
        <v>8.3263124445492824</v>
      </c>
      <c r="KR17" s="1">
        <f t="shared" si="134"/>
        <v>8.3589132752811928</v>
      </c>
      <c r="KS17" s="1">
        <f t="shared" si="134"/>
        <v>8.3914380353204461</v>
      </c>
      <c r="KT17" s="1">
        <f t="shared" si="134"/>
        <v>8.4238856145129191</v>
      </c>
      <c r="KU17" s="1">
        <f t="shared" si="134"/>
        <v>8.456254907670516</v>
      </c>
      <c r="KV17" s="1">
        <f t="shared" si="134"/>
        <v>8.4885448145776081</v>
      </c>
      <c r="KW17" s="1">
        <f t="shared" si="134"/>
        <v>8.5207542399973804</v>
      </c>
      <c r="KX17" s="1">
        <f t="shared" si="134"/>
        <v>8.5528820936780026</v>
      </c>
      <c r="KY17" s="1">
        <f t="shared" si="134"/>
        <v>8.5849272903587419</v>
      </c>
      <c r="KZ17" s="1">
        <f t="shared" si="134"/>
        <v>8.6168887497760895</v>
      </c>
      <c r="LA17" s="1">
        <f t="shared" si="134"/>
        <v>8.6487653966695586</v>
      </c>
      <c r="LB17" s="1">
        <f t="shared" si="134"/>
        <v>8.6805561607876633</v>
      </c>
      <c r="LC17" s="1">
        <f t="shared" si="134"/>
        <v>8.7122599768935771</v>
      </c>
      <c r="LD17" s="1">
        <f t="shared" si="134"/>
        <v>8.7438757847709141</v>
      </c>
      <c r="LE17" s="1">
        <f t="shared" si="134"/>
        <v>8.775402529229142</v>
      </c>
      <c r="LF17" s="1">
        <f t="shared" si="134"/>
        <v>8.8068391601092699</v>
      </c>
      <c r="LG17" s="1">
        <f t="shared" si="134"/>
        <v>8.8381846322890851</v>
      </c>
      <c r="LH17" s="1">
        <f t="shared" si="134"/>
        <v>8.8694379056885779</v>
      </c>
      <c r="LI17" s="1">
        <f t="shared" si="134"/>
        <v>8.9005979452751038</v>
      </c>
      <c r="LJ17" s="1">
        <f t="shared" si="134"/>
        <v>8.9316637210685812</v>
      </c>
      <c r="LK17" s="1">
        <f t="shared" si="134"/>
        <v>8.9626342081464951</v>
      </c>
      <c r="LL17" s="1">
        <f t="shared" si="134"/>
        <v>8.9935083866489318</v>
      </c>
      <c r="LM17" s="1">
        <f t="shared" si="134"/>
        <v>9.0242852417833888</v>
      </c>
      <c r="LN17" s="1">
        <f t="shared" si="134"/>
        <v>9.0549637638296883</v>
      </c>
      <c r="LO17" s="1">
        <f t="shared" si="134"/>
        <v>9.0855429481445977</v>
      </c>
      <c r="LP17" s="1">
        <f t="shared" si="134"/>
        <v>9.1160217951665476</v>
      </c>
      <c r="LQ17" s="1">
        <f t="shared" si="134"/>
        <v>9.1463993104201204</v>
      </c>
      <c r="LR17" s="1">
        <f t="shared" si="134"/>
        <v>9.1766745045206495</v>
      </c>
      <c r="LS17" s="1">
        <f t="shared" si="134"/>
        <v>9.2068463931784486</v>
      </c>
      <c r="LT17" s="1">
        <f t="shared" si="134"/>
        <v>9.2369139972033238</v>
      </c>
      <c r="LU17" s="1">
        <f t="shared" ref="LU17:OF17" si="135">LU15-LU13</f>
        <v>9.2668763425086347</v>
      </c>
      <c r="LV17" s="1">
        <f t="shared" si="135"/>
        <v>9.2967324601156189</v>
      </c>
      <c r="LW17" s="1">
        <f t="shared" si="135"/>
        <v>9.3264813861573348</v>
      </c>
      <c r="LX17" s="1">
        <f t="shared" si="135"/>
        <v>9.356122161882821</v>
      </c>
      <c r="LY17" s="1">
        <f t="shared" si="135"/>
        <v>9.3856538336608839</v>
      </c>
      <c r="LZ17" s="1">
        <f t="shared" si="135"/>
        <v>9.4150754529840572</v>
      </c>
      <c r="MA17" s="1">
        <f t="shared" si="135"/>
        <v>9.4443860764723446</v>
      </c>
      <c r="MB17" s="1">
        <f t="shared" si="135"/>
        <v>9.4735847658769501</v>
      </c>
      <c r="MC17" s="1">
        <f t="shared" si="135"/>
        <v>9.502670588083868</v>
      </c>
      <c r="MD17" s="1">
        <f t="shared" si="135"/>
        <v>9.5316426151175229</v>
      </c>
      <c r="ME17" s="1">
        <f t="shared" si="135"/>
        <v>9.5604999241441639</v>
      </c>
      <c r="MF17" s="1">
        <f t="shared" si="135"/>
        <v>9.5892415974753931</v>
      </c>
      <c r="MG17" s="1">
        <f t="shared" si="135"/>
        <v>9.617866722571387</v>
      </c>
      <c r="MH17" s="1">
        <f t="shared" si="135"/>
        <v>9.6463743920443061</v>
      </c>
      <c r="MI17" s="1">
        <f t="shared" si="135"/>
        <v>9.6747637036613856</v>
      </c>
      <c r="MJ17" s="1">
        <f t="shared" si="135"/>
        <v>9.7030337603481289</v>
      </c>
      <c r="MK17" s="1">
        <f t="shared" si="135"/>
        <v>9.7311836701913847</v>
      </c>
      <c r="ML17" s="1">
        <f t="shared" si="135"/>
        <v>9.7592125464423223</v>
      </c>
      <c r="MM17" s="1">
        <f t="shared" si="135"/>
        <v>9.7871195075193818</v>
      </c>
      <c r="MN17" s="1">
        <f t="shared" si="135"/>
        <v>9.8149036770111096</v>
      </c>
      <c r="MO17" s="1">
        <f t="shared" si="135"/>
        <v>9.8425641836789826</v>
      </c>
      <c r="MP17" s="1">
        <f t="shared" si="135"/>
        <v>9.8701001614601651</v>
      </c>
      <c r="MQ17" s="1">
        <f t="shared" si="135"/>
        <v>9.8975107494700953</v>
      </c>
      <c r="MR17" s="1">
        <f t="shared" si="135"/>
        <v>9.9247950920052048</v>
      </c>
      <c r="MS17" s="1">
        <f t="shared" si="135"/>
        <v>9.9519523385453237</v>
      </c>
      <c r="MT17" s="1">
        <f t="shared" si="135"/>
        <v>9.9789816437562955</v>
      </c>
      <c r="MU17" s="1">
        <f t="shared" si="135"/>
        <v>10.005882167492267</v>
      </c>
      <c r="MV17" s="1">
        <f t="shared" si="135"/>
        <v>10.032653074798146</v>
      </c>
      <c r="MW17" s="1">
        <f t="shared" si="135"/>
        <v>10.059293535911783</v>
      </c>
      <c r="MX17" s="1">
        <f t="shared" si="135"/>
        <v>10.085802726266298</v>
      </c>
      <c r="MY17" s="1">
        <f t="shared" si="135"/>
        <v>10.11217982649217</v>
      </c>
      <c r="MZ17" s="1">
        <f t="shared" si="135"/>
        <v>10.138424022419395</v>
      </c>
      <c r="NA17" s="1">
        <f t="shared" si="135"/>
        <v>10.164534505079525</v>
      </c>
      <c r="NB17" s="1">
        <f t="shared" si="135"/>
        <v>10.190510470707626</v>
      </c>
      <c r="NC17" s="1">
        <f t="shared" si="135"/>
        <v>10.216351120744232</v>
      </c>
      <c r="ND17" s="1">
        <f t="shared" si="135"/>
        <v>10.242055661837247</v>
      </c>
      <c r="NE17" s="1">
        <f t="shared" si="135"/>
        <v>10.267623305843674</v>
      </c>
      <c r="NF17" s="1">
        <f t="shared" si="135"/>
        <v>10.293053269831494</v>
      </c>
      <c r="NG17" s="1">
        <f t="shared" si="135"/>
        <v>10.318344776081224</v>
      </c>
      <c r="NH17" s="1">
        <f t="shared" si="135"/>
        <v>10.343497052087734</v>
      </c>
      <c r="NI17" s="1">
        <f t="shared" si="135"/>
        <v>10.368509330561652</v>
      </c>
      <c r="NJ17" s="1">
        <f t="shared" si="135"/>
        <v>10.393380849431091</v>
      </c>
      <c r="NK17" s="1">
        <f t="shared" si="135"/>
        <v>10.41811085184297</v>
      </c>
      <c r="NL17" s="1">
        <f t="shared" si="135"/>
        <v>10.442698586164537</v>
      </c>
      <c r="NM17" s="1">
        <f t="shared" si="135"/>
        <v>10.467143305984719</v>
      </c>
      <c r="NN17" s="1">
        <f t="shared" si="135"/>
        <v>10.491444270115474</v>
      </c>
      <c r="NO17" s="1">
        <f t="shared" si="135"/>
        <v>10.515600742592978</v>
      </c>
      <c r="NP17" s="1">
        <f t="shared" si="135"/>
        <v>10.539611992679006</v>
      </c>
      <c r="NQ17" s="1">
        <f t="shared" si="135"/>
        <v>10.563477294861883</v>
      </c>
      <c r="NR17" s="1">
        <f t="shared" si="135"/>
        <v>10.587195928857847</v>
      </c>
      <c r="NS17" s="1">
        <f t="shared" si="135"/>
        <v>10.610767179611909</v>
      </c>
      <c r="NT17" s="1">
        <f t="shared" si="135"/>
        <v>10.634190337299039</v>
      </c>
      <c r="NU17" s="1">
        <f t="shared" si="135"/>
        <v>10.657464697324979</v>
      </c>
      <c r="NV17" s="1">
        <f t="shared" si="135"/>
        <v>10.680589560327356</v>
      </c>
      <c r="NW17" s="1">
        <f t="shared" si="135"/>
        <v>10.703564232176387</v>
      </c>
      <c r="NX17" s="1">
        <f t="shared" si="135"/>
        <v>10.726388023975806</v>
      </c>
      <c r="NY17" s="1">
        <f t="shared" si="135"/>
        <v>10.749060252063618</v>
      </c>
      <c r="NZ17" s="1">
        <f t="shared" si="135"/>
        <v>10.771580238012849</v>
      </c>
      <c r="OA17" s="1">
        <f t="shared" si="135"/>
        <v>10.793947308632196</v>
      </c>
      <c r="OB17" s="1">
        <f t="shared" si="135"/>
        <v>10.81616079596678</v>
      </c>
      <c r="OC17" s="1">
        <f t="shared" si="135"/>
        <v>10.83822003729855</v>
      </c>
      <c r="OD17" s="1">
        <f t="shared" si="135"/>
        <v>10.860124375147114</v>
      </c>
      <c r="OE17" s="1">
        <f t="shared" si="135"/>
        <v>10.881873157269974</v>
      </c>
      <c r="OF17" s="1">
        <f t="shared" si="135"/>
        <v>10.903465736663222</v>
      </c>
      <c r="OG17" s="1">
        <f t="shared" ref="OG17:QR17" si="136">OG15-OG13</f>
        <v>10.9249014715618</v>
      </c>
      <c r="OH17" s="1">
        <f t="shared" si="136"/>
        <v>10.946179725440011</v>
      </c>
      <c r="OI17" s="1">
        <f t="shared" si="136"/>
        <v>10.967299867011755</v>
      </c>
      <c r="OJ17" s="1">
        <f t="shared" si="136"/>
        <v>10.988261270230961</v>
      </c>
      <c r="OK17" s="1">
        <f t="shared" si="136"/>
        <v>11.009063314291685</v>
      </c>
      <c r="OL17" s="1">
        <f t="shared" si="136"/>
        <v>11.029705383628507</v>
      </c>
      <c r="OM17" s="1">
        <f t="shared" si="136"/>
        <v>11.050186867916544</v>
      </c>
      <c r="ON17" s="1">
        <f t="shared" si="136"/>
        <v>11.070507162071742</v>
      </c>
      <c r="OO17" s="1">
        <f t="shared" si="136"/>
        <v>11.090665666250866</v>
      </c>
      <c r="OP17" s="1">
        <f t="shared" si="136"/>
        <v>11.110661785851644</v>
      </c>
      <c r="OQ17" s="1">
        <f t="shared" si="136"/>
        <v>11.130494931512709</v>
      </c>
      <c r="OR17" s="1">
        <f t="shared" si="136"/>
        <v>11.150164519113696</v>
      </c>
      <c r="OS17" s="1">
        <f t="shared" si="136"/>
        <v>11.169669969775082</v>
      </c>
      <c r="OT17" s="1">
        <f t="shared" si="136"/>
        <v>11.189010709858209</v>
      </c>
      <c r="OU17" s="1">
        <f t="shared" si="136"/>
        <v>11.208186170965035</v>
      </c>
      <c r="OV17" s="1">
        <f t="shared" si="136"/>
        <v>11.227195789938142</v>
      </c>
      <c r="OW17" s="1">
        <f t="shared" si="136"/>
        <v>11.24603900886035</v>
      </c>
      <c r="OX17" s="1">
        <f t="shared" si="136"/>
        <v>11.264715275054696</v>
      </c>
      <c r="OY17" s="1">
        <f t="shared" si="136"/>
        <v>11.283224041083949</v>
      </c>
      <c r="OZ17" s="1">
        <f t="shared" si="136"/>
        <v>11.301564764750559</v>
      </c>
      <c r="PA17" s="1">
        <f t="shared" si="136"/>
        <v>11.319736909096079</v>
      </c>
      <c r="PB17" s="1">
        <f t="shared" si="136"/>
        <v>11.337739942401022</v>
      </c>
      <c r="PC17" s="1">
        <f t="shared" si="136"/>
        <v>11.35557333818428</v>
      </c>
      <c r="PD17" s="1">
        <f t="shared" si="136"/>
        <v>11.373236575202876</v>
      </c>
      <c r="PE17" s="1">
        <f t="shared" si="136"/>
        <v>11.390729137451304</v>
      </c>
      <c r="PF17" s="1">
        <f t="shared" si="136"/>
        <v>11.408050514161237</v>
      </c>
      <c r="PG17" s="1">
        <f t="shared" si="136"/>
        <v>11.425200199800823</v>
      </c>
      <c r="PH17" s="1">
        <f t="shared" si="136"/>
        <v>11.442177694074314</v>
      </c>
      <c r="PI17" s="1">
        <f t="shared" si="136"/>
        <v>11.4589825019213</v>
      </c>
      <c r="PJ17" s="1">
        <f t="shared" si="136"/>
        <v>11.475614133516245</v>
      </c>
      <c r="PK17" s="1">
        <f t="shared" si="136"/>
        <v>11.492072104267717</v>
      </c>
      <c r="PL17" s="1">
        <f t="shared" si="136"/>
        <v>11.508355934817844</v>
      </c>
      <c r="PM17" s="1">
        <f t="shared" si="136"/>
        <v>11.524465151041481</v>
      </c>
      <c r="PN17" s="1">
        <f t="shared" si="136"/>
        <v>11.540399284045607</v>
      </c>
      <c r="PO17" s="1">
        <f t="shared" si="136"/>
        <v>11.556157870168461</v>
      </c>
      <c r="PP17" s="1">
        <f t="shared" si="136"/>
        <v>11.571740450978838</v>
      </c>
      <c r="PQ17" s="1">
        <f t="shared" si="136"/>
        <v>11.58714657327519</v>
      </c>
      <c r="PR17" s="1">
        <f t="shared" si="136"/>
        <v>11.602375789084899</v>
      </c>
      <c r="PS17" s="1">
        <f t="shared" si="136"/>
        <v>11.61742765566331</v>
      </c>
      <c r="PT17" s="1">
        <f t="shared" si="136"/>
        <v>11.632301735492888</v>
      </c>
      <c r="PU17" s="1">
        <f t="shared" si="136"/>
        <v>11.646997596282276</v>
      </c>
      <c r="PV17" s="1">
        <f t="shared" si="136"/>
        <v>11.66151481096542</v>
      </c>
      <c r="PW17" s="1">
        <f t="shared" si="136"/>
        <v>11.675852957700469</v>
      </c>
      <c r="PX17" s="1">
        <f t="shared" si="136"/>
        <v>11.690011619868951</v>
      </c>
      <c r="PY17" s="1">
        <f t="shared" si="136"/>
        <v>11.703990386074588</v>
      </c>
      <c r="PZ17" s="1">
        <f t="shared" si="136"/>
        <v>11.7177888501424</v>
      </c>
      <c r="QA17" s="1">
        <f t="shared" si="136"/>
        <v>11.73140661111754</v>
      </c>
      <c r="QB17" s="1">
        <f t="shared" si="136"/>
        <v>11.744843273264266</v>
      </c>
      <c r="QC17" s="1">
        <f t="shared" si="136"/>
        <v>11.758098446064782</v>
      </c>
      <c r="QD17" s="1">
        <f t="shared" si="136"/>
        <v>11.771171744218188</v>
      </c>
      <c r="QE17" s="1">
        <f t="shared" si="136"/>
        <v>11.784062787639197</v>
      </c>
      <c r="QF17" s="1">
        <f t="shared" si="136"/>
        <v>11.796771201457135</v>
      </c>
      <c r="QG17" s="1">
        <f t="shared" si="136"/>
        <v>11.809296616014516</v>
      </c>
      <c r="QH17" s="1">
        <f t="shared" si="136"/>
        <v>11.82163866686609</v>
      </c>
      <c r="QI17" s="1">
        <f t="shared" si="136"/>
        <v>11.83379699477735</v>
      </c>
      <c r="QJ17" s="1">
        <f t="shared" si="136"/>
        <v>11.845771245723462</v>
      </c>
      <c r="QK17" s="1">
        <f t="shared" si="136"/>
        <v>11.857561070887858</v>
      </c>
      <c r="QL17" s="1">
        <f t="shared" si="136"/>
        <v>11.869166126661057</v>
      </c>
      <c r="QM17" s="1">
        <f t="shared" si="136"/>
        <v>11.88058607463921</v>
      </c>
      <c r="QN17" s="1">
        <f t="shared" si="136"/>
        <v>11.8918205816229</v>
      </c>
      <c r="QO17" s="1">
        <f t="shared" si="136"/>
        <v>11.902869319615643</v>
      </c>
      <c r="QP17" s="1">
        <f t="shared" si="136"/>
        <v>11.913731965822672</v>
      </c>
      <c r="QQ17" s="1">
        <f t="shared" si="136"/>
        <v>11.924408202649399</v>
      </c>
      <c r="QR17" s="1">
        <f t="shared" si="136"/>
        <v>11.934897717700112</v>
      </c>
      <c r="QS17" s="1">
        <f t="shared" ref="QS17:TD17" si="137">QS15-QS13</f>
        <v>11.94520020377646</v>
      </c>
      <c r="QT17" s="1">
        <f t="shared" si="137"/>
        <v>11.955315358876092</v>
      </c>
      <c r="QU17" s="1">
        <f t="shared" si="137"/>
        <v>11.96524288619112</v>
      </c>
      <c r="QV17" s="1">
        <f t="shared" si="137"/>
        <v>11.974982494106717</v>
      </c>
      <c r="QW17" s="1">
        <f t="shared" si="137"/>
        <v>11.984533896199512</v>
      </c>
      <c r="QX17" s="1">
        <f t="shared" si="137"/>
        <v>11.99389681123623</v>
      </c>
      <c r="QY17" s="1">
        <f t="shared" si="137"/>
        <v>12.003070963172007</v>
      </c>
      <c r="QZ17" s="1">
        <f t="shared" si="137"/>
        <v>12.012056081148993</v>
      </c>
      <c r="RA17" s="1">
        <f t="shared" si="137"/>
        <v>12.020851899494675</v>
      </c>
      <c r="RB17" s="1">
        <f t="shared" si="137"/>
        <v>12.029458157720383</v>
      </c>
      <c r="RC17" s="1">
        <f t="shared" si="137"/>
        <v>12.037874600519654</v>
      </c>
      <c r="RD17" s="1">
        <f t="shared" si="137"/>
        <v>12.046100977766713</v>
      </c>
      <c r="RE17" s="1">
        <f t="shared" si="137"/>
        <v>12.054137044514722</v>
      </c>
      <c r="RF17" s="1">
        <f t="shared" si="137"/>
        <v>12.061982560994338</v>
      </c>
      <c r="RG17" s="1">
        <f t="shared" si="137"/>
        <v>12.069637292611844</v>
      </c>
      <c r="RH17" s="1">
        <f t="shared" si="137"/>
        <v>12.077101009947739</v>
      </c>
      <c r="RI17" s="1">
        <f t="shared" si="137"/>
        <v>12.084373488754849</v>
      </c>
      <c r="RJ17" s="1">
        <f t="shared" si="137"/>
        <v>12.091454509956845</v>
      </c>
      <c r="RK17" s="1">
        <f t="shared" si="137"/>
        <v>12.098343859646363</v>
      </c>
      <c r="RL17" s="1">
        <f t="shared" si="137"/>
        <v>12.105041329083488</v>
      </c>
      <c r="RM17" s="1">
        <f t="shared" si="137"/>
        <v>12.11154671469386</v>
      </c>
      <c r="RN17" s="1">
        <f t="shared" si="137"/>
        <v>12.117859818067096</v>
      </c>
      <c r="RO17" s="1">
        <f t="shared" si="137"/>
        <v>12.123980445954954</v>
      </c>
      <c r="RP17" s="1">
        <f t="shared" si="137"/>
        <v>12.129908410269641</v>
      </c>
      <c r="RQ17" s="1">
        <f t="shared" si="137"/>
        <v>12.135643528082017</v>
      </c>
      <c r="RR17" s="1">
        <f t="shared" si="137"/>
        <v>12.141185621619856</v>
      </c>
      <c r="RS17" s="1">
        <f t="shared" si="137"/>
        <v>12.146534518266007</v>
      </c>
      <c r="RT17" s="1">
        <f t="shared" si="137"/>
        <v>12.151690050556732</v>
      </c>
      <c r="RU17" s="1">
        <f t="shared" si="137"/>
        <v>12.156652056179725</v>
      </c>
      <c r="RV17" s="1">
        <f t="shared" si="137"/>
        <v>12.161420377972481</v>
      </c>
      <c r="RW17" s="1">
        <f t="shared" si="137"/>
        <v>12.165994863920336</v>
      </c>
      <c r="RX17" s="1">
        <f t="shared" si="137"/>
        <v>12.170375367154749</v>
      </c>
      <c r="RY17" s="1">
        <f t="shared" si="137"/>
        <v>12.174561745951381</v>
      </c>
      <c r="RZ17" s="1">
        <f t="shared" si="137"/>
        <v>12.178553863728323</v>
      </c>
      <c r="SA17" s="1">
        <f t="shared" si="137"/>
        <v>12.182351589044178</v>
      </c>
      <c r="SB17" s="1">
        <f t="shared" si="137"/>
        <v>12.185954795596238</v>
      </c>
      <c r="SC17" s="1">
        <f t="shared" si="137"/>
        <v>12.189363362218614</v>
      </c>
      <c r="SD17" s="1">
        <f t="shared" si="137"/>
        <v>12.192577172880373</v>
      </c>
      <c r="SE17" s="1">
        <f t="shared" si="137"/>
        <v>12.195596116683589</v>
      </c>
      <c r="SF17" s="1">
        <f t="shared" si="137"/>
        <v>12.198420087861544</v>
      </c>
      <c r="SG17" s="1">
        <f t="shared" si="137"/>
        <v>12.201048985776762</v>
      </c>
      <c r="SH17" s="1">
        <f t="shared" si="137"/>
        <v>12.203482714919151</v>
      </c>
      <c r="SI17" s="1">
        <f t="shared" si="137"/>
        <v>12.205721184904041</v>
      </c>
      <c r="SJ17" s="1">
        <f t="shared" si="137"/>
        <v>12.207764310470326</v>
      </c>
      <c r="SK17" s="1">
        <f t="shared" si="137"/>
        <v>12.20961201147851</v>
      </c>
      <c r="SL17" s="1">
        <f t="shared" si="137"/>
        <v>12.211264212908777</v>
      </c>
      <c r="SM17" s="1">
        <f t="shared" si="137"/>
        <v>12.212720844859033</v>
      </c>
      <c r="SN17" s="1">
        <f t="shared" si="137"/>
        <v>12.21398184254306</v>
      </c>
      <c r="SO17" s="1">
        <f t="shared" si="137"/>
        <v>12.215047146288438</v>
      </c>
      <c r="SP17" s="1">
        <f t="shared" si="137"/>
        <v>12.215916701534717</v>
      </c>
      <c r="SQ17" s="1">
        <f t="shared" si="137"/>
        <v>12.216590458831364</v>
      </c>
      <c r="SR17" s="1">
        <f t="shared" si="137"/>
        <v>12.2170683738359</v>
      </c>
      <c r="SS17" s="1">
        <f t="shared" si="137"/>
        <v>12.217350407311832</v>
      </c>
      <c r="ST17" s="1">
        <f t="shared" si="137"/>
        <v>12.217436525126786</v>
      </c>
      <c r="SU17" s="1">
        <f t="shared" si="137"/>
        <v>12.217326698250464</v>
      </c>
      <c r="SV17" s="1">
        <f t="shared" si="137"/>
        <v>12.217020902752688</v>
      </c>
      <c r="SW17" s="1">
        <f t="shared" si="137"/>
        <v>12.216519119801429</v>
      </c>
      <c r="SX17" s="1">
        <f t="shared" si="137"/>
        <v>12.21582133566085</v>
      </c>
      <c r="SY17" s="1">
        <f t="shared" si="137"/>
        <v>12.21492754168926</v>
      </c>
      <c r="SZ17" s="1">
        <f t="shared" si="137"/>
        <v>12.213837734337144</v>
      </c>
      <c r="TA17" s="1">
        <f t="shared" si="137"/>
        <v>12.212551915145198</v>
      </c>
      <c r="TB17" s="1">
        <f t="shared" si="137"/>
        <v>12.211070090742343</v>
      </c>
      <c r="TC17" s="1">
        <f t="shared" si="137"/>
        <v>12.209392272843683</v>
      </c>
      <c r="TD17" s="1">
        <f t="shared" si="137"/>
        <v>12.207518478248502</v>
      </c>
      <c r="TE17" s="1">
        <f t="shared" ref="TE17:VP17" si="138">TE15-TE13</f>
        <v>12.205448728838327</v>
      </c>
      <c r="TF17" s="1">
        <f t="shared" si="138"/>
        <v>12.203183051574849</v>
      </c>
      <c r="TG17" s="1">
        <f t="shared" si="138"/>
        <v>12.200721478497984</v>
      </c>
      <c r="TH17" s="1">
        <f t="shared" si="138"/>
        <v>12.198064046723784</v>
      </c>
      <c r="TI17" s="1">
        <f t="shared" si="138"/>
        <v>12.195210798442531</v>
      </c>
      <c r="TJ17" s="1">
        <f t="shared" si="138"/>
        <v>12.192161780916637</v>
      </c>
      <c r="TK17" s="1">
        <f t="shared" si="138"/>
        <v>12.188917046478666</v>
      </c>
      <c r="TL17" s="1">
        <f t="shared" si="138"/>
        <v>12.185476652529344</v>
      </c>
      <c r="TM17" s="1">
        <f t="shared" si="138"/>
        <v>12.181840661535517</v>
      </c>
      <c r="TN17" s="1">
        <f t="shared" si="138"/>
        <v>12.178009141028108</v>
      </c>
      <c r="TO17" s="1">
        <f t="shared" si="138"/>
        <v>12.173982163600179</v>
      </c>
      <c r="TP17" s="1">
        <f t="shared" si="138"/>
        <v>12.169759806904866</v>
      </c>
      <c r="TQ17" s="1">
        <f t="shared" si="138"/>
        <v>12.165342153653329</v>
      </c>
      <c r="TR17" s="1">
        <f t="shared" si="138"/>
        <v>12.1607292916128</v>
      </c>
      <c r="TS17" s="1">
        <f t="shared" si="138"/>
        <v>12.155921313604603</v>
      </c>
      <c r="TT17" s="1">
        <f t="shared" si="138"/>
        <v>12.15091831750199</v>
      </c>
      <c r="TU17" s="1">
        <f t="shared" si="138"/>
        <v>12.145720406228236</v>
      </c>
      <c r="TV17" s="1">
        <f t="shared" si="138"/>
        <v>12.140327687754628</v>
      </c>
      <c r="TW17" s="1">
        <f t="shared" si="138"/>
        <v>12.134740275098407</v>
      </c>
      <c r="TX17" s="1">
        <f t="shared" si="138"/>
        <v>12.128958286320771</v>
      </c>
      <c r="TY17" s="1">
        <f t="shared" si="138"/>
        <v>12.122981844524842</v>
      </c>
      <c r="TZ17" s="1">
        <f t="shared" si="138"/>
        <v>12.116811077853713</v>
      </c>
      <c r="UA17" s="1">
        <f t="shared" si="138"/>
        <v>12.110446119488373</v>
      </c>
      <c r="UB17" s="1">
        <f t="shared" si="138"/>
        <v>12.103887107645713</v>
      </c>
      <c r="UC17" s="1">
        <f t="shared" si="138"/>
        <v>12.097134185576524</v>
      </c>
      <c r="UD17" s="1">
        <f t="shared" si="138"/>
        <v>12.090187501563515</v>
      </c>
      <c r="UE17" s="1">
        <f t="shared" si="138"/>
        <v>12.083047208919279</v>
      </c>
      <c r="UF17" s="1">
        <f t="shared" si="138"/>
        <v>12.075713465984254</v>
      </c>
      <c r="UG17" s="1">
        <f t="shared" si="138"/>
        <v>12.068186436124796</v>
      </c>
      <c r="UH17" s="1">
        <f t="shared" si="138"/>
        <v>12.060466287731156</v>
      </c>
      <c r="UI17" s="1">
        <f t="shared" si="138"/>
        <v>12.052553194215431</v>
      </c>
      <c r="UJ17" s="1">
        <f t="shared" si="138"/>
        <v>12.044447334009622</v>
      </c>
      <c r="UK17" s="1">
        <f t="shared" si="138"/>
        <v>12.036148890563648</v>
      </c>
      <c r="UL17" s="1">
        <f t="shared" si="138"/>
        <v>12.027658052343291</v>
      </c>
      <c r="UM17" s="1">
        <f t="shared" si="138"/>
        <v>12.018975012828284</v>
      </c>
      <c r="UN17" s="1">
        <f t="shared" si="138"/>
        <v>12.01009997051027</v>
      </c>
      <c r="UO17" s="1">
        <f t="shared" si="138"/>
        <v>12.001033128890871</v>
      </c>
      <c r="UP17" s="1">
        <f t="shared" si="138"/>
        <v>11.991774696479611</v>
      </c>
      <c r="UQ17" s="1">
        <f t="shared" si="138"/>
        <v>11.982324886792084</v>
      </c>
      <c r="UR17" s="1">
        <f t="shared" si="138"/>
        <v>11.972683918347842</v>
      </c>
      <c r="US17" s="1">
        <f t="shared" si="138"/>
        <v>11.962852014668501</v>
      </c>
      <c r="UT17" s="1">
        <f t="shared" si="138"/>
        <v>11.952829404275777</v>
      </c>
      <c r="UU17" s="1">
        <f t="shared" si="138"/>
        <v>11.942616320689471</v>
      </c>
      <c r="UV17" s="1">
        <f t="shared" si="138"/>
        <v>11.932213002425563</v>
      </c>
      <c r="UW17" s="1">
        <f t="shared" si="138"/>
        <v>11.921619692994186</v>
      </c>
      <c r="UX17" s="1">
        <f t="shared" si="138"/>
        <v>11.910836640897791</v>
      </c>
      <c r="UY17" s="1">
        <f t="shared" si="138"/>
        <v>11.899864099629056</v>
      </c>
      <c r="UZ17" s="1">
        <f t="shared" si="138"/>
        <v>11.888702327669026</v>
      </c>
      <c r="VA17" s="1">
        <f t="shared" si="138"/>
        <v>11.87735158848516</v>
      </c>
      <c r="VB17" s="1">
        <f t="shared" si="138"/>
        <v>11.865812150529417</v>
      </c>
      <c r="VC17" s="1">
        <f t="shared" si="138"/>
        <v>11.854084287236242</v>
      </c>
      <c r="VD17" s="1">
        <f t="shared" si="138"/>
        <v>11.842168277020701</v>
      </c>
      <c r="VE17" s="1">
        <f t="shared" si="138"/>
        <v>11.830064403276568</v>
      </c>
      <c r="VF17" s="1">
        <f t="shared" si="138"/>
        <v>11.817772954374373</v>
      </c>
      <c r="VG17" s="1">
        <f t="shared" si="138"/>
        <v>11.805294223659489</v>
      </c>
      <c r="VH17" s="1">
        <f t="shared" si="138"/>
        <v>11.7926285094502</v>
      </c>
      <c r="VI17" s="1">
        <f t="shared" si="138"/>
        <v>11.779776115035844</v>
      </c>
      <c r="VJ17" s="1">
        <f t="shared" si="138"/>
        <v>11.766737348674903</v>
      </c>
      <c r="VK17" s="1">
        <f t="shared" si="138"/>
        <v>11.753512523593072</v>
      </c>
      <c r="VL17" s="1">
        <f t="shared" si="138"/>
        <v>11.740101957981377</v>
      </c>
      <c r="VM17" s="1">
        <f t="shared" si="138"/>
        <v>11.726505974994307</v>
      </c>
      <c r="VN17" s="1">
        <f t="shared" si="138"/>
        <v>11.712724902747931</v>
      </c>
      <c r="VO17" s="1">
        <f t="shared" si="138"/>
        <v>11.698759074318026</v>
      </c>
      <c r="VP17" s="1">
        <f t="shared" si="138"/>
        <v>11.684608827738144</v>
      </c>
      <c r="VQ17" s="1">
        <f t="shared" ref="VQ17:YB17" si="139">VQ15-VQ13</f>
        <v>11.670274505997829</v>
      </c>
      <c r="VR17" s="1">
        <f t="shared" si="139"/>
        <v>11.655756457040704</v>
      </c>
      <c r="VS17" s="1">
        <f t="shared" si="139"/>
        <v>11.641055033762637</v>
      </c>
      <c r="VT17" s="1">
        <f t="shared" si="139"/>
        <v>11.62617059400992</v>
      </c>
      <c r="VU17" s="1">
        <f t="shared" si="139"/>
        <v>11.611103500577336</v>
      </c>
      <c r="VV17" s="1">
        <f t="shared" si="139"/>
        <v>11.595854121206413</v>
      </c>
      <c r="VW17" s="1">
        <f t="shared" si="139"/>
        <v>11.580422828583536</v>
      </c>
      <c r="VX17" s="1">
        <f t="shared" si="139"/>
        <v>11.564810000338152</v>
      </c>
      <c r="VY17" s="1">
        <f t="shared" si="139"/>
        <v>11.549016019040931</v>
      </c>
      <c r="VZ17" s="1">
        <f t="shared" si="139"/>
        <v>11.533041272201926</v>
      </c>
      <c r="WA17" s="1">
        <f t="shared" si="139"/>
        <v>11.516886152268855</v>
      </c>
      <c r="WB17" s="1">
        <f t="shared" si="139"/>
        <v>11.500551056625174</v>
      </c>
      <c r="WC17" s="1">
        <f t="shared" si="139"/>
        <v>11.484036387588326</v>
      </c>
      <c r="WD17" s="1">
        <f t="shared" si="139"/>
        <v>11.467342552408041</v>
      </c>
      <c r="WE17" s="1">
        <f t="shared" si="139"/>
        <v>11.450469963264394</v>
      </c>
      <c r="WF17" s="1">
        <f t="shared" si="139"/>
        <v>11.433419037266159</v>
      </c>
      <c r="WG17" s="1">
        <f t="shared" si="139"/>
        <v>11.41619019644893</v>
      </c>
      <c r="WH17" s="1">
        <f t="shared" si="139"/>
        <v>11.398783867773457</v>
      </c>
      <c r="WI17" s="1">
        <f t="shared" si="139"/>
        <v>11.381200483123809</v>
      </c>
      <c r="WJ17" s="1">
        <f t="shared" si="139"/>
        <v>11.363440479305646</v>
      </c>
      <c r="WK17" s="1">
        <f t="shared" si="139"/>
        <v>11.34550429804446</v>
      </c>
      <c r="WL17" s="1">
        <f t="shared" si="139"/>
        <v>11.327392385983881</v>
      </c>
      <c r="WM17" s="1">
        <f t="shared" si="139"/>
        <v>11.309105194683896</v>
      </c>
      <c r="WN17" s="1">
        <f t="shared" si="139"/>
        <v>11.290643180619117</v>
      </c>
      <c r="WO17" s="1">
        <f t="shared" si="139"/>
        <v>11.272006805177057</v>
      </c>
      <c r="WP17" s="1">
        <f t="shared" si="139"/>
        <v>11.253196534656517</v>
      </c>
      <c r="WQ17" s="1">
        <f t="shared" si="139"/>
        <v>11.234212840265702</v>
      </c>
      <c r="WR17" s="1">
        <f t="shared" si="139"/>
        <v>11.215056198120697</v>
      </c>
      <c r="WS17" s="1">
        <f t="shared" si="139"/>
        <v>11.195727089243617</v>
      </c>
      <c r="WT17" s="1">
        <f t="shared" si="139"/>
        <v>11.176225999561083</v>
      </c>
      <c r="WU17" s="1">
        <f t="shared" si="139"/>
        <v>11.156553419902387</v>
      </c>
      <c r="WV17" s="1">
        <f t="shared" si="139"/>
        <v>11.136709845997906</v>
      </c>
      <c r="WW17" s="1">
        <f t="shared" si="139"/>
        <v>11.116695778477387</v>
      </c>
      <c r="WX17" s="1">
        <f t="shared" si="139"/>
        <v>11.096511722868412</v>
      </c>
      <c r="WY17" s="1">
        <f t="shared" si="139"/>
        <v>11.076158189594542</v>
      </c>
      <c r="WZ17" s="1">
        <f t="shared" si="139"/>
        <v>11.055635693973848</v>
      </c>
      <c r="XA17" s="1">
        <f t="shared" si="139"/>
        <v>11.034944756217161</v>
      </c>
      <c r="XB17" s="1">
        <f t="shared" si="139"/>
        <v>11.014085901426558</v>
      </c>
      <c r="XC17" s="1">
        <f t="shared" si="139"/>
        <v>10.993059659593593</v>
      </c>
      <c r="XD17" s="1">
        <f t="shared" si="139"/>
        <v>10.971866565597805</v>
      </c>
      <c r="XE17" s="1">
        <f t="shared" si="139"/>
        <v>10.950507159205042</v>
      </c>
      <c r="XF17" s="1">
        <f t="shared" si="139"/>
        <v>10.928981985065869</v>
      </c>
      <c r="XG17" s="1">
        <f t="shared" si="139"/>
        <v>10.907291592714014</v>
      </c>
      <c r="XH17" s="1">
        <f t="shared" si="139"/>
        <v>10.885436536564711</v>
      </c>
      <c r="XI17" s="1">
        <f t="shared" si="139"/>
        <v>10.863417375913174</v>
      </c>
      <c r="XJ17" s="1">
        <f t="shared" si="139"/>
        <v>10.841234674933043</v>
      </c>
      <c r="XK17" s="1">
        <f t="shared" si="139"/>
        <v>10.81888900267473</v>
      </c>
      <c r="XL17" s="1">
        <f t="shared" si="139"/>
        <v>10.796380933063933</v>
      </c>
      <c r="XM17" s="1">
        <f t="shared" si="139"/>
        <v>10.773711044900105</v>
      </c>
      <c r="XN17" s="1">
        <f t="shared" si="139"/>
        <v>10.750879921854837</v>
      </c>
      <c r="XO17" s="1">
        <f t="shared" si="139"/>
        <v>10.727888152470396</v>
      </c>
      <c r="XP17" s="1">
        <f t="shared" si="139"/>
        <v>10.704736330158109</v>
      </c>
      <c r="XQ17" s="1">
        <f t="shared" si="139"/>
        <v>10.681425053196978</v>
      </c>
      <c r="XR17" s="1">
        <f t="shared" si="139"/>
        <v>10.657954924732001</v>
      </c>
      <c r="XS17" s="1">
        <f t="shared" si="139"/>
        <v>10.634326552772855</v>
      </c>
      <c r="XT17" s="1">
        <f t="shared" si="139"/>
        <v>10.610540550192217</v>
      </c>
      <c r="XU17" s="1">
        <f t="shared" si="139"/>
        <v>10.58659753472435</v>
      </c>
      <c r="XV17" s="1">
        <f t="shared" si="139"/>
        <v>10.562498128963668</v>
      </c>
      <c r="XW17" s="1">
        <f t="shared" si="139"/>
        <v>10.53824296036324</v>
      </c>
      <c r="XX17" s="1">
        <f t="shared" si="139"/>
        <v>10.513832661233241</v>
      </c>
      <c r="XY17" s="1">
        <f t="shared" si="139"/>
        <v>10.489267868739599</v>
      </c>
      <c r="XZ17" s="1">
        <f t="shared" si="139"/>
        <v>10.464549224902465</v>
      </c>
      <c r="YA17" s="1">
        <f t="shared" si="139"/>
        <v>10.439677376594863</v>
      </c>
      <c r="YB17" s="1">
        <f t="shared" si="139"/>
        <v>10.414652975541131</v>
      </c>
      <c r="YC17" s="1">
        <f t="shared" ref="YC17:AAN17" si="140">YC15-YC13</f>
        <v>10.389476678315562</v>
      </c>
      <c r="YD17" s="1">
        <f t="shared" si="140"/>
        <v>10.364149146341052</v>
      </c>
      <c r="YE17" s="1">
        <f t="shared" si="140"/>
        <v>10.338671045887502</v>
      </c>
      <c r="YF17" s="1">
        <f t="shared" si="140"/>
        <v>10.313043048070632</v>
      </c>
      <c r="YG17" s="1">
        <f t="shared" si="140"/>
        <v>10.287265828850394</v>
      </c>
      <c r="YH17" s="1">
        <f t="shared" si="140"/>
        <v>10.261340069029711</v>
      </c>
      <c r="YI17" s="1">
        <f t="shared" si="140"/>
        <v>10.235266454253042</v>
      </c>
      <c r="YJ17" s="1">
        <f t="shared" si="140"/>
        <v>10.20904567500499</v>
      </c>
      <c r="YK17" s="1">
        <f t="shared" si="140"/>
        <v>10.182678426608991</v>
      </c>
      <c r="YL17" s="1">
        <f t="shared" si="140"/>
        <v>10.156165409225896</v>
      </c>
      <c r="YM17" s="1">
        <f t="shared" si="140"/>
        <v>10.129507327852691</v>
      </c>
      <c r="YN17" s="1">
        <f t="shared" si="140"/>
        <v>10.102704892321063</v>
      </c>
      <c r="YO17" s="1">
        <f t="shared" si="140"/>
        <v>10.075758817296144</v>
      </c>
      <c r="YP17" s="1">
        <f t="shared" si="140"/>
        <v>10.048669822275135</v>
      </c>
      <c r="YQ17" s="1">
        <f t="shared" si="140"/>
        <v>10.021438631586035</v>
      </c>
      <c r="YR17" s="1">
        <f t="shared" si="140"/>
        <v>9.9940659743863165</v>
      </c>
      <c r="YS17" s="1">
        <f t="shared" si="140"/>
        <v>9.9665525846614926</v>
      </c>
      <c r="YT17" s="1">
        <f t="shared" si="140"/>
        <v>9.9388992012240713</v>
      </c>
      <c r="YU17" s="1">
        <f t="shared" si="140"/>
        <v>9.911106567712018</v>
      </c>
      <c r="YV17" s="1">
        <f t="shared" si="140"/>
        <v>9.8831754325876879</v>
      </c>
      <c r="YW17" s="1">
        <f t="shared" si="140"/>
        <v>9.8551065491363552</v>
      </c>
      <c r="YX17" s="1">
        <f t="shared" si="140"/>
        <v>9.8269006754651294</v>
      </c>
      <c r="YY17" s="1">
        <f t="shared" si="140"/>
        <v>9.7985585745015573</v>
      </c>
      <c r="YZ17" s="1">
        <f t="shared" si="140"/>
        <v>9.7700810139924226</v>
      </c>
      <c r="ZA17" s="1">
        <f t="shared" si="140"/>
        <v>9.7414687665025674</v>
      </c>
      <c r="ZB17" s="1">
        <f t="shared" si="140"/>
        <v>9.7127226094135377</v>
      </c>
      <c r="ZC17" s="1">
        <f t="shared" si="140"/>
        <v>9.6838433249224778</v>
      </c>
      <c r="ZD17" s="1">
        <f t="shared" si="140"/>
        <v>9.654831700040809</v>
      </c>
      <c r="ZE17" s="1">
        <f t="shared" si="140"/>
        <v>9.6256885265931125</v>
      </c>
      <c r="ZF17" s="1">
        <f t="shared" si="140"/>
        <v>9.5964146012158444</v>
      </c>
      <c r="ZG17" s="1">
        <f t="shared" si="140"/>
        <v>9.5670107253561412</v>
      </c>
      <c r="ZH17" s="1">
        <f t="shared" si="140"/>
        <v>9.5374777052707866</v>
      </c>
      <c r="ZI17" s="1">
        <f t="shared" si="140"/>
        <v>9.5078163520248165</v>
      </c>
      <c r="ZJ17" s="1">
        <f t="shared" si="140"/>
        <v>9.4780274814904786</v>
      </c>
      <c r="ZK17" s="1">
        <f t="shared" si="140"/>
        <v>9.44811191434599</v>
      </c>
      <c r="ZL17" s="1">
        <f t="shared" si="140"/>
        <v>9.41807047607446</v>
      </c>
      <c r="ZM17" s="1">
        <f t="shared" si="140"/>
        <v>9.3879039969627893</v>
      </c>
      <c r="ZN17" s="1">
        <f t="shared" si="140"/>
        <v>9.3576133121002734</v>
      </c>
      <c r="ZO17" s="1">
        <f t="shared" si="140"/>
        <v>9.3271992613777659</v>
      </c>
      <c r="ZP17" s="1">
        <f t="shared" si="140"/>
        <v>9.2966626894864426</v>
      </c>
      <c r="ZQ17" s="1">
        <f t="shared" si="140"/>
        <v>9.2660044459165825</v>
      </c>
      <c r="ZR17" s="1">
        <f t="shared" si="140"/>
        <v>9.2352253849565802</v>
      </c>
      <c r="ZS17" s="1">
        <f t="shared" si="140"/>
        <v>9.2043263656918537</v>
      </c>
      <c r="ZT17" s="1">
        <f t="shared" si="140"/>
        <v>9.1733082520036238</v>
      </c>
      <c r="ZU17" s="1">
        <f t="shared" si="140"/>
        <v>9.1421719125679903</v>
      </c>
      <c r="ZV17" s="1">
        <f t="shared" si="140"/>
        <v>9.1109182208547139</v>
      </c>
      <c r="ZW17" s="1">
        <f t="shared" si="140"/>
        <v>9.0795480551262671</v>
      </c>
      <c r="ZX17" s="1">
        <f t="shared" si="140"/>
        <v>9.0480622984366104</v>
      </c>
      <c r="ZY17" s="1">
        <f t="shared" si="140"/>
        <v>9.0164618386302529</v>
      </c>
      <c r="ZZ17" s="1">
        <f t="shared" si="140"/>
        <v>8.9847475683412412</v>
      </c>
      <c r="AAA17" s="1">
        <f t="shared" si="140"/>
        <v>8.9529203849919696</v>
      </c>
      <c r="AAB17" s="1">
        <f t="shared" si="140"/>
        <v>8.9209811907923182</v>
      </c>
      <c r="AAC17" s="1">
        <f t="shared" si="140"/>
        <v>8.888930892738486</v>
      </c>
      <c r="AAD17" s="1">
        <f t="shared" si="140"/>
        <v>8.8567704026119731</v>
      </c>
      <c r="AAE17" s="1">
        <f t="shared" si="140"/>
        <v>8.824500636978712</v>
      </c>
      <c r="AAF17" s="1">
        <f t="shared" si="140"/>
        <v>8.7921225171879058</v>
      </c>
      <c r="AAG17" s="1">
        <f t="shared" si="140"/>
        <v>8.7596369693711598</v>
      </c>
      <c r="AAH17" s="1">
        <f t="shared" si="140"/>
        <v>8.727044924441353</v>
      </c>
      <c r="AAI17" s="1">
        <f t="shared" si="140"/>
        <v>8.694347318091797</v>
      </c>
      <c r="AAJ17" s="1">
        <f t="shared" si="140"/>
        <v>8.6615450907951121</v>
      </c>
      <c r="AAK17" s="1">
        <f t="shared" si="140"/>
        <v>8.6286391878024364</v>
      </c>
      <c r="AAL17" s="1">
        <f t="shared" si="140"/>
        <v>8.5956305591423323</v>
      </c>
      <c r="AAM17" s="1">
        <f t="shared" si="140"/>
        <v>8.5625201596198348</v>
      </c>
      <c r="AAN17" s="1">
        <f t="shared" si="140"/>
        <v>8.5293089488155918</v>
      </c>
      <c r="AAO17" s="1">
        <f t="shared" ref="AAO17:ACZ17" si="141">AAO15-AAO13</f>
        <v>8.4959978910848886</v>
      </c>
      <c r="AAP17" s="1">
        <f t="shared" si="141"/>
        <v>8.4625879555566375</v>
      </c>
      <c r="AAQ17" s="1">
        <f t="shared" si="141"/>
        <v>8.4290801161326101</v>
      </c>
      <c r="AAR17" s="1">
        <f t="shared" si="141"/>
        <v>8.3954753514863487</v>
      </c>
      <c r="AAS17" s="1">
        <f t="shared" si="141"/>
        <v>8.3617746450624608</v>
      </c>
      <c r="AAT17" s="1">
        <f t="shared" si="141"/>
        <v>8.3279789850754451</v>
      </c>
      <c r="AAU17" s="1">
        <f t="shared" si="141"/>
        <v>8.2940893645090874</v>
      </c>
      <c r="AAV17" s="1">
        <f t="shared" si="141"/>
        <v>8.2601067811153079</v>
      </c>
      <c r="AAW17" s="1">
        <f t="shared" si="141"/>
        <v>8.2260322374135555</v>
      </c>
      <c r="AAX17" s="1">
        <f t="shared" si="141"/>
        <v>8.1918667406896812</v>
      </c>
      <c r="AAY17" s="1">
        <f t="shared" si="141"/>
        <v>8.1576113029951749</v>
      </c>
      <c r="AAZ17" s="1">
        <f t="shared" si="141"/>
        <v>8.1232669411463885</v>
      </c>
      <c r="ABA17" s="1">
        <f t="shared" si="141"/>
        <v>8.0888346767235397</v>
      </c>
      <c r="ABB17" s="1">
        <f t="shared" si="141"/>
        <v>8.0543155360699163</v>
      </c>
      <c r="ABC17" s="1">
        <f t="shared" si="141"/>
        <v>8.0197105502911228</v>
      </c>
      <c r="ABD17" s="1">
        <f t="shared" si="141"/>
        <v>7.9850207552540784</v>
      </c>
      <c r="ABE17" s="1">
        <f t="shared" si="141"/>
        <v>7.9502471915864366</v>
      </c>
      <c r="ABF17" s="1">
        <f t="shared" si="141"/>
        <v>7.915390904675454</v>
      </c>
      <c r="ABG17" s="1">
        <f t="shared" si="141"/>
        <v>7.8804529446674847</v>
      </c>
      <c r="ABH17" s="1">
        <f t="shared" si="141"/>
        <v>7.8454343664669803</v>
      </c>
      <c r="ABI17" s="1">
        <f t="shared" si="141"/>
        <v>7.8103362297357721</v>
      </c>
      <c r="ABJ17" s="1">
        <f t="shared" si="141"/>
        <v>7.7751595988922357</v>
      </c>
      <c r="ABK17" s="1">
        <f t="shared" si="141"/>
        <v>7.739905543110547</v>
      </c>
      <c r="ABL17" s="1">
        <f t="shared" si="141"/>
        <v>7.7045751363199066</v>
      </c>
      <c r="ABM17" s="1">
        <f t="shared" si="141"/>
        <v>7.6691694572037648</v>
      </c>
      <c r="ABN17" s="1">
        <f t="shared" si="141"/>
        <v>7.6336895891990109</v>
      </c>
      <c r="ABO17" s="1">
        <f t="shared" si="141"/>
        <v>7.5981366204952856</v>
      </c>
      <c r="ABP17" s="1">
        <f t="shared" si="141"/>
        <v>7.5625116440341911</v>
      </c>
      <c r="ABQ17" s="1">
        <f t="shared" si="141"/>
        <v>7.5268157575086212</v>
      </c>
      <c r="ABR17" s="1">
        <f t="shared" si="141"/>
        <v>7.4910500633617971</v>
      </c>
      <c r="ABS17" s="1">
        <f t="shared" si="141"/>
        <v>7.4552156687869244</v>
      </c>
      <c r="ABT17" s="1">
        <f t="shared" si="141"/>
        <v>7.4193136857260411</v>
      </c>
      <c r="ABU17" s="1">
        <f t="shared" si="141"/>
        <v>7.3833452308696073</v>
      </c>
      <c r="ABV17" s="1">
        <f t="shared" si="141"/>
        <v>7.347311425655751</v>
      </c>
      <c r="ABW17" s="1">
        <f t="shared" si="141"/>
        <v>7.3112133962694452</v>
      </c>
      <c r="ABX17" s="1">
        <f t="shared" si="141"/>
        <v>7.2750522736418155</v>
      </c>
      <c r="ABY17" s="1">
        <f t="shared" si="141"/>
        <v>7.2388291934496305</v>
      </c>
      <c r="ABZ17" s="1">
        <f t="shared" si="141"/>
        <v>7.2025452961143728</v>
      </c>
      <c r="ACA17" s="1">
        <f t="shared" si="141"/>
        <v>7.1662017268017459</v>
      </c>
      <c r="ACB17" s="1">
        <f t="shared" si="141"/>
        <v>7.1297996354210067</v>
      </c>
      <c r="ACC17" s="1">
        <f t="shared" si="141"/>
        <v>7.0933401766240927</v>
      </c>
      <c r="ACD17" s="1">
        <f t="shared" si="141"/>
        <v>7.0568245098052342</v>
      </c>
      <c r="ACE17" s="1">
        <f t="shared" si="141"/>
        <v>7.0202537991000398</v>
      </c>
      <c r="ACF17" s="1">
        <f t="shared" si="141"/>
        <v>6.983629213385063</v>
      </c>
      <c r="ACG17" s="1">
        <f t="shared" si="141"/>
        <v>6.946951926277138</v>
      </c>
      <c r="ACH17" s="1">
        <f t="shared" si="141"/>
        <v>6.9102231161324843</v>
      </c>
      <c r="ACI17" s="1">
        <f t="shared" si="141"/>
        <v>6.8734439660465192</v>
      </c>
      <c r="ACJ17" s="1">
        <f t="shared" si="141"/>
        <v>6.8366156638528199</v>
      </c>
      <c r="ACK17" s="1">
        <f t="shared" si="141"/>
        <v>6.7997394021227757</v>
      </c>
      <c r="ACL17" s="1">
        <f t="shared" si="141"/>
        <v>6.7628163781648452</v>
      </c>
      <c r="ACM17" s="1">
        <f t="shared" si="141"/>
        <v>6.7258477940240757</v>
      </c>
      <c r="ACN17" s="1">
        <f t="shared" si="141"/>
        <v>6.6888348564812556</v>
      </c>
      <c r="ACO17" s="1">
        <f t="shared" si="141"/>
        <v>6.6517787770526517</v>
      </c>
      <c r="ACP17" s="1">
        <f t="shared" si="141"/>
        <v>6.6146807719891978</v>
      </c>
      <c r="ACQ17" s="1">
        <f t="shared" si="141"/>
        <v>6.577542062275981</v>
      </c>
      <c r="ACR17" s="1">
        <f t="shared" si="141"/>
        <v>6.5403638736317058</v>
      </c>
      <c r="ACS17" s="1">
        <f t="shared" si="141"/>
        <v>6.5031474365079882</v>
      </c>
      <c r="ACT17" s="1">
        <f t="shared" si="141"/>
        <v>6.4658939860889761</v>
      </c>
      <c r="ACU17" s="1">
        <f t="shared" si="141"/>
        <v>6.4286047622907185</v>
      </c>
      <c r="ACV17" s="1">
        <f t="shared" si="141"/>
        <v>6.3912810097605615</v>
      </c>
      <c r="ACW17" s="1">
        <f t="shared" si="141"/>
        <v>6.3539239778766277</v>
      </c>
      <c r="ACX17" s="1">
        <f t="shared" si="141"/>
        <v>6.3165349207473636</v>
      </c>
      <c r="ACY17" s="1">
        <f t="shared" si="141"/>
        <v>6.2791150972108811</v>
      </c>
      <c r="ACZ17" s="1">
        <f t="shared" si="141"/>
        <v>6.2416657708345289</v>
      </c>
      <c r="ADA17" s="1">
        <f t="shared" ref="ADA17:AFL17" si="142">ADA15-ADA13</f>
        <v>6.2041882099142542</v>
      </c>
      <c r="ADB17" s="1">
        <f t="shared" si="142"/>
        <v>6.1666836874741948</v>
      </c>
      <c r="ADC17" s="1">
        <f t="shared" si="142"/>
        <v>6.129153481266238</v>
      </c>
      <c r="ADD17" s="1">
        <f t="shared" si="142"/>
        <v>6.0915988737692448</v>
      </c>
      <c r="ADE17" s="1">
        <f t="shared" si="142"/>
        <v>6.0540211521887493</v>
      </c>
      <c r="ADF17" s="1">
        <f t="shared" si="142"/>
        <v>6.01642160845656</v>
      </c>
      <c r="ADG17" s="1">
        <f t="shared" si="142"/>
        <v>5.9788015392299734</v>
      </c>
      <c r="ADH17" s="1">
        <f t="shared" si="142"/>
        <v>5.941162245891527</v>
      </c>
      <c r="ADI17" s="1">
        <f t="shared" si="142"/>
        <v>5.9035050345484752</v>
      </c>
      <c r="ADJ17" s="1">
        <f t="shared" si="142"/>
        <v>5.8658312160322401</v>
      </c>
      <c r="ADK17" s="1">
        <f t="shared" si="142"/>
        <v>5.8281421058980261</v>
      </c>
      <c r="ADL17" s="1">
        <f t="shared" si="142"/>
        <v>5.7904390244243409</v>
      </c>
      <c r="ADM17" s="1">
        <f t="shared" si="142"/>
        <v>5.7527232966124728</v>
      </c>
      <c r="ADN17" s="1">
        <f t="shared" si="142"/>
        <v>5.7149962521861442</v>
      </c>
      <c r="ADO17" s="1">
        <f t="shared" si="142"/>
        <v>5.6772592255909169</v>
      </c>
      <c r="ADP17" s="1">
        <f t="shared" si="142"/>
        <v>5.6395135559939629</v>
      </c>
      <c r="ADQ17" s="1">
        <f t="shared" si="142"/>
        <v>5.6017605872834846</v>
      </c>
      <c r="ADR17" s="1">
        <f t="shared" si="142"/>
        <v>5.5640016680682374</v>
      </c>
      <c r="ADS17" s="1">
        <f t="shared" si="142"/>
        <v>5.5262381516772008</v>
      </c>
      <c r="ADT17" s="1">
        <f t="shared" si="142"/>
        <v>5.4884713961591709</v>
      </c>
      <c r="ADU17" s="1">
        <f t="shared" si="142"/>
        <v>5.4507027642822532</v>
      </c>
      <c r="ADV17" s="1">
        <f t="shared" si="142"/>
        <v>5.4129336235335677</v>
      </c>
      <c r="ADW17" s="1">
        <f t="shared" si="142"/>
        <v>5.3751653461186866</v>
      </c>
      <c r="ADX17" s="1">
        <f t="shared" si="142"/>
        <v>5.3373993089614249</v>
      </c>
      <c r="ADY17" s="1">
        <f t="shared" si="142"/>
        <v>5.2996368937032541</v>
      </c>
      <c r="ADZ17" s="1">
        <f t="shared" si="142"/>
        <v>5.2618794867029983</v>
      </c>
      <c r="AEA17" s="1">
        <f t="shared" si="142"/>
        <v>5.2241284790365885</v>
      </c>
      <c r="AEB17" s="1">
        <f t="shared" si="142"/>
        <v>5.1863852664963561</v>
      </c>
      <c r="AEC17" s="1">
        <f t="shared" si="142"/>
        <v>5.1486512495909205</v>
      </c>
      <c r="AED17" s="1">
        <f t="shared" si="142"/>
        <v>5.1109278335447872</v>
      </c>
      <c r="AEE17" s="1">
        <f t="shared" si="142"/>
        <v>5.0732164282978918</v>
      </c>
      <c r="AEF17" s="1">
        <f t="shared" si="142"/>
        <v>5.0355184485051989</v>
      </c>
      <c r="AEG17" s="1">
        <f t="shared" si="142"/>
        <v>4.9978353135365232</v>
      </c>
      <c r="AEH17" s="1">
        <f t="shared" si="142"/>
        <v>4.9601684474760521</v>
      </c>
      <c r="AEI17" s="1">
        <f t="shared" si="142"/>
        <v>4.9225192791220049</v>
      </c>
      <c r="AEJ17" s="1">
        <f t="shared" si="142"/>
        <v>4.8848892419862926</v>
      </c>
      <c r="AEK17" s="1">
        <f t="shared" si="142"/>
        <v>4.8472797742942113</v>
      </c>
      <c r="AEL17" s="1">
        <f t="shared" si="142"/>
        <v>4.8096923189839869</v>
      </c>
      <c r="AEM17" s="1">
        <f t="shared" si="142"/>
        <v>4.7721283237067667</v>
      </c>
      <c r="AEN17" s="1">
        <f t="shared" si="142"/>
        <v>4.7345892408257582</v>
      </c>
      <c r="AEO17" s="1">
        <f t="shared" si="142"/>
        <v>4.6970765274165265</v>
      </c>
      <c r="AEP17" s="1">
        <f t="shared" si="142"/>
        <v>4.6595916452661168</v>
      </c>
      <c r="AEQ17" s="1">
        <f t="shared" si="142"/>
        <v>4.6221360608731645</v>
      </c>
      <c r="AER17" s="1">
        <f t="shared" si="142"/>
        <v>4.5847112454473127</v>
      </c>
      <c r="AES17" s="1">
        <f t="shared" si="142"/>
        <v>4.5473186749089924</v>
      </c>
      <c r="AET17" s="1">
        <f t="shared" si="142"/>
        <v>4.5099598298891852</v>
      </c>
      <c r="AEU17" s="1">
        <f t="shared" si="142"/>
        <v>4.4726361957291854</v>
      </c>
      <c r="AEV17" s="1">
        <f t="shared" si="142"/>
        <v>4.4353492624799671</v>
      </c>
      <c r="AEW17" s="1">
        <f t="shared" si="142"/>
        <v>4.3981005249022767</v>
      </c>
      <c r="AEX17" s="1">
        <f t="shared" si="142"/>
        <v>4.3608914824662692</v>
      </c>
      <c r="AEY17" s="1">
        <f t="shared" si="142"/>
        <v>4.3237236393509351</v>
      </c>
      <c r="AEZ17" s="1">
        <f t="shared" si="142"/>
        <v>4.2865985044443589</v>
      </c>
      <c r="AFA17" s="1">
        <f t="shared" si="142"/>
        <v>4.2495175913428254</v>
      </c>
      <c r="AFB17" s="1">
        <f t="shared" si="142"/>
        <v>4.2124824183511169</v>
      </c>
      <c r="AFC17" s="1">
        <f t="shared" si="142"/>
        <v>4.1754945084819495</v>
      </c>
      <c r="AFD17" s="1">
        <f t="shared" si="142"/>
        <v>4.1385553894555773</v>
      </c>
      <c r="AFE17" s="1">
        <f t="shared" si="142"/>
        <v>4.1016665937000845</v>
      </c>
      <c r="AFF17" s="1">
        <f t="shared" si="142"/>
        <v>4.0648296583504102</v>
      </c>
      <c r="AFG17" s="1">
        <f t="shared" si="142"/>
        <v>4.0280461252487907</v>
      </c>
      <c r="AFH17" s="1">
        <f t="shared" si="142"/>
        <v>3.991317540943947</v>
      </c>
      <c r="AFI17" s="1">
        <f t="shared" si="142"/>
        <v>3.9546454566911864</v>
      </c>
      <c r="AFJ17" s="1">
        <f t="shared" si="142"/>
        <v>3.9180314284520859</v>
      </c>
      <c r="AFK17" s="1">
        <f t="shared" si="142"/>
        <v>3.8814770168942583</v>
      </c>
      <c r="AFL17" s="1">
        <f t="shared" si="142"/>
        <v>3.8449837873910564</v>
      </c>
      <c r="AFM17" s="1">
        <f t="shared" ref="AFM17:AHX17" si="143">AFM15-AFM13</f>
        <v>3.8085533100214413</v>
      </c>
      <c r="AFN17" s="1">
        <f t="shared" si="143"/>
        <v>3.7721871595697234</v>
      </c>
      <c r="AFO17" s="1">
        <f t="shared" si="143"/>
        <v>3.7358869155254069</v>
      </c>
      <c r="AFP17" s="1">
        <f t="shared" si="143"/>
        <v>3.6996541620827688</v>
      </c>
      <c r="AFQ17" s="1">
        <f t="shared" si="143"/>
        <v>3.66349048814092</v>
      </c>
      <c r="AFR17" s="1">
        <f t="shared" si="143"/>
        <v>3.6273974873034684</v>
      </c>
      <c r="AFS17" s="1">
        <f t="shared" si="143"/>
        <v>3.5913767578782307</v>
      </c>
      <c r="AFT17" s="1">
        <f t="shared" si="143"/>
        <v>3.5554299028773344</v>
      </c>
      <c r="AFU17" s="1">
        <f t="shared" si="143"/>
        <v>3.5195585300164796</v>
      </c>
      <c r="AFV17" s="1">
        <f t="shared" si="143"/>
        <v>3.4837642517153693</v>
      </c>
      <c r="AFW17" s="1">
        <f t="shared" si="143"/>
        <v>3.4480486850971519</v>
      </c>
      <c r="AFX17" s="1">
        <f t="shared" si="143"/>
        <v>3.4124134519882858</v>
      </c>
      <c r="AFY17" s="1">
        <f t="shared" si="143"/>
        <v>3.3768601789184056</v>
      </c>
      <c r="AFZ17" s="1">
        <f t="shared" si="143"/>
        <v>3.341390497120118</v>
      </c>
      <c r="AGA17" s="1">
        <f t="shared" si="143"/>
        <v>3.3060060425287765</v>
      </c>
      <c r="AGB17" s="1">
        <f t="shared" si="143"/>
        <v>3.2707084557825401</v>
      </c>
      <c r="AGC17" s="1">
        <f t="shared" si="143"/>
        <v>3.2354993822218034</v>
      </c>
      <c r="AGD17" s="1">
        <f t="shared" si="143"/>
        <v>3.200380471889511</v>
      </c>
      <c r="AGE17" s="1">
        <f t="shared" si="143"/>
        <v>3.1653533795305506</v>
      </c>
      <c r="AGF17" s="1">
        <f t="shared" si="143"/>
        <v>3.1304197645917853</v>
      </c>
      <c r="AGG17" s="1">
        <f t="shared" si="143"/>
        <v>3.095581291222016</v>
      </c>
      <c r="AGH17" s="1">
        <f t="shared" si="143"/>
        <v>3.0608396282716908</v>
      </c>
      <c r="AGI17" s="1">
        <f t="shared" si="143"/>
        <v>3.0261964492926725</v>
      </c>
      <c r="AGJ17" s="1">
        <f t="shared" si="143"/>
        <v>2.9916534325383242</v>
      </c>
      <c r="AGK17" s="1">
        <f t="shared" si="143"/>
        <v>2.9572122609631477</v>
      </c>
      <c r="AGL17" s="1">
        <f t="shared" si="143"/>
        <v>2.9228746222227877</v>
      </c>
      <c r="AGM17" s="1">
        <f t="shared" si="143"/>
        <v>2.8886422086737995</v>
      </c>
      <c r="AGN17" s="1">
        <f t="shared" si="143"/>
        <v>2.8545167173735773</v>
      </c>
      <c r="AGO17" s="1">
        <f t="shared" si="143"/>
        <v>2.820499850080247</v>
      </c>
      <c r="AGP17" s="1">
        <f t="shared" si="143"/>
        <v>2.7865933132524461</v>
      </c>
      <c r="AGQ17" s="1">
        <f t="shared" si="143"/>
        <v>2.7527988180491296</v>
      </c>
      <c r="AGR17" s="1">
        <f t="shared" si="143"/>
        <v>2.7191180803298143</v>
      </c>
      <c r="AGS17" s="1">
        <f t="shared" si="143"/>
        <v>2.6855528206539567</v>
      </c>
      <c r="AGT17" s="1">
        <f t="shared" si="143"/>
        <v>2.6521047642813125</v>
      </c>
      <c r="AGU17" s="1">
        <f t="shared" si="143"/>
        <v>2.6187756411713656</v>
      </c>
      <c r="AGV17" s="1">
        <f t="shared" si="143"/>
        <v>2.5855671859836589</v>
      </c>
      <c r="AGW17" s="1">
        <f t="shared" si="143"/>
        <v>2.5524811380772379</v>
      </c>
      <c r="AGX17" s="1">
        <f t="shared" si="143"/>
        <v>2.5195192415110603</v>
      </c>
      <c r="AGY17" s="1">
        <f t="shared" si="143"/>
        <v>2.4866832450434759</v>
      </c>
      <c r="AGZ17" s="1">
        <f t="shared" si="143"/>
        <v>2.4539749021321438</v>
      </c>
      <c r="AHA17" s="1">
        <f t="shared" si="143"/>
        <v>2.4213959709341277</v>
      </c>
      <c r="AHB17" s="1">
        <f t="shared" si="143"/>
        <v>2.3889482143059331</v>
      </c>
      <c r="AHC17" s="1">
        <f t="shared" si="143"/>
        <v>2.356633399803024</v>
      </c>
      <c r="AHD17" s="1">
        <f t="shared" si="143"/>
        <v>2.3244532996798042</v>
      </c>
      <c r="AHE17" s="1">
        <f t="shared" si="143"/>
        <v>2.2924096908898699</v>
      </c>
      <c r="AHF17" s="1">
        <f t="shared" si="143"/>
        <v>2.2605043550855641</v>
      </c>
      <c r="AHG17" s="1">
        <f t="shared" si="143"/>
        <v>2.2287390786180716</v>
      </c>
      <c r="AHH17" s="1">
        <f t="shared" si="143"/>
        <v>2.1971156525373439</v>
      </c>
      <c r="AHI17" s="1">
        <f t="shared" si="143"/>
        <v>2.1656358725918112</v>
      </c>
      <c r="AHJ17" s="1">
        <f t="shared" si="143"/>
        <v>2.1343015392286295</v>
      </c>
      <c r="AHK17" s="1">
        <f t="shared" si="143"/>
        <v>2.1031144575934269</v>
      </c>
      <c r="AHL17" s="1">
        <f t="shared" si="143"/>
        <v>2.0720764375301646</v>
      </c>
      <c r="AHM17" s="1">
        <f t="shared" si="143"/>
        <v>2.0411892935812701</v>
      </c>
      <c r="AHN17" s="1">
        <f t="shared" si="143"/>
        <v>2.0104548449874176</v>
      </c>
      <c r="AHO17" s="1">
        <f t="shared" si="143"/>
        <v>1.9798749156873909</v>
      </c>
      <c r="AHP17" s="1">
        <f t="shared" si="143"/>
        <v>1.9494513343183721</v>
      </c>
      <c r="AHQ17" s="1">
        <f t="shared" si="143"/>
        <v>1.9191859342154192</v>
      </c>
      <c r="AHR17" s="1">
        <f t="shared" si="143"/>
        <v>1.8890805534118249</v>
      </c>
      <c r="AHS17" s="1">
        <f t="shared" si="143"/>
        <v>1.85913703463867</v>
      </c>
      <c r="AHT17" s="1">
        <f t="shared" si="143"/>
        <v>1.8293572253253316</v>
      </c>
      <c r="AHU17" s="1">
        <f t="shared" si="143"/>
        <v>1.7997429775986356</v>
      </c>
      <c r="AHV17" s="1">
        <f t="shared" si="143"/>
        <v>1.7702961482835846</v>
      </c>
      <c r="AHW17" s="1">
        <f t="shared" si="143"/>
        <v>1.7410185989029121</v>
      </c>
      <c r="AHX17" s="1">
        <f t="shared" si="143"/>
        <v>1.7119121956769698</v>
      </c>
      <c r="AHY17" s="1">
        <f t="shared" ref="AHY17:AKJ17" si="144">AHY15-AHY13</f>
        <v>1.6829788095239702</v>
      </c>
      <c r="AHZ17" s="1">
        <f t="shared" si="144"/>
        <v>1.6542203160598001</v>
      </c>
      <c r="AIA17" s="1">
        <f t="shared" si="144"/>
        <v>1.6256385955979658</v>
      </c>
      <c r="AIB17" s="1">
        <f t="shared" si="144"/>
        <v>1.5972355331493726</v>
      </c>
      <c r="AIC17" s="1">
        <f t="shared" si="144"/>
        <v>1.5690130184229378</v>
      </c>
      <c r="AID17" s="1">
        <f t="shared" si="144"/>
        <v>1.5409729458247738</v>
      </c>
      <c r="AIE17" s="1">
        <f t="shared" si="144"/>
        <v>1.5131172144586458</v>
      </c>
      <c r="AIF17" s="1">
        <f t="shared" si="144"/>
        <v>1.4854477281256866</v>
      </c>
      <c r="AIG17" s="1">
        <f t="shared" si="144"/>
        <v>1.4579663953245636</v>
      </c>
      <c r="AIH17" s="1">
        <f t="shared" si="144"/>
        <v>1.4306751292514468</v>
      </c>
      <c r="AII17" s="1">
        <f t="shared" si="144"/>
        <v>1.403575847799831</v>
      </c>
      <c r="AIJ17" s="1">
        <f t="shared" si="144"/>
        <v>1.3766704735606554</v>
      </c>
      <c r="AIK17" s="1">
        <f t="shared" si="144"/>
        <v>1.3499609338222112</v>
      </c>
      <c r="AIL17" s="1">
        <f t="shared" si="144"/>
        <v>1.3234491605700847</v>
      </c>
      <c r="AIM17" s="1">
        <f t="shared" si="144"/>
        <v>1.2971370904874666</v>
      </c>
      <c r="AIN17" s="1">
        <f t="shared" si="144"/>
        <v>1.2710266649544164</v>
      </c>
      <c r="AIO17" s="1">
        <f t="shared" si="144"/>
        <v>1.2451198300488815</v>
      </c>
      <c r="AIP17" s="1">
        <f t="shared" si="144"/>
        <v>1.2194185365457488</v>
      </c>
      <c r="AIQ17" s="1">
        <f t="shared" si="144"/>
        <v>1.1939247399172401</v>
      </c>
      <c r="AIR17" s="1">
        <f t="shared" si="144"/>
        <v>1.1686404003329771</v>
      </c>
      <c r="AIS17" s="1">
        <f t="shared" si="144"/>
        <v>1.1435674826598765</v>
      </c>
      <c r="AIT17" s="1">
        <f t="shared" si="144"/>
        <v>1.1187079564621796</v>
      </c>
      <c r="AIU17" s="1">
        <f t="shared" si="144"/>
        <v>1.0940637960013087</v>
      </c>
      <c r="AIV17" s="1">
        <f t="shared" si="144"/>
        <v>1.0696369802361696</v>
      </c>
      <c r="AIW17" s="1">
        <f t="shared" si="144"/>
        <v>1.0454294928226699</v>
      </c>
      <c r="AIX17" s="1">
        <f t="shared" si="144"/>
        <v>1.0214433221142756</v>
      </c>
      <c r="AIY17" s="1">
        <f t="shared" si="144"/>
        <v>0.99768046116183584</v>
      </c>
      <c r="AIZ17" s="1">
        <f t="shared" si="144"/>
        <v>0.97414290771321799</v>
      </c>
      <c r="AJA17" s="1">
        <f t="shared" si="144"/>
        <v>0.95083266421375279</v>
      </c>
      <c r="AJB17" s="1">
        <f t="shared" si="144"/>
        <v>0.92775173780632247</v>
      </c>
      <c r="AJC17" s="1">
        <f t="shared" si="144"/>
        <v>0.90490214033078542</v>
      </c>
      <c r="AJD17" s="1">
        <f t="shared" si="144"/>
        <v>0.88228588832462063</v>
      </c>
      <c r="AJE17" s="1">
        <f t="shared" si="144"/>
        <v>0.85990500302256989</v>
      </c>
      <c r="AJF17" s="1">
        <f t="shared" si="144"/>
        <v>0.83776151035686108</v>
      </c>
      <c r="AJG17" s="1">
        <f t="shared" si="144"/>
        <v>0.81585744095706447</v>
      </c>
      <c r="AJH17" s="1">
        <f t="shared" si="144"/>
        <v>0.7941948301502092</v>
      </c>
      <c r="AJI17" s="1">
        <f t="shared" si="144"/>
        <v>0.77277571796077127</v>
      </c>
      <c r="AJJ17" s="1">
        <f t="shared" si="144"/>
        <v>0.75160214911060963</v>
      </c>
      <c r="AJK17" s="1">
        <f t="shared" si="144"/>
        <v>0.73067617301929055</v>
      </c>
      <c r="AJL17" s="1">
        <f t="shared" si="144"/>
        <v>0.70999984380378278</v>
      </c>
      <c r="AJM17" s="1">
        <f t="shared" si="144"/>
        <v>0.6895752202784895</v>
      </c>
      <c r="AJN17" s="1">
        <f t="shared" si="144"/>
        <v>0.66940436595556996</v>
      </c>
      <c r="AJO17" s="1">
        <f t="shared" si="144"/>
        <v>0.6494893490446485</v>
      </c>
      <c r="AJP17" s="1">
        <f t="shared" si="144"/>
        <v>0.62983224245309943</v>
      </c>
      <c r="AJQ17" s="1">
        <f t="shared" si="144"/>
        <v>0.61043512378590969</v>
      </c>
      <c r="AJR17" s="1">
        <f t="shared" si="144"/>
        <v>0.59130007534571705</v>
      </c>
      <c r="AJS17" s="1">
        <f t="shared" si="144"/>
        <v>0.57242918413295651</v>
      </c>
      <c r="AJT17" s="1">
        <f t="shared" si="144"/>
        <v>0.55382454184570873</v>
      </c>
      <c r="AJU17" s="1">
        <f t="shared" si="144"/>
        <v>0.5354882448801338</v>
      </c>
      <c r="AJV17" s="1">
        <f t="shared" si="144"/>
        <v>0.51742239432978143</v>
      </c>
      <c r="AJW17" s="1">
        <f t="shared" si="144"/>
        <v>0.49962909598649385</v>
      </c>
      <c r="AJX17" s="1">
        <f t="shared" si="144"/>
        <v>0.48211046033977151</v>
      </c>
      <c r="AJY17" s="1">
        <f t="shared" si="144"/>
        <v>0.46486860257715523</v>
      </c>
      <c r="AJZ17" s="1">
        <f t="shared" si="144"/>
        <v>0.44790564258415871</v>
      </c>
      <c r="AKA17" s="1">
        <f t="shared" si="144"/>
        <v>0.43122370494439954</v>
      </c>
      <c r="AKB17" s="1">
        <f t="shared" si="144"/>
        <v>0.41482491893950318</v>
      </c>
      <c r="AKC17" s="1">
        <f t="shared" si="144"/>
        <v>0.39871141854910419</v>
      </c>
      <c r="AKD17" s="1">
        <f t="shared" si="144"/>
        <v>0.38288534245132749</v>
      </c>
      <c r="AKE17" s="1">
        <f t="shared" si="144"/>
        <v>0.36734883402216478</v>
      </c>
      <c r="AKF17" s="1">
        <f t="shared" si="144"/>
        <v>0.35210404133610435</v>
      </c>
      <c r="AKG17" s="1">
        <f t="shared" si="144"/>
        <v>0.3371531171658016</v>
      </c>
      <c r="AKH17" s="1">
        <f t="shared" si="144"/>
        <v>0.32249821898232034</v>
      </c>
      <c r="AKI17" s="1">
        <f t="shared" si="144"/>
        <v>0.30814150895522613</v>
      </c>
      <c r="AKJ17" s="1">
        <f t="shared" si="144"/>
        <v>0.29408515395231283</v>
      </c>
      <c r="AKK17" s="1">
        <f t="shared" ref="AKK17:ALX17" si="145">AKK15-AKK13</f>
        <v>0.28033132554019169</v>
      </c>
      <c r="AKL17" s="1">
        <f t="shared" si="145"/>
        <v>0.2668821999837574</v>
      </c>
      <c r="AKM17" s="1">
        <f t="shared" si="145"/>
        <v>0.25373995824680556</v>
      </c>
      <c r="AKN17" s="1">
        <f t="shared" si="145"/>
        <v>0.24090678599141244</v>
      </c>
      <c r="AKO17" s="1">
        <f t="shared" si="145"/>
        <v>0.22838487357884685</v>
      </c>
      <c r="AKP17" s="1">
        <f t="shared" si="145"/>
        <v>0.21617641606886373</v>
      </c>
      <c r="AKQ17" s="1">
        <f t="shared" si="145"/>
        <v>0.204283613220062</v>
      </c>
      <c r="AKR17" s="1">
        <f t="shared" si="145"/>
        <v>0.19270866949008125</v>
      </c>
      <c r="AKS17" s="1">
        <f t="shared" si="145"/>
        <v>0.18145379403550199</v>
      </c>
      <c r="AKT17" s="1">
        <f t="shared" si="145"/>
        <v>0.1705212007117585</v>
      </c>
      <c r="AKU17" s="1">
        <f t="shared" si="145"/>
        <v>0.1599131080736243</v>
      </c>
      <c r="AKV17" s="1">
        <f t="shared" si="145"/>
        <v>0.1496317393747848</v>
      </c>
      <c r="AKW17" s="1">
        <f t="shared" si="145"/>
        <v>0.13967932256821924</v>
      </c>
      <c r="AKX17" s="1">
        <f t="shared" si="145"/>
        <v>0.13005809030629323</v>
      </c>
      <c r="AKY17" s="1">
        <f t="shared" si="145"/>
        <v>0.1207702799404226</v>
      </c>
      <c r="AKZ17" s="1">
        <f t="shared" si="145"/>
        <v>0.11181813352167452</v>
      </c>
      <c r="ALA17" s="1">
        <f t="shared" si="145"/>
        <v>0.10320389780050777</v>
      </c>
      <c r="ALB17" s="1">
        <f t="shared" si="145"/>
        <v>9.4929824226833451E-2</v>
      </c>
      <c r="ALC17" s="1">
        <f t="shared" si="145"/>
        <v>8.6998168950179117E-2</v>
      </c>
      <c r="ALD17" s="1">
        <f t="shared" si="145"/>
        <v>7.9411192819849083E-2</v>
      </c>
      <c r="ALE17" s="1">
        <f t="shared" si="145"/>
        <v>7.2171161384684032E-2</v>
      </c>
      <c r="ALF17" s="1">
        <f t="shared" si="145"/>
        <v>6.5280344893436898E-2</v>
      </c>
      <c r="ALG17" s="1">
        <f t="shared" si="145"/>
        <v>5.8741018294723855E-2</v>
      </c>
      <c r="ALH17" s="1">
        <f t="shared" si="145"/>
        <v>5.2555461236998842E-2</v>
      </c>
      <c r="ALI17" s="1">
        <f t="shared" si="145"/>
        <v>4.6725958068930498E-2</v>
      </c>
      <c r="ALJ17" s="1">
        <f t="shared" si="145"/>
        <v>4.1254797838977154E-2</v>
      </c>
      <c r="ALK17" s="1">
        <f t="shared" si="145"/>
        <v>3.6144274295929105E-2</v>
      </c>
      <c r="ALL17" s="1">
        <f t="shared" si="145"/>
        <v>3.1396685888770856E-2</v>
      </c>
      <c r="ALM17" s="1">
        <f t="shared" si="145"/>
        <v>2.7014335766678232E-2</v>
      </c>
      <c r="ALN17" s="1">
        <f t="shared" si="145"/>
        <v>2.2999531779283027E-2</v>
      </c>
      <c r="ALO17" s="1">
        <f t="shared" si="145"/>
        <v>1.9354586476627456E-2</v>
      </c>
      <c r="ALP17" s="1">
        <f t="shared" si="145"/>
        <v>1.6081817109330356E-2</v>
      </c>
      <c r="ALQ17" s="1">
        <f t="shared" si="145"/>
        <v>1.3183545628385827E-2</v>
      </c>
      <c r="ALR17" s="1">
        <f t="shared" si="145"/>
        <v>1.0662098685650755E-2</v>
      </c>
      <c r="ALS17" s="1">
        <f t="shared" si="145"/>
        <v>8.5198076335997134E-3</v>
      </c>
      <c r="ALT17" s="1">
        <f t="shared" si="145"/>
        <v>6.7590085256563938E-3</v>
      </c>
      <c r="ALU17" s="1">
        <f t="shared" si="145"/>
        <v>5.382042115869296E-3</v>
      </c>
      <c r="ALV17" s="1">
        <f t="shared" si="145"/>
        <v>4.3912538595296674E-3</v>
      </c>
      <c r="ALW17" s="1">
        <f t="shared" si="145"/>
        <v>3.7889939128023064E-3</v>
      </c>
      <c r="ALX17" s="1">
        <f t="shared" si="145"/>
        <v>3.5776171329207716E-3</v>
      </c>
    </row>
    <row r="18" spans="2:1012">
      <c r="C18" s="52" t="s">
        <v>42</v>
      </c>
      <c r="D18" s="53" t="s">
        <v>20</v>
      </c>
      <c r="E18" s="4" t="s">
        <v>47</v>
      </c>
      <c r="G18" s="4" t="s">
        <v>50</v>
      </c>
      <c r="H18" s="4" t="s">
        <v>47</v>
      </c>
      <c r="I18" s="4"/>
      <c r="K18" s="1"/>
      <c r="L18" s="1"/>
      <c r="M18" s="1"/>
      <c r="N18" s="1"/>
    </row>
    <row r="19" spans="2:1012">
      <c r="B19" s="38" t="s">
        <v>43</v>
      </c>
      <c r="C19" s="27">
        <f>'RRRP SCARA 로봇 IK Using NR'!AC25</f>
        <v>31.463228325223216</v>
      </c>
      <c r="D19" s="27">
        <f>'RRRP SCARA 로봇 IK Using NR'!Y25</f>
        <v>5.2420194400184483</v>
      </c>
      <c r="E19" s="4" t="s">
        <v>48</v>
      </c>
      <c r="G19" s="27">
        <f>IF(OR(C19-D19&gt;180,C19-D19&lt;-180),-SIGN(C19-D19)*(360-ABS(C19-D19)),C19-D19)</f>
        <v>26.221208885204767</v>
      </c>
      <c r="H19" s="4" t="s">
        <v>48</v>
      </c>
      <c r="I19" s="4"/>
      <c r="K19" s="1"/>
      <c r="L19" s="1"/>
      <c r="M19" s="1"/>
      <c r="N19" s="1"/>
    </row>
    <row r="20" spans="2:1012">
      <c r="B20" s="38" t="s">
        <v>21</v>
      </c>
      <c r="C20" s="27">
        <f>'RRRP SCARA 로봇 IK Using NR'!AC26</f>
        <v>107.3855425993922</v>
      </c>
      <c r="D20" s="27">
        <f>'RRRP SCARA 로봇 IK Using NR'!Y26</f>
        <v>-80.339082320835018</v>
      </c>
      <c r="E20" s="4" t="s">
        <v>48</v>
      </c>
      <c r="G20" s="27">
        <f>IF(OR(C20-D20&gt;180,C20-D20&lt;-180),-SIGN(C20-D20)*(360-ABS(C20-D20)),C20-D20)</f>
        <v>-172.2753750797728</v>
      </c>
      <c r="H20" s="4" t="s">
        <v>48</v>
      </c>
      <c r="I20" s="4"/>
      <c r="K20" s="1"/>
      <c r="L20" s="1"/>
      <c r="M20" s="1"/>
      <c r="N20" s="1"/>
    </row>
    <row r="21" spans="2:1012">
      <c r="B21" s="38" t="s">
        <v>22</v>
      </c>
      <c r="C21" s="27">
        <f>'RRRP SCARA 로봇 IK Using NR'!AC27</f>
        <v>144.91206855307055</v>
      </c>
      <c r="D21" s="27">
        <f>'RRRP SCARA 로봇 IK Using NR'!Y27</f>
        <v>-99.886380510987635</v>
      </c>
      <c r="E21" s="4" t="s">
        <v>48</v>
      </c>
      <c r="G21" s="27">
        <f>IF(OR(C21-D21&gt;180,C21-D21&lt;-180),-SIGN(C21-D21)*(360-ABS(C21-D21)),C21-D21)</f>
        <v>-115.20155093594181</v>
      </c>
      <c r="H21" s="4" t="s">
        <v>48</v>
      </c>
      <c r="I21" s="4"/>
      <c r="K21" s="1"/>
      <c r="L21" s="1"/>
      <c r="M21" s="1"/>
      <c r="N21" s="1"/>
    </row>
    <row r="22" spans="2:1012">
      <c r="B22" s="38" t="s">
        <v>23</v>
      </c>
      <c r="C22" s="27">
        <f>'RRRP SCARA 로봇 IK Using NR'!AC28*100</f>
        <v>129</v>
      </c>
      <c r="D22" s="27">
        <f>'RRRP SCARA 로봇 IK Using NR'!Y28*100</f>
        <v>174</v>
      </c>
      <c r="E22" s="4" t="s">
        <v>49</v>
      </c>
      <c r="G22" s="27">
        <f>('RRRP SCARA 로봇 IK Using NR'!AC28-'RRRP SCARA 로봇 IK Using NR'!Y28)*100</f>
        <v>-44.999999999999993</v>
      </c>
      <c r="H22" s="4" t="s">
        <v>49</v>
      </c>
      <c r="I22" s="4"/>
      <c r="K22" s="1"/>
      <c r="L22" s="1"/>
      <c r="M22" s="1"/>
      <c r="N22" s="1"/>
    </row>
    <row r="23" spans="2:1012">
      <c r="K23" s="1"/>
      <c r="L23" s="1"/>
      <c r="M23" s="1"/>
      <c r="N23" s="1"/>
    </row>
    <row r="24" spans="2:1012">
      <c r="K24" s="1"/>
      <c r="L24" s="1"/>
      <c r="M24" s="1"/>
      <c r="N24" s="1"/>
    </row>
    <row r="25" spans="2:1012">
      <c r="K25" s="1"/>
      <c r="L25" s="1"/>
      <c r="M25" s="1"/>
      <c r="N25" s="1"/>
    </row>
    <row r="26" spans="2:1012">
      <c r="K26" s="1"/>
      <c r="L26" s="1"/>
      <c r="M26" s="1"/>
      <c r="N26" s="1"/>
    </row>
    <row r="27" spans="2:1012">
      <c r="K27" s="1"/>
      <c r="L27" s="1"/>
      <c r="M27" s="1"/>
      <c r="N27" s="1"/>
    </row>
    <row r="28" spans="2:1012">
      <c r="K28" s="1"/>
      <c r="L28" s="1"/>
      <c r="M28" s="1"/>
      <c r="N28" s="1"/>
    </row>
    <row r="29" spans="2:1012">
      <c r="K29" s="1"/>
      <c r="L29" s="1"/>
      <c r="M29" s="1"/>
      <c r="N29" s="1"/>
    </row>
    <row r="30" spans="2:1012">
      <c r="K30" s="1"/>
      <c r="L30" s="1"/>
      <c r="M30" s="1"/>
      <c r="N30" s="1"/>
    </row>
    <row r="31" spans="2:1012">
      <c r="K31" s="1"/>
      <c r="L31" s="1"/>
      <c r="M31" s="1"/>
      <c r="N31" s="1"/>
    </row>
    <row r="32" spans="2:1012">
      <c r="K32" s="1"/>
      <c r="L32" s="1"/>
      <c r="M32" s="1"/>
      <c r="N32" s="1"/>
      <c r="AR32" t="s">
        <v>69</v>
      </c>
    </row>
    <row r="33" spans="5:14">
      <c r="K33" s="1"/>
      <c r="L33" s="1"/>
      <c r="M33" s="1"/>
      <c r="N33" s="1"/>
    </row>
    <row r="34" spans="5:14">
      <c r="K34" s="1"/>
      <c r="L34" s="1"/>
      <c r="M34" s="1"/>
      <c r="N34" s="1"/>
    </row>
    <row r="35" spans="5:14">
      <c r="K35" s="1"/>
      <c r="L35" s="1"/>
      <c r="M35" s="1"/>
      <c r="N35" s="1"/>
    </row>
    <row r="36" spans="5:14">
      <c r="K36" s="1"/>
      <c r="L36" s="1"/>
      <c r="M36" s="1"/>
      <c r="N36" s="1"/>
    </row>
    <row r="37" spans="5:14">
      <c r="K37" s="1"/>
      <c r="L37" s="1"/>
      <c r="M37" s="1"/>
      <c r="N37" s="1"/>
    </row>
    <row r="38" spans="5:14">
      <c r="K38" s="1"/>
      <c r="L38" s="1"/>
      <c r="M38" s="1"/>
      <c r="N38" s="1"/>
    </row>
    <row r="39" spans="5:14">
      <c r="K39" s="1"/>
      <c r="L39" s="1"/>
      <c r="M39" s="1"/>
      <c r="N39" s="1"/>
    </row>
    <row r="40" spans="5:14">
      <c r="K40" s="1"/>
      <c r="L40" s="1"/>
      <c r="M40" s="1"/>
      <c r="N40" s="1"/>
    </row>
    <row r="41" spans="5:14">
      <c r="E41" t="s">
        <v>45</v>
      </c>
      <c r="K41" s="1"/>
      <c r="L41" s="1"/>
      <c r="M41" s="1"/>
      <c r="N41" s="1"/>
    </row>
    <row r="42" spans="5:14">
      <c r="K42" s="1"/>
      <c r="L42" s="1"/>
      <c r="M42" s="1"/>
      <c r="N42" s="1"/>
    </row>
    <row r="43" spans="5:14">
      <c r="K43" s="1"/>
      <c r="L43" s="1"/>
      <c r="M43" s="1"/>
      <c r="N43" s="1"/>
    </row>
    <row r="44" spans="5:14">
      <c r="K44" s="1"/>
      <c r="L44" s="1"/>
      <c r="M44" s="1"/>
      <c r="N44" s="1"/>
    </row>
    <row r="45" spans="5:14">
      <c r="K45" s="1"/>
      <c r="L45" s="1"/>
      <c r="M45" s="1"/>
      <c r="N45" s="1"/>
    </row>
    <row r="46" spans="5:14">
      <c r="K46" s="1"/>
      <c r="L46" s="1"/>
      <c r="M46" s="1"/>
      <c r="N46" s="1"/>
    </row>
    <row r="47" spans="5:14">
      <c r="K47" s="1"/>
      <c r="L47" s="1"/>
      <c r="M47" s="1"/>
      <c r="N47" s="1"/>
    </row>
    <row r="48" spans="5:14">
      <c r="K48" s="1"/>
      <c r="L48" s="1"/>
      <c r="M48" s="1"/>
      <c r="N48" s="1"/>
    </row>
    <row r="49" spans="11:22">
      <c r="K49" s="1"/>
      <c r="L49" s="1"/>
      <c r="M49" s="1"/>
      <c r="N49" s="1"/>
    </row>
    <row r="50" spans="11:22">
      <c r="K50" s="1"/>
      <c r="L50" s="1"/>
      <c r="M50" s="1"/>
      <c r="N50" s="1"/>
    </row>
    <row r="51" spans="11:22">
      <c r="K51" s="1"/>
      <c r="L51" s="1"/>
      <c r="M51" s="1"/>
      <c r="N51" s="1"/>
    </row>
    <row r="52" spans="11:22">
      <c r="K52" s="1"/>
      <c r="L52" s="1"/>
      <c r="M52" s="1"/>
      <c r="N52" s="1"/>
    </row>
    <row r="53" spans="11:22">
      <c r="K53" s="1"/>
      <c r="L53" s="1"/>
      <c r="M53" s="1"/>
      <c r="N53" s="1"/>
    </row>
    <row r="54" spans="11:22">
      <c r="K54" s="1"/>
      <c r="L54" s="1"/>
      <c r="M54" s="1"/>
      <c r="N54" s="1"/>
    </row>
    <row r="55" spans="11:22">
      <c r="K55" s="1"/>
      <c r="L55" s="1"/>
      <c r="M55" s="1"/>
      <c r="N55" s="1"/>
    </row>
    <row r="56" spans="11:22">
      <c r="K56" s="1"/>
      <c r="L56" s="1"/>
      <c r="M56" s="1"/>
      <c r="N56" s="1"/>
    </row>
    <row r="57" spans="11:22"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1:22"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1:22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1:22"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1:22"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1:22">
      <c r="K62" s="1"/>
      <c r="L62" s="1"/>
      <c r="M62" s="1"/>
      <c r="N62" s="1"/>
    </row>
    <row r="63" spans="11:22">
      <c r="K63" s="1"/>
      <c r="L63" s="1"/>
      <c r="M63" s="1"/>
      <c r="N63" s="1"/>
    </row>
    <row r="64" spans="11:22">
      <c r="K64" s="1"/>
      <c r="L64" s="1"/>
      <c r="M64" s="1"/>
      <c r="N64" s="1"/>
    </row>
    <row r="65" spans="11:14">
      <c r="K65" s="1"/>
      <c r="L65" s="1"/>
      <c r="M65" s="1"/>
      <c r="N65" s="1"/>
    </row>
    <row r="66" spans="11:14">
      <c r="K66" s="1"/>
      <c r="L66" s="1"/>
      <c r="M66" s="1"/>
      <c r="N66" s="1"/>
    </row>
    <row r="67" spans="11:14">
      <c r="K67" s="1"/>
      <c r="L67" s="1"/>
      <c r="M67" s="1"/>
      <c r="N67" s="1"/>
    </row>
    <row r="68" spans="11:14">
      <c r="K68" s="1"/>
      <c r="L68" s="1"/>
      <c r="M68" s="1"/>
      <c r="N68" s="1"/>
    </row>
    <row r="69" spans="11:14">
      <c r="K69" s="1"/>
      <c r="L69" s="1"/>
      <c r="M69" s="1"/>
      <c r="N69" s="1"/>
    </row>
    <row r="70" spans="11:14">
      <c r="K70" s="1"/>
      <c r="L70" s="1"/>
      <c r="M70" s="1"/>
      <c r="N70" s="1"/>
    </row>
    <row r="71" spans="11:14">
      <c r="K71" s="1"/>
      <c r="L71" s="1"/>
      <c r="M71" s="1"/>
      <c r="N71" s="1"/>
    </row>
    <row r="72" spans="11:14">
      <c r="K72" s="1"/>
      <c r="L72" s="1"/>
      <c r="M72" s="1"/>
      <c r="N72" s="1"/>
    </row>
    <row r="73" spans="11:14">
      <c r="K73" s="1"/>
      <c r="L73" s="1"/>
      <c r="M73" s="1"/>
      <c r="N73" s="1"/>
    </row>
    <row r="74" spans="11:14">
      <c r="K74" s="1"/>
      <c r="L74" s="1"/>
      <c r="M74" s="1"/>
      <c r="N74" s="1"/>
    </row>
    <row r="75" spans="11:14">
      <c r="K75" s="1"/>
      <c r="L75" s="1"/>
      <c r="M75" s="1"/>
      <c r="N75" s="1"/>
    </row>
    <row r="76" spans="11:14">
      <c r="K76" s="1"/>
      <c r="L76" s="1"/>
      <c r="M76" s="1"/>
      <c r="N76" s="1"/>
    </row>
    <row r="77" spans="11:14">
      <c r="K77" s="1"/>
      <c r="L77" s="1"/>
      <c r="M77" s="1"/>
      <c r="N77" s="1"/>
    </row>
    <row r="78" spans="11:14">
      <c r="K78" s="1"/>
      <c r="L78" s="1"/>
      <c r="M78" s="1"/>
      <c r="N78" s="1"/>
    </row>
    <row r="79" spans="11:14">
      <c r="K79" s="1"/>
      <c r="L79" s="1"/>
      <c r="M79" s="1"/>
      <c r="N79" s="1"/>
    </row>
    <row r="80" spans="11:14">
      <c r="K80" s="1"/>
      <c r="L80" s="1"/>
      <c r="M80" s="1"/>
      <c r="N80" s="1"/>
    </row>
    <row r="81" spans="11:14">
      <c r="K81" s="1"/>
      <c r="L81" s="1"/>
      <c r="M81" s="1"/>
      <c r="N81" s="1"/>
    </row>
    <row r="82" spans="11:14">
      <c r="K82" s="1"/>
      <c r="L82" s="1"/>
      <c r="M82" s="1"/>
      <c r="N82" s="1"/>
    </row>
    <row r="83" spans="11:14">
      <c r="K83" s="1"/>
      <c r="L83" s="1"/>
      <c r="M83" s="1"/>
      <c r="N83" s="1"/>
    </row>
    <row r="84" spans="11:14">
      <c r="K84" s="1"/>
      <c r="L84" s="1"/>
      <c r="M84" s="1"/>
      <c r="N84" s="1"/>
    </row>
    <row r="85" spans="11:14">
      <c r="K85" s="1"/>
      <c r="L85" s="1"/>
      <c r="M85" s="1"/>
      <c r="N85" s="1"/>
    </row>
    <row r="86" spans="11:14">
      <c r="K86" s="1"/>
      <c r="L86" s="1"/>
      <c r="M86" s="1"/>
      <c r="N86" s="1"/>
    </row>
    <row r="87" spans="11:14">
      <c r="K87" s="1"/>
      <c r="L87" s="1"/>
      <c r="M87" s="1"/>
      <c r="N87" s="1"/>
    </row>
    <row r="88" spans="11:14">
      <c r="K88" s="1"/>
      <c r="L88" s="1"/>
      <c r="M88" s="1"/>
      <c r="N88" s="1"/>
    </row>
    <row r="89" spans="11:14">
      <c r="K89" s="1"/>
      <c r="L89" s="1"/>
      <c r="M89" s="1"/>
      <c r="N89" s="1"/>
    </row>
    <row r="90" spans="11:14">
      <c r="K90" s="1"/>
      <c r="L90" s="1"/>
      <c r="M90" s="1"/>
      <c r="N90" s="1"/>
    </row>
    <row r="91" spans="11:14">
      <c r="K91" s="1"/>
      <c r="L91" s="1"/>
      <c r="M91" s="1"/>
      <c r="N91" s="1"/>
    </row>
    <row r="92" spans="11:14">
      <c r="K92" s="1"/>
      <c r="L92" s="1"/>
      <c r="M92" s="1"/>
      <c r="N92" s="1"/>
    </row>
    <row r="93" spans="11:14">
      <c r="K93" s="1"/>
      <c r="L93" s="1"/>
      <c r="M93" s="1"/>
      <c r="N93" s="1"/>
    </row>
    <row r="94" spans="11:14">
      <c r="K94" s="1"/>
      <c r="L94" s="1"/>
      <c r="M94" s="1"/>
      <c r="N94" s="1"/>
    </row>
    <row r="95" spans="11:14">
      <c r="K95" s="1"/>
      <c r="L95" s="1"/>
      <c r="M95" s="1"/>
      <c r="N95" s="1"/>
    </row>
    <row r="96" spans="11:14">
      <c r="K96" s="1"/>
      <c r="L96" s="1"/>
      <c r="M96" s="1"/>
      <c r="N96" s="1"/>
    </row>
    <row r="97" spans="11:14">
      <c r="K97" s="1"/>
      <c r="L97" s="1"/>
      <c r="M97" s="1"/>
      <c r="N97" s="1"/>
    </row>
    <row r="98" spans="11:14">
      <c r="K98" s="1"/>
      <c r="L98" s="1"/>
      <c r="M98" s="1"/>
      <c r="N98" s="1"/>
    </row>
    <row r="99" spans="11:14">
      <c r="K99" s="1"/>
      <c r="L99" s="1"/>
      <c r="M99" s="1"/>
      <c r="N99" s="1"/>
    </row>
    <row r="100" spans="11:14">
      <c r="K100" s="1"/>
      <c r="L100" s="1"/>
      <c r="M100" s="1"/>
      <c r="N100" s="1"/>
    </row>
    <row r="101" spans="11:14">
      <c r="K101" s="1"/>
      <c r="L101" s="1"/>
      <c r="M101" s="1"/>
      <c r="N101" s="1"/>
    </row>
    <row r="102" spans="11:14">
      <c r="K102" s="1"/>
      <c r="L102" s="1"/>
      <c r="M102" s="1"/>
      <c r="N102" s="1"/>
    </row>
    <row r="103" spans="11:14">
      <c r="K103" s="1"/>
      <c r="L103" s="1"/>
      <c r="M103" s="1"/>
      <c r="N103" s="1"/>
    </row>
    <row r="104" spans="11:14">
      <c r="K104" s="1"/>
      <c r="L104" s="1"/>
      <c r="M104" s="1"/>
      <c r="N104" s="1"/>
    </row>
    <row r="105" spans="11:14">
      <c r="K105" s="1"/>
      <c r="L105" s="1"/>
      <c r="M105" s="1"/>
      <c r="N105" s="1"/>
    </row>
    <row r="106" spans="11:14">
      <c r="K106" s="1"/>
      <c r="L106" s="1"/>
      <c r="M106" s="1"/>
      <c r="N106" s="1"/>
    </row>
    <row r="107" spans="11:14">
      <c r="K107" s="1"/>
      <c r="L107" s="1"/>
      <c r="M107" s="1"/>
      <c r="N107" s="1"/>
    </row>
    <row r="108" spans="11:14">
      <c r="K108" s="1"/>
      <c r="L108" s="1"/>
      <c r="M108" s="1"/>
      <c r="N108" s="1"/>
    </row>
    <row r="109" spans="11:14">
      <c r="K109" s="1"/>
      <c r="L109" s="1"/>
      <c r="M109" s="1"/>
      <c r="N109" s="1"/>
    </row>
    <row r="110" spans="11:14">
      <c r="K110" s="1"/>
      <c r="L110" s="1"/>
      <c r="M110" s="1"/>
      <c r="N110" s="1"/>
    </row>
    <row r="111" spans="11:14">
      <c r="K111" s="1"/>
      <c r="L111" s="1"/>
      <c r="M111" s="1"/>
      <c r="N111" s="1"/>
    </row>
    <row r="112" spans="11:14">
      <c r="K112" s="1"/>
      <c r="L112" s="1"/>
      <c r="M112" s="1"/>
      <c r="N112" s="1"/>
    </row>
    <row r="113" spans="11:14">
      <c r="K113" s="1"/>
      <c r="L113" s="1"/>
      <c r="M113" s="1"/>
      <c r="N113" s="1"/>
    </row>
    <row r="114" spans="11:14">
      <c r="K114" s="1"/>
      <c r="L114" s="1"/>
      <c r="M114" s="1"/>
      <c r="N114" s="1"/>
    </row>
    <row r="115" spans="11:14">
      <c r="K115" s="1"/>
      <c r="L115" s="1"/>
      <c r="M115" s="1"/>
      <c r="N115" s="1"/>
    </row>
    <row r="116" spans="11:14">
      <c r="K116" s="1"/>
      <c r="L116" s="1"/>
      <c r="M116" s="1"/>
      <c r="N116" s="1"/>
    </row>
    <row r="117" spans="11:14">
      <c r="K117" s="1"/>
      <c r="L117" s="1"/>
      <c r="M117" s="1"/>
      <c r="N117" s="1"/>
    </row>
    <row r="118" spans="11:14">
      <c r="K118" s="1"/>
      <c r="L118" s="1"/>
      <c r="M118" s="1"/>
      <c r="N118" s="1"/>
    </row>
    <row r="119" spans="11:14">
      <c r="K119" s="1"/>
      <c r="L119" s="1"/>
      <c r="M119" s="1"/>
      <c r="N119" s="1"/>
    </row>
    <row r="120" spans="11:14">
      <c r="K120" s="1"/>
      <c r="L120" s="1"/>
      <c r="M120" s="1"/>
      <c r="N120" s="1"/>
    </row>
    <row r="121" spans="11:14">
      <c r="K121" s="1"/>
      <c r="L121" s="1"/>
      <c r="M121" s="1"/>
      <c r="N121" s="1"/>
    </row>
    <row r="122" spans="11:14">
      <c r="K122" s="1"/>
      <c r="L122" s="1"/>
      <c r="M122" s="1"/>
      <c r="N122" s="1"/>
    </row>
    <row r="123" spans="11:14">
      <c r="K123" s="1"/>
      <c r="L123" s="1"/>
      <c r="M123" s="1"/>
      <c r="N123" s="1"/>
    </row>
    <row r="124" spans="11:14">
      <c r="K124" s="1"/>
      <c r="L124" s="1"/>
      <c r="M124" s="1"/>
      <c r="N124" s="1"/>
    </row>
    <row r="125" spans="11:14">
      <c r="K125" s="1"/>
      <c r="L125" s="1"/>
      <c r="M125" s="1"/>
      <c r="N125" s="1"/>
    </row>
    <row r="126" spans="11:14">
      <c r="K126" s="1"/>
      <c r="L126" s="1"/>
      <c r="M126" s="1"/>
      <c r="N126" s="1"/>
    </row>
    <row r="127" spans="11:14">
      <c r="K127" s="1"/>
      <c r="L127" s="1"/>
      <c r="M127" s="1"/>
      <c r="N127" s="1"/>
    </row>
    <row r="128" spans="11:14">
      <c r="K128" s="1"/>
      <c r="L128" s="1"/>
      <c r="M128" s="1"/>
      <c r="N128" s="1"/>
    </row>
    <row r="129" spans="11:14">
      <c r="K129" s="1"/>
      <c r="L129" s="1"/>
      <c r="M129" s="1"/>
      <c r="N129" s="1"/>
    </row>
    <row r="130" spans="11:14">
      <c r="K130" s="1"/>
      <c r="L130" s="1"/>
      <c r="M130" s="1"/>
      <c r="N130" s="1"/>
    </row>
    <row r="131" spans="11:14">
      <c r="K131" s="1"/>
      <c r="L131" s="1"/>
      <c r="M131" s="1"/>
      <c r="N131" s="1"/>
    </row>
    <row r="132" spans="11:14">
      <c r="K132" s="1"/>
      <c r="L132" s="1"/>
      <c r="M132" s="1"/>
      <c r="N132" s="1"/>
    </row>
    <row r="133" spans="11:14">
      <c r="K133" s="1"/>
      <c r="L133" s="1"/>
      <c r="M133" s="1"/>
      <c r="N133" s="1"/>
    </row>
    <row r="134" spans="11:14">
      <c r="K134" s="1"/>
      <c r="L134" s="1"/>
      <c r="M134" s="1"/>
      <c r="N134" s="1"/>
    </row>
    <row r="135" spans="11:14">
      <c r="K135" s="1"/>
      <c r="L135" s="1"/>
      <c r="M135" s="1"/>
      <c r="N135" s="1"/>
    </row>
    <row r="136" spans="11:14">
      <c r="K136" s="1"/>
      <c r="L136" s="1"/>
      <c r="M136" s="1"/>
      <c r="N136" s="1"/>
    </row>
    <row r="137" spans="11:14">
      <c r="K137" s="1"/>
      <c r="L137" s="1"/>
      <c r="M137" s="1"/>
      <c r="N137" s="1"/>
    </row>
    <row r="138" spans="11:14">
      <c r="K138" s="1"/>
      <c r="L138" s="1"/>
      <c r="M138" s="1"/>
      <c r="N138" s="1"/>
    </row>
    <row r="139" spans="11:14">
      <c r="K139" s="1"/>
      <c r="L139" s="1"/>
      <c r="M139" s="1"/>
      <c r="N139" s="1"/>
    </row>
    <row r="140" spans="11:14">
      <c r="K140" s="1"/>
      <c r="L140" s="1"/>
      <c r="M140" s="1"/>
      <c r="N140" s="1"/>
    </row>
    <row r="141" spans="11:14">
      <c r="K141" s="1"/>
      <c r="L141" s="1"/>
      <c r="M141" s="1"/>
      <c r="N141" s="1"/>
    </row>
    <row r="142" spans="11:14">
      <c r="K142" s="1"/>
      <c r="L142" s="1"/>
      <c r="M142" s="1"/>
      <c r="N142" s="1"/>
    </row>
    <row r="143" spans="11:14">
      <c r="K143" s="1"/>
      <c r="L143" s="1"/>
      <c r="M143" s="1"/>
      <c r="N143" s="1"/>
    </row>
    <row r="144" spans="11:14">
      <c r="K144" s="1"/>
      <c r="L144" s="1"/>
      <c r="M144" s="1"/>
      <c r="N144" s="1"/>
    </row>
    <row r="145" spans="11:14">
      <c r="K145" s="1"/>
      <c r="L145" s="1"/>
      <c r="M145" s="1"/>
      <c r="N145" s="1"/>
    </row>
    <row r="146" spans="11:14">
      <c r="K146" s="1"/>
      <c r="L146" s="1"/>
      <c r="M146" s="1"/>
      <c r="N146" s="1"/>
    </row>
    <row r="147" spans="11:14">
      <c r="K147" s="1"/>
      <c r="L147" s="1"/>
      <c r="M147" s="1"/>
      <c r="N147" s="1"/>
    </row>
    <row r="148" spans="11:14">
      <c r="K148" s="1"/>
      <c r="L148" s="1"/>
      <c r="M148" s="1"/>
      <c r="N148" s="1"/>
    </row>
    <row r="149" spans="11:14">
      <c r="K149" s="1"/>
      <c r="L149" s="1"/>
      <c r="M149" s="1"/>
      <c r="N149" s="1"/>
    </row>
    <row r="150" spans="11:14">
      <c r="K150" s="1"/>
      <c r="L150" s="1"/>
      <c r="M150" s="1"/>
      <c r="N150" s="1"/>
    </row>
    <row r="151" spans="11:14">
      <c r="K151" s="1"/>
      <c r="L151" s="1"/>
      <c r="M151" s="1"/>
      <c r="N151" s="1"/>
    </row>
    <row r="152" spans="11:14">
      <c r="K152" s="1"/>
      <c r="L152" s="1"/>
      <c r="M152" s="1"/>
      <c r="N152" s="1"/>
    </row>
    <row r="153" spans="11:14">
      <c r="K153" s="1"/>
      <c r="L153" s="1"/>
      <c r="M153" s="1"/>
      <c r="N153" s="1"/>
    </row>
    <row r="154" spans="11:14">
      <c r="K154" s="1"/>
      <c r="L154" s="1"/>
      <c r="M154" s="1"/>
      <c r="N154" s="1"/>
    </row>
    <row r="155" spans="11:14">
      <c r="K155" s="1"/>
      <c r="L155" s="1"/>
      <c r="M155" s="1"/>
      <c r="N155" s="1"/>
    </row>
    <row r="156" spans="11:14">
      <c r="K156" s="1"/>
      <c r="L156" s="1"/>
      <c r="M156" s="1"/>
      <c r="N156" s="1"/>
    </row>
    <row r="157" spans="11:14">
      <c r="K157" s="1"/>
      <c r="L157" s="1"/>
      <c r="M157" s="1"/>
      <c r="N157" s="1"/>
    </row>
    <row r="158" spans="11:14">
      <c r="K158" s="1"/>
      <c r="L158" s="1"/>
      <c r="M158" s="1"/>
      <c r="N158" s="1"/>
    </row>
    <row r="159" spans="11:14">
      <c r="K159" s="1"/>
      <c r="L159" s="1"/>
      <c r="M159" s="1"/>
      <c r="N159" s="1"/>
    </row>
    <row r="160" spans="11:14">
      <c r="K160" s="1"/>
      <c r="L160" s="1"/>
      <c r="M160" s="1"/>
      <c r="N160" s="1"/>
    </row>
    <row r="161" spans="11:14">
      <c r="K161" s="1"/>
      <c r="L161" s="1"/>
      <c r="M161" s="1"/>
      <c r="N161" s="1"/>
    </row>
    <row r="162" spans="11:14">
      <c r="K162" s="1"/>
      <c r="L162" s="1"/>
      <c r="M162" s="1"/>
      <c r="N162" s="1"/>
    </row>
    <row r="163" spans="11:14">
      <c r="K163" s="1"/>
      <c r="L163" s="1"/>
      <c r="M163" s="1"/>
      <c r="N163" s="1"/>
    </row>
    <row r="164" spans="11:14">
      <c r="K164" s="1"/>
      <c r="L164" s="1"/>
      <c r="M164" s="1"/>
      <c r="N164" s="1"/>
    </row>
    <row r="165" spans="11:14">
      <c r="K165" s="1"/>
      <c r="L165" s="1"/>
      <c r="M165" s="1"/>
      <c r="N165" s="1"/>
    </row>
    <row r="166" spans="11:14">
      <c r="K166" s="1"/>
      <c r="L166" s="1"/>
      <c r="M166" s="1"/>
      <c r="N166" s="1"/>
    </row>
    <row r="167" spans="11:14">
      <c r="K167" s="1"/>
      <c r="L167" s="1"/>
      <c r="M167" s="1"/>
      <c r="N167" s="1"/>
    </row>
    <row r="168" spans="11:14">
      <c r="K168" s="1"/>
      <c r="L168" s="1"/>
      <c r="M168" s="1"/>
      <c r="N168" s="1"/>
    </row>
    <row r="169" spans="11:14">
      <c r="K169" s="1"/>
      <c r="L169" s="1"/>
      <c r="M169" s="1"/>
      <c r="N169" s="1"/>
    </row>
    <row r="170" spans="11:14">
      <c r="K170" s="1"/>
      <c r="L170" s="1"/>
      <c r="M170" s="1"/>
      <c r="N170" s="1"/>
    </row>
    <row r="171" spans="11:14">
      <c r="K171" s="1"/>
      <c r="L171" s="1"/>
      <c r="M171" s="1"/>
      <c r="N171" s="1"/>
    </row>
    <row r="172" spans="11:14">
      <c r="K172" s="1"/>
      <c r="L172" s="1"/>
      <c r="M172" s="1"/>
      <c r="N172" s="1"/>
    </row>
    <row r="173" spans="11:14">
      <c r="K173" s="1"/>
      <c r="L173" s="1"/>
      <c r="M173" s="1"/>
      <c r="N173" s="1"/>
    </row>
    <row r="174" spans="11:14">
      <c r="K174" s="1"/>
      <c r="L174" s="1"/>
      <c r="M174" s="1"/>
      <c r="N174" s="1"/>
    </row>
    <row r="175" spans="11:14">
      <c r="K175" s="1"/>
      <c r="L175" s="1"/>
      <c r="M175" s="1"/>
      <c r="N175" s="1"/>
    </row>
    <row r="176" spans="11:14">
      <c r="K176" s="1"/>
      <c r="L176" s="1"/>
      <c r="M176" s="1"/>
      <c r="N176" s="1"/>
    </row>
    <row r="177" spans="11:14">
      <c r="K177" s="1"/>
      <c r="L177" s="1"/>
      <c r="M177" s="1"/>
      <c r="N177" s="1"/>
    </row>
    <row r="178" spans="11:14">
      <c r="K178" s="1"/>
      <c r="L178" s="1"/>
      <c r="M178" s="1"/>
      <c r="N178" s="1"/>
    </row>
    <row r="179" spans="11:14">
      <c r="K179" s="1"/>
      <c r="L179" s="1"/>
      <c r="M179" s="1"/>
      <c r="N179" s="1"/>
    </row>
    <row r="180" spans="11:14">
      <c r="K180" s="1"/>
      <c r="L180" s="1"/>
      <c r="M180" s="1"/>
      <c r="N180" s="1"/>
    </row>
    <row r="181" spans="11:14">
      <c r="K181" s="1"/>
      <c r="L181" s="1"/>
      <c r="M181" s="1"/>
      <c r="N181" s="1"/>
    </row>
    <row r="182" spans="11:14">
      <c r="K182" s="1"/>
      <c r="L182" s="1"/>
      <c r="M182" s="1"/>
      <c r="N182" s="1"/>
    </row>
    <row r="183" spans="11:14">
      <c r="K183" s="1"/>
      <c r="L183" s="1"/>
      <c r="M183" s="1"/>
      <c r="N183" s="1"/>
    </row>
    <row r="184" spans="11:14">
      <c r="K184" s="1"/>
      <c r="L184" s="1"/>
      <c r="M184" s="1"/>
      <c r="N184" s="1"/>
    </row>
    <row r="185" spans="11:14">
      <c r="K185" s="1"/>
      <c r="L185" s="1"/>
      <c r="M185" s="1"/>
      <c r="N185" s="1"/>
    </row>
    <row r="186" spans="11:14">
      <c r="K186" s="1"/>
      <c r="L186" s="1"/>
      <c r="M186" s="1"/>
      <c r="N186" s="1"/>
    </row>
    <row r="187" spans="11:14">
      <c r="K187" s="1"/>
      <c r="L187" s="1"/>
      <c r="M187" s="1"/>
      <c r="N187" s="1"/>
    </row>
    <row r="188" spans="11:14">
      <c r="K188" s="1"/>
      <c r="L188" s="1"/>
      <c r="M188" s="1"/>
      <c r="N188" s="1"/>
    </row>
    <row r="189" spans="11:14">
      <c r="K189" s="1"/>
      <c r="L189" s="1"/>
      <c r="M189" s="1"/>
      <c r="N189" s="1"/>
    </row>
    <row r="190" spans="11:14">
      <c r="K190" s="1"/>
      <c r="L190" s="1"/>
      <c r="M190" s="1"/>
      <c r="N190" s="1"/>
    </row>
    <row r="191" spans="11:14">
      <c r="K191" s="1"/>
      <c r="L191" s="1"/>
      <c r="M191" s="1"/>
      <c r="N191" s="1"/>
    </row>
    <row r="192" spans="11:14">
      <c r="K192" s="1"/>
      <c r="L192" s="1"/>
      <c r="M192" s="1"/>
      <c r="N192" s="1"/>
    </row>
    <row r="193" spans="11:14">
      <c r="K193" s="1"/>
      <c r="L193" s="1"/>
      <c r="M193" s="1"/>
      <c r="N193" s="1"/>
    </row>
    <row r="194" spans="11:14">
      <c r="K194" s="1"/>
      <c r="L194" s="1"/>
      <c r="M194" s="1"/>
      <c r="N194" s="1"/>
    </row>
    <row r="195" spans="11:14">
      <c r="K195" s="1"/>
      <c r="L195" s="1"/>
      <c r="M195" s="1"/>
      <c r="N195" s="1"/>
    </row>
    <row r="196" spans="11:14">
      <c r="K196" s="1"/>
      <c r="L196" s="1"/>
      <c r="M196" s="1"/>
      <c r="N196" s="1"/>
    </row>
    <row r="197" spans="11:14">
      <c r="K197" s="1"/>
      <c r="L197" s="1"/>
      <c r="M197" s="1"/>
      <c r="N197" s="1"/>
    </row>
    <row r="198" spans="11:14">
      <c r="K198" s="1"/>
      <c r="L198" s="1"/>
      <c r="M198" s="1"/>
      <c r="N198" s="1"/>
    </row>
    <row r="199" spans="11:14">
      <c r="K199" s="1"/>
      <c r="L199" s="1"/>
      <c r="M199" s="1"/>
      <c r="N199" s="1"/>
    </row>
    <row r="200" spans="11:14">
      <c r="K200" s="1"/>
      <c r="L200" s="1"/>
      <c r="M200" s="1"/>
      <c r="N200" s="1"/>
    </row>
    <row r="201" spans="11:14">
      <c r="K201" s="1"/>
      <c r="L201" s="1"/>
      <c r="M201" s="1"/>
      <c r="N201" s="1"/>
    </row>
    <row r="202" spans="11:14">
      <c r="K202" s="1"/>
      <c r="L202" s="1"/>
      <c r="M202" s="1"/>
      <c r="N202" s="1"/>
    </row>
    <row r="203" spans="11:14">
      <c r="K203" s="1"/>
      <c r="L203" s="1"/>
      <c r="M203" s="1"/>
      <c r="N203" s="1"/>
    </row>
    <row r="204" spans="11:14">
      <c r="K204" s="1"/>
      <c r="L204" s="1"/>
      <c r="M204" s="1"/>
      <c r="N204" s="1"/>
    </row>
    <row r="205" spans="11:14">
      <c r="K205" s="1"/>
      <c r="L205" s="1"/>
      <c r="M205" s="1"/>
      <c r="N205" s="1"/>
    </row>
    <row r="206" spans="11:14">
      <c r="K206" s="1"/>
      <c r="L206" s="1"/>
      <c r="M206" s="1"/>
      <c r="N206" s="1"/>
    </row>
    <row r="207" spans="11:14">
      <c r="K207" s="1"/>
      <c r="L207" s="1"/>
      <c r="M207" s="1"/>
      <c r="N207" s="1"/>
    </row>
    <row r="208" spans="11:14">
      <c r="K208" s="1"/>
      <c r="L208" s="1"/>
      <c r="M208" s="1"/>
      <c r="N208" s="1"/>
    </row>
    <row r="209" spans="11:14">
      <c r="K209" s="1"/>
      <c r="L209" s="1"/>
      <c r="M209" s="1"/>
      <c r="N209" s="1"/>
    </row>
    <row r="210" spans="11:14">
      <c r="K210" s="1"/>
      <c r="L210" s="1"/>
      <c r="M210" s="1"/>
      <c r="N210" s="1"/>
    </row>
    <row r="211" spans="11:14">
      <c r="K211" s="1"/>
      <c r="L211" s="1"/>
      <c r="M211" s="1"/>
      <c r="N211" s="1"/>
    </row>
    <row r="212" spans="11:14">
      <c r="K212" s="1"/>
      <c r="L212" s="1"/>
      <c r="M212" s="1"/>
      <c r="N212" s="1"/>
    </row>
    <row r="213" spans="11:14">
      <c r="K213" s="1"/>
      <c r="L213" s="1"/>
      <c r="M213" s="1"/>
      <c r="N213" s="1"/>
    </row>
    <row r="214" spans="11:14">
      <c r="K214" s="1"/>
      <c r="L214" s="1"/>
      <c r="M214" s="1"/>
      <c r="N214" s="1"/>
    </row>
    <row r="215" spans="11:14">
      <c r="K215" s="1"/>
      <c r="L215" s="1"/>
      <c r="M215" s="1"/>
      <c r="N215" s="1"/>
    </row>
    <row r="216" spans="11:14">
      <c r="K216" s="1"/>
      <c r="L216" s="1"/>
      <c r="M216" s="1"/>
      <c r="N216" s="1"/>
    </row>
    <row r="217" spans="11:14">
      <c r="K217" s="1"/>
      <c r="L217" s="1"/>
      <c r="M217" s="1"/>
      <c r="N217" s="1"/>
    </row>
    <row r="218" spans="11:14">
      <c r="K218" s="1"/>
      <c r="L218" s="1"/>
      <c r="M218" s="1"/>
      <c r="N218" s="1"/>
    </row>
    <row r="219" spans="11:14">
      <c r="K219" s="1"/>
      <c r="L219" s="1"/>
      <c r="M219" s="1"/>
      <c r="N219" s="1"/>
    </row>
    <row r="220" spans="11:14">
      <c r="K220" s="1"/>
      <c r="L220" s="1"/>
      <c r="M220" s="1"/>
      <c r="N220" s="1"/>
    </row>
    <row r="221" spans="11:14">
      <c r="K221" s="1"/>
      <c r="L221" s="1"/>
      <c r="M221" s="1"/>
      <c r="N221" s="1"/>
    </row>
    <row r="222" spans="11:14">
      <c r="K222" s="1"/>
      <c r="L222" s="1"/>
      <c r="M222" s="1"/>
      <c r="N222" s="1"/>
    </row>
    <row r="223" spans="11:14">
      <c r="K223" s="1"/>
      <c r="L223" s="1"/>
      <c r="M223" s="1"/>
      <c r="N223" s="1"/>
    </row>
    <row r="224" spans="11:14">
      <c r="K224" s="1"/>
      <c r="L224" s="1"/>
      <c r="M224" s="1"/>
      <c r="N224" s="1"/>
    </row>
    <row r="225" spans="11:14">
      <c r="K225" s="1"/>
      <c r="L225" s="1"/>
      <c r="M225" s="1"/>
      <c r="N225" s="1"/>
    </row>
    <row r="226" spans="11:14">
      <c r="K226" s="1"/>
      <c r="L226" s="1"/>
      <c r="M226" s="1"/>
      <c r="N226" s="1"/>
    </row>
    <row r="227" spans="11:14">
      <c r="K227" s="1"/>
      <c r="L227" s="1"/>
      <c r="M227" s="1"/>
      <c r="N227" s="1"/>
    </row>
    <row r="228" spans="11:14">
      <c r="K228" s="1"/>
      <c r="L228" s="1"/>
      <c r="M228" s="1"/>
      <c r="N228" s="1"/>
    </row>
    <row r="229" spans="11:14">
      <c r="K229" s="1"/>
      <c r="L229" s="1"/>
      <c r="M229" s="1"/>
      <c r="N229" s="1"/>
    </row>
    <row r="230" spans="11:14">
      <c r="K230" s="1"/>
      <c r="L230" s="1"/>
      <c r="M230" s="1"/>
      <c r="N230" s="1"/>
    </row>
    <row r="231" spans="11:14">
      <c r="K231" s="1"/>
      <c r="L231" s="1"/>
      <c r="M231" s="1"/>
      <c r="N231" s="1"/>
    </row>
    <row r="232" spans="11:14">
      <c r="K232" s="1"/>
      <c r="L232" s="1"/>
      <c r="M232" s="1"/>
      <c r="N232" s="1"/>
    </row>
    <row r="233" spans="11:14">
      <c r="K233" s="1"/>
      <c r="L233" s="1"/>
      <c r="M233" s="1"/>
      <c r="N233" s="1"/>
    </row>
    <row r="234" spans="11:14">
      <c r="K234" s="1"/>
      <c r="L234" s="1"/>
      <c r="M234" s="1"/>
      <c r="N234" s="1"/>
    </row>
    <row r="235" spans="11:14">
      <c r="K235" s="1"/>
      <c r="L235" s="1"/>
      <c r="M235" s="1"/>
      <c r="N235" s="1"/>
    </row>
    <row r="236" spans="11:14">
      <c r="K236" s="1"/>
      <c r="L236" s="1"/>
      <c r="M236" s="1"/>
      <c r="N236" s="1"/>
    </row>
    <row r="237" spans="11:14">
      <c r="K237" s="1"/>
      <c r="L237" s="1"/>
      <c r="M237" s="1"/>
      <c r="N237" s="1"/>
    </row>
    <row r="238" spans="11:14">
      <c r="K238" s="1"/>
      <c r="L238" s="1"/>
      <c r="M238" s="1"/>
      <c r="N238" s="1"/>
    </row>
    <row r="239" spans="11:14">
      <c r="K239" s="1"/>
      <c r="L239" s="1"/>
      <c r="M239" s="1"/>
      <c r="N239" s="1"/>
    </row>
    <row r="240" spans="11:14">
      <c r="K240" s="1"/>
      <c r="L240" s="1"/>
      <c r="M240" s="1"/>
      <c r="N240" s="1"/>
    </row>
    <row r="241" spans="11:14">
      <c r="K241" s="1"/>
      <c r="L241" s="1"/>
      <c r="M241" s="1"/>
      <c r="N241" s="1"/>
    </row>
    <row r="242" spans="11:14">
      <c r="K242" s="1"/>
      <c r="L242" s="1"/>
      <c r="M242" s="1"/>
      <c r="N242" s="1"/>
    </row>
    <row r="243" spans="11:14">
      <c r="K243" s="1"/>
      <c r="L243" s="1"/>
      <c r="M243" s="1"/>
      <c r="N243" s="1"/>
    </row>
    <row r="244" spans="11:14">
      <c r="K244" s="1"/>
      <c r="L244" s="1"/>
      <c r="M244" s="1"/>
      <c r="N244" s="1"/>
    </row>
    <row r="245" spans="11:14">
      <c r="K245" s="1"/>
      <c r="L245" s="1"/>
      <c r="M245" s="1"/>
      <c r="N245" s="1"/>
    </row>
    <row r="246" spans="11:14">
      <c r="K246" s="1"/>
      <c r="L246" s="1"/>
      <c r="M246" s="1"/>
      <c r="N246" s="1"/>
    </row>
    <row r="247" spans="11:14">
      <c r="K247" s="1"/>
      <c r="L247" s="1"/>
      <c r="M247" s="1"/>
      <c r="N247" s="1"/>
    </row>
    <row r="248" spans="11:14">
      <c r="K248" s="1"/>
      <c r="L248" s="1"/>
      <c r="M248" s="1"/>
      <c r="N248" s="1"/>
    </row>
    <row r="249" spans="11:14">
      <c r="K249" s="1"/>
      <c r="L249" s="1"/>
      <c r="M249" s="1"/>
      <c r="N249" s="1"/>
    </row>
    <row r="250" spans="11:14">
      <c r="K250" s="1"/>
      <c r="L250" s="1"/>
      <c r="M250" s="1"/>
      <c r="N250" s="1"/>
    </row>
    <row r="251" spans="11:14">
      <c r="K251" s="1"/>
      <c r="L251" s="1"/>
      <c r="M251" s="1"/>
      <c r="N251" s="1"/>
    </row>
    <row r="252" spans="11:14">
      <c r="K252" s="1"/>
      <c r="L252" s="1"/>
      <c r="M252" s="1"/>
      <c r="N252" s="1"/>
    </row>
    <row r="253" spans="11:14">
      <c r="K253" s="1"/>
      <c r="L253" s="1"/>
      <c r="M253" s="1"/>
      <c r="N253" s="1"/>
    </row>
    <row r="254" spans="11:14">
      <c r="K254" s="1"/>
      <c r="L254" s="1"/>
      <c r="M254" s="1"/>
      <c r="N254" s="1"/>
    </row>
    <row r="255" spans="11:14">
      <c r="K255" s="1"/>
      <c r="L255" s="1"/>
      <c r="M255" s="1"/>
      <c r="N255" s="1"/>
    </row>
    <row r="256" spans="11:14">
      <c r="K256" s="1"/>
      <c r="L256" s="1"/>
      <c r="M256" s="1"/>
      <c r="N256" s="1"/>
    </row>
    <row r="257" spans="11:14">
      <c r="K257" s="1"/>
      <c r="L257" s="1"/>
      <c r="M257" s="1"/>
      <c r="N257" s="1"/>
    </row>
    <row r="258" spans="11:14">
      <c r="K258" s="1"/>
      <c r="L258" s="1"/>
      <c r="M258" s="1"/>
      <c r="N258" s="1"/>
    </row>
    <row r="259" spans="11:14">
      <c r="K259" s="1"/>
      <c r="L259" s="1"/>
      <c r="M259" s="1"/>
      <c r="N259" s="1"/>
    </row>
    <row r="260" spans="11:14">
      <c r="K260" s="1"/>
      <c r="L260" s="1"/>
      <c r="M260" s="1"/>
      <c r="N260" s="1"/>
    </row>
    <row r="261" spans="11:14">
      <c r="K261" s="1"/>
      <c r="L261" s="1"/>
      <c r="M261" s="1"/>
      <c r="N261" s="1"/>
    </row>
    <row r="262" spans="11:14">
      <c r="K262" s="1"/>
      <c r="L262" s="1"/>
      <c r="M262" s="1"/>
      <c r="N262" s="1"/>
    </row>
    <row r="263" spans="11:14">
      <c r="K263" s="1"/>
      <c r="L263" s="1"/>
      <c r="M263" s="1"/>
      <c r="N263" s="1"/>
    </row>
    <row r="264" spans="11:14">
      <c r="K264" s="1"/>
      <c r="L264" s="1"/>
      <c r="M264" s="1"/>
      <c r="N264" s="1"/>
    </row>
    <row r="265" spans="11:14">
      <c r="K265" s="1"/>
      <c r="L265" s="1"/>
      <c r="M265" s="1"/>
      <c r="N265" s="1"/>
    </row>
    <row r="266" spans="11:14">
      <c r="K266" s="1"/>
      <c r="L266" s="1"/>
      <c r="M266" s="1"/>
      <c r="N266" s="1"/>
    </row>
    <row r="267" spans="11:14">
      <c r="K267" s="1"/>
      <c r="L267" s="1"/>
      <c r="M267" s="1"/>
      <c r="N267" s="1"/>
    </row>
    <row r="268" spans="11:14">
      <c r="K268" s="1"/>
      <c r="L268" s="1"/>
      <c r="M268" s="1"/>
      <c r="N268" s="1"/>
    </row>
    <row r="269" spans="11:14">
      <c r="K269" s="1"/>
      <c r="L269" s="1"/>
      <c r="M269" s="1"/>
      <c r="N269" s="1"/>
    </row>
    <row r="270" spans="11:14">
      <c r="K270" s="1"/>
      <c r="L270" s="1"/>
      <c r="M270" s="1"/>
      <c r="N270" s="1"/>
    </row>
    <row r="271" spans="11:14">
      <c r="K271" s="1"/>
      <c r="L271" s="1"/>
      <c r="M271" s="1"/>
      <c r="N271" s="1"/>
    </row>
    <row r="272" spans="11:14">
      <c r="K272" s="1"/>
      <c r="L272" s="1"/>
      <c r="M272" s="1"/>
      <c r="N272" s="1"/>
    </row>
    <row r="273" spans="11:14">
      <c r="K273" s="1"/>
      <c r="L273" s="1"/>
      <c r="M273" s="1"/>
      <c r="N273" s="1"/>
    </row>
    <row r="274" spans="11:14">
      <c r="K274" s="1"/>
      <c r="L274" s="1"/>
      <c r="M274" s="1"/>
      <c r="N274" s="1"/>
    </row>
    <row r="275" spans="11:14">
      <c r="K275" s="1"/>
      <c r="L275" s="1"/>
      <c r="M275" s="1"/>
      <c r="N275" s="1"/>
    </row>
    <row r="276" spans="11:14">
      <c r="K276" s="1"/>
      <c r="L276" s="1"/>
      <c r="M276" s="1"/>
      <c r="N276" s="1"/>
    </row>
    <row r="277" spans="11:14">
      <c r="K277" s="1"/>
      <c r="L277" s="1"/>
      <c r="M277" s="1"/>
      <c r="N277" s="1"/>
    </row>
    <row r="278" spans="11:14">
      <c r="K278" s="1"/>
      <c r="L278" s="1"/>
      <c r="M278" s="1"/>
      <c r="N278" s="1"/>
    </row>
    <row r="279" spans="11:14">
      <c r="K279" s="1"/>
      <c r="L279" s="1"/>
      <c r="M279" s="1"/>
      <c r="N279" s="1"/>
    </row>
    <row r="280" spans="11:14">
      <c r="K280" s="1"/>
      <c r="L280" s="1"/>
      <c r="M280" s="1"/>
      <c r="N280" s="1"/>
    </row>
    <row r="281" spans="11:14">
      <c r="K281" s="1"/>
      <c r="L281" s="1"/>
      <c r="M281" s="1"/>
      <c r="N281" s="1"/>
    </row>
    <row r="282" spans="11:14">
      <c r="K282" s="1"/>
      <c r="L282" s="1"/>
      <c r="M282" s="1"/>
      <c r="N282" s="1"/>
    </row>
    <row r="283" spans="11:14">
      <c r="K283" s="1"/>
      <c r="L283" s="1"/>
      <c r="M283" s="1"/>
      <c r="N283" s="1"/>
    </row>
    <row r="284" spans="11:14">
      <c r="K284" s="1"/>
      <c r="L284" s="1"/>
      <c r="M284" s="1"/>
      <c r="N284" s="1"/>
    </row>
    <row r="285" spans="11:14">
      <c r="K285" s="1"/>
      <c r="L285" s="1"/>
      <c r="M285" s="1"/>
      <c r="N285" s="1"/>
    </row>
    <row r="286" spans="11:14">
      <c r="K286" s="1"/>
      <c r="L286" s="1"/>
      <c r="M286" s="1"/>
      <c r="N286" s="1"/>
    </row>
    <row r="287" spans="11:14">
      <c r="K287" s="1"/>
      <c r="L287" s="1"/>
      <c r="M287" s="1"/>
      <c r="N287" s="1"/>
    </row>
    <row r="288" spans="11:14">
      <c r="K288" s="1"/>
      <c r="L288" s="1"/>
      <c r="M288" s="1"/>
      <c r="N288" s="1"/>
    </row>
    <row r="289" spans="11:14">
      <c r="K289" s="1"/>
      <c r="L289" s="1"/>
      <c r="M289" s="1"/>
      <c r="N289" s="1"/>
    </row>
    <row r="290" spans="11:14">
      <c r="K290" s="1"/>
      <c r="L290" s="1"/>
      <c r="M290" s="1"/>
      <c r="N290" s="1"/>
    </row>
    <row r="291" spans="11:14">
      <c r="K291" s="1"/>
      <c r="L291" s="1"/>
      <c r="M291" s="1"/>
      <c r="N291" s="1"/>
    </row>
    <row r="292" spans="11:14">
      <c r="K292" s="1"/>
      <c r="L292" s="1"/>
      <c r="M292" s="1"/>
      <c r="N292" s="1"/>
    </row>
    <row r="293" spans="11:14">
      <c r="K293" s="1"/>
      <c r="L293" s="1"/>
      <c r="M293" s="1"/>
      <c r="N293" s="1"/>
    </row>
    <row r="294" spans="11:14">
      <c r="K294" s="1"/>
      <c r="L294" s="1"/>
      <c r="M294" s="1"/>
      <c r="N294" s="1"/>
    </row>
    <row r="295" spans="11:14">
      <c r="K295" s="1"/>
      <c r="L295" s="1"/>
      <c r="M295" s="1"/>
      <c r="N295" s="1"/>
    </row>
    <row r="296" spans="11:14">
      <c r="K296" s="1"/>
      <c r="L296" s="1"/>
      <c r="M296" s="1"/>
      <c r="N296" s="1"/>
    </row>
    <row r="297" spans="11:14">
      <c r="K297" s="1"/>
      <c r="L297" s="1"/>
      <c r="M297" s="1"/>
      <c r="N297" s="1"/>
    </row>
    <row r="298" spans="11:14">
      <c r="K298" s="1"/>
      <c r="L298" s="1"/>
      <c r="M298" s="1"/>
      <c r="N298" s="1"/>
    </row>
    <row r="299" spans="11:14">
      <c r="K299" s="1"/>
      <c r="L299" s="1"/>
      <c r="M299" s="1"/>
      <c r="N299" s="1"/>
    </row>
    <row r="300" spans="11:14">
      <c r="K300" s="1"/>
      <c r="L300" s="1"/>
      <c r="M300" s="1"/>
      <c r="N300" s="1"/>
    </row>
    <row r="301" spans="11:14">
      <c r="K301" s="1"/>
      <c r="L301" s="1"/>
      <c r="M301" s="1"/>
      <c r="N301" s="1"/>
    </row>
    <row r="302" spans="11:14">
      <c r="K302" s="1"/>
      <c r="L302" s="1"/>
      <c r="M302" s="1"/>
      <c r="N302" s="1"/>
    </row>
    <row r="303" spans="11:14">
      <c r="K303" s="1"/>
      <c r="L303" s="1"/>
      <c r="M303" s="1"/>
      <c r="N303" s="1"/>
    </row>
    <row r="304" spans="11:14">
      <c r="K304" s="1"/>
      <c r="L304" s="1"/>
      <c r="M304" s="1"/>
      <c r="N304" s="1"/>
    </row>
    <row r="305" spans="11:14">
      <c r="K305" s="1"/>
      <c r="L305" s="1"/>
      <c r="M305" s="1"/>
      <c r="N305" s="1"/>
    </row>
    <row r="306" spans="11:14">
      <c r="K306" s="1"/>
      <c r="L306" s="1"/>
      <c r="M306" s="1"/>
      <c r="N306" s="1"/>
    </row>
    <row r="307" spans="11:14">
      <c r="K307" s="1"/>
      <c r="L307" s="1"/>
      <c r="M307" s="1"/>
      <c r="N307" s="1"/>
    </row>
    <row r="308" spans="11:14">
      <c r="K308" s="1"/>
      <c r="L308" s="1"/>
      <c r="M308" s="1"/>
      <c r="N308" s="1"/>
    </row>
    <row r="309" spans="11:14">
      <c r="K309" s="1"/>
      <c r="L309" s="1"/>
      <c r="M309" s="1"/>
      <c r="N309" s="1"/>
    </row>
    <row r="310" spans="11:14">
      <c r="K310" s="1"/>
      <c r="L310" s="1"/>
      <c r="M310" s="1"/>
      <c r="N310" s="1"/>
    </row>
    <row r="311" spans="11:14">
      <c r="K311" s="1"/>
      <c r="L311" s="1"/>
      <c r="M311" s="1"/>
      <c r="N311" s="1"/>
    </row>
    <row r="312" spans="11:14">
      <c r="K312" s="1"/>
      <c r="L312" s="1"/>
      <c r="M312" s="1"/>
      <c r="N312" s="1"/>
    </row>
    <row r="313" spans="11:14">
      <c r="K313" s="1"/>
      <c r="L313" s="1"/>
      <c r="M313" s="1"/>
      <c r="N313" s="1"/>
    </row>
    <row r="314" spans="11:14">
      <c r="K314" s="1"/>
      <c r="L314" s="1"/>
      <c r="M314" s="1"/>
      <c r="N314" s="1"/>
    </row>
    <row r="315" spans="11:14">
      <c r="K315" s="1"/>
      <c r="L315" s="1"/>
      <c r="M315" s="1"/>
      <c r="N315" s="1"/>
    </row>
    <row r="316" spans="11:14">
      <c r="K316" s="1"/>
      <c r="L316" s="1"/>
      <c r="M316" s="1"/>
      <c r="N316" s="1"/>
    </row>
    <row r="317" spans="11:14">
      <c r="K317" s="1"/>
      <c r="L317" s="1"/>
      <c r="M317" s="1"/>
      <c r="N317" s="1"/>
    </row>
    <row r="318" spans="11:14">
      <c r="K318" s="1"/>
      <c r="L318" s="1"/>
      <c r="M318" s="1"/>
      <c r="N318" s="1"/>
    </row>
    <row r="319" spans="11:14">
      <c r="K319" s="1"/>
      <c r="L319" s="1"/>
      <c r="M319" s="1"/>
      <c r="N319" s="1"/>
    </row>
    <row r="320" spans="11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  <row r="368" spans="11:14">
      <c r="K368" s="1"/>
      <c r="L368" s="1"/>
      <c r="M368" s="1"/>
      <c r="N368" s="1"/>
    </row>
    <row r="369" spans="11:14">
      <c r="K369" s="1"/>
      <c r="L369" s="1"/>
      <c r="M369" s="1"/>
      <c r="N369" s="1"/>
    </row>
    <row r="370" spans="11:14">
      <c r="K370" s="1"/>
      <c r="L370" s="1"/>
      <c r="M370" s="1"/>
      <c r="N370" s="1"/>
    </row>
    <row r="371" spans="11:14">
      <c r="K371" s="1"/>
      <c r="L371" s="1"/>
      <c r="M371" s="1"/>
      <c r="N371" s="1"/>
    </row>
    <row r="372" spans="11:14">
      <c r="K372" s="1"/>
      <c r="L372" s="1"/>
      <c r="M372" s="1"/>
      <c r="N372" s="1"/>
    </row>
    <row r="373" spans="11:14">
      <c r="K373" s="1"/>
      <c r="L373" s="1"/>
      <c r="M373" s="1"/>
      <c r="N373" s="1"/>
    </row>
    <row r="374" spans="11:14">
      <c r="K374" s="1"/>
      <c r="L374" s="1"/>
      <c r="M374" s="1"/>
      <c r="N374" s="1"/>
    </row>
    <row r="375" spans="11:14">
      <c r="K375" s="1"/>
      <c r="L375" s="1"/>
      <c r="M375" s="1"/>
      <c r="N375" s="1"/>
    </row>
    <row r="376" spans="11:14">
      <c r="K376" s="1"/>
      <c r="L376" s="1"/>
      <c r="M376" s="1"/>
      <c r="N376" s="1"/>
    </row>
    <row r="377" spans="11:14">
      <c r="K377" s="1"/>
      <c r="L377" s="1"/>
      <c r="M377" s="1"/>
      <c r="N377" s="1"/>
    </row>
    <row r="378" spans="11:14">
      <c r="K378" s="1"/>
      <c r="L378" s="1"/>
      <c r="M378" s="1"/>
      <c r="N378" s="1"/>
    </row>
    <row r="379" spans="11:14">
      <c r="K379" s="1"/>
      <c r="L379" s="1"/>
      <c r="M379" s="1"/>
      <c r="N379" s="1"/>
    </row>
    <row r="380" spans="11:14">
      <c r="K380" s="1"/>
      <c r="L380" s="1"/>
      <c r="M380" s="1"/>
      <c r="N380" s="1"/>
    </row>
    <row r="381" spans="11:14">
      <c r="K381" s="1"/>
      <c r="L381" s="1"/>
      <c r="M381" s="1"/>
      <c r="N381" s="1"/>
    </row>
    <row r="382" spans="11:14">
      <c r="K382" s="1"/>
      <c r="L382" s="1"/>
      <c r="M382" s="1"/>
      <c r="N382" s="1"/>
    </row>
    <row r="383" spans="11:14">
      <c r="K383" s="1"/>
      <c r="L383" s="1"/>
      <c r="M383" s="1"/>
      <c r="N383" s="1"/>
    </row>
    <row r="384" spans="11:14">
      <c r="K384" s="1"/>
      <c r="L384" s="1"/>
      <c r="M384" s="1"/>
      <c r="N384" s="1"/>
    </row>
    <row r="385" spans="11:14">
      <c r="K385" s="1"/>
      <c r="L385" s="1"/>
      <c r="M385" s="1"/>
      <c r="N385" s="1"/>
    </row>
    <row r="386" spans="11:14">
      <c r="K386" s="1"/>
      <c r="L386" s="1"/>
      <c r="M386" s="1"/>
      <c r="N386" s="1"/>
    </row>
    <row r="387" spans="11:14">
      <c r="K387" s="1"/>
      <c r="L387" s="1"/>
      <c r="M387" s="1"/>
      <c r="N387" s="1"/>
    </row>
    <row r="388" spans="11:14">
      <c r="K388" s="1"/>
      <c r="L388" s="1"/>
      <c r="M388" s="1"/>
      <c r="N388" s="1"/>
    </row>
    <row r="389" spans="11:14">
      <c r="K389" s="1"/>
      <c r="L389" s="1"/>
      <c r="M389" s="1"/>
      <c r="N389" s="1"/>
    </row>
    <row r="390" spans="11:14">
      <c r="K390" s="1"/>
      <c r="L390" s="1"/>
      <c r="M390" s="1"/>
      <c r="N390" s="1"/>
    </row>
    <row r="391" spans="11:14">
      <c r="K391" s="1"/>
      <c r="L391" s="1"/>
      <c r="M391" s="1"/>
      <c r="N391" s="1"/>
    </row>
    <row r="392" spans="11:14">
      <c r="K392" s="1"/>
      <c r="L392" s="1"/>
      <c r="M392" s="1"/>
      <c r="N392" s="1"/>
    </row>
    <row r="393" spans="11:14">
      <c r="K393" s="1"/>
      <c r="L393" s="1"/>
      <c r="M393" s="1"/>
      <c r="N393" s="1"/>
    </row>
    <row r="394" spans="11:14">
      <c r="K394" s="1"/>
      <c r="L394" s="1"/>
      <c r="M394" s="1"/>
      <c r="N394" s="1"/>
    </row>
    <row r="395" spans="11:14">
      <c r="K395" s="1"/>
      <c r="L395" s="1"/>
      <c r="M395" s="1"/>
      <c r="N395" s="1"/>
    </row>
    <row r="396" spans="11:14">
      <c r="K396" s="1"/>
      <c r="L396" s="1"/>
      <c r="M396" s="1"/>
      <c r="N396" s="1"/>
    </row>
    <row r="397" spans="11:14">
      <c r="K397" s="1"/>
      <c r="L397" s="1"/>
      <c r="M397" s="1"/>
      <c r="N397" s="1"/>
    </row>
    <row r="398" spans="11:14">
      <c r="K398" s="1"/>
      <c r="L398" s="1"/>
      <c r="M398" s="1"/>
      <c r="N398" s="1"/>
    </row>
    <row r="399" spans="11:14">
      <c r="K399" s="1"/>
      <c r="L399" s="1"/>
      <c r="M399" s="1"/>
      <c r="N399" s="1"/>
    </row>
    <row r="400" spans="11:14">
      <c r="K400" s="1"/>
      <c r="L400" s="1"/>
      <c r="M400" s="1"/>
      <c r="N400" s="1"/>
    </row>
    <row r="401" spans="11:14">
      <c r="K401" s="1"/>
      <c r="L401" s="1"/>
      <c r="M401" s="1"/>
      <c r="N401" s="1"/>
    </row>
    <row r="402" spans="11:14">
      <c r="K402" s="1"/>
      <c r="L402" s="1"/>
      <c r="M402" s="1"/>
      <c r="N402" s="1"/>
    </row>
    <row r="403" spans="11:14">
      <c r="K403" s="1"/>
      <c r="L403" s="1"/>
      <c r="M403" s="1"/>
      <c r="N403" s="1"/>
    </row>
    <row r="404" spans="11:14">
      <c r="K404" s="1"/>
      <c r="L404" s="1"/>
      <c r="M404" s="1"/>
      <c r="N404" s="1"/>
    </row>
    <row r="405" spans="11:14">
      <c r="K405" s="1"/>
      <c r="L405" s="1"/>
      <c r="M405" s="1"/>
      <c r="N405" s="1"/>
    </row>
    <row r="406" spans="11:14">
      <c r="K406" s="1"/>
      <c r="L406" s="1"/>
      <c r="M406" s="1"/>
      <c r="N406" s="1"/>
    </row>
    <row r="407" spans="11:14">
      <c r="K407" s="1"/>
      <c r="L407" s="1"/>
      <c r="M407" s="1"/>
      <c r="N407" s="1"/>
    </row>
    <row r="408" spans="11:14">
      <c r="K408" s="1"/>
      <c r="L408" s="1"/>
      <c r="M408" s="1"/>
      <c r="N408" s="1"/>
    </row>
    <row r="409" spans="11:14">
      <c r="K409" s="1"/>
      <c r="L409" s="1"/>
      <c r="M409" s="1"/>
      <c r="N409" s="1"/>
    </row>
    <row r="410" spans="11:14">
      <c r="K410" s="1"/>
      <c r="L410" s="1"/>
      <c r="M410" s="1"/>
      <c r="N410" s="1"/>
    </row>
    <row r="411" spans="11:14">
      <c r="K411" s="1"/>
      <c r="L411" s="1"/>
      <c r="M411" s="1"/>
      <c r="N411" s="1"/>
    </row>
    <row r="412" spans="11:14">
      <c r="K412" s="1"/>
      <c r="L412" s="1"/>
      <c r="M412" s="1"/>
      <c r="N412" s="1"/>
    </row>
    <row r="413" spans="11:14">
      <c r="K413" s="1"/>
      <c r="L413" s="1"/>
      <c r="M413" s="1"/>
      <c r="N413" s="1"/>
    </row>
    <row r="414" spans="11:14">
      <c r="K414" s="1"/>
      <c r="L414" s="1"/>
      <c r="M414" s="1"/>
      <c r="N414" s="1"/>
    </row>
    <row r="415" spans="11:14">
      <c r="K415" s="1"/>
      <c r="L415" s="1"/>
      <c r="M415" s="1"/>
      <c r="N415" s="1"/>
    </row>
    <row r="416" spans="11:14">
      <c r="K416" s="1"/>
      <c r="L416" s="1"/>
      <c r="M416" s="1"/>
      <c r="N416" s="1"/>
    </row>
    <row r="417" spans="11:14">
      <c r="K417" s="1"/>
      <c r="L417" s="1"/>
      <c r="M417" s="1"/>
      <c r="N417" s="1"/>
    </row>
    <row r="418" spans="11:14">
      <c r="K418" s="1"/>
      <c r="L418" s="1"/>
      <c r="M418" s="1"/>
      <c r="N418" s="1"/>
    </row>
    <row r="419" spans="11:14">
      <c r="K419" s="1"/>
      <c r="L419" s="1"/>
      <c r="M419" s="1"/>
      <c r="N419" s="1"/>
    </row>
    <row r="420" spans="11:14">
      <c r="K420" s="1"/>
      <c r="L420" s="1"/>
      <c r="M420" s="1"/>
      <c r="N420" s="1"/>
    </row>
    <row r="421" spans="11:14">
      <c r="K421" s="1"/>
      <c r="L421" s="1"/>
      <c r="M421" s="1"/>
      <c r="N421" s="1"/>
    </row>
    <row r="422" spans="11:14">
      <c r="K422" s="1"/>
      <c r="L422" s="1"/>
      <c r="M422" s="1"/>
      <c r="N422" s="1"/>
    </row>
    <row r="423" spans="11:14">
      <c r="K423" s="1"/>
      <c r="L423" s="1"/>
      <c r="M423" s="1"/>
      <c r="N423" s="1"/>
    </row>
    <row r="424" spans="11:14">
      <c r="K424" s="1"/>
      <c r="L424" s="1"/>
      <c r="M424" s="1"/>
      <c r="N424" s="1"/>
    </row>
    <row r="425" spans="11:14">
      <c r="K425" s="1"/>
      <c r="L425" s="1"/>
      <c r="M425" s="1"/>
      <c r="N425" s="1"/>
    </row>
    <row r="426" spans="11:14">
      <c r="K426" s="1"/>
      <c r="L426" s="1"/>
      <c r="M426" s="1"/>
      <c r="N426" s="1"/>
    </row>
    <row r="427" spans="11:14">
      <c r="K427" s="1"/>
      <c r="L427" s="1"/>
      <c r="M427" s="1"/>
      <c r="N427" s="1"/>
    </row>
    <row r="428" spans="11:14">
      <c r="K428" s="1"/>
      <c r="L428" s="1"/>
      <c r="M428" s="1"/>
      <c r="N428" s="1"/>
    </row>
    <row r="429" spans="11:14">
      <c r="K429" s="1"/>
      <c r="L429" s="1"/>
      <c r="M429" s="1"/>
      <c r="N429" s="1"/>
    </row>
    <row r="430" spans="11:14">
      <c r="K430" s="1"/>
      <c r="L430" s="1"/>
      <c r="M430" s="1"/>
      <c r="N430" s="1"/>
    </row>
    <row r="431" spans="11:14">
      <c r="K431" s="1"/>
      <c r="L431" s="1"/>
      <c r="M431" s="1"/>
      <c r="N431" s="1"/>
    </row>
    <row r="432" spans="11:14">
      <c r="K432" s="1"/>
      <c r="L432" s="1"/>
      <c r="M432" s="1"/>
      <c r="N432" s="1"/>
    </row>
    <row r="433" spans="11:14">
      <c r="K433" s="1"/>
      <c r="L433" s="1"/>
      <c r="M433" s="1"/>
      <c r="N433" s="1"/>
    </row>
    <row r="434" spans="11:14">
      <c r="K434" s="1"/>
      <c r="L434" s="1"/>
      <c r="M434" s="1"/>
      <c r="N434" s="1"/>
    </row>
    <row r="435" spans="11:14">
      <c r="K435" s="1"/>
      <c r="L435" s="1"/>
      <c r="M435" s="1"/>
      <c r="N435" s="1"/>
    </row>
    <row r="436" spans="11:14">
      <c r="K436" s="1"/>
      <c r="L436" s="1"/>
      <c r="M436" s="1"/>
      <c r="N436" s="1"/>
    </row>
    <row r="437" spans="11:14">
      <c r="K437" s="1"/>
      <c r="L437" s="1"/>
      <c r="M437" s="1"/>
      <c r="N437" s="1"/>
    </row>
    <row r="438" spans="11:14">
      <c r="K438" s="1"/>
      <c r="L438" s="1"/>
      <c r="M438" s="1"/>
      <c r="N438" s="1"/>
    </row>
    <row r="439" spans="11:14">
      <c r="K439" s="1"/>
      <c r="L439" s="1"/>
      <c r="M439" s="1"/>
      <c r="N439" s="1"/>
    </row>
    <row r="440" spans="11:14">
      <c r="K440" s="1"/>
      <c r="L440" s="1"/>
      <c r="M440" s="1"/>
      <c r="N440" s="1"/>
    </row>
    <row r="441" spans="11:14">
      <c r="K441" s="1"/>
      <c r="L441" s="1"/>
      <c r="M441" s="1"/>
      <c r="N441" s="1"/>
    </row>
    <row r="442" spans="11:14">
      <c r="K442" s="1"/>
      <c r="L442" s="1"/>
      <c r="M442" s="1"/>
      <c r="N442" s="1"/>
    </row>
    <row r="443" spans="11:14">
      <c r="K443" s="1"/>
      <c r="L443" s="1"/>
      <c r="M443" s="1"/>
      <c r="N443" s="1"/>
    </row>
    <row r="444" spans="11:14">
      <c r="K444" s="1"/>
      <c r="L444" s="1"/>
      <c r="M444" s="1"/>
      <c r="N444" s="1"/>
    </row>
    <row r="445" spans="11:14">
      <c r="K445" s="1"/>
      <c r="L445" s="1"/>
      <c r="M445" s="1"/>
      <c r="N445" s="1"/>
    </row>
    <row r="446" spans="11:14">
      <c r="K446" s="1"/>
      <c r="L446" s="1"/>
      <c r="M446" s="1"/>
      <c r="N446" s="1"/>
    </row>
    <row r="447" spans="11:14">
      <c r="K447" s="1"/>
      <c r="L447" s="1"/>
      <c r="M447" s="1"/>
      <c r="N447" s="1"/>
    </row>
    <row r="448" spans="11:14">
      <c r="K448" s="1"/>
      <c r="L448" s="1"/>
      <c r="M448" s="1"/>
      <c r="N448" s="1"/>
    </row>
    <row r="449" spans="11:14">
      <c r="K449" s="1"/>
      <c r="L449" s="1"/>
      <c r="M449" s="1"/>
      <c r="N449" s="1"/>
    </row>
    <row r="450" spans="11:14">
      <c r="K450" s="1"/>
      <c r="L450" s="1"/>
      <c r="M450" s="1"/>
      <c r="N450" s="1"/>
    </row>
    <row r="451" spans="11:14">
      <c r="K451" s="1"/>
      <c r="L451" s="1"/>
      <c r="M451" s="1"/>
      <c r="N451" s="1"/>
    </row>
    <row r="452" spans="11:14">
      <c r="K452" s="1"/>
      <c r="L452" s="1"/>
      <c r="M452" s="1"/>
      <c r="N452" s="1"/>
    </row>
    <row r="453" spans="11:14">
      <c r="K453" s="1"/>
      <c r="L453" s="1"/>
      <c r="M453" s="1"/>
      <c r="N453" s="1"/>
    </row>
    <row r="454" spans="11:14">
      <c r="K454" s="1"/>
      <c r="L454" s="1"/>
      <c r="M454" s="1"/>
      <c r="N454" s="1"/>
    </row>
    <row r="455" spans="11:14">
      <c r="K455" s="1"/>
      <c r="L455" s="1"/>
      <c r="M455" s="1"/>
      <c r="N455" s="1"/>
    </row>
    <row r="456" spans="11:14">
      <c r="K456" s="1"/>
      <c r="L456" s="1"/>
      <c r="M456" s="1"/>
      <c r="N456" s="1"/>
    </row>
    <row r="457" spans="11:14">
      <c r="K457" s="1"/>
      <c r="L457" s="1"/>
      <c r="M457" s="1"/>
      <c r="N457" s="1"/>
    </row>
    <row r="458" spans="11:14">
      <c r="K458" s="1"/>
      <c r="L458" s="1"/>
      <c r="M458" s="1"/>
      <c r="N458" s="1"/>
    </row>
    <row r="459" spans="11:14">
      <c r="K459" s="1"/>
      <c r="L459" s="1"/>
      <c r="M459" s="1"/>
      <c r="N459" s="1"/>
    </row>
    <row r="460" spans="11:14">
      <c r="K460" s="1"/>
      <c r="L460" s="1"/>
      <c r="M460" s="1"/>
      <c r="N460" s="1"/>
    </row>
    <row r="461" spans="11:14">
      <c r="K461" s="1"/>
      <c r="L461" s="1"/>
      <c r="M461" s="1"/>
      <c r="N461" s="1"/>
    </row>
    <row r="462" spans="11:14">
      <c r="K462" s="1"/>
      <c r="L462" s="1"/>
      <c r="M462" s="1"/>
      <c r="N462" s="1"/>
    </row>
    <row r="463" spans="11:14">
      <c r="K463" s="1"/>
      <c r="L463" s="1"/>
      <c r="M463" s="1"/>
      <c r="N463" s="1"/>
    </row>
    <row r="464" spans="11:14">
      <c r="K464" s="1"/>
      <c r="L464" s="1"/>
      <c r="M464" s="1"/>
      <c r="N464" s="1"/>
    </row>
    <row r="465" spans="11:14">
      <c r="K465" s="1"/>
      <c r="L465" s="1"/>
      <c r="M465" s="1"/>
      <c r="N465" s="1"/>
    </row>
    <row r="466" spans="11:14">
      <c r="K466" s="1"/>
      <c r="L466" s="1"/>
      <c r="M466" s="1"/>
      <c r="N466" s="1"/>
    </row>
    <row r="467" spans="11:14">
      <c r="K467" s="1"/>
      <c r="L467" s="1"/>
      <c r="M467" s="1"/>
      <c r="N467" s="1"/>
    </row>
    <row r="468" spans="11:14">
      <c r="K468" s="1"/>
      <c r="L468" s="1"/>
      <c r="M468" s="1"/>
      <c r="N468" s="1"/>
    </row>
    <row r="469" spans="11:14">
      <c r="K469" s="1"/>
      <c r="L469" s="1"/>
      <c r="M469" s="1"/>
      <c r="N469" s="1"/>
    </row>
    <row r="470" spans="11:14">
      <c r="K470" s="1"/>
      <c r="L470" s="1"/>
      <c r="M470" s="1"/>
      <c r="N470" s="1"/>
    </row>
    <row r="471" spans="11:14">
      <c r="K471" s="1"/>
      <c r="L471" s="1"/>
      <c r="M471" s="1"/>
      <c r="N471" s="1"/>
    </row>
    <row r="472" spans="11:14">
      <c r="K472" s="1"/>
      <c r="L472" s="1"/>
      <c r="M472" s="1"/>
      <c r="N472" s="1"/>
    </row>
    <row r="473" spans="11:14">
      <c r="K473" s="1"/>
      <c r="L473" s="1"/>
      <c r="M473" s="1"/>
      <c r="N473" s="1"/>
    </row>
    <row r="474" spans="11:14">
      <c r="K474" s="1"/>
      <c r="L474" s="1"/>
      <c r="M474" s="1"/>
      <c r="N474" s="1"/>
    </row>
    <row r="475" spans="11:14">
      <c r="K475" s="1"/>
      <c r="L475" s="1"/>
      <c r="M475" s="1"/>
      <c r="N475" s="1"/>
    </row>
    <row r="476" spans="11:14">
      <c r="K476" s="1"/>
      <c r="L476" s="1"/>
      <c r="M476" s="1"/>
      <c r="N476" s="1"/>
    </row>
    <row r="477" spans="11:14">
      <c r="K477" s="1"/>
      <c r="L477" s="1"/>
      <c r="M477" s="1"/>
      <c r="N477" s="1"/>
    </row>
    <row r="478" spans="11:14">
      <c r="K478" s="1"/>
      <c r="L478" s="1"/>
      <c r="M478" s="1"/>
      <c r="N478" s="1"/>
    </row>
    <row r="479" spans="11:14">
      <c r="K479" s="1"/>
      <c r="L479" s="1"/>
      <c r="M479" s="1"/>
      <c r="N479" s="1"/>
    </row>
    <row r="480" spans="11:14">
      <c r="K480" s="1"/>
      <c r="L480" s="1"/>
      <c r="M480" s="1"/>
      <c r="N480" s="1"/>
    </row>
    <row r="481" spans="11:14">
      <c r="K481" s="1"/>
      <c r="L481" s="1"/>
      <c r="M481" s="1"/>
      <c r="N481" s="1"/>
    </row>
    <row r="482" spans="11:14">
      <c r="K482" s="1"/>
      <c r="L482" s="1"/>
      <c r="M482" s="1"/>
      <c r="N482" s="1"/>
    </row>
    <row r="483" spans="11:14">
      <c r="K483" s="1"/>
      <c r="L483" s="1"/>
      <c r="M483" s="1"/>
      <c r="N483" s="1"/>
    </row>
    <row r="484" spans="11:14">
      <c r="K484" s="1"/>
      <c r="L484" s="1"/>
      <c r="M484" s="1"/>
      <c r="N484" s="1"/>
    </row>
    <row r="485" spans="11:14">
      <c r="K485" s="1"/>
      <c r="L485" s="1"/>
      <c r="M485" s="1"/>
      <c r="N485" s="1"/>
    </row>
    <row r="486" spans="11:14">
      <c r="K486" s="1"/>
      <c r="L486" s="1"/>
      <c r="M486" s="1"/>
      <c r="N486" s="1"/>
    </row>
    <row r="487" spans="11:14">
      <c r="K487" s="1"/>
      <c r="L487" s="1"/>
      <c r="M487" s="1"/>
      <c r="N487" s="1"/>
    </row>
    <row r="488" spans="11:14">
      <c r="K488" s="1"/>
      <c r="L488" s="1"/>
      <c r="M488" s="1"/>
      <c r="N488" s="1"/>
    </row>
    <row r="489" spans="11:14">
      <c r="K489" s="1"/>
      <c r="L489" s="1"/>
      <c r="M489" s="1"/>
      <c r="N489" s="1"/>
    </row>
    <row r="490" spans="11:14">
      <c r="K490" s="1"/>
      <c r="L490" s="1"/>
      <c r="M490" s="1"/>
      <c r="N490" s="1"/>
    </row>
    <row r="491" spans="11:14">
      <c r="K491" s="1"/>
      <c r="L491" s="1"/>
      <c r="M491" s="1"/>
      <c r="N491" s="1"/>
    </row>
    <row r="492" spans="11:14">
      <c r="K492" s="1"/>
      <c r="L492" s="1"/>
      <c r="M492" s="1"/>
      <c r="N492" s="1"/>
    </row>
    <row r="493" spans="11:14">
      <c r="K493" s="1"/>
      <c r="L493" s="1"/>
      <c r="M493" s="1"/>
      <c r="N493" s="1"/>
    </row>
    <row r="494" spans="11:14">
      <c r="K494" s="1"/>
      <c r="L494" s="1"/>
      <c r="M494" s="1"/>
      <c r="N494" s="1"/>
    </row>
    <row r="495" spans="11:14">
      <c r="K495" s="1"/>
      <c r="L495" s="1"/>
      <c r="M495" s="1"/>
      <c r="N495" s="1"/>
    </row>
    <row r="496" spans="11:14">
      <c r="K496" s="1"/>
      <c r="L496" s="1"/>
      <c r="M496" s="1"/>
      <c r="N496" s="1"/>
    </row>
    <row r="497" spans="11:14">
      <c r="K497" s="1"/>
      <c r="L497" s="1"/>
      <c r="M497" s="1"/>
      <c r="N497" s="1"/>
    </row>
    <row r="498" spans="11:14">
      <c r="K498" s="1"/>
      <c r="L498" s="1"/>
      <c r="M498" s="1"/>
      <c r="N498" s="1"/>
    </row>
    <row r="499" spans="11:14">
      <c r="K499" s="1"/>
      <c r="L499" s="1"/>
      <c r="M499" s="1"/>
      <c r="N499" s="1"/>
    </row>
    <row r="500" spans="11:14">
      <c r="K500" s="1"/>
      <c r="L500" s="1"/>
      <c r="M500" s="1"/>
      <c r="N500" s="1"/>
    </row>
    <row r="501" spans="11:14">
      <c r="K501" s="1"/>
      <c r="L501" s="1"/>
      <c r="M501" s="1"/>
      <c r="N501" s="1"/>
    </row>
    <row r="502" spans="11:14">
      <c r="K502" s="1"/>
      <c r="L502" s="1"/>
      <c r="M502" s="1"/>
      <c r="N502" s="1"/>
    </row>
    <row r="503" spans="11:14">
      <c r="K503" s="1"/>
      <c r="L503" s="1"/>
      <c r="M503" s="1"/>
      <c r="N503" s="1"/>
    </row>
    <row r="504" spans="11:14">
      <c r="K504" s="1"/>
      <c r="L504" s="1"/>
      <c r="M504" s="1"/>
      <c r="N504" s="1"/>
    </row>
    <row r="505" spans="11:14">
      <c r="K505" s="1"/>
      <c r="L505" s="1"/>
      <c r="M505" s="1"/>
      <c r="N505" s="1"/>
    </row>
    <row r="506" spans="11:14">
      <c r="K506" s="1"/>
      <c r="L506" s="1"/>
      <c r="M506" s="1"/>
      <c r="N506" s="1"/>
    </row>
    <row r="507" spans="11:14">
      <c r="K507" s="1"/>
      <c r="L507" s="1"/>
      <c r="M507" s="1"/>
      <c r="N507" s="1"/>
    </row>
    <row r="508" spans="11:14">
      <c r="K508" s="1"/>
      <c r="L508" s="1"/>
      <c r="M508" s="1"/>
      <c r="N508" s="1"/>
    </row>
    <row r="509" spans="11:14">
      <c r="K509" s="1"/>
      <c r="L509" s="1"/>
      <c r="M509" s="1"/>
      <c r="N509" s="1"/>
    </row>
    <row r="510" spans="11:14">
      <c r="K510" s="1"/>
      <c r="L510" s="1"/>
      <c r="M510" s="1"/>
      <c r="N510" s="1"/>
    </row>
    <row r="511" spans="11:14">
      <c r="K511" s="1"/>
      <c r="L511" s="1"/>
      <c r="M511" s="1"/>
      <c r="N511" s="1"/>
    </row>
    <row r="512" spans="11:14">
      <c r="K512" s="1"/>
      <c r="L512" s="1"/>
      <c r="M512" s="1"/>
      <c r="N512" s="1"/>
    </row>
    <row r="513" spans="11:14">
      <c r="K513" s="1"/>
      <c r="L513" s="1"/>
      <c r="M513" s="1"/>
      <c r="N513" s="1"/>
    </row>
    <row r="514" spans="11:14">
      <c r="K514" s="1"/>
      <c r="L514" s="1"/>
      <c r="M514" s="1"/>
      <c r="N514" s="1"/>
    </row>
    <row r="515" spans="11:14">
      <c r="K515" s="1"/>
      <c r="L515" s="1"/>
      <c r="M515" s="1"/>
      <c r="N515" s="1"/>
    </row>
    <row r="516" spans="11:14">
      <c r="K516" s="1"/>
      <c r="L516" s="1"/>
      <c r="M516" s="1"/>
      <c r="N516" s="1"/>
    </row>
    <row r="517" spans="11:14">
      <c r="K517" s="1"/>
      <c r="L517" s="1"/>
      <c r="M517" s="1"/>
      <c r="N517" s="1"/>
    </row>
    <row r="518" spans="11:14">
      <c r="K518" s="1"/>
      <c r="L518" s="1"/>
      <c r="M518" s="1"/>
      <c r="N518" s="1"/>
    </row>
    <row r="519" spans="11:14">
      <c r="K519" s="1"/>
      <c r="L519" s="1"/>
      <c r="M519" s="1"/>
      <c r="N519" s="1"/>
    </row>
    <row r="520" spans="11:14">
      <c r="K520" s="1"/>
      <c r="L520" s="1"/>
      <c r="M520" s="1"/>
      <c r="N520" s="1"/>
    </row>
    <row r="521" spans="11:14">
      <c r="K521" s="1"/>
      <c r="L521" s="1"/>
      <c r="M521" s="1"/>
      <c r="N521" s="1"/>
    </row>
    <row r="522" spans="11:14">
      <c r="K522" s="1"/>
      <c r="L522" s="1"/>
      <c r="M522" s="1"/>
      <c r="N522" s="1"/>
    </row>
    <row r="523" spans="11:14">
      <c r="K523" s="1"/>
      <c r="L523" s="1"/>
      <c r="M523" s="1"/>
      <c r="N523" s="1"/>
    </row>
    <row r="524" spans="11:14">
      <c r="K524" s="1"/>
      <c r="L524" s="1"/>
      <c r="M524" s="1"/>
      <c r="N524" s="1"/>
    </row>
    <row r="525" spans="11:14">
      <c r="K525" s="1"/>
      <c r="L525" s="1"/>
      <c r="M525" s="1"/>
      <c r="N525" s="1"/>
    </row>
    <row r="526" spans="11:14">
      <c r="K526" s="1"/>
      <c r="L526" s="1"/>
      <c r="M526" s="1"/>
      <c r="N526" s="1"/>
    </row>
    <row r="527" spans="11:14">
      <c r="K527" s="1"/>
      <c r="L527" s="1"/>
      <c r="M527" s="1"/>
      <c r="N527" s="1"/>
    </row>
    <row r="528" spans="11:14">
      <c r="K528" s="1"/>
      <c r="L528" s="1"/>
      <c r="M528" s="1"/>
      <c r="N528" s="1"/>
    </row>
    <row r="529" spans="11:14">
      <c r="K529" s="1"/>
      <c r="L529" s="1"/>
      <c r="M529" s="1"/>
      <c r="N529" s="1"/>
    </row>
    <row r="530" spans="11:14">
      <c r="K530" s="1"/>
      <c r="L530" s="1"/>
      <c r="M530" s="1"/>
      <c r="N530" s="1"/>
    </row>
    <row r="531" spans="11:14">
      <c r="K531" s="1"/>
      <c r="L531" s="1"/>
      <c r="M531" s="1"/>
      <c r="N531" s="1"/>
    </row>
    <row r="532" spans="11:14">
      <c r="K532" s="1"/>
      <c r="L532" s="1"/>
      <c r="M532" s="1"/>
      <c r="N532" s="1"/>
    </row>
    <row r="533" spans="11:14">
      <c r="K533" s="1"/>
      <c r="L533" s="1"/>
      <c r="M533" s="1"/>
      <c r="N533" s="1"/>
    </row>
    <row r="534" spans="11:14">
      <c r="K534" s="1"/>
      <c r="L534" s="1"/>
      <c r="M534" s="1"/>
      <c r="N534" s="1"/>
    </row>
    <row r="535" spans="11:14">
      <c r="K535" s="1"/>
      <c r="L535" s="1"/>
      <c r="M535" s="1"/>
      <c r="N535" s="1"/>
    </row>
    <row r="536" spans="11:14">
      <c r="K536" s="1"/>
      <c r="L536" s="1"/>
      <c r="M536" s="1"/>
      <c r="N536" s="1"/>
    </row>
    <row r="537" spans="11:14">
      <c r="K537" s="1"/>
      <c r="L537" s="1"/>
      <c r="M537" s="1"/>
      <c r="N537" s="1"/>
    </row>
    <row r="538" spans="11:14">
      <c r="K538" s="1"/>
      <c r="L538" s="1"/>
      <c r="M538" s="1"/>
      <c r="N538" s="1"/>
    </row>
    <row r="539" spans="11:14">
      <c r="K539" s="1"/>
      <c r="L539" s="1"/>
      <c r="M539" s="1"/>
      <c r="N539" s="1"/>
    </row>
    <row r="540" spans="11:14">
      <c r="K540" s="1"/>
      <c r="L540" s="1"/>
      <c r="M540" s="1"/>
      <c r="N540" s="1"/>
    </row>
    <row r="541" spans="11:14">
      <c r="K541" s="1"/>
      <c r="L541" s="1"/>
      <c r="M541" s="1"/>
      <c r="N541" s="1"/>
    </row>
    <row r="542" spans="11:14">
      <c r="K542" s="1"/>
      <c r="L542" s="1"/>
      <c r="M542" s="1"/>
      <c r="N542" s="1"/>
    </row>
    <row r="543" spans="11:14">
      <c r="K543" s="1"/>
      <c r="L543" s="1"/>
      <c r="M543" s="1"/>
      <c r="N543" s="1"/>
    </row>
    <row r="544" spans="11:14">
      <c r="K544" s="1"/>
      <c r="L544" s="1"/>
      <c r="M544" s="1"/>
      <c r="N544" s="1"/>
    </row>
    <row r="545" spans="11:14">
      <c r="K545" s="1"/>
      <c r="L545" s="1"/>
      <c r="M545" s="1"/>
      <c r="N545" s="1"/>
    </row>
    <row r="546" spans="11:14">
      <c r="K546" s="1"/>
      <c r="L546" s="1"/>
      <c r="M546" s="1"/>
      <c r="N546" s="1"/>
    </row>
    <row r="547" spans="11:14">
      <c r="K547" s="1"/>
      <c r="L547" s="1"/>
      <c r="M547" s="1"/>
      <c r="N547" s="1"/>
    </row>
    <row r="548" spans="11:14">
      <c r="K548" s="1"/>
      <c r="L548" s="1"/>
      <c r="M548" s="1"/>
      <c r="N548" s="1"/>
    </row>
    <row r="549" spans="11:14">
      <c r="K549" s="1"/>
      <c r="L549" s="1"/>
      <c r="M549" s="1"/>
      <c r="N549" s="1"/>
    </row>
    <row r="550" spans="11:14">
      <c r="K550" s="1"/>
      <c r="L550" s="1"/>
      <c r="M550" s="1"/>
      <c r="N550" s="1"/>
    </row>
    <row r="551" spans="11:14">
      <c r="K551" s="1"/>
      <c r="L551" s="1"/>
      <c r="M551" s="1"/>
      <c r="N551" s="1"/>
    </row>
    <row r="552" spans="11:14">
      <c r="K552" s="1"/>
      <c r="L552" s="1"/>
      <c r="M552" s="1"/>
      <c r="N552" s="1"/>
    </row>
    <row r="553" spans="11:14">
      <c r="K553" s="1"/>
      <c r="L553" s="1"/>
      <c r="M553" s="1"/>
      <c r="N553" s="1"/>
    </row>
    <row r="554" spans="11:14">
      <c r="K554" s="1"/>
      <c r="L554" s="1"/>
      <c r="M554" s="1"/>
      <c r="N554" s="1"/>
    </row>
    <row r="555" spans="11:14">
      <c r="K555" s="1"/>
      <c r="L555" s="1"/>
      <c r="M555" s="1"/>
      <c r="N555" s="1"/>
    </row>
    <row r="556" spans="11:14">
      <c r="K556" s="1"/>
      <c r="L556" s="1"/>
      <c r="M556" s="1"/>
      <c r="N556" s="1"/>
    </row>
    <row r="557" spans="11:14">
      <c r="K557" s="1"/>
      <c r="L557" s="1"/>
      <c r="M557" s="1"/>
      <c r="N557" s="1"/>
    </row>
    <row r="558" spans="11:14">
      <c r="K558" s="1"/>
      <c r="L558" s="1"/>
      <c r="M558" s="1"/>
      <c r="N558" s="1"/>
    </row>
    <row r="559" spans="11:14">
      <c r="K559" s="1"/>
      <c r="L559" s="1"/>
      <c r="M559" s="1"/>
      <c r="N559" s="1"/>
    </row>
    <row r="560" spans="11:14">
      <c r="K560" s="1"/>
      <c r="L560" s="1"/>
      <c r="M560" s="1"/>
      <c r="N560" s="1"/>
    </row>
    <row r="561" spans="11:14">
      <c r="K561" s="1"/>
      <c r="L561" s="1"/>
      <c r="M561" s="1"/>
      <c r="N561" s="1"/>
    </row>
    <row r="562" spans="11:14">
      <c r="K562" s="1"/>
      <c r="L562" s="1"/>
      <c r="M562" s="1"/>
      <c r="N562" s="1"/>
    </row>
    <row r="563" spans="11:14">
      <c r="K563" s="1"/>
      <c r="L563" s="1"/>
      <c r="M563" s="1"/>
      <c r="N563" s="1"/>
    </row>
    <row r="564" spans="11:14">
      <c r="K564" s="1"/>
      <c r="L564" s="1"/>
      <c r="M564" s="1"/>
      <c r="N564" s="1"/>
    </row>
    <row r="565" spans="11:14">
      <c r="K565" s="1"/>
      <c r="L565" s="1"/>
      <c r="M565" s="1"/>
      <c r="N565" s="1"/>
    </row>
    <row r="566" spans="11:14">
      <c r="K566" s="1"/>
      <c r="L566" s="1"/>
      <c r="M566" s="1"/>
      <c r="N566" s="1"/>
    </row>
    <row r="567" spans="11:14">
      <c r="K567" s="1"/>
      <c r="L567" s="1"/>
      <c r="M567" s="1"/>
      <c r="N567" s="1"/>
    </row>
    <row r="568" spans="11:14">
      <c r="K568" s="1"/>
      <c r="L568" s="1"/>
      <c r="M568" s="1"/>
      <c r="N568" s="1"/>
    </row>
    <row r="569" spans="11:14">
      <c r="K569" s="1"/>
      <c r="L569" s="1"/>
      <c r="M569" s="1"/>
      <c r="N569" s="1"/>
    </row>
    <row r="570" spans="11:14">
      <c r="K570" s="1"/>
      <c r="L570" s="1"/>
      <c r="M570" s="1"/>
      <c r="N570" s="1"/>
    </row>
    <row r="571" spans="11:14">
      <c r="K571" s="1"/>
      <c r="L571" s="1"/>
      <c r="M571" s="1"/>
      <c r="N571" s="1"/>
    </row>
    <row r="572" spans="11:14">
      <c r="K572" s="1"/>
      <c r="L572" s="1"/>
      <c r="M572" s="1"/>
      <c r="N572" s="1"/>
    </row>
    <row r="573" spans="11:14">
      <c r="K573" s="1"/>
      <c r="L573" s="1"/>
      <c r="M573" s="1"/>
      <c r="N573" s="1"/>
    </row>
    <row r="574" spans="11:14">
      <c r="K574" s="1"/>
      <c r="L574" s="1"/>
      <c r="M574" s="1"/>
      <c r="N574" s="1"/>
    </row>
    <row r="575" spans="11:14">
      <c r="K575" s="1"/>
      <c r="L575" s="1"/>
      <c r="M575" s="1"/>
      <c r="N575" s="1"/>
    </row>
    <row r="576" spans="11:14">
      <c r="K576" s="1"/>
      <c r="L576" s="1"/>
      <c r="M576" s="1"/>
      <c r="N576" s="1"/>
    </row>
    <row r="577" spans="11:14">
      <c r="K577" s="1"/>
      <c r="L577" s="1"/>
      <c r="M577" s="1"/>
      <c r="N577" s="1"/>
    </row>
    <row r="578" spans="11:14">
      <c r="K578" s="1"/>
      <c r="L578" s="1"/>
      <c r="M578" s="1"/>
      <c r="N578" s="1"/>
    </row>
    <row r="579" spans="11:14">
      <c r="K579" s="1"/>
      <c r="L579" s="1"/>
      <c r="M579" s="1"/>
      <c r="N579" s="1"/>
    </row>
    <row r="580" spans="11:14">
      <c r="K580" s="1"/>
      <c r="L580" s="1"/>
      <c r="M580" s="1"/>
      <c r="N580" s="1"/>
    </row>
    <row r="581" spans="11:14">
      <c r="K581" s="1"/>
      <c r="L581" s="1"/>
      <c r="M581" s="1"/>
      <c r="N581" s="1"/>
    </row>
    <row r="582" spans="11:14">
      <c r="K582" s="1"/>
      <c r="L582" s="1"/>
      <c r="M582" s="1"/>
      <c r="N582" s="1"/>
    </row>
    <row r="583" spans="11:14">
      <c r="K583" s="1"/>
      <c r="L583" s="1"/>
      <c r="M583" s="1"/>
      <c r="N583" s="1"/>
    </row>
    <row r="584" spans="11:14">
      <c r="K584" s="1"/>
      <c r="L584" s="1"/>
      <c r="M584" s="1"/>
      <c r="N584" s="1"/>
    </row>
    <row r="585" spans="11:14">
      <c r="K585" s="1"/>
      <c r="L585" s="1"/>
      <c r="M585" s="1"/>
      <c r="N585" s="1"/>
    </row>
    <row r="586" spans="11:14">
      <c r="K586" s="1"/>
      <c r="L586" s="1"/>
      <c r="M586" s="1"/>
      <c r="N586" s="1"/>
    </row>
    <row r="587" spans="11:14">
      <c r="K587" s="1"/>
      <c r="L587" s="1"/>
      <c r="M587" s="1"/>
      <c r="N587" s="1"/>
    </row>
    <row r="588" spans="11:14">
      <c r="K588" s="1"/>
      <c r="L588" s="1"/>
      <c r="M588" s="1"/>
      <c r="N588" s="1"/>
    </row>
    <row r="589" spans="11:14">
      <c r="K589" s="1"/>
      <c r="L589" s="1"/>
      <c r="M589" s="1"/>
      <c r="N589" s="1"/>
    </row>
    <row r="590" spans="11:14">
      <c r="K590" s="1"/>
      <c r="L590" s="1"/>
      <c r="M590" s="1"/>
      <c r="N590" s="1"/>
    </row>
    <row r="591" spans="11:14">
      <c r="K591" s="1"/>
      <c r="L591" s="1"/>
      <c r="M591" s="1"/>
      <c r="N591" s="1"/>
    </row>
    <row r="592" spans="11:14">
      <c r="K592" s="1"/>
      <c r="L592" s="1"/>
      <c r="M592" s="1"/>
      <c r="N592" s="1"/>
    </row>
    <row r="593" spans="11:14">
      <c r="K593" s="1"/>
      <c r="L593" s="1"/>
      <c r="M593" s="1"/>
      <c r="N593" s="1"/>
    </row>
    <row r="594" spans="11:14">
      <c r="K594" s="1"/>
      <c r="L594" s="1"/>
      <c r="M594" s="1"/>
      <c r="N594" s="1"/>
    </row>
    <row r="595" spans="11:14">
      <c r="K595" s="1"/>
      <c r="L595" s="1"/>
      <c r="M595" s="1"/>
      <c r="N595" s="1"/>
    </row>
    <row r="596" spans="11:14">
      <c r="K596" s="1"/>
      <c r="L596" s="1"/>
      <c r="M596" s="1"/>
      <c r="N596" s="1"/>
    </row>
    <row r="597" spans="11:14">
      <c r="K597" s="1"/>
      <c r="L597" s="1"/>
      <c r="M597" s="1"/>
      <c r="N597" s="1"/>
    </row>
    <row r="598" spans="11:14">
      <c r="K598" s="1"/>
      <c r="L598" s="1"/>
      <c r="M598" s="1"/>
      <c r="N598" s="1"/>
    </row>
    <row r="599" spans="11:14">
      <c r="K599" s="1"/>
      <c r="L599" s="1"/>
      <c r="M599" s="1"/>
      <c r="N599" s="1"/>
    </row>
    <row r="600" spans="11:14">
      <c r="K600" s="1"/>
      <c r="L600" s="1"/>
      <c r="M600" s="1"/>
      <c r="N600" s="1"/>
    </row>
    <row r="601" spans="11:14">
      <c r="K601" s="1"/>
      <c r="L601" s="1"/>
      <c r="M601" s="1"/>
      <c r="N601" s="1"/>
    </row>
    <row r="602" spans="11:14">
      <c r="K602" s="1"/>
      <c r="L602" s="1"/>
      <c r="M602" s="1"/>
      <c r="N602" s="1"/>
    </row>
    <row r="603" spans="11:14">
      <c r="K603" s="1"/>
      <c r="L603" s="1"/>
      <c r="M603" s="1"/>
      <c r="N603" s="1"/>
    </row>
    <row r="604" spans="11:14">
      <c r="K604" s="1"/>
      <c r="L604" s="1"/>
      <c r="M604" s="1"/>
      <c r="N604" s="1"/>
    </row>
    <row r="605" spans="11:14">
      <c r="K605" s="1"/>
      <c r="L605" s="1"/>
      <c r="M605" s="1"/>
      <c r="N605" s="1"/>
    </row>
    <row r="606" spans="11:14">
      <c r="K606" s="1"/>
      <c r="L606" s="1"/>
      <c r="M606" s="1"/>
      <c r="N606" s="1"/>
    </row>
    <row r="607" spans="11:14">
      <c r="K607" s="1"/>
      <c r="L607" s="1"/>
      <c r="M607" s="1"/>
      <c r="N607" s="1"/>
    </row>
    <row r="608" spans="11:14">
      <c r="K608" s="1"/>
      <c r="L608" s="1"/>
      <c r="M608" s="1"/>
      <c r="N608" s="1"/>
    </row>
    <row r="609" spans="11:14">
      <c r="K609" s="1"/>
      <c r="L609" s="1"/>
      <c r="M609" s="1"/>
      <c r="N609" s="1"/>
    </row>
    <row r="610" spans="11:14">
      <c r="K610" s="1"/>
      <c r="L610" s="1"/>
      <c r="M610" s="1"/>
      <c r="N610" s="1"/>
    </row>
    <row r="611" spans="11:14">
      <c r="K611" s="1"/>
      <c r="L611" s="1"/>
      <c r="M611" s="1"/>
      <c r="N611" s="1"/>
    </row>
    <row r="612" spans="11:14">
      <c r="K612" s="1"/>
      <c r="L612" s="1"/>
      <c r="M612" s="1"/>
      <c r="N612" s="1"/>
    </row>
    <row r="613" spans="11:14">
      <c r="K613" s="1"/>
      <c r="L613" s="1"/>
      <c r="M613" s="1"/>
      <c r="N613" s="1"/>
    </row>
    <row r="614" spans="11:14">
      <c r="K614" s="1"/>
      <c r="L614" s="1"/>
      <c r="M614" s="1"/>
      <c r="N614" s="1"/>
    </row>
    <row r="615" spans="11:14">
      <c r="K615" s="1"/>
      <c r="L615" s="1"/>
      <c r="M615" s="1"/>
      <c r="N615" s="1"/>
    </row>
    <row r="616" spans="11:14">
      <c r="K616" s="1"/>
      <c r="L616" s="1"/>
      <c r="M616" s="1"/>
      <c r="N616" s="1"/>
    </row>
    <row r="617" spans="11:14">
      <c r="K617" s="1"/>
      <c r="L617" s="1"/>
      <c r="M617" s="1"/>
      <c r="N617" s="1"/>
    </row>
    <row r="618" spans="11:14">
      <c r="K618" s="1"/>
      <c r="L618" s="1"/>
      <c r="M618" s="1"/>
      <c r="N618" s="1"/>
    </row>
    <row r="619" spans="11:14">
      <c r="K619" s="1"/>
      <c r="L619" s="1"/>
      <c r="M619" s="1"/>
      <c r="N619" s="1"/>
    </row>
    <row r="620" spans="11:14">
      <c r="K620" s="1"/>
      <c r="L620" s="1"/>
      <c r="M620" s="1"/>
      <c r="N620" s="1"/>
    </row>
    <row r="621" spans="11:14">
      <c r="K621" s="1"/>
      <c r="L621" s="1"/>
      <c r="M621" s="1"/>
      <c r="N621" s="1"/>
    </row>
    <row r="622" spans="11:14">
      <c r="K622" s="1"/>
      <c r="L622" s="1"/>
      <c r="M622" s="1"/>
      <c r="N622" s="1"/>
    </row>
    <row r="623" spans="11:14">
      <c r="K623" s="1"/>
      <c r="L623" s="1"/>
      <c r="M623" s="1"/>
      <c r="N623" s="1"/>
    </row>
    <row r="624" spans="11:14">
      <c r="K624" s="1"/>
      <c r="L624" s="1"/>
      <c r="M624" s="1"/>
      <c r="N624" s="1"/>
    </row>
    <row r="625" spans="11:14">
      <c r="K625" s="1"/>
      <c r="L625" s="1"/>
      <c r="M625" s="1"/>
      <c r="N625" s="1"/>
    </row>
    <row r="626" spans="11:14">
      <c r="K626" s="1"/>
      <c r="L626" s="1"/>
      <c r="M626" s="1"/>
      <c r="N626" s="1"/>
    </row>
    <row r="627" spans="11:14">
      <c r="K627" s="1"/>
      <c r="L627" s="1"/>
      <c r="M627" s="1"/>
      <c r="N627" s="1"/>
    </row>
    <row r="628" spans="11:14">
      <c r="K628" s="1"/>
      <c r="L628" s="1"/>
      <c r="M628" s="1"/>
      <c r="N628" s="1"/>
    </row>
    <row r="629" spans="11:14">
      <c r="K629" s="1"/>
      <c r="L629" s="1"/>
      <c r="M629" s="1"/>
      <c r="N629" s="1"/>
    </row>
    <row r="630" spans="11:14">
      <c r="K630" s="1"/>
      <c r="L630" s="1"/>
      <c r="M630" s="1"/>
      <c r="N630" s="1"/>
    </row>
    <row r="631" spans="11:14">
      <c r="K631" s="1"/>
      <c r="L631" s="1"/>
      <c r="M631" s="1"/>
      <c r="N631" s="1"/>
    </row>
    <row r="632" spans="11:14">
      <c r="K632" s="1"/>
      <c r="L632" s="1"/>
      <c r="M632" s="1"/>
      <c r="N632" s="1"/>
    </row>
    <row r="633" spans="11:14">
      <c r="K633" s="1"/>
      <c r="L633" s="1"/>
      <c r="M633" s="1"/>
      <c r="N633" s="1"/>
    </row>
    <row r="634" spans="11:14">
      <c r="K634" s="1"/>
      <c r="L634" s="1"/>
      <c r="M634" s="1"/>
      <c r="N634" s="1"/>
    </row>
    <row r="635" spans="11:14">
      <c r="K635" s="1"/>
      <c r="L635" s="1"/>
      <c r="M635" s="1"/>
      <c r="N635" s="1"/>
    </row>
    <row r="636" spans="11:14">
      <c r="K636" s="1"/>
      <c r="L636" s="1"/>
      <c r="M636" s="1"/>
      <c r="N636" s="1"/>
    </row>
    <row r="637" spans="11:14">
      <c r="K637" s="1"/>
      <c r="L637" s="1"/>
      <c r="M637" s="1"/>
      <c r="N637" s="1"/>
    </row>
    <row r="638" spans="11:14">
      <c r="K638" s="1"/>
      <c r="L638" s="1"/>
      <c r="M638" s="1"/>
      <c r="N638" s="1"/>
    </row>
    <row r="639" spans="11:14">
      <c r="K639" s="1"/>
      <c r="L639" s="1"/>
      <c r="M639" s="1"/>
      <c r="N639" s="1"/>
    </row>
    <row r="640" spans="11:14">
      <c r="K640" s="1"/>
      <c r="L640" s="1"/>
      <c r="M640" s="1"/>
      <c r="N640" s="1"/>
    </row>
    <row r="641" spans="11:14">
      <c r="K641" s="1"/>
      <c r="L641" s="1"/>
      <c r="M641" s="1"/>
      <c r="N641" s="1"/>
    </row>
    <row r="642" spans="11:14">
      <c r="K642" s="1"/>
      <c r="L642" s="1"/>
      <c r="M642" s="1"/>
      <c r="N642" s="1"/>
    </row>
    <row r="643" spans="11:14">
      <c r="K643" s="1"/>
      <c r="L643" s="1"/>
      <c r="M643" s="1"/>
      <c r="N643" s="1"/>
    </row>
    <row r="644" spans="11:14">
      <c r="K644" s="1"/>
      <c r="L644" s="1"/>
      <c r="M644" s="1"/>
      <c r="N644" s="1"/>
    </row>
    <row r="645" spans="11:14">
      <c r="K645" s="1"/>
      <c r="L645" s="1"/>
      <c r="M645" s="1"/>
      <c r="N645" s="1"/>
    </row>
    <row r="646" spans="11:14">
      <c r="K646" s="1"/>
      <c r="L646" s="1"/>
      <c r="M646" s="1"/>
      <c r="N646" s="1"/>
    </row>
    <row r="647" spans="11:14">
      <c r="K647" s="1"/>
      <c r="L647" s="1"/>
      <c r="M647" s="1"/>
      <c r="N647" s="1"/>
    </row>
    <row r="648" spans="11:14">
      <c r="K648" s="1"/>
      <c r="L648" s="1"/>
      <c r="M648" s="1"/>
      <c r="N648" s="1"/>
    </row>
    <row r="649" spans="11:14">
      <c r="K649" s="1"/>
      <c r="L649" s="1"/>
      <c r="M649" s="1"/>
      <c r="N649" s="1"/>
    </row>
    <row r="650" spans="11:14">
      <c r="K650" s="1"/>
      <c r="L650" s="1"/>
      <c r="M650" s="1"/>
      <c r="N650" s="1"/>
    </row>
    <row r="651" spans="11:14">
      <c r="K651" s="1"/>
      <c r="L651" s="1"/>
      <c r="M651" s="1"/>
      <c r="N651" s="1"/>
    </row>
    <row r="652" spans="11:14">
      <c r="K652" s="1"/>
      <c r="L652" s="1"/>
      <c r="M652" s="1"/>
      <c r="N652" s="1"/>
    </row>
    <row r="653" spans="11:14">
      <c r="K653" s="1"/>
      <c r="L653" s="1"/>
      <c r="M653" s="1"/>
      <c r="N653" s="1"/>
    </row>
    <row r="654" spans="11:14">
      <c r="K654" s="1"/>
      <c r="L654" s="1"/>
      <c r="M654" s="1"/>
      <c r="N654" s="1"/>
    </row>
    <row r="655" spans="11:14">
      <c r="K655" s="1"/>
      <c r="L655" s="1"/>
      <c r="M655" s="1"/>
      <c r="N655" s="1"/>
    </row>
    <row r="656" spans="11:14">
      <c r="K656" s="1"/>
      <c r="L656" s="1"/>
      <c r="M656" s="1"/>
      <c r="N656" s="1"/>
    </row>
    <row r="657" spans="11:14">
      <c r="K657" s="1"/>
      <c r="L657" s="1"/>
      <c r="M657" s="1"/>
      <c r="N657" s="1"/>
    </row>
    <row r="658" spans="11:14">
      <c r="K658" s="1"/>
      <c r="L658" s="1"/>
      <c r="M658" s="1"/>
      <c r="N658" s="1"/>
    </row>
    <row r="659" spans="11:14">
      <c r="K659" s="1"/>
      <c r="L659" s="1"/>
      <c r="M659" s="1"/>
      <c r="N659" s="1"/>
    </row>
    <row r="660" spans="11:14">
      <c r="K660" s="1"/>
      <c r="L660" s="1"/>
      <c r="M660" s="1"/>
      <c r="N660" s="1"/>
    </row>
    <row r="661" spans="11:14">
      <c r="K661" s="1"/>
      <c r="L661" s="1"/>
      <c r="M661" s="1"/>
      <c r="N661" s="1"/>
    </row>
    <row r="662" spans="11:14">
      <c r="K662" s="1"/>
      <c r="L662" s="1"/>
      <c r="M662" s="1"/>
      <c r="N662" s="1"/>
    </row>
    <row r="663" spans="11:14">
      <c r="K663" s="1"/>
      <c r="L663" s="1"/>
      <c r="M663" s="1"/>
      <c r="N663" s="1"/>
    </row>
    <row r="664" spans="11:14">
      <c r="K664" s="1"/>
      <c r="L664" s="1"/>
      <c r="M664" s="1"/>
      <c r="N664" s="1"/>
    </row>
    <row r="665" spans="11:14">
      <c r="K665" s="1"/>
      <c r="L665" s="1"/>
      <c r="M665" s="1"/>
      <c r="N665" s="1"/>
    </row>
    <row r="666" spans="11:14">
      <c r="K666" s="1"/>
      <c r="L666" s="1"/>
      <c r="M666" s="1"/>
      <c r="N666" s="1"/>
    </row>
    <row r="667" spans="11:14">
      <c r="K667" s="1"/>
      <c r="L667" s="1"/>
      <c r="M667" s="1"/>
      <c r="N667" s="1"/>
    </row>
    <row r="668" spans="11:14">
      <c r="K668" s="1"/>
      <c r="L668" s="1"/>
      <c r="M668" s="1"/>
      <c r="N668" s="1"/>
    </row>
    <row r="669" spans="11:14">
      <c r="K669" s="1"/>
      <c r="L669" s="1"/>
      <c r="M669" s="1"/>
      <c r="N669" s="1"/>
    </row>
    <row r="670" spans="11:14">
      <c r="K670" s="1"/>
      <c r="L670" s="1"/>
      <c r="M670" s="1"/>
      <c r="N670" s="1"/>
    </row>
    <row r="671" spans="11:14">
      <c r="K671" s="1"/>
      <c r="L671" s="1"/>
      <c r="M671" s="1"/>
      <c r="N671" s="1"/>
    </row>
    <row r="672" spans="11:14">
      <c r="K672" s="1"/>
      <c r="L672" s="1"/>
      <c r="M672" s="1"/>
      <c r="N672" s="1"/>
    </row>
    <row r="673" spans="11:14">
      <c r="K673" s="1"/>
      <c r="L673" s="1"/>
      <c r="M673" s="1"/>
      <c r="N673" s="1"/>
    </row>
    <row r="674" spans="11:14">
      <c r="K674" s="1"/>
      <c r="L674" s="1"/>
      <c r="M674" s="1"/>
      <c r="N674" s="1"/>
    </row>
    <row r="675" spans="11:14">
      <c r="K675" s="1"/>
      <c r="L675" s="1"/>
      <c r="M675" s="1"/>
      <c r="N675" s="1"/>
    </row>
    <row r="676" spans="11:14">
      <c r="K676" s="1"/>
      <c r="L676" s="1"/>
      <c r="M676" s="1"/>
      <c r="N676" s="1"/>
    </row>
    <row r="677" spans="11:14">
      <c r="K677" s="1"/>
      <c r="L677" s="1"/>
      <c r="M677" s="1"/>
      <c r="N677" s="1"/>
    </row>
    <row r="678" spans="11:14">
      <c r="K678" s="1"/>
      <c r="L678" s="1"/>
      <c r="M678" s="1"/>
      <c r="N678" s="1"/>
    </row>
    <row r="679" spans="11:14">
      <c r="K679" s="1"/>
      <c r="L679" s="1"/>
      <c r="M679" s="1"/>
      <c r="N679" s="1"/>
    </row>
    <row r="680" spans="11:14">
      <c r="K680" s="1"/>
      <c r="L680" s="1"/>
      <c r="M680" s="1"/>
      <c r="N680" s="1"/>
    </row>
    <row r="681" spans="11:14">
      <c r="K681" s="1"/>
      <c r="L681" s="1"/>
      <c r="M681" s="1"/>
      <c r="N681" s="1"/>
    </row>
    <row r="682" spans="11:14">
      <c r="K682" s="1"/>
      <c r="L682" s="1"/>
      <c r="M682" s="1"/>
      <c r="N682" s="1"/>
    </row>
    <row r="683" spans="11:14">
      <c r="K683" s="1"/>
      <c r="L683" s="1"/>
      <c r="M683" s="1"/>
      <c r="N683" s="1"/>
    </row>
    <row r="684" spans="11:14">
      <c r="K684" s="1"/>
      <c r="L684" s="1"/>
      <c r="M684" s="1"/>
      <c r="N684" s="1"/>
    </row>
    <row r="685" spans="11:14">
      <c r="K685" s="1"/>
      <c r="L685" s="1"/>
      <c r="M685" s="1"/>
      <c r="N685" s="1"/>
    </row>
    <row r="686" spans="11:14">
      <c r="K686" s="1"/>
      <c r="L686" s="1"/>
      <c r="M686" s="1"/>
      <c r="N686" s="1"/>
    </row>
    <row r="687" spans="11:14">
      <c r="K687" s="1"/>
      <c r="L687" s="1"/>
      <c r="M687" s="1"/>
      <c r="N687" s="1"/>
    </row>
    <row r="688" spans="11:14">
      <c r="K688" s="1"/>
      <c r="L688" s="1"/>
      <c r="M688" s="1"/>
      <c r="N688" s="1"/>
    </row>
    <row r="689" spans="11:14">
      <c r="K689" s="1"/>
      <c r="L689" s="1"/>
      <c r="M689" s="1"/>
      <c r="N689" s="1"/>
    </row>
    <row r="690" spans="11:14">
      <c r="K690" s="1"/>
      <c r="L690" s="1"/>
      <c r="M690" s="1"/>
      <c r="N690" s="1"/>
    </row>
    <row r="691" spans="11:14">
      <c r="K691" s="1"/>
      <c r="L691" s="1"/>
      <c r="M691" s="1"/>
      <c r="N691" s="1"/>
    </row>
    <row r="692" spans="11:14">
      <c r="K692" s="1"/>
      <c r="L692" s="1"/>
      <c r="M692" s="1"/>
      <c r="N692" s="1"/>
    </row>
    <row r="693" spans="11:14">
      <c r="K693" s="1"/>
      <c r="L693" s="1"/>
      <c r="M693" s="1"/>
      <c r="N693" s="1"/>
    </row>
    <row r="694" spans="11:14">
      <c r="K694" s="1"/>
      <c r="L694" s="1"/>
      <c r="M694" s="1"/>
      <c r="N694" s="1"/>
    </row>
    <row r="695" spans="11:14">
      <c r="K695" s="1"/>
      <c r="L695" s="1"/>
      <c r="M695" s="1"/>
      <c r="N695" s="1"/>
    </row>
    <row r="696" spans="11:14">
      <c r="K696" s="1"/>
      <c r="L696" s="1"/>
      <c r="M696" s="1"/>
      <c r="N696" s="1"/>
    </row>
    <row r="697" spans="11:14">
      <c r="K697" s="1"/>
      <c r="L697" s="1"/>
      <c r="M697" s="1"/>
      <c r="N697" s="1"/>
    </row>
    <row r="698" spans="11:14">
      <c r="K698" s="1"/>
      <c r="L698" s="1"/>
      <c r="M698" s="1"/>
      <c r="N698" s="1"/>
    </row>
    <row r="699" spans="11:14">
      <c r="K699" s="1"/>
      <c r="L699" s="1"/>
      <c r="M699" s="1"/>
      <c r="N699" s="1"/>
    </row>
    <row r="700" spans="11:14">
      <c r="K700" s="1"/>
      <c r="L700" s="1"/>
      <c r="M700" s="1"/>
      <c r="N700" s="1"/>
    </row>
    <row r="701" spans="11:14">
      <c r="K701" s="1"/>
      <c r="L701" s="1"/>
      <c r="M701" s="1"/>
      <c r="N701" s="1"/>
    </row>
    <row r="702" spans="11:14">
      <c r="K702" s="1"/>
      <c r="L702" s="1"/>
      <c r="M702" s="1"/>
      <c r="N702" s="1"/>
    </row>
    <row r="703" spans="11:14">
      <c r="K703" s="1"/>
      <c r="L703" s="1"/>
      <c r="M703" s="1"/>
      <c r="N703" s="1"/>
    </row>
    <row r="704" spans="11:14">
      <c r="K704" s="1"/>
      <c r="L704" s="1"/>
      <c r="M704" s="1"/>
      <c r="N704" s="1"/>
    </row>
    <row r="705" spans="11:14">
      <c r="K705" s="1"/>
      <c r="L705" s="1"/>
      <c r="M705" s="1"/>
      <c r="N705" s="1"/>
    </row>
    <row r="706" spans="11:14">
      <c r="K706" s="1"/>
      <c r="L706" s="1"/>
      <c r="M706" s="1"/>
      <c r="N706" s="1"/>
    </row>
    <row r="707" spans="11:14">
      <c r="K707" s="1"/>
      <c r="L707" s="1"/>
      <c r="M707" s="1"/>
      <c r="N707" s="1"/>
    </row>
    <row r="708" spans="11:14">
      <c r="K708" s="1"/>
      <c r="L708" s="1"/>
      <c r="M708" s="1"/>
      <c r="N708" s="1"/>
    </row>
    <row r="709" spans="11:14">
      <c r="K709" s="1"/>
      <c r="L709" s="1"/>
      <c r="M709" s="1"/>
      <c r="N709" s="1"/>
    </row>
    <row r="710" spans="11:14">
      <c r="K710" s="1"/>
      <c r="L710" s="1"/>
      <c r="M710" s="1"/>
      <c r="N710" s="1"/>
    </row>
    <row r="711" spans="11:14">
      <c r="K711" s="1"/>
      <c r="L711" s="1"/>
      <c r="M711" s="1"/>
      <c r="N711" s="1"/>
    </row>
    <row r="712" spans="11:14">
      <c r="K712" s="1"/>
      <c r="L712" s="1"/>
      <c r="M712" s="1"/>
      <c r="N712" s="1"/>
    </row>
    <row r="713" spans="11:14">
      <c r="K713" s="1"/>
      <c r="L713" s="1"/>
      <c r="M713" s="1"/>
      <c r="N713" s="1"/>
    </row>
    <row r="714" spans="11:14">
      <c r="K714" s="1"/>
      <c r="L714" s="1"/>
      <c r="M714" s="1"/>
      <c r="N714" s="1"/>
    </row>
    <row r="715" spans="11:14">
      <c r="K715" s="1"/>
      <c r="L715" s="1"/>
      <c r="M715" s="1"/>
      <c r="N715" s="1"/>
    </row>
    <row r="716" spans="11:14">
      <c r="K716" s="1"/>
      <c r="L716" s="1"/>
      <c r="M716" s="1"/>
      <c r="N716" s="1"/>
    </row>
    <row r="717" spans="11:14">
      <c r="K717" s="1"/>
      <c r="L717" s="1"/>
      <c r="M717" s="1"/>
      <c r="N717" s="1"/>
    </row>
    <row r="718" spans="11:14">
      <c r="K718" s="1"/>
      <c r="L718" s="1"/>
      <c r="M718" s="1"/>
      <c r="N718" s="1"/>
    </row>
    <row r="719" spans="11:14">
      <c r="K719" s="1"/>
      <c r="L719" s="1"/>
      <c r="M719" s="1"/>
      <c r="N719" s="1"/>
    </row>
    <row r="720" spans="11:14">
      <c r="K720" s="1"/>
      <c r="L720" s="1"/>
      <c r="M720" s="1"/>
      <c r="N720" s="1"/>
    </row>
    <row r="721" spans="11:14">
      <c r="K721" s="1"/>
      <c r="L721" s="1"/>
      <c r="M721" s="1"/>
      <c r="N721" s="1"/>
    </row>
    <row r="722" spans="11:14">
      <c r="K722" s="1"/>
      <c r="L722" s="1"/>
      <c r="M722" s="1"/>
      <c r="N722" s="1"/>
    </row>
    <row r="723" spans="11:14">
      <c r="K723" s="1"/>
      <c r="L723" s="1"/>
      <c r="M723" s="1"/>
      <c r="N723" s="1"/>
    </row>
    <row r="724" spans="11:14">
      <c r="K724" s="1"/>
      <c r="L724" s="1"/>
      <c r="M724" s="1"/>
      <c r="N724" s="1"/>
    </row>
    <row r="725" spans="11:14">
      <c r="K725" s="1"/>
      <c r="L725" s="1"/>
      <c r="M725" s="1"/>
      <c r="N725" s="1"/>
    </row>
    <row r="726" spans="11:14">
      <c r="K726" s="1"/>
      <c r="L726" s="1"/>
      <c r="M726" s="1"/>
      <c r="N726" s="1"/>
    </row>
    <row r="727" spans="11:14">
      <c r="K727" s="1"/>
      <c r="L727" s="1"/>
      <c r="M727" s="1"/>
      <c r="N727" s="1"/>
    </row>
    <row r="728" spans="11:14">
      <c r="K728" s="1"/>
      <c r="L728" s="1"/>
      <c r="M728" s="1"/>
      <c r="N728" s="1"/>
    </row>
    <row r="729" spans="11:14">
      <c r="K729" s="1"/>
      <c r="L729" s="1"/>
      <c r="M729" s="1"/>
      <c r="N729" s="1"/>
    </row>
    <row r="730" spans="11:14">
      <c r="K730" s="1"/>
      <c r="L730" s="1"/>
      <c r="M730" s="1"/>
      <c r="N730" s="1"/>
    </row>
    <row r="731" spans="11:14">
      <c r="K731" s="1"/>
      <c r="L731" s="1"/>
      <c r="M731" s="1"/>
      <c r="N731" s="1"/>
    </row>
    <row r="732" spans="11:14">
      <c r="K732" s="1"/>
      <c r="L732" s="1"/>
      <c r="M732" s="1"/>
      <c r="N732" s="1"/>
    </row>
    <row r="733" spans="11:14">
      <c r="K733" s="1"/>
      <c r="L733" s="1"/>
      <c r="M733" s="1"/>
      <c r="N733" s="1"/>
    </row>
    <row r="734" spans="11:14">
      <c r="K734" s="1"/>
      <c r="L734" s="1"/>
      <c r="M734" s="1"/>
      <c r="N734" s="1"/>
    </row>
    <row r="735" spans="11:14">
      <c r="K735" s="1"/>
      <c r="L735" s="1"/>
      <c r="M735" s="1"/>
      <c r="N735" s="1"/>
    </row>
    <row r="736" spans="11:14">
      <c r="K736" s="1"/>
      <c r="L736" s="1"/>
      <c r="M736" s="1"/>
      <c r="N736" s="1"/>
    </row>
    <row r="737" spans="11:14">
      <c r="K737" s="1"/>
      <c r="L737" s="1"/>
      <c r="M737" s="1"/>
      <c r="N737" s="1"/>
    </row>
    <row r="738" spans="11:14">
      <c r="K738" s="1"/>
      <c r="L738" s="1"/>
      <c r="M738" s="1"/>
      <c r="N738" s="1"/>
    </row>
    <row r="739" spans="11:14">
      <c r="K739" s="1"/>
      <c r="L739" s="1"/>
      <c r="M739" s="1"/>
      <c r="N739" s="1"/>
    </row>
    <row r="740" spans="11:14">
      <c r="K740" s="1"/>
      <c r="L740" s="1"/>
      <c r="M740" s="1"/>
      <c r="N740" s="1"/>
    </row>
    <row r="741" spans="11:14">
      <c r="K741" s="1"/>
      <c r="L741" s="1"/>
      <c r="M741" s="1"/>
      <c r="N741" s="1"/>
    </row>
    <row r="742" spans="11:14">
      <c r="K742" s="1"/>
      <c r="L742" s="1"/>
      <c r="M742" s="1"/>
      <c r="N742" s="1"/>
    </row>
    <row r="743" spans="11:14">
      <c r="K743" s="1"/>
      <c r="L743" s="1"/>
      <c r="M743" s="1"/>
      <c r="N743" s="1"/>
    </row>
    <row r="744" spans="11:14">
      <c r="K744" s="1"/>
      <c r="L744" s="1"/>
      <c r="M744" s="1"/>
      <c r="N744" s="1"/>
    </row>
    <row r="745" spans="11:14">
      <c r="K745" s="1"/>
      <c r="L745" s="1"/>
      <c r="M745" s="1"/>
      <c r="N745" s="1"/>
    </row>
    <row r="746" spans="11:14">
      <c r="K746" s="1"/>
      <c r="L746" s="1"/>
      <c r="M746" s="1"/>
      <c r="N746" s="1"/>
    </row>
    <row r="747" spans="11:14">
      <c r="K747" s="1"/>
      <c r="L747" s="1"/>
      <c r="M747" s="1"/>
      <c r="N747" s="1"/>
    </row>
    <row r="748" spans="11:14">
      <c r="K748" s="1"/>
      <c r="L748" s="1"/>
      <c r="M748" s="1"/>
      <c r="N748" s="1"/>
    </row>
    <row r="749" spans="11:14">
      <c r="K749" s="1"/>
      <c r="L749" s="1"/>
      <c r="M749" s="1"/>
      <c r="N749" s="1"/>
    </row>
    <row r="750" spans="11:14">
      <c r="K750" s="1"/>
      <c r="L750" s="1"/>
      <c r="M750" s="1"/>
      <c r="N750" s="1"/>
    </row>
    <row r="751" spans="11:14">
      <c r="K751" s="1"/>
      <c r="L751" s="1"/>
      <c r="M751" s="1"/>
      <c r="N751" s="1"/>
    </row>
    <row r="752" spans="11:14">
      <c r="K752" s="1"/>
      <c r="L752" s="1"/>
      <c r="M752" s="1"/>
      <c r="N752" s="1"/>
    </row>
    <row r="753" spans="11:14">
      <c r="K753" s="1"/>
      <c r="L753" s="1"/>
      <c r="M753" s="1"/>
      <c r="N753" s="1"/>
    </row>
    <row r="754" spans="11:14">
      <c r="K754" s="1"/>
      <c r="L754" s="1"/>
      <c r="M754" s="1"/>
      <c r="N754" s="1"/>
    </row>
    <row r="755" spans="11:14">
      <c r="K755" s="1"/>
      <c r="L755" s="1"/>
      <c r="M755" s="1"/>
      <c r="N755" s="1"/>
    </row>
    <row r="756" spans="11:14">
      <c r="K756" s="1"/>
      <c r="L756" s="1"/>
      <c r="M756" s="1"/>
      <c r="N756" s="1"/>
    </row>
    <row r="757" spans="11:14">
      <c r="K757" s="1"/>
      <c r="L757" s="1"/>
      <c r="M757" s="1"/>
      <c r="N757" s="1"/>
    </row>
    <row r="758" spans="11:14">
      <c r="K758" s="1"/>
      <c r="L758" s="1"/>
      <c r="M758" s="1"/>
      <c r="N758" s="1"/>
    </row>
    <row r="759" spans="11:14">
      <c r="K759" s="1"/>
      <c r="L759" s="1"/>
      <c r="M759" s="1"/>
      <c r="N759" s="1"/>
    </row>
    <row r="760" spans="11:14">
      <c r="K760" s="1"/>
      <c r="L760" s="1"/>
      <c r="M760" s="1"/>
      <c r="N760" s="1"/>
    </row>
    <row r="761" spans="11:14">
      <c r="K761" s="1"/>
      <c r="L761" s="1"/>
      <c r="M761" s="1"/>
      <c r="N761" s="1"/>
    </row>
    <row r="762" spans="11:14">
      <c r="K762" s="1"/>
      <c r="L762" s="1"/>
      <c r="M762" s="1"/>
      <c r="N762" s="1"/>
    </row>
    <row r="763" spans="11:14">
      <c r="K763" s="1"/>
      <c r="L763" s="1"/>
      <c r="M763" s="1"/>
      <c r="N763" s="1"/>
    </row>
    <row r="764" spans="11:14">
      <c r="K764" s="1"/>
      <c r="L764" s="1"/>
      <c r="M764" s="1"/>
      <c r="N764" s="1"/>
    </row>
    <row r="765" spans="11:14">
      <c r="K765" s="1"/>
      <c r="L765" s="1"/>
      <c r="M765" s="1"/>
      <c r="N765" s="1"/>
    </row>
    <row r="766" spans="11:14">
      <c r="K766" s="1"/>
      <c r="L766" s="1"/>
      <c r="M766" s="1"/>
      <c r="N766" s="1"/>
    </row>
    <row r="767" spans="11:14">
      <c r="K767" s="1"/>
      <c r="L767" s="1"/>
      <c r="M767" s="1"/>
      <c r="N767" s="1"/>
    </row>
    <row r="768" spans="11:14">
      <c r="K768" s="1"/>
      <c r="L768" s="1"/>
      <c r="M768" s="1"/>
      <c r="N768" s="1"/>
    </row>
    <row r="769" spans="11:14">
      <c r="K769" s="1"/>
      <c r="L769" s="1"/>
      <c r="M769" s="1"/>
      <c r="N769" s="1"/>
    </row>
    <row r="770" spans="11:14">
      <c r="K770" s="1"/>
      <c r="L770" s="1"/>
      <c r="M770" s="1"/>
      <c r="N770" s="1"/>
    </row>
    <row r="771" spans="11:14">
      <c r="K771" s="1"/>
      <c r="L771" s="1"/>
      <c r="M771" s="1"/>
      <c r="N771" s="1"/>
    </row>
    <row r="772" spans="11:14">
      <c r="K772" s="1"/>
      <c r="L772" s="1"/>
      <c r="M772" s="1"/>
      <c r="N772" s="1"/>
    </row>
    <row r="773" spans="11:14">
      <c r="K773" s="1"/>
      <c r="L773" s="1"/>
      <c r="M773" s="1"/>
      <c r="N773" s="1"/>
    </row>
    <row r="774" spans="11:14">
      <c r="K774" s="1"/>
      <c r="L774" s="1"/>
      <c r="M774" s="1"/>
      <c r="N774" s="1"/>
    </row>
    <row r="775" spans="11:14">
      <c r="K775" s="1"/>
      <c r="L775" s="1"/>
      <c r="M775" s="1"/>
      <c r="N775" s="1"/>
    </row>
    <row r="776" spans="11:14">
      <c r="K776" s="1"/>
      <c r="L776" s="1"/>
      <c r="M776" s="1"/>
      <c r="N776" s="1"/>
    </row>
    <row r="777" spans="11:14">
      <c r="K777" s="1"/>
      <c r="L777" s="1"/>
      <c r="M777" s="1"/>
      <c r="N777" s="1"/>
    </row>
    <row r="778" spans="11:14">
      <c r="K778" s="1"/>
      <c r="L778" s="1"/>
      <c r="M778" s="1"/>
      <c r="N778" s="1"/>
    </row>
    <row r="779" spans="11:14">
      <c r="K779" s="1"/>
      <c r="L779" s="1"/>
      <c r="M779" s="1"/>
      <c r="N779" s="1"/>
    </row>
    <row r="780" spans="11:14">
      <c r="K780" s="1"/>
      <c r="L780" s="1"/>
      <c r="M780" s="1"/>
      <c r="N780" s="1"/>
    </row>
    <row r="781" spans="11:14">
      <c r="K781" s="1"/>
      <c r="L781" s="1"/>
      <c r="M781" s="1"/>
      <c r="N781" s="1"/>
    </row>
    <row r="782" spans="11:14">
      <c r="K782" s="1"/>
      <c r="L782" s="1"/>
      <c r="M782" s="1"/>
      <c r="N782" s="1"/>
    </row>
    <row r="783" spans="11:14">
      <c r="K783" s="1"/>
      <c r="L783" s="1"/>
      <c r="M783" s="1"/>
      <c r="N783" s="1"/>
    </row>
    <row r="784" spans="11:14">
      <c r="K784" s="1"/>
      <c r="L784" s="1"/>
      <c r="M784" s="1"/>
      <c r="N784" s="1"/>
    </row>
    <row r="785" spans="11:14">
      <c r="K785" s="1"/>
      <c r="L785" s="1"/>
      <c r="M785" s="1"/>
      <c r="N785" s="1"/>
    </row>
    <row r="786" spans="11:14">
      <c r="K786" s="1"/>
      <c r="L786" s="1"/>
      <c r="M786" s="1"/>
      <c r="N786" s="1"/>
    </row>
    <row r="787" spans="11:14">
      <c r="K787" s="1"/>
      <c r="L787" s="1"/>
      <c r="M787" s="1"/>
      <c r="N787" s="1"/>
    </row>
    <row r="788" spans="11:14">
      <c r="K788" s="1"/>
      <c r="L788" s="1"/>
      <c r="M788" s="1"/>
      <c r="N788" s="1"/>
    </row>
    <row r="789" spans="11:14">
      <c r="K789" s="1"/>
      <c r="L789" s="1"/>
      <c r="M789" s="1"/>
      <c r="N789" s="1"/>
    </row>
    <row r="790" spans="11:14">
      <c r="K790" s="1"/>
      <c r="L790" s="1"/>
      <c r="M790" s="1"/>
      <c r="N790" s="1"/>
    </row>
    <row r="791" spans="11:14">
      <c r="K791" s="1"/>
      <c r="L791" s="1"/>
      <c r="M791" s="1"/>
      <c r="N791" s="1"/>
    </row>
    <row r="792" spans="11:14">
      <c r="K792" s="1"/>
      <c r="L792" s="1"/>
      <c r="M792" s="1"/>
      <c r="N792" s="1"/>
    </row>
    <row r="793" spans="11:14">
      <c r="K793" s="1"/>
      <c r="L793" s="1"/>
      <c r="M793" s="1"/>
      <c r="N793" s="1"/>
    </row>
    <row r="794" spans="11:14">
      <c r="K794" s="1"/>
      <c r="L794" s="1"/>
      <c r="M794" s="1"/>
      <c r="N794" s="1"/>
    </row>
    <row r="795" spans="11:14">
      <c r="K795" s="1"/>
      <c r="L795" s="1"/>
      <c r="M795" s="1"/>
      <c r="N795" s="1"/>
    </row>
    <row r="796" spans="11:14">
      <c r="K796" s="1"/>
      <c r="L796" s="1"/>
      <c r="M796" s="1"/>
      <c r="N796" s="1"/>
    </row>
    <row r="797" spans="11:14">
      <c r="K797" s="1"/>
      <c r="L797" s="1"/>
      <c r="M797" s="1"/>
      <c r="N797" s="1"/>
    </row>
    <row r="798" spans="11:14">
      <c r="K798" s="1"/>
      <c r="L798" s="1"/>
      <c r="M798" s="1"/>
      <c r="N798" s="1"/>
    </row>
    <row r="799" spans="11:14">
      <c r="K799" s="1"/>
      <c r="L799" s="1"/>
      <c r="M799" s="1"/>
      <c r="N799" s="1"/>
    </row>
    <row r="800" spans="11:14">
      <c r="K800" s="1"/>
      <c r="L800" s="1"/>
      <c r="M800" s="1"/>
      <c r="N800" s="1"/>
    </row>
    <row r="801" spans="11:14">
      <c r="K801" s="1"/>
      <c r="L801" s="1"/>
      <c r="M801" s="1"/>
      <c r="N801" s="1"/>
    </row>
    <row r="802" spans="11:14">
      <c r="K802" s="1"/>
      <c r="L802" s="1"/>
      <c r="M802" s="1"/>
      <c r="N802" s="1"/>
    </row>
    <row r="803" spans="11:14">
      <c r="K803" s="1"/>
      <c r="L803" s="1"/>
      <c r="M803" s="1"/>
      <c r="N803" s="1"/>
    </row>
    <row r="804" spans="11:14">
      <c r="K804" s="1"/>
      <c r="L804" s="1"/>
      <c r="M804" s="1"/>
      <c r="N804" s="1"/>
    </row>
    <row r="805" spans="11:14">
      <c r="K805" s="1"/>
      <c r="L805" s="1"/>
      <c r="M805" s="1"/>
      <c r="N805" s="1"/>
    </row>
    <row r="806" spans="11:14">
      <c r="K806" s="1"/>
      <c r="L806" s="1"/>
      <c r="M806" s="1"/>
      <c r="N806" s="1"/>
    </row>
    <row r="807" spans="11:14">
      <c r="K807" s="1"/>
      <c r="L807" s="1"/>
      <c r="M807" s="1"/>
      <c r="N807" s="1"/>
    </row>
    <row r="808" spans="11:14">
      <c r="K808" s="1"/>
      <c r="L808" s="1"/>
      <c r="M808" s="1"/>
      <c r="N808" s="1"/>
    </row>
    <row r="809" spans="11:14">
      <c r="K809" s="1"/>
      <c r="L809" s="1"/>
      <c r="M809" s="1"/>
      <c r="N809" s="1"/>
    </row>
    <row r="810" spans="11:14">
      <c r="K810" s="1"/>
      <c r="L810" s="1"/>
      <c r="M810" s="1"/>
      <c r="N810" s="1"/>
    </row>
    <row r="811" spans="11:14">
      <c r="K811" s="1"/>
      <c r="L811" s="1"/>
      <c r="M811" s="1"/>
      <c r="N811" s="1"/>
    </row>
    <row r="812" spans="11:14">
      <c r="K812" s="1"/>
      <c r="L812" s="1"/>
      <c r="M812" s="1"/>
      <c r="N812" s="1"/>
    </row>
    <row r="813" spans="11:14">
      <c r="K813" s="1"/>
      <c r="L813" s="1"/>
      <c r="M813" s="1"/>
      <c r="N813" s="1"/>
    </row>
    <row r="814" spans="11:14">
      <c r="K814" s="1"/>
      <c r="L814" s="1"/>
      <c r="M814" s="1"/>
      <c r="N814" s="1"/>
    </row>
    <row r="815" spans="11:14">
      <c r="K815" s="1"/>
      <c r="L815" s="1"/>
      <c r="M815" s="1"/>
      <c r="N815" s="1"/>
    </row>
    <row r="816" spans="11:14">
      <c r="K816" s="1"/>
      <c r="L816" s="1"/>
      <c r="M816" s="1"/>
      <c r="N816" s="1"/>
    </row>
    <row r="817" spans="11:14">
      <c r="K817" s="1"/>
      <c r="L817" s="1"/>
      <c r="M817" s="1"/>
      <c r="N817" s="1"/>
    </row>
    <row r="818" spans="11:14">
      <c r="K818" s="1"/>
      <c r="L818" s="1"/>
      <c r="M818" s="1"/>
      <c r="N818" s="1"/>
    </row>
    <row r="819" spans="11:14">
      <c r="K819" s="1"/>
      <c r="L819" s="1"/>
      <c r="M819" s="1"/>
      <c r="N819" s="1"/>
    </row>
    <row r="820" spans="11:14">
      <c r="K820" s="1"/>
      <c r="L820" s="1"/>
      <c r="M820" s="1"/>
      <c r="N820" s="1"/>
    </row>
    <row r="821" spans="11:14">
      <c r="K821" s="1"/>
      <c r="L821" s="1"/>
      <c r="M821" s="1"/>
      <c r="N821" s="1"/>
    </row>
    <row r="822" spans="11:14">
      <c r="K822" s="1"/>
      <c r="L822" s="1"/>
      <c r="M822" s="1"/>
      <c r="N822" s="1"/>
    </row>
    <row r="823" spans="11:14">
      <c r="K823" s="1"/>
      <c r="L823" s="1"/>
      <c r="M823" s="1"/>
      <c r="N823" s="1"/>
    </row>
    <row r="824" spans="11:14">
      <c r="K824" s="1"/>
      <c r="L824" s="1"/>
      <c r="M824" s="1"/>
      <c r="N824" s="1"/>
    </row>
    <row r="825" spans="11:14">
      <c r="K825" s="1"/>
      <c r="L825" s="1"/>
      <c r="M825" s="1"/>
      <c r="N825" s="1"/>
    </row>
    <row r="826" spans="11:14">
      <c r="K826" s="1"/>
      <c r="L826" s="1"/>
      <c r="M826" s="1"/>
      <c r="N826" s="1"/>
    </row>
    <row r="827" spans="11:14">
      <c r="K827" s="1"/>
      <c r="L827" s="1"/>
      <c r="M827" s="1"/>
      <c r="N827" s="1"/>
    </row>
    <row r="828" spans="11:14">
      <c r="K828" s="1"/>
      <c r="L828" s="1"/>
      <c r="M828" s="1"/>
      <c r="N828" s="1"/>
    </row>
    <row r="829" spans="11:14">
      <c r="K829" s="1"/>
      <c r="L829" s="1"/>
      <c r="M829" s="1"/>
      <c r="N829" s="1"/>
    </row>
    <row r="830" spans="11:14">
      <c r="K830" s="1"/>
      <c r="L830" s="1"/>
      <c r="M830" s="1"/>
      <c r="N830" s="1"/>
    </row>
    <row r="831" spans="11:14">
      <c r="K831" s="1"/>
      <c r="L831" s="1"/>
      <c r="M831" s="1"/>
      <c r="N831" s="1"/>
    </row>
    <row r="832" spans="11:14">
      <c r="K832" s="1"/>
      <c r="L832" s="1"/>
      <c r="M832" s="1"/>
      <c r="N832" s="1"/>
    </row>
    <row r="833" spans="11:14">
      <c r="K833" s="1"/>
      <c r="L833" s="1"/>
      <c r="M833" s="1"/>
      <c r="N833" s="1"/>
    </row>
    <row r="834" spans="11:14">
      <c r="K834" s="1"/>
      <c r="L834" s="1"/>
      <c r="M834" s="1"/>
      <c r="N834" s="1"/>
    </row>
    <row r="835" spans="11:14">
      <c r="K835" s="1"/>
      <c r="L835" s="1"/>
      <c r="M835" s="1"/>
      <c r="N835" s="1"/>
    </row>
    <row r="836" spans="11:14">
      <c r="K836" s="1"/>
      <c r="L836" s="1"/>
      <c r="M836" s="1"/>
      <c r="N836" s="1"/>
    </row>
    <row r="837" spans="11:14">
      <c r="K837" s="1"/>
      <c r="L837" s="1"/>
      <c r="M837" s="1"/>
      <c r="N837" s="1"/>
    </row>
    <row r="838" spans="11:14">
      <c r="K838" s="1"/>
      <c r="L838" s="1"/>
      <c r="M838" s="1"/>
      <c r="N838" s="1"/>
    </row>
    <row r="839" spans="11:14">
      <c r="K839" s="1"/>
      <c r="L839" s="1"/>
      <c r="M839" s="1"/>
      <c r="N839" s="1"/>
    </row>
    <row r="840" spans="11:14">
      <c r="K840" s="1"/>
      <c r="L840" s="1"/>
      <c r="M840" s="1"/>
      <c r="N840" s="1"/>
    </row>
    <row r="841" spans="11:14">
      <c r="K841" s="1"/>
      <c r="L841" s="1"/>
      <c r="M841" s="1"/>
      <c r="N841" s="1"/>
    </row>
    <row r="842" spans="11:14">
      <c r="K842" s="1"/>
      <c r="L842" s="1"/>
      <c r="M842" s="1"/>
      <c r="N842" s="1"/>
    </row>
    <row r="843" spans="11:14">
      <c r="K843" s="1"/>
      <c r="L843" s="1"/>
      <c r="M843" s="1"/>
      <c r="N843" s="1"/>
    </row>
    <row r="844" spans="11:14">
      <c r="K844" s="1"/>
      <c r="L844" s="1"/>
      <c r="M844" s="1"/>
      <c r="N844" s="1"/>
    </row>
    <row r="845" spans="11:14">
      <c r="K845" s="1"/>
      <c r="L845" s="1"/>
      <c r="M845" s="1"/>
      <c r="N845" s="1"/>
    </row>
    <row r="846" spans="11:14">
      <c r="K846" s="1"/>
      <c r="L846" s="1"/>
      <c r="M846" s="1"/>
      <c r="N846" s="1"/>
    </row>
    <row r="847" spans="11:14">
      <c r="K847" s="1"/>
      <c r="L847" s="1"/>
      <c r="M847" s="1"/>
      <c r="N847" s="1"/>
    </row>
    <row r="848" spans="11:14">
      <c r="K848" s="1"/>
      <c r="L848" s="1"/>
      <c r="M848" s="1"/>
      <c r="N848" s="1"/>
    </row>
    <row r="849" spans="11:14">
      <c r="K849" s="1"/>
      <c r="L849" s="1"/>
      <c r="M849" s="1"/>
      <c r="N849" s="1"/>
    </row>
    <row r="850" spans="11:14">
      <c r="K850" s="1"/>
      <c r="L850" s="1"/>
      <c r="M850" s="1"/>
      <c r="N850" s="1"/>
    </row>
    <row r="851" spans="11:14">
      <c r="K851" s="1"/>
      <c r="L851" s="1"/>
      <c r="M851" s="1"/>
      <c r="N851" s="1"/>
    </row>
    <row r="852" spans="11:14">
      <c r="K852" s="1"/>
      <c r="L852" s="1"/>
      <c r="M852" s="1"/>
      <c r="N852" s="1"/>
    </row>
    <row r="853" spans="11:14">
      <c r="K853" s="1"/>
      <c r="L853" s="1"/>
      <c r="M853" s="1"/>
      <c r="N853" s="1"/>
    </row>
    <row r="854" spans="11:14">
      <c r="K854" s="1"/>
      <c r="L854" s="1"/>
      <c r="M854" s="1"/>
      <c r="N854" s="1"/>
    </row>
    <row r="855" spans="11:14">
      <c r="K855" s="1"/>
      <c r="L855" s="1"/>
      <c r="M855" s="1"/>
      <c r="N855" s="1"/>
    </row>
    <row r="856" spans="11:14">
      <c r="K856" s="1"/>
      <c r="L856" s="1"/>
      <c r="M856" s="1"/>
      <c r="N856" s="1"/>
    </row>
    <row r="857" spans="11:14">
      <c r="K857" s="1"/>
      <c r="L857" s="1"/>
      <c r="M857" s="1"/>
      <c r="N857" s="1"/>
    </row>
    <row r="858" spans="11:14">
      <c r="K858" s="1"/>
      <c r="L858" s="1"/>
      <c r="M858" s="1"/>
      <c r="N858" s="1"/>
    </row>
    <row r="859" spans="11:14">
      <c r="K859" s="1"/>
      <c r="L859" s="1"/>
      <c r="M859" s="1"/>
      <c r="N859" s="1"/>
    </row>
    <row r="860" spans="11:14">
      <c r="K860" s="1"/>
      <c r="L860" s="1"/>
      <c r="M860" s="1"/>
      <c r="N860" s="1"/>
    </row>
    <row r="861" spans="11:14">
      <c r="K861" s="1"/>
      <c r="L861" s="1"/>
      <c r="M861" s="1"/>
      <c r="N861" s="1"/>
    </row>
    <row r="862" spans="11:14">
      <c r="K862" s="1"/>
      <c r="L862" s="1"/>
      <c r="M862" s="1"/>
      <c r="N862" s="1"/>
    </row>
    <row r="863" spans="11:14">
      <c r="K863" s="1"/>
      <c r="L863" s="1"/>
      <c r="M863" s="1"/>
      <c r="N863" s="1"/>
    </row>
    <row r="864" spans="11:14">
      <c r="K864" s="1"/>
      <c r="L864" s="1"/>
      <c r="M864" s="1"/>
      <c r="N864" s="1"/>
    </row>
    <row r="865" spans="11:14">
      <c r="K865" s="1"/>
      <c r="L865" s="1"/>
      <c r="M865" s="1"/>
      <c r="N865" s="1"/>
    </row>
    <row r="866" spans="11:14">
      <c r="K866" s="1"/>
      <c r="L866" s="1"/>
      <c r="M866" s="1"/>
      <c r="N866" s="1"/>
    </row>
    <row r="867" spans="11:14">
      <c r="K867" s="1"/>
      <c r="L867" s="1"/>
      <c r="M867" s="1"/>
      <c r="N867" s="1"/>
    </row>
    <row r="868" spans="11:14">
      <c r="K868" s="1"/>
      <c r="L868" s="1"/>
      <c r="M868" s="1"/>
      <c r="N868" s="1"/>
    </row>
    <row r="869" spans="11:14">
      <c r="K869" s="1"/>
      <c r="L869" s="1"/>
      <c r="M869" s="1"/>
      <c r="N869" s="1"/>
    </row>
    <row r="870" spans="11:14">
      <c r="K870" s="1"/>
      <c r="L870" s="1"/>
      <c r="M870" s="1"/>
      <c r="N870" s="1"/>
    </row>
    <row r="871" spans="11:14">
      <c r="K871" s="1"/>
      <c r="L871" s="1"/>
      <c r="M871" s="1"/>
      <c r="N871" s="1"/>
    </row>
    <row r="872" spans="11:14">
      <c r="K872" s="1"/>
      <c r="L872" s="1"/>
      <c r="M872" s="1"/>
      <c r="N872" s="1"/>
    </row>
    <row r="873" spans="11:14">
      <c r="K873" s="1"/>
      <c r="L873" s="1"/>
      <c r="M873" s="1"/>
      <c r="N873" s="1"/>
    </row>
    <row r="874" spans="11:14">
      <c r="K874" s="1"/>
      <c r="L874" s="1"/>
      <c r="M874" s="1"/>
      <c r="N874" s="1"/>
    </row>
    <row r="875" spans="11:14">
      <c r="K875" s="1"/>
      <c r="L875" s="1"/>
      <c r="M875" s="1"/>
      <c r="N875" s="1"/>
    </row>
    <row r="876" spans="11:14">
      <c r="K876" s="1"/>
      <c r="L876" s="1"/>
      <c r="M876" s="1"/>
      <c r="N876" s="1"/>
    </row>
    <row r="877" spans="11:14">
      <c r="K877" s="1"/>
      <c r="L877" s="1"/>
      <c r="M877" s="1"/>
      <c r="N877" s="1"/>
    </row>
    <row r="878" spans="11:14">
      <c r="K878" s="1"/>
      <c r="L878" s="1"/>
      <c r="M878" s="1"/>
      <c r="N878" s="1"/>
    </row>
    <row r="879" spans="11:14">
      <c r="K879" s="1"/>
      <c r="L879" s="1"/>
      <c r="M879" s="1"/>
      <c r="N879" s="1"/>
    </row>
    <row r="880" spans="11:14">
      <c r="K880" s="1"/>
      <c r="L880" s="1"/>
      <c r="M880" s="1"/>
      <c r="N880" s="1"/>
    </row>
    <row r="881" spans="11:14">
      <c r="K881" s="1"/>
      <c r="L881" s="1"/>
      <c r="M881" s="1"/>
      <c r="N881" s="1"/>
    </row>
    <row r="882" spans="11:14">
      <c r="K882" s="1"/>
      <c r="L882" s="1"/>
      <c r="M882" s="1"/>
      <c r="N882" s="1"/>
    </row>
    <row r="883" spans="11:14">
      <c r="K883" s="1"/>
      <c r="L883" s="1"/>
      <c r="M883" s="1"/>
      <c r="N883" s="1"/>
    </row>
    <row r="884" spans="11:14">
      <c r="K884" s="1"/>
      <c r="L884" s="1"/>
      <c r="M884" s="1"/>
      <c r="N884" s="1"/>
    </row>
    <row r="885" spans="11:14">
      <c r="K885" s="1"/>
      <c r="L885" s="1"/>
      <c r="M885" s="1"/>
      <c r="N885" s="1"/>
    </row>
    <row r="886" spans="11:14">
      <c r="K886" s="1"/>
      <c r="L886" s="1"/>
      <c r="M886" s="1"/>
      <c r="N886" s="1"/>
    </row>
    <row r="887" spans="11:14">
      <c r="K887" s="1"/>
      <c r="L887" s="1"/>
      <c r="M887" s="1"/>
      <c r="N887" s="1"/>
    </row>
    <row r="888" spans="11:14">
      <c r="K888" s="1"/>
      <c r="L888" s="1"/>
      <c r="M888" s="1"/>
      <c r="N888" s="1"/>
    </row>
    <row r="889" spans="11:14">
      <c r="K889" s="1"/>
      <c r="L889" s="1"/>
      <c r="M889" s="1"/>
      <c r="N889" s="1"/>
    </row>
    <row r="890" spans="11:14">
      <c r="K890" s="1"/>
      <c r="L890" s="1"/>
      <c r="M890" s="1"/>
      <c r="N890" s="1"/>
    </row>
    <row r="891" spans="11:14">
      <c r="K891" s="1"/>
      <c r="L891" s="1"/>
      <c r="M891" s="1"/>
      <c r="N891" s="1"/>
    </row>
    <row r="892" spans="11:14">
      <c r="K892" s="1"/>
      <c r="L892" s="1"/>
      <c r="M892" s="1"/>
      <c r="N892" s="1"/>
    </row>
    <row r="893" spans="11:14">
      <c r="K893" s="1"/>
      <c r="L893" s="1"/>
      <c r="M893" s="1"/>
      <c r="N893" s="1"/>
    </row>
    <row r="894" spans="11:14">
      <c r="K894" s="1"/>
      <c r="L894" s="1"/>
      <c r="M894" s="1"/>
      <c r="N894" s="1"/>
    </row>
    <row r="895" spans="11:14">
      <c r="K895" s="1"/>
      <c r="L895" s="1"/>
      <c r="M895" s="1"/>
      <c r="N895" s="1"/>
    </row>
    <row r="896" spans="11:14">
      <c r="K896" s="1"/>
      <c r="L896" s="1"/>
      <c r="M896" s="1"/>
      <c r="N896" s="1"/>
    </row>
    <row r="897" spans="11:14">
      <c r="K897" s="1"/>
      <c r="L897" s="1"/>
      <c r="M897" s="1"/>
      <c r="N897" s="1"/>
    </row>
    <row r="898" spans="11:14">
      <c r="K898" s="1"/>
      <c r="L898" s="1"/>
      <c r="M898" s="1"/>
      <c r="N898" s="1"/>
    </row>
    <row r="899" spans="11:14">
      <c r="K899" s="1"/>
      <c r="L899" s="1"/>
      <c r="M899" s="1"/>
      <c r="N899" s="1"/>
    </row>
    <row r="900" spans="11:14">
      <c r="K900" s="1"/>
      <c r="L900" s="1"/>
      <c r="M900" s="1"/>
      <c r="N900" s="1"/>
    </row>
    <row r="901" spans="11:14">
      <c r="K901" s="1"/>
      <c r="L901" s="1"/>
      <c r="M901" s="1"/>
      <c r="N901" s="1"/>
    </row>
    <row r="902" spans="11:14">
      <c r="K902" s="1"/>
      <c r="L902" s="1"/>
      <c r="M902" s="1"/>
      <c r="N902" s="1"/>
    </row>
    <row r="903" spans="11:14">
      <c r="K903" s="1"/>
      <c r="L903" s="1"/>
      <c r="M903" s="1"/>
      <c r="N903" s="1"/>
    </row>
    <row r="904" spans="11:14">
      <c r="K904" s="1"/>
      <c r="L904" s="1"/>
      <c r="M904" s="1"/>
      <c r="N904" s="1"/>
    </row>
    <row r="905" spans="11:14">
      <c r="K905" s="1"/>
      <c r="L905" s="1"/>
      <c r="M905" s="1"/>
      <c r="N905" s="1"/>
    </row>
    <row r="906" spans="11:14">
      <c r="K906" s="1"/>
      <c r="L906" s="1"/>
      <c r="M906" s="1"/>
      <c r="N906" s="1"/>
    </row>
    <row r="907" spans="11:14">
      <c r="K907" s="1"/>
      <c r="L907" s="1"/>
      <c r="M907" s="1"/>
      <c r="N907" s="1"/>
    </row>
    <row r="908" spans="11:14">
      <c r="K908" s="1"/>
      <c r="L908" s="1"/>
      <c r="M908" s="1"/>
      <c r="N908" s="1"/>
    </row>
    <row r="909" spans="11:14">
      <c r="K909" s="1"/>
      <c r="L909" s="1"/>
      <c r="M909" s="1"/>
      <c r="N909" s="1"/>
    </row>
    <row r="910" spans="11:14">
      <c r="K910" s="1"/>
      <c r="L910" s="1"/>
      <c r="M910" s="1"/>
      <c r="N910" s="1"/>
    </row>
    <row r="911" spans="11:14">
      <c r="K911" s="1"/>
      <c r="L911" s="1"/>
      <c r="M911" s="1"/>
      <c r="N911" s="1"/>
    </row>
    <row r="912" spans="11:14">
      <c r="K912" s="1"/>
      <c r="L912" s="1"/>
      <c r="M912" s="1"/>
      <c r="N912" s="1"/>
    </row>
    <row r="913" spans="11:14">
      <c r="K913" s="1"/>
      <c r="L913" s="1"/>
      <c r="M913" s="1"/>
      <c r="N913" s="1"/>
    </row>
    <row r="914" spans="11:14">
      <c r="K914" s="1"/>
      <c r="L914" s="1"/>
      <c r="M914" s="1"/>
      <c r="N914" s="1"/>
    </row>
    <row r="915" spans="11:14">
      <c r="K915" s="1"/>
      <c r="L915" s="1"/>
      <c r="M915" s="1"/>
      <c r="N915" s="1"/>
    </row>
    <row r="916" spans="11:14">
      <c r="K916" s="1"/>
      <c r="L916" s="1"/>
      <c r="M916" s="1"/>
      <c r="N916" s="1"/>
    </row>
    <row r="917" spans="11:14">
      <c r="K917" s="1"/>
      <c r="L917" s="1"/>
      <c r="M917" s="1"/>
      <c r="N917" s="1"/>
    </row>
    <row r="918" spans="11:14">
      <c r="K918" s="1"/>
      <c r="L918" s="1"/>
      <c r="M918" s="1"/>
      <c r="N918" s="1"/>
    </row>
    <row r="919" spans="11:14">
      <c r="K919" s="1"/>
      <c r="L919" s="1"/>
      <c r="M919" s="1"/>
      <c r="N919" s="1"/>
    </row>
    <row r="920" spans="11:14">
      <c r="K920" s="1"/>
      <c r="L920" s="1"/>
      <c r="M920" s="1"/>
      <c r="N920" s="1"/>
    </row>
    <row r="921" spans="11:14">
      <c r="K921" s="1"/>
      <c r="L921" s="1"/>
      <c r="M921" s="1"/>
      <c r="N921" s="1"/>
    </row>
    <row r="922" spans="11:14">
      <c r="K922" s="1"/>
      <c r="L922" s="1"/>
      <c r="M922" s="1"/>
      <c r="N922" s="1"/>
    </row>
    <row r="923" spans="11:14">
      <c r="K923" s="1"/>
      <c r="L923" s="1"/>
      <c r="M923" s="1"/>
      <c r="N923" s="1"/>
    </row>
    <row r="924" spans="11:14">
      <c r="K924" s="1"/>
      <c r="L924" s="1"/>
      <c r="M924" s="1"/>
      <c r="N924" s="1"/>
    </row>
    <row r="925" spans="11:14">
      <c r="K925" s="1"/>
      <c r="L925" s="1"/>
      <c r="M925" s="1"/>
      <c r="N925" s="1"/>
    </row>
    <row r="926" spans="11:14">
      <c r="K926" s="1"/>
      <c r="L926" s="1"/>
      <c r="M926" s="1"/>
      <c r="N926" s="1"/>
    </row>
    <row r="927" spans="11:14">
      <c r="K927" s="1"/>
      <c r="L927" s="1"/>
      <c r="M927" s="1"/>
      <c r="N927" s="1"/>
    </row>
    <row r="928" spans="11:14">
      <c r="K928" s="1"/>
      <c r="L928" s="1"/>
      <c r="M928" s="1"/>
      <c r="N928" s="1"/>
    </row>
    <row r="929" spans="11:14">
      <c r="K929" s="1"/>
      <c r="L929" s="1"/>
      <c r="M929" s="1"/>
      <c r="N929" s="1"/>
    </row>
    <row r="930" spans="11:14">
      <c r="K930" s="1"/>
      <c r="L930" s="1"/>
      <c r="M930" s="1"/>
      <c r="N930" s="1"/>
    </row>
    <row r="931" spans="11:14">
      <c r="K931" s="1"/>
      <c r="L931" s="1"/>
      <c r="M931" s="1"/>
      <c r="N931" s="1"/>
    </row>
    <row r="932" spans="11:14">
      <c r="K932" s="1"/>
      <c r="L932" s="1"/>
      <c r="M932" s="1"/>
      <c r="N932" s="1"/>
    </row>
    <row r="933" spans="11:14">
      <c r="K933" s="1"/>
      <c r="L933" s="1"/>
      <c r="M933" s="1"/>
      <c r="N933" s="1"/>
    </row>
    <row r="934" spans="11:14">
      <c r="K934" s="1"/>
      <c r="L934" s="1"/>
      <c r="M934" s="1"/>
      <c r="N934" s="1"/>
    </row>
    <row r="935" spans="11:14">
      <c r="K935" s="1"/>
      <c r="L935" s="1"/>
      <c r="M935" s="1"/>
      <c r="N935" s="1"/>
    </row>
    <row r="936" spans="11:14">
      <c r="K936" s="1"/>
      <c r="L936" s="1"/>
      <c r="M936" s="1"/>
      <c r="N936" s="1"/>
    </row>
    <row r="937" spans="11:14">
      <c r="K937" s="1"/>
      <c r="L937" s="1"/>
      <c r="M937" s="1"/>
      <c r="N937" s="1"/>
    </row>
    <row r="938" spans="11:14">
      <c r="K938" s="1"/>
      <c r="L938" s="1"/>
      <c r="M938" s="1"/>
      <c r="N938" s="1"/>
    </row>
    <row r="939" spans="11:14">
      <c r="K939" s="1"/>
      <c r="L939" s="1"/>
      <c r="M939" s="1"/>
      <c r="N939" s="1"/>
    </row>
    <row r="940" spans="11:14">
      <c r="K940" s="1"/>
      <c r="L940" s="1"/>
      <c r="M940" s="1"/>
      <c r="N940" s="1"/>
    </row>
    <row r="941" spans="11:14">
      <c r="K941" s="1"/>
      <c r="L941" s="1"/>
      <c r="M941" s="1"/>
      <c r="N941" s="1"/>
    </row>
    <row r="942" spans="11:14">
      <c r="K942" s="1"/>
      <c r="L942" s="1"/>
      <c r="M942" s="1"/>
      <c r="N942" s="1"/>
    </row>
    <row r="943" spans="11:14">
      <c r="K943" s="1"/>
      <c r="L943" s="1"/>
      <c r="M943" s="1"/>
      <c r="N943" s="1"/>
    </row>
    <row r="944" spans="11:14">
      <c r="K944" s="1"/>
      <c r="L944" s="1"/>
      <c r="M944" s="1"/>
      <c r="N944" s="1"/>
    </row>
    <row r="945" spans="11:14">
      <c r="K945" s="1"/>
      <c r="L945" s="1"/>
      <c r="M945" s="1"/>
      <c r="N945" s="1"/>
    </row>
    <row r="946" spans="11:14">
      <c r="K946" s="1"/>
      <c r="L946" s="1"/>
      <c r="M946" s="1"/>
      <c r="N946" s="1"/>
    </row>
    <row r="947" spans="11:14">
      <c r="K947" s="1"/>
      <c r="L947" s="1"/>
      <c r="M947" s="1"/>
      <c r="N947" s="1"/>
    </row>
    <row r="948" spans="11:14">
      <c r="K948" s="1"/>
      <c r="L948" s="1"/>
      <c r="M948" s="1"/>
      <c r="N948" s="1"/>
    </row>
    <row r="949" spans="11:14">
      <c r="K949" s="1"/>
      <c r="L949" s="1"/>
      <c r="M949" s="1"/>
      <c r="N949" s="1"/>
    </row>
    <row r="950" spans="11:14">
      <c r="K950" s="1"/>
      <c r="L950" s="1"/>
      <c r="M950" s="1"/>
      <c r="N950" s="1"/>
    </row>
    <row r="951" spans="11:14">
      <c r="K951" s="1"/>
      <c r="L951" s="1"/>
      <c r="M951" s="1"/>
      <c r="N951" s="1"/>
    </row>
    <row r="952" spans="11:14">
      <c r="K952" s="1"/>
      <c r="L952" s="1"/>
      <c r="M952" s="1"/>
      <c r="N952" s="1"/>
    </row>
    <row r="953" spans="11:14">
      <c r="K953" s="1"/>
      <c r="L953" s="1"/>
      <c r="M953" s="1"/>
      <c r="N953" s="1"/>
    </row>
    <row r="954" spans="11:14">
      <c r="K954" s="1"/>
      <c r="L954" s="1"/>
      <c r="M954" s="1"/>
      <c r="N954" s="1"/>
    </row>
    <row r="955" spans="11:14">
      <c r="K955" s="1"/>
      <c r="L955" s="1"/>
      <c r="M955" s="1"/>
      <c r="N955" s="1"/>
    </row>
    <row r="956" spans="11:14">
      <c r="K956" s="1"/>
      <c r="L956" s="1"/>
      <c r="M956" s="1"/>
      <c r="N956" s="1"/>
    </row>
    <row r="957" spans="11:14">
      <c r="K957" s="1"/>
      <c r="L957" s="1"/>
      <c r="M957" s="1"/>
      <c r="N957" s="1"/>
    </row>
    <row r="958" spans="11:14">
      <c r="K958" s="1"/>
      <c r="L958" s="1"/>
      <c r="M958" s="1"/>
      <c r="N958" s="1"/>
    </row>
    <row r="959" spans="11:14">
      <c r="K959" s="1"/>
      <c r="L959" s="1"/>
      <c r="M959" s="1"/>
      <c r="N959" s="1"/>
    </row>
    <row r="960" spans="11:14">
      <c r="K960" s="1"/>
      <c r="L960" s="1"/>
      <c r="M960" s="1"/>
      <c r="N960" s="1"/>
    </row>
    <row r="961" spans="11:14">
      <c r="K961" s="1"/>
      <c r="L961" s="1"/>
      <c r="M961" s="1"/>
      <c r="N961" s="1"/>
    </row>
    <row r="962" spans="11:14">
      <c r="K962" s="1"/>
      <c r="L962" s="1"/>
      <c r="M962" s="1"/>
      <c r="N962" s="1"/>
    </row>
    <row r="963" spans="11:14">
      <c r="K963" s="1"/>
      <c r="L963" s="1"/>
      <c r="M963" s="1"/>
      <c r="N963" s="1"/>
    </row>
    <row r="964" spans="11:14">
      <c r="K964" s="1"/>
      <c r="L964" s="1"/>
      <c r="M964" s="1"/>
      <c r="N964" s="1"/>
    </row>
    <row r="965" spans="11:14">
      <c r="K965" s="1"/>
      <c r="L965" s="1"/>
      <c r="M965" s="1"/>
      <c r="N965" s="1"/>
    </row>
    <row r="966" spans="11:14">
      <c r="K966" s="1"/>
      <c r="L966" s="1"/>
      <c r="M966" s="1"/>
      <c r="N966" s="1"/>
    </row>
    <row r="967" spans="11:14">
      <c r="K967" s="1"/>
      <c r="L967" s="1"/>
      <c r="M967" s="1"/>
      <c r="N967" s="1"/>
    </row>
    <row r="968" spans="11:14">
      <c r="K968" s="1"/>
      <c r="L968" s="1"/>
      <c r="M968" s="1"/>
      <c r="N968" s="1"/>
    </row>
    <row r="969" spans="11:14">
      <c r="K969" s="1"/>
      <c r="L969" s="1"/>
      <c r="M969" s="1"/>
      <c r="N969" s="1"/>
    </row>
    <row r="970" spans="11:14">
      <c r="K970" s="1"/>
      <c r="L970" s="1"/>
      <c r="M970" s="1"/>
      <c r="N970" s="1"/>
    </row>
    <row r="971" spans="11:14">
      <c r="K971" s="1"/>
      <c r="L971" s="1"/>
      <c r="M971" s="1"/>
      <c r="N971" s="1"/>
    </row>
    <row r="972" spans="11:14">
      <c r="K972" s="1"/>
      <c r="L972" s="1"/>
      <c r="M972" s="1"/>
      <c r="N972" s="1"/>
    </row>
    <row r="973" spans="11:14">
      <c r="K973" s="1"/>
      <c r="L973" s="1"/>
      <c r="M973" s="1"/>
      <c r="N973" s="1"/>
    </row>
    <row r="974" spans="11:14">
      <c r="K974" s="1"/>
      <c r="L974" s="1"/>
      <c r="M974" s="1"/>
      <c r="N974" s="1"/>
    </row>
    <row r="975" spans="11:14">
      <c r="K975" s="1"/>
      <c r="L975" s="1"/>
      <c r="M975" s="1"/>
      <c r="N975" s="1"/>
    </row>
    <row r="976" spans="11:14">
      <c r="K976" s="1"/>
      <c r="L976" s="1"/>
      <c r="M976" s="1"/>
      <c r="N976" s="1"/>
    </row>
    <row r="977" spans="11:14">
      <c r="K977" s="1"/>
      <c r="L977" s="1"/>
      <c r="M977" s="1"/>
      <c r="N977" s="1"/>
    </row>
    <row r="978" spans="11:14">
      <c r="K978" s="1"/>
      <c r="L978" s="1"/>
      <c r="M978" s="1"/>
      <c r="N978" s="1"/>
    </row>
    <row r="979" spans="11:14">
      <c r="K979" s="1"/>
      <c r="L979" s="1"/>
      <c r="M979" s="1"/>
      <c r="N979" s="1"/>
    </row>
    <row r="980" spans="11:14">
      <c r="K980" s="1"/>
      <c r="L980" s="1"/>
      <c r="M980" s="1"/>
      <c r="N980" s="1"/>
    </row>
    <row r="981" spans="11:14">
      <c r="K981" s="1"/>
      <c r="L981" s="1"/>
      <c r="M981" s="1"/>
      <c r="N981" s="1"/>
    </row>
    <row r="982" spans="11:14">
      <c r="K982" s="1"/>
      <c r="L982" s="1"/>
      <c r="M982" s="1"/>
      <c r="N982" s="1"/>
    </row>
    <row r="983" spans="11:14">
      <c r="K983" s="1"/>
      <c r="L983" s="1"/>
      <c r="M983" s="1"/>
      <c r="N983" s="1"/>
    </row>
    <row r="984" spans="11:14">
      <c r="K984" s="1"/>
      <c r="L984" s="1"/>
      <c r="M984" s="1"/>
      <c r="N984" s="1"/>
    </row>
    <row r="985" spans="11:14">
      <c r="K985" s="1"/>
      <c r="L985" s="1"/>
      <c r="M985" s="1"/>
      <c r="N985" s="1"/>
    </row>
    <row r="986" spans="11:14">
      <c r="K986" s="1"/>
      <c r="L986" s="1"/>
      <c r="M986" s="1"/>
      <c r="N986" s="1"/>
    </row>
    <row r="987" spans="11:14">
      <c r="K987" s="1"/>
      <c r="L987" s="1"/>
      <c r="M987" s="1"/>
      <c r="N987" s="1"/>
    </row>
    <row r="988" spans="11:14">
      <c r="L988" s="1"/>
      <c r="M988" s="1"/>
      <c r="N988" s="1"/>
    </row>
    <row r="989" spans="11:14">
      <c r="L989" s="1"/>
      <c r="M989" s="1"/>
      <c r="N989" s="1"/>
    </row>
    <row r="990" spans="11:14">
      <c r="L990" s="1"/>
      <c r="M990" s="1"/>
      <c r="N990" s="1"/>
    </row>
    <row r="991" spans="11:14">
      <c r="L991" s="1"/>
      <c r="M991" s="1"/>
      <c r="N991" s="1"/>
    </row>
  </sheetData>
  <mergeCells count="11">
    <mergeCell ref="C1:G2"/>
    <mergeCell ref="K6:K7"/>
    <mergeCell ref="L6:L7"/>
    <mergeCell ref="O6:Q7"/>
    <mergeCell ref="T3:U3"/>
    <mergeCell ref="J12:J13"/>
    <mergeCell ref="J14:J15"/>
    <mergeCell ref="J16:J17"/>
    <mergeCell ref="X3:Y3"/>
    <mergeCell ref="Z3:AA3"/>
    <mergeCell ref="V3:W3"/>
  </mergeCells>
  <phoneticPr fontId="2" type="noConversion"/>
  <dataValidations count="2">
    <dataValidation type="list" errorStyle="warning" allowBlank="1" showInputMessage="1" showErrorMessage="1" errorTitle="어허!!!" error="1~4에서만 고르세요" sqref="L6:L7" xr:uid="{1EA5D263-7579-4949-9C0D-B09D4BC089B0}">
      <formula1>$L$1:$L$4</formula1>
    </dataValidation>
    <dataValidation errorStyle="warning" allowBlank="1" showInputMessage="1" showErrorMessage="1" errorTitle="어허!!!!" error="수정 금지!!!" sqref="M7:N7" xr:uid="{5EECB145-9457-4FDB-8A13-673C676C5C74}"/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20</vt:i4>
      </vt:variant>
    </vt:vector>
  </HeadingPairs>
  <TitlesOfParts>
    <vt:vector size="22" baseType="lpstr">
      <vt:lpstr>RRRP SCARA 로봇 IK Using NR</vt:lpstr>
      <vt:lpstr>관절공간 경로 계획 및 모션 PI제어</vt:lpstr>
      <vt:lpstr>'관절공간 경로 계획 및 모션 PI제어'!c.case1</vt:lpstr>
      <vt:lpstr>'관절공간 경로 계획 및 모션 PI제어'!c.case2</vt:lpstr>
      <vt:lpstr>'관절공간 경로 계획 및 모션 PI제어'!c.case3</vt:lpstr>
      <vt:lpstr>'관절공간 경로 계획 및 모션 PI제어'!c.case4</vt:lpstr>
      <vt:lpstr>'관절공간 경로 계획 및 모션 PI제어'!c.case5</vt:lpstr>
      <vt:lpstr>'관절공간 경로 계획 및 모션 PI제어'!c.case6</vt:lpstr>
      <vt:lpstr>'관절공간 경로 계획 및 모션 PI제어'!d.theta1</vt:lpstr>
      <vt:lpstr>'관절공간 경로 계획 및 모션 PI제어'!d.theta2</vt:lpstr>
      <vt:lpstr>'관절공간 경로 계획 및 모션 PI제어'!d.theta3</vt:lpstr>
      <vt:lpstr>'관절공간 경로 계획 및 모션 PI제어'!d.theta4</vt:lpstr>
      <vt:lpstr>i.e</vt:lpstr>
      <vt:lpstr>J</vt:lpstr>
      <vt:lpstr>'관절공간 경로 계획 및 모션 PI제어'!Ki</vt:lpstr>
      <vt:lpstr>'관절공간 경로 계획 및 모션 PI제어'!Kp</vt:lpstr>
      <vt:lpstr>Omega.n</vt:lpstr>
      <vt:lpstr>'관절공간 경로 계획 및 모션 PI제어'!t</vt:lpstr>
      <vt:lpstr>thetabd</vt:lpstr>
      <vt:lpstr>thetak</vt:lpstr>
      <vt:lpstr>Vbd</vt:lpstr>
      <vt:lpstr>'관절공간 경로 계획 및 모션 PI제어'!zeta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진열 김</dc:creator>
  <cp:lastModifiedBy>진열 김</cp:lastModifiedBy>
  <dcterms:created xsi:type="dcterms:W3CDTF">2023-12-13T12:01:56Z</dcterms:created>
  <dcterms:modified xsi:type="dcterms:W3CDTF">2024-01-08T12:29:30Z</dcterms:modified>
</cp:coreProperties>
</file>