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firstSheet="1" activeTab="5"/>
  </bookViews>
  <sheets>
    <sheet name="question 1" sheetId="1" r:id="rId1"/>
    <sheet name="question 2 table1" sheetId="6" r:id="rId2"/>
    <sheet name="Question 2 Table 2" sheetId="15" r:id="rId3"/>
    <sheet name="Question 2 Table3" sheetId="16" r:id="rId4"/>
    <sheet name="question 3" sheetId="10" r:id="rId5"/>
    <sheet name="question 4" sheetId="11" r:id="rId6"/>
  </sheets>
  <calcPr calcId="144525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<sst xmlns="http://schemas.openxmlformats.org/spreadsheetml/2006/main" count="145" uniqueCount="44">
  <si>
    <t>Exercice 5</t>
  </si>
  <si>
    <t>Ivy  League Applicants</t>
  </si>
  <si>
    <t>Students</t>
  </si>
  <si>
    <t xml:space="preserve">Faculty </t>
  </si>
  <si>
    <t xml:space="preserve">University 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</si>
  <si>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</si>
  <si>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</si>
  <si>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</si>
  <si>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</si>
  <si>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</si>
  <si>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</si>
  <si>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</si>
  <si>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</si>
  <si>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</si>
  <si>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</si>
  <si>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</si>
  <si>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</si>
  <si>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</si>
  <si>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>Étiquettes de lignes</t>
  </si>
  <si>
    <t>Somme de Students</t>
  </si>
  <si>
    <t>Moyenne de Students2</t>
  </si>
  <si>
    <t>Total général</t>
  </si>
  <si>
    <t>Étiquettes de colonnes</t>
  </si>
  <si>
    <t>ID</t>
  </si>
  <si>
    <t>PU</t>
  </si>
  <si>
    <t>QTE</t>
  </si>
  <si>
    <t>PT</t>
  </si>
  <si>
    <t>Remise</t>
  </si>
  <si>
    <t>Val Remise</t>
  </si>
  <si>
    <t>Total à payer</t>
  </si>
  <si>
    <t>Total Facture</t>
  </si>
  <si>
    <t>TVA :</t>
  </si>
  <si>
    <t>Val TVA</t>
  </si>
  <si>
    <t>TTC:</t>
  </si>
  <si>
    <t>Question 4</t>
  </si>
  <si>
    <t>Time (s)</t>
  </si>
  <si>
    <t>Distance (m)</t>
  </si>
  <si>
    <t>Speed (m/s)</t>
  </si>
  <si>
    <t>poject by :</t>
  </si>
  <si>
    <t>ZERROUKI ALAA</t>
  </si>
  <si>
    <t>BENAZIZA MALAK</t>
  </si>
  <si>
    <t>AFRAA WAFAA</t>
  </si>
  <si>
    <t>BELAIDI RAMZI ZAKARIA</t>
  </si>
  <si>
    <t>BELHADJ AHMED AMINE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</si>
</sst>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#,##0.00\ [$DZD]"/>
    <numFmt numFmtId="179" formatCode="#,##0\ [$DZD]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8" tint="-0.24997711111789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3" applyNumberFormat="0" applyAlignment="0" applyProtection="0">
      <alignment vertical="center"/>
    </xf>
    <xf numFmtId="0" fontId="12" fillId="6" borderId="14" applyNumberFormat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7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178" fontId="0" fillId="0" borderId="5" xfId="0" applyNumberFormat="1" applyBorder="1"/>
    <xf numFmtId="0" fontId="0" fillId="0" borderId="5" xfId="0" applyBorder="1"/>
    <xf numFmtId="179" fontId="0" fillId="0" borderId="5" xfId="0" applyNumberFormat="1" applyBorder="1"/>
    <xf numFmtId="9" fontId="0" fillId="0" borderId="5" xfId="3" applyNumberFormat="1" applyFont="1" applyBorder="1" applyAlignment="1">
      <alignment horizontal="center" vertical="center"/>
    </xf>
    <xf numFmtId="179" fontId="0" fillId="0" borderId="6" xfId="0" applyNumberFormat="1" applyBorder="1"/>
    <xf numFmtId="0" fontId="0" fillId="0" borderId="7" xfId="0" applyBorder="1"/>
    <xf numFmtId="178" fontId="0" fillId="0" borderId="8" xfId="0" applyNumberFormat="1" applyBorder="1"/>
    <xf numFmtId="0" fontId="0" fillId="0" borderId="8" xfId="0" applyBorder="1"/>
    <xf numFmtId="179" fontId="0" fillId="0" borderId="8" xfId="0" applyNumberFormat="1" applyBorder="1"/>
    <xf numFmtId="179" fontId="0" fillId="0" borderId="9" xfId="0" applyNumberFormat="1" applyBorder="1"/>
    <xf numFmtId="178" fontId="0" fillId="0" borderId="0" xfId="0" applyNumberFormat="1"/>
    <xf numFmtId="179" fontId="0" fillId="0" borderId="0" xfId="0" applyNumberFormat="1"/>
    <xf numFmtId="9" fontId="0" fillId="0" borderId="0" xfId="3" applyFont="1"/>
    <xf numFmtId="1" fontId="0" fillId="0" borderId="0" xfId="0" applyNumberFormat="1"/>
    <xf numFmtId="9" fontId="0" fillId="0" borderId="6" xfId="3" applyFont="1" applyBorder="1" applyAlignment="1">
      <alignment horizontal="right"/>
    </xf>
    <xf numFmtId="9" fontId="0" fillId="0" borderId="4" xfId="3" applyFont="1" applyBorder="1" applyAlignment="1">
      <alignment horizontal="right"/>
    </xf>
    <xf numFmtId="178" fontId="1" fillId="0" borderId="5" xfId="0" applyNumberFormat="1" applyFont="1" applyBorder="1"/>
    <xf numFmtId="9" fontId="0" fillId="0" borderId="5" xfId="0" applyNumberFormat="1" applyBorder="1"/>
    <xf numFmtId="0" fontId="0" fillId="0" borderId="6" xfId="0" applyBorder="1" applyAlignment="1">
      <alignment horizontal="right"/>
    </xf>
    <xf numFmtId="0" fontId="0" fillId="0" borderId="4" xfId="0" applyBorder="1" applyAlignment="1">
      <alignment horizontal="right"/>
    </xf>
    <xf numFmtId="178" fontId="2" fillId="2" borderId="5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5" xfId="0" applyBorder="1" applyAlignment="1">
      <alignment horizontal="centerContinuous" vertical="center"/>
    </xf>
    <xf numFmtId="0" fontId="0" fillId="0" borderId="5" xfId="0" applyBorder="1" applyAlignment="1">
      <alignment horizontal="centerContinuous"/>
    </xf>
    <xf numFmtId="0" fontId="0" fillId="3" borderId="5" xfId="0" applyFill="1" applyBorder="1" applyAlignment="1">
      <alignment vertical="center"/>
    </xf>
    <xf numFmtId="0" fontId="0" fillId="3" borderId="5" xfId="0" applyFill="1" applyBorder="1"/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</cellXfs>
  <cellStyles count="49">
    <cellStyle name="Normal" xfId="0" builtinId="0"/>
    <cellStyle name="Virgule" xfId="1" builtinId="3"/>
    <cellStyle name="Monétaire" xfId="2" builtinId="4"/>
    <cellStyle name="Pourcentage" xfId="3" builtinId="5"/>
    <cellStyle name="Milliers [0]" xfId="4" builtinId="6"/>
    <cellStyle name="Monétaire [0]" xfId="5" builtinId="7"/>
    <cellStyle name="Lien hypertexte" xfId="6" builtinId="8"/>
    <cellStyle name="Lien hypertexte visité" xfId="7" builtinId="9"/>
    <cellStyle name="Note" xfId="8" builtinId="10"/>
    <cellStyle name="Avertissement" xfId="9" builtinId="11"/>
    <cellStyle name="Titre" xfId="10" builtinId="15"/>
    <cellStyle name="CTexte explicatif" xfId="11" builtinId="53"/>
    <cellStyle name="Titre 1" xfId="12" builtinId="16"/>
    <cellStyle name="Titre 2" xfId="13" builtinId="17"/>
    <cellStyle name="Titre 3" xfId="14" builtinId="18"/>
    <cellStyle name="Titre 4" xfId="15" builtinId="19"/>
    <cellStyle name="Entrée" xfId="16" builtinId="20"/>
    <cellStyle name="Sortie" xfId="17" builtinId="21"/>
    <cellStyle name="Calcul" xfId="18" builtinId="22"/>
    <cellStyle name="Vérification de cellule" xfId="19" builtinId="23"/>
    <cellStyle name="Cellule liée" xfId="20" builtinId="24"/>
    <cellStyle name="Total" xfId="21" builtinId="25"/>
    <cellStyle name="Satisfaisant" xfId="22" builtinId="26"/>
    <cellStyle name="Insatisfaisant" xfId="23" builtinId="27"/>
    <cellStyle name="Neutre" xfId="24" builtinId="28"/>
    <cellStyle name="Accent1" xfId="25" builtinId="29"/>
    <cellStyle name="20 % - Accent1" xfId="26" builtinId="30"/>
    <cellStyle name="40 % - Accent1" xfId="27" builtinId="31"/>
    <cellStyle name="60 % - Accent1" xfId="28" builtinId="32"/>
    <cellStyle name="Accent2" xfId="29" builtinId="33"/>
    <cellStyle name="20 % - Accent2" xfId="30" builtinId="34"/>
    <cellStyle name="40 % - Accent2" xfId="31" builtinId="35"/>
    <cellStyle name="60 % - Accent2" xfId="32" builtinId="36"/>
    <cellStyle name="Accent3" xfId="33" builtinId="37"/>
    <cellStyle name="20 % - Accent3" xfId="34" builtinId="38"/>
    <cellStyle name="40 % - Accent3" xfId="35" builtinId="39"/>
    <cellStyle name="60 % - Accent3" xfId="36" builtinId="40"/>
    <cellStyle name="Accent4" xfId="37" builtinId="41"/>
    <cellStyle name="20 % - Accent4" xfId="38" builtinId="42"/>
    <cellStyle name="40 % - Accent4" xfId="39" builtinId="43"/>
    <cellStyle name="60 % - Accent4" xfId="40" builtinId="44"/>
    <cellStyle name="Accent5" xfId="41" builtinId="45"/>
    <cellStyle name="20 % - Accent5" xfId="42" builtinId="46"/>
    <cellStyle name="40 % - Accent5" xfId="43" builtinId="47"/>
    <cellStyle name="60 % - Accent5" xfId="44" builtinId="48"/>
    <cellStyle name="Accent6" xfId="45" builtinId="49"/>
    <cellStyle name="20 % - Accent6" xfId="46" builtinId="50"/>
    <cellStyle name="40 % - Accent6" xfId="47" builtinId="51"/>
    <cellStyle name="60 % - Accent6" xfId="48" builtinId="52"/>
  </cellStyles>
  <dxfs count="7">
    <dxf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#,##0.00\ [$DZD]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9" formatCode="#,##0\ [$DZD]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9" formatCode="0%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9" formatCode="#,##0\ [$DZD]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9" formatCode="#,##0\ [$DZD]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  <a:endParaRPr lang="en-US"/>
          </a:p>
          <a:p>
            <a:pPr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362102681090097"/>
          <c:y val="0.044352034671417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26920384951881"/>
          <c:y val="0.17357648002333"/>
          <c:w val="0.902863517060367"/>
          <c:h val="0.614984324876057"/>
        </c:manualLayout>
      </c:layout>
      <c:lineChart>
        <c:grouping val="standard"/>
        <c:varyColors val="0"/>
        <c:ser>
          <c:idx val="2"/>
          <c:order val="1"/>
          <c:tx>
            <c:strRef>
              <c:f>'question 4'!$C$3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'question 4'!$C$4:$C$13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8.16666666666667</c:v>
                </c:pt>
                <c:pt idx="6">
                  <c:v>9</c:v>
                </c:pt>
                <c:pt idx="7">
                  <c:v>9.375</c:v>
                </c:pt>
                <c:pt idx="8">
                  <c:v>9.22222222222222</c:v>
                </c:pt>
                <c:pt idx="9">
                  <c:v>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77861951"/>
        <c:axId val="1971485887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'question 4'!$B$3</c15:sqref>
                        </c15:formulaRef>
                      </c:ext>
                    </c:extLst>
                    <c:strCache>
                      <c:ptCount val="1"/>
                      <c:pt idx="0">
                        <c:v>Distance (m)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'question 4'!$B$4:$B$13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17</c:v>
                      </c:pt>
                      <c:pt idx="3">
                        <c:v>27</c:v>
                      </c:pt>
                      <c:pt idx="4">
                        <c:v>37</c:v>
                      </c:pt>
                      <c:pt idx="5">
                        <c:v>49</c:v>
                      </c:pt>
                      <c:pt idx="6">
                        <c:v>63</c:v>
                      </c:pt>
                      <c:pt idx="7">
                        <c:v>75</c:v>
                      </c:pt>
                      <c:pt idx="8">
                        <c:v>83</c:v>
                      </c:pt>
                      <c:pt idx="9">
                        <c:v>91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7786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1485887"/>
        <c:crosses val="autoZero"/>
        <c:auto val="1"/>
        <c:lblAlgn val="ctr"/>
        <c:lblOffset val="100"/>
        <c:noMultiLvlLbl val="0"/>
      </c:catAx>
      <c:valAx>
        <c:axId val="19714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786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fr-FR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/distance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'question 4'!$B$3</c:f>
              <c:strCache>
                <c:ptCount val="1"/>
                <c:pt idx="0">
                  <c:v>Distance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'question 4'!$B$4:$B$13</c15:sqref>
                  </c15:fullRef>
                </c:ext>
              </c:extLst>
              <c:f>('question 4'!$B$4:$B$9,'question 4'!$B$11:$B$13)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75</c:v>
                </c:pt>
                <c:pt idx="7">
                  <c:v>83</c:v>
                </c:pt>
                <c:pt idx="8">
                  <c:v>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4'!$C$4:$C$13</c15:sqref>
                  </c15:fullRef>
                </c:ext>
              </c:extLst>
              <c:f>('question 4'!$C$4:$C$9,'question 4'!$C$11:$C$13)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8.16666666666667</c:v>
                </c:pt>
                <c:pt idx="6">
                  <c:v>9.375</c:v>
                </c:pt>
                <c:pt idx="7">
                  <c:v>9.22222222222222</c:v>
                </c:pt>
                <c:pt idx="8">
                  <c:v>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1348847"/>
        <c:axId val="813508495"/>
      </c:lineChart>
      <c:catAx>
        <c:axId val="74134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508495"/>
        <c:crosses val="autoZero"/>
        <c:auto val="1"/>
        <c:lblAlgn val="ctr"/>
        <c:lblOffset val="100"/>
        <c:noMultiLvlLbl val="0"/>
      </c:catAx>
      <c:valAx>
        <c:axId val="81350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134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fr-F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133350</xdr:colOff>
      <xdr:row>1</xdr:row>
      <xdr:rowOff>166687</xdr:rowOff>
    </xdr:from>
    <xdr:to>
      <xdr:col>8</xdr:col>
      <xdr:colOff>400050</xdr:colOff>
      <xdr:row>17</xdr:row>
      <xdr:rowOff>123825</xdr:rowOff>
    </xdr:to>
    <xdr:graphicFrame>
      <xdr:nvGraphicFramePr>
        <xdr:cNvPr id="3" name="Graphique 2"/>
        <xdr:cNvGraphicFramePr/>
      </xdr:nvGraphicFramePr>
      <xdr:xfrm>
        <a:off x="2827655" y="349250"/>
        <a:ext cx="4038600" cy="2883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547687</xdr:colOff>
      <xdr:row>1</xdr:row>
      <xdr:rowOff>185737</xdr:rowOff>
    </xdr:from>
    <xdr:to>
      <xdr:col>14</xdr:col>
      <xdr:colOff>66675</xdr:colOff>
      <xdr:row>17</xdr:row>
      <xdr:rowOff>133350</xdr:rowOff>
    </xdr:to>
    <xdr:graphicFrame>
      <xdr:nvGraphicFramePr>
        <xdr:cNvPr id="2" name="Graphique 1"/>
        <xdr:cNvGraphicFramePr/>
      </xdr:nvGraphicFramePr>
      <xdr:xfrm>
        <a:off x="7013575" y="365760"/>
        <a:ext cx="4045585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292.8714195602" refreshedBy="Mustapha ZERROUKI" recordCount="40">
  <cacheSource type="worksheet">
    <worksheetSource ref="B4:C44" sheet="question 1"/>
  </cacheSource>
  <cacheFields count="2">
    <cacheField name="Students" numFmtId="0">
      <sharedItems containsSemiMixedTypes="0" containsString="0" containsNumber="1" containsInteger="1" minValue="0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 " numFmtId="0">
      <sharedItems count="5">
        <s v="Arts"/>
        <s v="Physics"/>
        <s v="Economics"/>
        <s v="Mathematics"/>
        <s v="Psychology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292.9086659722" refreshedBy="Mustapha ZERROUKI" recordCount="40">
  <cacheSource type="worksheet">
    <worksheetSource ref="B4:D44" sheet="question 1"/>
  </cacheSource>
  <cacheFields count="3">
    <cacheField name="Students" numFmtId="0"/>
    <cacheField name="Faculty " numFmtId="0">
      <sharedItems count="5">
        <s v="Arts"/>
        <s v="Physics"/>
        <s v="Economics"/>
        <s v="Mathematics"/>
        <s v="Psychology"/>
      </sharedItems>
    </cacheField>
    <cacheField name="University 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</r>
  <r>
    <x v="1"/>
    <x v="1"/>
  </r>
  <r>
    <x v="2"/>
    <x v="2"/>
  </r>
  <r>
    <x v="3"/>
    <x v="2"/>
  </r>
  <r>
    <x v="4"/>
    <x v="0"/>
  </r>
  <r>
    <x v="5"/>
    <x v="2"/>
  </r>
  <r>
    <x v="6"/>
    <x v="0"/>
  </r>
  <r>
    <x v="7"/>
    <x v="0"/>
  </r>
  <r>
    <x v="8"/>
    <x v="3"/>
  </r>
  <r>
    <x v="9"/>
    <x v="3"/>
  </r>
  <r>
    <x v="10"/>
    <x v="3"/>
  </r>
  <r>
    <x v="11"/>
    <x v="1"/>
  </r>
  <r>
    <x v="12"/>
    <x v="4"/>
  </r>
  <r>
    <x v="13"/>
    <x v="2"/>
  </r>
  <r>
    <x v="14"/>
    <x v="2"/>
  </r>
  <r>
    <x v="15"/>
    <x v="4"/>
  </r>
  <r>
    <x v="16"/>
    <x v="1"/>
  </r>
  <r>
    <x v="17"/>
    <x v="4"/>
  </r>
  <r>
    <x v="18"/>
    <x v="1"/>
  </r>
  <r>
    <x v="19"/>
    <x v="1"/>
  </r>
  <r>
    <x v="20"/>
    <x v="1"/>
  </r>
  <r>
    <x v="21"/>
    <x v="3"/>
  </r>
  <r>
    <x v="22"/>
    <x v="0"/>
  </r>
  <r>
    <x v="23"/>
    <x v="4"/>
  </r>
  <r>
    <x v="24"/>
    <x v="2"/>
  </r>
  <r>
    <x v="25"/>
    <x v="0"/>
  </r>
  <r>
    <x v="26"/>
    <x v="4"/>
  </r>
  <r>
    <x v="27"/>
    <x v="3"/>
  </r>
  <r>
    <x v="13"/>
    <x v="2"/>
  </r>
  <r>
    <x v="28"/>
    <x v="1"/>
  </r>
  <r>
    <x v="29"/>
    <x v="3"/>
  </r>
  <r>
    <x v="30"/>
    <x v="4"/>
  </r>
  <r>
    <x v="31"/>
    <x v="1"/>
  </r>
  <r>
    <x v="32"/>
    <x v="0"/>
  </r>
  <r>
    <x v="33"/>
    <x v="0"/>
  </r>
  <r>
    <x v="4"/>
    <x v="3"/>
  </r>
  <r>
    <x v="34"/>
    <x v="4"/>
  </r>
  <r>
    <x v="35"/>
    <x v="3"/>
  </r>
  <r>
    <x v="36"/>
    <x v="4"/>
  </r>
  <r>
    <x v="36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4" cacheId="0" autoFormatId="1" applyNumberFormats="0" applyBorderFormats="0" applyFontFormats="0" applyPatternFormats="0" applyAlignmentFormats="0" applyWidthHeightFormats="1" dataCaption="Valeurs" updatedVersion="6" minRefreshableVersion="3" createdVersion="6" useAutoFormatting="1" indent="0" outline="1" outlineData="1" showDrill="1" multipleFieldFilters="0">
  <location ref="A3:C9" firstHeaderRow="0" firstDataRow="1" firstDataCol="1"/>
  <pivotFields count="2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1" baseItem="1"/>
    <dataField name="Moyenne de Students2" fld="0" subtotal="average" baseField="1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1" cacheId="1" autoFormatId="1" applyNumberFormats="0" applyBorderFormats="0" applyFontFormats="0" applyPatternFormats="0" applyAlignmentFormats="0" applyWidthHeightFormats="1" dataCaption="Valeurs" updatedVersion="6" minRefreshableVersion="3" createdVersion="6" useAutoFormatting="1" indent="0" outline="1" outlineData="1" showDrill="1" multipleFieldFilters="0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13" cacheId="1" autoFormatId="1" applyNumberFormats="0" applyBorderFormats="0" applyFontFormats="0" applyPatternFormats="0" applyAlignmentFormats="0" applyWidthHeightFormats="1" dataCaption="Valeurs" updatedVersion="6" minRefreshableVersion="3" createdVersion="6" useAutoFormatting="1" indent="0" outline="1" outlineData="1" showDrill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au4" displayName="Tableau4" ref="B2:H16" totalsRowShown="0">
  <tableColumns count="7">
    <tableColumn id="1" name="ID" dataDxfId="0"/>
    <tableColumn id="2" name="PU" dataDxfId="1"/>
    <tableColumn id="3" name="QTE" dataDxfId="2"/>
    <tableColumn id="4" name="PT" dataDxfId="3"/>
    <tableColumn id="5" name="Remise" dataDxfId="4"/>
    <tableColumn id="6" name="Val Remise" dataDxfId="5"/>
    <tableColumn id="7" name="Total à paye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au6" displayName="Tableau6" ref="A3:C13" totalsRowShown="0">
  <tableColumns count="3">
    <tableColumn id="1" name="Time (s)"/>
    <tableColumn id="2" name="Distance (m)"/>
    <tableColumn id="3" name="Speed (m/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6"/>
  <sheetViews>
    <sheetView topLeftCell="A4" workbookViewId="0">
      <selection activeCell="E22" sqref="E22"/>
    </sheetView>
  </sheetViews>
  <sheetFormatPr defaultColWidth="11" defaultRowHeight="14.4" outlineLevelCol="4"/>
  <cols>
    <col min="2" max="2" width="11.712962962963" customWidth="1"/>
    <col min="3" max="3" width="14.4259259259259" customWidth="1"/>
  </cols>
  <sheetData>
    <row r="1" spans="1:1">
      <c r="A1" t="s">
        <v>0</v>
      </c>
    </row>
    <row r="3" spans="2:4">
      <c r="B3" s="28" t="s">
        <v>1</v>
      </c>
      <c r="C3" s="29"/>
      <c r="D3" s="29"/>
    </row>
    <row r="4" spans="2:4">
      <c r="B4" s="30" t="s">
        <v>2</v>
      </c>
      <c r="C4" s="31" t="s">
        <v>3</v>
      </c>
      <c r="D4" s="31" t="s">
        <v>4</v>
      </c>
    </row>
    <row r="5" spans="2:5">
      <c r="B5" s="32">
        <v>591</v>
      </c>
      <c r="C5" s="33" t="s">
        <v>5</v>
      </c>
      <c r="D5" s="33" t="s">
        <v>6</v>
      </c>
      <c r="E5" s="26"/>
    </row>
    <row r="6" spans="2:5">
      <c r="B6" s="32">
        <v>9567</v>
      </c>
      <c r="C6" s="34" t="s">
        <v>7</v>
      </c>
      <c r="D6" s="34" t="s">
        <v>8</v>
      </c>
      <c r="E6" s="35"/>
    </row>
    <row r="7" spans="2:5">
      <c r="B7" s="32">
        <v>542</v>
      </c>
      <c r="C7" s="33" t="s">
        <v>9</v>
      </c>
      <c r="D7" s="33" t="s">
        <v>10</v>
      </c>
      <c r="E7" s="26"/>
    </row>
    <row r="8" spans="2:5">
      <c r="B8" s="32">
        <v>346</v>
      </c>
      <c r="C8" s="33" t="s">
        <v>9</v>
      </c>
      <c r="D8" s="33" t="s">
        <v>11</v>
      </c>
      <c r="E8" s="26"/>
    </row>
    <row r="9" spans="2:5">
      <c r="B9" s="32">
        <v>849</v>
      </c>
      <c r="C9" s="33" t="s">
        <v>5</v>
      </c>
      <c r="D9" s="33" t="s">
        <v>12</v>
      </c>
      <c r="E9" s="26"/>
    </row>
    <row r="10" spans="2:5">
      <c r="B10" s="32">
        <v>552</v>
      </c>
      <c r="C10" s="33" t="s">
        <v>9</v>
      </c>
      <c r="D10" s="33" t="s">
        <v>13</v>
      </c>
      <c r="E10" s="26"/>
    </row>
    <row r="11" spans="2:5">
      <c r="B11" s="32">
        <v>173</v>
      </c>
      <c r="C11" s="33" t="s">
        <v>5</v>
      </c>
      <c r="D11" s="33" t="s">
        <v>11</v>
      </c>
      <c r="E11" s="26"/>
    </row>
    <row r="12" spans="2:5">
      <c r="B12" s="32">
        <v>1355</v>
      </c>
      <c r="C12" s="33" t="s">
        <v>5</v>
      </c>
      <c r="D12" s="33" t="s">
        <v>13</v>
      </c>
      <c r="E12" s="26"/>
    </row>
    <row r="13" spans="2:5">
      <c r="B13" s="32">
        <v>193</v>
      </c>
      <c r="C13" s="33" t="s">
        <v>14</v>
      </c>
      <c r="D13" s="33" t="s">
        <v>15</v>
      </c>
      <c r="E13" s="26"/>
    </row>
    <row r="14" spans="2:5">
      <c r="B14" s="32">
        <v>615</v>
      </c>
      <c r="C14" s="33" t="s">
        <v>14</v>
      </c>
      <c r="D14" s="33" t="s">
        <v>11</v>
      </c>
      <c r="E14" s="26"/>
    </row>
    <row r="15" spans="2:5">
      <c r="B15" s="32">
        <v>1579</v>
      </c>
      <c r="C15" s="33" t="s">
        <v>14</v>
      </c>
      <c r="D15" s="33" t="s">
        <v>8</v>
      </c>
      <c r="E15" s="26"/>
    </row>
    <row r="16" spans="2:5">
      <c r="B16" s="32">
        <v>547</v>
      </c>
      <c r="C16" s="33" t="s">
        <v>7</v>
      </c>
      <c r="D16" s="33" t="s">
        <v>10</v>
      </c>
      <c r="E16" s="26"/>
    </row>
    <row r="17" spans="2:5">
      <c r="B17" s="32">
        <v>1687</v>
      </c>
      <c r="C17" s="33" t="s">
        <v>16</v>
      </c>
      <c r="D17" s="33" t="s">
        <v>10</v>
      </c>
      <c r="E17" s="26"/>
    </row>
    <row r="18" spans="2:5">
      <c r="B18" s="32">
        <v>972</v>
      </c>
      <c r="C18" s="33" t="s">
        <v>9</v>
      </c>
      <c r="D18" s="33" t="s">
        <v>8</v>
      </c>
      <c r="E18" s="26"/>
    </row>
    <row r="19" spans="2:5">
      <c r="B19" s="32">
        <v>234</v>
      </c>
      <c r="C19" s="33" t="s">
        <v>9</v>
      </c>
      <c r="D19" s="33" t="s">
        <v>17</v>
      </c>
      <c r="E19" s="26"/>
    </row>
    <row r="20" spans="2:5">
      <c r="B20" s="32">
        <v>151</v>
      </c>
      <c r="C20" s="33" t="s">
        <v>16</v>
      </c>
      <c r="D20" s="33" t="s">
        <v>15</v>
      </c>
      <c r="E20" s="26"/>
    </row>
    <row r="21" spans="2:5">
      <c r="B21" s="32">
        <v>1793</v>
      </c>
      <c r="C21" s="33" t="s">
        <v>7</v>
      </c>
      <c r="D21" s="33" t="s">
        <v>12</v>
      </c>
      <c r="E21" s="26"/>
    </row>
    <row r="22" spans="2:5">
      <c r="B22" s="32">
        <v>315</v>
      </c>
      <c r="C22" s="33" t="s">
        <v>16</v>
      </c>
      <c r="D22" s="33" t="s">
        <v>12</v>
      </c>
      <c r="E22" s="26"/>
    </row>
    <row r="23" spans="2:5">
      <c r="B23" s="32">
        <v>618</v>
      </c>
      <c r="C23" s="33" t="s">
        <v>7</v>
      </c>
      <c r="D23" s="33" t="s">
        <v>13</v>
      </c>
      <c r="E23" s="26"/>
    </row>
    <row r="24" spans="2:5">
      <c r="B24" s="32">
        <v>246</v>
      </c>
      <c r="C24" s="33" t="s">
        <v>7</v>
      </c>
      <c r="D24" s="33" t="s">
        <v>6</v>
      </c>
      <c r="E24" s="26"/>
    </row>
    <row r="25" spans="2:5">
      <c r="B25" s="32">
        <v>784</v>
      </c>
      <c r="C25" s="33" t="s">
        <v>7</v>
      </c>
      <c r="D25" s="33" t="s">
        <v>15</v>
      </c>
      <c r="E25" s="26"/>
    </row>
    <row r="26" spans="2:5">
      <c r="B26" s="32">
        <v>316</v>
      </c>
      <c r="C26" s="33" t="s">
        <v>14</v>
      </c>
      <c r="D26" s="33" t="s">
        <v>10</v>
      </c>
      <c r="E26" s="26"/>
    </row>
    <row r="27" spans="2:5">
      <c r="B27" s="32">
        <v>3155</v>
      </c>
      <c r="C27" s="33" t="s">
        <v>5</v>
      </c>
      <c r="D27" s="33" t="s">
        <v>10</v>
      </c>
      <c r="E27" s="26"/>
    </row>
    <row r="28" spans="2:5">
      <c r="B28" s="32">
        <v>318</v>
      </c>
      <c r="C28" s="33" t="s">
        <v>16</v>
      </c>
      <c r="D28" s="33" t="s">
        <v>17</v>
      </c>
      <c r="E28" s="26"/>
    </row>
    <row r="29" spans="2:5">
      <c r="B29" s="32">
        <v>608</v>
      </c>
      <c r="C29" s="33" t="s">
        <v>9</v>
      </c>
      <c r="D29" s="33" t="s">
        <v>12</v>
      </c>
      <c r="E29" s="26"/>
    </row>
    <row r="30" spans="2:5">
      <c r="B30" s="32">
        <v>561</v>
      </c>
      <c r="C30" s="33" t="s">
        <v>5</v>
      </c>
      <c r="D30" s="33" t="s">
        <v>15</v>
      </c>
      <c r="E30" s="26"/>
    </row>
    <row r="31" spans="2:5">
      <c r="B31" s="32">
        <v>357</v>
      </c>
      <c r="C31" s="33" t="s">
        <v>16</v>
      </c>
      <c r="D31" s="33" t="s">
        <v>6</v>
      </c>
      <c r="E31" s="26"/>
    </row>
    <row r="32" spans="2:5">
      <c r="B32" s="32">
        <v>1688</v>
      </c>
      <c r="C32" s="33" t="s">
        <v>14</v>
      </c>
      <c r="D32" s="33" t="s">
        <v>12</v>
      </c>
      <c r="E32" s="26"/>
    </row>
    <row r="33" spans="2:5">
      <c r="B33" s="32">
        <v>972</v>
      </c>
      <c r="C33" s="33" t="s">
        <v>9</v>
      </c>
      <c r="D33" s="33" t="s">
        <v>15</v>
      </c>
      <c r="E33" s="26"/>
    </row>
    <row r="34" spans="2:5">
      <c r="B34" s="32">
        <v>568</v>
      </c>
      <c r="C34" s="33" t="s">
        <v>7</v>
      </c>
      <c r="D34" s="33" t="s">
        <v>17</v>
      </c>
      <c r="E34" s="26"/>
    </row>
    <row r="35" spans="2:5">
      <c r="B35" s="32">
        <v>632</v>
      </c>
      <c r="C35" s="33" t="s">
        <v>14</v>
      </c>
      <c r="D35" s="33" t="s">
        <v>17</v>
      </c>
      <c r="E35" s="26"/>
    </row>
    <row r="36" spans="2:5">
      <c r="B36" s="32">
        <v>551</v>
      </c>
      <c r="C36" s="33" t="s">
        <v>16</v>
      </c>
      <c r="D36" s="33" t="s">
        <v>13</v>
      </c>
      <c r="E36" s="26"/>
    </row>
    <row r="37" spans="2:5">
      <c r="B37" s="32">
        <v>948</v>
      </c>
      <c r="C37" s="33" t="s">
        <v>7</v>
      </c>
      <c r="D37" s="33" t="s">
        <v>11</v>
      </c>
      <c r="E37" s="26"/>
    </row>
    <row r="38" spans="2:5">
      <c r="B38" s="32">
        <v>1358</v>
      </c>
      <c r="C38" s="33" t="s">
        <v>5</v>
      </c>
      <c r="D38" s="33" t="s">
        <v>8</v>
      </c>
      <c r="E38" s="26"/>
    </row>
    <row r="39" spans="2:5">
      <c r="B39" s="32">
        <v>135</v>
      </c>
      <c r="C39" s="33" t="s">
        <v>5</v>
      </c>
      <c r="D39" s="33" t="s">
        <v>17</v>
      </c>
      <c r="E39" s="26"/>
    </row>
    <row r="40" spans="2:5">
      <c r="B40" s="32">
        <v>849</v>
      </c>
      <c r="C40" s="33" t="s">
        <v>14</v>
      </c>
      <c r="D40" s="33" t="s">
        <v>6</v>
      </c>
      <c r="E40" s="26"/>
    </row>
    <row r="41" spans="2:5">
      <c r="B41" s="32">
        <v>158</v>
      </c>
      <c r="C41" s="33" t="s">
        <v>16</v>
      </c>
      <c r="D41" s="33" t="s">
        <v>11</v>
      </c>
      <c r="E41" s="26"/>
    </row>
    <row r="42" spans="2:5">
      <c r="B42" s="32">
        <v>1889</v>
      </c>
      <c r="C42" s="33" t="s">
        <v>14</v>
      </c>
      <c r="D42" s="33" t="s">
        <v>13</v>
      </c>
      <c r="E42" s="26"/>
    </row>
    <row r="43" spans="2:5">
      <c r="B43" s="32">
        <v>651</v>
      </c>
      <c r="C43" s="33" t="s">
        <v>16</v>
      </c>
      <c r="D43" s="33" t="s">
        <v>8</v>
      </c>
      <c r="E43" s="26"/>
    </row>
    <row r="44" spans="2:5">
      <c r="B44" s="32">
        <v>651</v>
      </c>
      <c r="C44" s="33" t="s">
        <v>9</v>
      </c>
      <c r="D44" s="33" t="s">
        <v>6</v>
      </c>
      <c r="E44" s="26"/>
    </row>
    <row r="45" spans="2:2">
      <c r="B45" s="36"/>
    </row>
    <row r="46" spans="2:2">
      <c r="B46" s="36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9"/>
  <sheetViews>
    <sheetView workbookViewId="0">
      <selection activeCell="D16" sqref="D16"/>
    </sheetView>
  </sheetViews>
  <sheetFormatPr defaultColWidth="11" defaultRowHeight="14.4" outlineLevelCol="2"/>
  <cols>
    <col min="1" max="1" width="21" customWidth="1"/>
    <col min="2" max="2" width="18.8518518518519" customWidth="1"/>
    <col min="3" max="3" width="21.8518518518519" customWidth="1"/>
  </cols>
  <sheetData>
    <row r="3" spans="1:3">
      <c r="A3" t="s">
        <v>18</v>
      </c>
      <c r="B3" t="s">
        <v>19</v>
      </c>
      <c r="C3" t="s">
        <v>20</v>
      </c>
    </row>
    <row r="4" spans="1:3">
      <c r="A4" s="26" t="s">
        <v>5</v>
      </c>
      <c r="B4" s="27">
        <v>8177</v>
      </c>
      <c r="C4" s="27">
        <v>1022.125</v>
      </c>
    </row>
    <row r="5" spans="1:3">
      <c r="A5" s="26" t="s">
        <v>9</v>
      </c>
      <c r="B5" s="27">
        <v>4877</v>
      </c>
      <c r="C5" s="27">
        <v>609.625</v>
      </c>
    </row>
    <row r="6" spans="1:3">
      <c r="A6" s="26" t="s">
        <v>14</v>
      </c>
      <c r="B6" s="27">
        <v>7761</v>
      </c>
      <c r="C6" s="27">
        <v>970.125</v>
      </c>
    </row>
    <row r="7" spans="1:3">
      <c r="A7" s="26" t="s">
        <v>7</v>
      </c>
      <c r="B7" s="27">
        <v>15071</v>
      </c>
      <c r="C7" s="27">
        <v>1883.875</v>
      </c>
    </row>
    <row r="8" spans="1:3">
      <c r="A8" s="26" t="s">
        <v>16</v>
      </c>
      <c r="B8" s="27">
        <v>4188</v>
      </c>
      <c r="C8" s="27">
        <v>523.5</v>
      </c>
    </row>
    <row r="9" spans="1:3">
      <c r="A9" s="26" t="s">
        <v>21</v>
      </c>
      <c r="B9" s="27">
        <v>40074</v>
      </c>
      <c r="C9" s="27">
        <v>1001.85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2"/>
  <sheetViews>
    <sheetView workbookViewId="0">
      <selection activeCell="B20" sqref="B20"/>
    </sheetView>
  </sheetViews>
  <sheetFormatPr defaultColWidth="11" defaultRowHeight="14.4" outlineLevelCol="2"/>
  <cols>
    <col min="1" max="1" width="21" customWidth="1"/>
    <col min="2" max="2" width="18.8518518518519" customWidth="1"/>
    <col min="3" max="3" width="21.8518518518519" customWidth="1"/>
  </cols>
  <sheetData>
    <row r="3" spans="1:3">
      <c r="A3" t="s">
        <v>18</v>
      </c>
      <c r="B3" t="s">
        <v>19</v>
      </c>
      <c r="C3" t="s">
        <v>20</v>
      </c>
    </row>
    <row r="4" spans="1:3">
      <c r="A4" s="26" t="s">
        <v>8</v>
      </c>
      <c r="B4" s="27">
        <v>14127</v>
      </c>
      <c r="C4" s="27">
        <v>2825.4</v>
      </c>
    </row>
    <row r="5" spans="1:3">
      <c r="A5" s="26" t="s">
        <v>12</v>
      </c>
      <c r="B5" s="27">
        <v>5253</v>
      </c>
      <c r="C5" s="27">
        <v>1050.6</v>
      </c>
    </row>
    <row r="6" spans="1:3">
      <c r="A6" s="26" t="s">
        <v>13</v>
      </c>
      <c r="B6" s="27">
        <v>4965</v>
      </c>
      <c r="C6" s="27">
        <v>993</v>
      </c>
    </row>
    <row r="7" spans="1:3">
      <c r="A7" s="26" t="s">
        <v>10</v>
      </c>
      <c r="B7" s="27">
        <v>6247</v>
      </c>
      <c r="C7" s="27">
        <v>1249.4</v>
      </c>
    </row>
    <row r="8" spans="1:3">
      <c r="A8" s="26" t="s">
        <v>11</v>
      </c>
      <c r="B8" s="27">
        <v>2240</v>
      </c>
      <c r="C8" s="27">
        <v>448</v>
      </c>
    </row>
    <row r="9" spans="1:3">
      <c r="A9" s="26" t="s">
        <v>17</v>
      </c>
      <c r="B9" s="27">
        <v>1887</v>
      </c>
      <c r="C9" s="27">
        <v>377.4</v>
      </c>
    </row>
    <row r="10" spans="1:3">
      <c r="A10" s="26" t="s">
        <v>15</v>
      </c>
      <c r="B10" s="27">
        <v>2661</v>
      </c>
      <c r="C10" s="27">
        <v>532.2</v>
      </c>
    </row>
    <row r="11" spans="1:3">
      <c r="A11" s="26" t="s">
        <v>6</v>
      </c>
      <c r="B11" s="27">
        <v>2694</v>
      </c>
      <c r="C11" s="27">
        <v>538.8</v>
      </c>
    </row>
    <row r="12" spans="1:3">
      <c r="A12" s="26" t="s">
        <v>21</v>
      </c>
      <c r="B12" s="27">
        <v>40074</v>
      </c>
      <c r="C12" s="27">
        <v>1001.85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3"/>
  <sheetViews>
    <sheetView workbookViewId="0">
      <selection activeCell="D22" sqref="D22"/>
    </sheetView>
  </sheetViews>
  <sheetFormatPr defaultColWidth="11" defaultRowHeight="14.4" outlineLevelCol="6"/>
  <cols>
    <col min="1" max="1" width="21" customWidth="1"/>
    <col min="2" max="2" width="23.8518518518519" customWidth="1"/>
    <col min="3" max="3" width="10.287037037037" customWidth="1"/>
    <col min="4" max="4" width="12.5740740740741" customWidth="1"/>
    <col min="5" max="5" width="7.42592592592593" customWidth="1"/>
    <col min="6" max="6" width="10.8518518518519" customWidth="1"/>
    <col min="7" max="7" width="12.5740740740741" customWidth="1"/>
  </cols>
  <sheetData>
    <row r="3" spans="1:2">
      <c r="A3" t="s">
        <v>19</v>
      </c>
      <c r="B3" t="s">
        <v>22</v>
      </c>
    </row>
    <row r="4" spans="1:7">
      <c r="A4" t="s">
        <v>18</v>
      </c>
      <c r="B4" t="s">
        <v>5</v>
      </c>
      <c r="C4" t="s">
        <v>9</v>
      </c>
      <c r="D4" t="s">
        <v>14</v>
      </c>
      <c r="E4" t="s">
        <v>7</v>
      </c>
      <c r="F4" t="s">
        <v>16</v>
      </c>
      <c r="G4" t="s">
        <v>21</v>
      </c>
    </row>
    <row r="5" spans="1:7">
      <c r="A5" s="26" t="s">
        <v>8</v>
      </c>
      <c r="B5" s="27">
        <v>1358</v>
      </c>
      <c r="C5" s="27">
        <v>972</v>
      </c>
      <c r="D5" s="27">
        <v>1579</v>
      </c>
      <c r="E5" s="27">
        <v>9567</v>
      </c>
      <c r="F5" s="27">
        <v>651</v>
      </c>
      <c r="G5" s="27">
        <v>14127</v>
      </c>
    </row>
    <row r="6" spans="1:7">
      <c r="A6" s="26" t="s">
        <v>12</v>
      </c>
      <c r="B6" s="27">
        <v>849</v>
      </c>
      <c r="C6" s="27">
        <v>608</v>
      </c>
      <c r="D6" s="27">
        <v>1688</v>
      </c>
      <c r="E6" s="27">
        <v>1793</v>
      </c>
      <c r="F6" s="27">
        <v>315</v>
      </c>
      <c r="G6" s="27">
        <v>5253</v>
      </c>
    </row>
    <row r="7" spans="1:7">
      <c r="A7" s="26" t="s">
        <v>13</v>
      </c>
      <c r="B7" s="27">
        <v>1355</v>
      </c>
      <c r="C7" s="27">
        <v>552</v>
      </c>
      <c r="D7" s="27">
        <v>1889</v>
      </c>
      <c r="E7" s="27">
        <v>618</v>
      </c>
      <c r="F7" s="27">
        <v>551</v>
      </c>
      <c r="G7" s="27">
        <v>4965</v>
      </c>
    </row>
    <row r="8" spans="1:7">
      <c r="A8" s="26" t="s">
        <v>10</v>
      </c>
      <c r="B8" s="27">
        <v>3155</v>
      </c>
      <c r="C8" s="27">
        <v>542</v>
      </c>
      <c r="D8" s="27">
        <v>316</v>
      </c>
      <c r="E8" s="27">
        <v>547</v>
      </c>
      <c r="F8" s="27">
        <v>1687</v>
      </c>
      <c r="G8" s="27">
        <v>6247</v>
      </c>
    </row>
    <row r="9" spans="1:7">
      <c r="A9" s="26" t="s">
        <v>11</v>
      </c>
      <c r="B9" s="27">
        <v>173</v>
      </c>
      <c r="C9" s="27">
        <v>346</v>
      </c>
      <c r="D9" s="27">
        <v>615</v>
      </c>
      <c r="E9" s="27">
        <v>948</v>
      </c>
      <c r="F9" s="27">
        <v>158</v>
      </c>
      <c r="G9" s="27">
        <v>2240</v>
      </c>
    </row>
    <row r="10" spans="1:7">
      <c r="A10" s="26" t="s">
        <v>17</v>
      </c>
      <c r="B10" s="27">
        <v>135</v>
      </c>
      <c r="C10" s="27">
        <v>234</v>
      </c>
      <c r="D10" s="27">
        <v>632</v>
      </c>
      <c r="E10" s="27">
        <v>568</v>
      </c>
      <c r="F10" s="27">
        <v>318</v>
      </c>
      <c r="G10" s="27">
        <v>1887</v>
      </c>
    </row>
    <row r="11" spans="1:7">
      <c r="A11" s="26" t="s">
        <v>15</v>
      </c>
      <c r="B11" s="27">
        <v>561</v>
      </c>
      <c r="C11" s="27">
        <v>972</v>
      </c>
      <c r="D11" s="27">
        <v>193</v>
      </c>
      <c r="E11" s="27">
        <v>784</v>
      </c>
      <c r="F11" s="27">
        <v>151</v>
      </c>
      <c r="G11" s="27">
        <v>2661</v>
      </c>
    </row>
    <row r="12" spans="1:7">
      <c r="A12" s="26" t="s">
        <v>6</v>
      </c>
      <c r="B12" s="27">
        <v>591</v>
      </c>
      <c r="C12" s="27">
        <v>651</v>
      </c>
      <c r="D12" s="27">
        <v>849</v>
      </c>
      <c r="E12" s="27">
        <v>246</v>
      </c>
      <c r="F12" s="27">
        <v>357</v>
      </c>
      <c r="G12" s="27">
        <v>2694</v>
      </c>
    </row>
    <row r="13" spans="1:7">
      <c r="A13" s="26" t="s">
        <v>21</v>
      </c>
      <c r="B13" s="27">
        <v>8177</v>
      </c>
      <c r="C13" s="27">
        <v>4877</v>
      </c>
      <c r="D13" s="27">
        <v>7761</v>
      </c>
      <c r="E13" s="27">
        <v>15071</v>
      </c>
      <c r="F13" s="27">
        <v>4188</v>
      </c>
      <c r="G13" s="27">
        <v>40074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21"/>
  <sheetViews>
    <sheetView topLeftCell="A5" workbookViewId="0">
      <selection activeCell="H21" sqref="H21"/>
    </sheetView>
  </sheetViews>
  <sheetFormatPr defaultColWidth="11" defaultRowHeight="14.4" outlineLevelCol="7"/>
  <cols>
    <col min="3" max="3" width="12" customWidth="1"/>
    <col min="4" max="4" width="9.71296296296296" customWidth="1"/>
    <col min="7" max="7" width="13" customWidth="1"/>
    <col min="8" max="8" width="14.4259259259259" customWidth="1"/>
  </cols>
  <sheetData>
    <row r="2" spans="2:8">
      <c r="B2" s="1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3" t="s">
        <v>29</v>
      </c>
    </row>
    <row r="3" spans="2:8">
      <c r="B3" s="4">
        <v>1</v>
      </c>
      <c r="C3" s="5">
        <v>120</v>
      </c>
      <c r="D3" s="6">
        <v>3</v>
      </c>
      <c r="E3" s="7">
        <f>Tableau4[[#This Row],[QTE]]*Tableau4[[#This Row],[PU]]</f>
        <v>360</v>
      </c>
      <c r="F3" s="8" t="str">
        <f>_xlfn.IFS(E3&gt;=1000,"10%",E3&lt;100,"0%",E3&gt;=100,"5%",E3&lt;=999,"5%")</f>
        <v>5%</v>
      </c>
      <c r="G3" s="7">
        <f>Tableau4[[#This Row],[Remise]]*Tableau4[[#This Row],[PT]]</f>
        <v>18</v>
      </c>
      <c r="H3" s="9">
        <f>Tableau4[[#This Row],[PT]]-Tableau4[[#This Row],[Val Remise]]</f>
        <v>342</v>
      </c>
    </row>
    <row r="4" spans="2:8">
      <c r="B4" s="4">
        <v>2</v>
      </c>
      <c r="C4" s="5">
        <v>56</v>
      </c>
      <c r="D4" s="6">
        <v>5</v>
      </c>
      <c r="E4" s="7">
        <f>Tableau4[[#This Row],[QTE]]*Tableau4[[#This Row],[PU]]</f>
        <v>280</v>
      </c>
      <c r="F4" s="8" t="str">
        <f t="shared" ref="F4:F16" si="0">_xlfn.IFS(E4&gt;=1000,"10%",E4&lt;100,"0%",E4&gt;=100,"5%",E4&lt;=999,"5%")</f>
        <v>5%</v>
      </c>
      <c r="G4" s="7">
        <f>Tableau4[[#This Row],[Remise]]*Tableau4[[#This Row],[PT]]</f>
        <v>14</v>
      </c>
      <c r="H4" s="9">
        <f>Tableau4[[#This Row],[PT]]-Tableau4[[#This Row],[Val Remise]]</f>
        <v>266</v>
      </c>
    </row>
    <row r="5" spans="2:8">
      <c r="B5" s="4">
        <v>3</v>
      </c>
      <c r="C5" s="5">
        <v>70</v>
      </c>
      <c r="D5" s="6">
        <v>2</v>
      </c>
      <c r="E5" s="7">
        <f>Tableau4[[#This Row],[QTE]]*Tableau4[[#This Row],[PU]]</f>
        <v>140</v>
      </c>
      <c r="F5" s="8" t="str">
        <f t="shared" si="0"/>
        <v>5%</v>
      </c>
      <c r="G5" s="7">
        <f>Tableau4[[#This Row],[Remise]]*Tableau4[[#This Row],[PT]]</f>
        <v>7</v>
      </c>
      <c r="H5" s="9">
        <f>Tableau4[[#This Row],[PT]]-Tableau4[[#This Row],[Val Remise]]</f>
        <v>133</v>
      </c>
    </row>
    <row r="6" spans="2:8">
      <c r="B6" s="4">
        <v>4</v>
      </c>
      <c r="C6" s="5">
        <v>430</v>
      </c>
      <c r="D6" s="6">
        <v>7</v>
      </c>
      <c r="E6" s="7">
        <f>Tableau4[[#This Row],[QTE]]*Tableau4[[#This Row],[PU]]</f>
        <v>3010</v>
      </c>
      <c r="F6" s="8" t="str">
        <f t="shared" si="0"/>
        <v>10%</v>
      </c>
      <c r="G6" s="7">
        <f>Tableau4[[#This Row],[Remise]]*Tableau4[[#This Row],[PT]]</f>
        <v>301</v>
      </c>
      <c r="H6" s="9">
        <f>Tableau4[[#This Row],[PT]]-Tableau4[[#This Row],[Val Remise]]</f>
        <v>2709</v>
      </c>
    </row>
    <row r="7" spans="2:8">
      <c r="B7" s="4">
        <v>5</v>
      </c>
      <c r="C7" s="5">
        <v>230</v>
      </c>
      <c r="D7" s="6">
        <v>23</v>
      </c>
      <c r="E7" s="7">
        <f>Tableau4[[#This Row],[QTE]]*Tableau4[[#This Row],[PU]]</f>
        <v>5290</v>
      </c>
      <c r="F7" s="8" t="str">
        <f t="shared" si="0"/>
        <v>10%</v>
      </c>
      <c r="G7" s="7">
        <f>Tableau4[[#This Row],[Remise]]*Tableau4[[#This Row],[PT]]</f>
        <v>529</v>
      </c>
      <c r="H7" s="9">
        <f>Tableau4[[#This Row],[PT]]-Tableau4[[#This Row],[Val Remise]]</f>
        <v>4761</v>
      </c>
    </row>
    <row r="8" spans="2:8">
      <c r="B8" s="4">
        <v>6</v>
      </c>
      <c r="C8" s="5">
        <v>10</v>
      </c>
      <c r="D8" s="6">
        <v>2</v>
      </c>
      <c r="E8" s="7">
        <f>Tableau4[[#This Row],[QTE]]*Tableau4[[#This Row],[PU]]</f>
        <v>20</v>
      </c>
      <c r="F8" s="8" t="str">
        <f t="shared" si="0"/>
        <v>0%</v>
      </c>
      <c r="G8" s="7">
        <f>Tableau4[[#This Row],[Remise]]*Tableau4[[#This Row],[PT]]</f>
        <v>0</v>
      </c>
      <c r="H8" s="9">
        <f>Tableau4[[#This Row],[PT]]-Tableau4[[#This Row],[Val Remise]]</f>
        <v>20</v>
      </c>
    </row>
    <row r="9" spans="2:8">
      <c r="B9" s="4">
        <v>7</v>
      </c>
      <c r="C9" s="5">
        <v>5</v>
      </c>
      <c r="D9" s="6">
        <v>8</v>
      </c>
      <c r="E9" s="7">
        <f>Tableau4[[#This Row],[QTE]]*Tableau4[[#This Row],[PU]]</f>
        <v>40</v>
      </c>
      <c r="F9" s="8" t="str">
        <f t="shared" si="0"/>
        <v>0%</v>
      </c>
      <c r="G9" s="7">
        <f>Tableau4[[#This Row],[Remise]]*Tableau4[[#This Row],[PT]]</f>
        <v>0</v>
      </c>
      <c r="H9" s="9">
        <f>Tableau4[[#This Row],[PT]]-Tableau4[[#This Row],[Val Remise]]</f>
        <v>40</v>
      </c>
    </row>
    <row r="10" spans="2:8">
      <c r="B10" s="4">
        <v>8</v>
      </c>
      <c r="C10" s="5">
        <v>5040</v>
      </c>
      <c r="D10" s="6">
        <v>1</v>
      </c>
      <c r="E10" s="7">
        <f>Tableau4[[#This Row],[QTE]]*Tableau4[[#This Row],[PU]]</f>
        <v>5040</v>
      </c>
      <c r="F10" s="8" t="str">
        <f t="shared" si="0"/>
        <v>10%</v>
      </c>
      <c r="G10" s="7">
        <f>Tableau4[[#This Row],[Remise]]*Tableau4[[#This Row],[PT]]</f>
        <v>504</v>
      </c>
      <c r="H10" s="9">
        <f>Tableau4[[#This Row],[PT]]-Tableau4[[#This Row],[Val Remise]]</f>
        <v>4536</v>
      </c>
    </row>
    <row r="11" spans="2:8">
      <c r="B11" s="4">
        <v>9</v>
      </c>
      <c r="C11" s="5">
        <v>1200</v>
      </c>
      <c r="D11" s="6">
        <v>3</v>
      </c>
      <c r="E11" s="7">
        <f>Tableau4[[#This Row],[QTE]]*Tableau4[[#This Row],[PU]]</f>
        <v>3600</v>
      </c>
      <c r="F11" s="8" t="str">
        <f t="shared" si="0"/>
        <v>10%</v>
      </c>
      <c r="G11" s="7">
        <f>Tableau4[[#This Row],[Remise]]*Tableau4[[#This Row],[PT]]</f>
        <v>360</v>
      </c>
      <c r="H11" s="9">
        <f>Tableau4[[#This Row],[PT]]-Tableau4[[#This Row],[Val Remise]]</f>
        <v>3240</v>
      </c>
    </row>
    <row r="12" spans="2:8">
      <c r="B12" s="4">
        <v>10</v>
      </c>
      <c r="C12" s="5">
        <v>480</v>
      </c>
      <c r="D12" s="6">
        <v>4</v>
      </c>
      <c r="E12" s="7">
        <f>Tableau4[[#This Row],[QTE]]*Tableau4[[#This Row],[PU]]</f>
        <v>1920</v>
      </c>
      <c r="F12" s="8" t="str">
        <f t="shared" si="0"/>
        <v>10%</v>
      </c>
      <c r="G12" s="7">
        <f>Tableau4[[#This Row],[Remise]]*Tableau4[[#This Row],[PT]]</f>
        <v>192</v>
      </c>
      <c r="H12" s="9">
        <f>Tableau4[[#This Row],[PT]]-Tableau4[[#This Row],[Val Remise]]</f>
        <v>1728</v>
      </c>
    </row>
    <row r="13" spans="2:8">
      <c r="B13" s="4">
        <v>11</v>
      </c>
      <c r="C13" s="5">
        <v>33</v>
      </c>
      <c r="D13" s="6">
        <v>5</v>
      </c>
      <c r="E13" s="7">
        <f>Tableau4[[#This Row],[QTE]]*Tableau4[[#This Row],[PU]]</f>
        <v>165</v>
      </c>
      <c r="F13" s="8" t="str">
        <f t="shared" si="0"/>
        <v>5%</v>
      </c>
      <c r="G13" s="7">
        <f>Tableau4[[#This Row],[Remise]]*Tableau4[[#This Row],[PT]]</f>
        <v>8.25</v>
      </c>
      <c r="H13" s="9">
        <f>Tableau4[[#This Row],[PT]]-Tableau4[[#This Row],[Val Remise]]</f>
        <v>156.75</v>
      </c>
    </row>
    <row r="14" spans="2:8">
      <c r="B14" s="4">
        <v>12</v>
      </c>
      <c r="C14" s="5">
        <v>1200</v>
      </c>
      <c r="D14" s="6">
        <v>2</v>
      </c>
      <c r="E14" s="7">
        <f>Tableau4[[#This Row],[QTE]]*Tableau4[[#This Row],[PU]]</f>
        <v>2400</v>
      </c>
      <c r="F14" s="8" t="str">
        <f t="shared" si="0"/>
        <v>10%</v>
      </c>
      <c r="G14" s="7">
        <f>Tableau4[[#This Row],[Remise]]*Tableau4[[#This Row],[PT]]</f>
        <v>240</v>
      </c>
      <c r="H14" s="9">
        <f>Tableau4[[#This Row],[PT]]-Tableau4[[#This Row],[Val Remise]]</f>
        <v>2160</v>
      </c>
    </row>
    <row r="15" spans="2:8">
      <c r="B15" s="4">
        <v>13</v>
      </c>
      <c r="C15" s="5">
        <v>15</v>
      </c>
      <c r="D15" s="6">
        <v>10</v>
      </c>
      <c r="E15" s="7">
        <f>Tableau4[[#This Row],[QTE]]*Tableau4[[#This Row],[PU]]</f>
        <v>150</v>
      </c>
      <c r="F15" s="8" t="str">
        <f t="shared" si="0"/>
        <v>5%</v>
      </c>
      <c r="G15" s="7">
        <f>Tableau4[[#This Row],[Remise]]*Tableau4[[#This Row],[PT]]</f>
        <v>7.5</v>
      </c>
      <c r="H15" s="9">
        <f>Tableau4[[#This Row],[PT]]-Tableau4[[#This Row],[Val Remise]]</f>
        <v>142.5</v>
      </c>
    </row>
    <row r="16" spans="2:8">
      <c r="B16" s="10">
        <v>14</v>
      </c>
      <c r="C16" s="11">
        <v>24</v>
      </c>
      <c r="D16" s="12">
        <v>5</v>
      </c>
      <c r="E16" s="7">
        <f>Tableau4[[#This Row],[QTE]]*Tableau4[[#This Row],[PU]]</f>
        <v>120</v>
      </c>
      <c r="F16" s="8" t="str">
        <f t="shared" si="0"/>
        <v>5%</v>
      </c>
      <c r="G16" s="13">
        <f>Tableau4[[#This Row],[Remise]]*Tableau4[[#This Row],[PT]]</f>
        <v>6</v>
      </c>
      <c r="H16" s="14">
        <f>Tableau4[[#This Row],[PT]]-Tableau4[[#This Row],[Val Remise]]</f>
        <v>114</v>
      </c>
    </row>
    <row r="17" spans="3:8">
      <c r="C17" s="15"/>
      <c r="E17" s="16"/>
      <c r="F17" s="17"/>
      <c r="G17" s="16"/>
      <c r="H17" s="16"/>
    </row>
    <row r="18" spans="5:8">
      <c r="E18" s="18"/>
      <c r="F18" s="19" t="s">
        <v>30</v>
      </c>
      <c r="G18" s="20"/>
      <c r="H18" s="21">
        <f>SUM(H3:H17)</f>
        <v>20348.25</v>
      </c>
    </row>
    <row r="19" spans="6:8">
      <c r="F19" s="19" t="s">
        <v>31</v>
      </c>
      <c r="G19" s="20"/>
      <c r="H19" s="22">
        <v>0.19</v>
      </c>
    </row>
    <row r="20" spans="6:8">
      <c r="F20" s="23" t="s">
        <v>32</v>
      </c>
      <c r="G20" s="24"/>
      <c r="H20" s="5">
        <f>H19*H18</f>
        <v>3866.1675</v>
      </c>
    </row>
    <row r="21" spans="6:8">
      <c r="F21" s="19" t="s">
        <v>33</v>
      </c>
      <c r="G21" s="20"/>
      <c r="H21" s="25">
        <f>H20+H18</f>
        <v>24214.4175</v>
      </c>
    </row>
  </sheetData>
  <mergeCells count="4">
    <mergeCell ref="F18:G18"/>
    <mergeCell ref="F19:G19"/>
    <mergeCell ref="F20:G20"/>
    <mergeCell ref="F21:G21"/>
  </mergeCells>
  <pageMargins left="0.7" right="0.7" top="0.75" bottom="0.75" header="0.3" footer="0.3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tabSelected="1" workbookViewId="0">
      <selection activeCell="D28" sqref="D28"/>
    </sheetView>
  </sheetViews>
  <sheetFormatPr defaultColWidth="11" defaultRowHeight="14.4" outlineLevelCol="2"/>
  <cols>
    <col min="2" max="2" width="14.287037037037" customWidth="1"/>
    <col min="3" max="3" width="14" customWidth="1"/>
  </cols>
  <sheetData>
    <row r="1" spans="1:1">
      <c r="A1" t="s">
        <v>34</v>
      </c>
    </row>
    <row r="3" spans="1:3">
      <c r="A3" t="s">
        <v>35</v>
      </c>
      <c r="B3" t="s">
        <v>36</v>
      </c>
      <c r="C3" t="s">
        <v>37</v>
      </c>
    </row>
    <row r="4" spans="1:3">
      <c r="A4">
        <v>1</v>
      </c>
      <c r="B4">
        <v>5</v>
      </c>
      <c r="C4">
        <f>B4/A4</f>
        <v>5</v>
      </c>
    </row>
    <row r="5" spans="1:3">
      <c r="A5">
        <v>2</v>
      </c>
      <c r="B5">
        <v>10</v>
      </c>
      <c r="C5">
        <f t="shared" ref="C5:C13" si="0">B5/A5</f>
        <v>5</v>
      </c>
    </row>
    <row r="6" spans="1:3">
      <c r="A6">
        <v>3</v>
      </c>
      <c r="B6">
        <v>17</v>
      </c>
      <c r="C6">
        <f t="shared" si="0"/>
        <v>5.66666666666667</v>
      </c>
    </row>
    <row r="7" spans="1:3">
      <c r="A7">
        <v>4</v>
      </c>
      <c r="B7">
        <v>27</v>
      </c>
      <c r="C7">
        <f t="shared" si="0"/>
        <v>6.75</v>
      </c>
    </row>
    <row r="8" spans="1:3">
      <c r="A8">
        <v>5</v>
      </c>
      <c r="B8">
        <v>37</v>
      </c>
      <c r="C8">
        <f t="shared" si="0"/>
        <v>7.4</v>
      </c>
    </row>
    <row r="9" spans="1:3">
      <c r="A9">
        <v>6</v>
      </c>
      <c r="B9">
        <v>49</v>
      </c>
      <c r="C9">
        <f t="shared" si="0"/>
        <v>8.16666666666667</v>
      </c>
    </row>
    <row r="10" spans="1:3">
      <c r="A10">
        <v>7</v>
      </c>
      <c r="B10">
        <v>63</v>
      </c>
      <c r="C10">
        <f t="shared" si="0"/>
        <v>9</v>
      </c>
    </row>
    <row r="11" spans="1:3">
      <c r="A11">
        <v>8</v>
      </c>
      <c r="B11">
        <v>75</v>
      </c>
      <c r="C11">
        <f t="shared" si="0"/>
        <v>9.375</v>
      </c>
    </row>
    <row r="12" spans="1:3">
      <c r="A12">
        <v>9</v>
      </c>
      <c r="B12">
        <v>83</v>
      </c>
      <c r="C12">
        <f t="shared" si="0"/>
        <v>9.22222222222222</v>
      </c>
    </row>
    <row r="13" spans="1:3">
      <c r="A13">
        <v>10</v>
      </c>
      <c r="B13">
        <v>91</v>
      </c>
      <c r="C13">
        <f t="shared" si="0"/>
        <v>9.1</v>
      </c>
    </row>
    <row r="21" spans="1:1">
      <c r="A21" t="s">
        <v>38</v>
      </c>
    </row>
    <row r="22" spans="1:1">
      <c r="A22" t="s">
        <v>39</v>
      </c>
    </row>
    <row r="23" spans="1:1">
      <c r="A23" t="s">
        <v>40</v>
      </c>
    </row>
    <row r="24" spans="1:1">
      <c r="A24" t="s">
        <v>41</v>
      </c>
    </row>
    <row r="25" spans="1:1">
      <c r="A25" t="s">
        <v>42</v>
      </c>
    </row>
    <row r="26" spans="1:1">
      <c r="A26" t="s">
        <v>43</v>
      </c>
    </row>
  </sheetData>
  <pageMargins left="0.7" right="0.7" top="0.75" bottom="0.75" header="0.3" footer="0.3"/>
  <pageSetup paperSize="9" orientation="portrait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question 1</vt:lpstr>
      <vt:lpstr>question 2 table1</vt:lpstr>
      <vt:lpstr>Question 2 Table 2</vt:lpstr>
      <vt:lpstr>Question 2 Table3</vt:lpstr>
      <vt:lpstr>question 3</vt:lpstr>
      <vt:lpstr>question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Mustapha ZERROUKI</dc:creator>
  <cp:lastModifiedBy>Lenovo</cp:lastModifiedBy>
  <dcterms:created xsi:type="dcterms:W3CDTF">2023-12-31T10:09:00Z</dcterms:created>
  <dcterms:modified xsi:type="dcterms:W3CDTF">2024-01-01T23:24:02Z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B35D8B827E3147CC8CF9FC06132D0CD9_13</vt:lpwstr>
  </property>
  <property fmtid="{D5CDD505-2E9C-101B-9397-08002B2CF9AE}" pid="3" name="KSOProductBuildVer">
    <vt:lpwstr>1036-12.2.0.13359</vt:lpwstr>
  </property>
</Properties>
</file>