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\Desktop\"/>
    </mc:Choice>
  </mc:AlternateContent>
  <bookViews>
    <workbookView xWindow="0" yWindow="0" windowWidth="20490" windowHeight="7755" activeTab="2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B11" i="2"/>
  <c r="K17" i="1"/>
  <c r="K16" i="1"/>
  <c r="K15" i="1"/>
  <c r="B18" i="1"/>
  <c r="M3" i="1" l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I12" i="1"/>
  <c r="J3" i="1"/>
  <c r="J5" i="1"/>
  <c r="J6" i="1"/>
  <c r="J7" i="1"/>
  <c r="J8" i="1"/>
  <c r="J9" i="1"/>
  <c r="J10" i="1"/>
  <c r="J11" i="1"/>
  <c r="J12" i="1"/>
  <c r="J2" i="1"/>
  <c r="I3" i="1"/>
  <c r="I4" i="1"/>
  <c r="J4" i="1" s="1"/>
  <c r="M4" i="1" s="1"/>
  <c r="I5" i="1"/>
  <c r="I6" i="1"/>
  <c r="I7" i="1"/>
  <c r="I8" i="1"/>
  <c r="I9" i="1"/>
  <c r="I10" i="1"/>
  <c r="I11" i="1"/>
  <c r="I2" i="1"/>
  <c r="K4" i="1" l="1"/>
  <c r="K11" i="1"/>
  <c r="K8" i="1"/>
  <c r="K12" i="1"/>
  <c r="K5" i="1"/>
  <c r="K9" i="1"/>
  <c r="K2" i="1"/>
  <c r="K6" i="1"/>
  <c r="K10" i="1"/>
  <c r="K3" i="1"/>
  <c r="K7" i="1"/>
</calcChain>
</file>

<file path=xl/sharedStrings.xml><?xml version="1.0" encoding="utf-8"?>
<sst xmlns="http://schemas.openxmlformats.org/spreadsheetml/2006/main" count="48" uniqueCount="48">
  <si>
    <t>Hallticket Num</t>
  </si>
  <si>
    <t>Student Name</t>
  </si>
  <si>
    <t>sub-1</t>
  </si>
  <si>
    <t>sub-2</t>
  </si>
  <si>
    <t>sub-3</t>
  </si>
  <si>
    <t>sub-4</t>
  </si>
  <si>
    <t>sub-5</t>
  </si>
  <si>
    <t>sub-6</t>
  </si>
  <si>
    <t>Total Marks</t>
  </si>
  <si>
    <t>Average(%)</t>
  </si>
  <si>
    <t>Rank</t>
  </si>
  <si>
    <t>Pass/Fail</t>
  </si>
  <si>
    <t>status</t>
  </si>
  <si>
    <t>Rose</t>
  </si>
  <si>
    <t>Ruby</t>
  </si>
  <si>
    <t>Rayan</t>
  </si>
  <si>
    <t>Rajesh</t>
  </si>
  <si>
    <t>Ram</t>
  </si>
  <si>
    <t>Chandru</t>
  </si>
  <si>
    <t>Mukesh</t>
  </si>
  <si>
    <t>Kiran</t>
  </si>
  <si>
    <t>Radha</t>
  </si>
  <si>
    <t>Rakul</t>
  </si>
  <si>
    <t>Suresh</t>
  </si>
  <si>
    <t>&gt;75% = Distinction</t>
  </si>
  <si>
    <t>&gt;50 = Good</t>
  </si>
  <si>
    <t>&lt;50 = poor</t>
  </si>
  <si>
    <t>COUNT:</t>
  </si>
  <si>
    <t>passed student</t>
  </si>
  <si>
    <t>failed student</t>
  </si>
  <si>
    <t>total students</t>
  </si>
  <si>
    <t>Game</t>
  </si>
  <si>
    <t>January</t>
  </si>
  <si>
    <t>February</t>
  </si>
  <si>
    <t>March</t>
  </si>
  <si>
    <t>April</t>
  </si>
  <si>
    <t>May</t>
  </si>
  <si>
    <t>June</t>
  </si>
  <si>
    <t>Boggle</t>
  </si>
  <si>
    <t>Codenames</t>
  </si>
  <si>
    <t>Exploding Kittens</t>
  </si>
  <si>
    <t>Mad Gab</t>
  </si>
  <si>
    <t>Skipbo</t>
  </si>
  <si>
    <t>Telestrations</t>
  </si>
  <si>
    <t>Ticket to Ride</t>
  </si>
  <si>
    <t>Wackee Six</t>
  </si>
  <si>
    <t>GAMES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</si>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</sst>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Fill="0" applyBorder="0" applyAlignment="0">
      <alignment horizont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Style 1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11</c:v>
                </c:pt>
                <c:pt idx="1">
                  <c:v>69</c:v>
                </c:pt>
                <c:pt idx="2">
                  <c:v>33</c:v>
                </c:pt>
                <c:pt idx="3">
                  <c:v>24</c:v>
                </c:pt>
                <c:pt idx="4">
                  <c:v>8</c:v>
                </c:pt>
                <c:pt idx="5">
                  <c:v>20</c:v>
                </c:pt>
                <c:pt idx="6">
                  <c:v>65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8"/>
                <c:pt idx="0">
                  <c:v>25</c:v>
                </c:pt>
                <c:pt idx="1">
                  <c:v>39</c:v>
                </c:pt>
                <c:pt idx="2">
                  <c:v>5</c:v>
                </c:pt>
                <c:pt idx="3">
                  <c:v>53</c:v>
                </c:pt>
                <c:pt idx="4">
                  <c:v>11</c:v>
                </c:pt>
                <c:pt idx="5">
                  <c:v>22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69</c:v>
                </c:pt>
                <c:pt idx="7">
                  <c:v>69</c:v>
                </c:pt>
              </c:numCache>
            </c:numRef>
          </c:val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Sheet2!$G$3:$G$10</c:f>
              <c:numCache>
                <c:formatCode>General</c:formatCode>
                <c:ptCount val="8"/>
                <c:pt idx="0">
                  <c:v>24</c:v>
                </c:pt>
                <c:pt idx="1">
                  <c:v>32</c:v>
                </c:pt>
                <c:pt idx="2">
                  <c:v>5</c:v>
                </c:pt>
                <c:pt idx="3">
                  <c:v>15</c:v>
                </c:pt>
                <c:pt idx="4">
                  <c:v>23</c:v>
                </c:pt>
                <c:pt idx="5">
                  <c:v>21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28595152"/>
        <c:axId val="-428590256"/>
      </c:barChart>
      <c:catAx>
        <c:axId val="-42859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590256"/>
        <c:crosses val="autoZero"/>
        <c:auto val="1"/>
        <c:lblAlgn val="ctr"/>
        <c:lblOffset val="100"/>
        <c:noMultiLvlLbl val="0"/>
      </c:catAx>
      <c:valAx>
        <c:axId val="-4285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5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11</c:v>
                </c:pt>
                <c:pt idx="1">
                  <c:v>69</c:v>
                </c:pt>
                <c:pt idx="2">
                  <c:v>33</c:v>
                </c:pt>
                <c:pt idx="3">
                  <c:v>24</c:v>
                </c:pt>
                <c:pt idx="4">
                  <c:v>8</c:v>
                </c:pt>
                <c:pt idx="5">
                  <c:v>20</c:v>
                </c:pt>
                <c:pt idx="6">
                  <c:v>65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8"/>
                <c:pt idx="0">
                  <c:v>25</c:v>
                </c:pt>
                <c:pt idx="1">
                  <c:v>39</c:v>
                </c:pt>
                <c:pt idx="2">
                  <c:v>5</c:v>
                </c:pt>
                <c:pt idx="3">
                  <c:v>53</c:v>
                </c:pt>
                <c:pt idx="4">
                  <c:v>11</c:v>
                </c:pt>
                <c:pt idx="5">
                  <c:v>22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69</c:v>
                </c:pt>
                <c:pt idx="7">
                  <c:v>69</c:v>
                </c:pt>
              </c:numCache>
            </c:numRef>
          </c:val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Sheet2!$G$3:$G$10</c:f>
              <c:numCache>
                <c:formatCode>General</c:formatCode>
                <c:ptCount val="8"/>
                <c:pt idx="0">
                  <c:v>24</c:v>
                </c:pt>
                <c:pt idx="1">
                  <c:v>32</c:v>
                </c:pt>
                <c:pt idx="2">
                  <c:v>5</c:v>
                </c:pt>
                <c:pt idx="3">
                  <c:v>15</c:v>
                </c:pt>
                <c:pt idx="4">
                  <c:v>23</c:v>
                </c:pt>
                <c:pt idx="5">
                  <c:v>21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14162764509391E-2"/>
          <c:y val="0.17516327702659057"/>
          <c:w val="0.86389328066978244"/>
          <c:h val="0.7569779568673830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Sheet1!$J$15:$J$17</c:f>
              <c:strCache>
                <c:ptCount val="3"/>
                <c:pt idx="0">
                  <c:v>passed student</c:v>
                </c:pt>
                <c:pt idx="1">
                  <c:v>failed student</c:v>
                </c:pt>
                <c:pt idx="2">
                  <c:v>total students</c:v>
                </c:pt>
              </c:strCache>
            </c:strRef>
          </c:cat>
          <c:val>
            <c:numRef>
              <c:f>Sheet1!$K$15:$K$17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-618611584"/>
        <c:axId val="-618609408"/>
        <c:axId val="-449229504"/>
      </c:bar3DChart>
      <c:catAx>
        <c:axId val="-6186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609408"/>
        <c:crosses val="autoZero"/>
        <c:auto val="1"/>
        <c:lblAlgn val="ctr"/>
        <c:lblOffset val="100"/>
        <c:noMultiLvlLbl val="0"/>
      </c:catAx>
      <c:valAx>
        <c:axId val="-6186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611584"/>
        <c:crosses val="autoZero"/>
        <c:crossBetween val="between"/>
      </c:valAx>
      <c:serAx>
        <c:axId val="-4492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6094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Sheet1!$J$15:$J$17</c:f>
              <c:strCache>
                <c:ptCount val="3"/>
                <c:pt idx="0">
                  <c:v>passed student</c:v>
                </c:pt>
                <c:pt idx="1">
                  <c:v>failed student</c:v>
                </c:pt>
                <c:pt idx="2">
                  <c:v>total students</c:v>
                </c:pt>
              </c:strCache>
            </c:strRef>
          </c:cat>
          <c:val>
            <c:numRef>
              <c:f>Sheet1!$K$15:$K$17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sub-1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73</c:v>
                </c:pt>
                <c:pt idx="1">
                  <c:v>67</c:v>
                </c:pt>
                <c:pt idx="2">
                  <c:v>76</c:v>
                </c:pt>
                <c:pt idx="3">
                  <c:v>55</c:v>
                </c:pt>
                <c:pt idx="4">
                  <c:v>65</c:v>
                </c:pt>
                <c:pt idx="5">
                  <c:v>76</c:v>
                </c:pt>
                <c:pt idx="6">
                  <c:v>73</c:v>
                </c:pt>
                <c:pt idx="7">
                  <c:v>48</c:v>
                </c:pt>
                <c:pt idx="8">
                  <c:v>63</c:v>
                </c:pt>
                <c:pt idx="9">
                  <c:v>97</c:v>
                </c:pt>
                <c:pt idx="10">
                  <c:v>53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sub-2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43</c:v>
                </c:pt>
                <c:pt idx="1">
                  <c:v>54</c:v>
                </c:pt>
                <c:pt idx="2">
                  <c:v>87</c:v>
                </c:pt>
                <c:pt idx="3">
                  <c:v>64</c:v>
                </c:pt>
                <c:pt idx="4">
                  <c:v>76</c:v>
                </c:pt>
                <c:pt idx="5">
                  <c:v>68</c:v>
                </c:pt>
                <c:pt idx="6">
                  <c:v>45</c:v>
                </c:pt>
                <c:pt idx="7">
                  <c:v>39</c:v>
                </c:pt>
                <c:pt idx="8">
                  <c:v>76</c:v>
                </c:pt>
                <c:pt idx="9">
                  <c:v>76</c:v>
                </c:pt>
                <c:pt idx="10">
                  <c:v>65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sub-3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52</c:v>
                </c:pt>
                <c:pt idx="1">
                  <c:v>38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77</c:v>
                </c:pt>
                <c:pt idx="6">
                  <c:v>42</c:v>
                </c:pt>
                <c:pt idx="7">
                  <c:v>42</c:v>
                </c:pt>
                <c:pt idx="8">
                  <c:v>97</c:v>
                </c:pt>
                <c:pt idx="9">
                  <c:v>64</c:v>
                </c:pt>
                <c:pt idx="10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sub-4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67</c:v>
                </c:pt>
                <c:pt idx="1">
                  <c:v>48</c:v>
                </c:pt>
                <c:pt idx="2">
                  <c:v>65</c:v>
                </c:pt>
                <c:pt idx="3">
                  <c:v>35</c:v>
                </c:pt>
                <c:pt idx="4">
                  <c:v>72</c:v>
                </c:pt>
                <c:pt idx="5">
                  <c:v>44</c:v>
                </c:pt>
                <c:pt idx="6">
                  <c:v>26</c:v>
                </c:pt>
                <c:pt idx="7">
                  <c:v>54</c:v>
                </c:pt>
                <c:pt idx="8">
                  <c:v>54</c:v>
                </c:pt>
                <c:pt idx="9">
                  <c:v>88</c:v>
                </c:pt>
                <c:pt idx="10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sub-5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35</c:v>
                </c:pt>
                <c:pt idx="1">
                  <c:v>52</c:v>
                </c:pt>
                <c:pt idx="2">
                  <c:v>93</c:v>
                </c:pt>
                <c:pt idx="3">
                  <c:v>88</c:v>
                </c:pt>
                <c:pt idx="4">
                  <c:v>45</c:v>
                </c:pt>
                <c:pt idx="5">
                  <c:v>47</c:v>
                </c:pt>
                <c:pt idx="6">
                  <c:v>38</c:v>
                </c:pt>
                <c:pt idx="7">
                  <c:v>56</c:v>
                </c:pt>
                <c:pt idx="8">
                  <c:v>64</c:v>
                </c:pt>
                <c:pt idx="9">
                  <c:v>86</c:v>
                </c:pt>
                <c:pt idx="10">
                  <c:v>45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sub-6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56</c:v>
                </c:pt>
                <c:pt idx="1">
                  <c:v>73</c:v>
                </c:pt>
                <c:pt idx="2">
                  <c:v>99</c:v>
                </c:pt>
                <c:pt idx="3">
                  <c:v>44</c:v>
                </c:pt>
                <c:pt idx="4">
                  <c:v>50</c:v>
                </c:pt>
                <c:pt idx="5">
                  <c:v>65</c:v>
                </c:pt>
                <c:pt idx="6">
                  <c:v>37</c:v>
                </c:pt>
                <c:pt idx="7">
                  <c:v>76</c:v>
                </c:pt>
                <c:pt idx="8">
                  <c:v>75</c:v>
                </c:pt>
                <c:pt idx="9">
                  <c:v>98</c:v>
                </c:pt>
                <c:pt idx="10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28596784"/>
        <c:axId val="-428591888"/>
      </c:barChart>
      <c:catAx>
        <c:axId val="-42859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591888"/>
        <c:crosses val="autoZero"/>
        <c:auto val="1"/>
        <c:lblAlgn val="ctr"/>
        <c:lblOffset val="100"/>
        <c:noMultiLvlLbl val="0"/>
      </c:catAx>
      <c:valAx>
        <c:axId val="-4285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5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166686</xdr:rowOff>
    </xdr:from>
    <xdr:to>
      <xdr:col>20</xdr:col>
      <xdr:colOff>585107</xdr:colOff>
      <xdr:row>37</xdr:row>
      <xdr:rowOff>27215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1564822</xdr:colOff>
      <xdr:row>16</xdr:row>
      <xdr:rowOff>172811</xdr:rowOff>
    </xdr:from>
    <xdr:to>
      <xdr:col>6</xdr:col>
      <xdr:colOff>326572</xdr:colOff>
      <xdr:row>31</xdr:row>
      <xdr:rowOff>58511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150236</xdr:rowOff>
    </xdr:from>
    <xdr:to>
      <xdr:col>9</xdr:col>
      <xdr:colOff>173490</xdr:colOff>
      <xdr:row>36</xdr:row>
      <xdr:rowOff>127104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721178</xdr:colOff>
      <xdr:row>19</xdr:row>
      <xdr:rowOff>36739</xdr:rowOff>
    </xdr:from>
    <xdr:to>
      <xdr:col>16</xdr:col>
      <xdr:colOff>435428</xdr:colOff>
      <xdr:row>33</xdr:row>
      <xdr:rowOff>112939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421821</xdr:colOff>
      <xdr:row>2</xdr:row>
      <xdr:rowOff>77561</xdr:rowOff>
    </xdr:from>
    <xdr:to>
      <xdr:col>23</xdr:col>
      <xdr:colOff>95250</xdr:colOff>
      <xdr:row>16</xdr:row>
      <xdr:rowOff>153761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70" zoomScaleNormal="70" workbookViewId="0">
      <selection activeCell="G14" sqref="G14"/>
    </sheetView>
  </sheetViews>
  <sheetFormatPr defaultRowHeight="15" x14ac:dyDescent="0.25"/>
  <cols>
    <col min="1" max="1" width="25.85546875" customWidth="1"/>
    <col min="2" max="2" width="12.5703125" customWidth="1"/>
    <col min="3" max="3" width="10.5703125" customWidth="1"/>
    <col min="4" max="4" width="13.140625" customWidth="1"/>
    <col min="5" max="5" width="12.140625" customWidth="1"/>
    <col min="6" max="6" width="12.7109375" customWidth="1"/>
    <col min="7" max="7" width="14.42578125" customWidth="1"/>
  </cols>
  <sheetData>
    <row r="1" spans="1:7" x14ac:dyDescent="0.25">
      <c r="A1" s="12" t="s">
        <v>46</v>
      </c>
      <c r="B1" s="12"/>
      <c r="C1" s="12"/>
      <c r="D1" s="12"/>
      <c r="E1" s="12"/>
      <c r="F1" s="12"/>
      <c r="G1" s="12"/>
    </row>
    <row r="2" spans="1:7" x14ac:dyDescent="0.25">
      <c r="A2" s="13" t="s">
        <v>31</v>
      </c>
      <c r="B2" s="14" t="s">
        <v>32</v>
      </c>
      <c r="C2" s="14" t="s">
        <v>33</v>
      </c>
      <c r="D2" s="14" t="s">
        <v>34</v>
      </c>
      <c r="E2" s="14" t="s">
        <v>35</v>
      </c>
      <c r="F2" s="14" t="s">
        <v>36</v>
      </c>
      <c r="G2" s="15" t="s">
        <v>37</v>
      </c>
    </row>
    <row r="3" spans="1:7" ht="18" customHeight="1" x14ac:dyDescent="0.25">
      <c r="A3" s="16" t="s">
        <v>38</v>
      </c>
      <c r="B3" s="17">
        <v>11</v>
      </c>
      <c r="C3" s="17">
        <v>25</v>
      </c>
      <c r="D3" s="17">
        <v>17</v>
      </c>
      <c r="E3" s="17">
        <v>17</v>
      </c>
      <c r="F3" s="17">
        <v>17</v>
      </c>
      <c r="G3" s="18">
        <v>24</v>
      </c>
    </row>
    <row r="4" spans="1:7" x14ac:dyDescent="0.25">
      <c r="A4" s="16" t="s">
        <v>39</v>
      </c>
      <c r="B4" s="17">
        <v>69</v>
      </c>
      <c r="C4" s="17">
        <v>39</v>
      </c>
      <c r="D4" s="17">
        <v>11</v>
      </c>
      <c r="E4" s="17">
        <v>11</v>
      </c>
      <c r="F4" s="17">
        <v>56</v>
      </c>
      <c r="G4" s="18">
        <v>32</v>
      </c>
    </row>
    <row r="5" spans="1:7" x14ac:dyDescent="0.25">
      <c r="A5" s="16" t="s">
        <v>40</v>
      </c>
      <c r="B5" s="17">
        <v>33</v>
      </c>
      <c r="C5" s="17">
        <v>5</v>
      </c>
      <c r="D5" s="17">
        <v>25</v>
      </c>
      <c r="E5" s="17">
        <v>25</v>
      </c>
      <c r="F5" s="17">
        <v>15</v>
      </c>
      <c r="G5" s="18">
        <v>5</v>
      </c>
    </row>
    <row r="6" spans="1:7" x14ac:dyDescent="0.25">
      <c r="A6" s="16" t="s">
        <v>41</v>
      </c>
      <c r="B6" s="17">
        <v>24</v>
      </c>
      <c r="C6" s="17">
        <v>53</v>
      </c>
      <c r="D6" s="17">
        <v>42</v>
      </c>
      <c r="E6" s="17">
        <v>42</v>
      </c>
      <c r="F6" s="17">
        <v>11</v>
      </c>
      <c r="G6" s="18">
        <v>15</v>
      </c>
    </row>
    <row r="7" spans="1:7" x14ac:dyDescent="0.25">
      <c r="A7" s="16" t="s">
        <v>42</v>
      </c>
      <c r="B7" s="17">
        <v>8</v>
      </c>
      <c r="C7" s="17">
        <v>11</v>
      </c>
      <c r="D7" s="17">
        <v>15</v>
      </c>
      <c r="E7" s="17">
        <v>15</v>
      </c>
      <c r="F7" s="17">
        <v>11</v>
      </c>
      <c r="G7" s="18">
        <v>23</v>
      </c>
    </row>
    <row r="8" spans="1:7" x14ac:dyDescent="0.25">
      <c r="A8" s="16" t="s">
        <v>43</v>
      </c>
      <c r="B8" s="17">
        <v>20</v>
      </c>
      <c r="C8" s="17">
        <v>22</v>
      </c>
      <c r="D8" s="17">
        <v>23</v>
      </c>
      <c r="E8" s="17">
        <v>23</v>
      </c>
      <c r="F8" s="17">
        <v>15</v>
      </c>
      <c r="G8" s="18">
        <v>21</v>
      </c>
    </row>
    <row r="9" spans="1:7" x14ac:dyDescent="0.25">
      <c r="A9" s="16" t="s">
        <v>44</v>
      </c>
      <c r="B9" s="17">
        <v>65</v>
      </c>
      <c r="C9" s="17">
        <v>15</v>
      </c>
      <c r="D9" s="17">
        <v>69</v>
      </c>
      <c r="E9" s="17">
        <v>69</v>
      </c>
      <c r="F9" s="17">
        <v>69</v>
      </c>
      <c r="G9" s="18">
        <v>9</v>
      </c>
    </row>
    <row r="10" spans="1:7" x14ac:dyDescent="0.25">
      <c r="A10" s="19" t="s">
        <v>45</v>
      </c>
      <c r="B10" s="20">
        <v>22</v>
      </c>
      <c r="C10" s="20">
        <v>9</v>
      </c>
      <c r="D10" s="20">
        <v>24</v>
      </c>
      <c r="E10" s="20">
        <v>24</v>
      </c>
      <c r="F10" s="20">
        <v>69</v>
      </c>
      <c r="G10" s="21">
        <v>15</v>
      </c>
    </row>
    <row r="11" spans="1:7" x14ac:dyDescent="0.25">
      <c r="A11" s="22" t="s">
        <v>47</v>
      </c>
      <c r="B11">
        <f>SUM(B3:B10)</f>
        <v>252</v>
      </c>
      <c r="C11">
        <f t="shared" ref="C11:G11" si="0">SUM(C3:C10)</f>
        <v>179</v>
      </c>
      <c r="D11">
        <f t="shared" si="0"/>
        <v>226</v>
      </c>
      <c r="E11">
        <f t="shared" si="0"/>
        <v>226</v>
      </c>
      <c r="F11">
        <f t="shared" si="0"/>
        <v>263</v>
      </c>
      <c r="G11">
        <f t="shared" si="0"/>
        <v>144</v>
      </c>
    </row>
  </sheetData>
  <mergeCells count="1">
    <mergeCell ref="A1:G1"/>
  </mergeCells>
  <conditionalFormatting sqref="A11:G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70" zoomScaleNormal="70" workbookViewId="0">
      <selection activeCell="B19" sqref="B19"/>
    </sheetView>
  </sheetViews>
  <sheetFormatPr defaultRowHeight="15" x14ac:dyDescent="0.25"/>
  <cols>
    <col min="1" max="1" width="16.7109375" style="1" customWidth="1"/>
    <col min="2" max="2" width="14.7109375" style="1" customWidth="1"/>
    <col min="3" max="3" width="7.140625" customWidth="1"/>
    <col min="4" max="4" width="7" customWidth="1"/>
    <col min="5" max="5" width="6.5703125" customWidth="1"/>
    <col min="6" max="6" width="6.85546875" customWidth="1"/>
    <col min="7" max="7" width="6.7109375" customWidth="1"/>
    <col min="8" max="8" width="7.140625" customWidth="1"/>
    <col min="9" max="9" width="11.7109375" customWidth="1"/>
    <col min="10" max="10" width="15.5703125" customWidth="1"/>
    <col min="11" max="11" width="7" customWidth="1"/>
    <col min="12" max="12" width="10.28515625" customWidth="1"/>
    <col min="13" max="13" width="12.7109375" customWidth="1"/>
  </cols>
  <sheetData>
    <row r="1" spans="1:13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>
        <v>433190010</v>
      </c>
      <c r="B2" s="6" t="s">
        <v>18</v>
      </c>
      <c r="C2" s="7">
        <v>73</v>
      </c>
      <c r="D2" s="7">
        <v>43</v>
      </c>
      <c r="E2" s="7">
        <v>52</v>
      </c>
      <c r="F2" s="7">
        <v>67</v>
      </c>
      <c r="G2" s="7">
        <v>35</v>
      </c>
      <c r="H2" s="7">
        <v>56</v>
      </c>
      <c r="I2" s="7">
        <f>SUM(C2:H2)</f>
        <v>326</v>
      </c>
      <c r="J2" s="7">
        <f>I2/6</f>
        <v>54.333333333333336</v>
      </c>
      <c r="K2" s="7">
        <f>RANK(I2,$I$2:$I$12)</f>
        <v>7</v>
      </c>
      <c r="L2" s="7" t="str">
        <f>IF(AND(C2&gt;=35,D2&gt;=35,E2&gt;=35,F2&gt;=35,G2&gt;=35,H2&gt;=35),"pass","fail")</f>
        <v>pass</v>
      </c>
      <c r="M2" s="8" t="str">
        <f>IF(J2&gt;75,"Distinction",IF(J2&gt;50,"Good","Poor"))</f>
        <v>Good</v>
      </c>
    </row>
    <row r="3" spans="1:13" x14ac:dyDescent="0.25">
      <c r="A3" s="5">
        <v>433190011</v>
      </c>
      <c r="B3" s="6" t="s">
        <v>19</v>
      </c>
      <c r="C3" s="7">
        <v>67</v>
      </c>
      <c r="D3" s="7">
        <v>54</v>
      </c>
      <c r="E3" s="7">
        <v>38</v>
      </c>
      <c r="F3" s="7">
        <v>48</v>
      </c>
      <c r="G3" s="7">
        <v>52</v>
      </c>
      <c r="H3" s="7">
        <v>73</v>
      </c>
      <c r="I3" s="7">
        <f t="shared" ref="I3:I12" si="0">SUM(C3:H3)</f>
        <v>332</v>
      </c>
      <c r="J3" s="7">
        <f t="shared" ref="J3:J12" si="1">I3/6</f>
        <v>55.333333333333336</v>
      </c>
      <c r="K3" s="7">
        <f t="shared" ref="K3:K12" si="2">RANK(I3,$I$2:$I$12)</f>
        <v>6</v>
      </c>
      <c r="L3" s="7" t="str">
        <f t="shared" ref="L3:L12" si="3">IF(AND(C3&gt;=35,D3&gt;=35,E3&gt;=35,F3&gt;=35,G3&gt;=35,H3&gt;=35),"pass","fail")</f>
        <v>pass</v>
      </c>
      <c r="M3" s="8" t="str">
        <f t="shared" ref="M3:M12" si="4">IF(J3&gt;75,"Distinction",IF(J3&gt;50,"Good","Poor"))</f>
        <v>Good</v>
      </c>
    </row>
    <row r="4" spans="1:13" x14ac:dyDescent="0.25">
      <c r="A4" s="5">
        <v>433190012</v>
      </c>
      <c r="B4" s="6" t="s">
        <v>15</v>
      </c>
      <c r="C4" s="7">
        <v>76</v>
      </c>
      <c r="D4" s="7">
        <v>87</v>
      </c>
      <c r="E4" s="7">
        <v>33</v>
      </c>
      <c r="F4" s="7">
        <v>65</v>
      </c>
      <c r="G4" s="7">
        <v>93</v>
      </c>
      <c r="H4" s="7">
        <v>99</v>
      </c>
      <c r="I4" s="7">
        <f t="shared" si="0"/>
        <v>453</v>
      </c>
      <c r="J4" s="7">
        <f t="shared" si="1"/>
        <v>75.5</v>
      </c>
      <c r="K4" s="7">
        <f t="shared" si="2"/>
        <v>2</v>
      </c>
      <c r="L4" s="7" t="str">
        <f t="shared" si="3"/>
        <v>fail</v>
      </c>
      <c r="M4" s="8" t="str">
        <f t="shared" si="4"/>
        <v>Distinction</v>
      </c>
    </row>
    <row r="5" spans="1:13" x14ac:dyDescent="0.25">
      <c r="A5" s="5">
        <v>433190013</v>
      </c>
      <c r="B5" s="6" t="s">
        <v>16</v>
      </c>
      <c r="C5" s="7">
        <v>55</v>
      </c>
      <c r="D5" s="7">
        <v>64</v>
      </c>
      <c r="E5" s="7">
        <v>38</v>
      </c>
      <c r="F5" s="7">
        <v>35</v>
      </c>
      <c r="G5" s="7">
        <v>88</v>
      </c>
      <c r="H5" s="7">
        <v>44</v>
      </c>
      <c r="I5" s="7">
        <f t="shared" si="0"/>
        <v>324</v>
      </c>
      <c r="J5" s="7">
        <f t="shared" si="1"/>
        <v>54</v>
      </c>
      <c r="K5" s="7">
        <f t="shared" si="2"/>
        <v>8</v>
      </c>
      <c r="L5" s="7" t="str">
        <f t="shared" si="3"/>
        <v>pass</v>
      </c>
      <c r="M5" s="8" t="str">
        <f t="shared" si="4"/>
        <v>Good</v>
      </c>
    </row>
    <row r="6" spans="1:13" x14ac:dyDescent="0.25">
      <c r="A6" s="5">
        <v>433190014</v>
      </c>
      <c r="B6" s="6" t="s">
        <v>17</v>
      </c>
      <c r="C6" s="7">
        <v>65</v>
      </c>
      <c r="D6" s="7">
        <v>76</v>
      </c>
      <c r="E6" s="7">
        <v>43</v>
      </c>
      <c r="F6" s="7">
        <v>72</v>
      </c>
      <c r="G6" s="7">
        <v>45</v>
      </c>
      <c r="H6" s="7">
        <v>50</v>
      </c>
      <c r="I6" s="7">
        <f t="shared" si="0"/>
        <v>351</v>
      </c>
      <c r="J6" s="7">
        <f t="shared" si="1"/>
        <v>58.5</v>
      </c>
      <c r="K6" s="7">
        <f t="shared" si="2"/>
        <v>5</v>
      </c>
      <c r="L6" s="7" t="str">
        <f t="shared" si="3"/>
        <v>pass</v>
      </c>
      <c r="M6" s="8" t="str">
        <f t="shared" si="4"/>
        <v>Good</v>
      </c>
    </row>
    <row r="7" spans="1:13" x14ac:dyDescent="0.25">
      <c r="A7" s="5">
        <v>433190015</v>
      </c>
      <c r="B7" s="6" t="s">
        <v>13</v>
      </c>
      <c r="C7" s="7">
        <v>76</v>
      </c>
      <c r="D7" s="7">
        <v>68</v>
      </c>
      <c r="E7" s="7">
        <v>77</v>
      </c>
      <c r="F7" s="7">
        <v>44</v>
      </c>
      <c r="G7" s="7">
        <v>47</v>
      </c>
      <c r="H7" s="7">
        <v>65</v>
      </c>
      <c r="I7" s="7">
        <f t="shared" si="0"/>
        <v>377</v>
      </c>
      <c r="J7" s="7">
        <f t="shared" si="1"/>
        <v>62.833333333333336</v>
      </c>
      <c r="K7" s="7">
        <f t="shared" si="2"/>
        <v>4</v>
      </c>
      <c r="L7" s="7" t="str">
        <f t="shared" si="3"/>
        <v>pass</v>
      </c>
      <c r="M7" s="8" t="str">
        <f t="shared" si="4"/>
        <v>Good</v>
      </c>
    </row>
    <row r="8" spans="1:13" x14ac:dyDescent="0.25">
      <c r="A8" s="5">
        <v>433190016</v>
      </c>
      <c r="B8" s="6" t="s">
        <v>14</v>
      </c>
      <c r="C8" s="7">
        <v>73</v>
      </c>
      <c r="D8" s="7">
        <v>45</v>
      </c>
      <c r="E8" s="7">
        <v>42</v>
      </c>
      <c r="F8" s="7">
        <v>26</v>
      </c>
      <c r="G8" s="7">
        <v>38</v>
      </c>
      <c r="H8" s="7">
        <v>37</v>
      </c>
      <c r="I8" s="7">
        <f t="shared" si="0"/>
        <v>261</v>
      </c>
      <c r="J8" s="7">
        <f t="shared" si="1"/>
        <v>43.5</v>
      </c>
      <c r="K8" s="7">
        <f t="shared" si="2"/>
        <v>11</v>
      </c>
      <c r="L8" s="7" t="str">
        <f t="shared" si="3"/>
        <v>fail</v>
      </c>
      <c r="M8" s="8" t="str">
        <f t="shared" si="4"/>
        <v>Poor</v>
      </c>
    </row>
    <row r="9" spans="1:13" x14ac:dyDescent="0.25">
      <c r="A9" s="5">
        <v>433190017</v>
      </c>
      <c r="B9" s="6" t="s">
        <v>21</v>
      </c>
      <c r="C9" s="7">
        <v>48</v>
      </c>
      <c r="D9" s="7">
        <v>39</v>
      </c>
      <c r="E9" s="7">
        <v>42</v>
      </c>
      <c r="F9" s="7">
        <v>54</v>
      </c>
      <c r="G9" s="7">
        <v>56</v>
      </c>
      <c r="H9" s="7">
        <v>76</v>
      </c>
      <c r="I9" s="7">
        <f t="shared" si="0"/>
        <v>315</v>
      </c>
      <c r="J9" s="7">
        <f t="shared" si="1"/>
        <v>52.5</v>
      </c>
      <c r="K9" s="7">
        <f t="shared" si="2"/>
        <v>9</v>
      </c>
      <c r="L9" s="7" t="str">
        <f t="shared" si="3"/>
        <v>pass</v>
      </c>
      <c r="M9" s="8" t="str">
        <f t="shared" si="4"/>
        <v>Good</v>
      </c>
    </row>
    <row r="10" spans="1:13" x14ac:dyDescent="0.25">
      <c r="A10" s="5">
        <v>433190018</v>
      </c>
      <c r="B10" s="6" t="s">
        <v>22</v>
      </c>
      <c r="C10" s="7">
        <v>63</v>
      </c>
      <c r="D10" s="7">
        <v>76</v>
      </c>
      <c r="E10" s="7">
        <v>97</v>
      </c>
      <c r="F10" s="7">
        <v>54</v>
      </c>
      <c r="G10" s="7">
        <v>64</v>
      </c>
      <c r="H10" s="7">
        <v>75</v>
      </c>
      <c r="I10" s="7">
        <f t="shared" si="0"/>
        <v>429</v>
      </c>
      <c r="J10" s="7">
        <f t="shared" si="1"/>
        <v>71.5</v>
      </c>
      <c r="K10" s="7">
        <f t="shared" si="2"/>
        <v>3</v>
      </c>
      <c r="L10" s="7" t="str">
        <f t="shared" si="3"/>
        <v>pass</v>
      </c>
      <c r="M10" s="8" t="str">
        <f t="shared" si="4"/>
        <v>Good</v>
      </c>
    </row>
    <row r="11" spans="1:13" x14ac:dyDescent="0.25">
      <c r="A11" s="5">
        <v>433190019</v>
      </c>
      <c r="B11" s="6" t="s">
        <v>20</v>
      </c>
      <c r="C11" s="7">
        <v>97</v>
      </c>
      <c r="D11" s="7">
        <v>76</v>
      </c>
      <c r="E11" s="7">
        <v>64</v>
      </c>
      <c r="F11" s="7">
        <v>88</v>
      </c>
      <c r="G11" s="7">
        <v>86</v>
      </c>
      <c r="H11" s="7">
        <v>98</v>
      </c>
      <c r="I11" s="7">
        <f t="shared" si="0"/>
        <v>509</v>
      </c>
      <c r="J11" s="7">
        <f t="shared" si="1"/>
        <v>84.833333333333329</v>
      </c>
      <c r="K11" s="7">
        <f t="shared" si="2"/>
        <v>1</v>
      </c>
      <c r="L11" s="7" t="str">
        <f t="shared" si="3"/>
        <v>pass</v>
      </c>
      <c r="M11" s="8" t="str">
        <f t="shared" si="4"/>
        <v>Distinction</v>
      </c>
    </row>
    <row r="12" spans="1:13" x14ac:dyDescent="0.25">
      <c r="A12" s="9">
        <v>433190020</v>
      </c>
      <c r="B12" s="10" t="s">
        <v>23</v>
      </c>
      <c r="C12" s="11">
        <v>53</v>
      </c>
      <c r="D12" s="11">
        <v>65</v>
      </c>
      <c r="E12" s="11">
        <v>56</v>
      </c>
      <c r="F12" s="11">
        <v>25</v>
      </c>
      <c r="G12" s="11">
        <v>45</v>
      </c>
      <c r="H12" s="11">
        <v>36</v>
      </c>
      <c r="I12" s="7">
        <f t="shared" si="0"/>
        <v>280</v>
      </c>
      <c r="J12" s="7">
        <f t="shared" si="1"/>
        <v>46.666666666666664</v>
      </c>
      <c r="K12" s="7">
        <f t="shared" si="2"/>
        <v>10</v>
      </c>
      <c r="L12" s="7" t="str">
        <f t="shared" si="3"/>
        <v>fail</v>
      </c>
      <c r="M12" s="8" t="str">
        <f t="shared" si="4"/>
        <v>Poor</v>
      </c>
    </row>
    <row r="14" spans="1:13" x14ac:dyDescent="0.25">
      <c r="B14" s="1" t="s">
        <v>24</v>
      </c>
    </row>
    <row r="15" spans="1:13" x14ac:dyDescent="0.25">
      <c r="B15" s="1" t="s">
        <v>25</v>
      </c>
      <c r="J15" t="s">
        <v>28</v>
      </c>
      <c r="K15">
        <f>COUNTIF(L2:L12,"pass")</f>
        <v>8</v>
      </c>
    </row>
    <row r="16" spans="1:13" x14ac:dyDescent="0.25">
      <c r="B16" s="1" t="s">
        <v>26</v>
      </c>
      <c r="J16" t="s">
        <v>29</v>
      </c>
      <c r="K16">
        <f>COUNTIF(L2:L12,"fail")</f>
        <v>3</v>
      </c>
    </row>
    <row r="17" spans="1:11" x14ac:dyDescent="0.25">
      <c r="J17" t="s">
        <v>30</v>
      </c>
      <c r="K17">
        <f>COUNT(A2:A12)</f>
        <v>11</v>
      </c>
    </row>
    <row r="18" spans="1:11" x14ac:dyDescent="0.25">
      <c r="A18" s="1" t="s">
        <v>27</v>
      </c>
      <c r="B18" s="1">
        <f>COUNT(A2:A12)</f>
        <v>11</v>
      </c>
    </row>
  </sheetData>
  <conditionalFormatting sqref="C2:H12">
    <cfRule type="cellIs" dxfId="1" priority="1" operator="lessThan">
      <formula>35</formula>
    </cfRule>
    <cfRule type="cellIs" dxfId="0" priority="2" operator="greaterThan">
      <formula>35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</dc:creator>
  <cp:lastModifiedBy>gh</cp:lastModifiedBy>
  <dcterms:created xsi:type="dcterms:W3CDTF">2024-11-20T13:59:22Z</dcterms:created>
  <dcterms:modified xsi:type="dcterms:W3CDTF">2024-11-24T08:27:23Z</dcterms:modified>
</cp:coreProperties>
</file>