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\Desktop\"/>
    </mc:Choice>
  </mc:AlternateContent>
  <xr:revisionPtr revIDLastSave="0" documentId="8_{3F6944D3-5D65-4CE7-84F4-F79FB8F07E89}" xr6:coauthVersionLast="47" xr6:coauthVersionMax="47" xr10:uidLastSave="{00000000-0000-0000-0000-000000000000}"/>
  <bookViews>
    <workbookView xWindow="-120" yWindow="-120" windowWidth="20730" windowHeight="11040" xr2:uid="{664A04A7-4389-4475-9F5C-21D69FE909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C7" i="1"/>
  <c r="C6" i="1"/>
  <c r="C3" i="1"/>
  <c r="C2" i="1"/>
  <c r="C1" i="1"/>
  <c r="F20" i="1"/>
  <c r="F10" i="1"/>
  <c r="F11" i="1"/>
  <c r="F12" i="1"/>
  <c r="F13" i="1"/>
  <c r="F14" i="1"/>
  <c r="F15" i="1"/>
  <c r="F1" i="1" s="1"/>
  <c r="F16" i="1"/>
  <c r="F17" i="1"/>
  <c r="F18" i="1"/>
  <c r="F19" i="1"/>
  <c r="C4" i="1" l="1"/>
  <c r="C5" i="1"/>
</calcChain>
</file>

<file path=xl/sharedStrings.xml><?xml version="1.0" encoding="utf-8"?>
<sst xmlns="http://schemas.openxmlformats.org/spreadsheetml/2006/main" count="36" uniqueCount="27">
  <si>
    <t>TOTAL DE DESPESAS</t>
  </si>
  <si>
    <t>Quantidade de contas EM ABERTO</t>
  </si>
  <si>
    <t>Valor de contas EM ABERTO</t>
  </si>
  <si>
    <t>Quantidade de contas  VENCIDAS</t>
  </si>
  <si>
    <t>Quantidade de contas PAGAS</t>
  </si>
  <si>
    <t>Valor de contas PAGAS</t>
  </si>
  <si>
    <t>Valor de contas VENCIDAS</t>
  </si>
  <si>
    <t>CONTROLE DE CONTAS</t>
  </si>
  <si>
    <t>ENERGIA</t>
  </si>
  <si>
    <t>ÁGUA E ESGOTO</t>
  </si>
  <si>
    <t>TELEFONE</t>
  </si>
  <si>
    <t>CELULAR</t>
  </si>
  <si>
    <t>INTERNET</t>
  </si>
  <si>
    <t>ALUGUEL</t>
  </si>
  <si>
    <t xml:space="preserve">SISTEMA DE INFORMÁTICA </t>
  </si>
  <si>
    <t>SERVIÇO DE CONTABILIDADE</t>
  </si>
  <si>
    <t>COMBUSTÍVEIS</t>
  </si>
  <si>
    <t>MANUTENÇÃO DE VEÍCULOS</t>
  </si>
  <si>
    <t>VALOR</t>
  </si>
  <si>
    <t>STATUS</t>
  </si>
  <si>
    <t>VENCIMENTO</t>
  </si>
  <si>
    <t>DIAS PARA VENCIMENTO</t>
  </si>
  <si>
    <t>PAGA</t>
  </si>
  <si>
    <t>EM ABERTO</t>
  </si>
  <si>
    <t>DESPESAS BANCO</t>
  </si>
  <si>
    <t>Quantidade de contas a vencer</t>
  </si>
  <si>
    <t>valor de contas a vencer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</si>
</sst>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ont="1" applyFill="1" applyAlignment="1">
      <alignment horizontal="centerContinuous" vertical="center"/>
    </xf>
    <xf numFmtId="0" fontId="2" fillId="0" borderId="0" xfId="0" applyFont="1" applyAlignment="1">
      <alignment horizontal="center"/>
    </xf>
    <xf numFmtId="0" fontId="0" fillId="9" borderId="0" xfId="0" applyFill="1"/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1879-4ACD-4CD9-97A7-0BA9FB548B24}">
  <dimension ref="A1:F20"/>
  <sheetViews>
    <sheetView tabSelected="1" workbookViewId="0">
      <selection activeCell="E2" sqref="E2"/>
    </sheetView>
  </sheetViews>
  <sheetFormatPr defaultRowHeight="15.75" x14ac:dyDescent="0.25"/>
  <cols>
    <col min="1" max="1" width="5.75" customWidth="1"/>
    <col min="2" max="2" width="29.5" bestFit="1" customWidth="1"/>
    <col min="4" max="4" width="11.875" bestFit="1" customWidth="1"/>
    <col min="5" max="5" width="24.625" bestFit="1" customWidth="1"/>
    <col min="6" max="6" width="14.875" customWidth="1"/>
  </cols>
  <sheetData>
    <row r="1" spans="1:6" x14ac:dyDescent="0.25">
      <c r="B1" s="1" t="s">
        <v>0</v>
      </c>
      <c r="C1" s="5">
        <f>SUM(C10:C20)</f>
        <v>12423</v>
      </c>
      <c r="E1" s="9" t="s">
        <v>25</v>
      </c>
      <c r="F1" s="5">
        <f ca="1">COUNTIF(F10:F20,"&gt;=0")</f>
        <v>1</v>
      </c>
    </row>
    <row r="2" spans="1:6" x14ac:dyDescent="0.25">
      <c r="B2" s="4" t="s">
        <v>1</v>
      </c>
      <c r="C2" s="5">
        <f>COUNTIF(D10:D20,"EM ABERTO")</f>
        <v>4</v>
      </c>
      <c r="E2" s="9" t="s">
        <v>26</v>
      </c>
      <c r="F2" s="5">
        <f ca="1">SUMIF(F10:F20,"&gt;=0",C10:C20)</f>
        <v>600</v>
      </c>
    </row>
    <row r="3" spans="1:6" x14ac:dyDescent="0.25">
      <c r="B3" s="4" t="s">
        <v>2</v>
      </c>
      <c r="C3" s="5">
        <f>SUMIF(D10:D20,"EM ABERTO",C10:C20)</f>
        <v>8245</v>
      </c>
    </row>
    <row r="4" spans="1:6" x14ac:dyDescent="0.25">
      <c r="B4" s="2" t="s">
        <v>3</v>
      </c>
      <c r="C4" s="5">
        <f ca="1">COUNTIF(F10:F20,"&lt;0")</f>
        <v>3</v>
      </c>
    </row>
    <row r="5" spans="1:6" x14ac:dyDescent="0.25">
      <c r="B5" s="2" t="s">
        <v>6</v>
      </c>
      <c r="C5" s="5">
        <f ca="1">SUMIF(F10:F20,"&lt;0",C10:C20)</f>
        <v>7645</v>
      </c>
    </row>
    <row r="6" spans="1:6" x14ac:dyDescent="0.25">
      <c r="B6" s="3" t="s">
        <v>4</v>
      </c>
      <c r="C6" s="5">
        <f>COUNTIF(D10:D20,"paga")</f>
        <v>7</v>
      </c>
    </row>
    <row r="7" spans="1:6" x14ac:dyDescent="0.25">
      <c r="B7" s="3" t="s">
        <v>5</v>
      </c>
      <c r="C7" s="5">
        <f>SUMIF(D10:D20,"paga",C10:C20)</f>
        <v>4178</v>
      </c>
    </row>
    <row r="9" spans="1:6" ht="31.5" x14ac:dyDescent="0.25">
      <c r="A9" s="7" t="s">
        <v>7</v>
      </c>
      <c r="B9" s="7"/>
      <c r="C9" s="11" t="s">
        <v>18</v>
      </c>
      <c r="D9" s="11" t="s">
        <v>19</v>
      </c>
      <c r="E9" s="11" t="s">
        <v>20</v>
      </c>
      <c r="F9" s="12" t="s">
        <v>21</v>
      </c>
    </row>
    <row r="10" spans="1:6" x14ac:dyDescent="0.25">
      <c r="A10" s="8">
        <v>1</v>
      </c>
      <c r="B10" t="s">
        <v>8</v>
      </c>
      <c r="C10" s="6">
        <v>785</v>
      </c>
      <c r="D10" s="6" t="s">
        <v>22</v>
      </c>
      <c r="E10" s="10">
        <v>44650</v>
      </c>
      <c r="F10" s="6" t="str">
        <f ca="1">IF(D10="PAGA","-",E10-TODAY())</f>
        <v>-</v>
      </c>
    </row>
    <row r="11" spans="1:6" x14ac:dyDescent="0.25">
      <c r="A11" s="8">
        <v>2</v>
      </c>
      <c r="B11" t="s">
        <v>9</v>
      </c>
      <c r="C11" s="6">
        <v>290</v>
      </c>
      <c r="D11" s="6" t="s">
        <v>22</v>
      </c>
      <c r="E11" s="10">
        <v>44651</v>
      </c>
      <c r="F11" s="6" t="str">
        <f t="shared" ref="F11:F20" ca="1" si="0">IF(D11="PAGA","-",E11-TODAY())</f>
        <v>-</v>
      </c>
    </row>
    <row r="12" spans="1:6" x14ac:dyDescent="0.25">
      <c r="A12" s="8">
        <v>3</v>
      </c>
      <c r="B12" t="s">
        <v>10</v>
      </c>
      <c r="C12" s="6">
        <v>346</v>
      </c>
      <c r="D12" s="6" t="s">
        <v>22</v>
      </c>
      <c r="E12" s="10">
        <v>44651</v>
      </c>
      <c r="F12" s="6" t="str">
        <f t="shared" ca="1" si="0"/>
        <v>-</v>
      </c>
    </row>
    <row r="13" spans="1:6" x14ac:dyDescent="0.25">
      <c r="A13" s="8">
        <v>4</v>
      </c>
      <c r="B13" t="s">
        <v>11</v>
      </c>
      <c r="C13" s="6">
        <v>197</v>
      </c>
      <c r="D13" s="6" t="s">
        <v>22</v>
      </c>
      <c r="E13" s="10">
        <v>44652</v>
      </c>
      <c r="F13" s="6" t="str">
        <f t="shared" ca="1" si="0"/>
        <v>-</v>
      </c>
    </row>
    <row r="14" spans="1:6" x14ac:dyDescent="0.25">
      <c r="A14" s="8">
        <v>5</v>
      </c>
      <c r="B14" t="s">
        <v>12</v>
      </c>
      <c r="C14" s="6">
        <v>350</v>
      </c>
      <c r="D14" s="6" t="s">
        <v>22</v>
      </c>
      <c r="E14" s="10">
        <v>44652</v>
      </c>
      <c r="F14" s="6" t="str">
        <f t="shared" ca="1" si="0"/>
        <v>-</v>
      </c>
    </row>
    <row r="15" spans="1:6" x14ac:dyDescent="0.25">
      <c r="A15" s="8">
        <v>6</v>
      </c>
      <c r="B15" t="s">
        <v>13</v>
      </c>
      <c r="C15" s="6">
        <v>5000</v>
      </c>
      <c r="D15" s="6" t="s">
        <v>23</v>
      </c>
      <c r="E15" s="10">
        <v>44653</v>
      </c>
      <c r="F15" s="6">
        <f t="shared" ca="1" si="0"/>
        <v>-29</v>
      </c>
    </row>
    <row r="16" spans="1:6" x14ac:dyDescent="0.25">
      <c r="A16" s="8">
        <v>7</v>
      </c>
      <c r="B16" t="s">
        <v>14</v>
      </c>
      <c r="C16" s="6">
        <v>90</v>
      </c>
      <c r="D16" s="6" t="s">
        <v>22</v>
      </c>
      <c r="E16" s="10">
        <v>44656</v>
      </c>
      <c r="F16" s="6" t="str">
        <f t="shared" ca="1" si="0"/>
        <v>-</v>
      </c>
    </row>
    <row r="17" spans="1:6" x14ac:dyDescent="0.25">
      <c r="A17" s="8">
        <v>8</v>
      </c>
      <c r="B17" t="s">
        <v>15</v>
      </c>
      <c r="C17" s="6">
        <v>1045</v>
      </c>
      <c r="D17" s="6" t="s">
        <v>23</v>
      </c>
      <c r="E17" s="10">
        <v>44656</v>
      </c>
      <c r="F17" s="6">
        <f t="shared" ca="1" si="0"/>
        <v>-26</v>
      </c>
    </row>
    <row r="18" spans="1:6" x14ac:dyDescent="0.25">
      <c r="A18" s="8">
        <v>9</v>
      </c>
      <c r="B18" t="s">
        <v>16</v>
      </c>
      <c r="C18" s="6">
        <v>2120</v>
      </c>
      <c r="D18" s="6" t="s">
        <v>22</v>
      </c>
      <c r="E18" s="10">
        <v>44657</v>
      </c>
      <c r="F18" s="6" t="str">
        <f t="shared" ca="1" si="0"/>
        <v>-</v>
      </c>
    </row>
    <row r="19" spans="1:6" x14ac:dyDescent="0.25">
      <c r="A19" s="8">
        <v>10</v>
      </c>
      <c r="B19" t="s">
        <v>17</v>
      </c>
      <c r="C19" s="6">
        <v>1600</v>
      </c>
      <c r="D19" s="6" t="s">
        <v>23</v>
      </c>
      <c r="E19" s="10">
        <v>44658</v>
      </c>
      <c r="F19" s="6">
        <f t="shared" ca="1" si="0"/>
        <v>-24</v>
      </c>
    </row>
    <row r="20" spans="1:6" x14ac:dyDescent="0.25">
      <c r="A20" s="8">
        <v>11</v>
      </c>
      <c r="B20" t="s">
        <v>24</v>
      </c>
      <c r="C20" s="6">
        <v>600</v>
      </c>
      <c r="D20" s="6" t="s">
        <v>23</v>
      </c>
      <c r="E20" s="10">
        <v>44686</v>
      </c>
      <c r="F20" s="6">
        <f t="shared" ca="1" si="0"/>
        <v>4</v>
      </c>
    </row>
  </sheetData>
  <dataValidations count="1">
    <dataValidation type="list" allowBlank="1" showInputMessage="1" showErrorMessage="1" sqref="D10:D19" xr:uid="{EB9066F5-40A7-407E-832B-7B715D20BE41}">
      <formula1>"PAGA,EM ABERTO"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Vitor dos Santos Furtado</dc:creator>
  <cp:lastModifiedBy>Wagner Vitor dos Santos Furtado</cp:lastModifiedBy>
  <dcterms:created xsi:type="dcterms:W3CDTF">2022-05-01T18:01:37Z</dcterms:created>
  <dcterms:modified xsi:type="dcterms:W3CDTF">2022-05-01T18:48:14Z</dcterms:modified>
</cp:coreProperties>
</file>