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hamani\OneDrive\Desktop\BootCamp\Excel\"/>
    </mc:Choice>
  </mc:AlternateContent>
  <xr:revisionPtr revIDLastSave="0" documentId="13_ncr:1_{AF1C42D7-044F-4868-B4D6-BDA9671689DB}" xr6:coauthVersionLast="47" xr6:coauthVersionMax="47" xr10:uidLastSave="{00000000-0000-0000-0000-000000000000}"/>
  <bookViews>
    <workbookView xWindow="-120" yWindow="-120" windowWidth="20730" windowHeight="11160" tabRatio="787" xr2:uid="{069F5D0E-59A3-4B30-A95E-256511F583A6}"/>
  </bookViews>
  <sheets>
    <sheet name="Types of Distribution" sheetId="11" r:id="rId1"/>
    <sheet name="04_Normal.D" sheetId="1" r:id="rId2"/>
    <sheet name="04_Uniform.D" sheetId="2" r:id="rId3"/>
    <sheet name="04_Exponential.D" sheetId="3" r:id="rId4"/>
    <sheet name="04_Poisson.D" sheetId="4" r:id="rId5"/>
    <sheet name="04_Binomial.D" sheetId="5" r:id="rId6"/>
    <sheet name="04_Challenge Part a " sheetId="6" r:id="rId7"/>
    <sheet name="04_Challenge Part b" sheetId="8" r:id="rId8"/>
    <sheet name="04_Solution Part a" sheetId="9" r:id="rId9"/>
    <sheet name="04_Solution Part b" sheetId="10" r:id="rId10"/>
  </sheets>
  <externalReferences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5" l="1"/>
  <c r="E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H1" i="1"/>
  <c r="E2" i="1"/>
  <c r="E1" i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5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10" i="2"/>
  <c r="B8" i="2"/>
  <c r="B7" i="2"/>
  <c r="E7" i="2"/>
  <c r="E5" i="2"/>
  <c r="E3" i="2"/>
  <c r="E20" i="10"/>
  <c r="B20" i="10"/>
  <c r="E19" i="10"/>
  <c r="B19" i="10"/>
  <c r="E18" i="10"/>
  <c r="B18" i="10"/>
  <c r="E17" i="10"/>
  <c r="B17" i="10"/>
  <c r="E16" i="10"/>
  <c r="B16" i="10"/>
  <c r="E15" i="10"/>
  <c r="B15" i="10"/>
  <c r="E14" i="10"/>
  <c r="B14" i="10"/>
  <c r="E13" i="10"/>
  <c r="B13" i="10"/>
  <c r="E12" i="10"/>
  <c r="B12" i="10"/>
  <c r="E11" i="10"/>
  <c r="B11" i="10"/>
  <c r="E10" i="10"/>
  <c r="B10" i="10"/>
  <c r="E9" i="10"/>
  <c r="B9" i="10"/>
  <c r="E8" i="10"/>
  <c r="B8" i="10"/>
  <c r="H19" i="10" s="1"/>
  <c r="E7" i="10"/>
  <c r="K20" i="10" s="1"/>
  <c r="B7" i="10"/>
  <c r="H20" i="10" s="1"/>
  <c r="E9" i="9"/>
  <c r="E8" i="9"/>
  <c r="E5" i="9"/>
  <c r="E4" i="9"/>
  <c r="E3" i="9"/>
  <c r="E6" i="9" s="1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I8" i="8" s="1"/>
  <c r="J8" i="8" s="1"/>
  <c r="H21" i="10" l="1"/>
  <c r="H8" i="10"/>
  <c r="I8" i="10" s="1"/>
  <c r="H9" i="10"/>
  <c r="H10" i="10"/>
  <c r="H11" i="10"/>
  <c r="H12" i="10"/>
  <c r="H13" i="10"/>
  <c r="H14" i="10"/>
  <c r="H15" i="10"/>
  <c r="H16" i="10"/>
  <c r="H17" i="10"/>
  <c r="H18" i="10"/>
  <c r="K21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L8" i="8"/>
  <c r="M8" i="8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J9" i="8" l="1"/>
  <c r="M9" i="8" s="1"/>
  <c r="J8" i="10"/>
  <c r="I9" i="10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L9" i="8" l="1"/>
  <c r="J10" i="8" s="1"/>
  <c r="M10" i="8" s="1"/>
  <c r="L8" i="10"/>
  <c r="J9" i="10" s="1"/>
  <c r="M8" i="10"/>
  <c r="L10" i="8" l="1"/>
  <c r="J11" i="8" s="1"/>
  <c r="M11" i="8" s="1"/>
  <c r="L9" i="10"/>
  <c r="J10" i="10" s="1"/>
  <c r="M9" i="10"/>
  <c r="L11" i="8" l="1"/>
  <c r="J12" i="8" s="1"/>
  <c r="L12" i="8" s="1"/>
  <c r="J13" i="8" s="1"/>
  <c r="L10" i="10"/>
  <c r="J11" i="10" s="1"/>
  <c r="M10" i="10"/>
  <c r="M12" i="8" l="1"/>
  <c r="L11" i="10"/>
  <c r="J12" i="10" s="1"/>
  <c r="M11" i="10"/>
  <c r="M13" i="8"/>
  <c r="L13" i="8"/>
  <c r="J14" i="8" s="1"/>
  <c r="L12" i="10" l="1"/>
  <c r="J13" i="10" s="1"/>
  <c r="M12" i="10"/>
  <c r="M14" i="8"/>
  <c r="L14" i="8"/>
  <c r="J15" i="8" s="1"/>
  <c r="L13" i="10" l="1"/>
  <c r="J14" i="10" s="1"/>
  <c r="M13" i="10"/>
  <c r="M15" i="8"/>
  <c r="L15" i="8"/>
  <c r="J16" i="8" s="1"/>
  <c r="L14" i="10" l="1"/>
  <c r="J15" i="10" s="1"/>
  <c r="M14" i="10"/>
  <c r="L16" i="8"/>
  <c r="J17" i="8" s="1"/>
  <c r="M16" i="8"/>
  <c r="L15" i="10" l="1"/>
  <c r="J16" i="10" s="1"/>
  <c r="M15" i="10"/>
  <c r="M17" i="8"/>
  <c r="L17" i="8"/>
  <c r="J18" i="8" s="1"/>
  <c r="L16" i="10" l="1"/>
  <c r="J17" i="10" s="1"/>
  <c r="M16" i="10"/>
  <c r="M18" i="8"/>
  <c r="L18" i="8"/>
  <c r="J19" i="8" s="1"/>
  <c r="L17" i="10" l="1"/>
  <c r="J18" i="10" s="1"/>
  <c r="M17" i="10"/>
  <c r="M19" i="8"/>
  <c r="L19" i="8"/>
  <c r="J20" i="8" s="1"/>
  <c r="L18" i="10" l="1"/>
  <c r="J19" i="10" s="1"/>
  <c r="M18" i="10"/>
  <c r="L20" i="8"/>
  <c r="J21" i="8" s="1"/>
  <c r="M20" i="8"/>
  <c r="L19" i="10" l="1"/>
  <c r="J20" i="10" s="1"/>
  <c r="M19" i="10"/>
  <c r="M21" i="8"/>
  <c r="M22" i="8" s="1"/>
  <c r="L21" i="8"/>
  <c r="L20" i="10" l="1"/>
  <c r="J21" i="10" s="1"/>
  <c r="M20" i="10"/>
  <c r="M21" i="10" l="1"/>
  <c r="M22" i="10" s="1"/>
  <c r="L21" i="10"/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<sst xmlns="http://schemas.openxmlformats.org/spreadsheetml/2006/main" count="81" uniqueCount="47">
  <si>
    <t>Mean</t>
  </si>
  <si>
    <t>Probability of exactly 92</t>
  </si>
  <si>
    <t>33% of values below</t>
  </si>
  <si>
    <t>Standard Deviation</t>
  </si>
  <si>
    <t>Probability of 92 or more</t>
  </si>
  <si>
    <t>90% of values above</t>
  </si>
  <si>
    <t>Uniform Probabilities</t>
  </si>
  <si>
    <t>Minimum</t>
  </si>
  <si>
    <t>Probability of Value 1</t>
  </si>
  <si>
    <t>Maximum</t>
  </si>
  <si>
    <t># Values</t>
  </si>
  <si>
    <t>Probability of Value 1 or Value 2</t>
  </si>
  <si>
    <t>Value 1</t>
  </si>
  <si>
    <t>Probability of Neither Value 1 and Value 2</t>
  </si>
  <si>
    <t>Value 2</t>
  </si>
  <si>
    <t>Real Value</t>
  </si>
  <si>
    <t>Minutes</t>
  </si>
  <si>
    <t>Probability</t>
  </si>
  <si>
    <t>Average</t>
  </si>
  <si>
    <t>Between 3 and 7</t>
  </si>
  <si>
    <t>Value</t>
  </si>
  <si>
    <t>Probability of Success</t>
  </si>
  <si>
    <t>Number of Trials</t>
  </si>
  <si>
    <t>Successes</t>
  </si>
  <si>
    <t>Percentage of Outcomes</t>
  </si>
  <si>
    <t>Normal Distribution</t>
  </si>
  <si>
    <t>Percent of Values Less than 119</t>
  </si>
  <si>
    <t>Percent of Values Greater than 185</t>
  </si>
  <si>
    <t>Percent of Values Between 119 and 185</t>
  </si>
  <si>
    <t>42% of Values Below</t>
  </si>
  <si>
    <t>18% of Values Above</t>
  </si>
  <si>
    <t>Exponential and Poisson Distributions</t>
  </si>
  <si>
    <t>Poisson</t>
  </si>
  <si>
    <t>Exponential</t>
  </si>
  <si>
    <t>Lambda</t>
  </si>
  <si>
    <t>Interval</t>
  </si>
  <si>
    <t>Service Time</t>
  </si>
  <si>
    <t>Customer</t>
  </si>
  <si>
    <t>Arrival Time</t>
  </si>
  <si>
    <t>Service Start</t>
  </si>
  <si>
    <t>Service Complete</t>
  </si>
  <si>
    <t>Wait Time</t>
  </si>
  <si>
    <t>Total Wait Time</t>
  </si>
  <si>
    <r>
      <rPr>
        <b/>
        <sz val="11"/>
        <color theme="1"/>
        <rFont val="Aptos Narrow"/>
        <family val="2"/>
        <scheme val="minor"/>
      </rPr>
      <t>Probability</t>
    </r>
    <r>
      <rPr>
        <sz val="11"/>
        <color theme="1"/>
        <rFont val="Aptos Narrow"/>
        <family val="2"/>
        <scheme val="minor"/>
      </rPr>
      <t xml:space="preserve">: A measure of how likely an event is to occur.
</t>
    </r>
  </si>
  <si>
    <t>It is used to find the specific gaps between events</t>
  </si>
  <si>
    <t>Example :  Customer join every 7 minutes</t>
  </si>
  <si>
    <t>Two possible outcomes , True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</si>
</sst>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8"/>
      <color theme="4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0" fontId="0" fillId="0" borderId="0" xfId="2" applyNumberFormat="1" applyFont="1"/>
    <xf numFmtId="9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9" fontId="0" fillId="0" borderId="0" xfId="0" applyNumberFormat="1"/>
    <xf numFmtId="0" fontId="5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6" fillId="0" borderId="0" xfId="0" applyFont="1" applyAlignment="1">
      <alignment horizontal="left"/>
    </xf>
    <xf numFmtId="9" fontId="0" fillId="0" borderId="0" xfId="2" applyFont="1"/>
    <xf numFmtId="2" fontId="0" fillId="0" borderId="0" xfId="0" applyNumberFormat="1"/>
    <xf numFmtId="0" fontId="6" fillId="0" borderId="0" xfId="0" applyFont="1"/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165" fontId="0" fillId="4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[1]Sheet1!$B$4:$B$68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C-4C95-906D-3560AB260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[2]Sheet1!$B$2:$B$26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A-4C9E-84AD-814879D6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[3]Sheet1!$B$2:$B$20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  <c:pt idx="17">
                  <c:v>5.9639884231544313E-4</c:v>
                </c:pt>
                <c:pt idx="18">
                  <c:v>2.3193288312267158E-4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C-4443-97B0-5A8C912A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[4]Binomial!$B$5:$B$25</c:f>
              <c:numCache>
                <c:formatCode>General</c:formatCode>
                <c:ptCount val="21"/>
                <c:pt idx="0">
                  <c:v>1.8124545836334979E-4</c:v>
                </c:pt>
                <c:pt idx="1">
                  <c:v>1.9518741669899233E-3</c:v>
                </c:pt>
                <c:pt idx="2">
                  <c:v>9.9845870849869164E-3</c:v>
                </c:pt>
                <c:pt idx="3">
                  <c:v>3.2257896736111576E-2</c:v>
                </c:pt>
                <c:pt idx="4">
                  <c:v>7.3820955992255327E-2</c:v>
                </c:pt>
                <c:pt idx="5">
                  <c:v>0.12719918570973221</c:v>
                </c:pt>
                <c:pt idx="6">
                  <c:v>0.17122967307079331</c:v>
                </c:pt>
                <c:pt idx="7">
                  <c:v>0.18440118638393124</c:v>
                </c:pt>
                <c:pt idx="8">
                  <c:v>0.16135103808593984</c:v>
                </c:pt>
                <c:pt idx="9">
                  <c:v>0.11584177093349528</c:v>
                </c:pt>
                <c:pt idx="10">
                  <c:v>6.8613972014454891E-2</c:v>
                </c:pt>
                <c:pt idx="11">
                  <c:v>3.3587259028054817E-2</c:v>
                </c:pt>
                <c:pt idx="12">
                  <c:v>1.3564085376714463E-2</c:v>
                </c:pt>
                <c:pt idx="13">
                  <c:v>4.4946081721657337E-3</c:v>
                </c:pt>
                <c:pt idx="14">
                  <c:v>1.2100868155830826E-3</c:v>
                </c:pt>
                <c:pt idx="15">
                  <c:v>2.6063408335635669E-4</c:v>
                </c:pt>
                <c:pt idx="16">
                  <c:v>4.3856696718617628E-5</c:v>
                </c:pt>
                <c:pt idx="17">
                  <c:v>5.5565045616348105E-6</c:v>
                </c:pt>
                <c:pt idx="18">
                  <c:v>4.9866066578773876E-7</c:v>
                </c:pt>
                <c:pt idx="19">
                  <c:v>2.8264167291612782E-8</c:v>
                </c:pt>
                <c:pt idx="20">
                  <c:v>7.609583501588035E-10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478D-B000-A36AAAFE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171450</xdr:rowOff>
    </xdr:from>
    <xdr:to>
      <xdr:col>11</xdr:col>
      <xdr:colOff>311479</xdr:colOff>
      <xdr:row>18</xdr:row>
      <xdr:rowOff>6512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5E3F6-3B33-3D62-3A30-E61A802C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1450"/>
          <a:ext cx="6407479" cy="3149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A9224-AFA9-442D-8964-3F52FF400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</xdr:row>
      <xdr:rowOff>1</xdr:rowOff>
    </xdr:from>
    <xdr:to>
      <xdr:col>14</xdr:col>
      <xdr:colOff>0</xdr:colOff>
      <xdr:row>17</xdr:row>
      <xdr:rowOff>175287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93951-C87B-4A60-8C81-25BE6F871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6600" y="552451"/>
          <a:ext cx="4660900" cy="27533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2</xdr:row>
      <xdr:rowOff>31750</xdr:rowOff>
    </xdr:from>
    <xdr:to>
      <xdr:col>14</xdr:col>
      <xdr:colOff>552697</xdr:colOff>
      <xdr:row>10</xdr:row>
      <xdr:rowOff>6424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27615-06E5-66F5-85DD-6741567CF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9200" y="565150"/>
          <a:ext cx="4807197" cy="1447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A37D2-9048-46B2-9CC5-26BF2DBB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DDD88-1FEF-4832-AF06-5D6A04CDC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888AA-3FB1-4ADA-98F8-2E9692956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.ismail\Downloads\Ex_Files_Learning_Excel_Data_Analysis_2025\Ex_Files_Learning_Excel_Data_Analysis_2025\Exercise%20Files\Chapter04\04_01_Normal.xlsx" TargetMode="External"/><Relationship Id="rId1" Type="http://schemas.openxmlformats.org/officeDocument/2006/relationships/externalLinkPath" Target="/Users/Ali.ismail/Downloads/Ex_Files_Learning_Excel_Data_Analysis_2025/Ex_Files_Learning_Excel_Data_Analysis_2025/Exercise%20Files/Chapter04/04_01_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.ismail\Downloads\Ex_Files_Learning_Excel_Data_Analysis_2025\Ex_Files_Learning_Excel_Data_Analysis_2025\Exercise%20Files\Chapter04\04_03_Exponential.xlsx" TargetMode="External"/><Relationship Id="rId1" Type="http://schemas.openxmlformats.org/officeDocument/2006/relationships/externalLinkPath" Target="/Users/Ali.ismail/Downloads/Ex_Files_Learning_Excel_Data_Analysis_2025/Ex_Files_Learning_Excel_Data_Analysis_2025/Exercise%20Files/Chapter04/04_03_Exponenti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.ismail\Downloads\Ex_Files_Learning_Excel_Data_Analysis_2025\Ex_Files_Learning_Excel_Data_Analysis_2025\Exercise%20Files\Chapter04\04_04_Poisson.xlsx" TargetMode="External"/><Relationship Id="rId1" Type="http://schemas.openxmlformats.org/officeDocument/2006/relationships/externalLinkPath" Target="/Users/Ali.ismail/Downloads/Ex_Files_Learning_Excel_Data_Analysis_2025/Ex_Files_Learning_Excel_Data_Analysis_2025/Exercise%20Files/Chapter04/04_04_Poiss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i.ismail\Downloads\Ex_Files_Learning_Excel_Data_Analysis_2025\Ex_Files_Learning_Excel_Data_Analysis_2025\Exercise%20Files\Chapter04\04_05_Binomial.xlsx" TargetMode="External"/><Relationship Id="rId1" Type="http://schemas.openxmlformats.org/officeDocument/2006/relationships/externalLinkPath" Target="/Users/Ali.ismail/Downloads/Ex_Files_Learning_Excel_Data_Analysis_2025/Ex_Files_Learning_Excel_Data_Analysis_2025/Exercise%20Files/Chapter04/04_05_Binom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36</v>
          </cell>
          <cell r="B4">
            <v>1.1920441007324202E-4</v>
          </cell>
        </row>
        <row r="5">
          <cell r="A5">
            <v>38</v>
          </cell>
          <cell r="B5">
            <v>1.6334095280999593E-4</v>
          </cell>
        </row>
        <row r="6">
          <cell r="A6">
            <v>40</v>
          </cell>
          <cell r="B6">
            <v>2.2159242059690038E-4</v>
          </cell>
        </row>
        <row r="7">
          <cell r="A7">
            <v>42</v>
          </cell>
          <cell r="B7">
            <v>2.9762662098879267E-4</v>
          </cell>
        </row>
        <row r="8">
          <cell r="A8">
            <v>44</v>
          </cell>
          <cell r="B8">
            <v>3.9577257914899847E-4</v>
          </cell>
        </row>
        <row r="9">
          <cell r="A9">
            <v>46</v>
          </cell>
          <cell r="B9">
            <v>5.2104674072112956E-4</v>
          </cell>
        </row>
        <row r="10">
          <cell r="A10">
            <v>48</v>
          </cell>
          <cell r="B10">
            <v>6.7914846168428062E-4</v>
          </cell>
        </row>
        <row r="11">
          <cell r="A11">
            <v>50</v>
          </cell>
          <cell r="B11">
            <v>8.7641502467842702E-4</v>
          </cell>
        </row>
        <row r="12">
          <cell r="A12">
            <v>52</v>
          </cell>
          <cell r="B12">
            <v>1.1197265147421451E-3</v>
          </cell>
        </row>
        <row r="13">
          <cell r="A13">
            <v>54</v>
          </cell>
          <cell r="B13">
            <v>1.4163518870800593E-3</v>
          </cell>
        </row>
        <row r="14">
          <cell r="A14">
            <v>56</v>
          </cell>
          <cell r="B14">
            <v>1.773729642311571E-3</v>
          </cell>
        </row>
        <row r="15">
          <cell r="A15">
            <v>58</v>
          </cell>
          <cell r="B15">
            <v>2.1991797990213598E-3</v>
          </cell>
        </row>
        <row r="16">
          <cell r="A16">
            <v>60</v>
          </cell>
          <cell r="B16">
            <v>2.6995483256594031E-3</v>
          </cell>
        </row>
        <row r="17">
          <cell r="A17">
            <v>62</v>
          </cell>
          <cell r="B17">
            <v>3.2807907387338302E-3</v>
          </cell>
        </row>
        <row r="18">
          <cell r="A18">
            <v>64</v>
          </cell>
          <cell r="B18">
            <v>3.9475079150447069E-3</v>
          </cell>
        </row>
        <row r="19">
          <cell r="A19">
            <v>66</v>
          </cell>
          <cell r="B19">
            <v>4.7024538688443468E-3</v>
          </cell>
        </row>
        <row r="20">
          <cell r="A20">
            <v>68</v>
          </cell>
          <cell r="B20">
            <v>5.5460417339727773E-3</v>
          </cell>
        </row>
        <row r="21">
          <cell r="A21">
            <v>70</v>
          </cell>
          <cell r="B21">
            <v>6.4758797832945867E-3</v>
          </cell>
        </row>
        <row r="22">
          <cell r="A22">
            <v>72</v>
          </cell>
          <cell r="B22">
            <v>7.486373281787243E-3</v>
          </cell>
        </row>
        <row r="23">
          <cell r="A23">
            <v>74</v>
          </cell>
          <cell r="B23">
            <v>8.5684296023903674E-3</v>
          </cell>
        </row>
        <row r="24">
          <cell r="A24">
            <v>76</v>
          </cell>
          <cell r="B24">
            <v>9.709302749160648E-3</v>
          </cell>
        </row>
        <row r="25">
          <cell r="A25">
            <v>78</v>
          </cell>
          <cell r="B25">
            <v>1.0892608851627527E-2</v>
          </cell>
        </row>
        <row r="26">
          <cell r="A26">
            <v>80</v>
          </cell>
          <cell r="B26">
            <v>1.2098536225957168E-2</v>
          </cell>
        </row>
        <row r="27">
          <cell r="A27">
            <v>82</v>
          </cell>
          <cell r="B27">
            <v>1.3304262494937741E-2</v>
          </cell>
        </row>
        <row r="28">
          <cell r="A28">
            <v>84</v>
          </cell>
          <cell r="B28">
            <v>1.4484577638074137E-2</v>
          </cell>
        </row>
        <row r="29">
          <cell r="A29">
            <v>86</v>
          </cell>
          <cell r="B29">
            <v>1.5612696668338064E-2</v>
          </cell>
        </row>
        <row r="30">
          <cell r="A30">
            <v>88</v>
          </cell>
          <cell r="B30">
            <v>1.6661230144589981E-2</v>
          </cell>
        </row>
        <row r="31">
          <cell r="A31">
            <v>90</v>
          </cell>
          <cell r="B31">
            <v>1.7603266338214976E-2</v>
          </cell>
        </row>
        <row r="32">
          <cell r="A32">
            <v>92</v>
          </cell>
          <cell r="B32">
            <v>1.8413507015166166E-2</v>
          </cell>
        </row>
        <row r="33">
          <cell r="A33">
            <v>94</v>
          </cell>
          <cell r="B33">
            <v>1.9069390773026204E-2</v>
          </cell>
        </row>
        <row r="34">
          <cell r="A34">
            <v>96</v>
          </cell>
          <cell r="B34">
            <v>1.9552134698772795E-2</v>
          </cell>
        </row>
        <row r="35">
          <cell r="A35">
            <v>98</v>
          </cell>
          <cell r="B35">
            <v>1.9847627373850589E-2</v>
          </cell>
        </row>
        <row r="36">
          <cell r="A36">
            <v>100</v>
          </cell>
          <cell r="B36">
            <v>1.9947114020071637E-2</v>
          </cell>
        </row>
        <row r="37">
          <cell r="A37">
            <v>102</v>
          </cell>
          <cell r="B37">
            <v>1.9847627373850589E-2</v>
          </cell>
        </row>
        <row r="38">
          <cell r="A38">
            <v>104</v>
          </cell>
          <cell r="B38">
            <v>1.9552134698772795E-2</v>
          </cell>
        </row>
        <row r="39">
          <cell r="A39">
            <v>106</v>
          </cell>
          <cell r="B39">
            <v>1.9069390773026204E-2</v>
          </cell>
        </row>
        <row r="40">
          <cell r="A40">
            <v>108</v>
          </cell>
          <cell r="B40">
            <v>1.8413507015166166E-2</v>
          </cell>
        </row>
        <row r="41">
          <cell r="A41">
            <v>110</v>
          </cell>
          <cell r="B41">
            <v>1.7603266338214976E-2</v>
          </cell>
        </row>
        <row r="42">
          <cell r="A42">
            <v>112</v>
          </cell>
          <cell r="B42">
            <v>1.6661230144589981E-2</v>
          </cell>
        </row>
        <row r="43">
          <cell r="A43">
            <v>114</v>
          </cell>
          <cell r="B43">
            <v>1.5612696668338064E-2</v>
          </cell>
        </row>
        <row r="44">
          <cell r="A44">
            <v>116</v>
          </cell>
          <cell r="B44">
            <v>1.4484577638074137E-2</v>
          </cell>
        </row>
        <row r="45">
          <cell r="A45">
            <v>118</v>
          </cell>
          <cell r="B45">
            <v>1.3304262494937741E-2</v>
          </cell>
        </row>
        <row r="46">
          <cell r="A46">
            <v>120</v>
          </cell>
          <cell r="B46">
            <v>1.2098536225957168E-2</v>
          </cell>
        </row>
        <row r="47">
          <cell r="A47">
            <v>122</v>
          </cell>
          <cell r="B47">
            <v>1.0892608851627527E-2</v>
          </cell>
        </row>
        <row r="48">
          <cell r="A48">
            <v>124</v>
          </cell>
          <cell r="B48">
            <v>9.709302749160648E-3</v>
          </cell>
        </row>
        <row r="49">
          <cell r="A49">
            <v>126</v>
          </cell>
          <cell r="B49">
            <v>8.5684296023903674E-3</v>
          </cell>
        </row>
        <row r="50">
          <cell r="A50">
            <v>128</v>
          </cell>
          <cell r="B50">
            <v>7.486373281787243E-3</v>
          </cell>
        </row>
        <row r="51">
          <cell r="A51">
            <v>130</v>
          </cell>
          <cell r="B51">
            <v>6.4758797832945867E-3</v>
          </cell>
        </row>
        <row r="52">
          <cell r="A52">
            <v>132</v>
          </cell>
          <cell r="B52">
            <v>5.5460417339727773E-3</v>
          </cell>
        </row>
        <row r="53">
          <cell r="A53">
            <v>134</v>
          </cell>
          <cell r="B53">
            <v>4.7024538688443468E-3</v>
          </cell>
        </row>
        <row r="54">
          <cell r="A54">
            <v>136</v>
          </cell>
          <cell r="B54">
            <v>3.9475079150447069E-3</v>
          </cell>
        </row>
        <row r="55">
          <cell r="A55">
            <v>138</v>
          </cell>
          <cell r="B55">
            <v>3.2807907387338302E-3</v>
          </cell>
        </row>
        <row r="56">
          <cell r="A56">
            <v>140</v>
          </cell>
          <cell r="B56">
            <v>2.6995483256594031E-3</v>
          </cell>
        </row>
        <row r="57">
          <cell r="A57">
            <v>142</v>
          </cell>
          <cell r="B57">
            <v>2.1991797990213598E-3</v>
          </cell>
        </row>
        <row r="58">
          <cell r="A58">
            <v>144</v>
          </cell>
          <cell r="B58">
            <v>1.773729642311571E-3</v>
          </cell>
        </row>
        <row r="59">
          <cell r="A59">
            <v>146</v>
          </cell>
          <cell r="B59">
            <v>1.4163518870800593E-3</v>
          </cell>
        </row>
        <row r="60">
          <cell r="A60">
            <v>148</v>
          </cell>
          <cell r="B60">
            <v>1.1197265147421451E-3</v>
          </cell>
        </row>
        <row r="61">
          <cell r="A61">
            <v>150</v>
          </cell>
          <cell r="B61">
            <v>8.7641502467842702E-4</v>
          </cell>
        </row>
        <row r="62">
          <cell r="A62">
            <v>152</v>
          </cell>
          <cell r="B62">
            <v>6.7914846168428062E-4</v>
          </cell>
        </row>
        <row r="63">
          <cell r="A63">
            <v>154</v>
          </cell>
          <cell r="B63">
            <v>5.2104674072112956E-4</v>
          </cell>
        </row>
        <row r="64">
          <cell r="A64">
            <v>156</v>
          </cell>
          <cell r="B64">
            <v>3.9577257914899847E-4</v>
          </cell>
        </row>
        <row r="65">
          <cell r="A65">
            <v>158</v>
          </cell>
          <cell r="B65">
            <v>2.9762662098879267E-4</v>
          </cell>
        </row>
        <row r="66">
          <cell r="A66">
            <v>160</v>
          </cell>
          <cell r="B66">
            <v>2.2159242059690038E-4</v>
          </cell>
        </row>
        <row r="67">
          <cell r="A67">
            <v>162</v>
          </cell>
          <cell r="B67">
            <v>1.6334095280999593E-4</v>
          </cell>
        </row>
        <row r="68">
          <cell r="A68">
            <v>164</v>
          </cell>
          <cell r="B68">
            <v>1.1920441007324202E-4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Probability</v>
          </cell>
        </row>
        <row r="2">
          <cell r="A2">
            <v>1</v>
          </cell>
          <cell r="B2">
            <v>0.16374615061559639</v>
          </cell>
        </row>
        <row r="3">
          <cell r="A3">
            <v>2</v>
          </cell>
          <cell r="B3">
            <v>0.13406400920712788</v>
          </cell>
        </row>
        <row r="4">
          <cell r="A4">
            <v>3</v>
          </cell>
          <cell r="B4">
            <v>0.10976232721880529</v>
          </cell>
        </row>
        <row r="5">
          <cell r="A5">
            <v>4</v>
          </cell>
          <cell r="B5">
            <v>8.9865792823444313E-2</v>
          </cell>
        </row>
        <row r="6">
          <cell r="A6">
            <v>5</v>
          </cell>
          <cell r="B6">
            <v>7.357588823428847E-2</v>
          </cell>
        </row>
        <row r="7">
          <cell r="A7">
            <v>6</v>
          </cell>
          <cell r="B7">
            <v>6.0238842382440407E-2</v>
          </cell>
        </row>
        <row r="8">
          <cell r="A8">
            <v>7</v>
          </cell>
          <cell r="B8">
            <v>4.9319392788321287E-2</v>
          </cell>
        </row>
        <row r="9">
          <cell r="A9">
            <v>8</v>
          </cell>
          <cell r="B9">
            <v>4.0379303598931077E-2</v>
          </cell>
        </row>
        <row r="10">
          <cell r="A10">
            <v>9</v>
          </cell>
          <cell r="B10">
            <v>3.3059777644317306E-2</v>
          </cell>
        </row>
        <row r="11">
          <cell r="A11">
            <v>10</v>
          </cell>
          <cell r="B11">
            <v>2.7067056647322542E-2</v>
          </cell>
        </row>
        <row r="12">
          <cell r="A12">
            <v>11</v>
          </cell>
          <cell r="B12">
            <v>2.2160631672466777E-2</v>
          </cell>
        </row>
        <row r="13">
          <cell r="A13">
            <v>12</v>
          </cell>
          <cell r="B13">
            <v>1.8143590657882496E-2</v>
          </cell>
        </row>
        <row r="14">
          <cell r="A14">
            <v>13</v>
          </cell>
          <cell r="B14">
            <v>1.4854715642866776E-2</v>
          </cell>
        </row>
        <row r="15">
          <cell r="A15">
            <v>14</v>
          </cell>
          <cell r="B15">
            <v>1.2162012525043592E-2</v>
          </cell>
        </row>
        <row r="16">
          <cell r="A16">
            <v>15</v>
          </cell>
          <cell r="B16">
            <v>9.9574136735727896E-3</v>
          </cell>
        </row>
        <row r="17">
          <cell r="A17">
            <v>16</v>
          </cell>
          <cell r="B17">
            <v>8.152440795673243E-3</v>
          </cell>
        </row>
        <row r="18">
          <cell r="A18">
            <v>17</v>
          </cell>
          <cell r="B18">
            <v>6.6746539920652138E-3</v>
          </cell>
        </row>
        <row r="19">
          <cell r="A19">
            <v>18</v>
          </cell>
          <cell r="B19">
            <v>5.4647444894585125E-3</v>
          </cell>
        </row>
        <row r="20">
          <cell r="A20">
            <v>19</v>
          </cell>
          <cell r="B20">
            <v>4.4741543712331182E-3</v>
          </cell>
        </row>
        <row r="21">
          <cell r="A21">
            <v>20</v>
          </cell>
          <cell r="B21">
            <v>3.6631277777468361E-3</v>
          </cell>
        </row>
        <row r="22">
          <cell r="A22">
            <v>21</v>
          </cell>
          <cell r="B22">
            <v>2.9991153640955407E-3</v>
          </cell>
        </row>
        <row r="23">
          <cell r="A23">
            <v>22</v>
          </cell>
          <cell r="B23">
            <v>2.4554679806136873E-3</v>
          </cell>
        </row>
        <row r="24">
          <cell r="A24">
            <v>23</v>
          </cell>
          <cell r="B24">
            <v>2.010367148926715E-3</v>
          </cell>
        </row>
        <row r="25">
          <cell r="A25">
            <v>24</v>
          </cell>
          <cell r="B25">
            <v>1.6459494098040048E-3</v>
          </cell>
        </row>
        <row r="26">
          <cell r="A26">
            <v>25</v>
          </cell>
          <cell r="B26">
            <v>1.3475893998170934E-3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Probability</v>
          </cell>
        </row>
        <row r="2">
          <cell r="A2">
            <v>0</v>
          </cell>
          <cell r="B2">
            <v>9.1188196555451624E-4</v>
          </cell>
        </row>
        <row r="3">
          <cell r="A3">
            <v>1</v>
          </cell>
          <cell r="B3">
            <v>6.3831737588816127E-3</v>
          </cell>
        </row>
        <row r="4">
          <cell r="A4">
            <v>2</v>
          </cell>
          <cell r="B4">
            <v>2.2341108156085653E-2</v>
          </cell>
        </row>
        <row r="5">
          <cell r="A5">
            <v>3</v>
          </cell>
          <cell r="B5">
            <v>5.2129252364199866E-2</v>
          </cell>
        </row>
        <row r="6">
          <cell r="A6">
            <v>4</v>
          </cell>
          <cell r="B6">
            <v>9.1226191637349782E-2</v>
          </cell>
        </row>
        <row r="7">
          <cell r="A7">
            <v>5</v>
          </cell>
          <cell r="B7">
            <v>0.12771666829228964</v>
          </cell>
        </row>
        <row r="8">
          <cell r="A8">
            <v>6</v>
          </cell>
          <cell r="B8">
            <v>0.14900277967433789</v>
          </cell>
        </row>
        <row r="9">
          <cell r="A9">
            <v>7</v>
          </cell>
          <cell r="B9">
            <v>0.14900277967433789</v>
          </cell>
        </row>
        <row r="10">
          <cell r="A10">
            <v>8</v>
          </cell>
          <cell r="B10">
            <v>0.13037743221504566</v>
          </cell>
        </row>
        <row r="11">
          <cell r="A11">
            <v>9</v>
          </cell>
          <cell r="B11">
            <v>0.10140466950059109</v>
          </cell>
        </row>
        <row r="12">
          <cell r="A12">
            <v>10</v>
          </cell>
          <cell r="B12">
            <v>7.0983268650413753E-2</v>
          </cell>
        </row>
        <row r="13">
          <cell r="A13">
            <v>11</v>
          </cell>
          <cell r="B13">
            <v>4.5171170959354211E-2</v>
          </cell>
        </row>
        <row r="14">
          <cell r="A14">
            <v>12</v>
          </cell>
          <cell r="B14">
            <v>2.6349849726289985E-2</v>
          </cell>
        </row>
        <row r="15">
          <cell r="A15">
            <v>13</v>
          </cell>
          <cell r="B15">
            <v>1.4188380621848417E-2</v>
          </cell>
        </row>
        <row r="16">
          <cell r="A16">
            <v>14</v>
          </cell>
          <cell r="B16">
            <v>7.0941903109242224E-3</v>
          </cell>
        </row>
        <row r="17">
          <cell r="A17">
            <v>15</v>
          </cell>
          <cell r="B17">
            <v>3.3106221450979714E-3</v>
          </cell>
        </row>
        <row r="18">
          <cell r="A18">
            <v>16</v>
          </cell>
          <cell r="B18">
            <v>1.4483971884803614E-3</v>
          </cell>
        </row>
        <row r="19">
          <cell r="A19">
            <v>17</v>
          </cell>
          <cell r="B19">
            <v>5.9639884231544313E-4</v>
          </cell>
        </row>
        <row r="20">
          <cell r="A20">
            <v>18</v>
          </cell>
          <cell r="B20">
            <v>2.3193288312267158E-4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nomial"/>
    </sheetNames>
    <sheetDataSet>
      <sheetData sheetId="0">
        <row r="5">
          <cell r="A5">
            <v>0</v>
          </cell>
          <cell r="B5">
            <v>1.8124545836334979E-4</v>
          </cell>
        </row>
        <row r="6">
          <cell r="A6">
            <v>1</v>
          </cell>
          <cell r="B6">
            <v>1.9518741669899233E-3</v>
          </cell>
        </row>
        <row r="7">
          <cell r="A7">
            <v>2</v>
          </cell>
          <cell r="B7">
            <v>9.9845870849869164E-3</v>
          </cell>
        </row>
        <row r="8">
          <cell r="A8">
            <v>3</v>
          </cell>
          <cell r="B8">
            <v>3.2257896736111576E-2</v>
          </cell>
        </row>
        <row r="9">
          <cell r="A9">
            <v>4</v>
          </cell>
          <cell r="B9">
            <v>7.3820955992255327E-2</v>
          </cell>
        </row>
        <row r="10">
          <cell r="A10">
            <v>5</v>
          </cell>
          <cell r="B10">
            <v>0.12719918570973221</v>
          </cell>
        </row>
        <row r="11">
          <cell r="A11">
            <v>6</v>
          </cell>
          <cell r="B11">
            <v>0.17122967307079331</v>
          </cell>
        </row>
        <row r="12">
          <cell r="A12">
            <v>7</v>
          </cell>
          <cell r="B12">
            <v>0.18440118638393124</v>
          </cell>
        </row>
        <row r="13">
          <cell r="A13">
            <v>8</v>
          </cell>
          <cell r="B13">
            <v>0.16135103808593984</v>
          </cell>
        </row>
        <row r="14">
          <cell r="A14">
            <v>9</v>
          </cell>
          <cell r="B14">
            <v>0.11584177093349528</v>
          </cell>
        </row>
        <row r="15">
          <cell r="A15">
            <v>10</v>
          </cell>
          <cell r="B15">
            <v>6.8613972014454891E-2</v>
          </cell>
        </row>
        <row r="16">
          <cell r="A16">
            <v>11</v>
          </cell>
          <cell r="B16">
            <v>3.3587259028054817E-2</v>
          </cell>
        </row>
        <row r="17">
          <cell r="A17">
            <v>12</v>
          </cell>
          <cell r="B17">
            <v>1.3564085376714463E-2</v>
          </cell>
        </row>
        <row r="18">
          <cell r="A18">
            <v>13</v>
          </cell>
          <cell r="B18">
            <v>4.4946081721657337E-3</v>
          </cell>
        </row>
        <row r="19">
          <cell r="A19">
            <v>14</v>
          </cell>
          <cell r="B19">
            <v>1.2100868155830826E-3</v>
          </cell>
        </row>
        <row r="20">
          <cell r="A20">
            <v>15</v>
          </cell>
          <cell r="B20">
            <v>2.6063408335635669E-4</v>
          </cell>
        </row>
        <row r="21">
          <cell r="A21">
            <v>16</v>
          </cell>
          <cell r="B21">
            <v>4.3856696718617628E-5</v>
          </cell>
        </row>
        <row r="22">
          <cell r="A22">
            <v>17</v>
          </cell>
          <cell r="B22">
            <v>5.5565045616348105E-6</v>
          </cell>
        </row>
        <row r="23">
          <cell r="A23">
            <v>18</v>
          </cell>
          <cell r="B23">
            <v>4.9866066578773876E-7</v>
          </cell>
        </row>
        <row r="24">
          <cell r="A24">
            <v>19</v>
          </cell>
          <cell r="B24">
            <v>2.8264167291612782E-8</v>
          </cell>
        </row>
        <row r="25">
          <cell r="A25">
            <v>20</v>
          </cell>
          <cell r="B25">
            <v>7.609583501588035E-10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E100F-8592-4E78-B299-13005A5DFC58}" name="Table1" displayName="Table1" ref="A4:B25" totalsRowShown="0" headerRowDxfId="1">
  <autoFilter ref="A4:B25" xr:uid="{62EE100F-8592-4E78-B299-13005A5DFC58}"/>
  <tableColumns count="2">
    <tableColumn id="1" xr3:uid="{33FB3939-AFD3-41CD-9C50-0D214E068528}" name="Successes"/>
    <tableColumn id="2" xr3:uid="{A4773F92-B1E5-4AFD-ABF4-3F8952601504}" name="Percentage of Outcomes" dataDxfId="0" dataCellStyle="Percent">
      <calculatedColumnFormula>_xlfn.BINOM.DIST(Table1[[#This Row],[Successes]],$B$2,$B$1,FALSE)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43F6-FC93-4804-9E44-1FE9D7B7E18F}">
  <dimension ref="A1"/>
  <sheetViews>
    <sheetView tabSelected="1" topLeftCell="A4" zoomScale="160" zoomScaleNormal="160" workbookViewId="0">
      <selection activeCell="O10" sqref="O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AF24-F32E-4232-AE82-720D7E2C3E0F}">
  <dimension ref="A1:M22"/>
  <sheetViews>
    <sheetView workbookViewId="0">
      <selection activeCell="E7" sqref="E7"/>
    </sheetView>
  </sheetViews>
  <sheetFormatPr defaultRowHeight="15" x14ac:dyDescent="0.25"/>
  <cols>
    <col min="1" max="1" width="11.140625" customWidth="1"/>
    <col min="2" max="2" width="13.7109375" customWidth="1"/>
    <col min="3" max="3" width="5.85546875" customWidth="1"/>
    <col min="4" max="4" width="12.5703125" bestFit="1" customWidth="1"/>
    <col min="5" max="5" width="14.28515625" customWidth="1"/>
    <col min="6" max="6" width="7.28515625" customWidth="1"/>
    <col min="7" max="7" width="9.5703125" bestFit="1" customWidth="1"/>
    <col min="8" max="8" width="11.7109375" customWidth="1"/>
    <col min="9" max="9" width="11.7109375" bestFit="1" customWidth="1"/>
    <col min="10" max="10" width="12" bestFit="1" customWidth="1"/>
    <col min="11" max="11" width="12.28515625" bestFit="1" customWidth="1"/>
    <col min="12" max="12" width="16.7109375" bestFit="1" customWidth="1"/>
    <col min="13" max="13" width="11.7109375" customWidth="1"/>
  </cols>
  <sheetData>
    <row r="1" spans="1:13" ht="24" x14ac:dyDescent="0.4">
      <c r="A1" s="14" t="s">
        <v>31</v>
      </c>
    </row>
    <row r="3" spans="1:13" ht="15.75" x14ac:dyDescent="0.25">
      <c r="A3" s="15" t="s">
        <v>32</v>
      </c>
      <c r="B3" s="16"/>
      <c r="D3" s="15" t="s">
        <v>33</v>
      </c>
      <c r="E3" s="16"/>
    </row>
    <row r="4" spans="1:13" x14ac:dyDescent="0.25">
      <c r="A4" s="17" t="s">
        <v>34</v>
      </c>
      <c r="B4" s="18">
        <v>8</v>
      </c>
      <c r="D4" s="17" t="s">
        <v>34</v>
      </c>
      <c r="E4" s="18">
        <v>4</v>
      </c>
    </row>
    <row r="5" spans="1:13" x14ac:dyDescent="0.25">
      <c r="A5" s="17"/>
      <c r="B5" s="18"/>
      <c r="D5" s="17"/>
      <c r="E5" s="18"/>
    </row>
    <row r="6" spans="1:13" x14ac:dyDescent="0.25">
      <c r="A6" s="19" t="s">
        <v>35</v>
      </c>
      <c r="B6" s="20" t="s">
        <v>17</v>
      </c>
      <c r="D6" s="19" t="s">
        <v>36</v>
      </c>
      <c r="E6" s="20" t="s">
        <v>17</v>
      </c>
      <c r="G6" s="5" t="s">
        <v>37</v>
      </c>
      <c r="H6" s="5" t="s">
        <v>35</v>
      </c>
      <c r="I6" s="5" t="s">
        <v>38</v>
      </c>
      <c r="J6" s="5" t="s">
        <v>39</v>
      </c>
      <c r="K6" s="5" t="s">
        <v>36</v>
      </c>
      <c r="L6" s="5" t="s">
        <v>40</v>
      </c>
      <c r="M6" s="5" t="s">
        <v>41</v>
      </c>
    </row>
    <row r="7" spans="1:13" x14ac:dyDescent="0.25">
      <c r="A7" s="17">
        <v>1</v>
      </c>
      <c r="B7" s="21">
        <f>_xlfn.POISSON.DIST(A7,$B$4,TRUE)</f>
        <v>3.0191636511226068E-3</v>
      </c>
      <c r="D7" s="17">
        <v>1</v>
      </c>
      <c r="E7" s="21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7">
        <v>2</v>
      </c>
      <c r="B8" s="21">
        <f t="shared" ref="B8:B20" si="0">_xlfn.POISSON.DIST(A8,$B$4,TRUE)</f>
        <v>1.3753967744002987E-2</v>
      </c>
      <c r="D8" s="17">
        <v>2</v>
      </c>
      <c r="E8" s="21">
        <f t="shared" ref="E8:E20" si="1">_xlfn.EXPON.DIST(D8,1/$E$4,TRUE)</f>
        <v>0.39346934028736658</v>
      </c>
      <c r="G8">
        <v>1</v>
      </c>
      <c r="H8">
        <f ca="1">_xlfn.XLOOKUP(RAND(),$B$7:$B$21,$A$7:$A$21,$B$4,1,1)</f>
        <v>6</v>
      </c>
      <c r="I8">
        <f ca="1">I7+H8</f>
        <v>6</v>
      </c>
      <c r="J8">
        <f ca="1">MAX(I8,L7+1)</f>
        <v>6</v>
      </c>
      <c r="K8">
        <f ca="1">_xlfn.XLOOKUP(RAND(),$E$7:$E$21,$D$7:$D$21,$E$4,1,1)</f>
        <v>3</v>
      </c>
      <c r="L8">
        <f ca="1">J8+K8</f>
        <v>9</v>
      </c>
      <c r="M8">
        <f ca="1">J8-I8</f>
        <v>0</v>
      </c>
    </row>
    <row r="9" spans="1:13" x14ac:dyDescent="0.25">
      <c r="A9" s="17">
        <v>3</v>
      </c>
      <c r="B9" s="21">
        <f t="shared" si="0"/>
        <v>4.2380111991683997E-2</v>
      </c>
      <c r="D9" s="17">
        <v>3</v>
      </c>
      <c r="E9" s="21">
        <f t="shared" si="1"/>
        <v>0.52763344725898531</v>
      </c>
      <c r="G9">
        <v>2</v>
      </c>
      <c r="H9">
        <f t="shared" ref="H9:H21" ca="1" si="2">_xlfn.XLOOKUP(RAND(),$B$7:$B$21,$A$7:$A$21,$B$4,1,1)</f>
        <v>8</v>
      </c>
      <c r="I9">
        <f ca="1">I8+H9</f>
        <v>14</v>
      </c>
      <c r="J9">
        <f t="shared" ref="J9:J21" ca="1" si="3">MAX(I9,L8+1)</f>
        <v>14</v>
      </c>
      <c r="K9">
        <f t="shared" ref="K9:K21" ca="1" si="4">_xlfn.XLOOKUP(RAND(),$E$7:$E$21,$D$7:$D$21,$E$4,1,1)</f>
        <v>4</v>
      </c>
      <c r="L9">
        <f t="shared" ref="L9:L21" ca="1" si="5">J9+K9</f>
        <v>18</v>
      </c>
      <c r="M9">
        <f ca="1">J9-I9</f>
        <v>0</v>
      </c>
    </row>
    <row r="10" spans="1:13" x14ac:dyDescent="0.25">
      <c r="A10" s="17">
        <v>4</v>
      </c>
      <c r="B10" s="21">
        <f t="shared" si="0"/>
        <v>9.9632400487046024E-2</v>
      </c>
      <c r="D10" s="17">
        <v>4</v>
      </c>
      <c r="E10" s="21">
        <f t="shared" si="1"/>
        <v>0.63212055882855767</v>
      </c>
      <c r="G10">
        <v>3</v>
      </c>
      <c r="H10">
        <f t="shared" ca="1" si="2"/>
        <v>4</v>
      </c>
      <c r="I10">
        <f t="shared" ref="I10:I21" ca="1" si="6">I9+H10</f>
        <v>18</v>
      </c>
      <c r="J10">
        <f t="shared" ca="1" si="3"/>
        <v>19</v>
      </c>
      <c r="K10">
        <f t="shared" ca="1" si="4"/>
        <v>8</v>
      </c>
      <c r="L10">
        <f t="shared" ca="1" si="5"/>
        <v>27</v>
      </c>
      <c r="M10">
        <f t="shared" ref="M10:M21" ca="1" si="7">J10-I10</f>
        <v>1</v>
      </c>
    </row>
    <row r="11" spans="1:13" x14ac:dyDescent="0.25">
      <c r="A11" s="17">
        <v>5</v>
      </c>
      <c r="B11" s="21">
        <f t="shared" si="0"/>
        <v>0.19123606207962526</v>
      </c>
      <c r="D11" s="17">
        <v>5</v>
      </c>
      <c r="E11" s="21">
        <f t="shared" si="1"/>
        <v>0.71349520313980985</v>
      </c>
      <c r="G11">
        <v>4</v>
      </c>
      <c r="H11">
        <f t="shared" ca="1" si="2"/>
        <v>6</v>
      </c>
      <c r="I11">
        <f t="shared" ca="1" si="6"/>
        <v>24</v>
      </c>
      <c r="J11">
        <f t="shared" ca="1" si="3"/>
        <v>28</v>
      </c>
      <c r="K11">
        <f t="shared" ca="1" si="4"/>
        <v>6</v>
      </c>
      <c r="L11">
        <f t="shared" ca="1" si="5"/>
        <v>34</v>
      </c>
      <c r="M11">
        <f t="shared" ca="1" si="7"/>
        <v>4</v>
      </c>
    </row>
    <row r="12" spans="1:13" x14ac:dyDescent="0.25">
      <c r="A12" s="17">
        <v>6</v>
      </c>
      <c r="B12" s="21">
        <f t="shared" si="0"/>
        <v>0.31337427753639757</v>
      </c>
      <c r="D12" s="17">
        <v>6</v>
      </c>
      <c r="E12" s="21">
        <f t="shared" si="1"/>
        <v>0.77686983985157021</v>
      </c>
      <c r="G12">
        <v>5</v>
      </c>
      <c r="H12">
        <f t="shared" ca="1" si="2"/>
        <v>8</v>
      </c>
      <c r="I12">
        <f t="shared" ca="1" si="6"/>
        <v>32</v>
      </c>
      <c r="J12">
        <f t="shared" ca="1" si="3"/>
        <v>35</v>
      </c>
      <c r="K12">
        <f t="shared" ca="1" si="4"/>
        <v>4</v>
      </c>
      <c r="L12">
        <f t="shared" ca="1" si="5"/>
        <v>39</v>
      </c>
      <c r="M12">
        <f t="shared" ca="1" si="7"/>
        <v>3</v>
      </c>
    </row>
    <row r="13" spans="1:13" x14ac:dyDescent="0.25">
      <c r="A13" s="17">
        <v>7</v>
      </c>
      <c r="B13" s="21">
        <f t="shared" si="0"/>
        <v>0.45296080948699424</v>
      </c>
      <c r="D13" s="17">
        <v>7</v>
      </c>
      <c r="E13" s="21">
        <f t="shared" si="1"/>
        <v>0.82622605654955483</v>
      </c>
      <c r="G13">
        <v>6</v>
      </c>
      <c r="H13">
        <f t="shared" ca="1" si="2"/>
        <v>11</v>
      </c>
      <c r="I13">
        <f t="shared" ca="1" si="6"/>
        <v>43</v>
      </c>
      <c r="J13">
        <f t="shared" ca="1" si="3"/>
        <v>43</v>
      </c>
      <c r="K13">
        <f t="shared" ca="1" si="4"/>
        <v>3</v>
      </c>
      <c r="L13">
        <f t="shared" ca="1" si="5"/>
        <v>46</v>
      </c>
      <c r="M13">
        <f t="shared" ca="1" si="7"/>
        <v>0</v>
      </c>
    </row>
    <row r="14" spans="1:13" x14ac:dyDescent="0.25">
      <c r="A14" s="17">
        <v>8</v>
      </c>
      <c r="B14" s="21">
        <f t="shared" si="0"/>
        <v>0.59254734143759147</v>
      </c>
      <c r="D14" s="17">
        <v>8</v>
      </c>
      <c r="E14" s="21">
        <f t="shared" si="1"/>
        <v>0.8646647167633873</v>
      </c>
      <c r="G14">
        <v>7</v>
      </c>
      <c r="H14">
        <f t="shared" ca="1" si="2"/>
        <v>9</v>
      </c>
      <c r="I14">
        <f t="shared" ca="1" si="6"/>
        <v>52</v>
      </c>
      <c r="J14">
        <f t="shared" ca="1" si="3"/>
        <v>52</v>
      </c>
      <c r="K14">
        <f t="shared" ca="1" si="4"/>
        <v>6</v>
      </c>
      <c r="L14">
        <f t="shared" ca="1" si="5"/>
        <v>58</v>
      </c>
      <c r="M14">
        <f t="shared" ca="1" si="7"/>
        <v>0</v>
      </c>
    </row>
    <row r="15" spans="1:13" x14ac:dyDescent="0.25">
      <c r="A15" s="17">
        <v>9</v>
      </c>
      <c r="B15" s="21">
        <f t="shared" si="0"/>
        <v>0.71662425872701097</v>
      </c>
      <c r="D15" s="17">
        <v>9</v>
      </c>
      <c r="E15" s="21">
        <f t="shared" si="1"/>
        <v>0.89460077543813565</v>
      </c>
      <c r="G15">
        <v>8</v>
      </c>
      <c r="H15">
        <f t="shared" ca="1" si="2"/>
        <v>12</v>
      </c>
      <c r="I15">
        <f t="shared" ca="1" si="6"/>
        <v>64</v>
      </c>
      <c r="J15">
        <f t="shared" ca="1" si="3"/>
        <v>64</v>
      </c>
      <c r="K15">
        <f t="shared" ca="1" si="4"/>
        <v>3</v>
      </c>
      <c r="L15">
        <f t="shared" ca="1" si="5"/>
        <v>67</v>
      </c>
      <c r="M15">
        <f t="shared" ca="1" si="7"/>
        <v>0</v>
      </c>
    </row>
    <row r="16" spans="1:13" x14ac:dyDescent="0.25">
      <c r="A16" s="17">
        <v>10</v>
      </c>
      <c r="B16" s="21">
        <f t="shared" si="0"/>
        <v>0.81588579255854654</v>
      </c>
      <c r="D16" s="17">
        <v>10</v>
      </c>
      <c r="E16" s="21">
        <f t="shared" si="1"/>
        <v>0.91791500137610116</v>
      </c>
      <c r="G16">
        <v>9</v>
      </c>
      <c r="H16">
        <f t="shared" ca="1" si="2"/>
        <v>7</v>
      </c>
      <c r="I16">
        <f t="shared" ca="1" si="6"/>
        <v>71</v>
      </c>
      <c r="J16">
        <f t="shared" ca="1" si="3"/>
        <v>71</v>
      </c>
      <c r="K16">
        <f t="shared" ca="1" si="4"/>
        <v>4</v>
      </c>
      <c r="L16">
        <f t="shared" ca="1" si="5"/>
        <v>75</v>
      </c>
      <c r="M16">
        <f t="shared" ca="1" si="7"/>
        <v>0</v>
      </c>
    </row>
    <row r="17" spans="1:13" x14ac:dyDescent="0.25">
      <c r="A17" s="17">
        <v>11</v>
      </c>
      <c r="B17" s="21">
        <f t="shared" si="0"/>
        <v>0.88807599898148137</v>
      </c>
      <c r="D17" s="17">
        <v>11</v>
      </c>
      <c r="E17" s="21">
        <f t="shared" si="1"/>
        <v>0.93607213879329243</v>
      </c>
      <c r="G17">
        <v>10</v>
      </c>
      <c r="H17">
        <f t="shared" ca="1" si="2"/>
        <v>12</v>
      </c>
      <c r="I17">
        <f t="shared" ca="1" si="6"/>
        <v>83</v>
      </c>
      <c r="J17">
        <f t="shared" ca="1" si="3"/>
        <v>83</v>
      </c>
      <c r="K17">
        <f t="shared" ca="1" si="4"/>
        <v>1</v>
      </c>
      <c r="L17">
        <f t="shared" ca="1" si="5"/>
        <v>84</v>
      </c>
      <c r="M17">
        <f t="shared" ca="1" si="7"/>
        <v>0</v>
      </c>
    </row>
    <row r="18" spans="1:13" x14ac:dyDescent="0.25">
      <c r="A18" s="17">
        <v>12</v>
      </c>
      <c r="B18" s="21">
        <f t="shared" si="0"/>
        <v>0.93620280326343808</v>
      </c>
      <c r="D18" s="17">
        <v>12</v>
      </c>
      <c r="E18" s="21">
        <f t="shared" si="1"/>
        <v>0.95021293163213605</v>
      </c>
      <c r="G18">
        <v>11</v>
      </c>
      <c r="H18">
        <f t="shared" ca="1" si="2"/>
        <v>7</v>
      </c>
      <c r="I18">
        <f t="shared" ca="1" si="6"/>
        <v>90</v>
      </c>
      <c r="J18">
        <f t="shared" ca="1" si="3"/>
        <v>90</v>
      </c>
      <c r="K18">
        <f t="shared" ca="1" si="4"/>
        <v>4</v>
      </c>
      <c r="L18">
        <f t="shared" ca="1" si="5"/>
        <v>94</v>
      </c>
      <c r="M18">
        <f t="shared" ca="1" si="7"/>
        <v>0</v>
      </c>
    </row>
    <row r="19" spans="1:13" x14ac:dyDescent="0.25">
      <c r="A19" s="17">
        <v>13</v>
      </c>
      <c r="B19" s="21">
        <f t="shared" si="0"/>
        <v>0.96581929820618062</v>
      </c>
      <c r="D19" s="17">
        <v>13</v>
      </c>
      <c r="E19" s="21">
        <f t="shared" si="1"/>
        <v>0.96122579216827797</v>
      </c>
      <c r="G19">
        <v>12</v>
      </c>
      <c r="H19">
        <f t="shared" ca="1" si="2"/>
        <v>4</v>
      </c>
      <c r="I19">
        <f t="shared" ca="1" si="6"/>
        <v>94</v>
      </c>
      <c r="J19">
        <f t="shared" ca="1" si="3"/>
        <v>95</v>
      </c>
      <c r="K19">
        <f t="shared" ca="1" si="4"/>
        <v>1</v>
      </c>
      <c r="L19">
        <f t="shared" ca="1" si="5"/>
        <v>96</v>
      </c>
      <c r="M19">
        <f t="shared" ca="1" si="7"/>
        <v>1</v>
      </c>
    </row>
    <row r="20" spans="1:13" x14ac:dyDescent="0.25">
      <c r="A20" s="17">
        <v>14</v>
      </c>
      <c r="B20" s="21">
        <f t="shared" si="0"/>
        <v>0.98274300960203353</v>
      </c>
      <c r="D20" s="17">
        <v>14</v>
      </c>
      <c r="E20" s="21">
        <f t="shared" si="1"/>
        <v>0.96980261657768152</v>
      </c>
      <c r="G20">
        <v>13</v>
      </c>
      <c r="H20">
        <f t="shared" ca="1" si="2"/>
        <v>11</v>
      </c>
      <c r="I20">
        <f t="shared" ca="1" si="6"/>
        <v>105</v>
      </c>
      <c r="J20">
        <f t="shared" ca="1" si="3"/>
        <v>105</v>
      </c>
      <c r="K20">
        <f t="shared" ca="1" si="4"/>
        <v>1</v>
      </c>
      <c r="L20">
        <f t="shared" ca="1" si="5"/>
        <v>106</v>
      </c>
      <c r="M20">
        <f t="shared" ca="1" si="7"/>
        <v>0</v>
      </c>
    </row>
    <row r="21" spans="1:13" x14ac:dyDescent="0.25">
      <c r="A21" s="22">
        <v>15</v>
      </c>
      <c r="B21" s="23">
        <v>1</v>
      </c>
      <c r="D21" s="22">
        <v>15</v>
      </c>
      <c r="E21" s="23">
        <v>1</v>
      </c>
      <c r="G21">
        <v>14</v>
      </c>
      <c r="H21">
        <f t="shared" ca="1" si="2"/>
        <v>11</v>
      </c>
      <c r="I21">
        <f t="shared" ca="1" si="6"/>
        <v>116</v>
      </c>
      <c r="J21">
        <f t="shared" ca="1" si="3"/>
        <v>116</v>
      </c>
      <c r="K21">
        <f t="shared" ca="1" si="4"/>
        <v>1</v>
      </c>
      <c r="L21">
        <f t="shared" ca="1" si="5"/>
        <v>117</v>
      </c>
      <c r="M21">
        <f t="shared" ca="1" si="7"/>
        <v>0</v>
      </c>
    </row>
    <row r="22" spans="1:13" x14ac:dyDescent="0.25">
      <c r="L22" s="24" t="s">
        <v>42</v>
      </c>
      <c r="M22" s="25">
        <f ca="1">SUM(M7:M21)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C844-0A08-4F6E-B19C-2974D5DE9684}">
  <dimension ref="A1:J68"/>
  <sheetViews>
    <sheetView workbookViewId="0">
      <selection activeCell="H2" sqref="H2"/>
    </sheetView>
  </sheetViews>
  <sheetFormatPr defaultRowHeight="15" x14ac:dyDescent="0.25"/>
  <cols>
    <col min="1" max="1" width="18.140625" bestFit="1" customWidth="1"/>
    <col min="2" max="2" width="12" bestFit="1" customWidth="1"/>
    <col min="4" max="4" width="22.5703125" bestFit="1" customWidth="1"/>
    <col min="5" max="5" width="12.7109375" customWidth="1"/>
    <col min="7" max="7" width="19.28515625" bestFit="1" customWidth="1"/>
    <col min="10" max="10" width="31.85546875" customWidth="1"/>
  </cols>
  <sheetData>
    <row r="1" spans="1:10" ht="45" x14ac:dyDescent="0.25">
      <c r="A1" s="1" t="s">
        <v>0</v>
      </c>
      <c r="B1">
        <v>100</v>
      </c>
      <c r="D1" s="1" t="s">
        <v>1</v>
      </c>
      <c r="E1" s="2">
        <f>_xlfn.NORM.DIST(92,B1,B2,FALSE)</f>
        <v>1.8413507015166166E-2</v>
      </c>
      <c r="G1" s="3" t="s">
        <v>2</v>
      </c>
      <c r="H1">
        <f>_xlfn.NORM.INV(33%,B1,B2)</f>
        <v>91.201736686535327</v>
      </c>
      <c r="J1" s="26" t="s">
        <v>43</v>
      </c>
    </row>
    <row r="2" spans="1:10" x14ac:dyDescent="0.25">
      <c r="A2" s="1" t="s">
        <v>3</v>
      </c>
      <c r="B2">
        <v>20</v>
      </c>
      <c r="D2" s="1" t="s">
        <v>4</v>
      </c>
      <c r="E2" s="2">
        <f>1-_xlfn.NORM.DIST(92,B1,B2,TRUE)</f>
        <v>0.65542174161032429</v>
      </c>
      <c r="G2" s="3" t="s">
        <v>5</v>
      </c>
    </row>
    <row r="4" spans="1:10" x14ac:dyDescent="0.25">
      <c r="A4">
        <v>36</v>
      </c>
      <c r="B4">
        <f>_xlfn.NORM.DIST(A4,$B$1,$B$2,FALSE)</f>
        <v>1.1920441007324202E-4</v>
      </c>
    </row>
    <row r="5" spans="1:10" x14ac:dyDescent="0.25">
      <c r="A5">
        <v>38</v>
      </c>
      <c r="B5">
        <f t="shared" ref="B5:B68" si="0">_xlfn.NORM.DIST(A5,$B$1,$B$2,FALSE)</f>
        <v>1.6334095280999593E-4</v>
      </c>
    </row>
    <row r="6" spans="1:10" x14ac:dyDescent="0.25">
      <c r="A6">
        <v>40</v>
      </c>
      <c r="B6">
        <f t="shared" si="0"/>
        <v>2.2159242059690038E-4</v>
      </c>
    </row>
    <row r="7" spans="1:10" x14ac:dyDescent="0.25">
      <c r="A7">
        <v>42</v>
      </c>
      <c r="B7">
        <f t="shared" si="0"/>
        <v>2.9762662098879267E-4</v>
      </c>
    </row>
    <row r="8" spans="1:10" x14ac:dyDescent="0.25">
      <c r="A8">
        <v>44</v>
      </c>
      <c r="B8">
        <f t="shared" si="0"/>
        <v>3.9577257914899847E-4</v>
      </c>
    </row>
    <row r="9" spans="1:10" x14ac:dyDescent="0.25">
      <c r="A9">
        <v>46</v>
      </c>
      <c r="B9">
        <f t="shared" si="0"/>
        <v>5.2104674072112956E-4</v>
      </c>
    </row>
    <row r="10" spans="1:10" x14ac:dyDescent="0.25">
      <c r="A10">
        <v>48</v>
      </c>
      <c r="B10">
        <f t="shared" si="0"/>
        <v>6.7914846168428062E-4</v>
      </c>
    </row>
    <row r="11" spans="1:10" x14ac:dyDescent="0.25">
      <c r="A11">
        <v>50</v>
      </c>
      <c r="B11">
        <f t="shared" si="0"/>
        <v>8.7641502467842702E-4</v>
      </c>
    </row>
    <row r="12" spans="1:10" x14ac:dyDescent="0.25">
      <c r="A12">
        <v>52</v>
      </c>
      <c r="B12">
        <f t="shared" si="0"/>
        <v>1.1197265147421451E-3</v>
      </c>
    </row>
    <row r="13" spans="1:10" x14ac:dyDescent="0.25">
      <c r="A13">
        <v>54</v>
      </c>
      <c r="B13">
        <f t="shared" si="0"/>
        <v>1.4163518870800593E-3</v>
      </c>
    </row>
    <row r="14" spans="1:10" x14ac:dyDescent="0.25">
      <c r="A14">
        <v>56</v>
      </c>
      <c r="B14">
        <f t="shared" si="0"/>
        <v>1.773729642311571E-3</v>
      </c>
    </row>
    <row r="15" spans="1:10" x14ac:dyDescent="0.25">
      <c r="A15">
        <v>58</v>
      </c>
      <c r="B15">
        <f t="shared" si="0"/>
        <v>2.1991797990213598E-3</v>
      </c>
    </row>
    <row r="16" spans="1:10" x14ac:dyDescent="0.25">
      <c r="A16">
        <v>60</v>
      </c>
      <c r="B16">
        <f t="shared" si="0"/>
        <v>2.6995483256594031E-3</v>
      </c>
    </row>
    <row r="17" spans="1:2" x14ac:dyDescent="0.25">
      <c r="A17">
        <v>62</v>
      </c>
      <c r="B17">
        <f t="shared" si="0"/>
        <v>3.2807907387338302E-3</v>
      </c>
    </row>
    <row r="18" spans="1:2" x14ac:dyDescent="0.25">
      <c r="A18">
        <v>64</v>
      </c>
      <c r="B18">
        <f t="shared" si="0"/>
        <v>3.9475079150447069E-3</v>
      </c>
    </row>
    <row r="19" spans="1:2" x14ac:dyDescent="0.25">
      <c r="A19">
        <v>66</v>
      </c>
      <c r="B19">
        <f t="shared" si="0"/>
        <v>4.7024538688443468E-3</v>
      </c>
    </row>
    <row r="20" spans="1:2" x14ac:dyDescent="0.25">
      <c r="A20">
        <v>68</v>
      </c>
      <c r="B20">
        <f t="shared" si="0"/>
        <v>5.5460417339727773E-3</v>
      </c>
    </row>
    <row r="21" spans="1:2" x14ac:dyDescent="0.25">
      <c r="A21">
        <v>70</v>
      </c>
      <c r="B21">
        <f t="shared" si="0"/>
        <v>6.4758797832945867E-3</v>
      </c>
    </row>
    <row r="22" spans="1:2" x14ac:dyDescent="0.25">
      <c r="A22">
        <v>72</v>
      </c>
      <c r="B22">
        <f t="shared" si="0"/>
        <v>7.486373281787243E-3</v>
      </c>
    </row>
    <row r="23" spans="1:2" x14ac:dyDescent="0.25">
      <c r="A23">
        <v>74</v>
      </c>
      <c r="B23">
        <f t="shared" si="0"/>
        <v>8.5684296023903674E-3</v>
      </c>
    </row>
    <row r="24" spans="1:2" x14ac:dyDescent="0.25">
      <c r="A24">
        <v>76</v>
      </c>
      <c r="B24">
        <f t="shared" si="0"/>
        <v>9.709302749160648E-3</v>
      </c>
    </row>
    <row r="25" spans="1:2" x14ac:dyDescent="0.25">
      <c r="A25">
        <v>78</v>
      </c>
      <c r="B25">
        <f t="shared" si="0"/>
        <v>1.0892608851627527E-2</v>
      </c>
    </row>
    <row r="26" spans="1:2" x14ac:dyDescent="0.25">
      <c r="A26">
        <v>80</v>
      </c>
      <c r="B26">
        <f t="shared" si="0"/>
        <v>1.2098536225957168E-2</v>
      </c>
    </row>
    <row r="27" spans="1:2" x14ac:dyDescent="0.25">
      <c r="A27">
        <v>82</v>
      </c>
      <c r="B27">
        <f t="shared" si="0"/>
        <v>1.3304262494937741E-2</v>
      </c>
    </row>
    <row r="28" spans="1:2" x14ac:dyDescent="0.25">
      <c r="A28">
        <v>84</v>
      </c>
      <c r="B28">
        <f t="shared" si="0"/>
        <v>1.4484577638074137E-2</v>
      </c>
    </row>
    <row r="29" spans="1:2" x14ac:dyDescent="0.25">
      <c r="A29">
        <v>86</v>
      </c>
      <c r="B29">
        <f t="shared" si="0"/>
        <v>1.5612696668338064E-2</v>
      </c>
    </row>
    <row r="30" spans="1:2" x14ac:dyDescent="0.25">
      <c r="A30">
        <v>88</v>
      </c>
      <c r="B30">
        <f t="shared" si="0"/>
        <v>1.6661230144589981E-2</v>
      </c>
    </row>
    <row r="31" spans="1:2" x14ac:dyDescent="0.25">
      <c r="A31">
        <v>90</v>
      </c>
      <c r="B31">
        <f t="shared" si="0"/>
        <v>1.7603266338214976E-2</v>
      </c>
    </row>
    <row r="32" spans="1:2" x14ac:dyDescent="0.25">
      <c r="A32">
        <v>92</v>
      </c>
      <c r="B32">
        <f t="shared" si="0"/>
        <v>1.8413507015166166E-2</v>
      </c>
    </row>
    <row r="33" spans="1:2" x14ac:dyDescent="0.25">
      <c r="A33">
        <v>94</v>
      </c>
      <c r="B33">
        <f t="shared" si="0"/>
        <v>1.9069390773026204E-2</v>
      </c>
    </row>
    <row r="34" spans="1:2" x14ac:dyDescent="0.25">
      <c r="A34">
        <v>96</v>
      </c>
      <c r="B34">
        <f t="shared" si="0"/>
        <v>1.9552134698772795E-2</v>
      </c>
    </row>
    <row r="35" spans="1:2" x14ac:dyDescent="0.25">
      <c r="A35">
        <v>98</v>
      </c>
      <c r="B35">
        <f t="shared" si="0"/>
        <v>1.9847627373850589E-2</v>
      </c>
    </row>
    <row r="36" spans="1:2" x14ac:dyDescent="0.25">
      <c r="A36">
        <v>100</v>
      </c>
      <c r="B36">
        <f t="shared" si="0"/>
        <v>1.9947114020071637E-2</v>
      </c>
    </row>
    <row r="37" spans="1:2" x14ac:dyDescent="0.25">
      <c r="A37">
        <v>102</v>
      </c>
      <c r="B37">
        <f t="shared" si="0"/>
        <v>1.9847627373850589E-2</v>
      </c>
    </row>
    <row r="38" spans="1:2" x14ac:dyDescent="0.25">
      <c r="A38">
        <v>104</v>
      </c>
      <c r="B38">
        <f t="shared" si="0"/>
        <v>1.9552134698772795E-2</v>
      </c>
    </row>
    <row r="39" spans="1:2" x14ac:dyDescent="0.25">
      <c r="A39">
        <v>106</v>
      </c>
      <c r="B39">
        <f t="shared" si="0"/>
        <v>1.9069390773026204E-2</v>
      </c>
    </row>
    <row r="40" spans="1:2" x14ac:dyDescent="0.25">
      <c r="A40">
        <v>108</v>
      </c>
      <c r="B40">
        <f t="shared" si="0"/>
        <v>1.8413507015166166E-2</v>
      </c>
    </row>
    <row r="41" spans="1:2" x14ac:dyDescent="0.25">
      <c r="A41">
        <v>110</v>
      </c>
      <c r="B41">
        <f t="shared" si="0"/>
        <v>1.7603266338214976E-2</v>
      </c>
    </row>
    <row r="42" spans="1:2" x14ac:dyDescent="0.25">
      <c r="A42">
        <v>112</v>
      </c>
      <c r="B42">
        <f t="shared" si="0"/>
        <v>1.6661230144589981E-2</v>
      </c>
    </row>
    <row r="43" spans="1:2" x14ac:dyDescent="0.25">
      <c r="A43">
        <v>114</v>
      </c>
      <c r="B43">
        <f t="shared" si="0"/>
        <v>1.5612696668338064E-2</v>
      </c>
    </row>
    <row r="44" spans="1:2" x14ac:dyDescent="0.25">
      <c r="A44">
        <v>116</v>
      </c>
      <c r="B44">
        <f t="shared" si="0"/>
        <v>1.4484577638074137E-2</v>
      </c>
    </row>
    <row r="45" spans="1:2" x14ac:dyDescent="0.25">
      <c r="A45">
        <v>118</v>
      </c>
      <c r="B45">
        <f t="shared" si="0"/>
        <v>1.3304262494937741E-2</v>
      </c>
    </row>
    <row r="46" spans="1:2" x14ac:dyDescent="0.25">
      <c r="A46">
        <v>120</v>
      </c>
      <c r="B46">
        <f t="shared" si="0"/>
        <v>1.2098536225957168E-2</v>
      </c>
    </row>
    <row r="47" spans="1:2" x14ac:dyDescent="0.25">
      <c r="A47">
        <v>122</v>
      </c>
      <c r="B47">
        <f t="shared" si="0"/>
        <v>1.0892608851627527E-2</v>
      </c>
    </row>
    <row r="48" spans="1:2" x14ac:dyDescent="0.25">
      <c r="A48">
        <v>124</v>
      </c>
      <c r="B48">
        <f t="shared" si="0"/>
        <v>9.709302749160648E-3</v>
      </c>
    </row>
    <row r="49" spans="1:2" x14ac:dyDescent="0.25">
      <c r="A49">
        <v>126</v>
      </c>
      <c r="B49">
        <f t="shared" si="0"/>
        <v>8.5684296023903674E-3</v>
      </c>
    </row>
    <row r="50" spans="1:2" x14ac:dyDescent="0.25">
      <c r="A50">
        <v>128</v>
      </c>
      <c r="B50">
        <f t="shared" si="0"/>
        <v>7.486373281787243E-3</v>
      </c>
    </row>
    <row r="51" spans="1:2" x14ac:dyDescent="0.25">
      <c r="A51">
        <v>130</v>
      </c>
      <c r="B51">
        <f t="shared" si="0"/>
        <v>6.4758797832945867E-3</v>
      </c>
    </row>
    <row r="52" spans="1:2" x14ac:dyDescent="0.25">
      <c r="A52">
        <v>132</v>
      </c>
      <c r="B52">
        <f t="shared" si="0"/>
        <v>5.5460417339727773E-3</v>
      </c>
    </row>
    <row r="53" spans="1:2" x14ac:dyDescent="0.25">
      <c r="A53">
        <v>134</v>
      </c>
      <c r="B53">
        <f t="shared" si="0"/>
        <v>4.7024538688443468E-3</v>
      </c>
    </row>
    <row r="54" spans="1:2" x14ac:dyDescent="0.25">
      <c r="A54">
        <v>136</v>
      </c>
      <c r="B54">
        <f t="shared" si="0"/>
        <v>3.9475079150447069E-3</v>
      </c>
    </row>
    <row r="55" spans="1:2" x14ac:dyDescent="0.25">
      <c r="A55">
        <v>138</v>
      </c>
      <c r="B55">
        <f t="shared" si="0"/>
        <v>3.2807907387338302E-3</v>
      </c>
    </row>
    <row r="56" spans="1:2" x14ac:dyDescent="0.25">
      <c r="A56">
        <v>140</v>
      </c>
      <c r="B56">
        <f t="shared" si="0"/>
        <v>2.6995483256594031E-3</v>
      </c>
    </row>
    <row r="57" spans="1:2" x14ac:dyDescent="0.25">
      <c r="A57">
        <v>142</v>
      </c>
      <c r="B57">
        <f t="shared" si="0"/>
        <v>2.1991797990213598E-3</v>
      </c>
    </row>
    <row r="58" spans="1:2" x14ac:dyDescent="0.25">
      <c r="A58">
        <v>144</v>
      </c>
      <c r="B58">
        <f t="shared" si="0"/>
        <v>1.773729642311571E-3</v>
      </c>
    </row>
    <row r="59" spans="1:2" x14ac:dyDescent="0.25">
      <c r="A59">
        <v>146</v>
      </c>
      <c r="B59">
        <f t="shared" si="0"/>
        <v>1.4163518870800593E-3</v>
      </c>
    </row>
    <row r="60" spans="1:2" x14ac:dyDescent="0.25">
      <c r="A60">
        <v>148</v>
      </c>
      <c r="B60">
        <f t="shared" si="0"/>
        <v>1.1197265147421451E-3</v>
      </c>
    </row>
    <row r="61" spans="1:2" x14ac:dyDescent="0.25">
      <c r="A61">
        <v>150</v>
      </c>
      <c r="B61">
        <f t="shared" si="0"/>
        <v>8.7641502467842702E-4</v>
      </c>
    </row>
    <row r="62" spans="1:2" x14ac:dyDescent="0.25">
      <c r="A62">
        <v>152</v>
      </c>
      <c r="B62">
        <f t="shared" si="0"/>
        <v>6.7914846168428062E-4</v>
      </c>
    </row>
    <row r="63" spans="1:2" x14ac:dyDescent="0.25">
      <c r="A63">
        <v>154</v>
      </c>
      <c r="B63">
        <f t="shared" si="0"/>
        <v>5.2104674072112956E-4</v>
      </c>
    </row>
    <row r="64" spans="1:2" x14ac:dyDescent="0.25">
      <c r="A64">
        <v>156</v>
      </c>
      <c r="B64">
        <f t="shared" si="0"/>
        <v>3.9577257914899847E-4</v>
      </c>
    </row>
    <row r="65" spans="1:2" x14ac:dyDescent="0.25">
      <c r="A65">
        <v>158</v>
      </c>
      <c r="B65">
        <f t="shared" si="0"/>
        <v>2.9762662098879267E-4</v>
      </c>
    </row>
    <row r="66" spans="1:2" x14ac:dyDescent="0.25">
      <c r="A66">
        <v>160</v>
      </c>
      <c r="B66">
        <f t="shared" si="0"/>
        <v>2.2159242059690038E-4</v>
      </c>
    </row>
    <row r="67" spans="1:2" x14ac:dyDescent="0.25">
      <c r="A67">
        <v>162</v>
      </c>
      <c r="B67">
        <f t="shared" si="0"/>
        <v>1.6334095280999593E-4</v>
      </c>
    </row>
    <row r="68" spans="1:2" x14ac:dyDescent="0.25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70DC-E6DB-41E8-8EDA-688AC836ECEB}">
  <dimension ref="A1:E10"/>
  <sheetViews>
    <sheetView workbookViewId="0">
      <selection activeCell="E7" sqref="E7"/>
    </sheetView>
  </sheetViews>
  <sheetFormatPr defaultRowHeight="15" x14ac:dyDescent="0.25"/>
  <cols>
    <col min="1" max="1" width="10.42578125" bestFit="1" customWidth="1"/>
    <col min="4" max="4" width="36" bestFit="1" customWidth="1"/>
  </cols>
  <sheetData>
    <row r="1" spans="1:5" ht="21" x14ac:dyDescent="0.35">
      <c r="A1" s="4" t="s">
        <v>6</v>
      </c>
    </row>
    <row r="2" spans="1:5" ht="21" x14ac:dyDescent="0.35">
      <c r="A2" s="4"/>
    </row>
    <row r="3" spans="1:5" x14ac:dyDescent="0.25">
      <c r="A3" s="1" t="s">
        <v>7</v>
      </c>
      <c r="B3">
        <v>1</v>
      </c>
      <c r="D3" s="1" t="s">
        <v>8</v>
      </c>
      <c r="E3">
        <f>1/B5</f>
        <v>0.16666666666666666</v>
      </c>
    </row>
    <row r="4" spans="1:5" x14ac:dyDescent="0.25">
      <c r="A4" s="1" t="s">
        <v>9</v>
      </c>
      <c r="B4">
        <v>6</v>
      </c>
    </row>
    <row r="5" spans="1:5" x14ac:dyDescent="0.25">
      <c r="A5" s="1" t="s">
        <v>10</v>
      </c>
      <c r="B5">
        <v>6</v>
      </c>
      <c r="D5" s="1" t="s">
        <v>11</v>
      </c>
      <c r="E5">
        <f>1/B5+1/B5</f>
        <v>0.33333333333333331</v>
      </c>
    </row>
    <row r="7" spans="1:5" x14ac:dyDescent="0.25">
      <c r="A7" s="1" t="s">
        <v>12</v>
      </c>
      <c r="B7">
        <f ca="1">RANDBETWEEN(B3,B4)</f>
        <v>2</v>
      </c>
      <c r="D7" s="1" t="s">
        <v>13</v>
      </c>
      <c r="E7">
        <f>1-E5</f>
        <v>0.66666666666666674</v>
      </c>
    </row>
    <row r="8" spans="1:5" x14ac:dyDescent="0.25">
      <c r="A8" s="1" t="s">
        <v>14</v>
      </c>
      <c r="B8">
        <f ca="1">RANDBETWEEN(B3,B4)</f>
        <v>5</v>
      </c>
    </row>
    <row r="10" spans="1:5" x14ac:dyDescent="0.25">
      <c r="A10" s="1" t="s">
        <v>15</v>
      </c>
      <c r="B10">
        <f ca="1">RAND()</f>
        <v>0.44280302351551304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E331-3323-48E0-9CBF-04C2E34BF4DE}">
  <dimension ref="A1:E26"/>
  <sheetViews>
    <sheetView workbookViewId="0">
      <selection activeCell="B13" sqref="B13"/>
    </sheetView>
  </sheetViews>
  <sheetFormatPr defaultRowHeight="15" x14ac:dyDescent="0.25"/>
  <cols>
    <col min="1" max="1" width="8.42578125" bestFit="1" customWidth="1"/>
    <col min="2" max="2" width="10.7109375" bestFit="1" customWidth="1"/>
    <col min="4" max="4" width="16.7109375" bestFit="1" customWidth="1"/>
  </cols>
  <sheetData>
    <row r="1" spans="1:5" x14ac:dyDescent="0.25">
      <c r="A1" s="5" t="s">
        <v>16</v>
      </c>
      <c r="B1" s="5" t="s">
        <v>17</v>
      </c>
      <c r="C1" s="5"/>
      <c r="D1" s="5" t="s">
        <v>18</v>
      </c>
      <c r="E1">
        <v>5</v>
      </c>
    </row>
    <row r="2" spans="1:5" x14ac:dyDescent="0.25">
      <c r="A2">
        <v>1</v>
      </c>
      <c r="B2">
        <f>_xlfn.EXPON.DIST(A2,1/$E$1,FALSE)</f>
        <v>0.16374615061559639</v>
      </c>
    </row>
    <row r="3" spans="1:5" x14ac:dyDescent="0.25">
      <c r="A3">
        <v>2</v>
      </c>
      <c r="B3">
        <f t="shared" ref="B3:B26" si="0">_xlfn.EXPON.DIST(A3,1/$E$1,FALSE)</f>
        <v>0.13406400920712788</v>
      </c>
      <c r="D3" s="1" t="s">
        <v>19</v>
      </c>
      <c r="E3" s="2">
        <f>_xlfn.EXPON.DIST(7,1/E1,TRUE)-(_xlfn.EXPON.DIST(3,1/E1,TRUE))</f>
        <v>0.30221467215241998</v>
      </c>
    </row>
    <row r="4" spans="1:5" x14ac:dyDescent="0.25">
      <c r="A4">
        <v>3</v>
      </c>
      <c r="B4">
        <f t="shared" si="0"/>
        <v>0.10976232721880529</v>
      </c>
    </row>
    <row r="5" spans="1:5" x14ac:dyDescent="0.25">
      <c r="A5">
        <v>4</v>
      </c>
      <c r="B5">
        <f t="shared" si="0"/>
        <v>8.9865792823444313E-2</v>
      </c>
    </row>
    <row r="6" spans="1:5" x14ac:dyDescent="0.25">
      <c r="A6">
        <v>5</v>
      </c>
      <c r="B6">
        <f t="shared" si="0"/>
        <v>7.357588823428847E-2</v>
      </c>
    </row>
    <row r="7" spans="1:5" x14ac:dyDescent="0.25">
      <c r="A7">
        <v>6</v>
      </c>
      <c r="B7">
        <f t="shared" si="0"/>
        <v>6.0238842382440407E-2</v>
      </c>
    </row>
    <row r="8" spans="1:5" x14ac:dyDescent="0.25">
      <c r="A8">
        <v>7</v>
      </c>
      <c r="B8">
        <f t="shared" si="0"/>
        <v>4.9319392788321287E-2</v>
      </c>
    </row>
    <row r="9" spans="1:5" x14ac:dyDescent="0.25">
      <c r="A9">
        <v>8</v>
      </c>
      <c r="B9">
        <f t="shared" si="0"/>
        <v>4.0379303598931077E-2</v>
      </c>
    </row>
    <row r="10" spans="1:5" x14ac:dyDescent="0.25">
      <c r="A10">
        <v>9</v>
      </c>
      <c r="B10">
        <f t="shared" si="0"/>
        <v>3.3059777644317306E-2</v>
      </c>
    </row>
    <row r="11" spans="1:5" x14ac:dyDescent="0.25">
      <c r="A11">
        <v>10</v>
      </c>
      <c r="B11">
        <f t="shared" si="0"/>
        <v>2.7067056647322542E-2</v>
      </c>
    </row>
    <row r="12" spans="1:5" x14ac:dyDescent="0.25">
      <c r="A12">
        <v>11</v>
      </c>
      <c r="B12">
        <f t="shared" si="0"/>
        <v>2.2160631672466777E-2</v>
      </c>
    </row>
    <row r="13" spans="1:5" x14ac:dyDescent="0.25">
      <c r="A13">
        <v>12</v>
      </c>
      <c r="B13">
        <f t="shared" si="0"/>
        <v>1.8143590657882496E-2</v>
      </c>
    </row>
    <row r="14" spans="1:5" x14ac:dyDescent="0.25">
      <c r="A14">
        <v>13</v>
      </c>
      <c r="B14">
        <f t="shared" si="0"/>
        <v>1.4854715642866776E-2</v>
      </c>
    </row>
    <row r="15" spans="1:5" x14ac:dyDescent="0.25">
      <c r="A15">
        <v>14</v>
      </c>
      <c r="B15">
        <f t="shared" si="0"/>
        <v>1.2162012525043592E-2</v>
      </c>
    </row>
    <row r="16" spans="1:5" x14ac:dyDescent="0.25">
      <c r="A16">
        <v>15</v>
      </c>
      <c r="B16">
        <f t="shared" si="0"/>
        <v>9.9574136735727896E-3</v>
      </c>
    </row>
    <row r="17" spans="1:2" x14ac:dyDescent="0.25">
      <c r="A17">
        <v>16</v>
      </c>
      <c r="B17">
        <f t="shared" si="0"/>
        <v>8.152440795673243E-3</v>
      </c>
    </row>
    <row r="18" spans="1:2" x14ac:dyDescent="0.25">
      <c r="A18">
        <v>17</v>
      </c>
      <c r="B18">
        <f t="shared" si="0"/>
        <v>6.6746539920652138E-3</v>
      </c>
    </row>
    <row r="19" spans="1:2" x14ac:dyDescent="0.25">
      <c r="A19">
        <v>18</v>
      </c>
      <c r="B19">
        <f t="shared" si="0"/>
        <v>5.4647444894585125E-3</v>
      </c>
    </row>
    <row r="20" spans="1:2" x14ac:dyDescent="0.25">
      <c r="A20">
        <v>19</v>
      </c>
      <c r="B20">
        <f t="shared" si="0"/>
        <v>4.4741543712331182E-3</v>
      </c>
    </row>
    <row r="21" spans="1:2" x14ac:dyDescent="0.25">
      <c r="A21">
        <v>20</v>
      </c>
      <c r="B21">
        <f t="shared" si="0"/>
        <v>3.6631277777468361E-3</v>
      </c>
    </row>
    <row r="22" spans="1:2" x14ac:dyDescent="0.25">
      <c r="A22">
        <v>21</v>
      </c>
      <c r="B22">
        <f t="shared" si="0"/>
        <v>2.9991153640955407E-3</v>
      </c>
    </row>
    <row r="23" spans="1:2" x14ac:dyDescent="0.25">
      <c r="A23">
        <v>22</v>
      </c>
      <c r="B23">
        <f t="shared" si="0"/>
        <v>2.4554679806136873E-3</v>
      </c>
    </row>
    <row r="24" spans="1:2" x14ac:dyDescent="0.25">
      <c r="A24">
        <v>23</v>
      </c>
      <c r="B24">
        <f t="shared" si="0"/>
        <v>2.010367148926715E-3</v>
      </c>
    </row>
    <row r="25" spans="1:2" x14ac:dyDescent="0.25">
      <c r="A25">
        <v>24</v>
      </c>
      <c r="B25">
        <f t="shared" si="0"/>
        <v>1.6459494098040048E-3</v>
      </c>
    </row>
    <row r="26" spans="1:2" x14ac:dyDescent="0.25">
      <c r="A26">
        <v>25</v>
      </c>
      <c r="B26">
        <f t="shared" si="0"/>
        <v>1.3475893998170934E-3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39D9-ACB5-4076-B2CD-FAB5195AA191}">
  <dimension ref="A1:L22"/>
  <sheetViews>
    <sheetView workbookViewId="0">
      <selection activeCell="O13" sqref="O13"/>
    </sheetView>
  </sheetViews>
  <sheetFormatPr defaultRowHeight="15" x14ac:dyDescent="0.25"/>
  <cols>
    <col min="2" max="2" width="9.85546875" bestFit="1" customWidth="1"/>
  </cols>
  <sheetData>
    <row r="1" spans="1:12" x14ac:dyDescent="0.25">
      <c r="A1" s="5" t="s">
        <v>20</v>
      </c>
      <c r="B1" s="5" t="s">
        <v>17</v>
      </c>
      <c r="D1" s="1" t="s">
        <v>0</v>
      </c>
      <c r="E1">
        <v>7</v>
      </c>
    </row>
    <row r="2" spans="1:12" x14ac:dyDescent="0.25">
      <c r="A2">
        <v>0</v>
      </c>
      <c r="B2" s="6">
        <f>_xlfn.POISSON.DIST(A2,$E$1,FALSE)</f>
        <v>9.1188196555451624E-4</v>
      </c>
    </row>
    <row r="3" spans="1:12" x14ac:dyDescent="0.25">
      <c r="A3">
        <v>1</v>
      </c>
      <c r="B3" s="6">
        <f t="shared" ref="B3:B20" si="0">_xlfn.POISSON.DIST(A3,$E$1,FALSE)</f>
        <v>6.3831737588816127E-3</v>
      </c>
      <c r="L3" t="s">
        <v>44</v>
      </c>
    </row>
    <row r="4" spans="1:12" x14ac:dyDescent="0.25">
      <c r="A4">
        <v>2</v>
      </c>
      <c r="B4" s="6">
        <f t="shared" si="0"/>
        <v>2.2341108156085653E-2</v>
      </c>
      <c r="L4" t="s">
        <v>45</v>
      </c>
    </row>
    <row r="5" spans="1:12" x14ac:dyDescent="0.25">
      <c r="A5">
        <v>3</v>
      </c>
      <c r="B5" s="6">
        <f t="shared" si="0"/>
        <v>5.2129252364199866E-2</v>
      </c>
    </row>
    <row r="6" spans="1:12" x14ac:dyDescent="0.25">
      <c r="A6">
        <v>4</v>
      </c>
      <c r="B6" s="6">
        <f t="shared" si="0"/>
        <v>9.1226191637349782E-2</v>
      </c>
    </row>
    <row r="7" spans="1:12" x14ac:dyDescent="0.25">
      <c r="A7">
        <v>5</v>
      </c>
      <c r="B7" s="6">
        <f t="shared" si="0"/>
        <v>0.12771666829228964</v>
      </c>
    </row>
    <row r="8" spans="1:12" x14ac:dyDescent="0.25">
      <c r="A8">
        <v>6</v>
      </c>
      <c r="B8" s="6">
        <f t="shared" si="0"/>
        <v>0.14900277967433789</v>
      </c>
    </row>
    <row r="9" spans="1:12" x14ac:dyDescent="0.25">
      <c r="A9">
        <v>7</v>
      </c>
      <c r="B9" s="6">
        <f t="shared" si="0"/>
        <v>0.14900277967433789</v>
      </c>
    </row>
    <row r="10" spans="1:12" x14ac:dyDescent="0.25">
      <c r="A10">
        <v>8</v>
      </c>
      <c r="B10" s="6">
        <f t="shared" si="0"/>
        <v>0.13037743221504566</v>
      </c>
    </row>
    <row r="11" spans="1:12" x14ac:dyDescent="0.25">
      <c r="A11">
        <v>9</v>
      </c>
      <c r="B11" s="6">
        <f t="shared" si="0"/>
        <v>0.10140466950059109</v>
      </c>
    </row>
    <row r="12" spans="1:12" x14ac:dyDescent="0.25">
      <c r="A12">
        <v>10</v>
      </c>
      <c r="B12" s="6">
        <f t="shared" si="0"/>
        <v>7.0983268650413753E-2</v>
      </c>
    </row>
    <row r="13" spans="1:12" x14ac:dyDescent="0.25">
      <c r="A13">
        <v>11</v>
      </c>
      <c r="B13" s="6">
        <f t="shared" si="0"/>
        <v>4.5171170959354211E-2</v>
      </c>
    </row>
    <row r="14" spans="1:12" x14ac:dyDescent="0.25">
      <c r="A14">
        <v>12</v>
      </c>
      <c r="B14" s="6">
        <f t="shared" si="0"/>
        <v>2.6349849726289985E-2</v>
      </c>
    </row>
    <row r="15" spans="1:12" x14ac:dyDescent="0.25">
      <c r="A15">
        <v>13</v>
      </c>
      <c r="B15" s="6">
        <f t="shared" si="0"/>
        <v>1.4188380621848417E-2</v>
      </c>
    </row>
    <row r="16" spans="1:12" x14ac:dyDescent="0.25">
      <c r="A16">
        <v>14</v>
      </c>
      <c r="B16" s="6">
        <f t="shared" si="0"/>
        <v>7.0941903109242224E-3</v>
      </c>
    </row>
    <row r="17" spans="1:2" x14ac:dyDescent="0.25">
      <c r="A17">
        <v>15</v>
      </c>
      <c r="B17" s="6">
        <f t="shared" si="0"/>
        <v>3.3106221450979714E-3</v>
      </c>
    </row>
    <row r="18" spans="1:2" x14ac:dyDescent="0.25">
      <c r="A18">
        <v>16</v>
      </c>
      <c r="B18" s="6">
        <f t="shared" si="0"/>
        <v>1.4483971884803614E-3</v>
      </c>
    </row>
    <row r="19" spans="1:2" x14ac:dyDescent="0.25">
      <c r="A19">
        <v>17</v>
      </c>
      <c r="B19" s="6">
        <f t="shared" si="0"/>
        <v>5.9639884231544313E-4</v>
      </c>
    </row>
    <row r="20" spans="1:2" x14ac:dyDescent="0.25">
      <c r="A20">
        <v>18</v>
      </c>
      <c r="B20" s="6">
        <f t="shared" si="0"/>
        <v>2.3193288312267158E-4</v>
      </c>
    </row>
    <row r="21" spans="1:2" x14ac:dyDescent="0.25">
      <c r="B21" s="6"/>
    </row>
    <row r="22" spans="1:2" x14ac:dyDescent="0.25">
      <c r="B22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91D8-1B31-4D0F-B34C-E7870E5144D4}">
  <dimension ref="A1:O25"/>
  <sheetViews>
    <sheetView workbookViewId="0">
      <selection activeCell="M12" sqref="M12"/>
    </sheetView>
  </sheetViews>
  <sheetFormatPr defaultColWidth="8.85546875" defaultRowHeight="15" x14ac:dyDescent="0.25"/>
  <cols>
    <col min="1" max="1" width="20.42578125" bestFit="1" customWidth="1"/>
    <col min="2" max="2" width="25.85546875" bestFit="1" customWidth="1"/>
  </cols>
  <sheetData>
    <row r="1" spans="1:15" x14ac:dyDescent="0.25">
      <c r="A1" s="1" t="s">
        <v>21</v>
      </c>
      <c r="B1" s="7">
        <v>0.35</v>
      </c>
      <c r="G1" s="8"/>
    </row>
    <row r="2" spans="1:15" x14ac:dyDescent="0.25">
      <c r="A2" s="1" t="s">
        <v>22</v>
      </c>
      <c r="B2" s="9">
        <v>20</v>
      </c>
    </row>
    <row r="3" spans="1:15" x14ac:dyDescent="0.25">
      <c r="B3" s="7"/>
      <c r="N3" t="s">
        <v>46</v>
      </c>
    </row>
    <row r="4" spans="1:15" x14ac:dyDescent="0.25">
      <c r="A4" s="5" t="s">
        <v>23</v>
      </c>
      <c r="B4" s="5" t="s">
        <v>24</v>
      </c>
    </row>
    <row r="5" spans="1:15" x14ac:dyDescent="0.25">
      <c r="A5">
        <v>0</v>
      </c>
      <c r="B5" s="10">
        <f>_xlfn.BINOM.DIST(Table1[[#This Row],[Successes]],$B$2,$B$1,FALSE)</f>
        <v>1.8124545836334979E-4</v>
      </c>
    </row>
    <row r="6" spans="1:15" x14ac:dyDescent="0.25">
      <c r="A6">
        <v>1</v>
      </c>
      <c r="B6" s="10">
        <f>_xlfn.BINOM.DIST(Table1[[#This Row],[Successes]],$B$2,$B$1,FALSE)</f>
        <v>1.9518741669899233E-3</v>
      </c>
    </row>
    <row r="7" spans="1:15" x14ac:dyDescent="0.25">
      <c r="A7">
        <v>2</v>
      </c>
      <c r="B7" s="10">
        <f>_xlfn.BINOM.DIST(Table1[[#This Row],[Successes]],$B$2,$B$1,FALSE)</f>
        <v>9.9845870849869164E-3</v>
      </c>
      <c r="O7">
        <f>_xlfn.BINOM.DIST(A5,$B$2,$B$1,FALSE)</f>
        <v>1.8124545836334979E-4</v>
      </c>
    </row>
    <row r="8" spans="1:15" x14ac:dyDescent="0.25">
      <c r="A8">
        <v>3</v>
      </c>
      <c r="B8" s="10">
        <f>_xlfn.BINOM.DIST(Table1[[#This Row],[Successes]],$B$2,$B$1,FALSE)</f>
        <v>3.2257896736111576E-2</v>
      </c>
    </row>
    <row r="9" spans="1:15" x14ac:dyDescent="0.25">
      <c r="A9">
        <v>4</v>
      </c>
      <c r="B9" s="10">
        <f>_xlfn.BINOM.DIST(Table1[[#This Row],[Successes]],$B$2,$B$1,FALSE)</f>
        <v>7.3820955992255327E-2</v>
      </c>
    </row>
    <row r="10" spans="1:15" x14ac:dyDescent="0.25">
      <c r="A10">
        <v>5</v>
      </c>
      <c r="B10" s="10">
        <f>_xlfn.BINOM.DIST(Table1[[#This Row],[Successes]],$B$2,$B$1,FALSE)</f>
        <v>0.12719918570973221</v>
      </c>
    </row>
    <row r="11" spans="1:15" x14ac:dyDescent="0.25">
      <c r="A11">
        <v>6</v>
      </c>
      <c r="B11" s="10">
        <f>_xlfn.BINOM.DIST(Table1[[#This Row],[Successes]],$B$2,$B$1,FALSE)</f>
        <v>0.17122967307079331</v>
      </c>
    </row>
    <row r="12" spans="1:15" x14ac:dyDescent="0.25">
      <c r="A12">
        <v>7</v>
      </c>
      <c r="B12" s="27">
        <f>_xlfn.BINOM.DIST(Table1[[#This Row],[Successes]],$B$2,$B$1,FALSE)</f>
        <v>0.18440118638393124</v>
      </c>
    </row>
    <row r="13" spans="1:15" x14ac:dyDescent="0.25">
      <c r="A13">
        <v>8</v>
      </c>
      <c r="B13" s="10">
        <f>_xlfn.BINOM.DIST(Table1[[#This Row],[Successes]],$B$2,$B$1,FALSE)</f>
        <v>0.16135103808593984</v>
      </c>
    </row>
    <row r="14" spans="1:15" x14ac:dyDescent="0.25">
      <c r="A14">
        <v>9</v>
      </c>
      <c r="B14" s="10">
        <f>_xlfn.BINOM.DIST(Table1[[#This Row],[Successes]],$B$2,$B$1,FALSE)</f>
        <v>0.11584177093349528</v>
      </c>
    </row>
    <row r="15" spans="1:15" x14ac:dyDescent="0.25">
      <c r="A15">
        <v>10</v>
      </c>
      <c r="B15" s="10">
        <f>_xlfn.BINOM.DIST(Table1[[#This Row],[Successes]],$B$2,$B$1,FALSE)</f>
        <v>6.8613972014454891E-2</v>
      </c>
    </row>
    <row r="16" spans="1:15" x14ac:dyDescent="0.25">
      <c r="A16">
        <v>11</v>
      </c>
      <c r="B16" s="10">
        <f>_xlfn.BINOM.DIST(Table1[[#This Row],[Successes]],$B$2,$B$1,FALSE)</f>
        <v>3.3587259028054817E-2</v>
      </c>
    </row>
    <row r="17" spans="1:2" x14ac:dyDescent="0.25">
      <c r="A17">
        <v>12</v>
      </c>
      <c r="B17" s="10">
        <f>_xlfn.BINOM.DIST(Table1[[#This Row],[Successes]],$B$2,$B$1,FALSE)</f>
        <v>1.3564085376714463E-2</v>
      </c>
    </row>
    <row r="18" spans="1:2" x14ac:dyDescent="0.25">
      <c r="A18">
        <v>13</v>
      </c>
      <c r="B18" s="10">
        <f>_xlfn.BINOM.DIST(Table1[[#This Row],[Successes]],$B$2,$B$1,FALSE)</f>
        <v>4.4946081721657337E-3</v>
      </c>
    </row>
    <row r="19" spans="1:2" x14ac:dyDescent="0.25">
      <c r="A19">
        <v>14</v>
      </c>
      <c r="B19" s="10">
        <f>_xlfn.BINOM.DIST(Table1[[#This Row],[Successes]],$B$2,$B$1,FALSE)</f>
        <v>1.2100868155830826E-3</v>
      </c>
    </row>
    <row r="20" spans="1:2" x14ac:dyDescent="0.25">
      <c r="A20">
        <v>15</v>
      </c>
      <c r="B20" s="10">
        <f>_xlfn.BINOM.DIST(Table1[[#This Row],[Successes]],$B$2,$B$1,FALSE)</f>
        <v>2.6063408335635669E-4</v>
      </c>
    </row>
    <row r="21" spans="1:2" x14ac:dyDescent="0.25">
      <c r="A21">
        <v>16</v>
      </c>
      <c r="B21" s="10">
        <f>_xlfn.BINOM.DIST(Table1[[#This Row],[Successes]],$B$2,$B$1,FALSE)</f>
        <v>4.3856696718617628E-5</v>
      </c>
    </row>
    <row r="22" spans="1:2" x14ac:dyDescent="0.25">
      <c r="A22">
        <v>17</v>
      </c>
      <c r="B22" s="10">
        <f>_xlfn.BINOM.DIST(Table1[[#This Row],[Successes]],$B$2,$B$1,FALSE)</f>
        <v>5.5565045616348105E-6</v>
      </c>
    </row>
    <row r="23" spans="1:2" x14ac:dyDescent="0.25">
      <c r="A23">
        <v>18</v>
      </c>
      <c r="B23" s="10">
        <f>_xlfn.BINOM.DIST(Table1[[#This Row],[Successes]],$B$2,$B$1,FALSE)</f>
        <v>4.9866066578773876E-7</v>
      </c>
    </row>
    <row r="24" spans="1:2" x14ac:dyDescent="0.25">
      <c r="A24">
        <v>19</v>
      </c>
      <c r="B24" s="10">
        <f>_xlfn.BINOM.DIST(Table1[[#This Row],[Successes]],$B$2,$B$1,FALSE)</f>
        <v>2.8264167291612782E-8</v>
      </c>
    </row>
    <row r="25" spans="1:2" x14ac:dyDescent="0.25">
      <c r="A25">
        <v>20</v>
      </c>
      <c r="B25" s="10">
        <f>_xlfn.BINOM.DIST(Table1[[#This Row],[Successes]],$B$2,$B$1,FALSE)</f>
        <v>7.609583501588035E-10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F1A2-286D-4E69-A18D-3E31B9835CF2}">
  <dimension ref="A1:E9"/>
  <sheetViews>
    <sheetView workbookViewId="0">
      <selection activeCell="M5" sqref="M5"/>
    </sheetView>
  </sheetViews>
  <sheetFormatPr defaultRowHeight="15" x14ac:dyDescent="0.25"/>
  <cols>
    <col min="1" max="1" width="17.140625" customWidth="1"/>
    <col min="2" max="2" width="6.5703125" customWidth="1"/>
    <col min="3" max="3" width="4.28515625" customWidth="1"/>
    <col min="4" max="4" width="36.42578125" bestFit="1" customWidth="1"/>
    <col min="5" max="5" width="10" customWidth="1"/>
  </cols>
  <sheetData>
    <row r="1" spans="1:5" ht="24" x14ac:dyDescent="0.4">
      <c r="A1" s="11" t="s">
        <v>25</v>
      </c>
    </row>
    <row r="3" spans="1:5" x14ac:dyDescent="0.25">
      <c r="A3" s="1" t="s">
        <v>0</v>
      </c>
      <c r="B3">
        <v>145</v>
      </c>
      <c r="D3" s="1" t="s">
        <v>26</v>
      </c>
      <c r="E3" s="12"/>
    </row>
    <row r="4" spans="1:5" x14ac:dyDescent="0.25">
      <c r="A4" s="1" t="s">
        <v>3</v>
      </c>
      <c r="B4">
        <v>35</v>
      </c>
      <c r="D4" s="1" t="s">
        <v>27</v>
      </c>
      <c r="E4" s="12"/>
    </row>
    <row r="5" spans="1:5" x14ac:dyDescent="0.25">
      <c r="D5" s="1" t="s">
        <v>28</v>
      </c>
      <c r="E5" s="12"/>
    </row>
    <row r="6" spans="1:5" x14ac:dyDescent="0.25">
      <c r="E6" s="7"/>
    </row>
    <row r="8" spans="1:5" x14ac:dyDescent="0.25">
      <c r="D8" s="1" t="s">
        <v>29</v>
      </c>
      <c r="E8" s="13"/>
    </row>
    <row r="9" spans="1:5" x14ac:dyDescent="0.25">
      <c r="D9" s="1" t="s">
        <v>30</v>
      </c>
      <c r="E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F5F8-1F43-45BC-BAE0-2E9CF946BBD4}">
  <dimension ref="A1:M22"/>
  <sheetViews>
    <sheetView workbookViewId="0">
      <selection activeCell="G1" sqref="G1"/>
    </sheetView>
  </sheetViews>
  <sheetFormatPr defaultRowHeight="15" x14ac:dyDescent="0.25"/>
  <cols>
    <col min="1" max="1" width="11.140625" customWidth="1"/>
    <col min="2" max="2" width="13.7109375" customWidth="1"/>
    <col min="3" max="3" width="5.85546875" customWidth="1"/>
    <col min="4" max="4" width="12.5703125" bestFit="1" customWidth="1"/>
    <col min="5" max="5" width="14.28515625" customWidth="1"/>
    <col min="6" max="6" width="7.28515625" customWidth="1"/>
    <col min="7" max="7" width="9.5703125" bestFit="1" customWidth="1"/>
    <col min="8" max="8" width="11.7109375" customWidth="1"/>
    <col min="9" max="9" width="11.7109375" bestFit="1" customWidth="1"/>
    <col min="10" max="10" width="12" bestFit="1" customWidth="1"/>
    <col min="11" max="11" width="12.28515625" bestFit="1" customWidth="1"/>
    <col min="12" max="12" width="16.7109375" bestFit="1" customWidth="1"/>
    <col min="13" max="13" width="11.7109375" customWidth="1"/>
  </cols>
  <sheetData>
    <row r="1" spans="1:13" ht="24" x14ac:dyDescent="0.4">
      <c r="A1" s="14" t="s">
        <v>31</v>
      </c>
    </row>
    <row r="3" spans="1:13" ht="15.75" x14ac:dyDescent="0.25">
      <c r="A3" s="15" t="s">
        <v>32</v>
      </c>
      <c r="B3" s="16"/>
      <c r="D3" s="15" t="s">
        <v>33</v>
      </c>
      <c r="E3" s="16"/>
    </row>
    <row r="4" spans="1:13" x14ac:dyDescent="0.25">
      <c r="A4" s="17" t="s">
        <v>34</v>
      </c>
      <c r="B4" s="18">
        <v>8</v>
      </c>
      <c r="D4" s="17" t="s">
        <v>34</v>
      </c>
      <c r="E4" s="18">
        <v>4</v>
      </c>
    </row>
    <row r="5" spans="1:13" x14ac:dyDescent="0.25">
      <c r="A5" s="17"/>
      <c r="B5" s="18"/>
      <c r="D5" s="17"/>
      <c r="E5" s="18"/>
    </row>
    <row r="6" spans="1:13" x14ac:dyDescent="0.25">
      <c r="A6" s="19" t="s">
        <v>35</v>
      </c>
      <c r="B6" s="20" t="s">
        <v>17</v>
      </c>
      <c r="D6" s="19" t="s">
        <v>36</v>
      </c>
      <c r="E6" s="20" t="s">
        <v>17</v>
      </c>
      <c r="G6" s="5" t="s">
        <v>37</v>
      </c>
      <c r="H6" s="5" t="s">
        <v>35</v>
      </c>
      <c r="I6" s="5" t="s">
        <v>38</v>
      </c>
      <c r="J6" s="5" t="s">
        <v>39</v>
      </c>
      <c r="K6" s="5" t="s">
        <v>36</v>
      </c>
      <c r="L6" s="5" t="s">
        <v>40</v>
      </c>
      <c r="M6" s="5" t="s">
        <v>41</v>
      </c>
    </row>
    <row r="7" spans="1:13" x14ac:dyDescent="0.25">
      <c r="A7" s="17">
        <v>1</v>
      </c>
      <c r="B7" s="21"/>
      <c r="D7" s="17">
        <v>1</v>
      </c>
      <c r="E7" s="21"/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7">
        <v>2</v>
      </c>
      <c r="B8" s="21"/>
      <c r="D8" s="17">
        <v>2</v>
      </c>
      <c r="E8" s="21"/>
      <c r="G8">
        <v>1</v>
      </c>
      <c r="H8">
        <f ca="1">_xlfn.XLOOKUP(RAND(),$B$7:$B$21,$A$7:$A$21,$B$4,1,1)</f>
        <v>15</v>
      </c>
      <c r="I8">
        <f ca="1">I7+H8</f>
        <v>15</v>
      </c>
      <c r="J8">
        <f ca="1">MAX(I8,L7+1)</f>
        <v>15</v>
      </c>
      <c r="K8">
        <f ca="1">_xlfn.XLOOKUP(RAND(),$E$7:$E$21,$D$7:$D$21,$E$4,1,1)</f>
        <v>15</v>
      </c>
      <c r="L8">
        <f ca="1">J8+K8</f>
        <v>30</v>
      </c>
      <c r="M8">
        <f ca="1">J8-I8</f>
        <v>0</v>
      </c>
    </row>
    <row r="9" spans="1:13" x14ac:dyDescent="0.25">
      <c r="A9" s="17">
        <v>3</v>
      </c>
      <c r="B9" s="21"/>
      <c r="D9" s="17">
        <v>3</v>
      </c>
      <c r="E9" s="21"/>
      <c r="G9">
        <v>2</v>
      </c>
      <c r="H9">
        <f t="shared" ref="H9:H21" ca="1" si="0">_xlfn.XLOOKUP(RAND(),$B$7:$B$21,$A$7:$A$21,$B$4,1,1)</f>
        <v>15</v>
      </c>
      <c r="I9">
        <f ca="1">I8+H9</f>
        <v>30</v>
      </c>
      <c r="J9">
        <f t="shared" ref="J9:J21" ca="1" si="1">MAX(I9,L8+1)</f>
        <v>31</v>
      </c>
      <c r="K9">
        <f t="shared" ref="K9:K21" ca="1" si="2">_xlfn.XLOOKUP(RAND(),$E$7:$E$21,$D$7:$D$21,$E$4,1,1)</f>
        <v>15</v>
      </c>
      <c r="L9">
        <f t="shared" ref="L9:L21" ca="1" si="3">J9+K9</f>
        <v>46</v>
      </c>
      <c r="M9">
        <f ca="1">J9-I9</f>
        <v>1</v>
      </c>
    </row>
    <row r="10" spans="1:13" x14ac:dyDescent="0.25">
      <c r="A10" s="17">
        <v>4</v>
      </c>
      <c r="B10" s="21"/>
      <c r="D10" s="17">
        <v>4</v>
      </c>
      <c r="E10" s="21"/>
      <c r="G10">
        <v>3</v>
      </c>
      <c r="H10">
        <f t="shared" ca="1" si="0"/>
        <v>15</v>
      </c>
      <c r="I10">
        <f t="shared" ref="I10:I21" ca="1" si="4">I9+H10</f>
        <v>45</v>
      </c>
      <c r="J10">
        <f t="shared" ca="1" si="1"/>
        <v>47</v>
      </c>
      <c r="K10">
        <f t="shared" ca="1" si="2"/>
        <v>15</v>
      </c>
      <c r="L10">
        <f t="shared" ca="1" si="3"/>
        <v>62</v>
      </c>
      <c r="M10">
        <f t="shared" ref="M10:M21" ca="1" si="5">J10-I10</f>
        <v>2</v>
      </c>
    </row>
    <row r="11" spans="1:13" x14ac:dyDescent="0.25">
      <c r="A11" s="17">
        <v>5</v>
      </c>
      <c r="B11" s="21"/>
      <c r="D11" s="17">
        <v>5</v>
      </c>
      <c r="E11" s="21"/>
      <c r="G11">
        <v>4</v>
      </c>
      <c r="H11">
        <f t="shared" ca="1" si="0"/>
        <v>15</v>
      </c>
      <c r="I11">
        <f t="shared" ca="1" si="4"/>
        <v>60</v>
      </c>
      <c r="J11">
        <f t="shared" ca="1" si="1"/>
        <v>63</v>
      </c>
      <c r="K11">
        <f t="shared" ca="1" si="2"/>
        <v>15</v>
      </c>
      <c r="L11">
        <f t="shared" ca="1" si="3"/>
        <v>78</v>
      </c>
      <c r="M11">
        <f t="shared" ca="1" si="5"/>
        <v>3</v>
      </c>
    </row>
    <row r="12" spans="1:13" x14ac:dyDescent="0.25">
      <c r="A12" s="17">
        <v>6</v>
      </c>
      <c r="B12" s="21"/>
      <c r="D12" s="17">
        <v>6</v>
      </c>
      <c r="E12" s="21"/>
      <c r="G12">
        <v>5</v>
      </c>
      <c r="H12">
        <f t="shared" ca="1" si="0"/>
        <v>15</v>
      </c>
      <c r="I12">
        <f t="shared" ca="1" si="4"/>
        <v>75</v>
      </c>
      <c r="J12">
        <f t="shared" ca="1" si="1"/>
        <v>79</v>
      </c>
      <c r="K12">
        <f t="shared" ca="1" si="2"/>
        <v>15</v>
      </c>
      <c r="L12">
        <f t="shared" ca="1" si="3"/>
        <v>94</v>
      </c>
      <c r="M12">
        <f t="shared" ca="1" si="5"/>
        <v>4</v>
      </c>
    </row>
    <row r="13" spans="1:13" x14ac:dyDescent="0.25">
      <c r="A13" s="17">
        <v>7</v>
      </c>
      <c r="B13" s="21"/>
      <c r="D13" s="17">
        <v>7</v>
      </c>
      <c r="E13" s="21"/>
      <c r="G13">
        <v>6</v>
      </c>
      <c r="H13">
        <f t="shared" ca="1" si="0"/>
        <v>15</v>
      </c>
      <c r="I13">
        <f t="shared" ca="1" si="4"/>
        <v>90</v>
      </c>
      <c r="J13">
        <f t="shared" ca="1" si="1"/>
        <v>95</v>
      </c>
      <c r="K13">
        <f t="shared" ca="1" si="2"/>
        <v>15</v>
      </c>
      <c r="L13">
        <f t="shared" ca="1" si="3"/>
        <v>110</v>
      </c>
      <c r="M13">
        <f t="shared" ca="1" si="5"/>
        <v>5</v>
      </c>
    </row>
    <row r="14" spans="1:13" x14ac:dyDescent="0.25">
      <c r="A14" s="17">
        <v>8</v>
      </c>
      <c r="B14" s="21"/>
      <c r="D14" s="17">
        <v>8</v>
      </c>
      <c r="E14" s="21"/>
      <c r="G14">
        <v>7</v>
      </c>
      <c r="H14">
        <f t="shared" ca="1" si="0"/>
        <v>15</v>
      </c>
      <c r="I14">
        <f t="shared" ca="1" si="4"/>
        <v>105</v>
      </c>
      <c r="J14">
        <f t="shared" ca="1" si="1"/>
        <v>111</v>
      </c>
      <c r="K14">
        <f t="shared" ca="1" si="2"/>
        <v>15</v>
      </c>
      <c r="L14">
        <f t="shared" ca="1" si="3"/>
        <v>126</v>
      </c>
      <c r="M14">
        <f t="shared" ca="1" si="5"/>
        <v>6</v>
      </c>
    </row>
    <row r="15" spans="1:13" x14ac:dyDescent="0.25">
      <c r="A15" s="17">
        <v>9</v>
      </c>
      <c r="B15" s="21"/>
      <c r="D15" s="17">
        <v>9</v>
      </c>
      <c r="E15" s="21"/>
      <c r="G15">
        <v>8</v>
      </c>
      <c r="H15">
        <f t="shared" ca="1" si="0"/>
        <v>15</v>
      </c>
      <c r="I15">
        <f t="shared" ca="1" si="4"/>
        <v>120</v>
      </c>
      <c r="J15">
        <f t="shared" ca="1" si="1"/>
        <v>127</v>
      </c>
      <c r="K15">
        <f t="shared" ca="1" si="2"/>
        <v>15</v>
      </c>
      <c r="L15">
        <f t="shared" ca="1" si="3"/>
        <v>142</v>
      </c>
      <c r="M15">
        <f t="shared" ca="1" si="5"/>
        <v>7</v>
      </c>
    </row>
    <row r="16" spans="1:13" x14ac:dyDescent="0.25">
      <c r="A16" s="17">
        <v>10</v>
      </c>
      <c r="B16" s="21"/>
      <c r="D16" s="17">
        <v>10</v>
      </c>
      <c r="E16" s="21"/>
      <c r="G16">
        <v>9</v>
      </c>
      <c r="H16">
        <f t="shared" ca="1" si="0"/>
        <v>15</v>
      </c>
      <c r="I16">
        <f t="shared" ca="1" si="4"/>
        <v>135</v>
      </c>
      <c r="J16">
        <f t="shared" ca="1" si="1"/>
        <v>143</v>
      </c>
      <c r="K16">
        <f t="shared" ca="1" si="2"/>
        <v>15</v>
      </c>
      <c r="L16">
        <f t="shared" ca="1" si="3"/>
        <v>158</v>
      </c>
      <c r="M16">
        <f t="shared" ca="1" si="5"/>
        <v>8</v>
      </c>
    </row>
    <row r="17" spans="1:13" x14ac:dyDescent="0.25">
      <c r="A17" s="17">
        <v>11</v>
      </c>
      <c r="B17" s="21"/>
      <c r="D17" s="17">
        <v>11</v>
      </c>
      <c r="E17" s="21"/>
      <c r="G17">
        <v>10</v>
      </c>
      <c r="H17">
        <f t="shared" ca="1" si="0"/>
        <v>15</v>
      </c>
      <c r="I17">
        <f t="shared" ca="1" si="4"/>
        <v>150</v>
      </c>
      <c r="J17">
        <f t="shared" ca="1" si="1"/>
        <v>159</v>
      </c>
      <c r="K17">
        <f t="shared" ca="1" si="2"/>
        <v>15</v>
      </c>
      <c r="L17">
        <f t="shared" ca="1" si="3"/>
        <v>174</v>
      </c>
      <c r="M17">
        <f t="shared" ca="1" si="5"/>
        <v>9</v>
      </c>
    </row>
    <row r="18" spans="1:13" x14ac:dyDescent="0.25">
      <c r="A18" s="17">
        <v>12</v>
      </c>
      <c r="B18" s="21"/>
      <c r="D18" s="17">
        <v>12</v>
      </c>
      <c r="E18" s="21"/>
      <c r="G18">
        <v>11</v>
      </c>
      <c r="H18">
        <f t="shared" ca="1" si="0"/>
        <v>15</v>
      </c>
      <c r="I18">
        <f t="shared" ca="1" si="4"/>
        <v>165</v>
      </c>
      <c r="J18">
        <f t="shared" ca="1" si="1"/>
        <v>175</v>
      </c>
      <c r="K18">
        <f t="shared" ca="1" si="2"/>
        <v>15</v>
      </c>
      <c r="L18">
        <f t="shared" ca="1" si="3"/>
        <v>190</v>
      </c>
      <c r="M18">
        <f t="shared" ca="1" si="5"/>
        <v>10</v>
      </c>
    </row>
    <row r="19" spans="1:13" x14ac:dyDescent="0.25">
      <c r="A19" s="17">
        <v>13</v>
      </c>
      <c r="B19" s="21"/>
      <c r="D19" s="17">
        <v>13</v>
      </c>
      <c r="E19" s="21"/>
      <c r="G19">
        <v>12</v>
      </c>
      <c r="H19">
        <f t="shared" ca="1" si="0"/>
        <v>15</v>
      </c>
      <c r="I19">
        <f t="shared" ca="1" si="4"/>
        <v>180</v>
      </c>
      <c r="J19">
        <f t="shared" ca="1" si="1"/>
        <v>191</v>
      </c>
      <c r="K19">
        <f t="shared" ca="1" si="2"/>
        <v>15</v>
      </c>
      <c r="L19">
        <f t="shared" ca="1" si="3"/>
        <v>206</v>
      </c>
      <c r="M19">
        <f t="shared" ca="1" si="5"/>
        <v>11</v>
      </c>
    </row>
    <row r="20" spans="1:13" x14ac:dyDescent="0.25">
      <c r="A20" s="17">
        <v>14</v>
      </c>
      <c r="B20" s="21"/>
      <c r="D20" s="17">
        <v>14</v>
      </c>
      <c r="E20" s="21"/>
      <c r="G20">
        <v>13</v>
      </c>
      <c r="H20">
        <f t="shared" ca="1" si="0"/>
        <v>15</v>
      </c>
      <c r="I20">
        <f t="shared" ca="1" si="4"/>
        <v>195</v>
      </c>
      <c r="J20">
        <f t="shared" ca="1" si="1"/>
        <v>207</v>
      </c>
      <c r="K20">
        <f t="shared" ca="1" si="2"/>
        <v>15</v>
      </c>
      <c r="L20">
        <f t="shared" ca="1" si="3"/>
        <v>222</v>
      </c>
      <c r="M20">
        <f t="shared" ca="1" si="5"/>
        <v>12</v>
      </c>
    </row>
    <row r="21" spans="1:13" x14ac:dyDescent="0.25">
      <c r="A21" s="22">
        <v>15</v>
      </c>
      <c r="B21" s="23">
        <v>1</v>
      </c>
      <c r="D21" s="22">
        <v>15</v>
      </c>
      <c r="E21" s="23">
        <v>1</v>
      </c>
      <c r="G21">
        <v>14</v>
      </c>
      <c r="H21">
        <f t="shared" ca="1" si="0"/>
        <v>15</v>
      </c>
      <c r="I21">
        <f t="shared" ca="1" si="4"/>
        <v>210</v>
      </c>
      <c r="J21">
        <f t="shared" ca="1" si="1"/>
        <v>223</v>
      </c>
      <c r="K21">
        <f t="shared" ca="1" si="2"/>
        <v>15</v>
      </c>
      <c r="L21">
        <f t="shared" ca="1" si="3"/>
        <v>238</v>
      </c>
      <c r="M21">
        <f t="shared" ca="1" si="5"/>
        <v>13</v>
      </c>
    </row>
    <row r="22" spans="1:13" x14ac:dyDescent="0.25">
      <c r="L22" s="24" t="s">
        <v>42</v>
      </c>
      <c r="M22" s="25">
        <f ca="1">SUM(M7:M21)</f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FAC6-49A8-4DFC-9FCA-93CE953B9507}">
  <dimension ref="A1:E9"/>
  <sheetViews>
    <sheetView workbookViewId="0">
      <selection activeCell="E5" sqref="E5"/>
    </sheetView>
  </sheetViews>
  <sheetFormatPr defaultRowHeight="15" x14ac:dyDescent="0.25"/>
  <cols>
    <col min="1" max="1" width="17.140625" customWidth="1"/>
    <col min="2" max="2" width="6.5703125" customWidth="1"/>
    <col min="3" max="3" width="4.28515625" customWidth="1"/>
    <col min="4" max="4" width="36.42578125" bestFit="1" customWidth="1"/>
    <col min="5" max="5" width="10" customWidth="1"/>
  </cols>
  <sheetData>
    <row r="1" spans="1:5" ht="24" x14ac:dyDescent="0.4">
      <c r="A1" s="11" t="s">
        <v>25</v>
      </c>
    </row>
    <row r="3" spans="1:5" x14ac:dyDescent="0.25">
      <c r="A3" s="1" t="s">
        <v>0</v>
      </c>
      <c r="B3">
        <v>145</v>
      </c>
      <c r="D3" s="1" t="s">
        <v>26</v>
      </c>
      <c r="E3" s="12">
        <f>_xlfn.NORM.DIST(119,B3,B4,TRUE)</f>
        <v>0.22878408753125365</v>
      </c>
    </row>
    <row r="4" spans="1:5" x14ac:dyDescent="0.25">
      <c r="A4" s="1" t="s">
        <v>3</v>
      </c>
      <c r="B4">
        <v>35</v>
      </c>
      <c r="D4" s="1" t="s">
        <v>27</v>
      </c>
      <c r="E4" s="12">
        <f>1-_xlfn.NORM.DIST(185,B3,B4,TRUE)</f>
        <v>0.12654895447355785</v>
      </c>
    </row>
    <row r="5" spans="1:5" x14ac:dyDescent="0.25">
      <c r="D5" s="1" t="s">
        <v>28</v>
      </c>
      <c r="E5" s="12">
        <f>_xlfn.NORM.DIST(185,B3,B4,TRUE)-_xlfn.NORM.DIST(119,B3,B4,TRUE)</f>
        <v>0.64466695799518847</v>
      </c>
    </row>
    <row r="6" spans="1:5" x14ac:dyDescent="0.25">
      <c r="E6" s="7">
        <f>SUM(E3:E5)</f>
        <v>1</v>
      </c>
    </row>
    <row r="8" spans="1:5" x14ac:dyDescent="0.25">
      <c r="D8" s="1" t="s">
        <v>29</v>
      </c>
      <c r="E8" s="13">
        <f>_xlfn.NORM.INV(42%,B3,B4)</f>
        <v>137.93372823003523</v>
      </c>
    </row>
    <row r="9" spans="1:5" x14ac:dyDescent="0.25">
      <c r="D9" s="1" t="s">
        <v>30</v>
      </c>
      <c r="E9" s="13">
        <f>_xlfn.NORM.INV(1-18%,B3,B4)</f>
        <v>177.03777807449848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Types of Distribution</vt:lpstr>
      <vt:lpstr>04_Normal.D</vt:lpstr>
      <vt:lpstr>04_Uniform.D</vt:lpstr>
      <vt:lpstr>04_Exponential.D</vt:lpstr>
      <vt:lpstr>04_Poisson.D</vt:lpstr>
      <vt:lpstr>04_Binomial.D</vt:lpstr>
      <vt:lpstr>04_Challenge Part a </vt:lpstr>
      <vt:lpstr>04_Challenge Part b</vt:lpstr>
      <vt:lpstr>04_Solution Part a</vt:lpstr>
      <vt:lpstr>04_Solution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Ismail Hussain</dc:creator>
  <cp:lastModifiedBy>ALI ISMAIL HUSSAIN</cp:lastModifiedBy>
  <dcterms:created xsi:type="dcterms:W3CDTF">2025-04-30T10:46:44Z</dcterms:created>
  <dcterms:modified xsi:type="dcterms:W3CDTF">2025-05-03T10:33:02Z</dcterms:modified>
</cp:coreProperties>
</file>