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Ex4.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F:\Data Flsdhdisk\Data Analyst\Excel\Project\"/>
    </mc:Choice>
  </mc:AlternateContent>
  <xr:revisionPtr revIDLastSave="0" documentId="13_ncr:1_{E770DD18-C621-43FA-83DF-BB59284A2990}" xr6:coauthVersionLast="47" xr6:coauthVersionMax="47" xr10:uidLastSave="{00000000-0000-0000-0000-000000000000}"/>
  <bookViews>
    <workbookView xWindow="-120" yWindow="-120" windowWidth="20730" windowHeight="11760" firstSheet="2" activeTab="2" xr2:uid="{65C14963-D7D9-489F-85DF-B390E3AF6B64}"/>
  </bookViews>
  <sheets>
    <sheet name="Category Gaji" sheetId="3" state="hidden" r:id="rId1"/>
    <sheet name="Gender" sheetId="5" state="hidden" r:id="rId2"/>
    <sheet name="Dashboard" sheetId="6" r:id="rId3"/>
    <sheet name="Wilayah" sheetId="4" state="hidden" r:id="rId4"/>
    <sheet name="Data" sheetId="1" state="hidden" r:id="rId5"/>
    <sheet name="Gaji" sheetId="7" r:id="rId6"/>
    <sheet name="Karyawan Resign" sheetId="9" r:id="rId7"/>
  </sheets>
  <definedNames>
    <definedName name="_xlchart.v1.4" hidden="1">'Category Gaji'!$J$25:$J$31</definedName>
    <definedName name="_xlchart.v1.5" hidden="1">'Category Gaji'!$K$25:$K$31</definedName>
    <definedName name="_xlchart.v5.0" hidden="1">Wilayah!$C$5</definedName>
    <definedName name="_xlchart.v5.1" hidden="1">Wilayah!$C$6:$C$8</definedName>
    <definedName name="_xlchart.v5.2" hidden="1">Wilayah!$D$5</definedName>
    <definedName name="_xlchart.v5.3" hidden="1">Wilayah!$D$6:$D$8</definedName>
    <definedName name="Slicer_Nama_Bula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C8" i="4"/>
  <c r="D7" i="4"/>
  <c r="C7" i="4"/>
  <c r="D6" i="4"/>
  <c r="C6" i="4"/>
  <c r="J26" i="3"/>
  <c r="K26" i="3"/>
  <c r="J27" i="3"/>
  <c r="K27" i="3"/>
  <c r="J28" i="3"/>
  <c r="K28" i="3"/>
  <c r="J29" i="3"/>
  <c r="K29" i="3"/>
  <c r="J30" i="3"/>
  <c r="K30" i="3"/>
  <c r="J31" i="3"/>
  <c r="K31" i="3"/>
  <c r="K25" i="3"/>
  <c r="J25" i="3"/>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alcChain>
</file>

<file path=xl/sharedStrings.xml><?xml version="1.0" encoding="utf-8"?>
<sst xmlns="http://schemas.openxmlformats.org/spreadsheetml/2006/main" count="10843" uniqueCount="2005">
  <si>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</si>
  <si>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</si>
  <si>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</si>
  <si>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</si>
  <si>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</si>
  <si>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</si>
  <si>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</si>
  <si>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</si>
  <si>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</si>
  <si>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</si>
  <si>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</si>
  <si>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</si>
  <si>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</si>
  <si>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</si>
  <si>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</si>
  <si>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</si>
  <si>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</si>
  <si>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</si>
  <si>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</si>
  <si>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</si>
  <si>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</si>
  <si>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</si>
  <si>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</si>
  <si>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</si>
  <si>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</si>
  <si>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</si>
  <si>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</si>
  <si>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</si>
  <si>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</si>
  <si>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</si>
  <si>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</si>
  <si>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</si>
  <si>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</si>
  <si>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</si>
  <si>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</si>
  <si>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</si>
  <si>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</si>
  <si>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</si>
  <si>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</si>
  <si>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</si>
  <si>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</si>
  <si>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</si>
  <si>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</si>
  <si>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</si>
  <si>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Speciality Products</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</si>
  <si>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</si>
  <si>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</si>
  <si>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</si>
  <si>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</si>
  <si>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</si>
  <si>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</si>
  <si>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</si>
  <si>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</si>
  <si>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</si>
  <si>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</si>
  <si>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</si>
  <si>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</si>
  <si>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</si>
  <si>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</si>
  <si>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</si>
  <si>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</si>
  <si>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</si>
  <si>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</si>
  <si>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</si>
  <si>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</si>
  <si>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</si>
  <si>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</si>
  <si>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</si>
  <si>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</si>
  <si>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</si>
  <si>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</si>
  <si>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</si>
  <si>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</si>
  <si>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</si>
  <si>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</si>
  <si>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</si>
  <si>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</si>
  <si>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</si>
  <si>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</si>
  <si>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</si>
  <si>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</si>
  <si>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</si>
  <si>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</si>
  <si>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</si>
  <si>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</si>
  <si>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</si>
  <si>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</si>
  <si>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</si>
  <si>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</si>
  <si>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</si>
  <si>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</si>
  <si>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</si>
  <si>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</si>
  <si>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</si>
  <si>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</si>
  <si>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</si>
  <si>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</si>
  <si>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</si>
  <si>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</si>
  <si>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</si>
  <si>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</si>
  <si>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</si>
  <si>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</si>
  <si>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</si>
  <si>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</si>
  <si>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</si>
  <si>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</si>
  <si>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</si>
  <si>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</si>
  <si>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</si>
  <si>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</si>
  <si>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</si>
  <si>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</si>
  <si>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</si>
  <si>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</si>
  <si>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</si>
  <si>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</si>
  <si>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</si>
  <si>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</si>
  <si>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</si>
  <si>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</si>
  <si>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</si>
  <si>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</si>
  <si>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</si>
  <si>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</si>
  <si>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</si>
  <si>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</si>
  <si>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</si>
  <si>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</si>
  <si>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</si>
  <si>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</si>
  <si>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</si>
  <si>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</si>
  <si>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</si>
  <si>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</si>
  <si>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</si>
  <si>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</si>
  <si>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</si>
  <si>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</si>
  <si>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</si>
  <si>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</si>
  <si>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</si>
  <si>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</si>
  <si>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</si>
  <si>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</si>
  <si>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</si>
  <si>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</si>
  <si>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</si>
  <si>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</si>
  <si>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</si>
  <si>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</si>
  <si>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</si>
  <si>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</si>
  <si>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</si>
  <si>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</si>
  <si>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</si>
  <si>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</si>
  <si>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</si>
  <si>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</si>
  <si>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</si>
  <si>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</si>
  <si>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</si>
  <si>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</si>
  <si>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</si>
  <si>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</si>
  <si>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</si>
  <si>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</si>
  <si>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</si>
  <si>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</si>
  <si>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</si>
  <si>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</si>
  <si>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</si>
  <si>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</si>
  <si>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</si>
  <si>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</si>
  <si>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</si>
  <si>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</si>
  <si>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</si>
  <si>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</si>
  <si>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</si>
  <si>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</si>
  <si>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</si>
  <si>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</si>
  <si>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</si>
  <si>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</si>
  <si>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</si>
  <si>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</si>
  <si>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</si>
  <si>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</si>
  <si>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</si>
  <si>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</si>
  <si>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</si>
  <si>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</si>
  <si>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</si>
  <si>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</si>
  <si>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</si>
  <si>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</si>
  <si>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</si>
  <si>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</si>
  <si>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</si>
  <si>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</si>
  <si>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</si>
  <si>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</si>
  <si>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</si>
  <si>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</si>
  <si>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</si>
  <si>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</si>
  <si>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</si>
  <si>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</si>
  <si>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</si>
  <si>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</si>
  <si>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</si>
  <si>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</si>
  <si>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</si>
  <si>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</si>
  <si>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</si>
  <si>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</si>
  <si>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</si>
  <si>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</si>
  <si>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</si>
  <si>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</si>
  <si>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</si>
  <si>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</si>
  <si>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</si>
  <si>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</si>
  <si>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</si>
  <si>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</si>
  <si>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</si>
  <si>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</si>
  <si>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</si>
  <si>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</si>
  <si>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</si>
  <si>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</si>
  <si>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</si>
  <si>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</si>
  <si>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</si>
  <si>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</si>
  <si>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</si>
  <si>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</si>
  <si>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</si>
  <si>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</si>
  <si>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</si>
  <si>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</si>
  <si>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</si>
  <si>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</si>
  <si>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</si>
  <si>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</si>
  <si>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</si>
  <si>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</si>
  <si>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</si>
  <si>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</si>
  <si>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</si>
  <si>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</si>
  <si>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</si>
  <si>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</si>
  <si>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</si>
  <si>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</si>
  <si>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</si>
  <si>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</si>
  <si>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</si>
  <si>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</si>
  <si>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</si>
  <si>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</si>
  <si>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</si>
  <si>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</si>
  <si>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</si>
  <si>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</si>
  <si>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</si>
  <si>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</si>
  <si>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</si>
  <si>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</si>
  <si>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</si>
  <si>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</si>
  <si>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</si>
  <si>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</si>
  <si>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</si>
  <si>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</si>
  <si>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</si>
  <si>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</si>
  <si>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</si>
  <si>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</si>
  <si>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</si>
  <si>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</si>
  <si>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</si>
  <si>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</si>
  <si>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</si>
  <si>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</si>
  <si>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</si>
  <si>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</si>
  <si>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</si>
  <si>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</si>
  <si>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</si>
  <si>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</si>
  <si>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</si>
  <si>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</si>
  <si>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</si>
  <si>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</si>
  <si>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</si>
  <si>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</si>
  <si>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</si>
  <si>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</si>
  <si>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</si>
  <si>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</si>
  <si>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</si>
  <si>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</si>
  <si>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</si>
  <si>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</si>
  <si>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</si>
  <si>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</si>
  <si>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</si>
  <si>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</si>
  <si>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</si>
  <si>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</si>
  <si>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</si>
  <si>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</si>
  <si>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</si>
  <si>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</si>
  <si>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</si>
  <si>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</si>
  <si>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</si>
  <si>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</si>
  <si>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</si>
  <si>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</si>
  <si>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</si>
  <si>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</si>
  <si>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</si>
  <si>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</si>
  <si>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</si>
  <si>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</si>
  <si>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</si>
  <si>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</si>
  <si>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</si>
  <si>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</si>
  <si>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</si>
  <si>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</si>
  <si>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</si>
  <si>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</si>
  <si>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</si>
  <si>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</si>
  <si>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</si>
  <si>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</si>
  <si>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</si>
  <si>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</si>
  <si>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</si>
  <si>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</si>
  <si>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</si>
  <si>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</si>
  <si>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</si>
  <si>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</si>
  <si>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</si>
  <si>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</si>
  <si>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</si>
  <si>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</si>
  <si>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</si>
  <si>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</si>
  <si>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</si>
  <si>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</si>
  <si>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</si>
  <si>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</si>
  <si>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</si>
  <si>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</si>
  <si>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</si>
  <si>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</si>
  <si>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</si>
  <si>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</si>
  <si>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</si>
  <si>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</si>
  <si>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</si>
  <si>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</si>
  <si>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</si>
  <si>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</si>
  <si>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</si>
  <si>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</si>
  <si>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</si>
  <si>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</si>
  <si>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</si>
  <si>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</si>
  <si>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</si>
  <si>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</si>
  <si>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</si>
  <si>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</si>
  <si>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</si>
  <si>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</si>
  <si>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</si>
  <si>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</si>
  <si>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</si>
  <si>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</si>
  <si>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</si>
  <si>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</si>
  <si>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</si>
  <si>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</si>
  <si>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</si>
  <si>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</si>
  <si>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</si>
  <si>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</si>
  <si>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</si>
  <si>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</si>
  <si>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</si>
  <si>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</si>
  <si>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</si>
  <si>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</si>
  <si>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</si>
  <si>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</si>
  <si>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</si>
  <si>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</si>
  <si>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</si>
  <si>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</si>
  <si>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</si>
  <si>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</si>
  <si>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</si>
  <si>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</si>
  <si>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</si>
  <si>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</si>
  <si>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</si>
  <si>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</si>
  <si>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</si>
  <si>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</si>
  <si>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</si>
  <si>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</si>
  <si>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</si>
  <si>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</si>
  <si>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</si>
  <si>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</si>
  <si>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</si>
  <si>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</si>
  <si>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</si>
  <si>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</si>
  <si>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</si>
  <si>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</si>
  <si>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</si>
  <si>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</si>
  <si>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</si>
  <si>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</si>
  <si>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</si>
  <si>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</si>
  <si>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</si>
  <si>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</si>
  <si>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</si>
  <si>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</si>
  <si>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</si>
  <si>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</si>
  <si>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</si>
  <si>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</si>
  <si>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</si>
  <si>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</si>
  <si>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</si>
  <si>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</si>
  <si>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</si>
  <si>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</si>
  <si>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</si>
  <si>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</si>
  <si>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</si>
  <si>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</si>
  <si>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</si>
  <si>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</si>
  <si>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</si>
  <si>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</si>
  <si>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</si>
  <si>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</si>
  <si>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</si>
  <si>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</si>
  <si>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</si>
  <si>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</si>
  <si>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</si>
  <si>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</si>
  <si>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</si>
  <si>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</si>
  <si>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</si>
  <si>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</si>
  <si>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</si>
  <si>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</si>
  <si>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</si>
  <si>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</si>
  <si>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</si>
  <si>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</si>
  <si>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</si>
  <si>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</si>
  <si>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</si>
  <si>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</si>
  <si>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</si>
  <si>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</si>
  <si>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</si>
  <si>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</si>
  <si>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</si>
  <si>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</si>
  <si>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</si>
  <si>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</si>
  <si>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</si>
  <si>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</si>
  <si>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</si>
  <si>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</si>
  <si>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</si>
  <si>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</si>
  <si>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</si>
  <si>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</si>
  <si>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</si>
  <si>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</si>
  <si>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</si>
  <si>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</si>
  <si>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</si>
  <si>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</si>
  <si>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</si>
  <si>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</si>
  <si>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</si>
  <si>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</si>
  <si>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</si>
  <si>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</si>
  <si>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</si>
  <si>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</si>
  <si>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</si>
  <si>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</si>
  <si>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</si>
  <si>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</si>
  <si>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</si>
  <si>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</si>
  <si>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</si>
  <si>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</si>
  <si>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</si>
  <si>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</si>
  <si>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</si>
  <si>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</si>
  <si>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</si>
  <si>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</si>
  <si>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</si>
  <si>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</si>
  <si>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</si>
  <si>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</si>
  <si>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</si>
  <si>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</si>
  <si>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</si>
  <si>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</si>
  <si>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</si>
  <si>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</si>
  <si>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</si>
  <si>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</si>
  <si>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</si>
  <si>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</si>
  <si>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</si>
  <si>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</si>
  <si>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</si>
  <si>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</si>
  <si>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</si>
  <si>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</si>
  <si>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</si>
  <si>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</si>
  <si>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</si>
  <si>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</si>
  <si>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</si>
  <si>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</si>
  <si>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</si>
  <si>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</si>
  <si>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</si>
  <si>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</si>
  <si>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</si>
  <si>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</si>
  <si>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</si>
  <si>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</si>
  <si>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</si>
  <si>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</si>
  <si>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</si>
  <si>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</si>
  <si>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</si>
  <si>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</si>
  <si>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</si>
  <si>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</si>
  <si>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</si>
  <si>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</si>
  <si>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</si>
  <si>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</si>
  <si>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</si>
  <si>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</si>
  <si>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</si>
  <si>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</si>
  <si>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</si>
  <si>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</si>
  <si>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</si>
  <si>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</si>
  <si>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</si>
  <si>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</si>
  <si>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</si>
  <si>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</si>
  <si>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</si>
  <si>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</si>
  <si>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</si>
  <si>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</si>
  <si>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</si>
  <si>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</si>
  <si>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</si>
  <si>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</si>
  <si>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</si>
  <si>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</si>
  <si>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</si>
  <si>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</si>
  <si>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</si>
  <si>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</si>
  <si>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</si>
  <si>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</si>
  <si>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</si>
  <si>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</si>
  <si>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</si>
  <si>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</si>
  <si>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</si>
  <si>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</si>
  <si>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</si>
  <si>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</si>
  <si>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</si>
  <si>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</si>
  <si>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</si>
  <si>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</si>
  <si>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</si>
  <si>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</si>
  <si>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</si>
  <si>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</si>
  <si>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</si>
  <si>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</si>
  <si>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</si>
  <si>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</si>
  <si>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</si>
  <si>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</si>
  <si>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</si>
  <si>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</si>
  <si>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</si>
  <si>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</si>
  <si>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</si>
  <si>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</si>
  <si>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</si>
  <si>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</si>
  <si>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</si>
  <si>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</si>
  <si>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</si>
  <si>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</si>
  <si>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</si>
  <si>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</si>
  <si>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</si>
  <si>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</si>
  <si>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</si>
  <si>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</si>
  <si>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</si>
  <si>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</si>
  <si>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</si>
  <si>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</si>
  <si>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</si>
  <si>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</si>
  <si>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</si>
  <si>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</si>
  <si>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</si>
  <si>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</si>
  <si>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</si>
  <si>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</si>
  <si>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</si>
  <si>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</si>
  <si>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</si>
  <si>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</si>
  <si>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</si>
  <si>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</si>
  <si>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</si>
  <si>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</si>
  <si>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</si>
  <si>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</si>
  <si>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</si>
  <si>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</si>
  <si>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</si>
  <si>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</si>
  <si>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</si>
  <si>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</si>
  <si>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</si>
  <si>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</si>
  <si>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</si>
  <si>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</si>
  <si>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</si>
  <si>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</si>
  <si>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</si>
  <si>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</si>
  <si>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</si>
  <si>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</si>
  <si>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</si>
  <si>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</si>
  <si>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</si>
  <si>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</si>
  <si>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</si>
  <si>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</si>
  <si>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</si>
  <si>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</si>
  <si>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</si>
  <si>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</si>
  <si>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</si>
  <si>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</si>
  <si>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</si>
  <si>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</si>
  <si>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</si>
  <si>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</si>
  <si>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</si>
  <si>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</si>
  <si>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</si>
  <si>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</si>
  <si>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</si>
  <si>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</si>
  <si>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</si>
  <si>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</si>
  <si>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</si>
  <si>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</si>
  <si>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</si>
  <si>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</si>
  <si>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</si>
  <si>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</si>
  <si>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</si>
  <si>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</si>
  <si>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</si>
  <si>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</si>
  <si>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</si>
  <si>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</si>
  <si>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</si>
  <si>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</si>
  <si>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</si>
  <si>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</si>
  <si>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</si>
  <si>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</si>
  <si>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</si>
  <si>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</si>
  <si>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</si>
  <si>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</si>
  <si>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</si>
  <si>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</si>
  <si>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</si>
  <si>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</si>
  <si>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</si>
  <si>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</si>
  <si>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</si>
  <si>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</si>
  <si>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</si>
  <si>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</si>
  <si>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</si>
  <si>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</si>
  <si>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</si>
  <si>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</si>
  <si>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</si>
  <si>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</si>
  <si>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</si>
  <si>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</si>
  <si>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</si>
  <si>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</si>
  <si>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</si>
  <si>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</si>
  <si>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</si>
  <si>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</si>
  <si>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</si>
  <si>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</si>
  <si>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</si>
  <si>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</si>
  <si>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</si>
  <si>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</si>
  <si>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</si>
  <si>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</si>
  <si>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</si>
  <si>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</si>
  <si>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</si>
  <si>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</si>
  <si>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</si>
  <si>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</si>
  <si>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</si>
  <si>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</si>
  <si>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</si>
  <si>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</si>
  <si>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</si>
  <si>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</si>
  <si>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</si>
  <si>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</si>
  <si>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</si>
  <si>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</si>
  <si>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</si>
  <si>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</si>
  <si>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</si>
  <si>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</si>
  <si>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</si>
  <si>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</si>
  <si>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</si>
  <si>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</si>
  <si>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</si>
  <si>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</si>
  <si>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</si>
  <si>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</si>
  <si>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</si>
  <si>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</si>
  <si>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</si>
  <si>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</si>
  <si>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</si>
  <si>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</si>
  <si>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</si>
  <si>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</si>
  <si>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</si>
  <si>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</si>
  <si>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</si>
  <si>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</si>
  <si>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</si>
  <si>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</si>
  <si>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</si>
  <si>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</si>
  <si>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</si>
  <si>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</si>
  <si>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</si>
  <si>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</si>
  <si>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</si>
  <si>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</si>
  <si>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</si>
  <si>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</si>
  <si>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</si>
  <si>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</si>
  <si>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</si>
  <si>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</si>
  <si>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</si>
  <si>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</si>
  <si>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</si>
  <si>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</si>
  <si>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</si>
  <si>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</si>
  <si>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</si>
  <si>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</si>
  <si>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</si>
  <si>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</si>
  <si>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</si>
  <si>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</si>
  <si>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</si>
  <si>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</si>
  <si>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</si>
  <si>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</si>
  <si>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</si>
  <si>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</si>
  <si>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</si>
  <si>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</si>
  <si>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</si>
  <si>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</si>
  <si>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</si>
  <si>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</si>
  <si>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</si>
  <si>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</si>
  <si>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</si>
  <si>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</si>
  <si>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</si>
  <si>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</si>
  <si>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</si>
  <si>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</si>
  <si>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</si>
  <si>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</si>
  <si>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</si>
  <si>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</si>
  <si>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</si>
  <si>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</si>
  <si>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</si>
  <si>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</si>
  <si>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</si>
  <si>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</si>
  <si>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</si>
  <si>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</si>
  <si>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</si>
  <si>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</si>
  <si>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</si>
  <si>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</si>
  <si>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</si>
  <si>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</si>
  <si>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</si>
  <si>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</si>
  <si>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</si>
  <si>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</si>
  <si>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</si>
  <si>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</si>
  <si>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</si>
  <si>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</si>
  <si>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</si>
  <si>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</si>
  <si>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</si>
  <si>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</si>
  <si>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</si>
  <si>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</si>
  <si>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</si>
  <si>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</si>
  <si>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</si>
  <si>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</si>
  <si>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</si>
  <si>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</si>
  <si>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</si>
  <si>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</si>
  <si>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</si>
  <si>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</si>
  <si>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</si>
  <si>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</si>
  <si>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</si>
  <si>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</si>
  <si>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</si>
  <si>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</si>
  <si>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</si>
  <si>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</si>
  <si>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</si>
  <si>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</si>
  <si>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</si>
  <si>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</si>
  <si>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</si>
  <si>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</si>
  <si>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</si>
  <si>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</si>
  <si>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</si>
  <si>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</si>
  <si>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</si>
  <si>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</si>
  <si>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</si>
  <si>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</si>
  <si>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</si>
  <si>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</si>
  <si>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</si>
  <si>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</si>
  <si>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</si>
  <si>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</si>
  <si>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</si>
  <si>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</si>
  <si>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</si>
  <si>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</si>
  <si>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</si>
  <si>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</si>
  <si>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</si>
  <si>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</si>
  <si>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</si>
  <si>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</si>
  <si>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</si>
  <si>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</si>
  <si>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</si>
  <si>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</si>
  <si>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</si>
  <si>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</si>
  <si>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</si>
  <si>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</si>
  <si>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</si>
  <si>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</si>
  <si>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</si>
  <si>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</si>
  <si>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</si>
  <si>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</si>
  <si>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</si>
  <si>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</si>
  <si>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</si>
  <si>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</si>
  <si>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</si>
  <si>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</si>
  <si>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</si>
  <si>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</si>
  <si>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</si>
  <si>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</si>
  <si>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</si>
  <si>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</si>
  <si>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</si>
  <si>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</si>
  <si>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</si>
  <si>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</si>
  <si>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</si>
  <si>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</si>
  <si>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</si>
  <si>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</si>
  <si>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</si>
  <si>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</si>
  <si>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</si>
  <si>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</si>
  <si>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</si>
  <si>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</si>
  <si>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</si>
  <si>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</si>
  <si>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</si>
  <si>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</si>
  <si>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</si>
  <si>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</si>
  <si>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</si>
  <si>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</si>
  <si>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</si>
  <si>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</si>
  <si>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</si>
  <si>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</si>
  <si>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</si>
  <si>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</si>
  <si>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</si>
  <si>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</si>
  <si>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</si>
  <si>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</si>
  <si>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</si>
  <si>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</si>
  <si>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</si>
  <si>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</si>
  <si>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</si>
  <si>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</si>
  <si>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</si>
  <si>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</si>
  <si>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</si>
  <si>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</si>
  <si>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</si>
  <si>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</si>
  <si>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</si>
  <si>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</si>
  <si>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</si>
  <si>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</si>
  <si>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</si>
  <si>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</si>
  <si>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</si>
  <si>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</si>
  <si>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</si>
  <si>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</si>
  <si>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</si>
  <si>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</si>
  <si>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</si>
  <si>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</si>
  <si>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</si>
  <si>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</si>
  <si>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</si>
  <si>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</si>
  <si>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</si>
  <si>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</si>
  <si>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</si>
  <si>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</si>
  <si>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</si>
  <si>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</si>
  <si>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</si>
  <si>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</si>
  <si>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</si>
  <si>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</si>
  <si>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</si>
  <si>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</si>
  <si>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</si>
  <si>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</si>
  <si>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</si>
  <si>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</si>
  <si>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</si>
  <si>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</si>
  <si>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</si>
  <si>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</si>
  <si>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</si>
  <si>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</si>
  <si>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</si>
  <si>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</si>
  <si>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</si>
  <si>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</si>
  <si>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</si>
  <si>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</si>
  <si>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</si>
  <si>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</si>
  <si>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</si>
  <si>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</si>
  <si>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</si>
  <si>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</si>
  <si>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</si>
  <si>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</si>
  <si>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</si>
  <si>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</si>
  <si>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</si>
  <si>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</si>
  <si>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</si>
  <si>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</si>
  <si>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</si>
  <si>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</si>
  <si>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</si>
  <si>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</si>
  <si>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</si>
  <si>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</si>
  <si>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</si>
  <si>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</si>
  <si>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</si>
  <si>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</si>
  <si>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</si>
  <si>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</si>
  <si>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</si>
  <si>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</si>
  <si>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</si>
  <si>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</si>
  <si>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</si>
  <si>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</si>
  <si>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</si>
  <si>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</si>
  <si>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</si>
  <si>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</si>
  <si>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</si>
  <si>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</si>
  <si>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</si>
  <si>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</si>
  <si>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</si>
  <si>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</si>
  <si>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</si>
  <si>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</si>
  <si>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</si>
  <si>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</si>
  <si>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</si>
  <si>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</si>
  <si>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</si>
  <si>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</si>
  <si>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</si>
  <si>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</si>
  <si>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</si>
  <si>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</si>
  <si>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</si>
  <si>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</si>
  <si>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</si>
  <si>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</si>
  <si>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</si>
  <si>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</si>
  <si>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</si>
  <si>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</si>
  <si>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</si>
  <si>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</si>
  <si>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</si>
  <si>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</si>
  <si>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</si>
  <si>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</si>
  <si>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</si>
  <si>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</si>
  <si>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</si>
  <si>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</si>
  <si>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</si>
  <si>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</si>
  <si>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</si>
  <si>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</si>
  <si>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</si>
  <si>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</si>
  <si>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</si>
  <si>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</si>
  <si>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</si>
  <si>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</si>
  <si>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</si>
  <si>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</si>
  <si>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</si>
  <si>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</si>
  <si>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</si>
  <si>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</si>
  <si>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</si>
  <si>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</si>
  <si>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</si>
  <si>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</si>
  <si>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</si>
  <si>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</si>
  <si>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</si>
  <si>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</si>
  <si>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</si>
  <si>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</si>
  <si>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</si>
  <si>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</si>
  <si>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</si>
  <si>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</si>
  <si>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</si>
  <si>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</si>
  <si>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</si>
  <si>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</si>
  <si>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</si>
  <si>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</si>
  <si>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</si>
  <si>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</si>
  <si>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</si>
  <si>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</si>
  <si>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</si>
  <si>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</si>
  <si>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</si>
  <si>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</si>
  <si>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</si>
  <si>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</si>
  <si>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</si>
  <si>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</si>
  <si>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</si>
  <si>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</si>
  <si>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</si>
  <si>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</si>
  <si>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</si>
  <si>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</si>
  <si>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</si>
  <si>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</si>
  <si>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</si>
  <si>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</si>
  <si>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</si>
  <si>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</si>
  <si>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</si>
  <si>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</si>
  <si>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</si>
  <si>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</si>
  <si>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</si>
  <si>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</si>
  <si>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</si>
  <si>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</si>
  <si>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</si>
  <si>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</si>
  <si>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</si>
  <si>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</si>
  <si>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</si>
  <si>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</si>
  <si>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</si>
  <si>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</si>
  <si>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</si>
  <si>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</si>
  <si>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</si>
  <si>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</si>
  <si>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</si>
  <si>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</si>
  <si>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</si>
  <si>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</si>
  <si>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</si>
  <si>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</si>
  <si>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</si>
  <si>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</si>
  <si>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</si>
  <si>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</si>
  <si>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</si>
  <si>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</si>
  <si>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</si>
  <si>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</si>
  <si>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</si>
  <si>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</si>
  <si>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</si>
  <si>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</si>
  <si>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</si>
  <si>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</si>
  <si>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</si>
  <si>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</si>
  <si>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</si>
  <si>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</si>
  <si>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</si>
  <si>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</si>
  <si>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</si>
  <si>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</si>
  <si>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</si>
  <si>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</si>
  <si>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</si>
  <si>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</si>
  <si>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</si>
  <si>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</si>
  <si>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</si>
  <si>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</si>
  <si>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</si>
  <si>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</si>
  <si>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</si>
  <si>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</si>
  <si>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</si>
  <si>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</si>
  <si>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</si>
  <si>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</si>
  <si>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</si>
  <si>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</si>
  <si>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</si>
  <si>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</si>
  <si>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</si>
  <si>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</si>
  <si>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</si>
  <si>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</si>
  <si>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</si>
  <si>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</si>
  <si>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</si>
  <si>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</si>
  <si>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</si>
  <si>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</si>
  <si>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</si>
  <si>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</si>
  <si>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</si>
  <si>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</si>
  <si>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</si>
  <si>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</si>
  <si>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</si>
  <si>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</si>
  <si>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</si>
  <si>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</si>
  <si>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</si>
  <si>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</si>
  <si>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</si>
  <si>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</si>
  <si>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</si>
  <si>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</si>
  <si>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</si>
  <si>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</si>
  <si>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</si>
  <si>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</si>
  <si>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</si>
  <si>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</si>
  <si>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</si>
  <si>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</si>
  <si>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</si>
  <si>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</si>
  <si>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</si>
  <si>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</si>
  <si>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</si>
  <si>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</si>
  <si>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</si>
  <si>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</si>
  <si>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</si>
  <si>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</si>
  <si>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</si>
  <si>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</si>
  <si>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</si>
  <si>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</si>
  <si>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</si>
  <si>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</si>
  <si>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</si>
  <si>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</si>
  <si>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</si>
  <si>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</si>
  <si>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</si>
  <si>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</si>
  <si>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</si>
  <si>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</si>
  <si>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</si>
  <si>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</si>
  <si>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</si>
  <si>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</si>
  <si>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</si>
  <si>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</si>
  <si>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</si>
  <si>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</si>
  <si>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</si>
  <si>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</si>
  <si>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</si>
  <si>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</si>
  <si>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</si>
  <si>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</si>
  <si>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</si>
  <si>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</si>
  <si>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</si>
  <si>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</si>
  <si>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</si>
  <si>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</si>
  <si>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</si>
  <si>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</si>
  <si>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</si>
  <si>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</si>
  <si>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</si>
  <si>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</si>
  <si>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</si>
  <si>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</si>
  <si>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</si>
  <si>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</si>
  <si>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</si>
  <si>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</si>
  <si>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</si>
  <si>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</si>
  <si>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</si>
  <si>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</si>
  <si>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</si>
  <si>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</si>
  <si>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</si>
  <si>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</si>
  <si>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</si>
  <si>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</si>
  <si>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</si>
  <si>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</si>
  <si>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</si>
  <si>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</si>
  <si>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</si>
  <si>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</si>
  <si>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</si>
  <si>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</si>
  <si>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</si>
  <si>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</si>
  <si>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</si>
  <si>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</si>
  <si>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</si>
  <si>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</si>
  <si>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</si>
  <si>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</si>
  <si>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</si>
  <si>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</si>
  <si>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</si>
  <si>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</si>
  <si>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</si>
  <si>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</si>
  <si>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</si>
  <si>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</si>
  <si>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</si>
  <si>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</si>
  <si>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</si>
  <si>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</si>
  <si>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</si>
  <si>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</si>
  <si>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</si>
  <si>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</si>
  <si>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</si>
  <si>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</si>
  <si>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</si>
  <si>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</si>
  <si>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</si>
  <si>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</si>
  <si>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</si>
  <si>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</si>
  <si>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</si>
  <si>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</si>
  <si>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</si>
  <si>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</si>
  <si>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</si>
  <si>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</si>
  <si>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</si>
  <si>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</si>
  <si>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</si>
  <si>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</si>
  <si>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</si>
  <si>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</si>
  <si>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</si>
  <si>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</si>
  <si>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</si>
  <si>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</si>
  <si>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</si>
  <si>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</si>
  <si>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</si>
  <si>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</si>
  <si>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</si>
  <si>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</si>
  <si>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</si>
  <si>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</si>
  <si>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</si>
  <si>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</si>
  <si>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</si>
  <si>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</si>
  <si>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</si>
  <si>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</si>
  <si>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</si>
  <si>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</si>
  <si>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</si>
  <si>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</si>
  <si>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</si>
  <si>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</si>
  <si>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</si>
  <si>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</si>
  <si>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</si>
  <si>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</si>
  <si>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</si>
  <si>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</si>
  <si>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</si>
  <si>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</si>
  <si>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</si>
  <si>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</si>
  <si>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</si>
  <si>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</si>
  <si>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</si>
  <si>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</si>
  <si>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</si>
  <si>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</si>
  <si>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</si>
  <si>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</si>
  <si>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</si>
  <si>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</si>
  <si>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</si>
  <si>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</si>
  <si>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</si>
  <si>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</si>
  <si>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</si>
  <si>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</si>
  <si>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</si>
  <si>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</si>
  <si>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</si>
  <si>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</si>
  <si>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</si>
  <si>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</si>
  <si>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</si>
  <si>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</si>
  <si>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</si>
  <si>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</si>
  <si>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</si>
  <si>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</si>
  <si>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</si>
  <si>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</si>
  <si>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</si>
  <si>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</si>
  <si>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</si>
  <si>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</si>
  <si>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</si>
  <si>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</si>
  <si>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</si>
  <si>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</si>
  <si>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</si>
  <si>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</si>
  <si>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</si>
  <si>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</si>
  <si>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</si>
  <si>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</si>
  <si>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</si>
  <si>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</si>
  <si>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</si>
  <si>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</si>
  <si>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</si>
  <si>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</si>
  <si>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</si>
  <si>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</si>
  <si>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</si>
  <si>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</si>
  <si>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</si>
  <si>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</si>
  <si>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</si>
  <si>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</si>
  <si>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</si>
  <si>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</si>
  <si>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</si>
  <si>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</si>
  <si>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</si>
  <si>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</si>
  <si>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</si>
  <si>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</si>
  <si>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</si>
  <si>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</si>
  <si>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</si>
  <si>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</si>
  <si>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</si>
  <si>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</si>
  <si>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</si>
  <si>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</si>
  <si>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</si>
  <si>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</si>
  <si>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</si>
  <si>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</si>
  <si>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</si>
  <si>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</si>
  <si>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</si>
  <si>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</si>
  <si>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</si>
  <si>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</si>
  <si>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</si>
  <si>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</si>
  <si>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</si>
  <si>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</si>
  <si>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</si>
  <si>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</si>
  <si>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</si>
  <si>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</si>
  <si>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</si>
  <si>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</si>
  <si>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</si>
  <si>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</si>
  <si>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</si>
  <si>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</si>
  <si>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</si>
  <si>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</si>
  <si>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</si>
  <si>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</si>
  <si>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</si>
  <si>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</si>
  <si>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</si>
  <si>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</si>
  <si>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</si>
  <si>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</si>
  <si>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</si>
  <si>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</si>
  <si>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</si>
  <si>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</si>
  <si>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</si>
  <si>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</si>
  <si>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</si>
  <si>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</si>
  <si>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</si>
  <si>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</si>
  <si>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</si>
  <si>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</si>
  <si>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</si>
  <si>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</si>
  <si>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</si>
  <si>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</si>
  <si>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</si>
  <si>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</si>
  <si>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</si>
  <si>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</si>
  <si>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</si>
  <si>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</si>
  <si>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</si>
  <si>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</si>
  <si>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</si>
  <si>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</si>
  <si>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</si>
  <si>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</si>
  <si>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</si>
  <si>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</si>
  <si>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</si>
  <si>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</si>
  <si>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</si>
  <si>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</si>
  <si>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</si>
  <si>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</si>
  <si>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</si>
  <si>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</si>
  <si>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</si>
  <si>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</si>
  <si>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</si>
  <si>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</si>
  <si>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</si>
  <si>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</si>
  <si>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</si>
  <si>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</si>
  <si>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</si>
  <si>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</si>
  <si>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</si>
  <si>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</si>
  <si>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</si>
  <si>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</si>
  <si>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</si>
  <si>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</si>
  <si>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</si>
  <si>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</si>
  <si>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</si>
  <si>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</si>
  <si>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</si>
  <si>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</si>
  <si>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</si>
  <si>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</si>
  <si>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</si>
  <si>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</si>
  <si>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</si>
  <si>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</si>
  <si>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</si>
  <si>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</si>
  <si>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</si>
  <si>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</si>
  <si>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</si>
  <si>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</si>
  <si>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</si>
  <si>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</si>
  <si>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</si>
  <si>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</si>
  <si>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</si>
  <si>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</si>
  <si>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</si>
  <si>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</si>
  <si>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</si>
  <si>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</si>
  <si>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</si>
  <si>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</si>
  <si>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</si>
  <si>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</si>
  <si>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</si>
  <si>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</si>
  <si>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</si>
  <si>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</si>
  <si>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</si>
  <si>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</si>
  <si>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</si>
  <si>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</si>
  <si>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</si>
  <si>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</si>
  <si>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</si>
  <si>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</si>
  <si>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</si>
  <si>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</si>
  <si>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</si>
  <si>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</si>
  <si>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</si>
  <si>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</si>
  <si>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</si>
  <si>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</si>
  <si>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</si>
  <si>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</si>
  <si>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</si>
  <si>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</si>
  <si>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</si>
  <si>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</si>
  <si>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</si>
  <si>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</si>
  <si>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</si>
  <si>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</si>
  <si>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</si>
  <si>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</si>
  <si>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</si>
  <si>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</si>
  <si>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</si>
  <si>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</si>
  <si>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</si>
  <si>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</si>
  <si>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</si>
  <si>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</si>
  <si>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</si>
  <si>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</si>
  <si>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</si>
  <si>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</si>
  <si>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</si>
  <si>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</si>
  <si>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</si>
  <si>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</si>
  <si>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</si>
  <si>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</si>
  <si>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</si>
  <si>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</si>
  <si>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</si>
  <si>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</si>
  <si>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</si>
  <si>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</si>
  <si>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</si>
  <si>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</si>
  <si>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</si>
  <si>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</si>
  <si>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</si>
  <si>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</si>
  <si>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</si>
  <si>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</si>
  <si>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</si>
  <si>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</si>
  <si>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</si>
  <si>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</si>
  <si>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</si>
  <si>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</si>
  <si>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</si>
  <si>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</si>
  <si>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</si>
  <si>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</si>
  <si>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</si>
  <si>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</si>
  <si>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</si>
  <si>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</si>
  <si>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</si>
  <si>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</si>
  <si>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</si>
  <si>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</si>
  <si>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</si>
  <si>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</si>
  <si>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</si>
  <si>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</si>
  <si>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</si>
  <si>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</si>
  <si>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</si>
  <si>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</si>
  <si>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</si>
  <si>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</si>
  <si>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</si>
  <si>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</si>
  <si>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</si>
  <si>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</si>
  <si>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</si>
  <si>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</si>
  <si>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</si>
  <si>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</si>
  <si>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</si>
  <si>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</si>
  <si>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</si>
  <si>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</si>
  <si>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</si>
  <si>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</si>
  <si>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</si>
  <si>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</si>
  <si>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</si>
  <si>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</si>
  <si>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</si>
  <si>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</si>
  <si>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</si>
  <si>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</si>
  <si>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</si>
  <si>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</si>
  <si>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</si>
  <si>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</si>
  <si>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</si>
  <si>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</si>
  <si>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</si>
  <si>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</si>
  <si>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</si>
  <si>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</si>
  <si>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</si>
  <si>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</si>
  <si>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</si>
  <si>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</si>
  <si>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</si>
  <si>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</si>
  <si>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</si>
  <si>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</si>
  <si>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</si>
  <si>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</si>
  <si>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</si>
  <si>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</si>
  <si>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</si>
  <si>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</si>
  <si>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</si>
  <si>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</si>
  <si>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</si>
  <si>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</si>
  <si>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</si>
  <si>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</si>
  <si>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</si>
  <si>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</si>
  <si>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</si>
  <si>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</si>
  <si>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</si>
  <si>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</si>
  <si>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</si>
  <si>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</si>
  <si>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</si>
  <si>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</si>
  <si>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</si>
  <si>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</si>
  <si>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</si>
  <si>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</si>
  <si>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</si>
  <si>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</si>
  <si>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</si>
  <si>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</si>
  <si>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</si>
  <si>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</si>
  <si>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</si>
  <si>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</si>
  <si>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</si>
  <si>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</si>
  <si>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</si>
  <si>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</si>
  <si>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</si>
  <si>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</si>
  <si>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</si>
  <si>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</si>
  <si>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</si>
  <si>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</si>
  <si>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</si>
  <si>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</si>
  <si>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</si>
  <si>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</si>
  <si>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</si>
  <si>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</si>
  <si>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</si>
  <si>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</si>
  <si>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</si>
  <si>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</si>
  <si>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</si>
  <si>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</si>
  <si>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</si>
  <si>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</si>
  <si>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</si>
  <si>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</si>
  <si>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</si>
  <si>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</si>
  <si>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</si>
  <si>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</si>
  <si>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</si>
  <si>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</si>
  <si>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</si>
  <si>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</si>
  <si>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</si>
  <si>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</si>
  <si>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</si>
  <si>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</si>
  <si>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</si>
  <si>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</si>
  <si>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</si>
  <si>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</si>
  <si>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</si>
  <si>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</si>
  <si>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</si>
  <si>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</si>
  <si>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</si>
  <si>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</si>
  <si>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</si>
  <si>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</si>
  <si>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</si>
  <si>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</si>
  <si>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</si>
  <si>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</si>
  <si>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</si>
  <si>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</si>
  <si>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</si>
  <si>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</si>
  <si>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</si>
  <si>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</si>
  <si>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</si>
  <si>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</si>
  <si>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</si>
  <si>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</si>
  <si>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</si>
  <si>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</si>
  <si>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</si>
  <si>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</si>
  <si>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</si>
  <si>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</si>
  <si>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</si>
  <si>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</si>
  <si>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</si>
  <si>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</si>
  <si>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</si>
  <si>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</si>
  <si>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</si>
  <si>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</si>
  <si>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</si>
  <si>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</si>
  <si>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</si>
  <si>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</si>
  <si>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</si>
  <si>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</si>
  <si>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</si>
  <si>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</si>
  <si>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</si>
  <si>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</si>
  <si>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</si>
  <si>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</si>
  <si>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</si>
  <si>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</si>
  <si>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</si>
  <si>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</si>
  <si>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</si>
  <si>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</si>
  <si>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</si>
  <si>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</si>
  <si>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</si>
  <si>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</si>
  <si>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</si>
  <si>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</si>
  <si>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</si>
  <si>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</si>
  <si>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</si>
  <si>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</si>
  <si>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</si>
  <si>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</si>
  <si>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</si>
  <si>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</si>
  <si>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</si>
  <si>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</si>
  <si>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</si>
  <si>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</si>
  <si>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</si>
  <si>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</si>
  <si>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</si>
  <si>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</si>
  <si>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</si>
  <si>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</si>
  <si>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</si>
  <si>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</si>
  <si>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</si>
  <si>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</si>
  <si>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</si>
  <si>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</si>
  <si>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</si>
  <si>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</si>
  <si>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</si>
  <si>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</si>
  <si>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</si>
  <si>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</si>
  <si>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</si>
  <si>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</si>
  <si>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</si>
  <si>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</si>
  <si>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</si>
  <si>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</si>
  <si>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</si>
  <si>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</si>
  <si>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</si>
  <si>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</si>
  <si>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</si>
  <si>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</si>
  <si>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</si>
  <si>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</si>
  <si>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</si>
  <si>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</si>
  <si>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</si>
  <si>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</si>
  <si>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</si>
  <si>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</si>
  <si>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</si>
  <si>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</si>
  <si>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</si>
  <si>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</si>
  <si>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</si>
  <si>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</si>
  <si>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</si>
  <si>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</si>
  <si>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</si>
  <si>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</si>
  <si>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</si>
  <si>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</si>
  <si>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</si>
  <si>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</si>
  <si>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</si>
  <si>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</si>
  <si>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</si>
  <si>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</si>
  <si>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</si>
  <si>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</si>
  <si>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</si>
  <si>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</si>
  <si>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</si>
  <si>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</si>
  <si>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</si>
  <si>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</si>
  <si>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</si>
  <si>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</si>
  <si>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</si>
  <si>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</si>
  <si>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</si>
  <si>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</si>
  <si>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</si>
  <si>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</si>
  <si>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</si>
  <si>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</si>
  <si>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</si>
  <si>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</si>
  <si>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</si>
  <si>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</si>
  <si>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</si>
  <si>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</si>
  <si>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</si>
  <si>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</si>
  <si>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</si>
  <si>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</si>
  <si>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</si>
  <si>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</si>
  <si>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Days</t>
  </si>
  <si>
    <t>Month</t>
  </si>
  <si>
    <t>Year</t>
  </si>
  <si>
    <t>Nama Bulan</t>
  </si>
  <si>
    <t>Range Salary</t>
  </si>
  <si>
    <t>Bonus Income</t>
  </si>
  <si>
    <t>Employed</t>
  </si>
  <si>
    <t>Row Labels</t>
  </si>
  <si>
    <t>HIGH INCOME</t>
  </si>
  <si>
    <t>LOW INCOME</t>
  </si>
  <si>
    <t>MIDLE INCOME</t>
  </si>
  <si>
    <t>Grand Total</t>
  </si>
  <si>
    <t>Average of Annual Salary</t>
  </si>
  <si>
    <t>Total Karyawan</t>
  </si>
  <si>
    <t>Avg Salary</t>
  </si>
  <si>
    <t>Max Salary</t>
  </si>
  <si>
    <t>Min Salary</t>
  </si>
  <si>
    <t>Departement</t>
  </si>
  <si>
    <t>(All)</t>
  </si>
  <si>
    <t>DASHBOARD HR ANALYTICS</t>
  </si>
  <si>
    <t>PT. EGIS TUBAGUS</t>
  </si>
  <si>
    <t>Resign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</si>
</sst>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quot;$&quot;0_)"/>
    <numFmt numFmtId="165" formatCode="#,##0%_);\(#,##0%\);0%_)"/>
    <numFmt numFmtId="166" formatCode="_-[$$-409]* #,##0_ ;_-[$$-409]* \-#,##0\ ;_-[$$-409]* &quot;-&quot;??_ ;_-@_ "/>
    <numFmt numFmtId="167" formatCode="[$$-409]#,##0"/>
  </numFmts>
  <fonts count="5">
    <font>
      <sz val="11"/>
      <color theme="1"/>
      <name val="Calibri"/>
      <family val="2"/>
      <scheme val="minor"/>
    </font>
    <font>
      <b/>
      <sz val="11"/>
      <color rgb="FFFFFFFF"/>
      <name val="Calibri"/>
      <family val="2"/>
      <scheme val="minor"/>
    </font>
    <font>
      <sz val="11"/>
      <color theme="1"/>
      <name val="Abadi"/>
    </font>
    <font>
      <sz val="11"/>
      <name val="Calibri"/>
      <family val="2"/>
      <scheme val="minor"/>
    </font>
    <font>
      <b/>
      <sz val="11"/>
      <color theme="0"/>
      <name val="Bebas"/>
    </font>
  </fonts>
  <fills count="5">
    <fill>
      <patternFill patternType="none"/>
    </fill>
    <fill>
      <patternFill patternType="gray125"/>
    </fill>
    <fill>
      <patternFill patternType="solid">
        <fgColor rgb="FF3DB182"/>
        <bgColor indexed="64"/>
      </patternFill>
    </fill>
    <fill>
      <patternFill patternType="solid">
        <fgColor theme="4" tint="0.39997558519241921"/>
        <bgColor indexed="64"/>
      </patternFill>
    </fill>
    <fill>
      <patternFill patternType="solid">
        <fgColor theme="0"/>
        <bgColor indexed="64"/>
      </patternFill>
    </fill>
  </fills>
  <borders count="4">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165"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1" fontId="1" fillId="2" borderId="2" xfId="0" applyNumberFormat="1" applyFont="1" applyFill="1" applyBorder="1" applyAlignment="1">
      <alignment horizontal="left"/>
    </xf>
    <xf numFmtId="1" fontId="0" fillId="0" borderId="0" xfId="0" applyNumberFormat="1"/>
    <xf numFmtId="166" fontId="1" fillId="2" borderId="2" xfId="0" applyNumberFormat="1" applyFont="1" applyFill="1" applyBorder="1" applyAlignment="1">
      <alignment horizontal="left"/>
    </xf>
    <xf numFmtId="166" fontId="0" fillId="0" borderId="0" xfId="0" applyNumberFormat="1"/>
    <xf numFmtId="0" fontId="0" fillId="0" borderId="0" xfId="0" pivotButton="1"/>
    <xf numFmtId="167" fontId="0" fillId="0" borderId="0" xfId="0" applyNumberFormat="1"/>
    <xf numFmtId="0" fontId="2" fillId="0" borderId="0" xfId="0" applyFont="1"/>
    <xf numFmtId="0" fontId="3" fillId="0" borderId="0" xfId="0" applyFont="1"/>
    <xf numFmtId="0" fontId="4" fillId="4" borderId="0" xfId="0" applyFont="1" applyFill="1" applyAlignment="1">
      <alignment horizontal="center" vertical="center"/>
    </xf>
    <xf numFmtId="0" fontId="4" fillId="3" borderId="0" xfId="0" applyFont="1" applyFill="1" applyAlignment="1">
      <alignment horizontal="center" vertical="center"/>
    </xf>
  </cellXfs>
  <cellStyles count="1">
    <cellStyle name="Normal" xfId="0" builtinId="0"/>
  </cellStyles>
  <dxfs count="64">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167" formatCode="[$$-409]#,##0"/>
    </dxf>
    <dxf>
      <numFmt numFmtId="167" formatCode="[$$-409]#,##0"/>
    </dxf>
    <dxf>
      <numFmt numFmtId="1" formatCode="0"/>
    </dxf>
    <dxf>
      <numFmt numFmtId="167" formatCode="[$$-409]#,##0"/>
    </dxf>
    <dxf>
      <numFmt numFmtId="0" formatCode="General"/>
    </dxf>
    <dxf>
      <numFmt numFmtId="168" formatCode="m/d/yyyy"/>
    </dxf>
    <dxf>
      <numFmt numFmtId="166" formatCode="_-[$$-409]* #,##0_ ;_-[$$-409]* \-#,##0\ ;_-[$$-409]* &quot;-&quot;??_ ;_-@_ "/>
    </dxf>
    <dxf>
      <numFmt numFmtId="165" formatCode="#,##0%_);\(#,##0%\);0%_)"/>
    </dxf>
    <dxf>
      <numFmt numFmtId="164" formatCode="&quot;$&quot;#,##0_);\(&quot;$&quot;#,##0\);&quot;$&quot;0_)"/>
    </dxf>
    <dxf>
      <numFmt numFmtId="164" formatCode="&quot;$&quot;#,##0_);\(&quot;$&quot;#,##0\);&quot;$&quot;0_)"/>
    </dxf>
    <dxf>
      <numFmt numFmtId="1" formatCode="0"/>
    </dxf>
    <dxf>
      <numFmt numFmtId="1" formatCode="0"/>
    </dxf>
    <dxf>
      <numFmt numFmtId="1" formatCode="0"/>
    </dxf>
    <dxf>
      <numFmt numFmtId="1" formatCode="0"/>
    </dxf>
    <dxf>
      <numFmt numFmtId="168"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numFmt numFmtId="1" formatCode="0"/>
    </dxf>
    <dxf>
      <numFmt numFmtId="1" formatCode="0"/>
    </dxf>
    <dxf>
      <numFmt numFmtId="167" formatCode="[$$-409]#,##0"/>
    </dxf>
    <dxf>
      <numFmt numFmtId="1" formatCode="0"/>
    </dxf>
    <dxf>
      <numFmt numFmtId="1" formatCode="0"/>
    </dxf>
    <dxf>
      <numFmt numFmtId="1" formatCode="0"/>
    </dxf>
    <dxf>
      <numFmt numFmtId="1" formatCode="0"/>
    </dxf>
    <dxf>
      <numFmt numFmtId="167" formatCode="[$$-409]#,##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HR Analytict.xlsx]Category Gaji!Range Income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0.1305555555555556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7222222222222321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dLbl>
          <c:idx val="0"/>
          <c:layout>
            <c:manualLayout>
              <c:x val="-0.152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9050">
            <a:solidFill>
              <a:schemeClr val="lt1"/>
            </a:solidFill>
          </a:ln>
          <a:effectLst/>
        </c:spPr>
        <c:dLbl>
          <c:idx val="0"/>
          <c:layout>
            <c:manualLayout>
              <c:x val="0.1305555555555556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222222222222321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dLbl>
          <c:idx val="0"/>
          <c:layout>
            <c:manualLayout>
              <c:x val="-0.152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9050">
            <a:solidFill>
              <a:schemeClr val="lt1"/>
            </a:solidFill>
          </a:ln>
          <a:effectLst/>
        </c:spPr>
        <c:dLbl>
          <c:idx val="0"/>
          <c:layout>
            <c:manualLayout>
              <c:x val="0.1305555555555556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7222222222222321E-2"/>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tint val="65000"/>
            </a:schemeClr>
          </a:solidFill>
          <a:ln w="19050">
            <a:solidFill>
              <a:schemeClr val="lt1"/>
            </a:solidFill>
          </a:ln>
          <a:effectLst/>
        </c:spPr>
        <c:dLbl>
          <c:idx val="0"/>
          <c:layout>
            <c:manualLayout>
              <c:x val="-0.152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56103085610859"/>
          <c:y val="9.2590696101637598E-3"/>
          <c:w val="0.59444444444444444"/>
          <c:h val="0.9907407407407407"/>
        </c:manualLayout>
      </c:layout>
      <c:doughnutChart>
        <c:varyColors val="1"/>
        <c:ser>
          <c:idx val="0"/>
          <c:order val="0"/>
          <c:tx>
            <c:strRef>
              <c:f>'Category Gaji'!$B$3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AA01-4A6B-B88C-8527370DAF4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A01-4A6B-B88C-8527370DAF4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A01-4A6B-B88C-8527370DAF42}"/>
              </c:ext>
            </c:extLst>
          </c:dPt>
          <c:dLbls>
            <c:dLbl>
              <c:idx val="0"/>
              <c:layout>
                <c:manualLayout>
                  <c:x val="0.13055555555555565"/>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01-4A6B-B88C-8527370DAF42}"/>
                </c:ext>
              </c:extLst>
            </c:dLbl>
            <c:dLbl>
              <c:idx val="1"/>
              <c:layout>
                <c:manualLayout>
                  <c:x val="9.7222222222222321E-2"/>
                  <c:y val="0.162037037037037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01-4A6B-B88C-8527370DAF42}"/>
                </c:ext>
              </c:extLst>
            </c:dLbl>
            <c:dLbl>
              <c:idx val="2"/>
              <c:layout>
                <c:manualLayout>
                  <c:x val="-0.15277777777777779"/>
                  <c:y val="-1.851851851851851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01-4A6B-B88C-8527370DAF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Display" panose="020B0004020202020204" pitchFamily="34" charset="0"/>
                    <a:ea typeface="+mn-ea"/>
                    <a:cs typeface="Aharoni" panose="020F0502020204030204" pitchFamily="2" charset="-79"/>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'Category Gaji'!$A$4:$A$7</c:f>
              <c:strCache>
                <c:ptCount val="3"/>
                <c:pt idx="0">
                  <c:v>LOW INCOME</c:v>
                </c:pt>
                <c:pt idx="1">
                  <c:v>MIDLE INCOME</c:v>
                </c:pt>
                <c:pt idx="2">
                  <c:v>HIGH INCOME</c:v>
                </c:pt>
              </c:strCache>
            </c:strRef>
          </c:cat>
          <c:val>
            <c:numRef>
              <c:f>'Category Gaji'!$B$4:$B$7</c:f>
              <c:numCache>
                <c:formatCode>[$$-409]#,##0</c:formatCode>
                <c:ptCount val="3"/>
                <c:pt idx="0">
                  <c:v>57127.340517241377</c:v>
                </c:pt>
                <c:pt idx="1">
                  <c:v>97160.680497925307</c:v>
                </c:pt>
                <c:pt idx="2">
                  <c:v>185777.53146853147</c:v>
                </c:pt>
              </c:numCache>
            </c:numRef>
          </c:val>
          <c:extLst>
            <c:ext xmlns:c16="http://schemas.microsoft.com/office/drawing/2014/chart" uri="{C3380CC4-5D6E-409C-BE32-E72D297353CC}">
              <c16:uniqueId val="{00000006-AA01-4A6B-B88C-8527370DAF42}"/>
            </c:ext>
          </c:extLst>
        </c:ser>
        <c:dLbls>
          <c:showLegendKey val="0"/>
          <c:showVal val="1"/>
          <c:showCatName val="0"/>
          <c:showSerName val="0"/>
          <c:showPercent val="0"/>
          <c:showBubbleSize val="0"/>
          <c:showLeaderLines val="0"/>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A6D7EAF-6B4A-4521-98CB-6562ABEAB83D}">
          <cx:tx>
            <cx:txData>
              <cx:f/>
              <cx:v>Jumlah Karyawan</cx:v>
            </cx:txData>
          </cx:tx>
          <cx:dataLabels>
            <cx:visibility seriesName="0" categoryName="0" value="1"/>
          </cx:dataLabels>
          <cx:dataId val="0"/>
          <cx:layoutPr>
            <cx:geography cultureLanguage="en-US" cultureRegion="ID" attribution="Powered by Bing">
              <cx:geoCache provider="{E9337A44-BEBE-4D9F-B70C-5C5E7DAFC167}">
                <cx:binary>xHxZc9tItuZfcfh54EogM5HIju77kABXiZK1eNMLQuUF+77j188HuapHBDnEVd+JGFe4LBEkDs72
nTX5z+/9P77HP5/Ld30Sp9U/vvf/eu/Xdf6PP/6ovvs/k+fqQxJ8L7Mq+1V/+J4lf2S/fgXff/7x
o3zugtT7wyA6++O7/1zWP/v3//VP3M37mV1n35/rIEvvmp/lcP+zauK6unDt7KV337MmraePe7jT
v95/SoP65493D/Vz/bN6/+5nWgf18DjkP//1/uid79/9Mb/fCe13MR6vbn7gs1R+4IRywaggL3/o
+3dxlnp/Xdak/EB0i5pUMvnyh/1N++Y5wef/24/18lDPP36UP6vq3V//nnz8iJOTq0GV2b+FYmfT
s396eGH2j2Oh/9c/Zy+A/dkrr/Qyl9XSpblaVPk8BvHfMvmf60PTyQf68ocYx5rg9IPxoiFh/tYU
rv+2gt+aWH6S8yr4+3Mz2f/98lzo6v7/v9BtP0if/+b+fy5zan7gXFKh/23j8kjyOqEfBKeUSfjG
a4kvPsZ5gf/1sZm8/3p1Lm775v+FuP/v9v9vbHCe6+fVC6i8coHLV//2ndlHL2HTb/HtfgB4YL7/
RqrpDkei/dv6jt//87mq//VeM6wPFhMms0yDmIQzE/rqfr5cEvSDtCgxGJdCN4WcLqVZWfv/es8/
GKbkQlqWoJLo1BTv31VZM13S6KRhXdcJEaYkzJDi31j+MYsHL0v/LYm/fn+XNsnHLEjrCnd+/y7/
/a6JMW7qkloS9JkwqG4xqeP69+d7hAu8Wf9fVPPS0PDKQRW8jqk9It6Um6ZJWbb3Rh7W61eS+W+R
Y4xaOkgZlOm6Ab5ek8s14TZRzXqlR9XAf/RxpI+xSt1AYw8ek+X4/TI9IP6MPcYJExY45Bbjkxxf
0yNBGpVDXPSq0Eh6XwtqPhaBGW4WqJAZHWFAvYJyRnWo2dQtqPI1Hbyka7qv313tbte3W2e9Vmp9
dVivHWd9sPH7wcH/HcdWW/zkHK7WO7XDew4H/Lp3HFzbOntcW+3xI9693u1unS2uHvDhHd5q2zvc
bb1RuCVuP71lneHzu8f17W6HuyncTq2my+vd2n7CW/AIyp5ewc/4ZaWUvbW3oIv34o4fN7e4/ZXj
4FZPeGW3UqsV7vjVOajd7lHtVjY+s1qt7JVt29PbVvg87jfdzL7GDwdwgie6n8hvtvb+82o/vXW1
36mVfWM7+BlcbzcZmLfxdOvV9tq217vDenpQPNsGn7y3n3HXLd66v3nYbh8mMUFQ06edwyFRE9kH
Gy9fVpmxoDFJjjWWhGXFSKjfHda3T7v1I5ha2c/2dm8/LFDSzWMbnNvG3MXqqoyNGraxdu6+/nnr
qVu1+nZjE7VAh05P/MqVT+gAtF7bYFVUuS8mOlDR1939PfRsQ95Qyfbq4FzZ9tVlEeoTNlwiiJDz
mqCr10U4guDBeXqEtUBPCwTokugmJb5Cp8rIhdsGoHB3tb6aDHp9ePkP/94+reEbt7DVw9Nh/XS4
LRQc5/D0BF2q6w0Ma3e/2W02m9Vmc61uYGF7+2oLc/52ff1ijtfKvtlC3/A8uIVj313ZCv652t/Z
V1ewvv12u8DOEjcTFr/ihpG2dUPIy/nqPMJvILElq+YzOD+xgekRXpEYgeQpB4mr9dOtt4Jbwt1v
J4eH2O7xZ6c2+Gnyak+Bw/2vbW536pez3W5/deruYclE+ASwl2xkBsBJbdEwmYzydvd4u7Z/bXeB
Wm/Wk9APa2Cc83CYYBKKgSJWChhoT786t+tH53F3f3C+ZsC2jfp69ecaNwArtxu1efzYQnwOUOR+
t4Hdrfaw81ytbp5DtX+Aqh3HUM4dDOJJqk+rGyDJ2lFbZ3UHHNofJoC5rFs+2folPq1jwUeZ1lMd
lgrAPqivwNxW4bm/bdbq/jcygz2A6JXtXK3xECvg7uUnoPoUYy49wiwGjWLohm4S9VfA+wFSOEy4
dnhwbh37arcDWm+f4C0AayA+osRmtSoAr+s1ZI7Qs52igPMVylk/ObvbWwA27Ob23lPqC6xoDZ0g
Sqz28MKvQO29esGy3WZ3u7v/ufPUz/vppn8+3j4F6nFUf3pqB7ADDt3e49efP2GNwPytffMAjMW/
d9uH1cP2lw3I3z6oR0SRXilPbeCqX65vbr7c7LerT7v99sfDHSKFfYdwYK9WD456vkYg2t5dOQ9w
UbXa76+B2fstRO9Aqi9iBue/IG4EV1BEbNkeEJcPV/Z2dQNXf3nj5we8PIHCg3N19/UrDNH+saCR
y/6OgujYJizPzTSBEIMoeYW/sN3NwUHIg+sr29n/DnL2gh3o8rIdoOg/Jhu1QrQZyIImxHG4hf/D
1SaqU/QuFLxI/TnFesAl/GKn8Eagw/p+ispQNBSPn+7xgZ26QUKwxk/TZ3e7zQ3+3T5AaM7evntJ
bCDW9RQ14VE38NzdS7qw3e/hkJOprycbvF1PcOqrLUwI4gdarx3g8dWkRmf79YBMx9neOvjMZQVM
0eH/OIRJLeSzlqEL0zRMIYiYrr8Cw3YcpUeatFKWobXOUOetLSirV5epHGv5LyoU6R9D2mcYxszz
M7fKXYsmlXLTUK7cRuOqTPv4yevHwgkiqf2umn43Bj7+fv7XGfspV5wg+ScWujkWQ4FwzFWsj4LL
3ipVU0q2DqyuX/txq6vLXJ2jglaLEJaO0oWTGVd6YwVhSdxShcw3vpCgSHZ13o/OZSqnskNDR3Iu
UIQgPZ+nzWURE78WslR9xHxh+7LPGhWVnDcqk0NWKb3o/MfLNI9D5KQvrhPODYtYqKOMqXXx2ipk
Sos8aYdSZUVq7IlWcKetovBAGstcYO8MKVR+qHMkp1NongnRyBOSJU0EUnGbq1am4zoPmtyuwiTe
X+bqjCRNJhkzBMQoUBkec8VzM7W0NClVG1ThrglCc2uifLtmGZW3XZmJ7WV6Z+zjNT0xw7ahzsbM
bEGvTPUx3ya6m2ursDWDBTrnRMgNXercAHumnInQTaxxCDJeKBkXfmuH4RgOTh004xP12mKB2Dkh
cmFakqAut7g1XX8FGLIoTasKh0J5gxE5TVsaN75pujZn1uCYvcUWAOoscxYVpgE/46Y5c+WWNa5V
B0ah9LhhisvQWAW1IZQXjN6CP58jZRJ0TuHNOhfGLCjoGueR1pNCDSWJndqIzZsqHA0lE69ccLDj
lO/FwczXpGYO1o4iLysdXPExu/V94W2saCg+C52y645FxefSar6+3RpfkzwRZKD1XaRDkD5JbFa6
fB1Utbfgzuds3tSZaZko9Amf22Ilc78cNb9UeSCbj1GWh7ZmpfT2P+AFxg5nNhkX1syzXO6ywpei
UFmVBIr2mbkO2sxcaFmcM3XTogxNKV0KOS9/SymCMijMQmmlpKZtyTjax2bi/kryyn+UwKt6wbnO
WqBlAg4l7sjYjK9Q8+MyMGmhavTLNnHbfOOM/WkUhli9XYCCMGJMkcsyxPQgr7zY5MT3Og7I8F1N
2F1SWQ6L9XrBoWbV72TmaOpIZlFpmlMgmSGur1lBE/O0VAUtqapS2tl89MNVnufeJu0yqnKTb1w3
ijaU152mijZt1EiYv4Aip2ZpwnVMYhhcf0lHjvmVQYLCskWU0dM6Nu/SivnVzqdNUi1oUJ/c6Dih
AiUTuY5BLc71eerRV57l631WKj/woz2JjXZdFDl9zNry4Jlavy+rPFuVUaYrCvp2P0S+DR3Uei13
zaAVC6nQKdJIBFd4pEQXlaDtfcx5NyA/0tq+UDmxOqo6TyamMurOo05HPCNXQdma91VTJ/2C9k9l
DsqGhehuSXqaHg0G7ZNGR6ToaWbZZRZG9kibdEGzZ/l7RWVmYkOby9ErANoo61qn8WLD7gpX2yTM
U4P8loVd8WaIA19QMARnCp3IGXZbokspMspC0cEqbU32zG5ZnS5I7xR8QMWkyGFNqqMrPouzaWa4
USXqQkWeNO8zayhWNKrCDWni8M86KMf1ZUQ4J0eY7DSL4vCTOSK4UYa5GEdEMsOO5U5bWNqV4RLP
tqykOhjtIGun95AFLvC5RHfGp9l4fVFkrFBxkpZXYZdlu9xvxkPYaOVVY3FmkyjUF+DvnHCnbJPQ
37PSGfz1uZUUcZlCuIHOv9Za0zcrQ7bhpkslyZWfavWXy+Kd7ngMC3IaSFCKEghhcZ4LNtTrUl55
hWrdKnXMoigdmoSt0tL+7WknUmlkMCblhJiYhB17fMTGMepMlquha+IVicZm3df87cm05ExHQoJE
0JiGNsdU0qHKMmYMudJE3m1oxBIVheKOFBFXcUkWrPMMlhxRm6zoVbzqPMOsehNoRYLY1W0aiMi0
XaMchwXLsE71JAQXZLIOhrHSdP0VIfhxEPv+mKu4JdXet7Rkk6UJ2WcJt1a5MNvHvtO0SCVoI3Vv
dwVJpmkV8msU5HTGpIh6a4xqRP9Rq+VDXHDjVidGY+cGL3ZZaY6hyn2XL3B8xjIl+i6IEIYwYTez
AIGaxKyp3iEV1d1G5VTGKtdDXwWk1d6O1fKlVtaRyEuEx2PhWnk1VMzLkVD5WXtlNkWzS2jN9wGT
xrZ2Re2ruKiaBbGeUSlaHOg7IBGxuPEy5Xil0tIvjBEbIsDrxjQ8FQeB5XRBVu15RpubnmWhSi1Z
2UXQBgukT8x2Cromo4bODISMl87vK9Lc7dK8KIAoXmjlyiApXaMX0x7eiC2ggu6DnGoypFtzbCnd
npbdCJsdg1rPVNWEo4MSN97SXKTXl2md4wjogvTTEujl6LMMNWIBC3he5yqSaZ+rotHGp1YzYrFg
KidWOfHEMKS3LHQGzDmIBWOYWx1pclhlNDhVPrArEjfJruibagFbzpESsH9CzSnQihle1p2bZlmS
gFThVQptD83Jx+Gbn5FhITk8JzzkQnABnROpixm4FInlB72R56pkJFiVGnJdv/OL1ZtVNIUZhEYI
jwgxK2MrT/iyCAJAGB97RczKV0WWWG9XEBLqqZ8HGpYxn9gNupcbYeVmquMtkksA1SrrrfDOLbzx
22WGzigIyxrgBxEHM+SXucIrLxJGUviaF+WKFY27rqO6siPahjZaIguzmDMKOqI0XX9FKc2Gwh2H
MFfSbD9bIqWr1HDzBXubIuNRKiCRdKCiBP4BdzHiPyai132RZLqWKd3MyHUR9sVDQrtsJz3ORpV1
fb+5LD/dOEdRNwxJGdNBdWbhYxGHcVeAIvMkBFjovtOnaWS7sjVi5XPX36Z9662GgMtNSgrjlzZo
+4qn+dqnXXR/+XHOCRmKNDk2HIiOlYpj/r00ThrLheUI2Y6OlmvhCi2Cn28nIrhpMMFRfQJJjomY
RTcGVc4z1QelEdhDF5q1UxGZmwt+cE6bQjK0jQwJ/JCT8b4yGZdFKaEDjDMN094OfWoq0mlrnbfb
tNaGBWrnZGdhU0JagpkCbn5Mrekrs0/aLFei5u5V1A7FLgeKOm8XnoWGB0MOhDxy3tgWsSjp4AER
wyopr7PGT1Y9p8FCO/YMLxAbiiggIhQ1l1yUZlokA3/KU4V/E3eS2XrA/be2irD/Q9CBAGygtsHm
47HErLHVam2y/SigySEZesPJ3dRawNzTTsdEBvtBXGCWgsptYvaVGSTmmHGSiEyFjRtca4NF13oR
77OOS2WS9sbq+H2uEXdV+MK9Qr97b8o8X4gvk/ZnyAL/1inGBOi2WPNEYCxII2svRiJgtoa+qnu/
Sj+ynpP2mjddR+2+k3GwK1tpLLVpz7gBqgHsYhnU5EizZm6gZT4nTSIzNSQhjWyfmIPT5cE1ZR6z
m8rF/99sowg+BnrQlGJzaR61G0P0yUiAIsz3A9VVtFyLZFzyhOmxjyWqQ6XokMGCuCnn5QB6zl5f
CqjV9APPji2R7YZ0FDvmSn/BhE4lCFIWRZqI+sMg84IKWGmSkkOCWcQDzRmyuLAUwe7IJ1lR/sPv
ks5d8PMJ9+fcwfOmTiPgi2FL7sho/ajgvVfQTOVpojlMFvxz0XTjn0UjYkfXU+NPtEH6q9yn2TYp
jerpsgpPzVXHkiYxUOkgkwSqHZNP0oJ4bddkisSl58Sm+BGX4omnaFAVMk1Uw5ayylPImSiiaMU0
DV1WOvPSqgvCwNCLTKWagaK1aJotXCVd0ORJwSF1huVSRDjYJ2LPLM0zwhpbcFmdqTLUytG20iD4
WoxDwpwyd9nHImrHQEWWj56RiONqKUacsVlOTKSzyAHRPZrvD5ZjLqIU422lxW6x5l401LZ0df8x
q0oaLrjhGeDDqASlskDXf0K/GbPU0CLW1QSOb1YfgYvRo+7KyGlZGesOq3z+ENEEpXLvdlW9NlzX
FUqrquKTX7I0X6i3zkge81jsaFpIr6el0WOLMuKqLseiA9gXPty1beo/OxP5fEp6qeLBjQ6V9Vkv
PP/NoQxCwBgdnTPsa3JzZlckkTEvclgyH1ic2bXn0nEjWz2oFsR9TrcovLCDSlFO6my6/jrMpGno
YvM0U17VuJ/aIaRiNejSvaoD1ojNZf88R0yibYUOpCT4O5NmzQzD1+ooUyM66/tcz5qbLhWa05pZ
93iZ1BnwMycSBANFgWEfPeZLdxkfRAq+RCjcH2GtD5+sWrSbKI3jLQaa/pfL9M6whh49to45OgIW
VgWO6cVMC5JmyIDrmbAczccAsyw9TNTxmberzMLIGSERrKFbPLONwExyr6rDTMmBlZ5ifdO4GPul
dKcbKXqBlxk7g6kWcio2oRyZGo7HjIV9asZeo6VKT5LQdjO/CpVWYPBnu1Zl/KiHsiWbArFmoXI6
RxftRpCkL8skM1tp6k6PDSpAt0vRwembgN0YAwaNZRr4n7qMZddW62sLyd0ZNWJBASmAQPKFH2bu
0IqWJbXmAepqdAncFF6eR0VmC1GZC9ByxkIt4BzHYja6xlhKPxbsSLtGtF2SKbcaRztuRmMzmK21
bUo3dLrU0xYaLedYQ1k9jU/QL0axeEyv6IRX9JZMMeJk5s7QRsNJPJ7dj1YQL1joZIGzNMBCFoVZ
g8A6PQLkMSlmFkbtDW6qiBfEN6xE+yhk3F9ftsyzVBB3ucExDZQvgeQVdJEkjxKTA02KMC5WhUus
K1/zuzf3wnQMHdGRsNDE5YaYSuFXVCofozdzyEEl5r2wsYkeD1sWYq7mDNwixQJEnrMKdKimOgZJ
BbNmoiNkNMsmAG5pdf3Q1uNdkhWdMpFPKVGExYKizlFDj29aoUKbGHXdMXN5WoUmzeHc5VB4+zQo
6bqKPLEjfZ9fjd3YLHB3RmVAZHSiJRGgyWcoGQkj73ocClBdm+eYy/rEaB0v092lLOKMsYPE1BhD
j5YROT3IK631OdP9OoAf920rEifB7oAjoswKVBC45cNlQzwjRQgRo0ksKUiJ8fQxMbfX+7T2rFSZ
0uepg8cpvqcl465yNTRy0fln/tvREREb3VLkJJgOz8P2mFlJ7/dGqsI2cO1I8xxmuAE6tVxbMbfs
Vd/rnXOZzXMyRVLNpxb01GeaxPBKpn4danmiMeSYVbw3ME1cxQn1VMSMpQb7EqUpNryiZOZYC8NW
UKrypg7aHaC6jlfpELW5HUQ5VHmZsTOhRoppMDrlJogpM8aSurRiv9JTVfdjvRkHrn0cTVc6Ba+K
ldbLYS+KwP3yHxA1J1iBO6BamhEtE9npgUVTVXUQYoBVkE/JYH7yzbRcE7Og667y2QLNM+UZgB9Z
NfZTsbbAZnKtrDGrQlqmCpWSrjw/3cu8j78Mrh/iZCtNnnhCSodrpNwZXZ8sgM1pLj1NhQChyKhx
7mru/IRloqdxkKpG9PpdY6SDiv3Se9bcojmMluauKreoDlpeLUS+yf+Ow9FkrvAU5NFoKMzDUVoz
GdToTyrXwOIQRhreKqShcXdZoacogKpToA+JtTL00ebxtRVpEwSGj4aN2/hP3ui3vlPj2HC6Zm6f
PdUN954vUzwV6FTnoqUmTMRAPscdv040n5TIIJI6SDpVBCn/KJsx8lSJscqa05QrkXqkVW7uhktb
C+eov2TxOmdiyrOPnbTVMhLoDGkoyXM/doQGx0TvPvM7W3ZxoKsgdcfOyXuSR1s0i/Wfl7k/BQmK
GIJzehhLUAOd0mP6JiYSSJMBEkYf0R3+Pkc56zaGb1nrN1NCixSdIYxyXhrsx5RQOxhyjBElU1eK
1ElHqxuUjDDTX5stH/wFODr1Ugo7wsLstO4GYJgJtgq1KOzrCuHEiIsfCCBO1IWRo0cuOnB1mm28
ZCi+5Z3IN+FA2efLzJ46C6ijlW4h+RY6GmIzZhvTjJoK1LE5Fl7puUkUD1PjzS45UbEw6Me0Byum
s0QAHmJhS7tDhthpch8O7Ka1em33H7BiGZPXY9tTzvdqKuz6adhKgyC7Mf+IpXR3wBCatEu7YGc8
H81tA61KIbE6OB8nYX7Kky5tUuURxh1Z4Kij1BNvh32/fm9ZtfbmlBR7cGQaduBEMqqjWdZWecaQ
FZOKNC2kq7i14huOvtcq8Xr28bIIz9kiNi/J74Yl9tKPrSEJA4J6a0DMF121I2HBbDQTEscYuniX
VyXZF5i33/EyzL/hHFy+4ApnMAZpHESKrhMW4ue7wTyOWqx+IPl2e08zVIGO4kdmxQJ9zF6Uj4ah
8VZxFhSPLPCGcoH507wAGRaOsE5jY4uZ842pTBtzjJRjzNXGjHyDMgJTpQac0W58L66w6hhF957W
8/8AcEAY+wVQMmBn3vuvg6AqvBZFwKAXla3hCXetNfpfddFEC7nrzN3heRIbPbpAAQAMR2Z3rGC3
9dNEsiFwSFdxR7fiaqNnbbiAoPOm3l9kLOAZoXD6ea2GY+UJCSgNnBAzilrGjdN6o7bKSKjZhVmR
G8wT031EtY9u7/brAtPOO7ep32jOJ48xAzeWk65Gchs4QVkmquei3CAx7DaZSKgTyXGVmbRW8GY0
3rDMuLrsTLOI9UIdC37YWNHRSUUH51jWZRZkQSiawLE8r9nzwhxWxGvadRa0S2OGc2p9TWry69cZ
9EjFwJM2cBopg1VNY8sx+ipbUOsM+F4YklNj2EI2h8Jnuv6Kitb6EfeD0HfcoBTdnmAL1rWrIY/K
HR1CSR5EXrtvzOYmotikhzfijDlBOjtLYunAipJn0nM61/cOHOtNztS5WkhWz7Am0M8zcAwC53HE
PFVucFjE1dBgcmQ/WMlVo8c02tY0EcYWx/UrnAESORD/soHMAOeFNYwup00t0EYxcizPzBWuHwws
cJKehC4GwHkTjLYYq04vVdSLXtq15bfdxmsKTNsvEz8xGczzYfvYi8CyPbB2FpLLthZMc1Nm86L2
tqR0B9vE4usClRmiMxNddGIgjcKYlmIWPKPSxAEOsGSGbnvB4LX2QOPsNix6udLMXltVA6J1kubp
mhqjtwDnJ+4H0haGz9iHMzBOYTOok2FG3ChMqK2TzNc/Gjxvi89BXRsaU9hxqeqFadQ5evALxHzk
clhXn/mgP7LYcLXcsIeItSruRsvB1z7ENm/G0rmsuzOk0LuXaOFjwQl+OGMtx4muMsJKje2i6li5
RTo6PeIyIK0oFxQ4ywgmBWILAiN2/MWXnswPOoaRWeh904GrimRXvpvmG80dE9vQhHdft5jxu10T
2mHS0+uO8m5BiSd+OZHHaARJHTZ3YKnHLmLg+4iQA/uGDSO1NtpYG4qZJRrTRKPIDzKyUNWdegVF
hgWxwniQL76c/30FcbnXR27oAtaMOGLbKE7bVRH49YJQT7k6omLMvCKSVGpFRF0bE31he5aZ2XGP
zTvdl3dtS/kCzpwjh+7stJyNgxTg71iIPEXvNLBMzwGIkTRc56wcAt/2eUzjRlkpG4x0NdRxwNaX
7fScNClOAmINFguUaGAdE/bRasQOv6HZ1MrMb36EMWZWvXEdCErCt51gKRodHUyA4PHHROJsiH3T
IswewM43SbLUwRQjX+jAnbKCAxDERAcOlQxy8ZkMQ3ytgNeFMnQMA1MfbgXZSgsCffdWgYHK1CPC
SBSNqXlrqspo5+eWFjo5M5CZ4cjrOiDVkj2cwocJSESJiyOamLia0/VXRo5WvTvQwgodrR0y5fsE
4a3Tw23vYlh/maGTEDdtNCGnoihecFhoHuLKbDplGwSRU+Co2PcxapJHzr1iXYS8dyor0/YemqgL
9n6OP2xCUMxvsRaAo6/H/JUjBOwVkGIY+AVGxlhlr4xUqF7TuwVPPkcKHoX4gnoFfZGZWfDYbwMc
/cIEZ6T1be5niZ21lv6NYcHwzc40nd7DDhI66lNbb2bnZCyCIW+syMm7MdvIKv5VUnNp9eBUX7AH
jCOw9z+FzTneVlTHNwfhZCsMUAyfmmwcnVFj/jXOvVYH4ufxIR21cmk2dupcx1RnOOGaQ4YjW27g
UL0dt20e1Jusao3tZVs8zUUw1EQHDWETR9Ax3zw2C94PQVRoKEo0qwk+JlEzqkH0qZ2w3LjS/dBN
VNC5dMv82n2+TPocgwhiqGwN5EBYtD4m3Y9Vrml9j3rINHvHbIzoOqrJUifpLBU0tTHdR7cXx8iO
qfCwwcaTywNHGG27pnkWYYdMX+rrnpo8ahoAIZ2+OQuzuFlRlQmSpHrthw5pRrfZZF1eGesxLKNk
WyRGXS9A4mTWr7q5YAPkcCAFX6CFKgrV5DFTrZeyohhZ6LhjwTZeVIx3KQ9iJyynXpVsWrlgJmdc
AF0/rOBMfXOkxzNd+TVjWiu60LEEso261jGzElpmbVGo1OsWe+XXraiqZHXZRM6IFXiMpRtQNREz
Z8qrtSn5KtrQ8RB81jwNx50bNGjpZijmlw7NnxEqkn8TIzk4HqqqmVBlSgYhvSJ0qrr2Mhw/Q+pn
Y/vAMu3AlJW/jVgWJG+GZTQa8b1dU4DD14RZs1yOia6rqqZJnBTDUBu9JffR7Gq6HWnWfr8szDOe
gMEV3ByNYoxz5xtUdSMwBfDbxMEevbBbveV2PMof/wkRdKLR58BRsHk5TPTcwz5fnThYgO5WfkqI
k3ZyXIigJ3aB9gnCGOZ+6NlMi67H9t+jeMNwMcwcnC0v7mK03R1Sld3GH3Tzy2WGTgAS9s6ngRiy
RBznmW+3pWVaTsvVhRNmnD662Mxyd8E44JCrk7klkQ4id2f5NuvyInoKu0bSBRPBCPVEdaifsCqJ
BHnaBMFh+mN+Uc5FOPQZFauBkwjnwLWRxkb8sY3HyotsM2FVMiozSMZYKpyfrMJYESshZmTrGN25
xUoGRE/0hzGhg/8cRNjFYLsutnLtsy9SdCi+uEMUpuFWaG2l/UiTUHMtWwuIq4UqiNo0Clek84hL
bX9I24I4dYtxb7ipZVjSx7bPpZbZpu930/v9saDfCuEn9S+9Jnn3ZTRGk96UiSiTH0XE6sY2miHQ
V6GWBUWoQr0Ok32Th8GeiNAMMRwL2+Fr76c1BuRp45WhWBssSBt70KO2kwoTNqs8kHj6toSQ+rH1
Ge0dg12ZXluRH7LC2adPEQpCGqoMx6L01IZkEuG0sRY2KR4+6919XoZJbWNym3YP+qCZOC6Z1aHr
OgmG5JEdDrUsP/WMluFtmXGNbmMpXTQIwUvGvxXx0NDRoUXXC74ti9Eb6apuw16r7ZjEkolt6Vda
t6kTrFqpCjl/76/0IbBwmDaRhUzUMOQucTLfpcN91ox6+iPOU9MINjW+KfBLUaGcbZ24zHLtBvuy
mXtTB3LEsnOjVwEKlbbCo5rYLPn6vzm6ju46dTX6i7QWRbQpcM5xjUscx86EZec6CFQQIAlJv/5t
v9kdXMcGxFd2I7VjAlNrHpWKP3WpoWltRkRHnPyerKazVSHmp/07h0b2JCe2+V0Modr/aLsJZjuA
TMr+3JcZoGvr1Cw2hlV2aNIrlmfGP5eTNxxbxBjtCr5yTgidW5FtNv4ufSXGX1NRu5WckSBwOHEt
rLPsqWJWO9fCNlPTp+OoFnG0RoxHmLtvVhYz9hRKv/zeKjj2sXcp3ZjXGPJj8O3kikie6j0fxV+K
jp2NnSSkHvc+Htuc1WD8k8L+XEqWFF9ZjHTkAKX3lSUdG101s26q3ZbuXbArci/7sVmOEb8eL3Lz
Mg9BQrNudVnHSxgLpd7rgiczb6GXYAG9Rdjq+INa6bKkNZby+LjaGjLIC9mbsOdtNqutGDs+mtxu
7VTHbPjaN5UVOMpDucO2QEJIk7eahrjDs0593Fw3zmQN75o1Mb05Mk3jL6o2O/7Mm8GoF7hbveiL
ZiBHB1tErNo6MYPq3TKF5F4i0gmGf4Dx8VUQqEdMv9gSv3w71uouhLmkr2aubTzXw4IK1EF2t7Ok
h5UoHcnVGgSY11atNIR3RSVe1LNMAmIa2oonERIRNRO1Jbf5lknddN8UeJP0zBC2u1PCasCAbcw4
uIBbS+DkbLrUSRv/KxgBi9UPbIcKqE2XkCz0DImQquGYS0kMaTsnUR3vUFiSeWzhKh/UXZaNBCpV
5PxAltyGpR75R7FuXk9dNSYxeS6ZRngCXDthaOY2GkhkbIsCW9i/cg4zYy3Jxmaz3bceYt9vqlSs
1PzgS1KI7Xozgml72TyswXvnsBRUZa/zcijuVD6X0iK7aGKKXRtU6xka6bQxus2RYVN0GSVE826y
R62z65hLlK9fgyiCtc+K5ytvTrtqqiP9tQ0Ldh9Md3WRz9+cJKnuvYne39YQDe3ZSY+RHu3RBJue
9j0gFqhvyDFvj3Jew3q1Is9jmqEoNAuf26bIjua/WmbgPM5mDuU/o6ejuk0Tvid/qinblxdZwZEP
1R/EShAewki6/JflqMlt5jAtdIefnLtNSiQXvgQsyPY1McsmLkKMZXa718ij6lC+ks/KSAQcTTbo
622I4nIUQ4qQiGMd07Ycj/G+HDL20MB5cM5Ewx/Aq2nwPbJq9uKlngrJT4CbNp+1IL0X9lBqd8C8
q/OVkrcsB/b9F9c05W+mnHfAApaQ5oI/C5RDyrgNHXQIIr9Abp2I2z2ooejLA2N6x+cmW99ym9Uk
aYmUq74jBW/Ec8Ynsd6l6MDD40onH+5Q7/RbpGlgr6Nq1uFvFadaPs2c1NWTWZPYvEELtC7nfSFT
1bNUu3DBrBpM67yCaPS0Ejl8Lc2ebo+QrU7y7MfJN584sgvO3JBC7vK0lZlS/zUDnUsYCzfch9MS
3ZZ/TdQBnW7JsmU41TgjiX8qcgl6iqhgyp8qxDXeMDJTWPupHwR/HcbaJOqKHnu5V+ek2EafXnks
CoPv4lHP2z9XhyP5cpyu6miZSakl3W4IzT6zzXubw0GvfBl7ODTcLjokIY2jb5uGTQW8Ggv7VqVu
LF/93pVBreqrsjJJRLvU6w63LBsz03ysdE70azVROWFiWHDQWQtlWCyzji8hL6BMSa00CoW09tul
rp2ABx28x3o/keLIWwhlEBlULx71HNKD3b5L6EK3Fh6qyaI0pjztOHQg0FimCwGR5JcJsqKET7R+
9SOI09fhIPK/Uem5BlopHAcarNPXlAAx63Kcxbyr1nGTf3cb62cIvNCxG5kw/1Sqw1+NeL+GO85y
pjpUn/WtTkH8osE6/r5D1PMswjL/V06FkVd68fmTPo7yCcbT0fy/LbyPdbp5+Bz38kYdK7M/MSnU
gKRZ0cjLGhFucUGgyWBOSTVQ3+VLsxVXcU8ga4HcV74uaYWHFSK53raQpD2wUZa0TCPxoIMQD3EE
xSrEfJ7LYrjDdhNkq6WIHxNB/77WJlvpSbP9gATbGHna1pSfyzqk9EwTNV6wfCA1RAeuE4jahpX1
Wqol6RxE4/0G9sJeDrS39xxaTNGtA3pMV3CHhzIFgWQgB1Wr6cJ2WH69T64KLXU1tGNIi2tGJAj5
w/VTILu/GRF7Edp5VtUVl5vxiKw56rRPCNpQm37/qs4uGYfmI7UD7bZ0KUmf+8ynENmN7BnlLvu9
54tybRaa/Redq/FXMfrhHwOz85RuiD/BHSEkObNpAY+UVFuC92GZm6Nt6h3DKoJjdHmnB+n507JE
tV8yus/62i/w6JxtbjL/i8NpvvZ0rcjUzsV+gAZacDTLvZH0NIQ6WboZP/Pw/RyAhAe+uM4MQ5Z1
mFGWqqcRswh0iUGiicyVdG2pbPbRHIW8HfMl+h7K5gnXkHiTXyYSV7jK4zT/WfBopm46BDnncH4X
+GsVJEVFoRVkf5JnHZYdeZ6pwH8ChsUMPvJasTaf0/F14/M8XNFxOLK2wqQCCcZcN0vXpEI/cFHW
7FxlMzJtmt2W5pwvewJKv4m8aZe4L6FjDsrelhQpo3j1ZVKcopX6+ah2WfyUfJzT7ijJbFrpK723
nK3e3xfVqGG1HvNm7NR4VGm/4HnqH2tMsqtlnGVxveTCD/ghQjFdVjaNbQ5nkGtNZVDM9jhRcVbS
kYcM0qrlM114aEmNmtmupbdjz8YV/2zOq4afXOMw8ZXVVIxQiqvqthFzRS+YcWtiW9Eo/sVj7o+v
EsErb1Jo9JOZTVPeq71ptrOJY4JrSXfVYVqiSOQ+IPe4GfxWvGZF2OsbNcAH0LHcjc+xGlXSaijv
b70bMFy648CQ56Jusr5c6Og7BE81iF1kfnoMa5b92WnD7iaxSNqaJB8NimEzT50aHArjEVP6a8uS
8IcsfGha4uiUPmfWILKggMRBvvFtdcDG+G6s+oHXMkSELXp0vnKYEvLIMNe+REsQ7ZIs2XS7pIVt
ugXJ3xj4+cLHfhxZnV/hURXuHC07dhxV1Tw72E3m0+AnM7QjOGp2NR1kLc8cUh3eOtiYqvNgBsDB
kQyStWzx6Rs9yLcgCm7O+QwQcj81uYMadPBsuMTMJcghKsZRXgjmaf2bzfnR6rriU7ePFrULzEbF
ZXvAIimvNvhdH4G9ZaIHf+TS67UyKRxiBDsL3q9yIu6CgHM/Xylab/oWswq2No7HMiPer8G/k8y2
2PvdU9jhYWBhv0Hry68sjeN/TC/Hf4h/YR/HyMWdKqDNO+fY0h/jbPmLGojwfYID9WZzleyXhOfq
ZeMkQc2UaczPlS8FhoJkaEhfYKDIL2XqU36dC7m/gGcvxthh38f2Fo3Knzd47MIJDiTds2Eu0QsI
ulYHGS/ysQZB6wnDoMKC6kRePoKVRzhFhJmpOUOjn2xnUm2V/zWrpubXhnKMw8Yl1SkKhz7U7pPK
zUkjr25qS0LY+zzCOd9CtJbIl9mGY++dXIf8glK83ENEMcDim8cSthvblC2NM7ICIKRo/iVb5v8l
hjT/dlpgs3XzsIbOJrYAaVnv6GcQ2IkJe4jMTkOB9Ry6l+/ASJ/K9eM4DjhdRpZL3u5NzP+CLMEO
ZJqUY0Qm2696qJZPqQLJb3K40y9pUtZTBzh7W5HFART4DOcK191cDNCeMLamr24ZHF6XJY5/SqWP
H2Wkw0djAnmyeWafGtIc/KIx8UA+aQq4iisJ0uk0zfN6Pqjcp1OT+npomZ3C/bEKn5wFPfxnhUhS
3hYkmL9zjpwEJL2ovOwHn1UXkWwuAXAzxo89oQ5WeV0rf+X4nn8eB7UVPD1h+dAoHvFU2Xq+z+Ys
+ZdZefxwBDj4OV/38sONYn5hBVIyYGkU+40tR4xIBcgU1wZofNyVgAg39OsxyX9+Tcin2v2cob6F
8HNaDGJZ9iUK9jBPKwVtKp36SsW+he4IDeenQKgQUG4Ke0uk1xsWhLD+G0s6/Am5Hp8sWvhjKZh5
Z6aoZetw1/5Wq9luvVxTzPoKz7xFBotPO8EJ5kAh2Ldtl+6QLSQ0CHyLgDH7o9mwhrez5wZbVWDf
a0JdTI9pJr0662QqgMinSDQ6uz04287rVFQXMJfpe2l4USKfZCcPdCvwumewXVYAqrDD9x629q2l
la+wlUJJUINtIqE5HbmHhYN7v9xEcL70fGRY7E/ZakB7GmrMpZpxr9vGSFN2i83s2Nq9wiEbHKUP
w1qzVygvxMuRWeBAWPzs3ua6WZN2QAJD2cqy9s9cjMWXWxpxf+zTPt54RnJ6amoMMefNy9p03H4z
KsmQjtfpWglz9r5pXtDTl6l3xaRuZzi8zfW2iPLP4nJy72cSi3NaM/Z7xMBqb6pxa55ZMwQP7yOH
xwAYSzF0ga3rqU59xa/WlKq5G6mm/9Vr7iECUoO4pXGLr/Sw2nRbsZcKkUeBHG3Ak7lIUJHH2TkW
34bRB3+HalHIc5Px7CRpbY5uhWQC46wesdwNuHjcndCENyzd+UvB8/En32D0bSezFlk7EswAfcZD
8k9Ms7yF3e+7hAO9Ks+bm3TVwUVjHisTHMJ7ke2AGxCPsouwZT0g1y33HdOxVK2rSbmeRoztRUcE
Ta4Ld+AyG5ggkAUpj6pq8T7Tv2D4hl+JpvtvCjn9H9AE4XYUdvadYaL5XR9u+Q9IoHjcrJafcxHz
6wWXuXVgybH+erBESMuA5h86uKMZrnO1ixq/1wacKDKY4zQkucvalA4r7ixqBnCQrNifBcI9sOxn
UEWgelbro8OWerQI8p3TWx1I8ceFvbivynn7EBOnv/MKFFq7U2E++Y7kqdYL4J/dLpdSouzNIms3
u9cfYJgxJFvWjHexWP3WBtzEe3zMI5lgrfL2TtsRQ0qS2rQPQyUW2LpWUrYBe8c7gTTrvZ5Kir87
07CEQLixXKieB94Gt3msQLCVYvmP07JeBkmO+6H+/jBICSrWtCvLqrHb2VLbE6amoDq6x/kNMv3h
MbPl4VqJ/Sh2cvye2lbqlitVIpOwdbqslm7MYdi/qbewfWQu0JcyNhS1m0T1tChT/y7GPA3XDR/5
izbz8tdAYn2P+IglnKdyany7IAXjLfEAUtsMHRjm/2lNn4VTaAEDQ3QmSmxZPXmVVL9trrHKQUVM
X5lzaB3HEuD6KTfuxY1J5vxW7FiSMfvmi+1zlZK3qV4QTYedYcBCWlOEOe2YWu5kxAddWk3F6lq8
4uUnIYcYT2w9EH40YyPuxMj5g8qxTwAHAqd8Eesw320RQQmXgTTpdb3z6muUVN1Av44pRjiMGKmp
/QuQ5WrtIUMejs7XpGZ9XWgI6AUAMcRlwjd/P4Fs+nsI05RnY5bsXJQOE70yc5y6bNv292Q9mscS
4j5o7RUiSVpeSLF1DfIfb0FlLkUL4m36OUpudKeNygRCWR1mrxrBUXlr8lH+tA2pjk4eOo+doam/
o/UYGrRCMz3XSOKtWqnNVJ3z2qZnPGMdMbnB6iyznbxDXAS7O0zv2d4XotjvBNxxxxUHS/RSkWNj
N0iORHNkGKtZi1pErhqWeHdJRl1V/VbUcKkXI4oMBVh2M6QiPuxGrM0pesZvgwpbgQWsCHnbkLA/
TEeJrqaqETSmsJu6mioQRacI5eFbMej4sTY+WXs8Q35nvcnSvjl2HG7BB/nbEK4/Gyno2JWYUP6C
ZAj3c3UY1mNnVj+MD0Q8JohiMONzowEC937JDb7MM9hpe0/zIDF2TJbaH3TIxrKvVb2GTx5JsreK
G7wFpDZ4CglGdWyGe87zy7cAABbnaWv+lsW0qdO67fF4Pwab/qxBHF4FlzC8ONHZt0UezV9pF8HO
darUK8LT6W+7kHnrjpzI92RC120TbNy/IpkbBC+VzXJOtxKntCntIU5kt0198nbQ09UGrHtvM0XT
eDeKBjNLxFr8s6Q74MXUZ0gGyAFgi37SvPYt4koXf6rreeGAOXL5k3sEJyA+PSrS+o35d0NnjKFZ
larqJAX+mH5xK361r9dq75MY/D2G5xW7bBBh7SQQvekEd76UwNT0+kGCK+vxr4jfkEJI1vWpnkld
nzLE9WDYONZwdHEqFJCpypqkI8HHBU1Fb7pbwGn/y0KVIPoXz2HKrorm0H/WwSLpdKjsmnfAmLHW
hCq3QHpIueibnWZEIKYzz4EOIVwPKPGmmexUjMWjnQ9+5xJyqN6bA6vQGCHb65jfECTPNqOPc5Zh
xoACZoQMWGq5cRA0Xj3Pm80S/O9u+ZHmM+a2MMdEniNQX9qVaiqfpIBqoPXBaiBuXFY/EEuXV63R
pf0PhnhvW4Ahie5LPGbdy40wAFa6GR9dQDBOC6CEJxcH1e7RFx4JncChm3rD0cnovRiG/RmkisRu
HxaVfpdv8TF5alGmkeGGH58wTbdkSN1LFmnzoKU3/gK5/vy4qzHN+gIZEU+mQYAjMr0NUt9VeWSg
q1JmMQkke5aSs20AGb1KNo/QeMyjS7tlUVO855RjVSvQBmVbG1v4k44E4Z1ExEPcTludXm1aG9dq
8P8vDKfKQFkjagasgi4jivGEF2qCVmZsPeReWETLYrzYMa9jj3BiDSpzmM3Y1ggeH7rSDv6DKmGS
C8OWeg1MNX9YqqP8x/ANQou6NZrQ7ThAVVsIEZMzjyOP/TZk7uUoiCRtmk5hRzYGFRVImKmSnZYa
gu+AbCxfQ3SRxwMwL/Sw/MeBDLWiA097rJj2j/oeJNH2a4BELgHhDygEebZHBOqXGhAB07FG0oVh
h340ndCbRErFJ2FTBChJG/4ygKHXJ1mRJnQE+8Fj42dMTnAXbaxNkj0CZw6CXw95Bl+v8aBl2gLJ
DKqvMLlunQXHJ/Ek44IFwNNi64pZ05/NlmKvTmG6fAblkwLCWFOLQcha3hpeg5MKldGPdsLI2yOT
m19LzjBjuJG4tXcHc5/ZEBKBee/QdzOXIr3OzEBetkjzJ2h/o2wLMzRAWBO1bScJtu8+LgUAMDYW
5tf/SYa2cY3+yuzmH4gazCsZllWcmm2dv4qco51q5+PnEcj2kAfFvtYFER5YDvLhQQdVogQNS/bq
BEVmrwP6dFVlS/Z3sCh5uFScMfCi0fbWq+1PpQiA+RgdErdszQQsyYhyQV7bXJzQ5+gDGLT9Gatq
1F0+FuENImnyR4GZQCNrmN9bYVMy3yOxFHzSaFb3U4eaBej9Iz59oLNq+9oSZLZgWi+/CIIckw7L
aP0jy44ZSO/m91/ES0zWzNjkXszflcYzNjwptE/THSZ1tyBH4L6FkLki7TDtaXnvi0hLUDNSPPk0
YN7Fr1QPmSclog0d+l1dORSrDZ9wfF5rNa+3+1BlHgSTdEU/VgIwJWK06+zKrhRRWQUSVorepCr8
wx36LlYYNXmnAae+pgcDWMottq22oIA9RkSTFFdogilwbTmACM+iXJ74d9LAuVFZuEPZyxXWD4z3
bVmT5d9AJKWd8mzFKuzy5Xn2zX504Mun/dxQhdCXzE/p04YRJOlKqHwed4z/G8pBzUA+wT5i4Yz3
yYYhe/RIgB+kdi1HrYM9yU1VuKZwBH7VxTzTVqaWyg6HJLw5O5OXMZ23CVTwtn0oPgCtdfiYHG+t
d/qxRDzp3w2d5wFIc/qIzN4le1yhhR8A2UmOz298M8R+Vun2ewDyl1zmPNhHmaS7vB1KE2O74vUq
zzAjgv+byXfo8Xfe8EnuO2b5vJ6aCWqenUwdJLbsU3FgszBRblhoycY5aCLN2WMGN6w9bcZtp3HY
QfF7SPlwf0OGoWITSfnEU85X3OoRs8ICNehnwkFMn9SOUtyF2ePE1ktS/TN5Ep5psG6/1XWJlhPg
uUm7yhX+Azh4RbsdIuRLiehbdj1RyOO/2xwyMbVecox/ywjcDjE02dAB1o1vs3fpe+CiTluXcXIL
0/vyVVYHgGcEPSNwdQYF/NuKylWtSCQ4/GKs1mu5E/zLcnMrRlpaiaJbeV38A+9RgO2AiuCbLJbw
XCm6Y81CcHzyF9gJYHGFouY6DvowuwubTH4JQtfsRPDNwqk7JlF/48gDyPiKAf/tkSW3PPMjD58e
Sq53XBC+0oJlQ6hTBXdI2dHV7eZyID/9BoBPcrQLjtBPTEtK9GM+kKRb6kjyS0hN/p4UanqFSpX9
scBm3xHnmbILeGr5us5T8bXFhfkWQ08CzB/c3KdeVnrvm3o9tlPhmvQvhOM6ttkwIwQAX6Og/Drh
4vit8Pmu4iZjath6AzUIDjKMnf/wPvoV6OEKnnhyImDEg/JmPZWcMH3at4ne7kibAN3kFf0acgkk
IF3qoWfbUR7naopQE062SAg2hoXs4/1YzBLXDGaAdB7nNZwXa3PRSTy7G5UuCbhkGDK/uD7Mk1YR
Qy0Z9qHoAuDq/FSows+dTkSe3MZBbEOLYKLinWQejJAa68ycZyywzxUnqe6agpBwPW0se4EcFskA
ScowG1QLMlwWkwKdGb/ngHYcBv0gVK4FivuhfpIN9Bi6NL740cZUV0/JXrrxfBAj/1Qa01E3KYDV
rSBjgX6WCf1iVl/8B88F8BnF7VK1m1EwX7xRJBmm93kIWbzjG51Im/MBaJMbi+oBWl3N+xp9OIJq
r1cUJVJY2Osc0iHOIz7gIi6DWKv5NkP5APLMVpOe8K3K6WXmYwDcUxxkOi3QJVHAeRlgZW3K2GXB
Qj2c8shf4esqZSuRZzHix7fYlyqLpkWLBMdh0Wm+doTo0h6MT3pTHnLgyLBsypuS18QD0D/8T4Zb
+apjhMnYz820dISj9nWOZQyRw2pZ9RmQ0Pi4s+98DnGU6StJmP0NvwdeP2UHCFCC1H7vGa132o1E
Q4pBhzq73me8fx/QCaBA0kqB6MpyFFuOMQsvp8o23aYTIAaEm0AcidzEHUvsVK4G3waSaX4RBrlv
6AbVcKIeS0RLeWjOyhky3xXhGMq29omf2tEhmagTCoDqVR3K4ksXK/utUFIYbkJlr5cUI1FfQwNF
nyMX9i7QZJnuMJ2Vd4dOKnUpnHJTVxQSohpMDkBr0tSlWy9dRgDAxBGHhxXF8u6CxYWs+TQ+SSxd
vz12Alh8yIKAg1jr4RevRx3gpoxV1QH4Bw0Aqne71RpjylkCU+ed0GGzsM/m24/UHstfIkgx3fqs
LK7gvrZ/SyeKU5Ixu/4AdA/Oy8AUGVCU1vJf4+T0XwC3+iWAvr5SXUI6MWgk+nQ5HzG9mRWjeT85
TR8M5B5QiIGDRY6SCx6Ug6O8CxliyBG6eWwf1bygCFoGtBydxFRbN/Npx6M4Khx9U2tFW8V2+tpA
evTBROpfk7WqbSsz5T8UQqLTfmaOPGGeiFCorPjjq1r+otRur9wvSdOiVqczPFDQnUA5RjcMLWHU
EyKPShWxu8XdtBMCYAA1IEEeMJeutrpNracfRWrorzyp7BMlWFDbvXb73ywZFeYRLEG6H0BrXktc
IEa6wea3E0bSshOT2xdoVpBbjbDPHMG0TkNkgVdf6gt6Ifus6FEYxEuHmCPnaZ3KnpKimvoBNzDt
IMut8K4OOAfdlOUTZMvIDAN/riHYar9rMkwreMC03fBZqTtVA+4EI8f1KwKmxH/cu22BCj+KByUw
eZ6CGzVoLdC7sm9mR/3Zz6C1V1/KtQsVp7iyAS7RUxzQYMCN1/6P5gn/wEIAH/ckSXzJ0pDAtULW
44WOYX7OgksBGqUHWDi0j0V30GuAmRa1WR6cGdYfkmb5r01h038C7JTTboXy6k+As+59XIL8uZcc
IzYU4DM0YdOQv7IiLHDghyn/QUBzsyt8IH39YG75ViBiB+HtgRg3c7GJ4qR1tkG/IMHOoJNAJr6U
JUQtM0PMZXusynw5GC7+lFhBR8wbOd7PHEMCpglwXM1pKY/JdOsex1+pSSEm0mB0vr+qwUBXFMuB
+zxJxE+31mbpk88P/yTxcTIN6JLOH1DUYQkJxv3noSyWLdu/T/G+02m5ipqrtwWEMA50I/zUEQAD
SQvugDUtQCdAUbHk7J4Zrapuo9mGPnzgh84ro5bh8x4M4LhISBBXVA4QDu2jN0/jPkBiMX8L7VtK
DxagR7PkDbu5eMgLQN248zN50JsZH2GnQXjukCp6naUGGPD2LVHCC1cUCIjki637CqDaK0BF/Z6M
R1acqkQAl3XblP6AZlKVHXwlAK6wr5Vgpee0Ch3qLMQbGL3UU7D4RExP1hwPnBlQyT1eAbg8Rij2
3gjLte9zFpKrg4B+Rw0f/Ueti+GlwBSD+1QS+5nmESw/EjwnfGYmLQIWdXKw13SYiuEGkazHg1qR
GHPGq4DCBmkeeuVS4FvIYGDdOmJyzzfgTVKXaBVh2e4IRW1pKzMa3htB19iSMgwP8Fu4Z5fV5tNR
Q7erFJkht0qAisfktgygJWnxARzvQPmrtvFqyeGwBxY7LZfkWKHs8ZToW1zqDmlDlTHWBViuviac
H/wGZLif90SW/zRlojyRzamP7/KALQ2cB7K8MUlcV4OXiDUEX/q+1kcKvwPLR4UORWrAM8AofogN
5gLIY8rhR6wEvugXAcRBi8Di4vpmWEaNkYhON7FQQLD1AJ06AAyoP84rCfwHbxY0T7nKI8Px2fIb
XoBzQuZNsgjsUCV/Toyf/x5LrP4w6MEhyGR58j/qzqw5biPb81/F4Xf4Yl8mbvcDgFpIcZVISdQL
gpJo7PuOTz8/UO5rFqqmMHTEPEx0R0e4ZTGZicyTJ8/5L1/qqeRRpCWo7qhDANrGl0U4hn4reqTl
eqd8YRdGV0DxfwxenZSOkhVke0ZIfm5MpowiZJaI+0guwDMNE01OAnZUBpvIJGW3O4GXqB3RrgNs
ZPXyBaCcwNygdIc3k54JynMGGI5opXANR1kn7oO65EhQ+LfuarlQ7goq0Jnr9Ur/VMrcmmw+tf8u
Z9gN2VEc6R+6GuyXnVl5+LkfaZdRk+q1azjYPTsccGWwaQH2VWhDFSqveSOmi6FXknjJh6vAasSD
8BBbgw+QbQYg5hqOQ7uu7EICrpc9VZBIv/ZKnd9kYjgo+ygpxG0mDI26I7iWsWM0eROooCYoCWIH
RD0h6S7jjP6nNHcSwdSZtgGjtNsPlpbSb0hDvSYCyRR7MUqB6IBWPu3tTok5T3wErwLH1Gg6jY/O
vI77EEezWqE8fg2pjOpBNsS6gbdMBT6XsgTVCu6NoNl0hZEoW5yCKGlHrVJ9zSO5f+kz7iAUueg4
u1Ezlp8MSxKSK4C+4YeIaJE6Rj+/qugx80sAlwl92yD3+ooOqfAB1iJtbGPqo2c1UPsXenyMWsV1
bLnUrRLztlJTCsI4HE68B9C/peuamVr1BR5coX0ItDx8BHTQNCRcXdECmQkFMCMDVJbYqQoQWHuf
klp9BZ22vu4AmreOSblr2uOQWITBLb3WQX4AYTF9J/HqwMMPhurVnxs/hgqyqZDgMi4EWvnPqHz3
XwdfGdodPXkzdy1exWAsWgF1SN7XFLd9YxKeLCTRkO0ydesmaGMrAA0WmCTXef6ppo0PsEoMxe8C
8IjMncJY8zaAQyygUTxNU1etwQjR6Z4PgNqOiBXKmdmVjsmdopNhGyDN6PRZD01emvdTq/QizcqJ
acJQLncgbfvrqasnym8TkcGlMdJ+9AFNt/SHpLikpmnGn0PkERS3zfMK1R9QgCSZcTpSK641Qk4l
xTz6TYAhEpCxpmnApQhBTItBYNvQv0XGMS4mw9uX1JZDRIpIcJ1clGkZ0oLL9C2yYwXaTEipmVsq
9zF3kyLTmlOBkaMZV008l7Oqk2laKYL/ieSx7zYBCqqXiMlIVFjETBB4HNds334QUVUoo3T07Hgk
vNNHpOBzgSo4j2kAJwbYrimSnrVYjuEPZ8hoorbaxYObKp36M5gyYqAQ4kZjC0pKjdaKwADbLcH6
Y5WUySPARKXY8KofPnd+kAYXAok3vY2wUO4NX0Zha5AKdmSjZ41E11CSrnuSm+cy6sxPyAVbgI9w
K/I2iTVB6ZwUubmpzFD+FuSyoblRNIgXk+bnxW1l5dV9P2aaCHbDBMGez6l96ilx5ahiCyqMjFyA
eZ3p9ZcsSHjnRsiCEuQBcXoulXH1nnBADwmOGZBcJUsEAfCb0N4RpqbOUaIYjGMRoWjUl6/3gNpY
nZ2LeXNNaKRPDI7I+woTI9mPKKsOLoAH2oPAfMqnEX5c7ZYA3spLfFPEP/0hM5WdKFDjcygTSFwl
oo6DJMFFMDdSr/D8RP28+Zn6ct2TUMf+ZzR2u/sxqDpumEL3n8tmHP/0DWB227iy4u8Wl3S10TlY
dCLKyCyRoIkMcKEjKafDjqfZrQYC5wYWA4kfT+/4BzX67DkvjLC3JaThP9PFpUbT1814nee99Yz2
C2geOsZaSRdgioAsK4L5M4nS6XvI24pZSQmYtjY1OtWJwkhr5nae1jliaCTfQrRdMe6RJuj2KpU6
up7hzOmoOwuwaJZPKeATUeTj+7TtLut+lBtbNORe4xyoQgDKKPKrjVlYwK65W7BUMn118h0asuUN
zmPi6BqiLl5pfobZQCj1Sb4jf4y/lDlRmSQO6FErF4R+AI/pD+Cm0R281gacYSinwgZEuHfXEJ8C
hzRf4pkW5u0nGaz4Y0Hv5kHT6SOo3I5XaZ4oH6NEUbP7MupbpHassBv3stkNn+qgrpFBnSoFGaAi
abzdmCvRx7ZQaipP/QhpZRQnqo3kLoimTrIZmxteSYK+CdWc5+JQl3rlyg2nZuM34UB8tPoqu8jU
QW6h4/aqaVFb1YgPmtLwxwF0nh9FOBWCg9ZajqJBJI3RdzMHOLFDIqPzrjveOAC6cKr/OICbe1F5
GvCppVnMJfOptXtqAJxsBAEDvKERk+99NXgPHpn+T0Sh5jLrOPQqgYAccAMVR3mCDwLSI4Ue9FSG
Axd51UjWrkz6mC4rDKF0P4Dv/MhbpcDYOJJr4PMa5KBemkrJqROYiHYsy0kCwoQiiet50GTIIw3j
jto02aYGK+BDVAG/c0MsJk2aBy3XE+Aa5bM8luH3wQTZ6ySJQZYL+68qnVI0vbssUsEZkfmT5NJ2
DeJtrqT6JyGVAfK0iIbc1YLUTE5pem1vQ38DzVQYYv4QG+H4zWx16ZNOQ0vcSN4kCm5gWTQn8Iby
QyeuUlLTRFCye8lszI+4N+ZPolBrAJby3Jcd4iHlQ9zhsisoaUIGr7lSntGTB/AJHDe9qCBedRsJ
3ffG4fcRHzw4z5fT1OdgRCig/qzj0H+SqaaBqC2HNKQTyxazZSUVRpCC3Yy7BOAGOAAI/BcvGwPV
BZE00YY3zGIHwp6/qYCty7n36L6RHAPJt1sFnbSNXzXGTRNpwkCoTiSN2l8Ufa2KOHywvNi6o21I
xaX3vEmYC1xDbpu6ALVlCFXS/ZHI9kzSwFNDBmVpNzlkBxtilfddDyhVbGurjFR3BAthgfNqxkt1
0lO0LsT5honEMgk3ahdQlk1AdCgbKTWN2/ndqRFU2umizmu/cry2o7aHfpN8VXeT+ujHRDEbgcsQ
ByKeJVuzKkhnEG+u/uwh/F2FZdrIbleJ9MtDE1YBK82GdLSm9BO7m0bhKwREvvEwIoluhpP0oAwG
Ui0luEuZ0hgpmt3HuQzxJs6s+yb2Js3msR6QNHiSxIEQZeGxD5Xp0Qu7VgIQPteZEYNrn9WoVkpn
6qnDOBMOFN6sKzjScKNmdJeOhS8An+VZbY+KIV1DF6tuTMsHcGxIKZm9rxoNZlFW0Q9Eetrzcj3S
6p2GuPe2AEVVf59ItXUvZAEqGpZFx/6D0vV0M2iH165H2K+hWHDXX8iRagl23eCl3GSVwFu0oe2+
4bGaRdAQozy/l0cJWACYsRoSjSfS74Ij127KIRgLtxIHSXXMCQq0M4ht+9wpvdBv+raSoq0VWDFn
KrB0Mi0AqBPwOd+PXImSYPhz8CnMbNpJkDonzSHAk5iNMZALq5TDS/THrPS670LzTgvjpHSVbkqg
aeVg7G6h/NDUbuEpsBilkv6U4kyqt2MweYM7DpSstn5AYuxKrGLlTgRxcouILhULmxSCRFVI9j6G
pUEuUWJ9IQD07EhCRs7qS5INGKqH8D4+5s2IwstsA3CNIULzFcysShMyr/XrUqPv7CjTWAAtNosI
LUbVk0DeErlsgUbKjeRJQF4GKqkg8Xpg2W4Cf+hn7hXjY55I0a0KKl2cAYPUjqnGGjxE8+JP0+t4
/FHXpVZI9ZCMK9Jo2DRGIn4j4+sbhydKRgraVeatVCiltPNUc/rmC714DcW0Ez9AJlN+9pqkzMWZ
BHgmXkL+BYXhYKI/Kma3kAsUCQy/0ga02TE4cAABcaKMIRLvA0wPYidXRT5YJ4raQ1tXtJXLVqe9
G4u1dTEKftPver73p4kbfNirVDMuIqon943SUUNC46y9AhDBLZmDPrkhO+C6SMQ67+yppoixM8Oy
ooAlwyb4RE0yIQXJOxm8VBab93qaA4bluvFvywQksd2xyl9AqHe380MPKI6YwAcThLy+gyfp/YgL
KshOpwy8MNTBTICJYKnyZAUjh9kvgtEAn5VQrkgjhHU3qOGpPxKKbSjDykXwEKhZw8tXtMondIb0
hCJblvzwpbICBeHFlJRgcycFmPSseJByEAAEWfAXqobmsR3WmJK7nOLxmzXqU0cer4AF6SnVaqBw
SBvBSavJRzWEy+DQhdK/a2Zl3HMH1co293z63GzdaiM2fkWKXxVK4czRedzKEcWdTTQ0lLE1cwIY
GZjp7YxBHd1gKIdrMpes1vc+He1xE6iSWSItVwrXdcetuY/zXLkwqYnItonAPE/4fCik2xoy4M/K
E6dbHbZoY/cAK9p9M1F/u4N75qFtKhg5axOoWr7BxasxrqZGT4rPvAuEz4JFYZQ2UCGCz9cjstym
L6SnJJtUkRyQ59EPy486web5BUbRkyBN7YoS1PgXA9dQi5aLlWkECYXSGDhbnyI8AKBwfARd2uG3
YUFd2ioFXB47b0e8aM8zrmctgbfiBpgHIP2JXIOIyBlVyAW5O5FGzSoB/tAQVuVvQpt7dhuX7c6I
++FOEBLEXgXP59M1rZvErbQ7P/yS8D0Pj1crdHwTGVu6YIdcazisVQNsJbWhXvEcSoAyt3sRlKAC
u7O4pUdh2ZOm+h+qIQEWfH7wpasYBnOMLosiXUdFn/VTDkfHJ0zXaN1lduxx5W4qyeMgpdgCbmJe
FSGwJqpoPsxs+uchLyo4ops4A21CEkPBu9Sbryu/0ZJ7vvyNFhIrAJ69skr5HH6uEodpYbqRb8kO
qdLnklSYwEMvvIKNtkmaXkPfyxx3WUYFQO59oOEjJQfwJNbKSi0lAF5/LUwMZ9VbSTlSFisHInSr
8iTOUp9yK9w5H2BHQjUyrnM9d8+vwlIbYh5tVvgwZnVTMDELmZSiVzNs3kGCAAc2v6uhoQCPgy5F
Wjhow3eMfuUVEZ1T2xDJPUnX5j0oaQvpCwCSdR7X9OGhA8p3OjAT0lwJLG4jDheg56xdkcHdzhX9
ffYPs8WhDtJYn3cg40uLHWjmMBDBv9DuQwgPyhXl37B4TFXuggsqQbS2zy/t8UQPx1vsr1EXIKYU
BcTDTOx50fbj9ci4H8BjKGDFy8YtzbL8aGmJvz0/8vHOZmTEZzREjQ38qObf7I3kUz1quRSq7Gwc
ksRLH2wrF2+Rv1Or5XU9MQlk28DIoIhzOApDh4pVcqKVXmoutRn6ZqbSJU35/pMB3npl3xyfC9S3
CR90j2kI8jUPhzNVy7NSgZ1aNdxmDaVhh4rjF8g10v788h2fCRWdDQM3cto96PvOy/tm+aByVdUQ
cjd4pVxekMHAxYI+HDoAPGElV5RzV2zXT46oIMQEAx5qwlK9UOKFXaYtZ74IhP6HN1LospporiRW
QXyHWqO5ojNyaodgnWBChDCRf1qqi/c4Qqh0bonGVct7xZqKunALo+6yf7AVsSBCE15SVb7aYi1D
wORkFKzlVBolWOfGAnM0lCujnFo/5MolwFO4oICJP/xivQFONw4YpQEhoEMttKZ9FMjVZqDGSgef
Wtj5LXJqM1qiBXqAtIxotjhhel5p/mjOW0TqrPs+QxjEGXzfEDZtQlKzEkmWIkXzSbMUQ2QVVVQj
ljYludUm5MAwjyvJT59DGnrgQ2OgK1NxZdbZbEksNN3n81M8Eb64GBAhk4iVOD3Lh2s6eeakaIBE
bTQFYHRKhrerR+qtShpty8QzqUIo6k5VADyuTPfE10QElm4zmkwEF3WRqHRymAdmyUmvvdZ8kiFe
R9zFUrfHrKzd+vCjN+eneuI0zAkZ1iyKxJW0DC11bzVg7BJ6WcBDXQ1ly20rKGuu5Ce+oiGj6KZL
qBQh/byYFnI1fpTNZ86TY2kA9R7X0U6pa0ncSs38lpBqKFGB1EbWyvxOjsxFAIUNs0D00g8/pQfu
f2hSPBLyuBO/wraKqe/EXng74ozxndAO1rWHyemtBNITp4ThRJILtK6Bt82/15tAWsF4NyCYsq5x
MVzWmdhtEIIV7i0KKCsB7cQUUf9T8C/hpMxu4YdDlYkoT72WMkWof65QgSwbtArebUj/6L4Apfw1
lqw1ueITE7RmaXjsgzQKKOLik8KXRoK544yEfDtXrEAjwWzxdr4ISeHde9QC8mFhsoHrDRqYhxOM
4JxTTmKCHnpArtUAY+pLbU3u7fgkzIYLIh6rGoJv+lIRUOxMTDxKbGAE9ANu4z4GzhdE3UomdmKU
WRqP/xA8UdBfRM8WukqaaRa9aAOIaCFlGmCdQF/Z9SdGwc4QaXkkFGUR8bPDFRvEoBvI3sFYgBlJ
byu0dXI3r4QmWNnmpwYioUTMXuSOYyccDkRDSfUzyqf21CNMGqZy5YBXXBEcPg6Kr46iyGXhEE/2
s5iNTL7SDxk1TqYbXxI7w3ET1sA/igHS/waCdTE+vXfLocWLVyMIdW12VlmEjRBUN+UDEmZFKXix
BWaxLcZhcM+PcmJihklYVEXuNp1n3uHq9ci3+lVc8hK3SjqGSWBc4SVTb02jDZxi8Ne8eU6PxwsA
H1PSu6UofieLrWFQ1gGBINS0/3ATpbnq+RBtIjHK79uhUn6cn+KJDcIUcTHjkkHy/+jljTw+pBUW
cgyyEOJuTnMhb6b373ckeaiLacocda2FzrBV61Dc4RzYbSJ6d+YA36mO4nHFvPI4LaASpXGTGFyV
MOIXZ9fTA9SmZvVMBWc7gNqIskCa6T+B2Ld2Vm9CwY39gQ5e3aS788t44suRbSEXqGFVKFFKOdwp
XSiGZYlfiZ3rqv8VBpD2FWaeWm+THNUOW49BFG3PD3l8reBLwVLOjRwuz+WdHfRyZvWYaNuekk07
DVDWt0SgIXklyLzO7zwIvJKdlwHl3PMDn9gyJqqeJgfQ5PwtpWaxvSR/RW7Q7hCruok0NbXroujf
ncYyPQvZSxm+FYrfi/srLwao/Ca4Lysxsx20Rg+NNyEzOApJkmorG/TU1uFqphg4ryiYucPv1yo4
YgFT5VlqDuEOaS+gdUkoIErvGdE1coTjtUbNbqeQWz+8fzkNlhGzEZPto81b600mYoSUrn1dA/wP
lulOQvJpkyOpuPJEPbVBDZknMSmkxkt1kTIj+VQoCM4DTNZjw67BK3xTBkQ9gd+We2gi9f4fzIqX
NDq3vHoI1YezmlBTyWEIsjvVvAhdSO6FDsoLjayV3XhyYjzy5+SD/zUXT32EqUCFItCAgIsHhQBj
YPoldW4NyT5ONbH+OEH8WSuEnRh09kjh2cNicoUvLoZJBqVcTNBsRgzbaFHB4BqBwefI2vhp6p5f
yuNMjs3BA1XjmcqtoCxiS9rHkGxR1YER1cAtcsJpKJOvUL+McoAgPvby2qPu1RblsBw8O6bwsDJZ
V7KHxdcbUivwdToTtsWxSzdh14jX/YCAmBU22d4z6RxJYVnvAoCRWAAKdKdsfzToB6ZI5K1s3RPx
xkL3hJCu6MT2ZXoZ9AAzMYfKgdZU/gYfXRB8PkLx51f59JzfDDN/hjfnMNKbpBM9zG+8aRp0u2pn
bS2cIlXNSRWrudXSQLgQe9prZoJgbZHQiUa33MSUJxJXbKpO7S+++C9fBSLD4rTmaMl5hsqUfaDj
jgpY9UWpyhhEmOhfdjVPtPOTP7XE1L65S7g5Z0+3w7mr+oQ1BaqMtqEpJbJrEIiMMe1XZnVqIxv4
iEto4yt8y3nWb1YYYLCaDC3vBBT0yicv8mkjlrL/jO/2WipwckK8uWaBcqC94mIBEUcGHyCRcFR4
iLteBSCQPk2wknCcHAVOCYGH0gfx+3BC0Jq8QsY1FZdgPzS3qBSprctLCwL0+e9zauVw7+Fqpe5O
7WGRxlck9yacVgYSGnErAEx3jbwz7gsIw5/+yVDoPltzYo0F+OGc0nqoG0vgIxVDU9yaXhPQ4DRB
8QIm6qPHfzAYZldU4EixpeUrHDWbAHFoEt6O/su2bRt8LwGIu12TpNvzQ536VqRoXICoMXPDL+YF
hEnV65TKjaJo6T1KFuaNbnbmSqyaf8oycKKRbMzVIW6IpRRzlnT6GE7su6wGNmm3QEUvCI7954AC
1bZoIfucn9apnUGtD4QiYCVaWIvrT2ngjKc6nTPktDInmmDHVREeYeT1wcrHOp4b1RKVTcHFRyVj
ObdelaykBlI9k6mrXeCV97lZXYKU0/diFXYrEzsxmonsMu4JWL7MaLPDfdi3ioDZON11rRf0Sz+1
hAecnWDuSO10h0Kft5JvHu8PCusSvjnkETJE18VZDkUdvL6Qw2mnxf5USNNIyU3uP57/XCdHweSQ
Y0wpg5bn4awEodOHCXEmAG0IsKqdX92A4FyzVDqxdnMuRJ+FxwE15/nP3wRaqvWQo0xg9Vk3dneS
5M2ICUi/l2ra61/k0kv+fPe02IIUmWTE6mnwLKal6EkV+gFPAgTGSNZT+WeYGe+0qKawwHtAJSwR
0Lk8limlLKA1kU0dz7tcQUS3RjqG4rKaOSAx4KeJfLOV03z8tYjrGu6bvClJMZf9wLIrIOB0FnC+
pGyvjCnyrsW2V/p3R3cYFaKBcblBdJfNRXQ3U+A+4D9ihDGafJPG6cs0I80qPVpzwTqakK5IvMAN
kSeyjHn54lAh9FsJrQgPUSrH8CnNhWITN8G7y/OMwtOUdGL2SmBCh9sPHChgbwO14QoWbmnHmYkS
Ti2V7XgDCHcCaV1bYOigyXP4EbosV9tkp+Y5hw1e5EQQGo6Hv0HCS2fm+wJeqhKgMmGlBFdqqKXv
vf+5TmaLLS5mbmZC4+EwIurwrTqX8WCFma6l9C8ZGOP9+bM159oHVwoVz9ktZG6FW/N/Dwepwqyu
mlr/1kIRLnLhXg/3qWhsc0m2MbwhwYHzhV3Dyp48qi7Mo8I1oqyrKugFLb4hUELEegf929BeWoF5
lXYbOfecRI/cafp6foLLoagdizQf8Mih4goBehE8QmQlJpChkIL1wb9B7MRz2j7tPgjIrW9EHZoa
lb1gc37Q5Q55HZQWPy1NmRRjWdqLEB3S+nwIbOQ74nvoAclmMkfTPT/K8nb+NYpJzqsos6/e4rzR
g/ZRA2ZqASynHkyJMJdiEVFyoJWv4SVODDZ7hUBDo+GNQ8Yi6ld5jkuZNoMRA4+x+sL8yIXGjTk0
3js3PvM6GGqx8TXd84ypZCioiT0chtTboa3y3pRtHoXKD9YY1NWIJIu42LZSAPAecUaCjLbraRrT
a5uM7flvdLwTaM5CgiBOUW2iPnJ4viAcTJGmw030wqLgFVsHCCwm7428dH4ORlmcYh4kSAIMPB7R
A/VsZLOexFh6Oj+T4w1AOQJlVrw55m6TsfgqQyI0sj+hpIZnkf5TGpBzSODnzrISxppT0uvWfRuW
SDAYjBIB3RL6S0uDuh6JBHXs6GLRREdEhpxRgKtt1FeVkJY3YG/zbaO37R7tV9kZwki+QCQ3WYmN
R9+ONzKWJxLgLXOmcC5mnJYIrKeB8dUKIQCUqCw6gx6vZVMnBwHgwZrSsdHF5SCovqAi7D/FY5la
G6VUtMsMqzpr966vNwNiVB5CtFAYCPuTRaxok2SwAn3obbzwAoDLhfmIbAoMUjUKVt54ixn9Goos
F6dWWti4GR5uecUzwjgjubX1FO53zQTdNhGk9wWJ11Fo/bxOBgfMJRBhynNUpLIAok0gI8AGIfpK
Eae1ht0SvfdrGLoLs/cez1VtsW7I5nT0zwRQ9J1W7aOhHK8QkWtvtNbXdgEPZohdgwYPE/pWH+Oh
Ak+69S80ZFscPunaQV8cwtdfR6cVMB9BEuKjeqSZySjooRSRj0Ni12qcfBhQM9iGUNtW/LhfYWFv
zuDrWKDkZDYOvXty48PvqKopys8j3zGIqocWbg/KWcpu8uI9isV7La++tWH/rZVwz1G9T5nWfh3o
QI9kfWUTXyBLv1anmGPl4hfiIje50K3ZKncJFoJhASnXRCFflCpLeUmRf40vs5ou5x3SmVm8jcMp
lT8iCRf+mELEqFfASicWf3axFUEqgZdAe+9wQbxqklvUPzsbZBgSvnqeu8CHC7cMosQ9f1xPnKGD
oeZf5c0bq5RGORjnbRc0unARsyGuSEbb959URrE4owDZ5rvwcJQKVquXJZyhdvKDrWwNwraQkZr6
B3PhWSXRAqQJoS/2kYXJQoLyGvsoj6JvkKLrG6ET9I/nRzm1OUB6cCSoj9C7XUQdABd+0aWQquNQ
inY4tgYGhBDJ3/iq31yJBaIOclsUl0oXdY/vH5o7ClAZWI/jgwKzOpP6FGahQnHuepC0/hlbBOEC
prd2lyIqh3Kart8R+9eggcfbBNw87y3QSiTThITDDyj0tHaEKkK+w1TL6yjO8n1g1WvdluOlNekA
8ulEU+SBt6zXB2LZ6WKRjjasvI+irj13qvngTfplh4ALkq3N3lCr98FaCD5UJGXEAiizyiB0F9ci
9KOeZ3c2QjxFq+CrVaALvi8kJdQdFGaLAMnG2qcJg0Jn9Pn855x3ymGYMSXuLfAMtF+A1CyGBjwD
lyxmaFMHj60MXrTJi6DcYHUE16Gp1ioP8887Hk+lFQIkGezqYueO0uSpvowcTt2jdiAPafQl8X1v
C8w6gttoFHukiNfs/45j2dwOBKIEqpSds6yWB1gNwotGXhE9I8GJxVxwY7W2tgXyWiux7ORQvNnh
gCJlyI19uEnRaZuwa0RjBuHAXuYCEWNx41lhlm6laJL092VtmMyY3NUAKtiyc69+cWMLA9RpU4OA
oQ1IdwgV8lZFjG/aOzfJDFRnCKInIEVeloeTsjzwZhMSVOjkpWa9GfsgytxED7SfUMNMpNCKaM1m
+GgdF0Mu1zGB/2diaODA9CxcSY1fIkNq3LRMupXJHYWVVxQ+EAeyK/rW+uJeCKYxEFFEQkp0LNsL
pEpSB2pQtrIvjkehrkEXnkYnVyrS7YdLiKhoFxklJGUrrrVNGXQTgk36tDv/oZani9yFU8W5YpfL
JkKkh6NAzJKwfALp0nqe+HGwOjyT/PZiVIzOxn9o+Njla+2hoyFZMR4uM2p7Bm0v33yJZCiDUsOj
COtKcgfkyzXHyhvhTkJY6dYym1mubmw25yc6f/63YYSimEyaNsMOGRSs5eFEk6FvOzHGB6rZhnbr
9Jt8p1zL7lppY9nJJGgcjrO4c8gWW71MGKdwv33OXKw37J+Xd8/nJ/P6Hjk3G+VwNoNeBxD/GEXe
ASiwsfLYSDeovLjYnzjahtab/aGyL1HPt8cv58dePj6PZjhv3DfJF8/nRK1mRy1hrzq9Awbe/mFc
G5fvvVeXKzkf+DfjDEmGHETGOOq9tyth1X8Gz3zpreyL5e29HGVxvcDGjxJhns20xRrEQTfQyZxi
5SwfvZOWo8xn4s1clLCS1Gj+Xtfl5nvsPLxou+fPn9aMM1+9fc9ti0XYBcecjFLIMOUG2KmD/ID9
Ga3N28kxHpHvvFjZCfNePjfcIuRaGFYSPhiud76j+Wr/yOzLP51PKwmHdCJgvD26y8d5Wme1gRLo
PCsEsByKRQ6WQY7p6u7z7ql2H5EKWvtgK+FiyX9qTKWwgnnMzuVhxwELN18m+8fjTWDf1e4zbwIb
rc2Vi2Xt+y2x9QoaHXIyf7/R+T5txR2GWJt6G9yEF56d7Fp75fvNd/2Z7ycvokisQqGEXThPMnBS
/qPaCH46aLOtLOfybl5s/yVkRxVwIgroXNpShrJ358GEyKv2souNtTmt7ZVF0DCNqDaz+aCZ2tfW
24dIJRcyXmdZjBLJWsP5tc52bgEXwSMyBVlDb+zXAia32DS4xhYLOOcxdEP3Tzj3BGLR/nNtlq/5
57mBF/Gk91OsBEoGVj7Jl/Xn/Ka8VL57d5QbUd0unseH7DK8Ve60h5Uds7a8iwDjN0Oo5/OOUdgz
CC+wP7s9WZ7j2YZTbLKN75qO6axBto+KLcsNtIg0o5zFST0fDBqQ23AvuQ+pM9kvnl2wvPlWtlfv
8VMBgIYgIP6ZLAe/5jBi17GZZuK8ZfEg3kicD8W1yBxUx/qQOjj43dd3CFrvqp16ZV2srPKpuPp2
7MUqIyczJjRIyFXcfqN/TrbBtt+ObrytL+T9Ws3s1Celn0DTAlAdTfHFgyBCpzoaq6K2K8TfRQny
LepU6vjSZpUbTffnp7YMBKT91D0pdigKIH9AC4erqjeh7AWJOjmC0ihb5JEQVZaqEIu1cVqJOeoi
uDEUyE4a/VCQTANZrMOhElPWB7nDOMuDpP4ht7IMPLCSrMTQ5erNo6h0sHgNzGTZZV1FxaQaO0jU
jhpIubdoThqXVZfUjjjK6W1UpOkjTCbp7t2rSAWHZxVJO01Qfd4/b7KJHJ2Eqi6wasRvstggy0pM
VZv0HrX6ZG0vziHsbaRhgrzhKNwAxNdgXy3OAWY81WQZwugYWZdZDtIX9SPab0goVVquxA+J1DXo
vaZG0dtUtmvBRhoxvUui0fusNVmTox/Qdd1FmeryPWiSEouhKixMuxCxTTq/LkfJNz1XemO6RKkJ
XBi9q8OFUfHQyBrDwMNS6josR4TEH4mGSNYG7lBj84oKtNYN0RaD0+65ovP4w68t33QluoPTNioU
fY3gvswv519JYX/Q3kLpFRujw19JQKMpxCR+cHBYiNEZVmQbL4r0icI/WgR90ZmXYyFz7YbdsJLa
Hh82hY8GPI16MBV6ZXE7IeQq9CPsEKdqzG8l4I3HBu2hWwQ311CiJ0aamTQ6bXiqCmB5Difp17Pj
nSVPqOlFOlAKuE5uPkaIhdKnejn/kY/PNSVMal6oBsDVEJcted8QhzRHycoxUMLZNNWAv1Ppr7RP
jh45fDZIlQqQTBrIXAHzjN8cMZ/mhBJNbed4QuDZA4aidpT6is2GSi/Ddso3RuIlG1mM1Gu6+cmL
lo7SSgQ7Pnr8DuBuZrYSMLNlpW2cut7PS06XiZSzvvFzT/ikxiKYQKtBCucC9WKUXN69unMcg+AD
1EeiUn8471QLUiVPPHj2dY4AzqjG2zQ1lP37RwHcPDcLwBxAlD0cxe87elNj1KHygp0nQkiIDOOl
/e71U0WFiUhU1uhVvn7jN98wHpXYaACGOGFfZNeJWktuKCA+0yMe6qbt4G3fO6sZswGikg4IO0dd
7Bl5FOsEK1rk4afQv4xyYbrwsGRZeSQcBxRT1qBsMilabkegQ0i/tPRGs3awh81cUUT+JkGjfS+a
mrAxU61HGHaouwtPqP+CZP3Xj+F/+S/53a+wX//7v/nnHzlaTzNsbPGP/74Of1R8+z+b/57/2v/8
a4d/6d+33UvVtNXLb9fPRf3bts1+Pjdhni3/zsGPYKS/fhP3uXk++IdN1oTNeN++VOPHl7pNmtfh
+J3nf/P/9g9/e3n9KQ9j8fKv33/kbdbMP83n1/r9rz+6+Pmv30lO3nz1+ef/9Yc3zyl/b/c8Pf/2
qeGGOvpLL89186/fFfUP4qD+SmWRifyzoEn/8tefzAhvshEVhyGLOuzvv2V51QT8JekPaomkEEQ1
SlPKjNrifP31R2D7AIzRW5iZ7DzS/jP5gw/29wf8LWvTuzzEs4wfPJ/fv69zsi/Gh9tGr5vfkDrY
IivK6gb1+MJvnVrDgrBrBSO76dAQsfLI9RRjQIqWR6jjF9ZFLQM77vm/IFRV+ypvuwE/c0SWnTqW
FRR95PiDVuLXtaW9g8ewpiDf1g5DdFsrABCqAP7eph8Ql3OLeErdvIXje1uLNUY4iTCgu56FWrTL
amTzvUKX/H2D92JjGxleTwk66Pmv8/n/YvsWLxkf+eWlYf/+f7Bp51DzX//ZFkd71kHhgALjr+0/
7/H5X/+1W6Hx/wGeeCabUAeGmsTG+7VbDeUP4LjAISC+0AAF+/Y/u1Xjj9iulI6hK3BHzJ3mv3ar
pP1BUm8S1DVgjnTd5Pfs1vka+HuzCvxsJBTInxaJS0OqQqkanywx6/utksXGPu+b8V1X3d8/fRGm
CaoI9TaCf+dZY+70qh9uq6hK3nUZ/P3TF1dbjLFL6nWSeRtXE4rMOFFSWleL/ZsP+Ne5fnuO/08r
s6jY+IYcI5dkqbeFJ1kINoXXZVu9r23696++uPsRXKtRkBy0W622HhXNfJwlc/7hoi/K72aE8mEJ
GvA2DYLdoOQfUBdy/9maLDJspCkRyYwU9VYQxQfN8yL093HfOP/DFwnhfxaFt9D/5uy8muRWuS78
i6hCEbjtMNnS2B7HG9VxklBCSELp13+rXfWddwa7p+twa1fRDGITNmuv5+VRZVZ4QYX9dJiunao+
AYlj7no6tl8FXaAD5UF0rKH7uILawr+RGtRQpuJLWpO/f2083r/87b7KY09DuZRiR0aKpYxutsn/
/vofdq5t617XZKIbgCcO02iZ01wIaGYoK5y+NhaPlx2nFSFdHM1BOoKNcEBNBsgPqP5w67kVv4zg
9LN4tZ9Ga/y909uHuA5+ujV9GqxnJ0ZwSXDFz1o/3cCUOGzR/Kabfd9pZUA56MvGFVQkq8wKPx3L
LoSEmFBY7cKn3a3rVvDS2NR5OMLRCdb2N96cvy1ADXFr2ordDjgDyLl589g0sEFZsjy88hdzSYJ3
biJa4RsFdUzHAETOda4BePUjeCiaNZpyt97/UWQf6GliU188AjwM/YAEQTAYug+vD42Vuf93ebCr
0FAW0Uasr/PHNiqf/EqLg5ybCN7qpY8XfdJOwCgN3s9YmBn4c5D98L4ZH0FVXN4DToAcKun8yPEv
tUIa9Q0o8SOjTjNIfPoi5Dc+DDUuJITOfCZuhbSZVoqi10KnY529Bxlb4ZaTuW2asE15GRo5lLMK
2QKe4jxJd5Huvi2Fd0Eyc67jVkzjFgCvJwgOUonSjA9hhWz1UmUXvv+5xq2YNjAnBnxy6VLgQOEY
HW6ZOJRx0P43kdj/ppcV1TqYUZPTNF3KKiPvygbi1HgqgqfXZ++53luBLQD66XANVmkr/GBnRDi/
iZZg/fx666eP9+cpDgfMlx8VjJpp42JgKSAH80HlgdzNAGXeRX1THF7/iTN/ALM25yDTkNuvC0/j
OQIaoSh2InD8tLaCNphBv+h0GKcmFsV1IKpujxsRcVuubbm4WgNfB5Bippr5b+KsftB59dVtUKxI
bXH39Dc4lqTA2sYUpmdm/dRnAD64NW/FKp/rWvfaA84N0lZOnpaRHV9v+cyEsbNCWShbjYINlkoA
Po5w8o4/+lNd7IU03ofXf+J3xelfJiWzAjYmQJIhec7ThnHwooU33Ol8fN+NDLwwLkG+gmVvC+jF
vJ82/QvCzOAarLvtwxoMwKOAxX494nIMkMLUxneeLAZsiCjLLIqlAhRp+EYjCoRjp94ZJW+5XMTe
68LxtteNL+4W6X98/Q85M/PttHwIUEYgR+qlMwA6V6DHx1dSAUDp1LptLEcZaiM1ydp09JFobSp/
PLSgXV8oST/Td7u0BGjgqdP+5qfSlN+neQbdxn/r1nFrzZnmoC5yokUKKvmnIF4et6394dS0nTmp
27Zp102JFAyfZufTLs2YcLuT+ra/VrO2YVEuaDyP2H18DxrHhd3vdFX4y3yPrTMBjPLAmkKjKYNd
dxJ19XDMqbft8H394zgr/Q8vOkCsiBdeMPM6E8V2JVQwCtOA/cZSZGTXB5S7VndiG6M93o6jg9un
OP30s2M69I1TpGkpUoWw2nWifsOm+oK+/8zkjE///qxtrx2iqqh7kcaeKJ8WQDmgI+gntztAbC0/
gDfgiB5gT+SVvtO++tr5xYUvfW7craNCADhrWEMXkPZeLZMIjoU7UhD/PuN4xXh93K3n+H+PI7by
sSo6eLRtAU+nqmaoyYm8XRf7BDJcOTyBJaveMrgV3DSNyTiKxbvtupIZOc7gl9+c4K1gCYxIvSsW
H5eubL+/3q1zn8wKeuTISZN3NEqXoKCg0VXXXtx9cmrbVudWMo77KChxwhDVDadtvu9KIOLcGrfu
9y383FAONOCIUfX+VQhniatiEheOX2dGxdZNbyBFrzOdPFw3h3LX9VR8mnieuS209vtYMHkd8TPp
pwbJl2N14hbDGeO/mRv+O89sp922wDv65GVxmlf1eNsU/YdaoAjcbdStGCxzE1Z9hMYDcGTixs9R
ohw5ThcrCOEZXM51idzE0i33pehgDq5vXu/27+rYvyzldjnKNOGNWeU6Tstwru97PuffQsOK93EG
PG1pTmAkVJeM78IahvlcSfYegD0437fNUyvDce/FC/9U6FVfKkc8N8OsuOPAoS1BE9Up3oY7VL7i
WeOtnMLY7TvZBVY0X4UAoqhJdRQDsul/22LjuUVeaEWeB/q1h4fJOs1bVl7NA2AQIa3/22Pqv9PX
1g5lIisI4axOARKL33De71QeDm4blF0/6JXeALBPWKdNG76HTOQaHiSH16fYmQ9qP2CCVx+xbETT
OAg/eMMOz1EX3tXPtXz692e7KnzO4nyLvToFKOPbJrerwascp4kVzs3WNMPI1i0lhH5rex/AihGW
/W4jYsUzvHdK2q9+nS5hG+xm8J9QCq1Dx1lo3b+Hmlc1hBtZmi0dzGlLpffQ766OfbfCkwEBBTGw
3MBkYeJmqasQhF8QoV8fmdMB8i+rke2ASAtIyUDf4WkW0p9b24xHuPy07zQL1U1g5mA/yG1zyz3Z
Jmxz5wESDJuGFKzp/F75eXNcgnpwbN06IguuSF1HTZW2Ps7zJBufaHlJy35m3tsSHJNDXIg6TJ6a
smO3vghhtLSwyW0pCKxzcDGZqtrmrEpJVg/XjT9d0dyjF4bl3Ae2QnYbZi8uYZqUohAMVeRyrc2b
yMw1GCjjTKHD7CQ/HbSKS+4X58bKCmQabfAdApI8JTEuhaimQ/UOkE7+uH99xp5r34plgXLjLgz9
Mh0NkYcu1FdrTryjW+NWKBOPV3MYmCoFyxvYzrFY99MYLReC7dwrVGDFMi3CoQwUQdJFS3OUrJX7
DYjO62ag2VUDSMWdngSAOx5wfaoX4c9ReTj1Of1ttpKyz+DSkYXgQ0HkteOmugku1g6f+Sa2W02l
NdV0Gas05/XBFOFP4BvcjmJ/2BOQQuezN2xpWGugfyRIdKZxXLltQ7NiI0voNUOZoqA320Vt3u5B
FHYbbiuqfXw6fw6yLIHt2A9S4/amdOR45bCV+Atbpg572ZICpQ6R/JwncLG9pIs/9zWtCMaC3y6A
9JZ4+y6afofH/ejLuEazWwDb1RE891HMjndknHyK606Y/cbUtduYW+ELB5pK54DApZQBkwfzMSjX
4LJJHJu3wpfBBrVeAT5N5QJn7m0U782iHB+4bE2115cw+d7oknZV9BFUrGrfeotjYsou1gN3ZMMN
Pl9SUNIAOFpneEZBznBwGvbflT/PjoVFh8mxwdM5rVkZ/lhYBfh6PXG3HKldxCuA5g31AKpYXfQ/
PV+nYv1vngf/nvB/J0ieddwPW2+i3TSmxTrIx6yfza6LJPDAbB6e3MbmFGTPfkLUsYEhrR5TFlfl
W6LzeF80Tei2Ov5+z3zWer8ov1nhGJMWuCne9E3H3+BWyS8sYaenhr8cDn+Xwz1rvcingTCqh5QV
bfgPzBXqQzmX3fWaZ+Zam7y6xFRiZ37IiltQ76Ns7FWf6hFg6qrr2T8M6uCPIDfm78ZQdzmIbcBP
un0SK4yFAANOrwNPfB1dSUGAH3W8aNgmAgFMdmF3u+iUGliKwW1g2eto8t12cBusUFYzL0G35AnM
4R6U9x6ub24XO9ufB5BpaA10yJOthKp8mJfrLfyPpuf/RpmtA5MtF9NWtOh2EOb7tYLTJuCKvdui
TK19FqbmddSBKZ4AWQ+587BHltJtXaNW7LYBvEJm4FaTkqkbfyOPM/1v9oj/GxN7jzVZvihkPJO4
WXbK83ZAGzoOiHVAJtxns+k3NG3a91RBgTE1xu18TK1Apai3KFRBSVKQKNgXBcCnYwPEm1NgUisw
ax/GF30VkUQquJ6XFYCq0ixOCQbPVoBF5kRfGgxJvA5uP8B0A29aXrKIP82IP1dKSCdfrvLTJGSu
gH9LFJk/EApPgSq/8CBwrunTmvlsEfZzePEA40kSzdURTtq3ZdN+cRlveCO+bDo2gxeDdk2SAbZC
3vhxoLXTGQ+WsC9bnjwjoomvJKG0eZi2/qob3ERpSO9ZTfOoX7cMkeOP4dupjw+cjW5nMM/WdnnU
VGYa0O0l128WsxzrLv7lNtZWVOZ+MK4KXB883nHwhiPzJRr+m1vY/y8moHq9HBJgR9dmatG2CiMO
TM3yGPrmg1u/7ZhcVlLPA6YfJHXvTBPjzXFio1PAQ1X/suPQmudVTBdMQA3riojeyDVwm4G2oivO
+r7ySyGSZVr93brirmHCabtyGhXbuKdqAq3hC4aJopYbuBMdkNN27LgVlEPVB4Bm0CwZWXvsoVSB
queCxdeZpcTWZ2EH84dIoNfF1CY4P5Clu3BSPNeyFZRzNeemzyaSrKWK4J047FGTdAkcd65xa69s
pgHL9sBEEur1g9eHoJttpnMcbisuAUqchWpKncL2jOw8E3zwSHxJ2HRa7v6yLdi2LAIsnSL3tj6t
NvVRllF9tbLtHVT3xGk//sMG6ORqK7qlwQ90ctlJP9K74uRk7jTLbV1W1IFJjTpNaO7gkL4rW2/X
Isnj2Li1ZUZyBjYevk9pyU2wR5FJDYvo2W3TtHVZFT8J4IINPY9MfSxEz29DTi89sJxC8S+f1a4W
BowumLcGIkqvXMzXSNT+XoFdeONXVbSrFZyALkzOM/OHnf792d7fgZSFXKeGbjCoYApQIpN7HEkg
nlC6hBh7/Suf+xErdrOp3lYKEno6DLx6DDfG7rksv7Vyiy6cSE+f9G/jZQdwVxE8G0WQ2oQhTDH8
IOaHDZ6cSdlt3jvd1+SgYZ98tbR0k47Ty4prydeJgRN42hODJzzlwcGH9N9fH7EzC5KtfJKs1DPP
dJvCC9C/MTBsvBqrMHC6i8E36uVHZ2VEgm3LcOvIF3Ef9tstjATcntn+sCnskFzCVTs/KfmL4k0X
wi1qgz+Z00uGZ+uf/DjPAGGHPymLy6dwmr/M5j8yDP895NgSqBzacsAEygGSv+pRl/njFKP83OmD
2mKnuR1L2sLHNY2o9ndd1V3RcnPSccLR8+XnHHt/DnXZDCnNzfeM+o9eXTs2bUWuMchjTH49pINR
+UPoa32AAsxcSJOcWRdskRMMkEVUED6lLZ/afDc0uH9IOo07DpSR4xbzhwdC59Vrf0pkd5x0u7gN
773BvHP7qtax2POIP/qrXlPqMRREsi/gKv1wa9qKUYIdJZrHhifLQOLdYLyHeAguFT6fWV5ssVKk
Acv0JlnglX0td2FbvUOJj9uUsT3pR8hXp2nOZqhPzGO1ZV/ZCE9fp0GxxayLNiwvFyKSXoMD7fnD
24g75mL+QLyhUt5I0zUiKSQmyjrC1kSK+pL11rkht4IUh4VyGPt2TLeYP1C+PmRwA3YbldNPPtvD
23zylzYgKmUKa0u4BrsAmc4Le/e5fls7q54yWHFo0adFJL7kIYp6FfJ4bpecyNpCYVmCI1q8tVBY
6UeJXGlZXArNMycoWwSl8DWBfcYOSuf4Z9d6+d5k8RcDRsONYo750j98RCKxwGV/JfgVhpePcoyv
mAlnt23a1jW1XjyjJiUr07idxhvhyf3UNO2FE9OZ72oLm8oavq+r6PAEx+LgWhIe7ZoicpMzoDz3
5ZRshqAo56koU79gqH7EW/f+d57QacLbyqZGKV60apR4oBdPJPeLHaduEpI/vBk6kGxPoGaZLpu8
hjPp943o2W35so23UZ5T99vEZQpTi7coaf8VrcrtoRk+TS9HHERwPIqxSaZgnrM3JwLgl7AIyIWd
+txssQJVNLIhsJCRaVySd7SZf4ztNDmOirWJskFWJJBKpkp3BDsdHXdDLUPHeW7to0MAxlwR0CKt
Of0EC9qPph6U29poS5tMPDJUn+s8PUEHdnMub0Kd5Y6NW7dXOiCqpuFUEUtktufLCVCrxEenCAqs
+IR2zy/bCD2ncoFBYgRbhhJQBseun9bkZxtSvY3FMPEpS4SZ5L6HncVxqVbHfIotZmINUStpBuTd
SvHV5+ZOe82j27BYOynJh61WpUIeSMbXOuifGGwr3aa5zYCbwJybugFAO1JG9FguYw6WeHvJGfJM
gP6283g25GEom8pbFUN6THxCDu7QTfEHt0Gx4rMzQ6EzP2dJ1czq5GtEdrJyHXErPKEZEKFaSJao
lgw3QnjXZK3dnmFhjfJyHnZhC/HWUMVJyBb+dSnX+Ndy8mZz+6K2Jkl1sOuCX3WYrJ3mV70JvaOp
xC+nUbdVSVkxlGQelyDBm+wH4Mbvt25yO6HbmiR/Q9FfPMd+kveigz+qX8aOB/STp83zyDcDLQlE
YHNC6rCF4dyyi03x34hD/97PbUnStlUZVTyfk3Dm9yQ8bUSBWzbPNjjVomyB+fPmJFqpSPstoPqq
zkfmpvqDq/XLcVk15wrSuDGRG8g3DVKT+3oc3BZz24IWVVS03nQwJoAxnsiZ20+xUsdpaMWnrrIR
2mN/TIjyj0uRU6CRuOOSaAuSdDkFE5yRxmRuxpvNkHcmu3T8P7Me2nKkCDKYbkEuOel4AADWBuci
SJSenGLzDzUSIDdLL+oxyeEVGTfisyiI4+OjrUWSwzQuqBcckrgMm70f11co43Y8atlqJBiSma3K
2ZCMQfihMtUjmxq3RcVGtVVz33eNyoYkKkOR7zxuvNt1jCK3A6gtQyqliaEY5Kfmix8NRbI1noXj
5mmrkDaoP+dJRkOig2LZR7xme70N790mi7V9enyqSiQUVbKA0rHnpoj2fp+7hpAVn2E0bIj/UiUZ
uCmrqcEzoG4nZ1tpVPJi7COYhEMr4R8684+P263TkNgqIwDnm2iEDVwygCV41eRLd8hZ4Ni4dbSF
E1Wox3Jpk0VkzUNTzX65N1VdNEe3zscvl3IjTGGmzW8TP14zfSj9cFivUe69uQl3qC0/0HU+gSG8
jUm71XfRZoJDIWa30YGz28ver5SMc+17XUK3LNpvZfWW5OLH6yNz2uT/fIQBXOpl22SGPTCuzmgb
SJG7bAyC76cjmNoFs3LcSG0t1sYHugLu1ibjUNxPZkhaTi/UI5/ZMmwtFt5yhgnksjapg3KQcCDP
YGoF1w7lthBQa+j9JQ9qEukmmeByp/ZBv7S/PHijvXt99M913xp9bzMZKoRmlUSAqX4kXRbvJtL4
bgckW5YVNHoQhZc3iWiGpyrSP0yoP7l13FrCNl2zbu1Kk+j1K4Dc3wFxd9qT/nCA3YYoI3WFlscZ
vqHbtmtXunPpNAhyL+c63hFN2M/SJBOFUWgbUtj29m4XCxhTv2y8jFk++202JpmJ2u9IGG0fcEty
OrwAb/2ycZ6jyh8+tm0iOewJ8mB9H2+XgA9/n4Nw/XvZdjzyXPIsbJNu1eLYDPVyg0eLS4VG51q3
dtIu2Hglw7lPvD7u5C6bwEBL4fUeXTKiOfcD1kzMGlSmDv3WJzwnUQceAI2OKwmDH05zxtYiraDC
DnM+d8kW52k9de0BjCo3PRy11UjKFCuYBmDClVK/gVV7KrPSSdcIPNvLrwqr2MaAWY+z11Q+iam/
jqJLmLIzI26bRUW12vC6WGEZLwnb4+L41MTkm9twW5MRhsGTbn2pkykk0JZswe0yaLfnnD8YhpvJ
twKwCp1UAJq+5Rksrdeyy69f7/ppZP+yk9p4ShZtI9w4SJeMLRXqINTEvypZAITcjMzso97U+7KJ
a8cjh23mvA2LzqQGEZYsXrjPajxWHTmEsf3h9b/njJsOMLAvpxDQnwDwZUOfdCB5sH82T9PpDR+z
9jPerrn50MR64hXqZnPWXsP/DoYvcB6h3ccZNLT+LmQqaPbSI0N3hyx32e6QnDPrbuyqEqcLL9j2
oyhR2siriTxlusrrxPT0aRl6Md/O2cqae0nGwFxPsJPe5TJf/J0G61C5bQe2hZXxmVq7xe+SgnXX
0HR/7pdLt/szJX1Afb8cO57xKShIp5MWXOX4bhGK8i8Rkbj+gI/dn3zE1uGDUms133am1fVVnw1w
kQMXInA684Ip+LILQ14BxAVddlJl/RWSlt9QRuq2R9tPurkq+DTAvTLZquHAhbryivnCnfHMedQ2
5ip5O2c933TCZG/EceRmoYdxk6XGdYZwNx3QH0BnqpTXDVWgE7CWD8Jr2aGKYe/3euScWSBtIZgm
fmN45YPVTDvzzquZPhYmH9y+q63+ArMZboTVqBNYheuntmnATAGI4JNb309/07OcdMzmrYYd2pAE
a6bAtxyOMUrX926NW6fpGfBCORrMG41H2F2Q8buaEbc5abtabRNZYc++YtDrDOU1YqqBex7cPAyB
Vnw5LAB/mkK3i0aGJwKXLY9uGVEXhvzclLdOMCYbmymbMp1kWx3tKdJSt0wyuNI1S3ZhRv5Oof1l
c7L9rfy6Dil847BZNKL5p2qHX1OTtTdY4lH0u+XLF1iuZveEZOqwLBQ4zqoxQG/S4crTpnjbBFNx
GOsOL59LyYbbIvP5XYGK+n7n4b8uDMSZuLEVLq3oAm/oEDd5Uf3qa6AdZbYs105zzxahxWxsKgAF
Khiiy7dboItDNEFe7tY4ezk9GiZIOTPEJFvqn8Dd3HbazemH2iK0IJiarVjrPgGl5mji6h5GDD/c
en2akM9inRH4KUeD0omvuH7AxBM3ZmjGC3PuzNe0vbbizQNLKsNKPpTzG8oes4g4XfqBfHzZ7wr0
6UwZoROhvSdmijglrFzfuw2K/7JxFHsu0PHmyKAFC+4rK2/3cNd4cmvcWkYyU6CCukISTbSq2vOC
1zvDEUSvt36abX8LcmshKaJl7Eme9wk1SOSSJprelCtt74Yoqu+aMFAfcbIyF6oGzqxatgNVnsNn
SUU9LkY1yfbKNNVuJaBarZAKu20Xtg2VZtxj/dJ1SeiRO9xLr/t+c7se2R5UQdG0naA4HEk2RR8r
5BzeLnE3uq01kTVBw0gVRQXUXwKvXrJXEpnvSbnlMoFtejlB676Sy0wQtXIi6qqeYXnMcv7t9Sl0
JmhtBRbSpKEsskbhus5+hPlc7paukW4nF5uWNKs8W2mF+1fck+UAMxC501PkeB+ylVeo6iHar4xK
KJH3GyrbUfaJ67rTuNjKq402tZkHPAiorfjc4TA91JPbambLrjKciUS1THUSazLeDUrs8bzeu81z
W3WVd9kyo35PJUDHH2Dz/alq649uQ2LtHluh8GrE0XQMudhB1vl3tQm3FzVqq670POrMVB0uLxT2
pEucfx023/F8bsuuAnjhk1li6VLjUN34IXnkmZqdnjIA13gZnkM/Z6IJKMArhqnjCv3VQUru+Dmt
/SMvva6LqlMekIzfWJHft5pduHidifzQ2jyaqJzqZVm7RBRFcD0b4LB83rE7p8liq64kmWFet+AB
xjtRmmVOblvdXdiJzvTcNpBadTUHZT63CekOdRhGKLAPsgtb6rm2rYNdqDgfeIx9gk7t97oYbuUK
mxy3MbGSukPRw3ZHILVYBiCJZtm+zx3Po7bcqpDTFpMIy7gZ2EeQ6LYh++zW6dNAPTszVlBATl47
YZrEvtjpPQOFyHE8rF0z6+a87aSsEw5w+q4bsxr8lgu3wzOnFVtqxUe/8vM2xhzJBU4qrDTLr96U
wIWN2/zkNjRWcIqFwQ+sZzWEaGN9JLxMl2jWbnun7RGFPLqYhQjrpEXGjITZrcnmT079thVXfbG1
qw96esJ4dRes4VXG9I/Xmz4z7Lbaqh9zFDsCMZF0uG3ejmGr9yXSOrch2xw7bwVoqahZ9JzhwDIP
/tGLePim7Do3mxZqq67A4qQN8sQq6bm5Cpu+gHKklm4rrq278lbiIY+Wd0mbR9dVfGgLt7pbaouu
TE+qnFSySCADoru6Hd6PlXRbbW3VlWnB2ETFTJcQvZod1ywdPOK2vdmKKzlOZej1WBGRw/kMY6I3
su/dTiu23gpQM3AR17pLeG0+mpW/i3r57fVJfmaPsBm7wcSDUfXq9EQ0TjshOmS6owsjwv9+pbPV
VkFXzVXTNV2iPdrt46AI3jGPltc8HsWBR9kMg3pK9jrXl54xfof9X26Rf6iwpq2RA+MqqfW4fl6H
GbW9RZOVRyOYvG8k8CMcVNpdR8at3vWNqN6JjeL4qlj3qezBfY3b0eyRTTBp5WXNdQVc7BNtwvGQ
S/YuAI1rrwBn3Q9CVA8j6tl3VdWZA6C3/Fp2Pegm88yvgJj9qoaGXNN1obnbFuNZS/REs8hbx7VJ
QPl7Wwvx3cs8pyJH1I693Bh5ZPKQ0LZLAjqC4VkHZte3veNZwVaYiU7mPeDceFwacJmkG9t2Ze/m
lUNthdkEPKCicHVP4jyHlShoVGtUVQen6LA1ZnXZ5n7GqjZZV+/IVr/cZYK56e1BtHs56EpNwGHI
pU68Bk6VJOKPIpA/3Truv2ybld6M+smoSXJPf44jcbP6nZu5Mv39bPTsFMV131ScI2hYmX/PSfPN
n7nbQcFWgK2o9xSZwZCUXjReVey4IPXgdrexNWCSjV42DSyH05Svbn2q6gdvEsOF4Dyz1v3hNsXI
BPyIapLS9+rrdV7rmw1igQ5gon3FQnIgYRvt5ilyM+6jtgMVUW1VTHjvSPrJn4qjMSiUixoPa5HT
DLJ1T6ZgTUe7tsWS4F8HDDUypFNuslCAoF9Oz3Vl8Zg1uApOUn4g4TwcdLG5YbuoLXtas6714Yxc
JiHtA6CtaLGTkVt1Dz0hWZ9fIbYNTw3UL6pEI+W8yyq/hj03e+s25tYKD+pzP9YNshKK6M9yCX3g
lFvHrITtRAXTYxJAT62SopwyXOsftrBbLkyW0z7xx7YbC9uIaoBYw/eLvIU4LlvDAx2M3KOaQO91
H/u3IfCN9ypvnY5D+LVTDD5bgCSIU2uIOhnI8uX7orkNY+pyIEfL1j5Y4bkb8s2xSda5rXZBG88A
6zTvXv+6p6vx3wbJujIDS9ACRu9D0baKq0KIQ1TyayrqL952SRXwe9f722+c7jLPhgbYWhmMW4g/
YOR0Oc6x/NFGrXwkNQovyVR4T9ucx/e5x8dwV020egjg8mB2jQn0Y5gx9KTzZrnuvaxYvk+DV1/S
DZ/tmhXzsE4A4h0qs0R626B3U4fdtM6z7kG28BzZN0Gj6FUf+vKmwz3lumB98BACqfi5XWVwx3S1
3pC5Lt4okIoPEH5pl0Q9vrm1DQs/l82kSZNsbI0ONa1RbDQ4pV7RuLVcjHSLwzLEPmwCIa6i2a/3
q4AW8/UZdRq6v31ta72Ay2dMRiCx4aM2FahjmttDBts2x9atpJru/TgwbYe0g4cq73HLQV0fnO4d
MQryXk5U4H6DEcp6XH3pzHYx4BHwVw0uLEdnxsWWprVZYdaY0SYJtnmvavor84kTAAQdt5YIT5RI
CjTICtQDw1Rpw3IH17YLN6a/phzQuLVE0KnrSaxavL3kwG9uhb/s2zXg90vdOMlf8BPWClG3sN4L
VVwlzcj5oR+bu2mVl6bMuf5bMQ4vLsAGl6lB5R6fbzmcQ/eV9gIEs2YuVxX03wpXKQMcwVXZJDqO
hg/1LB8DMrYfnQLKlqVVsGxqKIyKE7xGepC+iY/5CCWJW+NWtM54CV/adkbPT5UTTD3UnDy6NW2F
arGEU8+zhrxBFjzelbTMdowP315v/MzmbvuZ+Fs7+4PXVkk9Lm0IAHtFr2IvKD8qDZMQw+L1YTFB
fXz9187Erv0SljUDK3wA3JNsNc1e0/5pqJnbMNkPYasqSl6iqi8xa6H22PjEfoxGx5XBfguDYqCN
13JGZIU0eD8LZBRgl36J/nXmK9iivLpBDqjtEVogvR2zur/nQ3ujAn6UqJXz48LlCBoLW8K2dr2I
aIYIqPLss8jFg2hHJ8Uw2raWToCd/RmIrlPb08+QFje5iJ5enzVnzla2am2a8GQdQYmIxJ5Gar8I
uvaWQgJ03VZGfMpDXr1//YdO+9NftlxbwNbCOxogclEnIo9Az6ljkFFAa2+vx43Ot+2qF2jzF9Xv
eEYraICG6VIhyu/isL/8tP0cKqK2LbDdN8iid9ObZV7pOzaGMDCa8vZqHInZQf4h9rKV8IGNcrL3
21I+xS2TD81GnJ4I8RHtJZ5idZljfMTW8z/LuvpadU42kWjaWtqX1sArs8IzQciaq6pBLW/bh/+8
/t3OLCu2wk6svlZqQ9sbWd+WwRjsulk5YSjQcWtl1962SIDmsK4wdZ/lUXngMh6v3Hpure1IWasJ
73Y4QpqG7isz/oPnX6dcTixsaR2HS17f9LxMZOFDMRlP4y6Q3YXTzJkxt1VrxiuLSuV5hQff9fvs
9eN+myvXnluLCdTbPvFGrIfl6F9NI/k2ysmJ445RsY5hUVHoOV7wPQV0+HDwUp+HPHJ5gkDb1vlr
mtTc1XqtknyhwVWWxdEebq7y2mmy2Lo1InwvYCXWiHXoyXsQC+6UN20X1r5z39OKz27x1rUJscGF
61bcKMHrW6T4L71Wnzk72gTHWqhC4wpQJgUN5TGK4bAM57n8uFbKKVeMsbdCKWAs3yZmqiTQ8Lhc
6neoL3FbX2z5Zxe1ZuDLJPHW0T0tffVtNcrlqS2GaeTLq1JdNrOv575KhoUVx2lQZo8qntztvGXL
4edWKlCNMGPmxcQ7GYq7mqIWwmk62jo7sGMF6CK4/vqhuheMFpjrkZMBEcbFiiSKbK7fgfeURBIq
AUHLHTXY+916bm1zQPypSS9IpECEED1wvxY7qsglGdyZ44qtsdNe9X+cXcly3LgS/CJGkCA2Xtnd
2izK8iLPeC4Me8YmCYL7ApBf/7LfyYLV7ghc5uCYgNAgqlBLVuaAjIjVYHKO0mBlf835dAzH5kUl
ynj+AvL62mwl1Sj60/ppx1TsWIEyv66++h2O895hoIbMQ5/AjlT7At7i9rDq8NrozgUv4wLtGAMW
PilmhNGD6lPgkm2a57NXWZuDlvj1qUSaBnZagKRuInqEfurLRqjfqbiwr5V2hEwS7pHv69/TcNMY
4edcXMyXiVBwbkBE+KTscK+N+lxrc22u9EJA60K+RiuneSWjAvd8Mzbvhl6IlyJuy2PXtiAmDVUJ
LigeTywVbUm+22XJ/TJ56twiGQeWTMo2YEqngBJPIHqGjuZPryvqIsIGGoOWLIlxRTkRt6h30Nu5
Wxc/23IRYc2QaGjU2PopCMjdOuZtuia+kY0LCeMzMCF0CRE21Wv8uSYdPZJpXa9ECBeeWZeIixcj
Y4yXSMIGm9zxciueE6Ctf04aTungdfiutqCkkw2XbsUvGPWUtotGha+1nmfvWDBUsOlIR8TDPSt/
NLl8MiBe9Ny44/VXg0Z1NU41+r1ob9r+VtXcixycJ7/RcXVy52O1NE9jEfQnwslNJKjnK+5CxMy6
96RqECOM8qyuTYrnod394o/YsVOxrNqYAqZk2AhWG5AhqG/DAqiD32VxgrKObtVIFVJ3gknNw8SX
pEsVEYXnfXERYoxv0dTQvnmqOP0UVkYjaU8avwvjYsQEXtlqqFAbK/qoPlAStCkrhmtN5Qu26lJy
KS2XYTlHfgS8GfflPu93Qd2QA6tJ4JdduiCxeCZMbXrWTyEth3SG1FAYXZPCuLR9x1ILApAvOoE1
avyjblPI14+nobbth6rs1yvY3HO690ZRxEWLlWGuAcMfUeoP9/4k99ocljZaEKzhAhkh/l6KwUuT
hCcueoxtBlrWMcDuSRGK91spm3tZUc/kxMWPjWCl1bpBKr7q/rZT3/hoT14W5sLH1r0OSm6YAgkT
W04rjdhtMOQvfos75huPhkFNBWlbPovuwEkhjzayPiQgPHERZBglMENj4RtyQppDKOb2GMTL3147
d7FibbPpROa7erKU/9v0mwFrV+Kla4adn+/rL43YcJjnuuEzCisYJL/TNJ8fqG79CisuoGoEPJq2
kHN/6qfcpOucfC/jye97ungqAJ2kISJUT4uck3sLjYPjFpbWz924gCqlRyFGBpgxYfbjQIw6QbnK
sx3qAqrEGO6jDJGWgHypeCj52DxPZTJ5bt3Np6BY1U8hGmdm6v6TxL7r5DV5BP62E3ORfYvpeKhi
hWs+kH1GqzVBJ3yPoMwGaenpru0ifiXm/n/R4A1/6YK3qt3uYcCBsNq01imvijytRSjv1mle7tkI
kvO5sD/iPpmaA9UBTZtQTCmmtae7BvJAj6Mg/AZSUuQ2H5U8gKC6fI75Qo/bEi4fEpAkgZYij+5A
489vujlUN/mCvOjAJlCRH8m2m1OR5/GNSXp9apM1D9NqmOmdWAzGn2ewaJ/ovr2UQdvcjMp29Cay
XW8PaJ/nQ7pYA1bAQvfkc10RqMPaOWjWIxCeQUbyHZx+EFQ4heF5dqoC2d9tM6seOPlyFzKVJdP3
Fe+jFtpJA8//pkvUfILuDhocEeqfXySZtmdMw5J7IRHohKHon0H52l55qi4kti64rdx5tzU1nlqQ
NzwRsh/bsb0Sop1f1De+qottM+B54UE0ov2xVtMNx9AepOa0OLFgLe69vKULcCPxNNq6wh0lcsfE
xxD+1fXzNfzQpaM5G8Yv3jIQVAl8KcTdQiSH3cbdqTZN7zOkxhMXytYMILQYkGo+NWDDTV8w9uQ1
qoKV3XxB7uBM2VBQnOotvmu6DVJiuJ1+waULZIPCuOyggYoKzjq1BwkCyJORU+cXFbhItmJcVR/3
PWBypGsP8cLeT5gw90vSXPYuFgihUGRF6BcUdzxpywPqLZ4RvYtki4hGba7pMA2/TTexWh8B4PEC
WYNL+1wm+eUmhisw6wwA4qet2CDsGYTFS7IW9POfjej/T9Hvhipd6BrQ1QytSXS3K1qIdzHi4h9o
Q8dHCyxeum95+KVupu0w92F3G8MZ3rQmjMvDEG38XrXGVvg/8X95XTDp9q2YDlTIZVMB/t6pR5qT
79NYr1ccxtuPmnSxdDzK45VievipCQKIkBO5EXCjouN0HOZz65QMEEDzum7yN4qxuDEc6YV6kmX+
2LHyWdow8lz77HN/uRFJrA05iyI8mWKvEWw1SE+7lnlZoXS5F1vUeUIkYApzNJNNMbBHgSmyXr0m
6ULbyt4urBCiApFPHIIuvsDL11CveEi60LaqNGbWAt6pS7rokLcCr6g113Kti5biVh2gF5XocUCJ
nG7Tp0pZdrsBSnQCEnmS6Yhi3uMGbaassQ0kCBqtn1s5TilmkfPx0DO9vLejia/c5bffV5k4SY6h
jSz25ZybJfKfqQQ9adG3AUqkdrryRl2wFhcPt6LJEyQlq0A40WyHEDO4ADEULUZyJFvrQ9n1fuA4
6YLjChvldmcJCr58f1zx09JKx1d+xdvvuHTAcX/2kZfWcGIB0Xd8hLQlbJkblLKMQuRWL17FJumi
39iCJnGyABsOwSB+Sga2nUQdvPx5528TZ3EQAr12FWrnxgKSqZ6iKTIHxJ/gySjXFTRE0MkBYlxP
d2MyaJXugm4pdBrHLKjBXPrnP3/p4OLXf51A+qBZ+gquhJFvqqhv4biupA2XlnZynzbe5Mw5knxN
lw9ig7ghxPu8JJJxao6l62FArDrgm7STBbnaPL/Y7mox/f+lgjdeXJcorTTrtuUBwpxuCzVEGYec
f5ospsFSJfd2T03Lun+1qKf8kBuUk49VrPL+UO/hfBf1O71lcx58KdYadjLq/EjymDxsgDEB9z/L
FEJ5w/cxJ6FXxUO6Snkhi4wAoUf1BDa8Gzl3GvwYxbPXBXHBHmKHcFC/7QVYhGKRJnSTabB7FVOk
i/WIgWPYy5iXOObloLfuhS6B59JOKaUH+HXWVVQ+gQRpP87zoB5RcfKiDuCApL62GjmZIRAa+WOZ
tPHzbNn8Xdei9vM3LmrPkJ6MwbKpJ74un6VqwcJrNfUM3+TrrTdFzEpEvsAcVIfKYqqRMXKt9HzB
4l2sntgSahSy56fFkO1kCVlBAllccZSXFnfPPBr7eqCY6mVN89+Gnl+OcUa/cM0F6CHqtIsEWeET
Dfoo5bJ4P4fhBy8DcrFvi6EAenUIaTfV3Od4pNCo8DROF/zGSDLuyurqKRd9cUjm6CAGYzxviuO/
BWQPbLEk1dNaTN8motY0LuLVL4R1EU2AB7MJnxPgY8Y/FbJ57pLho9eBu3Cmum5Jy6nF0rrtD0nc
yeMUS0+/4ryXErP8KFfzIEtU0x9sc9vbafY7cBczHfeMKDCGBtmKSfNDFORVSvt+87vjLlSqFGFt
ESNh53qOHhms6LNa1tnvsXdRUuB6jXO22hKFzvpU9sdk8uJQ4tIFSdV7jNeyHMsnKofboTN3GzXf
vW6KC5KizRAXKzElOOw3caR83jBhLq1fXOuCpLpm2JswwsbrHTkGjZDrjBX1ogrDsTjukO4jCpoa
n3MpTfhoqAoPkvDcLyx0YVJqxPS9WlWQjU2V30IIdjsugA77HfvZw/+SHBdCihmqNXlWF/1z0C7v
1oF73nIXJFXumFYEnw9sqG7xtmlMqQT96HfJXSIyu+yEY7i4fAo4uWNRV9z1Ninv/E7FiWhlX+Cl
r/rqSWy7PqmwkgfWbtf4MC+8ni5AKokbqMoZrD6Z91vybc5/eu3anbyAym5VjhHCibiwd5wv2VBd
m/e9lBm5kxf9KpqIRwHCw3qiHxhYstOaJMVx6Gr5zqz8Z1G3bTbk5foULMt6WNbBr68q3bGMGS9d
CZRL+WQ7voMTcV9PhW3V0e/QHNvdeBvZbeLFE8OhTeVWp/VS+HkdF6sWRPjKA5VgQgmr/hAH+4ON
w8Jz447l8rbQpgho8STH6tjT5UD9dMq5dOFqyWIECkERls65SlW7f43Lwav1KV24WjiAOzOosXY9
8sekGn52LSgf/L6lY7aL4WUNbvDiiQxFlbahVXcGUZlfKuAi0pRpAlvTEavPZk2jhJ/afNn8tu4C
0uqa64IsbfHUqClMSxXwwzJDptTrYFxEGkSnoWlpcTD72HyBqNhLMpdezIdcuni0oksawP80Qjwg
1e9o3r6UVGg/R/wbEC1qR9OEK24LidFiDB4McGN+Z3IuFf7y8nUIkEgfSjyrFs2HPNxJauTi1/oB
v+Hr1VnRDhy6GcWTCDZ26E2MILIc2RXbP+/xjZqIC0WDIkcN/o4kyFQQ5SlahmM6SG2PO+iLPE+e
vP4BIDFITB2RIJsh0wXocQGOeOOZ47mINBl0CZ+1Lp66lbWHPa4+TdHgF0i6XGVkidC/1iTJSgQy
m1rvZJT4GamLRKvjolcd2u+ZAOUf5qeS5W4WhvpVjlwoWlPJ1dTllmSB7fWhGSNxHPLNL2N3kWhi
ruiARie67HI65ZV9N4r2yqmcX8o3LqOLQGtIDaKy3gQZUAXtDZ06c6/yeL5f+cz+RqVK3XgZrNt+
BxF8kxfrmIBAoDgGdtvAxuIJ7pQuHdpWGSF3pHkZtMWWBwVZujuMl/kl2C7GTRaJbIIeQXa+NeFp
HkCit7ZBfOX8/39B3voA8WtTXXZRVHqBqaLAq45hGHYP9ab4wdTrN2tGuJ+Q2AzcnVVq8uVZ0PG9
bsP8uCVnbfak+Fgazm/t1qwHtGWB5+j2T13M9GEYWHi76PIvvejiE6uGu2ge308KNDIhA8qTibV8
jKJGAdklv3h9ZRdFZ+xWoI+y51mJH0TsAGlnPnz2W9uJDzghBNXrQGZbRYZjmZfPANJc478+e/a3
voLTYtqVbiu7bMikaPMoLTiyWlzPK9/4wuIujq5rB6iVhHGS5b14nKk8o4P9PIOLopvboAwarpJM
j7GZUm3DoD/0dGr8ZojAmv36eiaJUWNJoiQDxet8MEvyD9r9fs7eBdLF0TJGi1hlRouw4Md5rUx1
iNpAXIngLzy0LpguGimahQY+ua6L8ZCDnOXOsEWdornY/ZyDi6gjpSXVOPMkG3mY6aEFzlY2nkmC
i6jbWLVvq8bEBwhjeJNigB70LDbpC+pXnHCFMFXSg+8it0m2z3wA8Zxub9qglVfatpeuvWOwguSL
puDyy4rFfhyD8O+NMs+NO+Zq9hU+cu9hUWQ7Nu0p7EvPd0q+vu/7DsrOuO9gUJTeMCkTDDpE1xq0
l9rqLowLYIa2XpXCF10XdbTVIm8msk+HJrf9A+nK+og3Un9DqygkqR55fm9EH5wGkehbpfFertAS
vnJ13xb24NLlMMt5JBbex3km+nB66GXdPiQGxba02sPi1EhNB+QyxfhlNGPeHAAjj9eUGaChjiTi
1QP6ddWxjsWwpBg23h6aYp9vzi3YKg3Lqr6NanDA/9n3v23JwkWzIEmOlnIcZNbOcXvKyRw/7q3l
nyGUJLyeF+GCWBoK1n1uYplVBf23IP23YeBeehZcuDp5uWrAcjk2eLrKjh7CbmTparlXrC9cDMtk
d+AJplpmRUdeGIYyD0vYf/3zub9twsKFsIBSaQa1phQZwB38VOr9FuM/09FncekCAy1YseJikUkW
0uBdMi23EdMf/ZY+/55f0kOEbAA1CkSbw05e2nGGKs06+s2ny9+AgQ0sYddTksUL/Vj35r6Bsfrt
m7ze98pjMtJuhsvM5XPekG9rQvy8sYsJ5IpM8RRh6YlsDyqXPwMlPJd2vLGdSwYeKZhOzNr6wMQM
tkLQYvkciXAhgWU1TN2qpcwSbupjvgAnbYf6ig+8dL8db0/jvLEdyuiZlUBnhXWzg2BHeF1CsIm+
/pgJtB/jECjSLNrz5TYHuR1GXumnPx/L23mbSJzHla7EWrSgJfJNvt6aRoUpFfl+1GaHh1FRciWv
Pcd5vwfGwsVegYUSY7V0kYjmF5QSDKT2SrDkR/2R87C+C5MV6NUSyhN//lkXPogLxLJBMuxb3Yts
6MN/kla951HkVQEULvJKgr+HlMEoshYNx5Tx5f3Oai9sB9ourz81iLKALUXwnI3Mfuqn4htkc71C
HeGSknFRzrxQBO/S1OVfF15WLxC69dK15MJFZHFCk93W2Ljc8vUI0rm/Bib8sJvCBWTtaiV9nmPx
ethl+phQgMn+fE3O9vnGrXRpyExMS1JCNzcbVEzfxYqqh0qp9TaG5Geq46G6qaMluGnDor9ibxfs
wAUf1PlcWmkGkVUtQx1zqNKqKX4KG2cCnZsj0evnP/+0SxbgeA1dJRJ56CKyra/ZUx9M0UEHwg+l
BhWk1xc1PnNNl3wV2S4EcM/DmUXVBl7vgHDBXns9LIBwKY4Km9bHYtHTaVqv8XdeOBcXy6O6chy5
6HkGIMWjtvVtO+b/eR25y7rFqnKtQbjLs1hWyXFXyXN3Vo/2W9xxDfUyDTtdOENlAd4aGWL5Cfib
4kpD5kJrD+Sbrz8oA+kGmesO1yWhYZe2JZv+KhMWPyV2+tpFw3bq6n0+wViWdLDr/A7Blh+jGEjw
X//tRYaTBaUYyzCqVBznNq5vKNHU7212ITnL2pFi2wXLoi2P8eiH9P0edvG1lOLCA+pSUmlSjpCo
FTxLxhIUIxtXR3BUI2PJx9B+2NEq8osXhYvzx5DsThjC34xHdPrI+GQPlun+ygN9yS6c4KsqorBR
ivKMlYk8jeBNtKFfMix+gyzORbSt+8yytR0fij7+r1iuzWJc2LaLWNRhhclgjD9n4bQtJ0a2+H5i
pj96GR13jQ5XfgGw/3zkdjl0tKFHBmVgv8Udk1uDmA91Q3EqxtQpKnvBfdyI3XN1x6iKse3HNcJt
EVEHad/aRrcoQP/rt/Xz1/glL6rWCkPyKoEzCqCb3JEMXT+/2R3hSisuya6LuoSjm3gdpv2+3IxN
6elFXUTXOMwYWu92lhVTEB5znWMGAArSntfFeRXZYLut4hZnbqqfYuXm0BeYlPE7c8dAuxwjJpo3
uIu6VdMhnIES5TllftM3woV1aRRn4Rw1zn3dPoao36UzpZ7xoQvs2tp17KK6ZVkVBvn9PPb/7eA9
9vPwLq6r2Bk6T4DLZ8m8Tff5Krsb0H9cm8o83+k3YkQX1yVIXc0Ek+vIpaN/Qho92mH6+udPerbF
t5Z2bFRNM+ZY5U4yWtfkQ2vD9r4f8/GusLXyc+uuyiRCBDOEUG1CX64PwDgmUsjPc78sy8V2UUw9
RawJaBZHoP0pWHfDVHyNavzSuTsBbDzusgnNgMUrM6egfnzg7e6XZ7kakwFB3SVg5fmuh1AtMKi3
Q+vXr0QiXGgX8Fd5BFZslpUSpEWNPgCR6rdxF921MIYrwzuWQXLnx6jU15qwK5nJhfN2wV15WUTx
qLHruJbvd6tu1+iaFv2lpZ1ndN7zsu3LimSx7tjRmqFPhy7wwxFA7e31Y6Tz0ghFe5JBr+1rVAXH
KaQ//2yglzbuGCixLWNDBYGeJYE6B5QG2rQr6H70W/38V395RdeV7EAAdzSbo/avhGnccoDc/PIF
F77VLxiAXZHeZmgH2LRWRZFWknpavgvgYnLuwRiy0gwM2H0K+d3vu23+9jsW5xXdB1GMU2Jo1jXi
JxnDn3JgL35LO2/oWHUyqVYeZf0IRdIUHJX6S0vl6ldj/A0/EI7dWoQDyaaiYyntwnd1MvuZp4sN
G4nkI+Iighc0PPK2Dg+6LP0wc8KFhnWzqcK8aOOM5fo/ipaL1n4W9BswDESXEYWoehbu9Bnkse9A
D+MZKbq4MLIalReDibKZgpBCrBp13ULmfv0QV8CyHZIq2egYZbXWB7qB1VH5URkIFxfWAXBQx9GA
pSn7kRTlxwYMGV433AWFtQSNPoDzScYhCABCjOBHv3hWPl16MjmOaxWbjWSRmsNT08mbNSl9F3es
PmiSQg11EWdl277EewOmSzX/5Xcojtn3Mbh21hlzlN1kdWpH/tyjDO0XBLl4sK2z4HSQmmSi4+33
uA7LT0VU/vDauQsH2wctNtUtJBuDzd7Fpv7Qzdaza+HCwfI8pGGxRlG2DcF2E09DcJTGb/4EfDKv
Hzcab/GgQOOezX37eRUDZH5mL801LlwoVdlXDWosc5StRT0eCihNpnsEaIbfmcevd17seaPmHkmt
rruftjCwoM6P7Va4wCaQPDV8VyTMKtWwWxE08yGWmHDz27ljQ8VUVEUZ9WHW7O1x1uQxoOq739KO
CZXgpulJq0N4wz0rmfyyNsZriEO4sCYzkmGwLN+z2kIT94BJWfoyLzb//Oedn2O1N5IsF9rUzBT6
5iYMs8XMZXMUauxQwszj4J+iHNor1ZYLtP7CxTcBKLvqdi/CLG4qlh9o3OuPOmwgLLl3+iBBr5ta
2oKdTDAZEegKQIvSBnCje1Bs/7K+LE9//rkXQtbQ+VBhU/fJQJs9kxAbvZUB/zos0o92VLhIK1Dv
l/GS5FvWq8EOh2kEB28atZGEBEcuWz9+MeECrnobczGFyZ61W2tBGGH4ofEOu12sVdvncz9NuG/N
Zn4mQKAcaF1eeWnO3u2ty+b4jnZNkk3YaM9EAhg/VUR/LZeCnLawYQ/L2CnmZ+ou5CrEeRQVETuq
ZGz7Kio2HiLQxl9rB5w9xlu/w/Ek/b4OlVTVniVxsp4wwKJ+VIPk/wZA8d1zYUp89nAYT926R0fO
IMFCRRRAD2xXsV8k43KcFWQsJ5AohtlO/xNwxekYVp61BRdFXER27tA8CTPQkrFDAx34uKrHKxv/
v+ruG4f3G49XEIkew7p7tk1hATIzEGBYsJs/zuXWHXMlq1vWYzDQ2KY95HSPUp2o9lBHHUS6qqRO
+ZR3aPGTqUzlGMQn0Niil1qu0GGi5bbdqj6Mm2Pejo1XIgo0zusXz6xNRyZd28zG03KaEvS193Dz
C9PRw369el/1/DyFjtXbokzRmV9vBJXGc+9ObSEMxiYPrbZnFA3mOTedlrLwe66hNfB665oAhjzt
0mSmRmeq1SCXhKCE186FC+ID4jappw1+KIggQpyruw7/8XMPLiYv2fa5rJJuz1a6/TPoSgNPyp79
XpjzQ/tL2aKlXJoiavcMqlrf1ue9Vv/6LXx+0n5ZeMawySj3CY65baBVl3CUo9MFepeeB+44Zx3u
GhPd5Z5RkA6+k6bvD3RcrqlWn3f5ltWT17tf8rXt+7zfM05nkkK5rj1tpLuGVLi0uuOQ63kg3TBg
9ZCwPOXlEKYrq70iMIgwvN56gDmArdR8y4a5YJ/VFG3PfJoCr7sItv7Xq3dM0oYEcsvastMnvWEe
NaGz38wcGLlfrx4oTbs2GtZspNF3Eo3q2FWRHxcpyIJfL17UCjC6wWJuolnVYTI6vwVusbjyULyN
PgG9rLM63WPSlrPNIl6LG5vrWB+TKhSPumbqGxNkfLCiAJIgmWffX+SEh7mMTQ9CtyWzJZzNMGLW
O9y8Kiag3Xv9e1DMqAY6FUsGrMJyn8dRdMMwKOwV2IJh6PXqMTWa52AZzcgYQWayEuI2Qo/ac3Xn
GTF9tAG+waesbumdnj8BHu8FvAI3zet9T3FC5r2jUzbV+X9h9bOCLJ6fZbmoK9pYsebIzLKW7TfQ
ThvT2YQ/fZwx5n9fbztYd0ybkHkCqvadqG2fAnxVXdn3+VB/d5UYF3299taOimFEb8qSfhxvWL/N
JwA+4rsY4t4P7ZqTb6JYr02tv+05uasGqdcISXGJHxLvMkpZk6wf7DSpf/yOybFhncy93ed4xEzO
st8D376mkLPyAysBW+8cFO8KzGE1YwaV8B8mDzOGeWmvjbs4qLito6kTdMgwLfOFBfafKgn8HivA
AV9ve67XZI1aXPl2mrpMEd4fz27Hz1RdUqOOBXEeBOuYJR1m1VgYpomt/OgquIuDalW5jBaDTxl8
mXondkBJdNB7iZpz7iKd4qkObDEbEMapXYGRe8EghJ0/+H1Rx2IBluv2BLrpWV/PN0HY6BTilX6z
Z9xFUQmk+nxa+ZBZJYK7SSXN7aYnTxt1QVRxEBU5J9WQtS35hCGEQ2Pttz+fyoXKDHdhUxZjTviU
w5DFZOJ3uRV3g1nxdHSHPO6eg4idxkR85YUpH/RcqHe0Bfhps821PsKFV97lgttKi5KPsUMmI731
GGnR9HYaJPm3LUv7CFXWIkqNjs23aiiV31VwAVcQp4a4m0z6rI2m6bHrxv7UtnT8/OcjveBRXczV
gnOrJULdLASK+7gG81+99ssBYCKvXUdoFhVNeu6zqf1iUeBIu6k1V56dS/t2XmLRMTIkLe0yiH8e
x2jGZMS1us+lpZ0IerN2A59FjSMx8tNNhP/4HfX57/2SEo29kJvSButi4AcK83VKA+o3rArmx9eL
9/EUJIzbPoObG24E2EpPcUTzg9/Wndi5Zl3+/+A8W0QepX3RpCNmTD0Xd57dGhxriw6iLjOHug1F
Om2t5+PlEmcBqzAjPom7bCzD9pEP4/pIOr85W+6CrBoyTKWsWJNNVXS/r/NLY68xNV+4gi7ECnTa
jcrF3maKy38whlakg6k+en1LF2FV8yYHGmTrMirJ5zWwj4ohBvdb27HKDqjWsEJfLgsoVzptelU8
gkig8nOFLnFWYhcaasJ1Ju0yHCqttoMNN89n0YVXlbLb8pYkbUaT/FtQ5Xu6zJOf7bvoKqJIWZUy
1rgrU3Ta42A61lHlVcThLnNWl88UQ4/nUx/DO6QoX8Yyvv3zBz37vDeiexdcVcW0UhHbdIZJB/53
JwN2ZDv6BBNkUq9MZF+6605cDH6fLc7zDp6cBp8hZgHC2STwy9dciFUgYqIs33VG7SqPgRgLQERb
P0pB7qKswoYvUREVbSbbdTuIZnjYIcp+xZQunLxLksXmkts26PoMVA7Th5kScxS5HN7pHKh9r4/r
gq3OyuuYKay6jOwwp32a1YEPXXmqbLh7QRa5S5jVF+tu5KxgU7zLIJp8t+z85s+7v3BvXHHHsgt3
ZMh1k1nSVBnEQfOTsrG9cjaXVnfeU1XPts/t1GcNyIjrPk/SgJkvf975pU9LXr/VsorBIRR0TVaG
zX5fGCYf+97mR+g+X2uKXMjKXSVHAxKQcGV5k0VBH34KjNFVGtdmelcpCbxxoPhpKwm/4iUuHJbb
CZ9UP40DCOWyrd3e8+r7tPvBL7krlAVWBl4Utm+ycWdfkqD7ENfXGOQvbNpl/wrHggCbJrtsEpM+
zePjPhA/RnfuArwCDZFd1KURd3SdSBu1PkRR7plguQCvuQrXITFxk81dCQaIYK3TYgj8Sgkuxgv0
1zJqQQWTsejnJoE2XCvuWTx2MV71uPYTMVWf1VuO8lZC6vtpWdmVnZ9jjDeeKhfjNRMRT1Uw6GwG
BEY+UMJKdQBq0kBiQbDih2a9H0cGdzFfI4Bq69a3GiS44a2Y10/96ifexl3Ml5kkqePOtFnd1N9Q
Tfu7D0AB5OV3XMxXZwCQ7jsEIWVS6uGgudo+11OB8UgFVky/aN5lAmsWXedRhBjNTmY9SL1D4y6/
xox0wWZdKjBEIhiD2YjOopgmh4gvzamXI79yPhecpov+olXAkmae8J4nw/DOmLyFxG4HTSt049V6
iIjob7dGR1dwJheeARcPxqYuNPuwtui9RR1EDwwBTA5DjJGufvz5g184LhcURgsWacyo4okM6lQS
aFcQVvjxEnAXFNZN+QTlYSxuOkofm2i5Hbi6xhNz6WzO//5LrtyaKbFz2MMMwOZySsrhv4bO1UNN
iL7ysS+dzfnff/kLTSIgUTNFTaaJOUw51AeobT77nbsTPMyJ2aqgmXS28uJHGfQvUzBcCagu3VEn
Wl4g0bMXm2mygZn5IwfM8q8B055FWtdsTLtqaKEbKv2wxNyFc63Nmo9onOMzsCq65XaojklOSz9X
4aK5VtnuHAV3uAo1/ajIdBeBJdovfnMxXCu3qt+3XqNiXbZHW8bveT23J6/v60KnbKsxNQfduEwL
Io8J78WpBtvKlYfsws10EVPL/zg7kyapcS0K/yJHaLStrTNrtAuKBzRNbxQ0NLY8T/L069/JXoEg
OyO06UUvVEYp6V5dffccA0MSpmz9IrfyDcedJVHjfKOCem1sZ9XbQtACEEv90m3hUzeFRZLD2d3z
93SWvWkPEnW6r15WEacbWZ+b2frd/F1Eyu62RGpCy5d2KCBpNnRbQqfZ7ybhmj0GTAlbRWv5Akuf
5gTaJzjl9PC7grroE8px22wPal7GVv9R4Z541PONoa+cBS75FMza9BPaE19gUE5QjTa9fhL9OD+v
pKOveRBQuHHX1WevRe+SUArySK3erXnpYqse4RuZn1DP1Df265UD3wVoiimvQ1kd5sXOuvtr3efx
Pmd0f57hO3nj6Lyy9l2ORupyz802m5fWaLTnTOVxqgcqzn7T40SsWdcxlG1zjC73p6XbirttCCe/
C5brarhP69ZPTZijp2N520v7qKfDz+wndKWLaLjNWtQ8fylBPJ7qPORJAA9lvzPB9TSs0DnbLtGe
v6zK/lkVsBCNivd+M+7UjSNb24iB/APbLT/qaXzT8PZPv6GdKKtF3s+xqTH0Gj/auvvE6uCrz9DS
5fNgKq2XKR/yF2Mn6POIA1e40A/Pk7/geXwbet0FQRbV03ltpqeF9p/8vvtyCP2QL7FgJaihYWhN
2Ud2hH1SBrBE8xv8cqf7YfABsXoJS5O/BCjZ3W0AkiG5YPywIvkLEhUstjNMBZkk7asR24u2sVcm
IF0eKm/RHZZvLMhi00dv572L3uZWewU96eJQzK55M/dF/mI7vryNC7HeDSoWXnVX6fJQexCtdO9k
Dh6KXrrPDXRiCb2RZ/w+NEkXhyoM9k/D8enGmqBIVCCGtxI6zi3k/tn8YPGifaYquHWz/f27rHQV
qYBeLjG1a5BVQ2DkaQs6c+7ycP4e13N4j2Jbe7/3Q3A6hCy8jmTpAlI0gG2diUyQ7YftvgdxMJ9x
odBe3YfQlPx5Q9Btofk2WfyDaP9lKvLXCCJnXnvN1aUqdCcbSAcjloTfIa/fnQ2T7EYQvPI7uHyU
4BNSkTbIX9oYQkxN2Pf3B52r57rGa1DNlU0atPU/463Wr8AsXWwq1Fa18zwFWbthFcclLDur3q+p
F2zjz79CIdSC1YvaGt36O0h0vvZjfiN3+30yIl1sSquZl+AQVWaX/WOzlm+OcvfKc6QLSRXLaoIW
LQsvQu9R0q/7p1lLz8XjxFyy7pCWaxFzBdmfeRR+b9TohzNC/ebn2WZsm0wI9anMttNTvesmYZQS
vwjjIlJWQAtZ5qvOqqp5qifxeUf/qteGcgmpqYj4vOQ8yMBMfqP92j8wOvsphUgXkIKdXDOMx6ay
mTTfCwpeeEQ9zSs5ky4gJWqsbaZHhIAesgxxvfwVEev3Fix/4aNUP5hxbVW2l/tnGM28W/rVKz2T
rvCamGejNyJ1Zg7IhB58+bKPMr9x9P77bPprIVm6eFQ9SBHmCCQZxHbal51G8/0yx/ZNXlpinw0u
EQ8DWuYTGOzqhyiXwSuOuPZphzUlvCFHu/5J1Zy/MgoTowSCRuI0b7OKk36p5m8CbTAfoo5XX8vw
EHnCiip8Z8s2ypO2CVHHyRW33w34wD85EWCbgqGqQTqu7K7O4/o0x8R+KeL+uMcDA5qC16Z5WxQ0
sMlWziuMWZEIJ32gZpsUWDIvXSgOmGYzdgrzuIWeUk3WRBQFHufXMUoBXpSftzgoIM8ZL/KerUeV
5U1QPwQQ030K17XHJ63KD5oD9vzzHu9FAV8IzmEJXU0mOcoJT/l+zo6QJPx57F1O4PRHpTMJE5du
DbvEMhwi/73Jf/+6IF3yq4/aorKXD+/R8/59xGXvCbak/5ioyd/krJsf//vPXAkLLuw1bf0oBxHq
jA7kQcf1+xUp/Y1/wrWxnZzChDXkb5YxzjTBu05Q73dSDH6mMdJlveomDg8gEzoLLc+Mlh+hT+iX
qLp+oHpBfaZWU5zVNNYJD94HlN5qvft92UG6TolxF3UEm0dlukIL/Mz3/KGZLD210+FncCxdx8Sw
WSbbDHBBn8OpTUKxv5Twv/X8TfnPa349AOdWQRhnKMo80aOkp26hpV94cAW22AIOOqqOOJvlsp8v
1lenoeoGv6uTa5mYd2YOCui1Z8Okv5mOfoXT6//+exdduX242Jc8ZghUkVlnxSKas8nZchdx+GuX
Max7VBscTwfE82/8sSvbysXAapRlNqil62zrS4YiXPsqm8irFCxdDgzN5WIsDE6dfVbTaVDbXb5G
fsigdEGwRYopbuWED9ekvu9J/yaftJ/annSVttCawmDEjF93aWMBKYK4vJNhE5//+we+NudOsU02
WwjVAGRF0xTqU0CHMlEH6/02lQuCTX0E20eIqmWix7MfPECW5BDlR79Pd3ZsXlJzsb9WWdha2LCQ
b0Zov4PS5cBssY3V3mBWoGb8GA+PXTT43VZcDKzP4R4XHFRlMHp6QYstBD3k6FflcBW2omBsrVgv
Xx2iwZro6hTFgV8LgHQBsLiiRzuUh8o6+M4UfbAlAp4GfuvE5b+w7HKuW6GyrVNv2saO54KUxm+J
u/yX2fkETYE8yjbTPrQlX05lXHhufZf8muKyqCuTh5nZTMob/RRvnmm/S3xthQm7UBZhxtd8TFq6
PrBR/eW1d1zkq6cFhbNBGWbV9Mcs2rdVt/gd4q7CVgMdbRKVJsxqg92uWPhERPvq99Xs5xjd4GSi
8d7DHHEOsmD5i1fHe7+RnYx307RpCb3MdRCSjAZl8LiNKLf5je7cx+sG3mXj3oQZankSwgDrdqpi
eiPR/fcJ+Te3LBeRsk29weoB6BvEirHd99aS01aG+RNsXJC+S/VNBVGR7PEmUyKb8Av2cvO4Tzh7
Cj1wk+QVWe9CPks8MwZoLsgR0N5uPSso3qhrfdrLgfodrC4YwqOYh6uqZbbR5LKoJ6+HR+kSIGFu
O1nWGJeE4Qodk44kbXnjGnslRLqUmGYTLniMR9iHVYpeS56wKPJzL5cuJbb2rZIF3cMM5Y6vIWk+
W+xGr1XnQmItrMpDypTM9pasZ0PG9Z7L41aB8tqsOIlDVZTdRPNcZsMi3suqLxNAP351IJcK2xSF
WU/IZGYadUJ++VVth1/Bw6XCAgsLbRkImSlcniFDs6BaU8WeQdLlwpTKkZlNELWAnN4/SwxNN8H9
vH6li4MddQW98QWQnxF9AMGcoYNqxE3K40pDmHSBsJrxsasXrJYLhJQsFyOKKIRtUUIR305tHvPX
XLPxA9EwTD3pWY0mga+Vemj3eT3Redj9lq2LWulpWEigNLsYxb0Jjj5DZ5VXR790QStjUF4Ydyuy
qeBZ03cZ1bnn0M52iM1uw7aPeUYWsG4BDJ/5XN7C6a7sNXb5/z886uFMM8S2nGW9sWce1g/0WPxu
psxJoude9hPgSJbhIfXOyCItNnlj6Ms//Tdx6ReWWRg8KCjMdNj1LWxS9+98ksP5qFh953XCuUzz
wExbzyJgGRLpp4NOz9677V8Vmx+mvCvXkkAki2VzgzkJybu+Vn5LxUXBKBIBtS07zXisbRIFJqVH
7ne8uSAYkabve0p3HG9DeVaFjRIo2LR+L3UuChbwnqEdqSBZv7Fv+zjgXcTc+PAri8UFwZiNxB7Z
48hMofa0by6LfF7KZFHCMwtzaTBZb0dhe3ZkXTg0idL6c1+qW/foK1VNVz5rHMfW5PFw4PWsXz60
Ii/f1etQfJabyR/FUI6etwLXtvBA8VEouW94DFDv0V8JVnT2S3RcNEyzBjzkKtcsXur9Mci77hTZ
yK8PRLpsGFF4xKAdRlc8Os/xNNzXhgjPlelk2HO0H1W+TJgV26xJMKu3A8p5N9L3K2vTpcOO2lbj
gUtkZnDYnBra1o+TifOHpajYjbPyygnvImHo3bcqbtH5nHdgWSDsdRo7dut2fe37L8W9H86ygAQ1
63eyZtEewXWb9k0GVRXzdtGi98u/XSJMF9WAZ8hpzXgxDI9TABnrEpXss9c573rZQVymg0Q2ZocD
R0hqxj7zyPrlmi4QNtRdCauvekPTSglRAxUlI2ybbqycaz+rE11LZocRtj1bRmS33HM44DyQBn3L
ftPiXoeJonFfxUsWxu15NOPbtZ1uHMfXPty5Dy8DV7pv7JK1wf4a10V8YrmdPBe7s1lRrptm0ZMx
q+fgbNuv8IXxelQXLhLGhAyX+timTCgKt8+2u1uXyu8BWbhI2DKIeWN7MGYi6PKTyON3QVn4Wd0K
14NziEQTl6SbskJ9rEhjce2p/OZbuHptgVoIGhgwthXdZ5NP/0N3q9fOROD5+Wipq74a6qKcwHUE
JoGc58Dn2mvzCJcIKxqO8pfMJ9wwQUcUjJyCcIi9AoZwibB9a5t8XC4fXizHqe/0czhzduezMYUL
hG1VB10QuPpkMBl7qUj0ZVfle7+hnY15DJBL3dBul2nIuyQln1+N8ov/wmW/7GARRuNmzGxD/tFL
+IHUqxfyLFzGC5XjsVpnDK2n+o3eH8g8eV0Xhct3WamLXsEmOiuozc91b+gJng23Hqt/fw4KF/Gq
Yao89LBSzSa8gr3wlob3lxK+10EoXMgLRbqulnnQZ7vaPrCWvhR99cFrnbg0lyAlLDa6vM/CPTzu
64Z8C47Ir5lFuDTXcfRDVaILMJvz7W8GMMXON5OtazPuhMxIK9Ueu+myLVpfwrE/7evmVfSGKMPP
h1Upiwq6+1ubWVgcpipUyxOhjZ8ApHDN/3rwHlaAWcqQ2poTug/PYoNRn9/P6YRMXhtDGQr1WQtl
5LtedPYuigf66jW6i3TptYZDw8aGbN/Vk5QZX8IbKcolxfy1BiBcoqtdBCvxhtFmSlfBfDcsHcie
idjuawRj23d0KeLHaK2P3m9HuZBXVClYetIZ8yRCcqcjq07VNH7xm6bL3e+HPJrJBjq+YVRn0Rh8
HdqoSeJBN34xw4W8NPpG6RGoJsvH7iOFQbFR1CuZEy7kFebkGMzcNVkQWf5oJ3mu9aG8Mn/hMl5y
N4rpeW6ySYJJngM0CccEFUO/KXe2LM7HuO9s2WSyIf25W0Z0X0Ke33N0J5guW1800NRusyOPvjTd
nmkLtcD//vJ/K2i/W/rOlgV/FCs0obYZZsc+hrov2mRox/1sRdO8gbKXuZcDPV7HNbIvczntdw3t
6JNsgxJnXzTDD8zUzflyGKpkFbWeTpBiHFJd2oXeyRHUFxuaHbMNNepTLZAOdGW+vMBx1g/3Fy5D
RSwMmwaD3cv36Nsi6MNgd69aA8Rxf95LBYvKncK9LZsGnXQ9zDWlFX5leOEiVI04toGWqCPVTMOB
a3irK09/cuEyVIbHC8dZtqdL1zzW8MH9Xqxd8e2/F82V4OdCVOqo1sXS8kgDs3xrJnVemfJjMYRL
T1mhB1SpqyMtCIfsFJ2gaYXuJD/LSeGKQHRbFW+x0WEKCOENOMo1KbvyD79pcXIC0m0AsPfmSCFQ
P5w2dF0+TJHwk4UTLpwVrjqIlZ73NLIbS7VoygSKHtYL+BAunIUichz3jZTpZtvjifLSnGpz7H55
gctnlUrj0TqvojSQy4cIRZ2kUDrwOx5dHiuCOVFfyDyE1AmXyYpMMilz6ac7J1wia27wIjmEdk/B
kw/361RU96v2822F3ePPx8soIbI2RZSnq4w+5625F1Pv1xCNksLPY5fE4iiXFU87yLTu6mOrO79Y
6qpy4RkgDsM2ZilX2PtRMfITysp+FyWXxVr4hAQDhoFpUNpUW3hsk8izKUC4qlxlG+oW13WWonN2
P08qEueS+5XohEtjxXGkumKYWHoMdDxtHSoMGqK4NwL1lTPXJbLiFn3cdNFb2omi/rNh8To9Fgcp
iF+lwcUzAvSDQWOj5mlUoLctNklDKj8QGRbXPy/FIuoC3AUOTHvYjwldoYR4EdL0OnVdNAEGcHW4
t/2WknXZkq6YovOIAOV5uLjp0cLg9ABLrrSiuUkgmflcx7eo1Ss/qcuq5SssRY46wGHemT5Z++lx
IMtHr1lxUTW17IJDu5mlAy/EfRugCWBRKDr4je6cW/HKK2jnzVtazjs7VWx+0sHkRyELl1VrzREe
No9YGp7qnfdJmI+eC9Fl1RrLI3loxdJ8E4/Qy4JdZnPr+eXar3n5/z9cu9Q+RHE1hGFaW/VhnfU9
WvpuCbddG9vJLJamj6q8XaOUFvwVHcXv5R75BX7XDLLnbT2WrdrSMcjr/DSW7CLxL3f4cfitFef2
EtKd0jES2EGQ5cRD/qfS1p+8hnbRIVK3eWg0AhHKMTAnmbsQbpah8bvquvpSUOIEsgaHuBSEhrnP
8Wz0arbNPvp9u7Ncyp5x3nbI5LpgnJKoj+8hzvw/v7Gd5ZLXUEsPJstSuy0pndfH/Tg8T1vnpjsc
MtzVvrAUgqLbfSAsnjDjlXgWMl16SM0bIFiKOe93AB6d5uWHOOKB55w7h/lwKIh4h+2W1nPE72Ok
vHdVs9V+O8mFBulkGsgLDXs6F1QkeGdfk5agl8vrN3XRQUgqljCDNVvahGsJ1IONjy0eB/xqRi7N
NItortei4ykhxRu7Ls/7Evl+uZOIqpF0bA+DNZULUc+q2JfHkG7Cr2Tv2rY2CxyK4De3puUBl665
KuqPkRjl2W/WnV1KlejxUFVyBIz4HGpyB1cwr1YP4SJN0xoZYaZmT8s+HJIAdZ0TzI/8bNWFSzXh
1hIO044PV+PAnlS8N3caShF+G8klmvggVZkLTDqRlXmixo6pbo5bkoQSEfM3JSkXaoqWteA1bnA4
BPL5npKIf6tV2Lznux1v/AMua+83f8KFm8g81gEkxWk6Rm38No/NeK7DMbzbmjhADOF+cKtwQSc1
wKx8WCOaRl3xWUTDq9bcL8NzKac6WIJpaAUFCleRtzzmbZLPYehX+HJBp4UJXOvMZfQ1ekdU0CR2
JH97bSqXcBqN7CFwtW4pXEurj01drG/XiENn/L+Hj6/8ts6ejXZLIrDQa9oE/f6+pzC1SWDs3N/V
FQvOB2/GVzPm6H9oiqL547//5iXx/XU98V/kLzaEKgh32bSrqXzYA1xdTRDcE0Bun+Dou7/OdEAl
9L//2OUf8usfEy5btc+826tR4ECVy//QA/AlUsYvhrls1RAWq+xbRJl2jU+2m/7O+8MzDrhkVQlX
8AGuSQvKBnVxWvoFbwexn6+IcFW3ZFQTyPgPS8qq0D7B+m25w11z8MthXbSKCtFbaMgs6TxCdOLy
EAVLNs+N7EJVvI5QJgBvk9ay40lM8Z98u7EurywVV2VLMt1vwUDx4XQNztuFZBmjxk/rSbg4VUki
0GAEq77JoYOzBktiybq981rlLk01brDdqGGfnOICWz6aKNCJ3Yf4xovflQDg8lTbVKPJpa/XdIGm
2oeZQW0uqUu849K5gJbdXHpKHQlXbiuYg12jE3JNzcE+z3JO9IK6tt8cMZwQP9w5J9ByVduGS7qY
SSZQRanA0Q5/+g3uXNz6TtagftcFISBvYYCrXja7+VX5XKPbBXupqdbBpira6ju4m3QoUUbffD6c
u3hVYzuABItd0zEX08PUbzE0NGAV4zf6Jez8MOcwJFjhsDOs6ZDn4YkcS5OQWI6eozuVlU7DOB0P
cUt6mMEm1RRCQUd1tyTUf59ZcRexspNVXQ2F/BQFXHFPcCJnuejixz3UlVcE4S5qBTa6WJc8n9I1
4G/QDPB9paGfoyd3UauW5mU4VFjurC/nO2nJnqAR2e+Zlbus1dyoWc9az2kg9u4N69vlsZpldCPj
/P1JDFOGn5eNUgVBkDrWdB/7LtmYel8a+d5vSTr32kvADvVcLukqyFPZ/LXkfl0u3AWiYlGxUBK2
pt26d6d9PlhycNt5HV/chaIgWskbumJOOKmXO7LP5oyavZ9IPXehKFotLBgUDl7C9jJtbQExfBgH
eX77JbD8cAysltNoWiqMDvXxe3NM42mIJ6/rOHexKFWpaguIWdIhph8hMvkmOojfOnShKCxx21Yl
5rxjTXtXtvq1JcF+77UQXZEr0RooWxE+pwZN9KecjO1paG+MfeXscrGoRtoK1IayKawNt1PTj/XD
Nk/V2aylX02Ou2yUFKIw+WzmtOQxuZ9QdX0wtfRL2zHCzyumzVuyDUc8pzG4liwIjk90absbSPGV
2XHZqGPhuNJGZEtREa2qR8j81e8qMpRPU87CW3/kyhnmYlKR7VrYQdM5ZeX82FLxaY8Kr2yPu0SU
3RtRXww+0o6OPJnHYEwqst8Y/BKaf70wQaXs55k3EG8m8A7G+Wgk+uvHRd2tm4VrK2jm93Rm7Yn1
OTkNGu2+XhvBxaTQkcWgRr0s6diP7GRDUt+R/PCTCuAuKcVWuVNIhYxpaaZsk/ErL9sb5bRr68gp
HRtR94zMKBuHLRNPwToAfbesPw8QErqRIVz7E04kJDFggzrCg11csO2fjqjybrXYdcnYqltp1JX7
uCsNFUMOq2Mz7rFqKO1XWxbkzk68O5dmp095OPFHuZP6T68f233eDCx+4/rIq3Q/um9tOZR3IcFF
y2twV4dKEWiwxmO/pA2PP+X9apIxR0+r1+AuOVWAYg3IJie8Esp/0Df+jKah735DX/biD/GxKwXK
ePMlhIHn6RLeLvXfw9RTP1MU8Iw/j1+FpqC9itaU1ax+m+sCrp9L59Vtw116qi17I62epjTekvVo
zbex1uSr38RctsUPExPBi2NprBpRnuo+Ncy8G7v48Pw9Lwf3D2NzWAWADNi71Jp9SqZcPg0Vu1ER
vHKIuoaDxXxpNh1kl+aazidepIy0Jln6iiaVXN+aSB/3svZ78eQu7aTbEKVliMeloOTMidNCJmFc
m0e/38C52iqiGmhI7za1PO/+QkGEPC4Uith+ozuBnu9q6WiLX2GCC/hbvVf6gS5bceNAuASt3wQz
F3faiLBLoKhNZ7HzLunWmJ8iOMjkACsQyZqIBX6ryUWfhJxiqA2SKV0uQoMdnKUSpvf2Rk3tShhw
2acwbIKl6o4xJeGu35sWFgJ139L7OYYEyI2/oa7MlRP4gy5o7RHna6q2mp72CA1RO2uDl5XZ8lyp
Ir/vUHlO4pUyyDvi1uo5c84eh/E7matwos9y0/3dAc/su2Dz4yO4S0iNy8KG7Vjoc5AXPNGHBM/s
2UnCXUJqrQWeFiUGr4u6TSDv18nYLyK4fFQ48rDnFEOrELon8dw2yQy8y2vPuXhUux/L0kVsSdWx
IpXgEGpOhyrabjzWXVuszpbejQnzSABrrpfC6mSYuiLL24inzRbzG1nqlezaxYGqgPVka1Af30Lz
HW9FJzND3eK/p+ffIvtvTg2XByqaEZ7e+TSmQF4LhYkHxbxf3g4KuI3eoUuwf9R5NT6te9mc5rxv
7snS6DveNc0///0J1/55TsCOqrqxK36lVDZQSY3jL6EevvgN7Wzzim3b3O7TkgZ0g5fT/8rIT7WZ
u8BQORwwTRQzspimeoXQB1/8aEHuSlutEshkq/BgIWXwDrXPLyL3M6Pjv2hbtYVGT9WIvUDM9zBC
L/IUV3/7TTX7OcNoFw1P5/0YLu7qX6btHQtmzy3sWhjW9draOS7oc6MaJHTbHW/UjdvxtbXnbF9N
+Va3e46jpwHWEPXrSaztJ68ZccHJSk1HITTGzq0Bfzi1aIAI/ZgS7sKNaPgoOe1Mldq2/cwbmRpO
/IA17tJT3JKg15Eiz4Xd3ysRfIxsdSNXvJKjuOiU6cK1beeAPOd8sI/BgcxB9H38prFEnqFodHzw
m/vL7/1jvjuTtjsiTZ6hmpnoSr+BuvVHv6Gdi/CE0nsJN0r6rFX7TzmZs4W17I3T+MpydPWXymDb
ZbjG5Bk9MP+QKPpzH/UtFYVrYzupbaD7MG9zTEne9m+GhskzPHHDO79JcfYRtifWIcOHD03/auIB
Nppq8pMP4i4/NcITuBy0JM9qHd/m3D7a3U+FmrvwFOThVBNXGDrezCnm8kseklsdVFcm3EWnulEs
vZgEPpvjaVh1XwNck/wWiqsEVfE+zk3MyXMYVx/auv8j7tobGc21z75kOj9sHbMyKECN+Gx+0KfF
qIdxkn73H1cHaoSfVmSGy4wUX7pxf47b8Ebp6NpHO5uSNC1baor5YF11F8+nrTH3Xivb5aW4LoMB
me/lJKn+INWR7L1fDxl3YSm2QzF0NJiOsczftnWVGF773WNdUirfbSFhANakE1n6JG6243wU0y2T
lSuz7UJSh4jC1VYlgwtj/qEIduinHbvn5dIlo4qCrZyMhj0rqz+Xi/ocV5tfRHbJKBsP68aXy64Z
9Jt2NaewJX5L28Wimq5Q07JimWiL+9ycGyiG6ejstQZdLqpWebXnaDpOR9ObR6j387Mt+a278LVf
8/L/f9jwNZB3EjQUG17Zz0s93m299RNN4i6RFMeHKbvqqEAb8jjhjfi7Xze/3M1FkkrDQh3kDQWS
GiTzYh+OtfEc2omVbblpEy9BmTL4IYky2abPfr+kEycj1jVKbxgYTR04YLtTY2O/vMRFkSR0JuEK
b4/nRS48KcNxQ6ck1Ee8PtxlkbaAVVpSVaaLLV9oWX8dwsEPouIuizSLo4qMLtsUGwgAFQFKyxPI
g81+v6ZLI8HnYlkrMtXpUhXHY5jz5hwuviUdF0fa8mpScqq6tCz7v0befx2j1U/UHzYfztYMdFM3
W3s8w4okTHa2kIQZ4ZezufzRMXQLK6PmeG54fxaN/sh5causcOVMcc3+hrghI9DuNg149VkfaHuf
Gul5jSXO7iRTHHddZ9mznbetPsmxjCC3Xy5+3tLcZZD0YnBY0bFOdSD/CqC3UZLSL8NnLoK01QEZ
aR61eEnW0Hzsp+2eG3WrnfaSo/1azGGuxNM6kQlCZqpL977vvqyVIP8bO2ve54viDz4HAXOFnmJo
hIr44G16rPtfddm8MEO82C/mQkgjG4imaDNOVdeYF9FH5KmSg72x3P/N2H43OZdJ+yHORbMst22t
2xTK3s052prhnndiv8/rnZ6YFMspHzqiE2rm+eMRxsfDijX8ZQ3W+U88C+R/MsR3fYavuX6oliL8
so0ocYR0LNoHaFTOJzjoUH3HiBzPuZnC+2OS7dlv1p2DgBcWmoCY92c8Pp1h2Fcl41Yxr8sEc/mm
nZtdihXaqbE9krLpH6r5Vj/gvzfX3026UxYqDwHDCtp1qQlwBJ8MaOgzlBlt9FgCk+lPM9xh5ImU
A9Tf4Pr1COQ16E9BoLfTonJxN1UCVUE5l8GZ1TEtE7R0TB94TUmq88U8FPlCzhVkTR4idJL/aYc4
eoMmdTSSG6XGs6Y7fhh6yWpaLugfq9XFvWRyfBkZnpcbM21PUCvsUj0Mt94vfn/2MVeGSk+mKocJ
0xk238ZVpcT6GcgwFyaP4JFi237qkJYI8m5Y5i1hs4q83jaZGybDGcRi2Uv6PHF27K863OqtTGYY
uyuvWwk2ws87sO4qZcd6J8+tWWabjipX6rkvc/aH1y5xw2XF8fDFd8mfI3nXjv2g8HA0rPrG/Fw5
XN14CUU+wSFQcqCet07zEw8qDQF6hVyF9eiN9Nvpv0TO2kIKXub8eYlF90c4ttsnzePR74h1Q2dE
RzZPIRz77DbN4zkIADpvBH5jN97Vrqx9N3T2ZcGbLu/252oM7JTYaYuLZAz6ymsFUTd8wpqBQ9xp
ZM9HPG5JcQHN72FgMS5et33qBlDYCay5WAv2XE80OqHvrY2SYO+C2OuopW70LKpx5G0bb8/kCMzn
AS9SmVpydSPE/X72qRtAgyYayTShUM6bBgZQzRCN59mUu1+goC7CS/ZI92IYt+dZsdokApa3Z1NE
ux/2iR66n8+HPArmY6cjeaZNOeHFupkQ6Iqy8bvEUDfQwZQ01uuAHVwTIe+gdA8DmL041nc+xw91
Sd6pxUWaNt36rKqKvrK16vS5g5987LW56C/Hf72M/+fsS5Yr1bVtv4gIkEASXWCVru2snB0idxaS
EJIQNXz9Gz6te/3Ovhnh5i5srwUq5hxzFGoi83bN2nr64eD3eN6BXT5/7NO/a01hG9HRaVDLdZDx
cqO8xucWwo4fy4VL3jOGCQz6wbnF08n2Iffg1CXxM9h16+8Pffz3lOE20LTfxLZeW7u0VWy4Mkj9
o/3HaL3Je9LwnLERaC5drjV4Ay9oNqbtYIzJ7MfO/fePR4/zPOYSVQOi2+7Z8s18UEZE3j+ZHKlh
QOegDa6ZrGA98Cqi7GPSLfL+qXiDKOc6i8xNWPuXXNVItaw/dJiR9+aShkekhYRf3XTNYopR9M0J
2Xkfs6oh74nUlqzcdW3X3uxRoHcr9yvsyz6YeUbec6lB8c3yWuX6hjX8nsUxiJ7thxAk8p5JXccr
tS2sMG+gSvinjvrPe5L+pcD579cHeU+k7maEr0da6xs8+kceYZ7I7fqxQHrynkJtG+1TpAjqGwlE
sNgsyCmdbD4E/2PO9L8vDujAEh7ZJbqmTfTdjJi3QKX6sVuPvGdQy9FGm9zH6Eo3/ZVIf5O2H+OV
k/e8ad2q1EgPIH3sh+ZudfoSLGWPHzkRkenzvx/KEG0tU2JWENwM96jx5qIZuo8Rmch75vRUrxmM
Gjt544haq6lzCCyS+4fARvKeJE2dTCXSQ8E1SnR9gAPBhlrAfQipJ+850o4iDzbCLPTGttF68KQW
BbTYLx975u/mUPvYiX3FLrpiZjReMrHvle3Jxwhe5H1m7ubF0k4qEddxT8OdBS3iHNv8Y+Rx8p4a
bdWGnAeEfF77dJ1L32S0mNQcfaiyJu/pys73iVlgz3wdktyUQ7JXa1AfY9WT93TlTXKU62wT18h7
UTQp/5514/ihsou8t3ocerjpJbB5uOqIqvs6ot8jNoaPrcb3bGUxJm0QKKyvTDUvtafLoc32v2mf
/6Vjfc9WFqrtEfxQsyssDdIjT6m6gr8cKt/RjzVM0Hz970MmdElkVhWz67hOSZUEsn3K1z7/S0P/
n8nwf4GP3ps+0n0PNFYtv/Z8IPx7mnD+srR5XKhdJ9cRIV4lo7BsnUNtHlPXIxxxSLaXTaXz04iY
918j4pjaY5rBW7tuW3rMmmF55qSOH1JARUdEbsafE5ub08z2vJyQz3CBIM+BPYlk+A+dCe/Zspma
k3QOJrtm1Hb3sAqld4NnMFL70K9/T79GOgaIqzXLrulSfwuRf0kAEH3sV78D75IIS+atlrlGbbKh
5Q5rKVn+N5zs31bnOxjfiRw2sWHNrvDGsjBdCGwvCeuT50TP7mOFwXt/yZFkyLVcpwyjArm9ikls
B96qv/WTbzfpf1md7xnXPkaysEOq41WDkfZsglwvDQ5PWYYpH2gZdz2s/lhK/uYOzf7l772/0c0w
zX4P2XXJRV7BUWI7KcBQFQzF9NGhTPn5l/f+Vjf9ty/29gH+B1QeJ7sZmwXsDNJOyfziU9H0Zde7
pBJtb0uPDJBio5l/kTaL0wp5zQQC88RPeINDj6yg/E31QvosvTDTpF91tspPxmz5E4jXgy/SMFPs
RxuDN7kvIN9EyC5BUfsk4lY9NGMkT/C/XD61sDO7TK5XQxFLx24A2n/em1QevPLmZCFn7dtC0Dk5
5ZvbToFG7nNLfXTrWzYuRcZpU/hWD18lAR7yl4fzL8/m3YnnRuNaHer96iYHH+PErQeu6V9Glf/2
ht8hILSfe0wODLs22NUn2AA1x8ym/mBN3z0Pemv+gqP9ZwD/397wu0JFbUMTXN7hakA6QHzp7BIQ
twW2YrEgAPAAhrH7CqOg8BPSxOxgiPqdEJMWid3aQoOGcBrUJv5CCvyXvuP/49KmITESqp3r4Pdf
Azzhitri0X7odb2n00bBw3k3BWKYTuz7aot2GP9yrv/Lu3rPpqWRNA1rUbzHkVuL2em+jOMlK/ie
irKP848BJ+S9EZ8xlumkDgSvytAyqseT4x9US5H/j3s/yADjf55csZf4n46L+tgjK+Kf//vhi3/Z
K++O+GnaYI45JSkQqzz/wuNxvdKG2du04f4wSOmPSye2K0/F8rHxZPauE+zjeWOzCem1wfDzmmKp
Vkg0rj/WUr1n4icqAC4cbXoNedpftXNJ0eskf/m/n9a/7YO3p/g/Tt3NMxpjekGvbl+dK3qPikQu
gnz+v389Ff82An0fJY1xc9dqDGyvPmZKpqVq4M7elz6mUUqKHDZj8fO+zGz4pTFFzl3R7M0Knx/S
LBGs/LQgWd0Xu8F90BUIlnUNe5Sg9sxt2Q/JNKtyFEyANLP7YUtMGXHapl/G/2zBYlxBYvojp5DL
tcAQf9rvG2Yy+RNWQgbQ1CoR25QU3W4bd0/00h76LScniQyT6DDEHpfFOk/6bGGzIQ4KXkvfxjr0
J5DobonZGgQBu62G8MxlcZlalVUwT4Yta6JwAecjBOjnEInstoWz71Oi4zqt4l2rpZhqo46IK/gj
dbT/qt8M7tppbIoQ5+PXmq/1vZcte7X5Oj0E5eKj4sgkWfbaNn+2Yet90a6srR96mFd9s0LE0UnB
I6V94NOA5VEMqP4sFrluosLQJDzk2vTVYOOmgDca3vFmZlH1U2bR69JwqxOtfmkfusKw9qUze3qb
4zsgrkGNa4nJRF2xyDSlaSb7xPsV4cikD/zY4XU+xjB4m+/ztl59WWcue0BCS/0Q1Vyf28kmUTEh
iaM0O/z4gR6vpHuBGIr5Qtn8W9TAUFVwyUhFLfmcSh3/rFPyh23GY06n+y9ZLqQvIAaOdQn2tqmg
n8oq2w1D1afjdGyEHEDA1FGNUS6HnW8/D92XbmgJErhahYzxXuVkOi9qJ/FDHq2QwKl5Ccu56euV
fg6+C/wQeYefn7ZsfZsCp86UM2f2HDRLLngBHp/SNZC2XbpFwpatW4D+jIVGMG7zpZZige/nYPJN
HXBs+mYsI9cKd5sI/GhBtZ/LvZfxo7YyTssWeuZjLb1Fkv20pFNUjcPi5WU0rVYPbp36o8Z6v203
5A9PtBsQMMs7XrlB0yJDU+Iq19q+e+JGtPExGwKPjw5TQXZssjXv66qzOzCBAiNs3z04Hk3iLgt1
UF9cCCx+8CLZR1bUqBzj0ilngsEnCW10AnhIdldqByLHlaVuao9kG5b+CPsKSX/M46z3x6h2SGXT
EM113zAbMAtyOT0lSygI+AJzYbp5dreExC29XUEL0T/1LhN9m+gB/6vFM8mekCEXR8WGl5Edlc4c
O9Khz8V5cXUvShfXoHcXXYwMu3Ietlzc1Y7n8pVDmdIfoTODK57w+IFqtz6CJdCypmP9hAQmmGlC
asWWowpdqn/DYnMAkwbN2SwfOoqFeBLTPLOr912DjNXOauANnZzAMRsR7z4/GjHJQ9NHNShVQYaZ
F0O+LOxrSyntXsOG4OYnkdoMFUsssD3TKenoeXcpX/80REUzvA4WHRCnskbyQi2MkKpENY26jEx1
42+a9w29E3FjxlfT56s4U5rp6LO0aYcC0g98FeBDNjQtBV+6+gt+yk2PXcj2mBcLjYS71zwephMM
j9l0SO0Qu08tT9fpjidY1zDltxE/BMK27ivcLacMnWarsI4RUpWfOjPl4W6nclTnvGls+Bbvgti7
Le0GmZRzH+JJFojIpOzCYQDkfvV186bm9NB0npoEzmDndrWbvOkgeEjOTOWo3KGiWtv9suZ2XmRp
sszraozX9O10nZJo/up25sdjN4WO3hKcRlt28NrXzdVoCJq/zilj8N9jLmekcG6pU1lAyA7SbIuz
wl5WfKfmqYfy1x/qvB6yC+xCsvbV1dvArwohz0fdq6w9tQv+f0SA7L4+wItbhKeaICCyLZrEEH9G
GbMttsrcHLdnyP316o57LhBosrV4MfcRS8HFQb77ZNkJFxFUe0mu9XhZ/LS43xwZ2+xMPIwJCg3b
KFkMPev7qhtMm/za+zmaTjaBdWxT9D2ft4KpLKrkkOjIlrH1YfrhCV/jR9c645oCJ42WcHlM4iAB
UzHASEObN/Fe7InHBZVnVtf/wEdjiZ55SJLp6uCLt55S23Jxm5hkFj8bT5Lk8whDQXdsGB3rbzTp
F3JneRrG57TBIv0zk2jmFwXyVIiLLiJJ+k8ak7E/0z2N4pvBzasrMujtwm8+z/OmCjpjkvWVEz0k
R68hWrozY8zW2yVQNEdFO0thfkzjVOf3ImkH9bpiI8yqSPky1J/Fpuvo2NQLYUfCt1Xeasj3ojLQ
LclUZUlKYXwbLdHJ9FPIbhZwyPQPYEekDdAOz0kzVLUmOXCWGJdJ/BM5tLGu8IesMdXb5hi2sk4x
CloK4kgf8wNhSWZuNUmgkS93+GHNv3YbBvOjcVkz/hh3HXG0Z1uzfRZeGPWJenA0f0+tppuvehGx
KTsyTYEnHcaxS8Qt/Ftt/0SaKB7U2cKNViwlnBzGcJ5UWKk8d3mtt98WYjFcDzqjaX2A7UJudSFa
1mVrwXarM4ZYAnh+pMVIumi+JSLounB5nXLctnU9dH3B+rHPkgNYeUwMlaIu8+mJT2CsvA4aNnbZ
aUEeEcywtxQ89e/NlIVxK9k0g6pmtxoy7EJsTs6sYC6JxAwRrl5PdSv8YE41PAVkUmmWi8hdAc9P
9InMsO5dSrrmLPxorJu6rqAmUfrq1ZulY5nqpLV70YqFGyiH525nlZhHx1WZgxEUnxoXIckQXrG0
yS6weN7MmUcumf9kccf4aSE66k4K0JOosp31Szlw26BgWvWgMn1MPK9li6HMzNyBNfO+nVq2GPIa
1coNh3US6Z9m5y75ze1MzblbEZc2olMp21G7RxKtWVwwkzTpqUW5IW5ySeIVMaqZWLdztif0KpA5
seG+Xqw51n00x58dNXI/sDyqs+YkyWqi222I5uSnsCQ+p2mSNieBlPjmgPyLIZvLfEZG7p1WcULu
/LrBqa8ESkfA5QXH51Fa6eDZYuc5QH5It0s09e4glwlm8d0Ef+EZDj6nHGVU/x0kKtDG8ZVBCLj0
Jl9CXii35vwgqADvuNgRSuQuCypLnBq60VORw3/6SYAB7UKBqmpJ3WkzIyHPyc5WGR0pj8N6tczr
5ilKBhjIIgeCoFzD1k3gkMWpy9U/MqKhPwvNrwnYPRdFYO+IEzb3r0uXwxs0DLvRVcM3Ii5ZMvQC
/21w0VBEQOH0P2aroX7cZxWpKyprRr+NPW6uB1DsLXmuuz02l3kUWIAM7EAMNsYmG+1p7aOATyJM
uk9nvL/VPO0sQ9r4YPUvDJ1wGTb1fpYIN/7D+aBA3FlmN3ePFKkY0y3v1NY8UIiCs4dtBbj7slGI
YM5QCVitirlVGcIhWrptRwQiDf53niRRdmzlGIvXdOLT8pJNkFm91NL29c8GnxX1juF8V9/rkUcs
hlxnV+xht3njYVzQtmOMbxYzV6i41ZA2DumG/dsP85qUQGz1Vvg45fIigG8fm9WDbwz3xE6fiJn5
gLNiNc1DzSYZoaJsY2RMg1SocwvC5mEWgvSfMhYjYbmMte2jl8kH3S0HDCbqrDu3bdOeci5wVY+8
Frkq+9xFFMXZnvFfNQxQaSjZ3C3xPZuXTF/Iume+IEiZOO02bV54Y2WHUp+jjzv6xqdaFEs8xfYu
Fb3rVGEaYcM9qU3rk2Ji28RwP0c9GfDiItnsd/ALV5Mvm27bCvz7CNTmNlPT04ALAscfZCw16E9y
0K6iW792v7J6i57YnqJ7tzC5vXEo08cdJxrpd+B1aSQ/YdXCfZzDVHq5DAJFdAEh9xbfJ2MQGMbW
eZbLW4Yo3hQlw+zFdMAvbs8GNkLrJ8W7fFnvQp504XHx9cardmrb+AmFgo5hZGC2UR4jGzP+POWo
Vo6uZ5N46vNOLadh4vVtKkaYduSZPKHkkgbCz9jk9gQBFE0edpSB9tARrCt/6OHwMYTLnPmsC6io
3/A9lczRnZ6aMP8Zlmbk/ywwOvqyMCJ+oznFYXbMNwub/5nU61R1MPr+tSEgsdQYJR7HAU5vddmL
WqauxOFD5+3QLJDPhlM6ARENF2k7Hw5o8HMjqnSidvmkOiWXscJEdgyyitJdUOTwTD2ZHrN8WMgj
ouSjVx0WAbKqRGcgSro5bcQXdMZw85pMhwRf5D8iGZ6XTdSzCJ6NgFbTrFKpG2GdOebjnVpp/GOg
LKiuXJuoIXVF5i5KeGEb6PC+hSSNliqiq5tMYfalnu/CujSISxtrVLITxl1xSw7DKuvuu9CdWA4G
OyJ7FvgS0zUPfMnaEiOfsWpCt02gbQnfFjZib8GxDp70BO1u184/PEXq+WkTb3l4JV+jPvqCQ9ay
Hr1rZLbDrhBKthR5T9Y0K0IHW+MTMypTd9vaU3pekAE+/Z4FDM1UMUqLccuwYzKRvSBbz/S3FqbU
JIcH74SbtI5pwXvjcT0CI7iy9i0zPIUv8kEsU1Y5KimpehOvr3oR0YkTkj64aYuiKlrxz8De6e8A
T5PuODahucNaYTepMDmGUOMWlePc0Yul2/ypWZl/mXhm1gJuojnaNQCZY5FgWrQVMU24zz+xNF0x
hnDdb9qA4wNoHZQTEN32YpU5exIzWiyUJDCBTdAWnjROWhDB9xQC+sU8DrTHCb/WO71qb/sb7K4h
KT2C7AB05/vFwNiqBL12RPW9zOcsHlGgrH0GZqGwJTRM/anpZlklYEadB5rVJy7r5dpoHFAimX3Z
WZ/dJQkAm0R1DQo20NJFWvfIntnjAx/6pIAjrikFoUuJxGF/mue0ex3mAYcWfD2rpubJAU6QDCUC
GI1ULF/7MTdoy1IUTiNa7r0d4oNqcGZMhO+lGdlSCI8g8Y0C8Bgb9oWqecSSg+wMB0V9iICfEDyD
qD6OJu7RMfnxskXrT0RjM1SNEg2b5fg82pu1TNahxvOXJBlKa8ZwI1AioAtIpz8hsORz1+L4SHU0
v7Z+WMqQ9uwR4anN54Y29QVRx/W1EcHhPAlDQaPAShAc5WHTFN5pCbPyAM0WyiaVh+gMVuVUbaFB
SYc4qvH7tDWi6GqIlxrwRD5Bs41pE6PyKGpiz6ZDEQja+7qnZRbZGpa5aJs3cI9OYFizGxBCfFdk
OBpO0s8M6faUjuqw1qmwMI/M1n9AiUQBjOY2fQzGa7T/fO1+Q7oQn4c02p5T2C6cvOSzgeBwx0OT
OqtkE+JDS0P3082LuJkYG17k2hGsfKIxTGFAkhUWwzFkEqkXTZees0baA6IqsNB7686t7re93PJx
OdooGFXEoVa/ZWv1Q5NT+c0vhhVkjqw9UJX4L62r1+1oQK1kVx17c9R2ZFOVpK17yaTsnrq0zX7U
Saf/IE01QrAjQ2GWC/F591FE7xAbpB7m3tWXhag8Klb4PlWwhUENsJnJnzSGQD9GnIPhzHbAXFWj
ZH1qshp5w2nXxqrcdb2d6zyR6uDjKFoKHpsmqTrvM4Bbw7z1gI6ayVUG19eh3usteR3sinu50KCN
3yQp38cvJBsReJNnc6QPLfqY4YBuPU2LYc/VPd25vKMJMxOi03kLEMluP+N4s68MfIM7FsFqFe8O
LSLayhl4Au7J6DBy0b/AwxQO2/2EoLE/tW5MV8aooe5lQ1YGQceYqoKbfXiUCUrMcW+m6zYR5G26
RAR5j2lYZ+53lL/yYMZUPqQkd3m1y/DWjrSoL0qBq/4HYyu/gOfnj4RF/Z96jPsdmOdSX6GsUbxw
qFWzEqujkWUbIzu0JJB8PVC+YBst81uMKE8yWPC0fbRkR7JmvC96nuewZR94Z+Gi0NBwaTluv4O1
NLxFgnQaFaTNnhQJA7uL+lH8irl2qmQIlkSP16z2Ne5SjlWMCUB8ACEGZQrHW/WHVmzjd9R4w1eE
rta/fehpViQikqRkS4rSWE1uhhZrRZdZbnM+T9gsQ/xN+2W6x6GQ/OiDWn73GMs9LgLS/SKODdZk
tOzj3bLk7LooqX6ydsz+QcnGv7rYcvRk0s3RzYbskT+qRv0Gkn26NZVEnXQ/74Pay3Sl+U0iB4LD
fBzIsxlRvRUx1r8q9rmVNwQViCpD48hwrNdhd0c5pLO/sMTba0jeIBCOP5YX+BVuRN1pAWq0QbUl
hQ6Rf9VCpm0lswkyHwKJX1ZOCxKA78csNnDq5h3k4I/DynGyiRTn3+O+T3X0bUVVd836dTwYWMuy
ao9XIK5wHjT5AQSP8QUmxciwidNVZAiCq2X+tGPWegbigd4Mh2JcAxgSrb8NYxyHkrstgi4m4LxQ
PjDyVckuf9jJ6j/5BJ6e1c7Hui9T5O2B7h3qYZ9wHaxDeGlZuv8cR9igrrEY0kO0WfdMxzT6HnnL
T74Xo76ZAkX5l4XUDOdt0foL2zWdqxj97NMCK+vfzW5acwbFbp/KfgW0d2QWpgmQI7b2tYUY6QHS
Z3ffcWhmD3XmVX8AZsHm0qEHkVcJVH464yfyKwHFyJ0oT1hTpaz3eE+xDrJcRdx3B8ag8ClVzBV6
DnA+xmrsU/qULxteKH63CgVXbn+ILZRDhcdlgSgtuuLK8rCqdjeLbJYfOhuGvghbi3kGC6k4xWk/
AkDZNhTh6bBAAzRrs3CAs1JVimzRftB0lf6q9xY71YCqQS54bpIdMjo2F51jwre4MYkvBI/uRzQt
gN5bFCZ3OYUu8FjH3bBduDE+vbg85d/6yc/mkTNNXDGZ3WFD4GZj4QLwQJlDzwGQnfdonVmZTlbc
1GrdoOtEShhgbTbPyQNqr21ElzCPqhTzGmu0cM28VJAnvN2/pPZ5fpajNF9THavuKR8TFT3xLSFb
iQLdr6do6JCQYjaePE6za36YcUcjnekNcCYM1QxmK0ma/GwVRwUCm+FBHpKxgwQqhkBhukvBjx/R
087xWumg+UPXRPM//Thp+GManx/Q4QFYgbC2axHDqNof2dzQiu9TQ7DUt1lVjqEy6NGY+aPIF3Xq
YXbAC6Oz6Oc+c34HREKw00bDdnmLjW5+0q6Pn+deWvRCfW1vu3iy4ZErGl8AQT6qdqEPCaKgr/Bl
xZP1m4ezQU9qDrDRWUVPblhBWXV6kq9d3m5NESd0vlg2NmlJ9CpPO0F+zLcRcUCHOAw9Cny/3HZp
k6JLX1YXqmzNZHyKeNJ9Dd1A8gpVb++hHPNTdwrbbHAlT2jMis4QcfAAKvPC+gTxXHOqujuSiGYs
BlSWtkipHZ+Vg90STpfFnnzS7r8UnTAVbhXs1e87MvfjIc9htnHNAo5+oLwC1UWm3fDm2BehWItJ
gN1XMWY6VdXKdj8fSJrnzdmwWLAS6Ci1R5gh2qVyMdN5uUjY6LBhYZh5bAy6DKaB2BRJvOBEpanL
7zMRrWWUCv1zpcbM6DF0PB+buPccmcwrap54k0dGXN4UUY4kMnQOsMAtpPJ2vOyu20Ll/KZE0baz
t5UNoLAhQKUzFz5R9gDcOqualsp7UadYJ0TzL2wkwKsE2twCxlO1/SKjEakEZs1blHpN/p9QzLQx
VYZx49tXAQmkWPJJhmJJ6HiCYmaPCzvQ9rBmmX2tJzUeyTKh6VeDxZxlzvvnqffb9yyeMvjaWAwQ
yqVHyX2YtMZJAP63iB8Vsl0+tftu4IBZd+Y5MghDvA8CYW5o1hfYbHmMJrZDVkcr0FFQlLuTX4Hi
lth43BVDh+yWAqO07dnLsE0VMH3cA2QC/leMXdyNl1i2/IfMlXF/dtotTYH2EmhB3Hk8JIeU+pu6
pw0pnUsd+Li1ivbHwGRtTr2P5oAKecxvwdUfH+sJ1qUH5rQQlQZpbaxWnpu97Osgn1foKudyg8PR
J0zW+t9dwjdEljVJc87apDnhnsfNJIO9WuBikBija3ybLMzqQS9YU7CK3drsRoVFDddNc9ZhoAac
4TzJ3K6HttnaHwFg90H6Wn9bUja/wpB9+7WhsbkCgMeqo9v6Cd6JUL+1kMqKo6lD+jChtblga+ml
2mga2tL1kAuju2k5hXEgjYZPiU9HdmLWt93ljSK/lRgOLPcuBS/gBgMsl3/f1j3BNK5H9Y0Do7e/
u67ffva7IvK4xHPyqZGYjkkdkguYC+xmWpIa8d5dNpzWvdao0DGM+T2yHqtAijUBfYZ2HINhFtD3
1shJzxiAvxlKzU9iWR5InaWVzVIzn1Eg+KIhm0JNEcZfuV+H+Q5Z544cHJP7jUH88kUE2t+Oi81O
KhZ7VwKWUxkwX2QZVqG268XjRQMghYv9xfIBFxyqOT0Udk17wA6ASxGhDKHECfR68ksFDFWKOcJw
Blqt+c8M9a3GUT+bwktdf9nasHIsr4H7Skb9jINnCeNdFq36j01zFMEZZHAZkoxSTFm41MtdN7rg
z34U5mWNFIackGx/XnG14TIedg0Ac00xCA7CXWubJ89bROFPrKL4MHfEH5IYs7IGZwwOOorKkArF
D5TE8rp3kzsuFH8+iUd1HLQH5pdD7DRZDHkKx4U6AhbuZLHwWYcKWsbwbEyOTgwm1xi993F912mP
knc26/hjbkyo6j7LcKtErS06QfZjreGvi5mVrEs/5+S8cDd/4es0teXY4wyB4oTfLZZ3Z7rVLsVs
R7MHdGCYd2NoVro26wEC1JK+Dq2ej6OV8gnMAVGNjC/V2mXL1ykatopg5PwceNQ+WISVlYA5/Vnx
OvqC3Q66aIwEmwJoWHKa6j4+LAMABNyF8tRSaLrA+6jRlgjEkZbWauxLuzuUcBv0HmxRP5IkwPwg
Ex6tm57uewu+p6hR95YJRltnMgAD+H8cncdy5LgWRL+IEXSg2ZLFMlKV/Ejd2jDUjt6AFsDXv6O3
m4geJ1WRuMg8mdeeiuq2er2bIIkqrpwLVcVq8qeE/ZJsPIh976A7+bJBhRxcjyCzUKE4d0Ouzr6D
Gdv3Wl+5bOij4ol42oRVnUGSxKVth+i4WJ050fnVXpdWxFkv6989QfKUf5RI9DjlVbIODYvO9VDp
wxCr+Kmphf2+V4N7wJi0HxF124ex6pzffNm9g/HLIfW8Lc8ParBxOQq3SAavtJO8N3mWN1v95RVo
hl5nF+e5cspDWJiZt7hlfYGb5Qia1Zejg+7E0vLouEXwWHwv/D8hwf+1zAxbQ4pDHYTtcxlWyxFF
Gls0V+rgTeF6ChcdWkmVb78oukWaqVdzkYP/h4H7ryz24IWSDH1YKfV5UDWe1Y5O/2YXdnjC9nUP
laXiSxRP1sO8y69gHMaskSXuSpHH7NfG2uMKUnNa1qH/hrIwnxCtmjtbEBkHOpQc5Lr+6/rLcEaH
DJ7baXmbw7Z6b+2ApagrMwAJpTmnHLVp7uktj16ctgoPZkKPOFpB3CVNOcVuMgy6S/QS2oe8d36T
6p75fW7iYOKpg18pdRBmPZ0ZUwrJ0ifxLrY9LaEnSg57ogsH2YA1SbUUT4oUqVvT4flV7r2n6OkO
7T7ws4LNyulamrLzTvuychA2gYUf8yR1bRfXbp1dzzrqgGgVqtSyFEbwAHRi+9hMrPozY5tWr0ip
9YBZpSc//q+cN/+3aPRQPtqlCmU2OJGe/lXaM0uTqL0R46GcS+neTMwyg6+okvZwx6+bshjhQhJg
c09j+eiyqMW7mqlrDn6xde6H9hwj79zG6bAbvWUv5UtMpGzi2NscTkm7lc7+H8nxUv6NrD2QOunH
ypnAefkDpg3qpveE3Q9rma5+XaDpaif+XJeWGdoPo+IB+7Nxsmnr8/93AdSZGy7LW7mvVZfsczRZ
Wb7JWqeIuiGjpb+AjnMisuIdhnQc3PJLy8bH88otP2gfqiKX71woR2akltdNl1at0e82mzmm57iK
9vJIraRjp3ErxxuiigvO0OTN+G+D3uvfxlro/sVh3c6UxhUHv2L31j7VScXDWl+HeZRdGjv0W3Pv
xMbyE47lvn/sl8Xwmy4Mam3SaATrtN2dCavB80Fm7uLY8/WVtoW8+LFYg44embbs6l3vwoyJWf1x
f696yZfJdbGenMzTu/sT4zVynhpEluJfSfnuvzWExKbgFVC9OmzCjrjNDigMl2FaHS9FaTLWE6PP
UmRzVFpv8c63hPZ5vymlDZhQhQTjCymETAprrXr2qS4VuvEiNvYqpFEZrep1KTFnDtUM9WQl4QDo
C0s7LKrD9rVze/3n7CMEX4afN/jiqtqSZX1zkIM+cO4vUxbnjrX+aITV739jJKXIpbZ2UlPPPEaT
ukolxzqaMsdThfk3q7H48GoLR5x2Li+yLt1YzlF3qEdws7vWBTlqMONZ9XOLteicM7zPpC/zZM3d
cAjnLmofZjWp+BSWdTTKC8sbC8YiVt6bT39buyLdbcLvQGgrTtOh6+ig/69E2vKeFQuJRnlQc7gG
OVVVgkq9JHCMeGCNVrxiWrsQGrbPb2hLRA4wMCaWVajr7Hih191zJ+W2m/QuVaV/hBZCzEdvCyoD
/lMOSBb31GoUw3RU1YYGttpF0N4kflj7GwOrNx8zLyzxr3YWG2MyqNq9ss82MVC/Y1YIYeXwthp+
9sPidlXkZMYJ+p67U7lYC/3hxrFQG04dH2bRXnifcIFjyezgmh92sYXjwZuXqGpeMAv0PjxEtht2
9oHuL2l+BU4RqK82XMsGh1sH7S+FIrDKY+V5RXkco0rJMZ1dYeStMBjYbHsI6PRQyAPdyXw317yM
hk2/GPDbIlP80IKbEWXONqHQmnxCQm+x+w+9vwkznr422g7RoqcbVHrb3xzB1Ww4cpaGUZvkq+B+
oj3eE/ymu3b8xcNc+zd7cSuZyN3b/aNTLyVPf8OC9HRz5oj2ryX+V5R29bUx/6gFn6sU0Zyytzru
itPoF6Z9yYOZ49rY3fTEyySoL5hbnXhtomrNH3e73ZabNUKn3lETxe7SfJ66A8y6yGq+bswmm4z+
lHHdxInyaskjWjBWMDLKxXrveGcPGT9/u2YVaHRLe03kZU5gm/Uh9xF0vkRhgvET4sv9Iz1lIqQF
DFRk7T3yrwKTmjsH1oZ3yoMJ4MoZ4vYlGquY/Z0qsIPgsLW2O1Hm47c/SiCb9THmeqFTjNFQ3kiD
R9VRezy/2RhjAifeqszoprIkvfe+D8vuZbFjqznh/mAe9TDsZkg2Ah4mrWv01ycL6kUcsZhZi1ZT
0qEZSJS8l65cVZrnbV6eaWwtcSVLzbY6Hh7SnIOrXmRh7f6HvQe2+rL7yHUOeuVCjji66XflOtvE
cExp8s/NiYfTskOseUUQXmJvQfYTsKWp27Ss14tcm0cJIaPmQa9CFOyYPFMac46ZwzBAASTClCEL
bPgCuG95I1CJxtZqyarX7dPsRzJ4nJl2GVrKZVW4hXV31zRVaC4BDTMX8PXgt4iVXWYAG/YPNwi3
14JPluLfXWoa07sAGjS0p5cJRiD8E6DN/8pznpazavq9P9BChDIY2oyClxD33b8DStie/crXiPxd
H7HqUNjbw95YdXNfN+XAtOF165c/xp56sFU8fuLlqT9dHnZNGo956SfD6vu4egU5EQt6Nd3jfIvS
eqvLjoODPWbIjPzlyiSM1cSHVSSVsdrb2EZB1hfddhJRqGo2vezIEPb3gzy4MW6IHqfPcqc2Jp2x
0zkrtrEIkULd5t2dt+Fvi1H4h/0Dg3k1vpCf2iJ28FyziDC/n6bGouFfW1t8zHHIpwxw0oyHuJ87
BpPdK/sHoaudr22FiHIk81VbLwF8B2Ev00y/sOS+OeNvuX5OlBpWFH1Vjlh2TWFPOU5MUXvpXq0Q
cEJ78cACzchrOFCFnT8i4JL1SuBdm/kfmx0LJytBWRi27HiNm0MvdOecrHGy3B/2kA/ynacq3L/z
Dwhcu2R992OMjD0lfHBd+HeOx+ZX5QzS4Ttk1vJIC/YY3MOQcVRXM7mvIG5kmBrLcc8ASjXdKCXC
wjIP4/MWuBJxcwJVqJ4Kd/CLF4Sq4AUJtin+BDN3Cnuttx8DzcnPRExVnzoB7wciU+vMu99aW+ul
4N317OeqCNMw3ESUBapswE5DafnV/d6OXvvR+GPP67IoLXHeuYCF5zhCMjqGAfLIEcKrWg+UP4Co
dDoiuyMKCeMTtrWtXyV/qqaEbW8+76XQ7yM9Z+z+oezKKwrpvnUKcVedWrcz3qEhuPdULOzwyXyo
JL5Xptu7tGRFPPLs7saAKwlrWcLhsdRNmX+2oq3FFUFoy6M0GPPITxCRjMw8GYTiFhWMxo9shpwu
3VB5Pib0JHkvrXU83y2R3t/G2cgysYQ7l0ksO1yHAYvz1Om1uIQdb/rzptd5ZxUyAB8GB++h+1HP
xr0HH7Wb14FTCai99zU/XjEiVP4QZh38bI/pPMm8bd+mw24qfoqgon88WPP+NVZ7+GbHQfzhSr7J
KctUbeufVmPJX4s+/+su3vQZ2Vs4HBUO1kZh0KiKrDVIx6nFWBb8dnn3WWWyxnR8vUR7IEy2deUs
332S/daxpVks/9MzZoQfZhTb81S47b3FqPMyj5GEQaFT5ty1udB4DOsaJrbl1zPCcajp2UjWtpfl
ky/71n7cHDjUa5sv1nXsIFo4OXv9MFqMVdDZddM8yKXEU4H8JHDVlW2bidCiSCNsFyNwy53Ce+vh
5i6DswTFU99NZbpzS0hGLtNbsosgPk89fOfWW/IHy/vmOGkLt3wcHYrvngRvxfJg6mX4yc2kAACQ
PlPXgIjT35qundj4yT7BFm6pqcvUjnzFS6x3Y0rZPOXyjopK8zPQzpCCLc/rNy7vPrXzbBfP3VZP
w2vEOu36MpWt/J79eVQSoz3kJb154kUFSwV77QL4nUqm/25Jwlwb2Be0ylduJPGQycndHny3F7di
zOUlZl4AtIgt13uBaFH+gcvWPL+b1gWvDPega9+qMbf7rCoUxI6DB4MiuOdz8WB7sf3YOHYvcBia
uTkWe95F537cRHUF4qsRiDe55P+wFOrlp4zbcXjLPYMrxCC18AmYbr7lCLL+EQZ+iZAet5U/nJdB
nqi3gvsvSjymczws235pIXtf6tVt3OPojnl7wBrWxZNjcqzu0gLGfOgww6h36xzu5ok3uPb+YqyV
r/3YFMtCSoKTT9wwuPkh+soFVKx5qkjKizlI+tws8uaxsKY7+40pDQbLAsuJRm5O82B1xxbG5yJ3
XhVJTd5iSxlUl4fZmte7KaIQrx+G4jkO5+Fu2Vx228dWAA1kaeipCa9FZILd4rcC/ysdVos91nLK
Pe8HE4UO0tDyB+/iG2H+1SNP0dtu2urWKld+zkROiqQe2C+acl3f9W1Z4gC+gqNjSTFiIf9GbTv1
/Yo7tGedtObLTscw/5tyCJ9E/l1Eb63e+qDbsfo1xcF4CtVik09aPGWfQfjFdIx3E9LtaxiS0/5b
5blDy8zRcfLSnHzWiW9/o1iIMPW33enTtVr6CxjC9CIHyy+ZN7Wv44MYOLpSMLC9fNpWA4XAk7hw
VQvtf6ATXdotg9tk/Melj90gA+/ek9YYX+ZOTu2BOBjbZfOGO/hvvtXrZ2H0ksF5EUfwg3yYstHp
uNv7beduR7eYRwZCSz0KuUXHuqgbnW7rSiHn4vCyOgzSXk7SzMMfJqwm20SzX4XvdEcSk+tBMd5d
1wJdcyBz8LnHQ80XcmyoITTjcPDnpXty6nzsTm2lm0eske5cOqp7lFblZbzLXDxHpbfjxCyU1LGJ
z2Ks9RO/5WXNGAnbEZoksJeUGy50qTcWx7XAL3geOWwmPkBKol5txYY+Px7XA0gFVeqqWIFV/SmG
6B6acEIWNDvnxTz7eCLDdPOFKX6K0Vfuf/XkLI5/2kkRuT+mqa5Y+VPv7dWdbfHqlkH0kUO+FSkZ
o3xLIguTOCS8OidTV7t/FXSUSex422+lGPZz6zVAMJ3BoO2nb9mA3SX3rC+JCn73k/fbG5pgOGKu
kh3A3m67dOtZDHMpDPxE57jFeLZzEXuMBC59kXbhX/nEGAPUlANWNY5kq4DtP+RRhUQajL61HAXp
nEdV6uXGv+QH2BbFJhQRmFeyh4Ram2hqnDQvV/tsBLRRVrSNNaQTvJyhE5GzIjJzcSl2SyUj168z
+Pj8OjSTl6MpBZt+CaMeocHQizskzRRa+gFgFi6coc/6L9g87PB92r7PejOcHFdEywmjS6us50i0
/9r26rIjCdKpSREmYAx3z2vNYeGeqx/RhYHVeLFIMWaWcbqdXQ8OZ4Uh2DOc6J7zrYPEHS1fMJfY
WrhaMReLBHNPMljWdmzFd3ld5hOwT8vtKIY4EvfhsuKQag7oM69BwKylH3MumPuwPXGf97/icQ6I
HPlbqZLW8ov3ALjtzg4t+STo0vQz30yD88C4ueYHZwCR/7CrxkIWtK0oC3fFtMyXNjpLvhPMbQzY
ZSq4PmKLOWzrPBDqWnXShcEwPZl+L3PEPOVIlO+5yCE6YGtfmVS2lX+2KohktEP/Rkl4aN3tIze+
bI4d+Z/vD+rAC6V4Y3sToy21thXjd2XigAWpWFJlAqfNiwA5kbe4jQnwQDctQxeu/JbxGTtfNheT
rFx9IY4clbAKBdgQnlfDJJ1MewN5smsI29vGwBqknKZqvrIKRtZHBwhEPzmrnB1ME5bPHb/fw2yd
w5a0o0S0UAwpWRKnzApTB8HTrsiGJ2MwquAx7kRoHgH5yv0CF/G9N8jmqbrVPKrd3RaK2T/rYqy4
+9lq90/xkDvlX5fIAW29VoXUUWK47ond5NHPeIj84Ikd97PPQ22VLkmjoS0OQWmzMHZVeROkCy+F
Pp3GhZhJImHf5LNeOHt59RctEFZKV7Ldp/SX5ZgRa75Ac6baA7a9xqucBBAtYrb1H3/v5l8UsWPW
0nvRtZuGIb85k9fm2d6r4t1b+/KLeBhyt1+KPTxMkxbIt7HvR+s7bqzf33d7iOmDTAm2Cc4q4bI9
OR9Hmxt0shGZctFVYQAODXQ8YtE8/+cS2hmP3RxW9qmPwu1vUY7UFwZmHs+Lx30hYS25PoZQnwXu
zLo+yGFZu6PZdDS99GZtLKCXqmBNU16OU5ltcd/8tjDx54e+LKI58/1Yn4LQ2nWyD21pJfV3yoB5
uSuOOq8qwiOEldNABdEfODP/ReZjdS2HEAc0Kl1uttFeAZsYs+jjxCihUlIy9viGb8uv3ipCGxWe
ZQt1UrSbl5/XYezyB88y9nfac+k9gHIbWuzmUw/c/xz2uXrs+z7UyaoD8SZGln9zR7ej+uoKUpO3
fcac+Fs0ITkv05fh6/SNcWHQ4SHf+Sja3dGthcGOspS58UVymKSb3ZznWeRPrQGtfO24sD/5HLow
BOTqDrmYlbm6ddWExwib+5Nhi0Zbt+ctWiVwzubDXkQ8kQWcIK8j7W1I/WvlJ41rBF+cQf6cY9kf
Jpyfv0Fha0YV2mTP1raXH+U+9288zRiXInfPKy7vb1kJ86qUCK5uP5tfuqrbI51I9TW0w4B9VjAN
uA8AhtVU/6boYuzT1hWa0LVQVwswb07XSSpcv2L60RFo4Go6ruFDRzKUE4Kz07H6jmRig0Qeusv4
M64CCzutNe9AjOrR4D5eWiskO9jlcZXVLJK5t9RQPTjtxs3Y5BbqVyipxuEq5oYQ5sV6lI67nUBH
lk+4MutxLyscdkjMe4KlMs4ItPV/QKPslMQMav28W29RuU8vgx7VFzsx1NUhrPKkQnXX8EU6MSvJ
V3uTnF12OK0n4PPiLtqm6TJYLnS11TBjUv9lZ47YfqNLkMaZy/oKFUYKzFUOq9Ni8RNweKTFR8Xf
B2MHlMPu9eFiCmGf3b3Xt5C3MMBJN3wMBVCtxSfyu9yq4V/fBoRZ1GK9KaihF/oM9muzqfXiA4Fc
Pa+e/jTasy6IffuFfxU3G8bq8hYFTXwttm+ib86dFpLQIeY5MRe32zgdeJNFCI9OX2CG2TrDM8WF
BMgWyGMK5iau8SZJ0ZOCKdZgfKGTSW0gYJElE66e3bPrAjiK3eozd6n2H93WIbkibpXxQVPqeJ5L
tXAtZmNMOtVc+jbPrw5j2LkcqTbQKWvhZzpvBAp3WrQxeMQyTisMYCiL22xJUIQpH9rUbpyvuQmt
C+uh8rs8UuFPZfkeolwkbnggyy9dWyvQhl2/706I67Lu7hWDZb9Ym1nvCcL0hzyeoqygHvluXK3q
YNWFescWpQY9slWyMPl+pw+dk8fllSZwdSQg9RXC154XE29nLrPeVyTH5X42YnhGNER99WZmbZrr
UmsMtxa7xfZ55VXWCTa2IZpgx0dFCJM67dz8Ng5Js5ow+Eew9NOvggTNM9Y4gecdo3K02u3EitSF
E5KvEfTxtB4QsNw51X1o3vn+Aq3IIfovx99qDu5mF/9001sZRgB3VjzrB4dnDvN2ze2FqdTub7Nu
hJMKz3deC0tIhTVvd3e6aEYu0rVyb9zC7LsRw5PDhmUIQMy4Nqw8cma4gkq8l3pa0kauRZWw4JOI
dLQzQbhmPjTuCgSEqqJfF2sdo6Pf6PYjCnxUWCS4jPsQrFy4zfUTTBiqDkKBddFj3J0HDw+QJbkE
h3hH9wmTf3Mgc7f+Dvqg+kE+Y8b0CHeKxvzmNhZl9xLPOhieO58UQVmO3Y+5Z0t8EmvaWpJy8SMu
OOSiSdS1EEXu0jyMjQfCBVh2akVd361djuyde4vCA1T6rhp9+56E9nSy8F66jNm3eVMMhfB/pNwI
Y1gtDiNrQIU7eh/d0Hz2USDJHS8rB+Ea1OzkoSQFYzLw3NTZgavPtZ6AdOkyxYEmtX1gqtgOAZoC
+NDanfxaiy8XKO9hJktycKOek5aPNeAU2bkClXgTKVNxk/ItU+82kNmaYI2RvwvYyXcRtgImlzM3
9NLqq+MODUGuHb8hvCMP6T0PezA9F8bos3S6ZsNdLleoJun8a2rT3RFRt+H5OwvuMPa5gAFlyfiv
RFktEv0d/Usdj2Xwrr82NxpwlvAec7cWRPO5Gp5B1DV0E2xRnTDs9HmyE0o7MwpGN1lOeYYYDE4y
jV7asaLnF7k2jGRIsCWzZ7n8l5PBdD6oMoiflaMBNQpZrW2dBN5OBpAwynoMu8W5dBOoDpHP9ai3
gsxXKbt8TTd7Ce9kW9DKN8RDr+4cugkYzRanPy2zcuimt0fzJAKG9iYet+0QBq35yIMyT7uSVvRT
Qx3PZzEE81+GCnHWXKmORrR2RnxmeHNN5LwZb3P+jgPpFbFGOeeSwfLbvbb4LKfNLcF7XP9adv2S
0cUOZoyeI5rEI7mHALdTxh5XlnMHcbGjQy7W5xITxkNgDpv/5N75l26prC8kBr8/axLQ94TLqGhv
uuqy23K6icLqgTzjQV4ba+O7wQa/h1Lzs8WC2ZYnCkmKjviSDNO8xwnql/rnB9WckTgQ/D/Z4m1n
702VYHnjy0HvvtIBlt9s4JWHwhv7E3LbSB5J6uOCfOAnVrGNZUb93vC6DZLLWt0ixZS1Nzzoqh9+
9ZXVP1lxYJ1FKM2bhP4i/4kYZdIlXsearEuNUhkE8dFdm/bZmN07OrsRiA9D/Dcgn0SBgbG/Yeym
OS+0GLGYfImfvCmqrk2u9/dvJObBxdn/Lwz97UdbMn2QpzJ/JmcGFl827g4JF9j2DglNp960zncW
/P/zd8iQ2IvFlyKVsb3d1NwRpllc87u0Pe8lBLW+UDLePdWuWX95k7d7hDeCZuBtj9UA6YvKSs1a
gwnApW4mAuHwIvTDNT/6Kt8eIPkoOaRWra9Tf64Rs4EjAsioIhr+izYysxknjX4slrXus5ltvq+B
zTHRkG/9pVYftEjFGNEPNlms+qvKHXwmR0OJx2gn/2xIw8yf1tb8ragiO86Lv0aP0ebAFS1Wu16n
gtzFHXsL7fd5RqbKSmFLEMBlDOtLWcCYDIjCxdIc8rmGwalqqvFOJK+j7pWqldjJZl0ON0hh6z93
RIQ+xr0vy+MQ4mCnDbxjcSRMJP6MZR4MJy1JyiRlxPlNGZLb2e+NEwTOaWIzqpvqlg+BQo1tM1MA
9deTylarld/NelOxTEeOAXrrtHBynXLh2+UVyk6zrDeeiFMhJ9WbIPNTrpo7KCHpo79aXo0eAGaj
jtOyiIsVaul+dhjy6dLmzvbCIRgub/seFeXFDO7uP1OtZlTSSIsnl8ucdx/q/+Plc64fQb+i9trl
VkubG4N0PT+IWdZqQYdzzJGmDpBwNVV+dLBGuVnD0ROBPAChu6ywm0J7HPlb6Xlf7YMuQ3v/CZz/
bRdy07WIHI1DRK0JJTHXlv49773HT4rf8GabgTdj2+iPsUSBrW5jMHswDb3cnczuqBLUp9lo7rvY
so240Zbi7inqjoSNpHN82F7U0nANagLgly63/VGltfDn6YaNFkWkTToxFXBkIfRdIop+MvfjGnv9
i5kg7x7twAb+TokbmunJi7i3QzkLEb/ZvU1VtNr8VV1R2/SXGGJgkISczHocSnzOOJlycDYG6lAE
G0slCa9QWkCLPjDF8JwD4BAbYlPvZ6Ai8hkIhMpL8c+ql44Z5Qc+obzjI5xfY9HkyAiWT1gjFP4v
id/9WRBauVulD6Xv7FQ4DH2HqhTjmP3icUEYn2iq4bY5PZbOUqWDgDAU0QSCsi8BaQoCfD97b+m5
J8btTZdj9MapEJ/8ceFgqhrOXjeaTwZulTsCGviBG7P/M2htbyTXQL1aAsngpPX0TcUgO3ZpG3HR
OlRoJmxOGvpj0IKyz3PdCnTTvPUPEEjuU9MW4n6ZtuEOsm14AaX/5YxxRWyvnn8yNtbH2Q3qTBc8
GrHfOa92NC5PVKS3b2rd8ueZ4gCRQhHbt2AKyd/b87zlr823fJ4G1lZsB2ksThp8y+HorJrCAyOL
5ocf53J/3/MqHE9xjU5AUwlveyrZpoJjz3f8DUrTp/0h2uGbD5waG6u8BtWXp1LwJmYir6bxGNSK
g3XL4RVpMIiQ2f+vjHa7uztnXPjomc+jbjOjIid+GOrIo5hjAes/NG1UDn9Kyj7yY0VzS/AAM9Tp
lN14U3cLe1XVR7c0Up4ExjVvBhVat5b0CmwW0dXPYDVkfeVQfc0uGFwGeuE92blUzJcBzfGYN5YX
/6RmCVfaBbAZj7JZeZRVTEvPJchDs1zw7tAd9qmfv3ZA++pCtKq1CLgpViE65Glj6m5qWMUQpK69
64Nx/5J7uIFbgEr46BEyshNvskm9ETuemvPW9bwWQCxm98mwhW99CqKiXk6TcHX4FkK7Xd1Fj1Wm
NUUgZ8SjDfN+XpslBW1ZuqwQhWuyVrtV9+KiKnDpBnAiQAHUMfxoOqO3q+yJmh+2sl6Zo8XgOEkH
BMglh1lgvLLAnpEptDHFsgYVIVV7p7an3g75v2zq0eoPYz4YcRxDsY1gNM1sEgJkLpebeg3+eW3H
kcIRE76v7jifF1U1nxFqjfiW6Tbe2kF8sTlbRJ7A/QYrAdRG5LdwI1rxU9ox6R1bYVy8zMJ26+vE
tmc70SsZIbZCVNv8pEsc/qqrnNfZJ8B2IMWsTwsRqglAtY/GxM1hWhC3yJ1lg2I3Q+qqondBiFE8
jog0LJWw+WCBTAobKxh6TNWPpFDGz2AeKXTcRn9lFKLjUCU7BQ84Z8XEm2beWB/FMLCZt97UxWfd
zDuvx7BHZ4QACmjBcaqR5DnJHnUt6zb8offSF2nDRqXqsrKeJqtd1VtXf2ya+bR8N5CcICzbMaHI
sVAnB+nT+ksx+lanc1VM33xOXBe/Wx62nY14m6uhzx2KWb8sEY+wq9Tx9M2LjvOOR2ldGuoG1twv
/T9bVcvu39KFOPwI+0170RQXMKLkinKccmrL7RC7Uw98F0UTiQ5TtlVxr0t2S3ySXA5DToewF+NL
3NulX6Y+16ftrvX3PTyR5F1nAkzDLE5etYfTmbqB/gUnJX6ZRmd7W/ZRudnEh9IdOI9Vd7OWbt3v
0Uzq5551sh9mC3SbBhFI1NELuj0/thTVnIfRH++rvkF/5dqP4UIFhXOn+N6lZSOj92qZSJz4DKy/
KzfX+Z03MF38rCkECkhGUDsKp6f1l0a3lWwo2+cvYG8q1LaVEfNeTHEenhCcRZ5JUNVb0TjVlyKM
9OpZ2v9YmH0wyMFdeCmJsvLvVkoVdDKNq00FEpNu9Ip7sMvXOh9SYBDkpo5zdIzi+5xugSyqV9Jt
EbEMldGxBs0PXrK8DMi3R3cx9oOmlOCGkSggQaxioc+RRiN6z5Ba/vsfc2e2HLeRretX6fA9vJFI
AAns2O6IU3MVR3GSxBsEKVKY5xlPfz6Q7N1itS0d8+o4bDNIFquARI5r/f+3EDBECFRj39vMoir0
XxHSHc5nVrhMW6vdR56w2kXfG8iM9CS795M5eDl1Tv9AGDq6DtoheR4Gcp5LRhiKuYZN0IoJLN0R
uvE2lN2m8gbJveKuBUe27VRgn6QeAAnTNbRz12fZaQtiz1tf9D3SWo1MXMo7n7uNo4xtMjX1eQ2X
Cotm7anTwUY1E7lGHa0Dj93lMtbj+MZtNfElc1MJ5ddoxZ6TbMRh3Y+GdS/9XF8Rp7fIPyHpZ4mY
tAjVDgG2relJa+U6gnx6MaocBAcmlMVUpAIzVNpoHunZKiSMF+HviGvgBFWpdLJm07i3MB4CwSnN
aetx9FjAHe4eSlX0WO3jxu33rTuqTcX2c2NVUXaBHgoQDzKX5JBHVJojw9efJ2k87xS84DzLIw9B
TSNvVaqJ+BAlKd7ulhzFudOU7lZGrraqLPfTqJviYMLgIT3nxe6Bs3Dx1JAx2aloqO3LrPTc+oxk
5a3P8WUdKSNfleMAW8rVAmYmEmYM63L6xFVYZ6PBgYDAfQ1Utm9AhSFcAMWSHvCtmuxPM2tfc9Br
LhIgM5jW4AT7oAkcdMBeGKTPGrTmk3wo4wOGs3452R7uvrj2vyEdbb44YVah+8OkD06gBiliOzSv
BZBvITqC0qQaKjytVCOMT+nvzTaB5rFOkrbmvIBfdD4ZzAmcvq2we9qonFeeKS2ugKofa7wbn6FU
WEtbFk+pUYjzJgOsxwyD0Tjo0m3mTtZNG+r1t3RwKjIajbuvwlhe52hb4BtzqPQZCgKNjaOQcTii
2EqNoBiBGfLy1Awr2WrgdrQXUA3GE1kPPXsOdm4LxpgwCReaZoOgMqs8goIpwaUijwm+2lNwhpbU
OaRdOfA9iMRpiZczuxtKUaw9+C2nQWE6D0Xc1485mKLT0Z6ZNPaICopE8g47n0DwRXrkUNugQZRh
+udmn9hXrKzdKhVEVkFhWNecUrRTO+nb01IESbMyefrZAQGgONgm9W8Z/CBFcuypswygde8y9PVi
ObAmh6dmkhQPZVWJXRE4NKuFpmDtm020SwHEnsRe289W7qbfdZS53ZMPblee3xiPbA/GG90zSHU7
Q5lXhKr8co3t1d70PUWI7ChydwbFFPFDeQlbLvDdX2urRLNfYh9aWCiJt0RNGY4UeirGtclh1d85
eVzeOJXo76hG4SNZyzQIeAVqgcGgYyJT4AEilSkWXd2x/akxC09sBa8gJVqnjnjRSfRGyZ5LY1Il
XWsUi7TRs3O2cg26M4tAgDehJE+CqtyNSZ2dWYHrrRvTa06GiMQ66l7vYJaaflsRP6xIdGlYF/KZ
BbeoS/2pKDne9QleEGGL4IpFPb6w7aBc+YZd3Olxm+yQKNhnJFLrzWgMzAEFcd5tVDbuilhafGBi
I11jB2H2VSK16dZNOtlQK9l1eKjr5nQQY5X081ddjNbnvm61jTaY0RmnJszSok3WSiK/9HOnA9YG
JekpxvL9OM3z7aiM+IKzmhhXTpgOZ6LN8WK2UxOtAUUIvC855zRIWjA7e2othBBTzX1igKAaNy4l
EiIgCyFs9Mcoyo3iNGJRC3Aj9VZZU6sGiX2yABrGjnlRacryzvWATRvRc4rTtVeILEMzYlNcpMQ9
I0g4UBhl4DopWk9oYWifUASllzbndAuOixc0TKypXUz1OWFvzhccXZo0vmAdxt28yO0EjeUZ6XVq
c28mECP+85gCnN44E2q3Kw2JWf78c2bqXyFZj0DYjd8jwlG+OLCbO3eRVJb42T/21kdsXDgOqerH
wjjQOF/Lejhklf4LivRfXfURBDesTaGSJBMHLJJYwrZ10nywKo903zNqNYE6JWYbfRiakaPbZC9q
vS8+xmqWRwBcX/OIfVSxcfDr9oLjzmeWvl8Ar/+iSeQROn30mMSQ5RkHMHeYtf1rLUbw/aEnKY86
id3raEUMbBJ56j2azXiv6OoffG/rfXuTZUDnIlV7gGKTMFeLfah9sPaEnNvqB96wlNgyDaLehwBN
/UqGhgRB41QffJhHhHHk805k6aAQ2FJicoo3iJ8+RvWXR3UJ0rIAzBBaxQEq8CL/IqPxF609t+qf
UNHl0ZisWEADzmTFwUZ7oS0TdHDIZxDhhABkP1hnRR6NTlNZGC/yig8R8XdZpBd4gVcf6onG0egc
CA6wxmfFIXGd+7jKL4lkfP/YWx+PzVI2cari8cCCeqGbazyuH6v2YxwNzaFsKxJK4XjQAdE7w6U1
xh8DyxtHAxPoXIhT2h8PPhWFV6aYq6twuPhYBzeOhqYqhF4atTYw7B15gVqi3KO4bD/4KI8GZ1Cj
La6dtj/YfXdSC3+r59Gnjz3Ko5HJk5xK+PTdITOaNeWbvtaq+WCLH41MRwIAbETdHTwKUa8R2lhr
VY7GB1v8aHjCw8LtjnjnIMbIO68Gjrhg68OPrZrG0biMgTeUlkSrWs8+8aK1nz3P+tiVi6OBGbno
GPoKYqwVkPl3tZzDQmrGv5i25j7xJ9OWOBqblZYWXmpMDVRJ1SDIJqbkBeJjj1QcDU/HrYMYamlK
/ReFWN8/rcz84UMdURyNT82vnbjzq/KAjAKJfYKtuhQAvT727kfj0/QHCwQ15HImcCARmn8bDVH/
sSVIHA1P6lhPhhW3xcETYrajKTazMSilj1360Qh1BFKSSeX5wc8mB1BGd05QPl9+7M2PxmgGAykS
IZeOGSReQAbZCEyuH3zzoyHaJnWYth2LW6gnN9BdyMVkbfSLZrFe1sg/6+lHYxQLly7HyKJh8Mje
GFq0zc32jiwixLSCOotwafJZsKz2hZoOQ14txzqbTi3HTacNPAn/DkNjvI8s6tkor3Y561T5cj7o
kKatn6wBhQsSrnYmzldLUt2fvIrTLowG1CQa3tJqRJPYojK0RsM6lCN49777pgbQqLgXFwQDnMs+
c+OLREe9iHJtOMeNER4UMKlFEGj7pDWvw8q9iKhQ1fbd52EMhvUwxQTJOOZNGR9bqEzrb5wsizeN
rftrZDXuJq7cOatafIqxl6wTvxXogYNuLxAIWkgUYKePJ8Og/M2UW219SwGAnUyqPl9g69KeQAAr
IgdWhwICGm8HFAURj9wW5NhPcaLmBKEiQLJBeOGWnncBD3Ot+3X3lerBOBwbe0XxX7lGz38inOrL
RLp2b7bJhZZ1JB+CUrtRVT48DC47A1s/SbMYkoxXqJ3QAPLgqQRK4IQz6VeJDrDD0CHA1OphIWSG
AAWvboZBx1wQYjgN/RbBZn4iimTPoTW7HhzP21oa8GsbGfs56DKsbSMSvw4ioGlcdpa87Byr33AI
TDGNqgE3F4bwZeZpzVpGfbu0Izf5HIXIqsJG2wokIpcxgCsYbOckq7JVmke3U5I6S3Zn2biZCm0H
r+Sm0MaesAgWSvabK5eM2LiCr3xp4sJZIgoFdlQN4w5uACj7OHBOoTL2qAzGUw2vJd43ayl8z6OQ
LhR3TVoK7749bD3IojtbCkwGmdqgv6rviDIiR+jIKMP8J1qpUtuFVpOgYlwawLeWgE30jd1rhr3E
WYsXzTaqE0dCqIdmY5YQlsnbNbK29kU5Nqee25zndMYZTrt2XDB9W6dilwVHp7eWaTfu2sY+7f3s
tm/GrYidNlvnHeYm07WTq5pM/elo6WcRJMp1DS14GSgXy5IAndnBmT3B3dQsm1K/FShCNjoUbDpa
5KZLy0njg5pIxip09baD09f0twDzyT3Wc17XoUGL9rsbO+MqVfixFcGnfYslalWaGCR920mpaDHB
BW7158mcPjUNZacuXV/VYMzrCraQGE4h343wnCkTHdrnjoGKhsTLcDZSDA0WylhO+CPJF2EXbDp5
8KlT8cVsW1yQlaNfg6WwT60+x0gAuzb93EN7oRHMfknBK3e8Bl5zZhHXMG69vKXQQb6Ppa2fhiBd
v9RlrW9aw70stajYTT3ZIRWswBjtbUle3x26TT3nmrG3iXVpVYvWJH7poMHaOqEPHwdeAbwE+vRy
tvbggRk+xZCANmkfHppYnsAxe1R+55yLyIDe1FSM7HEqpi9TmCRgEcLQ2oL+N5Z5T8y0K4NDqkty
Xmk9gpgAcUuVCRcBuW2pcNqUXShPLUNF/spoB30Dr/nMCl3DWcEeR5gGjWuNqsLTVtlYzDur+yCg
qAWUk2RpRXb+LLxMI3Ael3dhSMpb1Fm1DvB7nnaTd5eE9uwPm7r0wiT0szHS/EAOnrEBfNdt5xhW
bqIaRDS/gJvDNOOZO1wGDxgkxZ2rcYhDsk5FWLKn5UojwokGEPks33f6hQXoYj30o0YevpjFTarS
tLWDG+Y2wC21dupKrRzKv3MJfsWzCDDXjaGendZjcoGwxjujbMOFxhReZEQApdQQZ6OhoZZID2KM
6UCAEP8q7GKXxdWODqZd+Fh2Np4KgB6TYHAGdFp5laIOsEooWhj9GM5eOT0VGcKouJbxNQIuAzVh
738RmttfR7ppf6myVjvTc5SPy75tXPee5Hj7TQO+W0HVycobr2qfEa5pJ7Dv0EqOPEoUru3B10DS
jTzRVdmo6YpNxbRp0qCYVkiAkQCQJfvWmRXn6c6mHpuGAUVPcQCNZnJPYHykpGkXY54rjLU7VeUq
cKsMYnt12fQY8eKGUnvSbHx0JtXAkzFz2wUN7t4TUvR3elOGn5EENPmh08xuXDYo8E6jvnPVUrrN
16pGByoBiR+6tEdOF9fOSCLHbh5a9A/LzG0mZBmmdePKWUzSYED0SByswJvgKINRjPsDBI0AHbKs
wTrt3K5wtlOc+6ckTkA+i+qADzjAW12al0gs0pUk3bjXXJ2Ug1GspQVMejmm/iVxRwoUTWbb96B8
ZEBKdfhO+tZWJxrU8PJekd5ZxkPlb61CgfNyq5suSMRnnUeKri/FbQWOIjcLq7iF3TS1K6escrly
IkN9STqXTFup6855mU47eMzjzrTQ/gyUf9iW0YTJVTPjBz8O7HRFID1DcCa/g9VwrvKKjGmThE9S
J1WHqk7kX9ox00+KzvW/dHOGvMTfu0qYkOFM5IGKFuxpkmUQtg22jxDuRZSI7kJr8VO3XgqdSjWO
3AN1v8GhJfY+akFspiq4VWUxXmhRam7nNAeKYHMQa9fAhAaAjiwTsL+LqOmmS1OfOHhI68CE5oNM
TCDQb4o6URFVLBB1LBV53HKZ6knFkpVLtNiuIOmRFll9gpoQXBWFmdpPPabHmzzq6lNHddktZql2
3VjSv0OWWrBBQA/fbKgKNO7I/g/5IRZUAYLEF1hUm6pJ07VBxhwUJfmiLzg8a5OJgcMMtBXC9XXo
lbD07VGu+tw86wHlLrBMM6v1ya1Zez2lCrxPJRpugXmpSrYGKyn7Olg1suUT4hdvSVjeemzElmjJ
ssvRj3hyqdI+VhNTPzrJNTmSNlBh5qHJzTJeRkZpoWyvUdH84qg4H37+ZIurHx3msJo2QAZGCbME
5e8CSAItb4DDASZuAHAe+/5jJzv96GQXBfjbA3Y5B1YYdpFtjYWT8CuAi5eDxn99G/7bf84vXy+6
/uf/8P23vBgrHCjN0bf/3D7n5w/pc/0/81/976ve/80/b/KUf49f8u4veN+3z109NA/vvllnJNPH
T+1zNV49123SvLw7Vzi/8v/1l/94fnmXm7F4/uO3b3mbNfO7+WGe/fb2q/3TH7/xTP7rx3d/+9V8
h3/89n+yJ0Y4R+DXt3p7/fND3fzxm/hdOViKXEx8ruLUITgf9c+vvzEpwoSNxFSu4UpQ3b/9Awh/
E/zxm2n8johHCUoauEoik+bj67x9+xWpTX1+I8HPcd/99q/revdc/v2c/pG16WUeZk39x2/ufPT7
d59Thm4bWAJBobC3FIhdj061EIuxxlUx+Tcv1x/DLlKXJoKpxQh7cjnpbbqoqyTfU7XBue0whe/Q
Kmu3ZABPS6n7WzfR1niOlwC59lE6dhfKRBhudkN4B9YMGL9l4iyYSgccCwqjaOi+pXp1P+ElWnXa
+MlDxLYFeIMLBTv8Eh5zvE/sqSXLj6ASOVt1X4nwvhycr2TUIyTb8mQcvFvdDuQma8Zg65UV55O5
ts2Q3Ra2aM/Znz17brIoc45nuU/Nt6RPPwPz7Mj8jepgGDmESfRMawFXdh1pAF8aPCTfKMVzxaWk
Z12cLfu8R7Tck2CjkhSso2I0LvwJJkrKhomFbQKZ7oYlsH+7W3labq/ivkEVJ2BZ+OysJ7R1G9gk
/rrI5VNuTt4KrD3yASvdYmrvbqKkuIKd9uTF2mfQgHjd69D6rg2C4qhhAIykYtukeqzeRrLT4llG
mhbTAc1F9jqx/a3R+ucD8d3IPQu/VXmdf2+Oh+u7V/3VsP//cEy/9Pa/HtW3Wdg8P/3jGkP7c/3j
2H75u9fRrdn274xQycbakTaELp1J/W14K+N3SxguQ1VaSEocxvDb8Fbid2mZrwN7HsD/GtvC+d2V
eCOgVzEqXUVg/G+Mbcn88cPYnj9RML/YTBOMbuaXo3UFLGiVCShtz47w2NWt4WljpWGfCO8ebXlb
xA+mVkGWysqxHinqywELjJaWe/ojOlqy7rNjKVYHFx8S2kdXy8pd76ZJfQYCjYPyAtC/VTxaFCAb
8hVtRaHFpY9WHWP3gFT4CoKdSh4cxyq8bzIF7HEOioMSZBTFCGsuhZ1YlSJv1RtQOD4YR4qE5L2V
pqcCuTOXjBhTjCdGKrPouwZhhr/5YaJ+mxB/nADnFe/f859pQ3cxTNeaz7g8PkM/mv8UUkWwLIHz
7PV5FpU7Sn0m5i4xO84ZO2zUmLdQPlBD83uiUxHLe10oGRF/Pv+K9/Mvn6+UVEhcpCPnCfhlfv4h
IzdFEkwCJN8n6qNJmJRNLi0kaC6qKNy61dD7VbOqgsaHRa+Z2lRkl70pxxrdAanYnpXcpmATRI28
lBXu5lkaavyijd7vS0yFIwBcKF3IFiY7QHUUPhyCUDOCSmpP4Os73Vj5EPdVuUlmmZK+yND92/cx
jJ3mF2H5o2czfy7ES4VVTjdcRx5/btGO0GI06Tz5I32OSi96kdRfAhNbEqZrIJs4TZEOUC8uCHKD
ndLPu8a8r/uha/DxVKEVJoEE00Krq+Zm+eHR+FYXItAM5BMVBFQpl1av29YDA0lr9jnxGLCAmsjF
mYxRWF/Htc5+e1HjqKRRfn4lc9z63ZVAKDEdy3JsTDqGdZz9xFSsR/jZvG+eO2VWtc1LPLjjWvPS
GvcvVuGBp/Lzj/zPm3fU7EizHN1Fd20ehV0DRQWLaNSrJ9PuGeWbUSAVj5Gw9S1Y+RB8in0P9tww
gGTaStn3uY6v0V1jytSL/hcd4ahmNT3QYvvEKGGgspWiAP3Ro3CnCNVpoz0GYYUubgelYR4QnDaC
OkflE5mz05ZoCDqfwTUkV4W6LGiv08KG8phposqu3TRIq2xVgjY0rtIuzOrHn7fZPJ/++JjYkOmm
qaNeV8zh0j6aS1oIp5VeTsPjUDUVnUBvY53G0odegjwcKJqrXRcGaXIGTdPn85eQ0pd/t7FIPyiT
wsEUlDOheR1fhkOKshlrG4dSQmRTA8GahFO/6Ea9wSIsAaTFD3iBq/gBBxseIfz14EStnaNBSqMI
DgTRl5mfwsc9VzgloDiGuMjTX0wrLymw9+1FIyk4II7BE6bQ1PunOuAvKtxsko+1R1Q2XUcNxYrb
y3JqQhSd2CdxslBQOO34XT6WAEqJ/Eyjdt0Xhbev3SrBBEWpVX08SYMSaBLCTZ2aN0uIaVpyZacu
AfqlIankBu1Ii0ZMiTpeCd41Dr2+/FXuZt7Kv+sAhi0c0E82h1vLtuis72+InglrkzJq94riRLgD
C92x6Iqe1+IlX4pJQfFYUEnrZfYkLcDv2pfppBDezIMfYM/Y5abtIdD8akCbx7O4wTHCZSAJCN3z
RHLUO6kBV6dekBf3HAHDiuRbHTsmBPtAzorGdqQ5wMRhL0+pTjAShQiqvkSqrhtwdv0SP/muotbZ
dFdpbU38NaQ+rbYczC5NcBC21vx48lq6dKERFER3VVCpboKbZMeUVtKTZF60QlqfB5RTGo8fUsmM
nQiu04FnJ60ItgNObN1vnBVob1kT4GnnZxcPfsgGo3z5eNfxORFTqojUHusemweuPNSyeW/QFFYa
PyB/zcpi43aV6K5NmU/NKfA5ylgnFJSE5KP5ILt3vsni+jVzMs+86/SO8gZrwr/sM7oSO5P8m1M4
ra90pQDOmcq25HHiU3rUhxRukdwDRCGejb0bvSNV9ygWl+xlW/ZMFH9vNjIUcxF+tnlXytp9/Il1
RdnMPpU96kIk2BYxSXOe/oxaxSzeSH8t+96LSGpCazbapvbPgHIp+unPL2Pezr4bFBwtOWOycFkG
50t2ye8HBcZRToyund6lVEloJJB0ALDPOfw7ZqMgrjM4vZ7Kw8uudnxmnALujr/2ncboIPiRLUgI
iBt+eUJ9Jvt6kBXlaRZUMra7q8bRqEpNomHIT+hE6AoJxHohheY8W8yDPdDphzkpFkJpXhTjHFzG
nWnJC4P1vhipuVnBCd/+/I6P5zVsxY7OdoO75m4lZ4L3dxzb1NDsy1rddlTqZBNrUVeVTWw3zf2W
fIdpgkzqB7rtELuSLxAj596r2cXcpWVLLsEDxWzPPzTKcEqrXVgYcp4iATch6C+hFNThFtkoTsWV
16OPkuRCnJTRqUhseL/ovcbRzOawAyI+YTCr8QSFOA5RUXQ2pZxIZtw6TSAZW03hzxfQaLKdh+7L
OCZTC3FrQ3GTeYgzV85TCtAyFhotwMtwIsjf8KMcAmP8QJldZe6o+T63QwlE1j7HBsWrwkDOtzj6
qV1vYk1VEul41RFVH1kvuN2fP60XsdEPqxC3hprfNARDhSqw7PfeP61miJFOtvl4K/1unqmaCnfe
1ZTgIP3W6E4MHnoEvzbdAYqe10dABIIHMgCC86mQB+CTQmauBOl2yy61ojl6FUl6n+wmZhNswuSH
tmi2odgs6pZpcxcaBU4r8s/pPAuGEG34jjOWoClSn/j8edMoIB1LK2kjhgS024jvXttnngpjYlH/
e7C9fL3bH09BR2MU0I5kd6UgOXHshNV7NEZxJZv2aJPS7VKVMzu8bm8N/K5UMONkGQBY+Pknviix
3jW7Lec4FgEoyX/smt43ux7lbCGLQd3UraCHNGPT0KFY+2kfMyrM3Fp7vUY1hoWNF5wGTzovY8vC
pEcr9RXUkktl145HPR4oB0wGDMjuimAVr8LJz8BvhoyF6u2x+WWf0ZQDsj7GCqNofhx+jOTKWGoR
PhC8imPkdld6nuZciQXmdbrDdTqfU39+76Yrubn3Nz8vAkwSAlPif56o2A7Wmq8P400A+j0BEN3G
eDI9knvRuW1MZjWSL6hsmCiugQ8roOJBGZYHPWnlYJH4J/t+Qt0czTzz0kBB6O7zwf+mh4m+670W
yAqVSPPkyYySqbqiSGZaPfSTSPoLswPZO5HwgLpSLEv2j3WLVN9yunNqdnkD9WPAYFBQXq+EC+2i
cvGHDk1beQtSy+VEKfesqyif4w/UUqNs/VTN9MZBsyITIbch0DrYSTNSURRwT4u6nyqigfDYv2EY
2DeBYme2VFPSTxPHWrpiQY5j9KhfVReRvSHrRFEWKwWdc9PbuRHewZTwvRX5K0NgQDPdHAScT7x8
5YZGHy99K/F3yqDUZZnr/XTiYRrTt8BKAmPjE9kL9HUR56l5O1pU6NBu3VwfKGPSDLI50+om065Y
MVT7ZFW2Xd1OqiPmvsDdJ4L6kztMCfWbQ6IbSCwo/oelPM6lEZC/psiB8yjSyMmeSFLl3bCiq4zl
s9s2fa8v46SvRbRrvKwE9cw5wErsrYfd2T53hdLieNvZhVEnwXPg4OGllQchncqEmJ93dOlJVHUR
fCIDjR5kTe2YolA4ifDaJKeZNcSlv446v+m7097yfDBPnknpT+vKywxKwcHEAA4Fkp7jFBaxbtJZ
1pPaAT0OoN0E4rgCrzZF4773aw2dQE/ixsZWRpkiJljwJq31JddaRAB7OkdP/rMn10x8oS3YdbmL
ZpQOPLDEUIovQDfnH2ohmHFqvcGk5+MmuF7l49SWrtEdIruCpLITg6ZRGBU5T9yq7ZBFIk0Wlkkg
GCYYpSy4HV9aLCoPAyQX3cXoHYDquxj7oi/UZeRpgPw2KpaaUexjCss53YUdSXLboCEQC5QbVTVW
EN9RTdPTphPTxOTgAyQsmbLPmLXLAEaS9DA+YnEqQTZfRlEfOUDAcARTEWuutM61M2XNlzR2OOkN
RDFApMqVXuDxdVZZo2tW9sXwjYzPS6PEdW9b3ynLZcU5mJY1nDZkBcEXEsxvwvWzZVmUJQ4GY2UG
NXe/LAKRUTE3Cvq5xWTSxHzJ66DRrmELz1O+2TW+o5Zu3yCugZPFfmMLLSDldcXrrQaNNdF8ZaT4
h7UEl3+/SALBITMT4fx4RGEGhvVZJMPczlTjioglaa2GkmWnZbETmM9lyYGm3FRhyE5rSVmAUZVL
Cq9ZrcYTNPGg3DUReHsUQ6EWQAMM2skUw5kTqfmSQ550AZeQnsUnSH5VPlJKae5gdqXNTx6AET9L
3HRumq7DYUWpy8Ype66hy2o+dvl2P1UlZflIwC3gZ9ZQ5PZ1bGFjkkuzp9Iv+kwVCNrirfdQCNzl
LVVEshDKezO+NEZLr6mWb3tcSBkwvzgA1lZ8JvWw0q7fmlp7ffm/Gvn1dUQKjPiM+rIpFyAypFaP
cWgXYbUNMzly06UxDXyWb0g/1K85gPs5jvLXB5VPHTWD15y828rfZyhKPGomxkE3ztg8oGnTdWdQ
7sInCjtnWSH3Sq9zcbChIgORkloGP0yUr5eP7msL5gUjiHnt9Z4CI+SMtizyzMakPs5cXAbN66N9
7R42bErahxph/AUYX0rAVMvBhtZQbnwc8rweO63ND0cYoGSSJy002+bAnZL1WBSvHWlqx5ar5Cbn
dxEhdLaes5micsSiBo7Jn782qDb1E9/kcEtMRXFYC1jIHokklVC3vk5Eiwo6YQuh9RQj8Rz5qHue
b9gpo3wUFKmh+9Qoh+abrzo2uxf1jFXmDY1u/mJ2PpVblkmmz8MBGut8/Vlr+0F/2yZ+4ocbEMm8
b1BKIMW7uEZJ0pzI175C/Sy3Udu3JnejruJyhlDGvAkrQM6HU5kmZp2HkIzu6JadW0QZAWxdTRYu
dYiOfLgVUWshWzVJQWwzIWBAyIbHFLR7lfvzcIZPMgd6YgqdRRTEYrMIQEm6dTLku8bMdcAjiWsm
SHrAAxM2FK5oeX3QlDVf2DRaCYTelv+P0AXte0vvBaGiklh+ck5ZKI+gAFQyPl0Eft7d2RR05RQA
wnju+73LVB5tBlkazDAOmd3WWScpS2y6HjQgJPXeclmqhq+6PUTMN36SY+XZvYWTowb3W7RpA8qU
Fd9Gk2oGcldEAc2xlS9jBqRWQoORhY+9iXLATt43t6Xsg96GV/Ny64Pr1zSRBMMec0ex39fW2p50
5H9AWjE9ZCsxFHOvIV41d/HX+KlTxz0tIFpjvt8mDA2+VHRwXl+GhEKp+pNMxJVd2PLU3CNkMdrp
mSxExSvgQc9n2A7VI/3qNcgyUSK18jZthsnY2FOvZeI9IJHOoTePY/mMLSCLT7zUEzFHX6gNEC4Q
bRCYsE7S2J7HU2P2IUF4P3Yapkpw/CNrXg1Vm2bmrDc3XhvKOVRgtFits8soyXz+vBoT7vJrz/bM
g/ZJqYcqPHdlNAcpKejK9EOFFGk3n0zCWKNHOdpIG9Gv9IWV1CQ1NbDxC0UQyL43wYJwJJ/LhPDw
J4qQc1d2ls7LRmp5c3erjIpU7uq1JTHSEYmWoR5KlJ6TRR2AT/GE8fG6YjNNVGEqSte+Z76lf2l9
MdECkanP9+AVGRjWDcfLOUqVhOxX2Vm7KUa+e9sdg1I8mgPWfepboTkB/GPkdaN970Oqx+JiL10J
F6SGkFtqSycRqrojIkl5ISowUcvWXwIol8Fw1Sv2NuWT24VdaXytPSRc+raK2y51lxq8tPgOSY9B
FbaW1QFSQyNEzp5SKcttRUsvTzF6Lzt+qKluoXoyU8Pq7U5en2VZUEbQgj0tx/m2XqYbihXO8587
+vNswu5/Hrxw+edXZC/Rey8y5p9ZQtd4xehjva3goBGdSNec3OfcRph4BUPZZ7fonUPIxLRLfQ01
j0o3nX/z1mXZUzITubAL+NVrPHyeTjWf8qljJYE54np0LttA+chzexC4POgRqLCx76mSxR/5qGJo
/Zo8EV9MtmXNvpx0+repk384J245XzmQev707YNgCrCklXQV7fr1xJaF0aTiBcjv1vwUv05Y8Wug
sXTEHIzWEkSpXGNlVyYiIx8WiQdHzG616xZ/Fffc9GTxugMm23kbF5gDnwHBb76s9mXAaXnMOoLK
q50HeWHMacZV1g9zn0SBZcD0s1BHpSnVxRNG4+a1QYgDz5Ne7NjzFsushRadBIZMlPOLwNdR2ohY
DvMDPdhgcrOhMB0d6IOGHALxauOaUjzUWUAn6A+Mhj5nmqU0wjyCko7AS7CgYN187b843b0/280f
b8+JE4o2W3h/j+OsVTvkWl8rQlWvU2NEDJir4BzASPr5Rx0laRhNutKRFlqErPi/PR/rf8hQ9Q5g
Cmwf2b/6iB4Peb4sC880LxCWzL3btYP5obYU2aaTmJXJI3ubHH9+Le9DCBayOKJCwuLmSYfTz433
1+J10iB8G/nXLlk1+z60xLwfr2tHyfWUs3X+VTv/5wcaSFpJuDuuQXDRPYpZUFhNFwkEmSuEHywU
fsyKv1djzDT3NrJ/foNiDtv9+9A+3yGxW91CLuMYKHOOA5lDEpl+1mC9f5sx+mCag/ajDSbM2gzo
PCmrWnhT9antsSys0hYu4r0pK6YGrZ7gjf8iKvdixHl3RRylEAKRGnUhDJCqe9/mo6trvRpleUXd
lnlQ9ezrGONDG3vM6zj+Qx5BYLYjI9OFJcgVlBpcGCjB1ChtpyVEa8anRbkOQKYDU8u4ZKoveTnj
wxPn4Sg5T1JY9SWfVbxOsz9v1uPHyIMzdfB7ZExQNDnHoSfW3bIxBq07D+p4npmoGsITLGoraz+N
mtOav/Ac/tnnWeiq9Pkf27aP2kwN7EYMR0cm9LrsDX5Qwl3JmVmpSQD75m+F1iydkL9wiCwycTNU
/2M6oA4rkWiYOOevyxKb5PlpqJj6qOuMCjjc8s8bdA6c/dAp6BCkn/4vc2eyHamyZulXqRfgLjA6
Ywq4u+TqQ1JIERNWqAl6MIyep8+PE2fdPHGy6t7KqkmOYqBQ4+5g/M3e33a4A9GjOEw0/3b8zeu2
gJJ3yws8JZoEc7+uffu7p7lh/t0t+F9/FR8d+BVPOnT6/t+POtB3e9iKl178KkUQqu5LTfIZav75
16/qb7s1fjoKjYBlPO8ifQAn6+/XekP6aFIsKng3C8bUf95WAtINV7O2672dnOXU1JFZO1r4oa8r
Nh1hRSnaR4PdLP7zDiIwHv/N3/VLIvKXN5wZJm8BSXviD8GA/PvzxjTZF/l51p/0JsysPwh32VUS
owmDpv1JCD2L9qjtU2a+hEcnG11sOLjpYNVXVBHI/tKoLRUTqWvhMBMxkVO7adrCwZzZVd8mgKys
ZY2APqNbB9pQ057pQjhNd6ircSNWwGxNr69jqV1GgNc2xGzbuwc7s5/ApUeTZN8lTW11y02ZZlOA
lGckS85iVlMgIbmgAfLzOq4wN3CJ/Fk4+QbflpFTOu+XKJ2D5CHm/XG8/mqByj/ezRkML48UWta9
PJmJ/KLQbgHzVbeNGHm7Kf08uNZ2TygiZe2vmkuxtOVzM5XE/AdRZ6hhzDe9DrBce4r4oZG091+j
mI7HOcr1XwXWH5UdG7+Z9xdR4V5c+N3ExIuep/TEQUlSRB7rkm5nOptsUfI0qpa6p89jz4AE+dmm
HA/sW28dAkddFp4JL/Ps9pNm/ksC6N4fApLubVT05VgzDmYy5LP9CItskG0SGaB9cf+HeN15rt8H
XaD8+ZB2nuN2Ty4WiK19Yg+yb9qoTU3h3bZDz3KDzBim4GnMdY7M4ZjpzrKKqLYohn8C6+h6eXa9
ZRbfLXdZB3nLOC9RAKvIhxOHoukRuIeKAw06PwpSdvzk5qx8tvEMclgT1GMwMZkiSkYM/dHqrDsI
O+jhtIasybGZNEYgNftaOCH9CYbTML95Zl2uwNMdGgFQwz7hPq8NEyGDoNdfq8A/z8iOPX3qXcua
50lxbAiRECPV/R/1HwP5vX5dG+TqeHj+6I5xTlGlNn5FovAJYCHWQ8KdTa+2OGHT1ufPEGUpIIgQ
ofTEw6WVj6oJjOpY524KZDVN50eywNwiXvM5ORGdbF/kpr1d1hjHL5iwtF98TcDdErjZ7Q65M5ll
T/op4aK+cFK3JUrHEdlboVX1mpp5Gy+BldAjA9M90YQz6iLw50oq8zt5uATdQLO69uZcxb6TkYzW
mYY+Fv7iHMi5HO+2ohrMA93CcJCriXmt7L36PVPjIxw1daUdI72qp37ALMdoHIFMegGaNcCIMcsH
mLcdegOVf+R9l0Cc2ZHCTtPEbhLg4dpEDaifsFQiTl34yXikmsgpMInN/MhLSZ/4hu8ZtPqaJR9E
blSnciFaPlyDwj1mhdk+KnhWcIIZHfXkhLTp80wc4A9ITS4jhrF+mqXID6YYoACB18tDaP32tcP4
8KiHvvnsCz95YKiZo6Ma7ODDYgVFn2Up68skiiw/KhxWCN6Jt+8nYMv7URD3oKTOdq9XmJQkDkaJ
D8VFvuaTCNZLlBHje7972A7tqAbar7zO1nCyXfkpB9evYyMx9BmUbevGjjUUD+AASvq3ur3Cb2h1
UQJm8YdZ9Op68cFR9561X6GJu+9202k+L5TZN6ZfTpdM5Y0zMKdMxJLT7wN8mI1JBCMnyHT0jt9m
1c2fnUEEt8it7QfGh1agdFDIGret58rFV1RBgCTrNFbbXC5nb0xxsZqWym9Xy+cgptWLJmDH9tmR
ZqXOeun0UagRrBsBFIQbul/deX03xyS5dSxun6kfBxwcnUk0x1JPfuyurX1woKLdYr/U36DpUyua
rN3JnRlLtBll5OcpEbTGaDs/2JgDzBFVQxg9YF6B2wcwdFM+9Nk6lFFJeu8zOcbdKzzwWmAY2AMV
iYXFVMLfxyZYMgvkxluyLXIWOd8DSsuIZt+Iay4QEcM2NuuvTQsPRanJesCwJS+V0JJMAhPsUU6c
Si+95bpgDzGxDnFA4g7JQJimgeI5HdNrTwIHCiurDH4AADLJ/qRuJOCt6Dt8Ol555KAHGx/km38x
WG12j34IzcmcaUIxSKSaxsUiJX7yfhBL8zzTvz9v2G7kqVPEikAQhPDDG3LKBn8cD5SnsNR1ALtR
Ox2bZMKrQAlN0yUhe+rUUR/jIvT74DlohuDNxsH1RNZ3+zZt0/Y5coHHBLKJGwfBwwlAI6ntxGw+
UvcaoQvF9drQffl9M9vmBEQaSG/DmBu+NMx6FLCcSGaRS+ZUbuld+CyMIgWh81S6o35Gc2bz90/i
bJmNfSw8u//GvLC7D5pMX1hrFTzWNUzatC+6w4K9aW/P6/y2cczhrEdnvm/6RD9pKZ13YE8cDgKp
+i2hdNw8zNruLHsYrxZompc5eFnoJ6NsyPTEIkTbjvKTcUxwuRk6uYYfpx82IbNnSW37rQPP9sQD
PwXQr/2bzTIGtFXkJVRB4l6zeSfad6iDitjWtbG53nWDndZo70tWA/fp0ioiEFRlHvVcdN+IbwL5
lpB1eK0DZ7xCQFUytajbp9TegpozGza57ZfywmIXGU1qc+A1pzYbA218gJJHG4e/lIhjElrqhRo8
9kdG7fK6dO3JB77Z6pL85ooIy+vZUOk905/q1nDWBsC//sH3pAygc+trX1PBFKNfAKEukIW6ysrP
QavEd5DLI37ObDZvkCCNz7mYpu6Uicp2oiCz/CuH7CWsCCa403OdSRWzX3bAkrGHj2UA9ykstiGY
wtpOmtvWQIdwtRqdz3vtmfOgrztyoaqjtYAmuwQXXd+Rj2o8+E2QKyJWdNYeskDpL0WaTwDoSAwh
SS0HVB0bmnzJ05oklnEC/N9vX1bZ6DE77aWHGQfd0lbQ7SeFgbg8l8wKdBVZPpVL5NZjMt0wxSn6
yB6t9Gn2N6JIWrPyrpERJlY8W5SIVwMDguGrm9OVQskzsBi6HoVT2iB3usAI759dQVhOAcp9TQTg
4qUj+ZI8iLQDwkJa2XrqqrXRYDN7d3wMjBRXyCwIn9ChNqC1E/fiBMtjbqPmCUXmVA/tahE5NdMA
A3jzO2FezwFMw0ho9gs30EW3OUa4R9YqE7dzQRJG5Fl+eR6ICOuLO1IPvGCzefsbc6lj5keg+VGP
KeHWd8PgFHKICXTwKsHgv8da20rWrtForQI4OAC07LrM2BqHdcP4OdqGpcOTV68spPyxKC+w1bnt
IZ3d+abMGd/GxZJjkU8dS8aeNDO4ml6hrcsy1Yo16Qh4myA/tvLeIIZbg1xXP6qLxIF+7pQ2I0Jm
iV8tZeiPKaA0sXdPyIkgIcs+pFMmRhFRwmVEcaEZQCI3h0Auv6yE2PkUZiOBU1XESUpONx+ekS/5
O4dQR+JqpuCwumlnLcEB4o7lZ3Dol9Z1b8j388Znlsx1clF00vmRTtP3bcvSZ4KEvqeBIpyKNqF+
hI1aHAg11CeTh4fJIeFp1nL+dgWTt7rFBj4ep0wHkerURkQo8lGIeLVbP2oiVGKt96QFmTucr9NQ
vw+AMo8g4lgvpktyw+ZTQlpY+rmLNx42zj2IEPuR2CKNOXliBsX1wAUDATWfP6xWlQ+qa3oSr3w/
ve7bpn0cu5708HFJp+SSaTYuR6NegktM+F0smq46EhHrPjaliZdxyFqYg65xI8rFuRKKZWqb9izV
A9qiWIhk+tGM/njaFiFIsvB5CMfAbbr+oCyvvUXXOA+XSs9JGPQz5MY9GDZyvB7WbGCBQI9ahJrj
JdCXdDmsDN8ft0TnHwn7+O5UsPeLNTflvPvE9S1PeR7+uVdWpNNTX/AnJF946uTH0cdxPRLr97XI
U+s7E8GFoCIrOJGBWh995RPvUZg6mmovezWb+plUVTopGrejD2CPqCQxtKFrt+0320z0eRR2soSJ
XgpJvPzonBMleNFkWx2dfJkimnD7rqAtOU+zlUPWtP3vZZJaryWYo+uJjXLsqq69tBllf2UpIMr9
TMP5ahdmdwNd1KZu5XDcL0Ln3Sn3Jn1tgJqGYBXBT07SyA/k6bCgZcjdepeNC/ow6nW+EBNebSRq
dP4Ml8CuOEdCz8gL96ZSvXiD7A4IVFT8DaQk+JmMiMjt9sRErolsVe5l7Y3Cj2nhSU2m1irTc63a
4UXRtWVQim3b/M6Dd9bASeU8XRhD6cWDKoyLvHPF865nOFrbVI5hvhrqznWX4m2cJBhoh84T7nGC
SqtNXPualaK+ghRBpo9OKWmul35Ub6UYljzqGX9Cj5yq5X0YVu4Vbkr6tFExXf2Y2KZNIZvC6dAU
4AMYnqdIufJlo5hHzvrpIG1NjrWfDVfOSv8WGpQjQ1zhX3UPRlejRcZZ734d+qr65qtpiXCK93Fl
Gp15O86+9cjWT5J9jNSpDL1hzvYYlWQ4c/o182HpsozMOOIC0hB1iUHqWzZbYMOTXSGIO5w0Pa0m
nA8oZbiIyCmrswKS9TGdPFY8kAqJkRj+SM2jjogSYksIE3JtQjxf4Zs05d2eRtbHdBUgm0Iu3nZT
kbbGtFpPBsjrxrnzRjuBPmN1uf2jQs4K/Hgy5AJQkkVeuZg35E974MXpthdHwZPM6n6MfB647hpn
7NWInBpRmTtr3ExrUpdXK+Bl24z6kQZM3ZMgZkMuWZCfE2KiR9Xlr2laOm0az9wqrHdwCdkkfUzQ
RL3hmFKrNZf4x436JxCGZXIPGbqsujnAELXKx8QU7IROCgHXQHjXioOvuC9GVfI5OAYyLkA048hu
YkJ+z8v/rI3AN3kf+6JZ40BlC5m/2hXZ468hsqH2RchQBfvIVljJoq7wb+6SAnQM+36G+3DzP1In
MRfvhN57437rrB74PS7ojFDfRjKAM+hsk2L2eERwHA9fMYvbnbweKCiXW5P4odWJxrSHgXra2Lrx
afHIK9rizYbJMRGMVQ24x6/skZe3hThVBVFHiHHsOnm0B1fl3sFDQJvbZ3Mcu7VFH0VYID/TdtLu
qBQ2Q4F8sI3hQKc3ApEZpbsKODHXIKeIks4pH/x6XRXT4YkJL+mkVCPVDIm3WRwywdSMEihgdtC0
8nqj9JOHxKg8AjOHKSGXM7ScDvALARO2c2IfWX9VcqyeDVQ/QyhaTHGhM3LvHFDB1B9mAz9gzzGH
NQ8spg+yeNLoZ8jqFR1L0c0b1z/U/+cgT6d7F9XuBfPp/Lo1EzsqhTfeFNa6khBi14jIMOqfbGVU
j0C2Zv+yo4TzQ7tRwGQW0kuakx5M1JWLVDMsEHMqP9RmkjqcgKNOiLCVzhgP9rZ+6XNjXigQjOpA
BUqHmBTKdU/ac4Y6Jrl3eTO2ZFlVaKVzZ32RJfjueCY0/F2bLNbDviCKxiTqgohQUxdkJlJO6P4C
Y3o5faQGtGEjoqIGWbKV2Nbxj00J1I/RkoiGBNFbEYEWbXtwVrMHs9H636qpchhY+olIifTcRO7S
oZLrfFtLzxxjYbrj8IokAzlHqGGAZRFaE8KXAMiQa+0w3LpN6bzrkKzDdrlZWATCkofpffBLIOwA
uFok9iO4DoXmT9VISgQp2bFsXGhDvjFkJ/wUfDD+khqhjebvolMktEQQLZy3DSEF1wY5RTugm9e5
EaZgqeV+5cOOiWeQwQEO+fxpIKpieFio9NrgGO6/01zO2QOJk3qvumyRX1DBeGcNGzF/44i015M9
OcWXdraTG+Sb6UeqLd55OW8LMroEbAsJ4zmJprk5P8vFHe8Jhsp4Cdjr2Fr7YLJnrmlMFKUbfLEY
H/pxULTzJWw6oB/wv/OX2XbwN7olMZWNQ7pYN2v3sSPjiMifxnz1dG+FgY8+Ekr9hnOg39YQXxbp
YZjUcmAq/YTZrGoQ7gf5FEyXqQdLCgn7tnN4kxngybxHtc2abhj+iL+KI5sr9r+mjeExTid74ug1
8GEQMQ1QmsyitCfEPG3W/sYe1XidCmuSsemmyj8i0FBP8+IPqKGHhleJSsH/7ugMtFBNAX7XGXvF
20tHEiVjrEQdemUSIJMpuzyDwCELFGGMS+63mglAuHlKeYdyQvgX22adH7Zu4XtSF5kfcpZaxZOt
fs59RmhdAk1hHtz1m89pMV0txLKpuOomSTyCHgjfMly3oyHImQLVor0hSVNcyQygG/KlBCqNtpKA
0PJMvK1kkZwXQ/X3aAiLCG2a+IFbB4900/sBCTJuv7O5Zoeot3Feix7olQRfO2bEx3D+aru6Kiyx
urCxZverkWRquWVyVdoMA9p6hQNWW9/yACUG7ApL37YoX0wSXV1o21sgcFt0iQkRvCZ97al0Fz1H
PDep6qjP48zWndzfN+9utmfG0LZok1tZ1fZrh/ojDaex+mZD8X7VAylv4JqZPaL0RMBFTokTVPpb
ahCmQm21GJFB5XGjR2xHPXOX7006Gpe64KaOAY77d8MIZmVwOzwo2i+JIWU6AgJXfmViDK0rbVLv
TYnNPiyO2X+Z9Couy74dRFRA2t+rNbNG0tMw4vH7Xl70dtZ48RYYFE51HiynxhVT9QUXbx5rhlux
5lJ3os52xwPli3VFUF2GZnG2XrNkXV6DZLBC1RPpk7IwOtSySn4idzZjx3WGZ0m5f7KcxHprUca/
mnwLxKeFNw4rwiteIHmzID44qWngrpPjD4TTw70aTYKt5NCaFvfBBsPJKKloLKc+8TzQDW1GD3HF
RzTDd1/PndAvBcOOWC40KiSjNFu4wE/5Snyl81hkNsQWh6n+pSIUhxUdCtDStt/Xkem/PpSKeZB+
4wFV1sRKQKNc/Vc62rZWX7TTt457NxBOxSnfS7lrpnSHLxvxwrIWdceugUVoe+esSHzW0yzwkIjY
bs1lyC7NMauL7RKB+UpCW77M7rsL/6e8KFpZD06UONocjFhOrjNrDq8SlQ27NnQbgKFyz4wRBFob
ZaM01zzSpafN5XIklhdhoCcW90im7Cy/e00zcKgQsV2BiJ99NzPdmDoP/URsrBCyEdo4aL+QSVPG
o/Za8Whz0yCvd1wkqplqP80OjFIfs2hFQHjo1byWGZvUPC1RMak02cXtXIMda5C0AHXfPUw26P78
mNuLp/XXVs7JVMQsiCV9H1YmIKq3gL/7sY372ZMeUU3KHvvubSy3iVQKfgphAeybHUoyghIyToaL
BPtmAVnIWPdX4nipGVSnLF0mv3sZjXQTbpgnsuRraPR9b7kyhp6G+aoggrPyosUM4Msc//V67vdt
L1tDnz093tmA/Ssq8N2D/1eFRA6zDyZZ7n+Urdq9TfUv4UddBhUfuNGylvo3i8rf1Sf7b8TGzbJy
9w6z8v07UIPhnBxM/BKf9a/fOP1S1dhuo1nN937mjIjgJqJmsHzkBUvBXy/5v0Vz+D9BGH4jNfz/
IB/+B9IcEMf80/Ky81/+RmhJ24rN/X8CWvjvvxAOwvmHiexg39c5gURNw1f+JDhY//B8ZHEB2yqI
K77kK38SHAznH1hrYart/guCfixX/JPiYIBxYC3OntpCnLJ/yf7vYBy8369hiexk7zEEPjoboQRu
kd+v4TYzqe0d/+gzQGOdVjFtrXjQjflYnaRd7fviyX1ce9pxJlzkQy10pkZEeblSgzIKi5pM1j9g
KFGIjH25vOotm+8wRBDDSFAKIxUUnS+68Dsn6odivnWACsirahw0Z28woU1EO2+8T46R7R06ZTf5
CA3Jfx0AOMSZxVqpqCrH4LFwl1GTUiEZu0i8BASW7/fmKZllGryY2DRhUmISeWrd0tQEo2bJz7Q0
0zoumR9DZKnGmfayr/Kv61p0LZy6nN/g56p48t1mRhFP4dHGjKYqlAbJOBa0EsQoxYuLnZV2F7x5
JJGwwJ5prOErgk6iwRRdQX3oyeHG35y2bjCE/jLPKQm5IKV8s5kIZZ9XqSDGwFss8kOtiLH8+ZdL
7n/jsvpdLsEH6aJM4KWDusH94wb71/8q11JqE6vnXUKr8+9K059fkmQJ1L9xF/39cglkgKEaWZBD
vr0NX+j33xJUlFaTsO7miedkDHe4qy90O/YZ4R1bnt//69fEM4Sf95/yB1RfLtcmVyW/EMszRtPf
fx/GwDJJ8vHNQz5JoqddVkTw+PWPPAj69mIjRCJjOg+L70DsLZ2Q8DI6jWXFOXTIllxdIaXeN3ZD
Nn/DYOFkccaH1vWfNMESjlqarkFzUpWV3kM7byk900GaJ8kER16hyx/gYvasI0PhJVx76ULBGNqd
TQRqrpflbOulscKkrhivMHhUN8Gef31vs5UibYCdfygnstjjzUGJuG1Mh6PKYA4TjwSE1ISX5pZ8
SmZb+dSljl0fNn+z9ZFMOwL1xpwF+8KKU11UhGiuUF+9SRGhWNvWkZZ+/DAxaJHGtUpmMVqS6dis
DuFpfW56FyObewWY0DXkyXVJRScSxD3PLqOEeC551oaEoNNoDAdmH9uyxqJTi5pGNPJrAU0ps9w7
7a8GeKINdUioyq1+K7ttc0iQHYCD9otnUKSizvZPbD3ce6Iv++Cce7mNqH/jLUDXUJZvQ4rvCU+w
l0sYTH5pxj5ZlcRYUV/jXzdt8QMBOmDUsazh28EBITq9zwBQHCvAFOLLtmHNQgScQSlFiDDeMqvo
3WtvYNoUmdNMFCY+pSBEol4GV1pUUlCaO+NLZjO5Clft4/hvJX/n2VH2VjBvKbpr6I5VfVlgOH/S
lZun7C3Rgx9xZdkv2yTgNoFUNNZIFNIjAbTufboxp872VwUjkjlTNw9sG4hACT3G+Y/UQiKPSOCx
c+gMg+mEq93I5bRYTu4S2lsQy46sZK65dFZgh0Sc+dftUNUNfYK9GJfMOYuMalnliigXtJWR32R4
kIu5M5sDgggCp6hhra9lOnWfc7qWn5kjR1ZMxjhk3I2b1xEqretL8tbowkvZKy/m6NsuBqSH15K+
ksGzNquILO1bUYimOWNBKSz050V5pmNzmKatm/tiy215ng2pYIHOw0Etw/y5+GJ8IQnOR2HmkGbO
QsJB/JAyABBIoeqxjhAZOP2hEpO+92DbymiutqY5zM1aCPT4csriAZ/o3WBtzrvHe/xSGUa6ayWC
IGezAzeWRQjWqBPZdBnr024kbhKhDZ9GJfDzxMgtWEAx35kfGWvU41ERNJsRurfmI3GhKB8Sc5yx
drARgXdMmMzl4G3dz4oDhvlx28xW3A0ubjwJDevQ2EI/WVm5fLroKhGN2B6+hsUyoI+5vnajlefh
J59i6cfJiv8AF4KRKZQaU+vE3eolDy3Iu+Ki2IDtEoy+GX2EwHzZ4M7mhHlOopVvUozVDS30Yl2N
m5I/F/SKd7R16hPXk9IMeKngYlNXBC2mnSYnupqrZosw1pbP2TbqG19ty08kQwxY8Ggkr4rQJ0KA
G7rYOLUUx9RmzeIxcHr1ZVUr/42bCByrGAMa3zVX/h3jTpHGVTpr/1gNTF+PclXpe5M66oVsrBVF
A/mPZaQNUQVQie1hjtwp4frb0ObQDlKcH1sQpF8SSasYNj7TRS7rZeTPXTHOxk1igkrk8ViGRukk
n97meuRMCxt6ThtU5ho51cSkUtitHN+bpSHh0ei6og4TLlf+z9zX8joTJI6b/aJypONoIS4ChLij
HRLn47QnGweuwIkJnl5GGR1vG+5qr+ncjXsDVxmiM2JXBK4IOR58P3TqwL8qq31uivVVPYiVwR3k
VqZNzKVEfrf57syCtTXSG8KZUv+gUJh8ZzNSywu6jeYz9/ANHvEGrc8aWquHAsJoqK+lzi+Gpt9R
nV5ZNHGbFuyhT01vq9tgnUY/9voGbnmo19U6VWWq6mhm8qzOmU0tECekGjGaTnLC0sZMml9n1Cmf
OunkB8hb3tVhTbM72xXG6zIVgos8MfKfRbraW5h4VTee57IO0GD2HaqGTvY1t5Ac3TGq22z8yVyX
9LAUXnZ7lLVj6tBZl4XPKhHQ8clS6FFi5TkzHsC7G7SIpVtIGK88WN5TgjslnIKA0z9ft+YJXZHx
Tuyn8y3YhuFu8zL/BWqh+d4kCVFbQdaT4OvbG/QEMhUQ2hGWNQ+RxYiahjM1uzXcB6bMHnVSvBQ+
abWRF6RuHjvTNLeRbRYJ9qe2hn6ZO479lpH5LUJXrDMl3MpwvDPM4Y6RJLaalCCoAcZngXjHrVv3
a2oO+ePA9Y7FYnXLBzJ/OPdRFyR3yxBUc0yOBvgk1qKGhfSuIl84ndw9CHAjd2qdkU3GTq3qs7tw
d4UyyBDT8RAs7wmdHXnorEHrRjnx0vfWRi0ZQ9uq3iHZEC+7c3t+dlg6XskeSD5kaVa4yotUvspp
5MPH62cyCEpqRCXCb70PwpDZMwONZaIMA7cRh6pcvKdNV96PAfXLtxrLfo5gcWC0YZZ9Nxxdc1/u
iXRjwJgbhmmH+Y7gjid4MK91k3ivg+bUPgZZGfgM9auSRLircp4VhpA8T1n+u5PZ/gR35ls8xHpx
u3CXfaeJtN9dfx62EJY88/c9VA7MPDC1Mq4Zt03XRB9Xmmc62pp7FkzF60QT0DAoLclvs7a1ip25
G9FITllTRks3Vf2R0WNZHQByT1vEOshviFHE0ISoj8z7UKh8s65de9l8IPWVMVwFW6/Uy5raiRMt
Rm5MX5asgfecznPz6GKpFbczbPfuQhvbwBXZOALJSji2W4IijhHJYLHk8LRrvTVJl5LKawqMU00E
scakMPO6tXHHU9kVYsVnInzUmfwZZrq9lKgyq3PnMqtOeKJL+Lthsy/18XpNtAtMRfWWvzEoz5yL
Na1sMLAtOR7XFdtgwTC03knYVI1TUt8bHl7iNTIoIwR7TNfNAOiSxlbMEZoQ+DyRV+XCuF+3cSuv
JXCeJGUy0W/Zh9BuxeyewbF/Tyqz631AEuX1yKTJSfIFb1PLS1NOJoxiK1tKc4w2cgEgDwWyRUSX
CCaoLRPXBDaVXGllynxaieryxy5/7oMtc6uYJX8xfiUPe2ufAdPV4lj1pZk8jUXt2lZY2lvuHSlF
hL5IAxRFI+o74vMe8swGRxICptLel3yj+UijHBAHONkZHaN1MBgz6Xgp2UMgDiHSvH9emeNClewh
e3M+YkDyD5aZOv2NkbVZc42Rbppver/z2VIrQ5Ywi7OFxveSyVdn3o2d45YoWF17fkBFlohH0Svp
3dQ6BVS+2usE7HvjTLNKSA94JGvKG8b5dWQlhWO/QO5ef/asS5Bsl3qSNHkdpMsmtefX3lJjcnCX
YLrqvDWXYV8mRM1ZtuZp2MjeeDKorZcQtfTmgRCuC4sCD0rMdYHLyOSgXDczaoNyPtWWsO1IyVm8
ZptQXaz70bEuOvQr20G2m6uQKwLYOFvQjpCRZsRDHHz0EhnXV+JxRg1+T9OKXSvHnIAS864bKjs7
YHaZysOqKcnjHBSDOhfI0PNDEaj0Z7tjNsiLb0jrbhE2f2H+nG8Xa+/W4sD2kNJ+tSBYLLiJZtFe
FROiSx7dfsILMeAzIkl1KIO7BBpX7Eqn+oIzdHwXiJc/Nvre9NUwWZ5WSqcPaduw3WJGWA4h8jO9
RNu0zB/CRL55nzAD7Q6sOH32B00wrrz0djyALeHp3XBpf+IMUITeGkt+IZkak7aspUszYaJdC33p
6uVyylBTLY6NvoinIJqTDWY1Lqrc8xFq9/ODbNu+CJ3FM8WJZWclI4NuN9+tbu6dhVmcnQbqjSdT
e/W3jXLJCwOeEEa8MICtjh2rU26hLN3eNr9gvaEWRoo44tmzQqBacueSBal87xI/fUi8fEniQm0l
KAiNYAbNmG3yUCpqaO2lDcr1/2Gk9n9HP71Tnw1CxM/P4eaH+jsn9X/g0Ex6f2n3/8vU7Cn7/F+n
H/Vb/tvkbP+eP+mnlv0PZmCsDhybIQDDLr70a3aGY/UfzL4YWSFn52uMuf85POO7JCSo3VElbAal
HiMDbA473ZgvmT4XCVhM38VX4v636MaAjH8bTrg+0C0HxwbjWAtXoCeZ0v115KL6hYSIqnoQS046
pbEW8jsqd/eBJMYqx5NXJI26Iw9zCJ78CYRCRMsYcJW688emONLJlZDFmYYADn9fyerFXoHJ098X
wWXVt/YLIfKCbXRnOjHS6u1L6xEAG5nKmbNzhzLWuEY+aBYXMxvSZzrO7jvaQTmd6Nehprs66bsb
yAqmCQKgSoFIAGIawsacHlhJjSLeFWLfg1y21IA5W+go9xXZxHJsJyssps1jQgd8AXlAvTv0xQTG
ImSq5hw8Qk6GiA20tqN1xIEUrjKokoMiphZeey6paRUWwSZkAebAUzOT936rWMrPovQDIqCBiKAH
gL8eF/YYhMEqWYcFC4pMjCBdTeiFNyRVlKTziOWz7CcWgmL2IeFPU9Ec0IhMT8ocnNth9BlJdFiy
OS7GiUnB5gQZaQGuhk+yG1PW2BoI17hkQQvX0pQIFqCi1C9lMfhM5mqne5nZkNgRy25USt6yNNQT
Gm4P/maE0rFtTwhnfKl9qJzbH/kyShIWPHOCkKKLiwJ8VOYWUSp1uVyQkJNhqZl2Y7GziQ/Xop6E
Ua2WKv4P9s5kuXLkbLKv8lvvIw2BIQBsgTtzHpPMDYwsZmIeAjPw9H0gldRVZd1lpm2bpIVMlcUk
ee9FDJ+7H4+5+88EPIi5BriGMyPkPiK6vVPkHCe80nBjLGVDinF2Futzv5DowpVq4scINusJX4Wa
1p8kRTWI9IruJXSdobguyJL0HL0oyQ0H8G8lYX09P46pgR3KIc2IWQi5hEYcf8U7h+6HNwpXwcA5
CiPmP4WK/0gn+P9zUWMR+BsloIh/tn9e0Pj3f2e1y2/+RnMGCexBdDY3Vtjvy5n3jSAxsg7TW5P0
maX4o9+1AMtFQABUy38tmyXNgPb0r+UMoDOrItRczwEvhhL1nygBbOt/Ws7QInymqJIx6wb386DS
/nk5A8MftWWeXupJ6Dh/BvFn2zfsj9hNJFcgc5rTndcQBaCbDAuzpnzJX3NoTduvKzZ0zCR665aM
hvFeLlOMtXyr3cX/gSnZiss3Ou1nCqh9tHhD43rnn7UfWTJI4wErp0GmohyI5Jg/OJuBunzHKMGN
hoEHyxmmkcRJ7Bc3LSZ3V1A4Nj9ZHR0VPL+DM+5m5qnj3ltxWASNV+mrPjGjKaDXZkwOS22sTwtg
OGtn+Ul8q/K+SUOJrEttFeFnsqpw/L5iy8OjWWdcts72VmdwLYHjKh5icxszdJkj4E0ANjm5gB2Z
xfly7LeGIFGIEMHV0dm73c8cL8I4aVfc/Oagsle7NrXBVGx0J/kkmmX2jl3OZfVGD+X0jCXd7042
pkT/nhYZ36BrqppLzKR4cg5TP6jqVJIl2g70fX4wK1LYG4nH4SZVNSyzuocqvxtqy7G5EzPyJcdY
YRYpypV7Wk0W7CgX24t3XPYqWHFWR3RCzL1Q5cGD5DOMhx4pv5VBpwfG4ntoMVyNLiyFY9QEWd/Y
xoUB6Xz2FEgRZm+y/cxziddTl25H+Qj5m8GA22Sma6IPVqFiroWgeTh+XzATZlSA2NQIzU9Lw/J2
X7b82SGCFTVjFMzninv+KpkZkLDU5a3hpzU3qqY1pwOOusUKbEIsNOBacjDECT3KbQKMbKMXlqZQ
FZqK5zVcRi2cD4BhdE4scXbXvU+tSB6Si/LH3bowrb3Eq+puycp34mhgNIaTxd8zn6YeUvGDLP11
oReephT6x0eYS93omaAtdenI0DeX6kWpRT0QAMvem5yG7TDhTPACj2TGQ5G7zf0qCm+D7NX9tYja
9mZJEAa5ekRoY35ng/YfHEyAuxUis8+oJa9ee2ai9tlgvvILw0hWHQkFzV7QRrFtXBM1z7uwyGb4
pIQ/C3VS3sJryzTB93ddrcSdErVmuEwIT2L7yPzq4jRF8sbJdzL3TOlbvCqcrYYQN0sqA1SuLjoY
5dz9lkO9kRzmIS7wcS3FPS33PcMVM8bXCBnH7w4z/CO8brJRPyScoS7QKvaN0FcTgalYWEseenQX
jSRzwGrCQkgHgz0M5HlYgyfh50pc0XK9keqj43syPCjFr60Zk9KgTMbpznDNAnJQOU1FGPc0GpDh
80R80LBSH2lZHYiTemltXdeMrt6LVruYqPTKaJJzexrvrWbwP8TsunqXV4mlD6JlxcStW7dHx6gi
bltYbF6dOt8GHxXzuJCndb2qVKc/MpKOVI1XEr8dM2VeX8pcjWS1xwt4Pm3s88qWMf5YAIZATc05
w+Q4+HMEhqzpvY/EgzJyIX1fjgXgn1ryPzbP2rTHPdap52Fkf7+LUOGLB48Yf8/txyUru6Nupy/r
fesVQ/QxjcxQI7gJvRjgNVpxknzNmlWCB2vVa8horXJiRk7CX507L0lxx2LibA3rxLTIzL9ju/aq
E0Uv2mbu2nft0yyWFjMrfsD0yl2HOv+RYLK3Fm4+Ta+fNnM3nqGRUiCWXHskD3Xm+WT1Zr0gr+Pt
Z59R3G7u8EVOF+LPeVHvXPLrA3S6jvV7H1W2cC+Nr6LmlauqspHMZOLfprLC3TiahJlQyLCPLG/l
hE34wYvwvQay59Y8MCLwyMfOpuzd725q9uZpW3rpFh9wiTNOyUZguV+l4NFqgwkoM8fLchS01STm
bJFvrZoKTLidu/CnqZjZWRziqM1kutqce+7wH32Wmu/jZArxNI4gXFlOB/sBcusw3eOSkR/JKrg2
rpz70v0wzqPcW7k0kzdaO4zuwEiQwMVkIl8EicCss0sGZypuPXoJpuOgLERm3xtab2/XSnGotaf4
idyqfC4M7gQk5ZaOXrqBiya6WepSh+TpuQ1y6F4LQUg3uqZQceKWm4kyJqXYlGwnjTmNOD7x2fNA
1o3YYT8i7EDWtDxa7Tq9jLWTtLQh2To951lBud86jTxg2JXSCGpQMnc7kEajyxS/dUlCSifSwGmL
2rf5ILVGg8U2auR71BaVd8pG4YhjrHl6wiKFpnLslpiR5dznxFkLJhRrgMazrsHUlFF9GCKoazAa
C2+bF9bFY1JstgDHTlEs7WmOj1PB1hHqqo3jU5XYmrlgXstnR4JG3UktLHUjO3tA8h8bzzpaVrH+
Kr1Bk7OKWvmDz3HaBV4HHmaHmprEd8MIPjRI3TLKLv6km5tJFsuLAIGVHwpex/x2GT0Dmif+Cs78
RprIbs+sjtfaILDpXwgZe4dYa8J3ZpqRZXYqQrLhzEjfs4mEmA5T1iwx2rtK9ahfRN+wTxbGOD5l
Kuupv9W2/EUPdoFsJ4rJ2mHy6JZ9NTSzHWRt7N4X+OeyoGEUnx80GZTnpezgTNpVWj2NWat+wDoC
cQkSmfFtny1zHiTk9gllzqC597GNY3U73ahkn3MGfGyqlllLYZYl65vXzp+rGVXewRSR9QAIarAu
A1Wr9V5yqlJ7lEq3u+JcNbew4FY28p2JUmNfNLmvFBKu7rp839PS4UVBlqlyegGo2BIw5O7121oL
ujqNtIufe+kv8ip217S67cdGD7/Vszv9wqLHW0oCSRUhw0yR7IpBOWMw2LrnCsRBZiMpaueUtpjH
jx3NdmrXZPjskUJLWTxE9pKLU+6kqXvwxpqT30p2o76Dq7bd8go8qGjslT7AZtTdLkpL6FM4xmHD
ToyQoMssuBfLegvSAgwYdFh7Kv6QJRPtHS17LdPKthbuGQ9x/o7BcenvZNG4zSMAib59Eono2qO0
6vaXX3Sr3tuVGUVBOkEuueSTlxYHcq6Vi2GqndSe7iZAJQuYteySetnif6TVTASxxw1Q31OpQWSe
GXzrvFUWiZd7LBnZ8ORknJ5TRlIl5YGL2FOhzFEgOSISNfU8HFXNr9Hx7AprSCVPIXPplAnnuMZW
dx21SfYrFuRQMb8BzyOOLbOCvbnljid03d82rUGWTYOmo4AV+FOECAX8KaARj39lKtgSUZVaE/Nj
Q5Do1HbKxtYek9Hl5AMEViDZfEfbzh84XRG2dWNrwLhAfaZxtvhkKZIfWPbDUZn2u5d7HnQ/pzaj
MDcU+bXZ5/RM0KLxPpoo2WYENQi6rdlNZByuSkHkzyEK545jezfQCUyaM5LjB6eWZT6kSVI44brY
+ofbLO2zq+G5hREowAfEGHPe1SrCmalkudlKs3p9Z0XUNIP6iQGWGs3oEI2Cnbi0eF0PVorrgYip
MbAw2Xa2JbGEEwyISL+s2R4bXKNlRz1TZrev82whM85pjfSF4J+bBy9u018kylgYBk3uJqDrwPNO
0nGbeLfSavUpHeBpjEGIuYQt9uknzKc5s/xssL6IPrlcgOA0IM+rpk3Doo7JxtMiy/4ek8sswyRR
6yku6aIOVWWPhOoNIVP2kLx9WzDsV6FhklQgR1lVqFB0E3706Wz8zKIIHnmdukNLY1/GMdUW4zBg
acQ9EdCmRQbkH9fT/97T/xeq8t/d1J/ruP6jY+8f//rvF3XGjkrhi5O0lkqDVoN/X9SNb+xUuOS2
//x+Wf/3TV3Kb0BDHP7YAXZtS/P/DB7VN4kQoDDtGfg3cU6p/+SmjiX2Lzd1xpoOfz8uUIij/H1/
cWE1xro4bvYLw5mtjtVUiGuXgNVyMwx8qsIWL+r60bj1cgtbxJfXSTezmkypn9ySOyq5aJjsQdzT
onvMIdFrRojqB7Dw5gWDNExj0xywDhgOYHaS14ZZMe4b+4+aE6YViAmZC4Et4XH0pUaXzJ1xuGt6
EaH2sQmzkHouKavItut7q7Db4WRqjh57ws7Wu5y4B6Ea437/LocsSo5tx2OOdRhF6QbTSHr2V10a
RLak0i+VbGrUJhFL9WIJuB6kMIV3YEshLTqSap63cI0iQgJmkqisiwCHrlAnYjgDcmQpyLRfy8Os
Kpk9djaO7rCPWQqADdjq2ojj8iZusnwDcrCi7fJx8RQW8a79FNgd9QHvD7yYOK/zO3oarSPwNWxu
7K9ZEocLwxCETug61IFPaTsud+3Q4aRwLFdhxNXriJNiixoQpM2d6BojRhWFtnaH50I6wCApHCa1
t2q8LLSB1xiavmpIznEo4fW/ON3s3LL9QEw+0P2j2DotrmcPTJnklx+n0Rhy7qp+2X0VX42li0sr
a7l+sDN7RajtfKoPzSgxmnll/GVHkY+o4TqcB/zRRmM2Smo7mY4wPg+mKmufvBznxNGJ/XHBzF4T
6hzTPCKbbaIgnkn2r8ZxyTBP9WuZsNqNDScV/B5gtx0Y3L+GCBIRzAkI8yHYyoj1D2/GjB7uk7yA
c6+/uFR3yXFiCpUF+EFT0JSEpQdcHMTmGEGAWWBgUAZjvaQi8DIS10yLY/JucaOjt66gYCw0waV9
uI53RS4B3gNPpE1KCdn5SXPCIIWW2zlkMY6XNR9PCId4Vo3vpkcDHV6QsUtQjbsCV581uS+c5mF9
T4ByOlC/LqNblMDySwFAGDlLmcu663zSepgrUB/3vWrU7Qrg+efK+cANuVPWD5STpta+7tb6s/Di
iYbTxM/3kS8SGmdLp+/2iy6qt9kx+8+MTOIa1knp/jTHNO3OAFezzxgS+z12N0wcKUFYKgdzKpO3
qJ3Aj9EoNnuusmAKwNczC6YnNj6PeZxuIeUqy66mFPhOIJ12FWGSV+IOBg1RNJ/D3sKIvZ/O2WqO
hwJfVR2UBqHaYBDzTCUGHLaQsb8BggIj58hASRU/LF/k76Lv623vJOGKhmu3n8VilUyZSrLzmVG7
JukxZLGTV5sgCfwYVl7opaYvdisUT4Y4tIs/WRmSZKjWpv9sV2ISe9dmaH1YfTKy/jxSs8rv4DpH
bzJa5ugAyLowiuhg4h7Si5dek4ENpzGNfhIa9fVhgXzaXq+rAc+mgl9B7pp52cM6iOTGLhpR7bK1
yH7OiY13igGiCBo+9xyVmrJ8jMliDEHXLOq4ZsRZQvy9xcfAFvyDT8xs7A34FPWpYkUBnR1HzYUJ
F4YYa47VC7B8jdGqZmgW2k6lTNSFSlzRr+j8nNLJ6ojyjeq6ljC6A7soGhMmaFLF+6bAn39y103s
Jq8/DiyorX2kp4amSmuck2MBwj0/q9pCG/nvDt8vWwvqVo3y/x7FBxv66qP6k7i4fcXvvnz/G9E9
Ujk+extOvm2s/s9hvPQZ029VRopCHdNGXfz3Di+k+83F/rzlLwx2c0AZ/x7G80n+RoUz+Di+yKVN
jU35P6hXBKr3Z6u1wzqMXCBt07EUQ3nT2sb1fzR0e31s0O0MvAHIMtQAC4rMp0hyuHM2aXYD6EAe
M1snmO7dicWoFSqa03lkF7kCpDuH3I7c1TLOUJ14EYwbjARMmPx4iqPDiOuaEVFpFsQCqbH3LwbZ
ci+Akdv1L+7sK+4Faxt/TwfQDCfFrSq68ae4+KAIgUFrNULrDjj3ex+WVTK9SPzhPpqhSNBPwkU2
6vK31K3xzU2AQnSe5O/2SOYfMFX56fsTrsIZ7yLuouwW4236Fs24E1zZG8y2fOs7fKniR9oV1d5m
Kn3fFmkVulL2e9uY8XbZC1Bqq2XJxIkZpSwbPsv+ooQIedcoejRwLpPOFvazOTf6ri2xExMxrOMH
1lDvqvQpvV/VOt/SZTFihyUOGWRDh0slGa1bvGsdTAQ9qy+4V+++yaQUIz9B56mV9108uTWsYEYi
VK9W+yXKmMnDs5+PGCjLkY0/kpctTAveSNXeXedG6aesCK1FbvHsNFVyrqiWf/bjhkut0F58stTk
7QlZei/paPB1LWnGPYmpX63XvJctCKcFyzj3nWy4dFLZ7FeIeVbiO2eBGe2I9zxnJ5sOYqp3SW3j
VLXWGMMm2sQuUZVzqLlvXaF7MEuCV71bra57yUmR3SWRvEnr/CW1HOj5FP75OxTtGKNQG11hW2P5
q6Ox/GpHkn+CiMhJWiWttYLB442axIwSsUVV3cwtAviDZOoMqZq7rhvnS+fybs3F5hqvGz85D1Er
AgxSAI3VSIN4tw2G7IxzXUUbup8kK34N7vhczukWL9h4Mm9cDtutG0eIz/frblWMvXawmNMQWzvG
biPPnbW46AfWTcX+t1OQuK99CkEdXVlXZAtHyBEL+2LXmse+MOObyJya5ypzy9uo7rOvlZR4Hyzd
UJ6LPh2Ps7Uw47QTDRS9MB5XGr9C7XvJb11HsK9brexYVeDFegDyt1pJPoDCxHk+p/ep5XXnDltY
mBDgv1QLSbiWzlGU+wb/kWRn8IYMRX7CF8N8f5N7zYY3AaJX4JncCjP6UPeqRQhP8FU+244nH7WY
zGOWxZop1vJipj4d5ywcHKyQmml+ry4DKsXVijd5V5nyB2Hk7NyXVvwYZSAHg9jmAl43Kt9RFTTf
edWc7C18yztDjA4YeePIhgoXh/aJw6gz6waWkH/XxdV6W6EGhozLuitwArgoGXTZXzQfI/wb3XTu
mDJdkQh2D9Lt3iShVshSOQded6m2CUQfoj+8xqZHGC+O/SIOwfj03mHmrb/EhsAs7+ulOS+x/Yx7
r2WBSnAoY0Ka3/oVfvSaLnuS5LzlSRoVP7YkJ1F6vqxv4QlJG2hhvaIeBrPMMX9vI3LkM8ya065q
TUDhMbAYrtptdo5aRSwT2tD3STFG05O0r/JZ5KFEGrzUDOMMt/0yx/wzlY17T/MmgVbYdSEHBgdA
VFV3rzO5zeXoJhpySmyjXxkBb+1JTFUcE5TOxTR8dls3w/aYOWAS2tqtPVx5zEN3XezIkz8a1Udu
L9Aje9wKOrPVTTSOJGOzwiA+mqTgABizo0kg2WFCIlXtymvkGlYd6hFABsUlb+ADpAukIkldQUC4
mGHYyGykHm44VJ06mjJPmALPzOzuxMpJMuJjd8IXiRyI6ytPl1dMsBeNwKP4HtdGOu79yP20N68Z
RJTGtcmIgzrAXHwyiuQ2NssInbR46q1+Jh3FEbaguERz/iySYyeNA1RJ/n99KpiIe+7ym50+GQyS
hbfhwiihiY0DxLdjPZo3ntkeqmwl1FHurRJqYOZdNVwRKMjlImNdURZ0rLfqjbU9Iiqel6zB+lXd
eq0ZuG0WNqO/L2NauqP1DjfgvpqG0Kfje1hGGpc4GcoeDzxyR0Peq7tsefJAWpjSchE9WtnMomCe
4DbtGHJfT6gboMDue0bpM7mNZxY2X0KSGWG0qIQx72SmKB9ASnBbD2rB4QM5Lxoaa2+WyQPlTxVR
tOpOWwhVcfaUl/mhLdpjK7J2x2XWPDlGYd8WhZN8CZOBOkzBST5IeiPOiciB9HuRekGMouM0l/kL
/qWEyM/E4udS9kW2fulD2hNhKlKmc3C2YvQ+b5jyx66zd3r/F5Sj8ogaZYRrJa8rO/6tUSwlqmZ6
PmLYCUdMp2eIFp/RnPU3EZxO5InWOucUM92puaYZwYVCVVn1ZfZAR8wJSjCJM0zFmX1hOUwCRZw6
SJtu2hmYTcHuneLGv6vddoHfgESSC48aRVrH93Xk6j2hPJ7gfvyK1vpGIh+7Xj58roCE2tq/K+kG
PEWT3/IQ1U/0+2L0xWjEoQXtRoEgaEdqVjkUozZC6SiBiRT6wL3oVs7GelO47hJmxfQwsh/6TmWF
c8UiUszxdyA78Y5c8GVYkJ+j7sGIrWs9mSyOY3HygNAE0OLK71MJOo3Tw3TqdV7d6GpxPyZSxhdG
5jDwenoWAt+f04O1uZanfpDvCbNGOl+NoLPSeNi7qLBBiZKB07Qxr1UJld7Raf6GHA4a0l1v2EFw
ghHb9YMIDeYnM+CLqgzz3GsIBax9U1jBMsd3bf+IRpM2e2OQe7qAEUUHF0TjlHjvEkYgTaXR01Qg
v2QZqx7OOHtrwiQNVgM9RX+qy3v0p3oLHh0yeBBh2qzfI7+cQoJzd9AtgmZ0iGSuHWufhWTUWtcj
pfeXomvP4yTeJT1PnqEHpjfdIYFnG2ad9UALkHlbZtZ1OXBTL00IcyJbWSlM8YsouH1DccrjauSP
AxW6nE4kn9/mCo75AZbtbuYS/CuDdh6KVahdZMEmitP1mI1+fcpH0JUJx9OAaQN6cNtjIdDG8tKl
ACrzggNYswhqM6T17jG1clDDD5CQvNPSNFfKbfxwKvV3xRw9jMcaATcD8TNEZXtgYm2lO0Ycmt8p
aZubJpqLy0qfzc5dp2fT5OiE0PMReXIOSAOu5xyfCzYVPGajfEw67y7LHJrPIi2X6zZxu3tgY+0h
p6Jmz0mYJGIk1JFKlvorhpALTc8gHSKN3p9ChXb/4XQbZwgiLOJVXHZWUIll07D7h5pXDMCHrQ1M
GMarSUgzcDx0Ja7n63lhWuIHw6RXcQJ/SSmYiO38FHVYT/qhdpt9yntKx4CmcfdSKL2Euiy5K1Oo
oUimVbX1QACl+AE1lm9ort4d1ZTtTe9gedfTHNGRPq/3fVOs1qms9DqFTaGqG0CT+ocxTyT7Oeue
cxccTFbM4xnbMh80E6wAJwLvmootBwcIKcUbisasI86UbUZGjfvsZm9Z2Y9pYMpVHrvRlledjO23
boFBkhWFoovQ0Yc5Lbs9KvY9qGoAZTOFxtMgTzkmh+oeC4DR7BA5vfFVznQGHynSc1m0hZoua9t2
Mwi6rL5tl2G5GqQUpIbAVxtjHAKCc7sjVfGr/JqdtTsJf5soyl4Svyhr7zGy03I6+WmxlEQr5/YF
szEPDJ4H+TH6OnktrGgdQ7RF57qhIHEiOzT2eLypeGi/LGBiamMK8+YvCMXFnqhltjGSylTd1HVd
VVes1a04soynYidS0k2EsMj3YY20+03N6YmpBNRYRv1GAcqMg0l0x2Her7T/vZpJ8DxSmsNbkszt
LB6hGJL8tCWyVgd7iIomHnalAH1S4OFe1iFtzLccDdE+NTRfCeydkevshqTqfgCi98BwlWXaMtNE
nDq7bDvmPX7EnsUVO0w1cIniXhZA7cyG/Ur7cMMDG2NTj+Cef9pGVD5rU7RgUBUrDZM1kOy3XDDZ
pl1N7+51tZU5wbRZcs0gsms3cl5N4RM7o50+JCUtJhcrQWA8ry1C5mlMCwn3bkznCyjGZriaIo7Z
Vlvye1m4NtYW4ydTlz7etZXgAgMf+edSjfHZ6mX+WRAK2WGzHx8i0TtnUMbqPik9rPjDmh54f2ij
dpHdoxGhNRA1Fhk8lMn9zJznOY29HfA4vFzy7Dli3eXJqoIMCid1huKlKsTdJkeaAJvPkdW5J03i
z8q6+o5tYxsxcYstk/YtK7xmrwat95hTWKYgjbmd1I9DmvY1LBH/Np9GrG619xF1UFRsNb5WMzUH
pXDb3WDX8t6MdAJcTD0VlCEHbVO+MCKu9yW9pnmkL34Zo6jiUyA+v5uaRuKoElcyR0LOhPXcmZQm
2tihZFe8TqppDks653s6mySodvthqa33FlsKt4MIjIxpBKKpj2be/+xrtZ/r5XWa/FtION+jYbEx
zg5zz9wge+Wtfu91cp/UpLKE0B9FfV/3+dmp+t8Y9p1KtTB1K53TmHXvKuMNmP2w7Fdq51xkwwlG
bqPPmW62gKx4hXn0qDvjkIzybvBxl/VldYEf9BPvjAqa2K9vTdE9EZRAWDPK+9ieHvNV30gNErHD
1RCuzXgzR91V5Jr3/Qzsrzb6X77JQERDMQWycm1Z6Jv1yCG+nhFlmd/GenxY6+KN9j6KOurpZOUg
IbW1bFod9XpFqIzmuG2CVXoq9a8sIryLDlLQVh1b1h7/24HFdwwnQ/0o+vUqGRgTbw4yInL2QUTZ
kab6XVx4n/3C6+EsZ2zo74tPbGic0vcFrYWqzZSZbvReeNlvNuH0K+C9P5h7nMlzIPCW0JvpZdsz
7n+dY9PYD/Z4xLL7AXyo2JFqoZFTpdNhNKYtQkwPELtgE/e3bmNvYCFz/ehtPo5plfFzj4QKq8E+
DzMJQY1bcVCrRVc2PzKFAYHZVe9IUnWwcGENIOd/tak41D2zYosFPaRg52oujGvPFaQeZIZQjH2S
weaIAmQ9Qv58qXLnARjZUTtO+5ASaMXMwqvsqbPrp2eT0623Ekfin+eN7WIEKp4a0Z16rByNW6Hs
mE+oG7fGHN9m+fw66yl6KQb8yWm0c8311vLzF8ugHq33LslonHG+HNO1ZV6qTlST4lTqhmB2C1hq
XXU0zOlq7KNTGy0Xb+i50+cvuE5C5RV7adOO51dPpgdEK5qKi2zTnYTQdc1U+dI38mgQ9rA68RLV
QxVCufhJs4q9J9UOudnuLxRpU07nPwKx7U7JwgPOPq9Brdp7DYAw4MEPi6W991bh3Y1K3zE/OTOq
ecs6EJ8cDFe26B30m+g2tezh2piwzrKLv7fJYl35jVmdaCWlm5QVIxsrucuSZdqRQffvybrBsc9A
MDZGp/bco5CugSjblmljVpgxOUV9+UCMxWRM0FylLdtv2wMiIHF4R0T2CUvb3suoX1HdjZdGz07u
HNbJ9x+HOGFeIXI0enyks9TMN/xjOVqhy3SHAIJ9kdjOHRJHdt6LE4MdIK+FuTdt5wml57zYTcje
Fu+00FdUI9gH4tblkXHHA5VWF4Za3L6ZTJ7wxnIzFKRlxpNTldURVO/BnADj9bXzudrJWyf8i5s3
e+ZMPCipK6FlVbdWZoVQ7846ZrmisYHwtHtxtwxVSZdeRZcC7LfYK072bIgb0d62tb4uJw2gGsZY
viUlN+5u7vthZUdfFfN36h8C0AQepwnEiojAGMhOWMjxd5IVfGK7Y8eWXXNndB37nvU6IJO2m0Dv
uj3n+NK1QMQ6+SOi2aGo1H7pHzGVnIkzvBjmuhvX8tHkBafG6jyY3NYqzuiSI6mZH6CiDIGxGswI
a8snTOvY3M3X6cAVnIKuXH/Qr7iPl/i5nbiKpwXdtDKG7O4IUpKdoQH8mz8rui5Wuf4iZhwCNkiR
9lTBMx1t32AjVRCASN3xJpb86B0WKgTdxwR7BaIZBv+KDCORWaiSrv6idZ6w8PQDvsBNMUWHXs47
VazfaTB4lz7p0Ij4bgsyLzaqmljsdO/FNMg4/dVS6ZuJM4c7lBuq/XVeMY/kMv2elfndKHH2Dt1V
pe3bNBPujVOydjhbZQNIqipwo3ivFud9ae273Glvq8WcA0k+hxW/2Lom5JmDxCumwwPuSbgv9Ttz
tPOsymNEBCIAQIt7jbIJzKik5xQjXhy/xEwH8yWO6l1PxRiXOThjKp9vsnVwAxxkT55RYmGx/R2e
ikM3dUsgU6MMc8sBj1bJgzQhh2e6/ChkGQfOCCV/HgaPGsSMkaq03+2ZA6Vu4ulQ2Iy2MaW1XLaa
9tKUNi9LUiUhY73Pgbdgl/qTe5xUd+I8+J53ApRx0u6JZ0cYdCsMNZ3/QJHrC+qkP735XKM4yqb2
Qo4a1gQ5f5ANZVpHCrulq3kzT2i1YNKeyi5Bnt0Lr5kXClPdtCVqOGwx28PqlWazMxuyqYdJyOix
S7zFopOpTusrOyOGeSyIQb7QH44o4ET48/f2pOQz7pmkDFO7EAnBRsf9tUp3ZOtkhe24ck3RV+1G
03iA9er8IuHjPlI9Oj1qmsoxrUHD5Tnn9ARl0SNdHcSFPTDZbMTa7RWc63dAiDInOrOAoUYaqNjp
yim/pegUTcEfzRdOzr5NV4KHBGsuyfI2uw0gRhQJ+jncckB8pSPSTvgZvfTFnLeMZBeRqMd/NbmK
ZuhqjU651ryNSJsVn4jGdlp9rJLV7c6ZXysJR9Ww5v2QdwOD/MoTx3mpyx9mZvcPEyHEOzkDrgdt
yZk3/K/Y9k+xjVHP36lt3z+KIu3+56P6+p8Dw54/y27/+Np/hfpc9Y1ktKmkr+AIGQqXzj+FN9Q1
75sk5Ye2ZiKG/QuGRWrPpOSKiBKWTGAwmyDX4Ugg0CckpCxlSurmHMUX0on3H4luf5HcXA+Ygqto
TDKUZ2HB/0t9F7IOx3hu8S/ZkFVZ0NJceztXqWuE3FOHo49CHaBrxxy3F3P81AOQ/cBjCh72ICBe
It3r2wIzyKNcjJXstdXu//Ci/l8gT7zmf8AhOdsPSKLR5ocj/sFwefsF/qgJzvzoLZaUF50BQ5Tm
cMmw4HOZKbV9/vtv9ec00O/figCuR/Gehe6Am+mP36onrRLFztq/LGJhS4AJy3AqyS5//122N/Yv
v9EW4DRM6u9M3knrL1YmtEQlUDmT17GehiOWH6ZMyXQPodmgVLzTB2Ma/jd759EcOXJu0b/yQntM
wGTCbKtQlt6bDaLZTcKbBJBwv/4dsCW90UQ8RWivmV2zyS5WAcjP3HtuwxCoj/JHpL/+9aKMK7ha
F22yog6tuDpZsIxgKyXyofR5xzmF8zCb5xwz3H3uqeaCBrg5AhVE5tAlEZkRSobByvn997+LtbLS
/g9Wtb5liLHAY/hcwtJ3vL+8ZXNEHB/a3+TZ84zkl6cr53ZMmg6Rjwv/KG2ItNbWeRKlRyM4Nwcm
ulsgPmZY9nIDAnU5FMhniQd5lEgkdqu64/eH+l+5399sHMD/Rgzwidj6X+R+/PXfTyTswojpBDt/
hzRy4a9Mxd8PJJNlPxl+bOGBcEvWbMGfXMb2Hw6DZ/QDLvt+0kX/Twng/mGj8HMCX7i+aXlcFv/J
M8mx+Ef+dFUR/oYbzzNtKVEcrri+v+gA7DmPgOeTltEkciJSWoIxAwLhKItEldl2993EvBCFNrdS
vrFG4fu7IRrrz9FYqMvzsZt+itJiCZhQCjHUaAC28UBbOe2dTxMGkSyrinCsFMUwEi1b7lrfzy3g
FtZkEKDgW4/9JN1rBMbUDfkYLwVTQ8wzUFZbGtFRawboOUwBQdcFVGRrjvzI4wLUtd7im1hRRbIY
64ta1unEpryNSblG5p/cZsqgtG36DGPz4MbIgrl3fKpgVGEviAxzjaiwdP1zN45MRhsqFUpo2Bjw
upphP1kNXLiJYx6SGObhC2ZjA8pf2+XBaCGD+FJemt2Tkjy7O36E6LZa2bCxYmvKkr1yhHoUQK4Z
joo2eoqSLmWQLOHJI7aWoqV/brsHKI2NsZ3jnuRg0XQGkA2yVH6kqmUdxa6/halrmniioKMVFPTk
z37RtrWarZDGCiDJ+CIqxihFvcNTFYPy0Xryb8pqyMQWkwZm4jGSmd53jac+gtzGxVjlnT1TR89o
N41GN8+9cuBQT9pCeVyIIRY7uQw1WT8QyrYxnAnJFmsweKaMPnwir5ijeWe3XWcfbH9dQzuGsDzK
psh7B+4xXqWZrT9ZRtrFhWwz1d8weCcHZiLwG+4+Xj/CthTyyqMeStYKDmDwdIU8wWjAPDGziyBz
GHO15rw6VMilv+bImOzDxDv6ysy4l4wLkvK9lhLmHmP+rPLpbpUHWmzq8gLEOSyMA3koxBuQmoy9
MU+7iOS6gYp004uhvJUTjqldUgfZGxd7B6KGfG0BL2kY5cbreue9nhvvR2ZLSx6mxVG3wrIGUEJ4
+hg7Bz7TdhZ19AmKaX0ZlikKLbC6TRGa3RCvPouc1AgMSQvrHpXXCPqM742q9pzoRmrZs/SPiwcz
jsyHijfI42cPyZPMRv2gB6cO9uD3YrznJZl+m2Ka/F/Z0ImXbGT5trVbtB/w8efkw7S0cQ2eBjVc
wHYbBe4w4BwMCLZ4HRbbeQVQw/ydDGXfvDKaySHbKo2+0NwkaMyK+FelZvu+x7j7ox8coBysHaOP
3qicrxRUx5utB3Xu0lY8RZFbvZkOyv+jkw0xGOYWwN6+lsrOdi1yubPpdgYLaPZ7IPiEGc9+yIkP
XVxwQ46sauv0DVjRbOxZUDCnT1sbZYEPFAsFGwI25qtjGeRoNzMXsE+HGWnjG3jH6NyVHraWlTYw
qQLWtl5cwPpzkMSGmbSK27StnCEc2Y4nYQPB/6PGR/fq+Gn/RIsaPyQgy8pQJS3Qp8if9af7/Vn3
luqu43K0b/l4K64dqz+VSdN+tJnEcmZPyBONTPFLtSkMaq4NZ4AeOhoG6MDOk59ws4hxSNqaOzxp
kB9s8iG13nun7i96WvkcMpSgzQSAHnm84NgL9vm3SJeyUD+mZs/+2zU6J7qsSGMCG/Mt77Xw1LRb
nlmIinHx9vON/1sPjJ4JcbD+rRQevmXDKDId9mdoiTvTTfXGK1iO7MdVbWwKMLIbQzadAOS3CpKX
VZscfMuU2fPTUX+Ll8dvIXP6LWqW3wJn91vs7KiFxyNYYETQ2azsFar/LY8WXTWokP2Pv29BtiBK
XbXU5W9dNUJMRNY+gi4zpC5OTgYq0ulKfUuym9T3k0P5LdVuEI7PP5mq2m/Ot5jb/hZ2B6vGm3Qs
ll25DyFxW3/LwHNIjDdJA0xqA7jBaDgVVtF49S0gl6uWPP6WlS/fEvNoJI+AJnuVnserCj1d9ehx
lEXP9qpR51LnZolW5frozQm8fEnYEZo4RBF2Msjfudf/rZH+tlJS/k2NRLdS/Ur/XCWt3/D3Ksmk
TKKkIcAERoHnrWrE31WSHfxhUpe4tGDYZIkBo6H7R+tGkcSf8WXLttFGOhZf+0frJv4AhozIEKSB
4H8ar/+kTPJ9usA/lUnQVzxeGHJJVhr8a5b1lzIpa3UKGK15nklvv2Ottish17M5TM3zxB4mmQtx
ThDzb1DKsAl9c/wDRPmtY080tPnOlQ+D84DuC71ZHnLQB0wpZjCifAOSEt+475cHvPt7sy3PdXmh
+ugS2ojeuFNsvTjx2bHvLeNH0btHm3gBp3X7UOvBeK6tX81ghawSlH2sPGcruw9DtYAgy/xUtaII
PavF05aZ/R7eEAK6fuf52RYCX4hx+zOCal9ZoEF0l0L0dOos1BHy8JaVg4pvssIJdqLTp2L1QZVy
65Jc57f3crlPHQT0jcsTFWFSPIxnNRhkTMLB45EoB8QcVk5EYdn3odKsqE2gnCzRTQRIwyFq1dHo
NfErZeh1oNaleaEIBIyG98EbWqif3QLpbNUWxr/q0me3kl2hB6hRDFXtySGgo+Ueh56E4mthSNwN
vP5O7zIE31YVh8nIUgP5PPp2rBMIcbpia9rzbuy/AIuFfvmlE1ItF3RA7ZMf/EpQu8E35dRbgnu2
eNccCAgxmBMcOjZnWa6vqAyelsl1j47F1G4yfaArZJgFRJXiUd04OvlMupFJMQthidUc6NgzbNW9
YlMBcProw2jekAsCvtL21JWZclJgRz4bJeHJPxD/vLouRTPahzdQuICqQ0aeY1Cjn8idndP0FBKW
/RHppToUZqovwOh31xoPglPJZ43tj0kcehY+ZNlulMQoFkvzUeFt8OLo2aIIt1Jp7xL54qKSqLvx
utQUxRvhdedZEnfQL8kh9S+qGoGHASQohnVZwE+dxGRBHCqcK2cQOzQtezEKyuJpR1dwgSCdtZP+
VFHBFV23Z9wwJCI2J4eLlIP2y8pQ3fnlQQQlrrx0b0GZZa7GdNdg8LGJF6JEIv/KxRI54utWDYub
KBfFNmffbcAALwUW58CMD9YA/27mvMFe7GlYFuO4zYwG9PYYstTeJNoIRx/LYH6nKeuZKc6bCWqb
7wPMb3w2DulNRNqcR/RUOVh3NtoR03+AQkQGzmhvUUiFBusN4ZxMMJ6wxJC0KbXxiGkdxDZzCJpO
91X3s6sfEfMm5nPEjtUW02mOil0touDWCrrqRAPHPBhz5GxckBO90RmbA/2+Qkfd6k7DbbMT8JWV
uZvZsbIaxpFSJfNxMsd7PcmDtRDs0FhbyUTIwf+8IfMNXZF5P9YvUWqcidtB80D+bEJwBIqHvTld
Zz2jeTyLklupyya8Sl/G8pKarzblyprqeTeWedjUCT5mPeL3pc449fI+75hWlqXQ+17fWbiRTLPc
2z2DhPFBq+y0dHc1N386kMcAQeIym8pjmsxojW/sId6l7IE1OkgkeNjowTFjHk1GYu8iHBp2SvAX
WsUoc080hpjVjds6f3MT+yuK2TuIZKOHxylCn73G4/pLxVX1UXkjkSpcIg7yRsSA8/SBu2ILKG5X
Jtxp4Gpg3bGCs59KRGyK27xBoEmY4HZaPiPjq8rrzYAitZH3GE4PZPRmGRTn4XqQaXCxONYrRzyX
NglhVvxhzWSzFd1T7QJnV0RssSe5RFuJL+iMgh3qZEIkzJycfTHethiHIy6Xsod9aSQg4b0kOw5C
AJMeQb46BOklEQ/AJWLsj+B5HfXnd/3yEvg/ApYwI4ACM6n2tWXuuO7YO5nsPjFD8eKFJSDW5tHW
K4cvr13Oi29cLtMDwJikhyki/DvhNI8kiYZJ3L6t69AkxvxsoUCuy8ol3ljxjEcHu1z6IJxCWyTX
LeHI1wQmK3i3afHRyeTWsIEVY3a5RWL2PnDXMou/M1lvbhzXfOs4a9bEtHfUgNnWqLD4xXm3UwPQ
YhKaN4yoFAu35IYMxjsbGl4lJYTYcUwv2iy/bqNyfg8gT5ksL6OyuxoXHNuwHfcN2ufruoYSYNVj
ds5tvcdYbB6VsIjJRdGyWeLuXpWJtYXvyHtnesVJjeZqAe8GeemQefbitmkHGahon5yKOD8UMFuT
svlzGAP7BbhCfmwnpImD20HUr+38ta2QOoNfPUeEHIZxFYWAv8Ru6Lro0EH32fAL7kU9HIXyf5aN
FV9g6I5PTF8a0NhBii5C6zN4Hf0USZxJjPgh8aMa39YpZKCU2eEmGXxo4BVICmQ92A2eWQttpcXh
H3jjHY4D7sjkSk3WU2REu0CayNLq2KvIKn8OZt67VhDo5cYHVi63w+KPp2Kx8UCJF6rWiMYfl8F+
6lE4N1/CRJXr1Wb1YSmCoGM4g8vGd7UFDDVA88qFtWzyGvzzxk+sJ1tGyGH0xSyS4xQsLz2xl9Ey
/Ux7ABX8BmJvp9N2lu4JRfDJ6v007Co+YDZyIaDEneBQ2jrS6LduX6T7OCF/TCUvxP691tJ+aexm
R1QLEttqOCWlui2bdk963UvrjYekbZMQsAnMAMuEk1CpYx3DzMUqwdnfect6vNCygxlypRqTrTAg
8LCZSzIgsGlq9MeFdKJh0Rf95PqwHIL2omiqLjTrvnpuIrya8xxNoZKds6P/JdBvDUfhXO1T0tJB
KfR3veE0Ycke/gZVJxExeZqgQDH7SD8SiZPsBFTmd1eohICgqm2tLSnXM0FjLvPfmqqhYZ0HZmPm
od1gnQtlM3tbVzf2bRUJCqI0665IbvMOrZjFHYQ2gO0wmvRz1LgiOYF9aO4w0dQzss6Mw38enPSY
dylynLE6oEkB9m4XsYejciGEik4lwqkYITA6ewaTKz4Jgrk2hF+U51xxHzHBNrwL7uruJid25k3g
fMWjXvaXzOEmzSOsk++VmdSArHzosniN0SwqQ7/WXAw7Qv1wwSTMleK9DhqGGcQheWeCBIpLoQVN
Vpb3J56JcscUaN7nS+LAJ8BxwNRuPpRGvlz0Thzf2SMHR2/N1ZXRg8vMxc82eMy98UJSXjwT2jif
ejEiIMqRoNaJ61w6UzQ+GF0yvQle/TXxehgGssgh7Axwl9917l0NH+Yq6Kb6jpcSndJsuveKaAjL
DCMfHtLnfCYyOgvwEhEujFadF7D81CioD4XlnZoIEG1Q+tEthzHb2YQUy2xyIupB8yJvHONaW3X1
ATe7ek68ur6UY+9y68GP18Q9nkhwmmPkLQ20eXxG2BySJ3rr8TJt1IEUyBDz0A4/aokK1iNjTvrq
zGSuDQ2ZP8VF+0KqcHQIotjllsRnm7W7TmYWXIKlPsOWTXctYcqPxpLXP0o7kM8M86JdXefjsTOp
lEHmwKjQc7S3cQo/eXj4VsuNfQSFY22VGo2cj4vaavaNZB/k8V2QWaQYMR27Eq3SF7UzZPeicH+y
8z23Vf+CtZHN7d2CzyiJH1W9wCCKhpw0zOY0Zimpzyxpj5EcT9Aakps+wlgqRnb/fgT8i3noaphK
LsUkHhk/jNvFVFdGNNIART6QM1LNK1ymn2r1lFaQ1zbk9V3aanpo62lL5Px3bXgEohqdGohdl2lM
wV6kP4mZxoCQua+W9p6zwSTVD8DgkMnbCHfR2R3EZZZ/FXyWISFs+Ey6/tbMOImjLCUuMzXyHXFQ
L9KwXyoJ+dDK4gwqG2wboprpR4J7nLJbHoMX7MLRgDnjnSvNl2rob3u8See+03QH2Atiq7IPYEye
5kG81WvfYtOkxEQ9W7ZqN4S24mAY86vBRe2B/IeGKRDTFCYeF4obnJn+YFogt3cvWmvBEUWqWzlh
qW4N+zlOp/aqTAWS7D4Jslsv6Bos26L7zGSiQieJolOL6nU3opZCjjZXSA1lrU4cspJoDBRtpAvL
bs3Q1td5mmYHpqUZFltV59wZ5apCUFUYt57uSJZZgbIqRnbAVIvgZoZ/u7JP8SyRomNfzktf27wn
HSnQ48Qgrmhq1kNc3+HY1slH1yvebSc5o4zuust+QF2+oPbXsPPbI+HREYEIuSnTC7djzr4cJaR5
YL5LvlPGcMAR/5mhf2u18hBA1vCeLPeNpniVfU0/SDlC+IYb779bp/T3Vlyw4vv/Jyrb5MevP49T
1r/9e5xiO6vJFKyIZK3zd6rj73EK227hsR9n2808w1y/5e/TFL5HSBzOIHH5qgvH9p/DFO8PIZAx
ByvbFnIF05j/ZJbCt/7LLMWz15fFdpkfCgODlfxf9uDkiGihLPesjVwxvYMdVI7cBcTPk1hH8Qcm
oDQQoft9mT86QZ3cpdEKsIbBRL8QqRwFc74Ej4EVS3HEiNK4+xSEbH6xaJA+F3WVqXvbW5A6u3EW
BPtMKJ5TGFyMHrZEXqbNvmsrG422pYOelNOUUo1nRpY6YABiyZMJj8Gcz5zzSF5k1o4duR1jjswn
w7YK+tk1KRjTOBKk06m858gn+GeTwLq9TdKGmAZCJQjTEOahS9GRHkhmgsAQM2XQgvheN0eKbJU8
nq6n1qjMawK7LICSvCrzsnKN/JXdS1Ae86K33FcfqNSPuG+WELDisGxMVdm3rk0WCs7zoG6vG08u
YVtET5ouEmVaGYFTo55ZpGW8OPyIVYU8o7fU5dJe0yPUhCC2boT3JQ7i+6zEw9ZueaHNlG+rXqvi
Ev99KRPsbaVzUzGPTu5NY0aKtskiq2p+TanMPhWpCZzL/pCLKWRsLuKHOAnoKaXRiooUhLae9zP1
AwCAiXD1VQuAmqCtPxLlzV+oC4UiTkA72IzQirk3Yi7MYxc1GXYgJyrTfddJfeWX1ZLdsJcBQGF0
tn1DGGCEes2FvB1mcWXNTxCAx8/MtvLmrojcBJtfvIaz7Gwq5keVBpyFxAyGJofq0RRDelctYw7Y
mKGJRGk7sSvqECpFduI8zGPZmeTMe6KELZR68YoLh0WHsogosTK4Qs0fwOesWFHAa0c635FRkRRT
iRg/TqA6cwoHI2sKehWScOfeJvB546NRp/UJliZgZoAzsV/60Kuihvc3LiFfaikKbzeJ2vYv+nhM
rBAy9TSfYsvxiIevR9e40KlbFgd0Sz46797V52XKsuQMJ0+BAIt6PYQdsSUtWkCovUevzVV16upR
PrsjPkvwwtCQ6qk7DD3iGU6RxhvIR3Sbyxmfx7VRMktgmI/XA1F1eQ2oheYJM56BpwuF+X4onPlh
bmfqmlrO7ZHlzXBHGu58A7xehnY+T8a1D+nzbqwry9tOnV2R9cDG69kyjOpoI//mvaq4JXbdXEIg
GnQD8gFi3INdI1/bJJzhp0bZ4m6yvebHGiv6FnFptVs0xFDlIXohAUcAs2AsrWJj3ixF7TQnKIBU
kz7GTMoyh0BV4Ah5blxmOu9f3Egmj9OMjtAnVnrDpkJFHUWunWC4feo1hdD0C2xNFi3MIHsk56UB
qMLgbhpB/o+qH37yVBCO3gFtUlAUpsyhtoR6ylHP9QksnlhG6oi2mnzr4Jiqn5gPWSyz323L7vCH
JZ0w+weCDwZrS0p34ppbUk8ye9lFU7vU5SlncqTrr6YdqeEAfucRo4WQECLKT3OqMmrbFaA4tITP
Bv3YoYXF0BmUF+g+lQUzy1UT67YRhrzYY141cU9Mzij2kHOroNhOHm/+hoY7f4ximkjryhk7OY7P
ZbTq+yjWWs8ClkoipnlIq86wGSU0pHJv3cGG1dJ5uPKfauJRcENVNpkdP0QQd9Uz8SeV+7YUBIw+
+gA3GXlbum6vgrxP2ys36paUuI6kJdceFU6lb9sETQGC06yGm5GPJU5ai8Y5aqX7A/UM5YuZK++I
i14caDUwiNdmCb6PvlsGEwnlvPshkRP4P4bCeMCqMZETWGD0dMsM/Sq2jHBmxpFvbH7QFXug9uzn
rn+fVIrklYHchTZ1sPhPvq+NQ6DN6kimXvfmOAwBy9YOmLg5iw6HkUo/1UPgb9CYW4epDIrnZJbE
HfVzxdCwNgOE9rg8nJ4dLXFp4oQLwLjRbjNux9bGW+VW7oEkJPI1GvL8NqA35fswU3z2IyvKUo8L
8QIdOXfJUF8GPM6NzaSW+TFvCUulnZX9jubHCaOhxLaHuYx9O+HDa96OHewFlIIDSgfrSeYlVjmy
Vuq41GeibL9cYViPXuN4DlsHRm10t84pSJrquZgh9V3gr5EH4LEf2F9U+57EPInPGoOj+hUVTldf
NWDNsNzBLmoA+3i4k+0hybYsup35LUU2gcUR3X+F4kCWguzrthDxL5bs2Q/pugQLuZPO40uGSQAG
oywzopAbhJTakUtm08W2N2zhDI3+VqRddTd5qJZSiCkzpHW3gqO8TOT5QklVGxvo07xPRZQyPTJj
/6pIl64KcULjnwDEd8jsDrNai1h3gnUD3yYosdxKrPc7p9JmgP41B3zvKqxiq8DOd/ZGWZfYcNkY
LMGgDoXT+O9SL2aoRkQPQNiM7K7slAcoN3fv+3bx5LbLg3idyVbTR2E49IVO3vygll7MrWakso+M
cW52GDdytj1Qtbc6Svofg2vy2cOs5JjZZMyPlp9dQujLdZSjCtzPJYX3AcDffIHK2r4sGwltPotx
xc7oVb4gxMbzoQN+z02Pc1aXt9+F43+Xkn8TLPL+/xL6/rPRHzSb/1N//U9PYMSWa/VfuG3rt/+u
qQlGdYUDX43/vilr/1SWrmQ2Ac0FhZdjf2dC/LOoJmKCatkMfFx0rA0Rd/+zqDbkH+wlbcInkfL5
tPr/EdDF8/61qEZGua5Cqa1ZTlKku85ftJsI1y0XQ98eN90UOnE9x1dApXGM8zBR1eXQGjgt8SUQ
nTRC25rOE3O5VxJ9U/IXvpNHEQOQQrqQ90iccrSmk5KsjQybgFG3DjWax2CbB3X5MJe0HSDbMzJO
825O2aMzotoW0N7mXW2PK5RqDUetvnNSZ9C4LEuoJ5HVePoKRURUM0ZwsIjq74BV7ztsFdKCh+bH
W2J2OcCenlXqBeVJD2CCX3yvVfPZmvHQh4NRx26oUoyJtlWz/xvk5KbbBpo0D/yljd4FLW8Tjpir
Vp5V2TabZWlrSALAKYfNJEvGCEkl06vAIMeJCDnNbmJhkGRsBpqSjxKa/bvJqYedxZGME8n2DJ6X
NEtfFVvueR9PQX+d+1XDUiYorK+aITALCK+tMUTD7D2N04gREr18geHNgqbqNCT1bZ0mZgS0CKOe
0SJAo9mkdRpNbAv85pFZV9vyK6WzwIGNTGcj+nx5gLxFqVBVMsJuI+sa+jO/TGhZheHuHOBt/sFs
dMuJ7fTvXTpAkg3cyruluscSoV07DbEgkzuGIT9oWHSQzrkVZiOMTcrK7UcbtC3RH3HKgDLt3Xrb
FiN8NnBSziVSmkUfzAU12FZbKY9uK/H1tHUqLHf71vTAAtgASshP890su5/agXHaUqoxPQKaGboT
3gLGyp3OVMoaz86TXRxYegnnqmABUga4mcnKwqsEBKPLAbq1hmy3w8DA+8AcUcw7GfcLa0CJQuYy
LwLdX6YuWON94rqkF1lua8L5sZ0KcVLOkaMKz8g+/JnzYJfwOlSojaDJNrblKmu1WUGviDNHZWE5
idjfVspZaox5VFDb0nFMfTlnCdEatG0q2Kip4HGuGpSIR6McaWe8IUO7OICJwxiz9Co2HmtKc7kn
JzEv1o1fl53bfDRe0pIicJ+knmTvTWRbyhDRsbz7VJON9yQLmzTOqenn8a0k/qfZQuvq00e8E2N2
lVdRd55GbygvcH7aw3U8FcF4g4m9H1mJIDnYk4WCPHzQuRO99naQiy9etwHkBsqPFXZcQFD9iAZM
Q6+26+ZOjgSzb2NzttN9QhWS7qZ5lDpskrhPT1bmY/pkCMRngxVTFdeyLT3/BrQY5v6kmgznDPGn
Zj/KHsU6sFmVX6Qa92MoclY3O0KiCP40c2z9FFdlUe8VRlmqB0mZc5wAwGWsj4qkRlBeMhSLIxrG
bYF4rry2J9wdIPut3v5VZ9XUQJCLdH9LFr3kXMW6neylMrOY4KoZHZMySWHHmleY/ak2CHwG77N+
1Sb3JD06gtjgK+rQjugas+1wglo8edZepUhOXQei5lj0Fb5+m+uIzpBRmX+olmbE+tpJgqQ9DVEZ
hokFyEg6CZ1Y3a3M56IuUvEgaCnWiDoxybCbZv9ZBDkvh0+fb8Il7p8jEl4UIzdI/mgt2y81R/Jr
zlGThlU31y/slvnX8e3zB0YygI2eTIJqucVKAJK+iNiAq9Tkq6wvedwkVBZ8EkIFOxX5RbEXzAFu
bNnTvtJPetfJsJi/cKrU6ljOOeG+Y5QlLdW2l34yxfSu85n3FTGirl8SF1Rxj38sOnZCtF90bPKL
1hmIRI7+EKk4DG1u1qQgY9jqCLuVcA1/Rd9g2ULiCuJhZNKK64gQGzBQkvjZZpnf8C9UwyapXZI4
uX9XfvW00sFSuSDWMx3t+ydbr67TIpVtekIFjCR1qaLpeTRFoi6tMs0fGzaL+WGUSOtOQ5tONeaH
2miwJwrnVZoyd4xjbNfo/bC/WwZqTpqmS43OnUjOatLLFt98j87OLAd0aL7zmY4CEbwb6Pl+wBGP
GnOCrwsRX5uPSSLlyY1syAGwhqMAP3wXXQ3oAn61GvfUZrZcchVaeC/Qd6KMsJ9IaHBctVP0l1B2
iQG0grms9lAd6ms9apsUBDk7AGILnHWDY8OdqGzBnEiQ3kRpF6X4HZxyvmtt1OKHPg00SFEVkU1b
zRMyRmtynOpCRWs4STGZ9qPin89pbSqZ7Bc92xdRPJG0W7kBmhfgakxpTaNcHhsr7e78YnJfMoOW
YOMELftBiNeAxZwhec3hGfIwa6f43eZZzudNwQ5yZFQgqVkHL5iVnb54BIufX7omcX57Mh+wbTt+
jBBlRBHuFFF+rWZVvTR9Ob7ga7eZ/04BCythl7faVV1M2GlgcdwoHXlIxcm62NlpWz5ZvcpIt7Zy
hzPGJ9sjzCMjObVZVisGAbNhGmKLMwFEPPoYhN9DY8/QDTGFW2HuZra7Vbbj/QJXXpv7CY3B3eBV
3WOTSbytq3NvHXs3WUm3M/o3FAF9ezRBTqLrqBTHW+NjXcMbaCGRxdziXeuppi0CNtbe93ZUf+RI
jdFwMujnYHYcBo30BUyvm7JGNkx4ImoVRLPWC1TU9mdRrR+laEV66wpGdoe4rwkEHNCg33uOMD+g
IaVPRRpAy6v8VDEFIzKcFJkANe7BCaz6ui7IaRk7xdKnsfMSSQMLvnc/NYOPRcvi0Y5reWElk/NM
wK3OQzEV9S/Cf0pzUxZpgmC9xvzPATqlJEgEBb1j0UrxAjM1U+TPxuuH7FrWsW7N1thq3+7Qsq4H
xzaD7/4zpanDKTfVxCObVRNMQKixnxzxMah517sCHrhn9tODgQR4DZ0sibU1RDbcKhvNw47rKf6U
UsfzuZiH5I1sS0TKBn4D6CpUUhSC88xGWfYunYs2V8TZABhnk7SGuO3HyeTSJwIQZAm6B5yHzgTr
Hkt1xlY/LmDUMehF4LRwGJ0xbhsMo8Zm8UPLrPMd++9IHEl+yG7rpifPpVDcsltzPU6/gw4IE3Sr
8S0F9HOhM5vc8JbI2WnbLnPmH9pRYTw2SMma9mD1yN1wItIKCDZDtB06aLivjLgiCcAS9XgvggqP
+Jzn0W3J9IbRa0XeOqByfNFUISkSGc5aog2N2PlqTSBhIUr2qeTCzHg5U2wAYhDGeFNRFgwgZPv5
KsBOK2DiOayMmbAwZ4Sz4pRbNSxVse8aPJSbBDM/Ort2rH6khVblSWjnG07c+SMKaN97hz4jnrM6
Q/uEgwrtcsY7qsM1nnEXJFVdrPO3fNx2fcccowVo8pkx8oK7ozXuDDed72tZdD+dIgBBONfT8OrV
HccHmVHIX+YghQlJ0UydmrLMVxtCAjICOzq3vG07I/3pi1K+WX4G7bWjZgBzzAOWOjs2s2Y3MXoj
dCFVwr6oqTXv4rIkQRK2DiNUTYsstoWj3Lu4S7w3GxIIRZfpJr/MhBVCqIiJe7LYZT8tYBFFyIiI
2TDYd1NuzKhtGDYw58TuPXIIBUON6n8qYp+Bx6ydYZOysX7PyMsDduez7edsQ6+0k5jH72PNsbaJ
TXMgDt4z8+spcMiTVmYCUAbfCdkc/lxS0EdxLH424OpZZcp6eO0VIu3NnFnNz7FvIyJEVI6Kru3t
etm1HHBQSAyNMKlTKJy389SU1TZqZ55o2BCNl1r0ETtn2SUfbVAO7/Myxrd+P+fLnXS7EtLwMo5o
14AIGCGTC025Dkbmbg56TMmQKhGGkSgBjEuaIroEAlM5G6KgzHMnGcUfIvTjwCnZU+jQl3Z8h6hH
EpbD/i3bWuOY/SRl3fxM7JkoYRBULrHdSzxdEhDDc6XLCSDdRLMzXvW+axd718k7wirm9GdasaTc
oHQbn92m1S+TlakPe5gMoACczs+1RlS/NdG7PnR1AcEtwFKgNo4a8pdsqWiIjIxL53/ZO7PduJV0
S79K4dyzQAbJYLDRpy8yk5maJ0uyrBvCkiXOY3B++v5o10FJ8j5y7wb6rqtQBXhbW8wkgzH8/1rf
2vZsVK8d4mUvZs9W3wrylPTWRnjrHkSnhm8erRxSkSvyCHaLEeHtGBo2LmTw0Z2gnhU/EUtAKZ3s
aShK0byqMAfX6b4XOklgmNrpk9Z+94AuhbZRblgq2/aem57BGOBEyD8ubwoSgx853tCSLNXYX7qt
ox/8NIX1QJOXV+OB2EH8G4nN8W0TukVLSdApsrsMdukdNnbjyfQHu0b8n7gPi1CRwQFYMOyJ1llS
sGNxf9PS1yeolO3OOU2F4nUZp+kr5u/lCZY2cYac6PVLHyN92TOwihOvLKGlNPmQUs1NiW3YRHqV
Po7aHB5yRPmPJk4uD6RAh9guIV1P7WFXDfA8XXjArGQst8GSlfKOFPR2vPBTuCTbtM59ddLTCNZr
GrX7ClSTeEQzMawfCYJU1O7gl9PreEkMbyuqwV0nMHA1MX0XdwOBiH9QAlzj6Cly64L45Llgw9BV
Xx23Z7deW6EfBdq0o2edDVZ7cHScXbIpFuKiR22FGLBPTDsIs65avjgjpyk4sR0QsFx2LSNEzFrs
CFDhRWlJAGYXKesQvkflWUgadCGDcBXHYHD8CcBo2CgGhQDfeE5vH20xHThH3dBq1OsPTbH5bcL1
w14KRRCcPbKfcsyQY6sqtNPLEomvCWa3q6hWlIm5eTTwzv5/Re1XU9pSGFP/+5La1Uvbv+1K//zx
XyU0Q1JDc9Hku5bEFbkq9v9L5m8o6582Ll0MjxiMVik/9av/0vmbVMoc6mtYJT2fnhfT1b/LaNTl
bJdhj1fSwkxJ9etvNafftaYRTNMClzSm1eo3oHRHke+tLTl2yY2LWo6SzU8WaeUuB0kG9PmbO3L1
y7P7j5IqLKLFTv/nf7z3XP7rKr4Qvm0jJeYrvb9KS3gaQs0oCua2vjHYitR+8j2evHP0aAg6suHK
sKvXz6/53j3865q4RV1PKiXp43xwQpeqRqYUa/TRZNgHphEaNxGqoTNXL9+nAbQtfUyx/fyaa83x
347lX9dUhAVgd7f4z2/ua8Apc4VDZ1cbyVeL8AZwgNECDorY5M+v9Fd3FBugNHFoYLaVq7P9jXPd
AirlRYpM5nnS431VmgY1UDO/GKOBulwZWke2SWYtB7X8l/rkefof0QsEqnxms/T2Wf72HbkeoBrh
CZQRvml+eJY+kT1uhiI2GCAJmzsWd+tLgSUR8Bfd5P4Pd3T9be/uKO8O4nHTcm2KslSi339Pl+Nr
BNO4DdYM4m2daHTsFjTPz+/mX16FK1G8prcMivz9VTrgujnUmDaAThWer+oDyhQIPf/eVehhCI9N
nOe6nKe9jzIQu6xtCg1hS/GtnK/Ad+AGtGT5hzv28fmsV8G0Izi2CAAO8sN3qQnH1WUe6aDvFhuV
tDV+qexQntSNFf7Bof/xtnEp4A6ItE3w6jAU1kH6ZhACgOlcAykFoG1f0tgCizUWg7f527dNCYjt
POAVA+9++ELk++a9gpMaUK9igWO7BaVoif7+w6EpYa5CIdoW1FXef5ecshnc6EYHxF9KtvWc3Iue
Ovbf+y5MDMz1TIGY4DFrmR8mpdlFmVO0mBUavJxHaVhPFmhUo3H+MD2sr8Xb10YqzPQcJWiP/HQ6
su68fTI8hHbofSIX2XBNQUH16kjQD/kWOQr7rMqc8urzL2atv/HdFX1GgYe+kRbP2gD6uJAUHMEo
K5oBzVACVRvb3PWWQW9amOmJIxE2OIUPz50K6RwDvxZOnpx5I3rbP3wQ014HxNuP4iE0B/bPx8Cb
BjXgw01mB7ngqSqGYIzEKu/V1cBedli88phiSV1nO7emubVzktQR+zHjUIJ2mVPUNRpp+o7E0kUv
s+no/ETkzaTRsY/j8uAK5jpktpYqTnwNGRwfUtEyvfcjZUek86K9MSCoJzvRyjHaFsDs26M8Hesr
ANZQgMqxbpEZkaWFTCFG1A58D70X71dxFEvtiQMb8D7ZThS0491QSNEFHFwlMp465gDeAGyn0D2O
8w8dtukSwG1bnIcIJy970lgWyakZkVJzM7qGnk91Fk1UAdzR35gwuNgUlvHY7tBLLfOFlS1VZpwK
wrzUmUf+j7uLQGad0cGhKcTBWJHX6prVHZkPNMwSU9cUANwQwxn68dO0nNt0l0VZdjsm2Ouw28NH
DTvbrH+UqkCVqcBp6kD+DGvMh7CFpIwSWe/dHMIcNLSOrGA07oYI7LH3vtLfd0AwiY4MSENOJnh7
K7bRPDvavcIaRZvGo4Ry6rDSASJb+gzWuovuo0JeHW3LyBZoC8CRlRs7ES7NdnpO7q60xDIFQk/e
jVl4nPY1R0Xn1Mzw9AUG3xvLEM6/nekkOFsG0EjPadfgM18zeKMAA0X0GFvav1F2bT/SqcDCYKUc
2lG6oVDdpM5ojgczE9ZqbbPG6VrX9fiN1J7pdSEClCOiEz30wBC+J6ZJOHuRjKG9Dauo19gXJvng
pLNCJBH6QJpqR3tnsvUxggtDGZd0QOvnbOAAeESMnbnsOzD2+cqdhwct0hQeM0Z0vCkcekDrVQxr
/Pyx3tszRgdq0u7Ku/XMi7aR7T0IM9s92BjgOHG3yYquS0P/MNQo1QmgwjC1C1kpqG1PpBTtho6Y
TAMtxGMXJfUDKl/5dUQvlxdXapCpqq59E6XLeU9dr+8DepnlIcEpZG2TGOQfj0w4FJVGEuAztkWU
b/3Jv5dZX49BYWhUfVD4RHqqDGS3h9aTS7nP2qxfubaqKbcicxsLabgu1XaMUKA4GWduyn0ONkxn
nsVyRqJlap0PrZV14bdMLe1lFEG/5dlE8sci8pri+gS2QC/dZG6Uj2xhQ1NheDTG3jUC6goefM90
SVHiePCYw2Esv8Qj53CKEWF9WVWiA9Dfob/YwM4oqSYQZ3Hr9alEqqxS1P/xmLvHk91nFzGuAs59
EM2afZ6XTYbaSDnfjGVAqWZ1k2WeEl80YTBqpeBoaMDl3iK+YCICgOaek09pvXhgpvFu4gQ4GVG1
5lsfIsS8d622I7THr3KiprNW6ui8SS3LIB1o6ZeNFVoeBrdKhXByCTPAcwe7ftMhF9SEUbr2qUfQ
ZB1oRdGbEhkyL9inROjSdirJ5OtLo3sdnQl9+8wkkwaEpvrDSex6w9kwrI1o4fsVg3I08BxWoo1+
YF1vxjawWtM5d+sa6gBLGZb0TqFPmd3JfYHCWdzbVBki9NGEIELtjR8z10zuF6uzv+XL1HiHMKpd
zE9RIdO1Lzd9IdUWc26TGvmxuejKOtDYZG9BI5voEpfKoEvX2XO+kRw6P41zU92oOEvTnQ0FuKH/
M3nEaMW0aLaY7nE92WQu3iIaS8RZRfg1Vdo483GqOZ75XDka7mwfFbw8ZBXTYYDQ5NITSLR85YCG
oa5shyY/Cp05HjYFgQHNsTv09tGQe2xzhiJuvubao0DneWOBqah2qpc26Y3TJctxQdqzb31zgTs/
kDgC3TVlh1HjoRY59RlkQHgaiS2AwWFnGGdUPTgHxrIHXZ6s0e+LOWprS2RHqTdEWAz6tLfN+UaV
mXql0FQ7TMXsArZ5vOrdoyGvn1zmgB9Gmq2wX8eQ16LpXAIinAyCYOT7UG8G1iDahgLncEJGOx1H
gb4/JN+b7llWkdI0DtSb+o46JwI5avm8G30/BkbqW2ggQyv7AgkUXAz4cCTwSZuvCWV21RenteVQ
BBkEUTCdTU7LdoZbkAdh3DavVpxAqXCdqNp7HQnetGKSRlyZELOuqTyPFyRkF88AAOurlCRJSBj1
rJA6zm37fSxN/FZjnxq347TAuEPw2QETFwx9wH32j4g1aD7OQUGXFOYKKmX1XMzufnZwYMDgN4Ez
W33HfJlFCxAar4vTqyEvoeNQ+LKuzaWOEXxJavJ72F2YPrgT9Q0Rl41GURe7zpYaY/5Kx8ifERRU
Ds1YBYFcU3MFyMmh71p0A7VYEfpkQGMHnd0jzFD1V0VDj9JeaxXItowuuaeRK2izeJWHG2O251dH
tzaUaZp67Rkds1AcGTInj6ReXNvfyZYgCXxZXtacak4uNyqPebXnFqAnNCGJbDeey0v6ZRjIirnI
r327d+UWaa4tz3EwY9oJFzMNtxPN09Oi9zG2zXEcXgMOxxmbdL153iL2gVxMyNAdc05GGhoBRhcp
RkRMjd4gXxoosYe8bvWLtBe0gvmcp/MhIgLny9Dni4cYuIuzcw+hL7F0LWz+zaxH47F1iuUBFO9S
b2fAljehnTiXTjNlbrBMLSsL/i/QvgPrVAkYCvM8M93jLGdw6XKibMwN7ZyvUlTimf5tddRDSFw7
z0LcV/CqST3CGHNJLDYOSC+x4xeHLfwl2wDzySHjhoRTfjeNQcFw2NE8IYtUO9ZVnXTNC3s7BzJq
5HZ3RkiaHP1dU5+LqNZt0JHDvuyaAVorECLHvra60Lg1CuKsj30x1md960Ft6sd4eFoKRX+iFyMv
maaSewy3Dkv25HVs/DJFn6RDxUBrs7H64zJCWspqG2Y3HDBRGsi0dr4ASQd6EpLssFByNDO2T9Ig
qA9YLRFPdY0ScuPbohk3krSXY93GJlhGTX2DgKmU8eqFSl0hBPHJjrAqiSCPHv0tTik+ZGY5+RNR
A3RFwT9bV/FKw99mCxZ02lIjkAKVpgmCEXsuTSK8tSYkrlDnrZPPzaExsLkHTgGU+7ZfQqG36apV
OILiHScBjwocqFOEA3EEAJZs1lCD+JIkqssJO52PRLVDS4+/CAdgsaOz7i+B4xiY7Vo0o+goywrc
vt+1TsPGw1Dk48F8vo9sjw4XSYch9thtRq8Qx68/0nZYMP9/61RnXhJnA3VGjSkbsblveQG4+5Sp
zRrqnTGNxV2Pev0aR8HP7qy12iilGDABR0TTuJSdhs2AdXoP/n5pgzaEHLsnSCqu9ma2YAKiIUpq
OOcmy9yMNFvwycsJNSdW4+emjaFoSkGCAhvlGUp7SkIFYSkt7c+Nqv3iR0PA4LJFRU2+TxItdHMb
y1WbinQC1mI5eh4iU2Mg6mqCk753Ors3d/OiSbWzo7TGiYjy+ob9XA9DHmvq3cDpAFC60vYxARUh
RvxoQq5eUgB/bvXQnhF57FdggTykvi4gmxc5TuXlQKbFg2m30x13rXhpkrqhQ4z0u944Xlw/LfS+
biIfytE2jFeHd5KX/iMiH4ErdF59FeVs+xecfswO3EJVxjuM0nQ81YyCdaUBFHj40CDAX0Y1fDcM
c3FrwjucNz50qvuwUPmPKRTwCXqyfY/9QTEJZ3bn5scRIDGmzXzkeyTMTeeib2l1OdCPv9QNSpRN
TcwppgUasgvu57B8xOeNhDjvJ0KkHBTUkIOs3H/KTRQXyIcHwdkh7ac73i8UgKlRTq8ojdj6Zv6i
v0s7R35rc3pjis0wfO0xGaZndrsq4CHjzEhQjXT+XvejGoBjpP03CM3tg4fHAr828ZU/osmsAWXD
cTsvrcw8NSjn37ppjdADuYaoTrvOSL0A0L76ofC9nNhkBWhWI9E/9u4MPkNgPTwzkCZeRrNr3zp+
PV4i7+rl1vLS5gqBEgucLQi3DjrOoUex4xavfmTQNjIGTYiTi9nwKxQvVOo4OB36vHYZ95uaCPPn
npHAaSQRyqSXLaLvSZQZlwZmtB9tzCaAWMpyNRkXKQ9MRynOxi7Bw1eO7Xg7l713OwChQiaQosRV
HFe/TFafxyd6jmijj3QlObr4Ck/+3FWEi89WAa+IQI7yOnXMIgS3Uk0RzCs6b1skZP5x2YTlU0Y2
DN4niSptk7rVnAHaxlixgZyEqgf9VzkDL/HKZzfrM2srZKvYMcnOnLZFj8V84+p2/h7SvcZdpyL/
wTagmrFwkoMdtG5BijTrAiK/EDLkyYwZhoefJMupVBg2aXWH6nnMQwATTQ7HHD1Abp64dYs32IOr
9wBQL55P01o5ZKQDLhDERPlDiXfCYiDIuoNgWitl3dVLLq9pPwOvS/lM2Zq2YHyrvVG/+A1QFLzq
WX/JioKFnYm6uIybdv62gN2783BF0/lGgPEKEKatg2EiDcDuuuilHyZYKFlJ2xAumIHy38fB8jpz
SxGGDCCqWb8kS2YrnC9YHrAqtWUVHYnCtmKsIvPw6Ek//tqT45mSmx1RZde4aUkxUJ3EUaD8MNnL
XuPiJMPMPutKh6qFZLttrYgRUGMaG8l40tVWPW1VHHksDwm07zWsgZJF21UOUQ0s7nOQySLmKFZV
qwA170ligIs/ebt21sMX6pxANRrLYHkeoaNj62lqOs8DqSu8yAwGkAVAmcf92hRc7jMjivRukauc
Dl6V13HCUN6LxwnnmhTw6cUwajB6uTvRW8wza9GM+QjDEswsUswGZIdYyQcSQLZEO6aPYQP730l1
Y28cibBto4VK5c5k40/ztC4GwCU2Pe9tzwmGj+V1ObKNtInm+izxtX0u0SzdOWk4lvYtVJxQijvA
7uayw+Lkw0WCc6Fidbt0btJeU4OIVz83vJ7A42+/es1CClUWRxErR9s8LZkzWTu8iTo6GxLNgqiK
vMHcnSfdkVmNaDqn2JqI0pjh7yN8qJzpxElrmQRSdka3wW2Atok04vRZCoJfWIClAmGxpCjYkrjk
//3Bm3DpAmo+R2nb3Bsm4kFUMnN1b06L8yXVhXK3HYqqdmNCH/k64U7xqQtW89mQttOr8A3xo0tL
Fjq65JyBHDVp8CWaoz5wgjTP2M+4PYo6a0wHdIRNT1gFoSVXnR1fdYCF2XOT53FFoi3UzKjvyaAu
lOU8TD1O8cAkbyBiwFAt3iJ8aF3O8TMpAEwD5MfaSZ+XxxABZPMAkEWZZ3Q53SSonILovk7TvQpm
z+JJbWAplhLuS+0vzB2OMBNzT9VkZGrJpZHanAlDlZ4VaRlCVQLsPajjwURyCCdGFaFzUH08TTNL
9pgLuv6Rei1zVr1tVQGu4+AZq5OxHv32dkrivrpISfCCeZ9POVVN04g0oQaLcvvbNh6nGnWOPaUF
+B0qgJva75z+ugQ6EZ7WmI+6s3gukPTtzNzr3Qs/XxiUG3AgMgw3fg0D877tPHAzdleX46PSUuYX
UT12Q7gfkcd4ByeWPlsCMxLmCZbHukeLUmaRQslcIkhtNzIvl+S61p0yD1begdjrPdviYNnNvk8f
qgPXwwJpOLXZFGdWvaC9BB9C/DJxFo2vgTRInHFUNoSmoAX2oZ89bOSuSV3heRVQEzJHqwmF0MaE
d2rvATvWOQdoewI772ZGiys/R+zOUpPnL8ak9PlQYpKyOHGNhvsci9RZDkQ/sFucEMJnLAk2xUg3
cTxO3HwBVH6ERiUzGsah4mhwxxyYkp9gLM7cZYcuA05JnEHNBIrXxc7c4ofC5O9R7JwBYNKDqIqX
YoDvp3fUzkoEZKXn56cm0D58qjqq6BelmnuA/EsDKipNtMyCAY2T/GxSUTPeukPlyp4SGnX/q750
TI9CmcjdcFtZVmRjZqzSNex1NByA+KtYObtHbifFluDoJcaz4zYpaGdfVBiMGtWc4mZyk5sJASV3
Qk7kFhBgEarTqZoX9Ca423VBCGlI7R9LkVmJecPMXkl7VcBUJebGpoNTYFfSIFWO1gqyVBKAxEMR
tuENLZ7KFsGkbT9PDhG40Qwkk6Unawk6jPuROsBG7gxSR3QS2dSKM7slTTwA32pD3rBN3ZnNZh4l
Myz6pjpvz0avtVmJB8MFfBvgxen1EkivoAv9q0X1/8J9M7y0Xd++/OP8e61BoZc/vnfIe/7neqnn
CrVYEsXd/3r/R/3rz3Qzd9+77+/+EJQ8lPm6f2nnmxfd5/yrv/qe60/+n/7lP15+/pbbuX75z/94
JtikW39bxMd6KwNY/Sr/vWggYBNfJt8//gv/crMrCO30Ueh2ujbt+RWM/S84oAVD2cF5y1/7Lng+
Om7/Eg24/j+lwhKMAM5a8eIeDRj9C+vuev9k32/zV3TgoR47fwsN+JP89+/2CvhBT6BS4/ouHWDa
mR/6cYuoqdJT7N7hMhOnzF8PdST1wbAWlxz72T9BRl6e+vTADsrKeZGAeFPP8fKGJsWCxs2lbnBS
llF69+YWXv36CG870++bXj8/GAJinEXuqoxge/u+6eWB8UvH3MHONtXNKa5ufJU4UfmghD1tXUPl
f6szuV7Q5n/0meg40Qv9GTn9pv/pmAB89ZSLnVeH/dZsVXvCVrC7//xrvW/1Ixoxabav6diu8gQU
gQ+dNWaNIlJ1q3YJ58MzvMk2lF3U8iQG2+IOEUN0F/XU0uoZoNDnl7bsd6209doSgj9BADbR3XzT
D13RUKFlq7wpQkQks8eoqPITXdYUJhx3FWHldnkoOjnufYnk09AkVGyWuBeHwjHlRY5i8rKzS/Xt
D59qverbEbh+Kp9mBXBvyA3OmmDwtrvp4dH1ka6Gu3Cyjb3Lozlq6C2xVTJKVM+4vW7QZoJfJksF
eBFRG7MVw00YzK9ZmTEALf8a7V8YkwLuFe0fRsVK4fz941F5xRpHK1n8/Ps3w0ItnlqiFu4Wxky1
79h27syUDtBU9dMR6W7WV6cw0ATLpGLVtpD++lhfD3SDqtNaR93p57fr42vB3QIQx5zBu4rW6Ocz
fvNx5CI51FIyCtxU8SKClOkDAMYq8GrTeIhdf778/IJ/NWqgNzAJ0U8QqIs+jBrE7HmaAF8L/KbK
98vU43PLUGR/aVvs5XFJ+GtUjuNrwyNgd6m7i7lmk1jRRTsx8N3fmdR5//BU3suBfo5khrKQSAmY
GaibvR8zk8boItD+BiGJFddtF05Bi2p750ThdFQmg6a/WPh/uPXvBRJc1DJtXlqXWYn3hwnz/UWx
2dk9x640IAYmOihbD4fFzas/3O+/uIqzznsUj1ZTpLsOgDcPGHoGNacMWCAnSG4o/Bm5xdlc3Hz+
WH+7g3TVkZYAq12hKWTcfLhMwjRBqwW0hpzz80rEWL9lSO0tQ/J4ID5RHrAXyavPryrXbv27l31t
5kPKYN2ybNt2Pny7Dt2s25AztquKxQiPjNg1Xh3OSxAFScLcF6OFA2O2cwRItKfmNsAtQfItuY9i
hOBlYB00WBtxUftt9yUzKCodKnuE7kXrD3+zi38TGPRc37ReSWY4wY7TDXGl0RlDyb5MR46hjWtr
N6g79EP42UN9FsFUnEgVdCkC1NRDz2MVVtOhZzo4aDMV1QW3EQ3yMMRT0JV2vW8MhMObdhIVp3Nf
97SZQNPex/UkLzCzjOSEx6I6YZykUAw8H54eTSGCDrMko4OAeyP/olWCPVVZTSR2JDTXw3EuBvia
Ezvuo1pWuTrY1kzvK1uG/LFzYTIGvj3n95MvyCVQmWEMcKNiLHKh2aG7t43RezJECiLPKDgxksd2
rGufaNwkbO5B4Ho0wlvqpp8/078aSUxH6OR4O5B3fdANYXNYBKdqd4exw4DJl4cHF21iIBsYfPaS
DxcxEezB5xf9bdFYx5Fw6DqvQB9Ueu+H7xiGEXSP2t0VwISDRRR4y8oazYFRyr871zD3QRbiShb/
RQ/z/lLw7TO2Tj6X4q04tebW3HPEJMjJJhqOcT5jWjbyP6zVf3FTMbagFRXM9cAaP97UCBL+tGSS
JGm/O4dLchnGXr5zrLDdmR77E5TH5t+/p9Jifhf4r4EbffRgV44dk4vr8EWTxNmjeJJI9BSuqSby
jj5/fL+tYhazN6I5rsQV2Qh9uKepU8DdRdKhJU4TVq322CyTJEhNfzm3imL6w/XWTfbHeUcRoUQv
3nLYV7sfxkvuuU3VZ7GHO7RjgwOK8ZXwg/wpQTV+22ecxBxV9og/Kihou6Jtlhsz9HDxmhlePdI2
VXUAozZUO94v86rBLrueE/V8rEvaHH94pf5idCvmRqTGKL9Ye9c14s0aEGpKyEYHAbFsSv+s7xNM
NTW2L1nr6f/iUuxHlW+hc2Up/TC6h2HQJHpH+PbilQOjjOQ4NYi+zJmV//AQ/uoZeKtY0vQ8ydz/
YUc/x4J43CH1dnpxwzPaT3qDj57SHyYE0oO7PD1FPj384ap/cS9RGRJX5aMegyf24V4SdIui3lhI
FfKyMsgg8G5bQZuLkAlx+LujmhOEjWwODS+xUB+lavG0ECuiaZ6VCKd3qRN2QbPgbXfS3IT10eV/
EGKvH/39YoqU1vGQlFsuy6n5YVCHsZ0VALMlIL8Gt7Qxd2cUrco/jJDf31V+M8lNXInZnVyy94Ox
STqj9hFu7RIJQsGwkv5AOkV/gYS02kICU3+4Hr/y9+/FzCCZ/nhegt3u+yvmJFVyDqN92cnBIPs7
oa6+LalK+nukN7g1KZfEJAjOcX2iAUREiPY6uWzoh87DRqk6vaGF6gOvhG5BAI6UxW2VELCymw3y
ErYoHmDK64lthFmsiXlROtyza2/QTuAneU6oih+QOIyvFHiry6jvcsLVvZ6VO7fjsd/jmKd4p5WL
CJ5efnIBpbt9nFKTbQs6NJT1NbW2Tenq/FuTTpNcU0R6aA5m27/EVQUSe6gjjK+jLcanEGVSvPXD
iopovKTNKYc089lp6wlUgbSKO933zV3G036lfRhehGKigTIMCykn5DtS+UkaoyTCsfEKWsiaUI2N
a07Vk7t6tU58pC/rTQznK/puXrl1ZJ6He50ldG1myrwXDkIg2h9G7xFEnC0gGNA2eKfooJAJ+VM0
vYiu8TjvR7L4Tu+kKYKpr8Uth4Xha57NxIoQj2hFZ31ug80GCTw9UbClFahpwBAoICmbI1aB5xnj
ea33aJlXU14lihygLXwHYiHnJTsklKXZOmG3p9pvtExIWHyLZwK5jZs6w9+0q5qQDzK6Gbewx5Tm
7EPgs7Q+/cF9LtowfqUnPPK9siTq920yRjfIG8J6S7u9vmylUd+zdeu6jRFi7AYLvlB01EUjFjg8
ho7WEHMb+FYl0mkbORbqjJQeLmQNcktgbdil6Z2hdgr7416q7i6vChlvY3g/hGM2c3nSidJONxm0
vxsfqoN/aCY5npoWlVFygx0iHGvfRzOJDhNPaUJl+5QnOFlbdp9UemeCD8oNyiiPUIO24wc9fNHL
Fsxsf4GCuaMparTebWqWuMqTKlPqfFRFdWy4ZfwDZYWfHVJ0f8dLh2wF+BEAtcQuSyKwbDO6HuQi
brkQzRk6AtU9DeXlhnGdIDiM6+GlwePYHwiM5tMKGuvESauwuZRtgnv088ny95MAGwiShRUtOPw0
HyfLZHKtHNeFgLFvuoemBNLCEizOe2mMAdsOss7NcaSbRxYBYKbjz6/++6mWzZzv0eGjMgfF0fug
qS6F1TSiqMSuJpMdGWixNCAIya5Vs1UjuHHrfe/UERsUA82Gbv1LyCgw43ng2BL78ay2gLd9/qF+
X6p4nSXHWnYp7MTcD0tVZ6A9QZUCHUZxusDnk10ZasV4xH5+/fmlfqv7sZVl27V+ed/CbfFxiwHz
we4dr7OBj8jxeKpgpsxpVaIels7pjKXxO4LBcjek+EtpsBoBBxBggAo+fiNDcoH7mYmKsLX95x/s
902Cgyvg5/HXZAsk1rXhzdYnySU6ubREJd1W3ZnZY9wH616Tyq1qQAAE594jMR3/MBh/r/JYDusN
Z27mrNVw8WGRW9IaZSVKrx3il+iiTpjwKQPWx2UPjhcWDaQHm7UFn7x35SWdB+Gckv8mNBP9aODx
f/j8LpCJ93ENpGDsKWqRlB2oAX88n1vtBLNksLFyLUN/4uDndfeZ5Fi4aeywxu+OrlwcWg+ubhSl
HEdEzfBZ1WH2ScQY/jHM1Ey3tN684wnJC2M6j6HrA7xwTCgK7C+3oZu1oAfFyFxX0kU6wVHo97vW
avJ6W0e2e5/1pnkk6AySW2I1mJtRDgH5SeMITUJY4a/vU4tlNBRMktsRDvvX2I1KJJ6gW/QO/YQd
8jL1yUUuoBVuBpBH0Qb3qqm3lM3kM8IiJpkO5M5E4EbeSrLw2hGdelvZm9kBU4eOeoyOEfwlD6i2
CUa2sQLTG0LUNPPD9GCfm6hy8oDuoqkw8sO8yTYJlj3C5r3JyitnbyeeuIT2q+/kMhItbC12c9kz
7yLe7ojJ3KPbpiOcoNu61R6lhKAXU2EdjUoYy65zzfOiamV5NTCnoLua6Mptq9jM7xsC7MC5Okoe
uqmk4BXXGq4b9CPEzRW6NJQTM8Cprd033dVUde6PtFKlcWBdzNc+12x2t8lC7elu8WNXHDVzBd0p
Qo9vAn6rPTJMk1AfL2PYXEyQYoezxktBeYLNWTLQ0iAgjtOxa9rDHHek2Hnu0FrXIlP93ogRL+/6
VpnhZkrWoGy3r1HZVLmOL5Oh8eWaLDjemtGEjknGNBx4mpFsdsiv6FQTBWY1OyK1TbFvaTE9o6Ie
r1moo2ePQQTRNkvcJza9CM5p1JF4VzlG/YAvi4US8D88wthABJOnLfiJuEqa8FjhdO82Uo8Dtboi
o1Lgd4jVkoyGXjA2cXertVyn/mnOD92MOCoYy8K7rZrRq3e6zad9nSRVuq08uyeJQodZFnTG1JuQ
WBimKzWztjexM3iXKcYLOnpuihqmDbsYzbro9D27Bk2OeupHiLdA/cz0lal/7ts8Ke5WWEsRhOPo
sr1DFPcyzgB8j+ju9iOoFrAbQATWzmret3l7aPLYPUvxHKxwrkiJMxAEXMeDonRUTnioN0hj6AU6
jpaHOuwg4nXLOPQ7BuFUn02EHwDxLRmAVMiNJzmmqMjwb2vEF4t2s6PKyeKHCK0E+CYfB3MS+jAF
PSu3H5Zylt9IG55XCVAoyY3OaCbsZt2yLeymJMGjUSujgelkYmOnuzo9jgaFxJ095dPDYiy43SPa
zhSKTKc6NO207mwi9WBUxoQsAlZguTN9p+nZrGrzrtddhHeEQXWCCiF9cT1twD0wB4r0eTI8WYBr
ze3o5ea3rPGN22FK6EayqzSui84e0TZRpvnCqx52u1EO+bcMWMfDIPz+1iVj53Uc5HBODH0q6D0Q
JrUh9WC5E34dPdELR/namz1ce/D+DsixNiYWjfesLwJQllUeIMhU7J/rqZm3HKzXOBk5wd8JYS6B
D/AgUNG69UUgHIwuOxHmxATZfW5d4mEJ0ZyQ71gcSrb9j0jBM2+bZ0jlFRJrXgs3SsWxYTRDiRGP
nv1GqEQ968mNxmDMumw69XLPGfYLJ8urcGrGh4lAE2cjZKnusj5yT/T/Zu9MluNGsiz6K221RxoG
x7ToTQAxcJQ4iCK5gYkTZsABOBzD1/cBM6sqU53VabVos170RovKkoKMQADP77v3XOyCTmxXegbS
kK3plaUTUmkYxC3Aj7jYqlhOgw2kt6x9YGCY9NwTD5YekxbePQwVwHTyMzn6nYGXqc6vsX9QGQNT
y0P6C3Co73svXaGRWl5yI2XbPlhZZhLACEW+7m1bD2+OYXA/C9LC+EJvSpki6ZPzihRv7Bh1oGzY
Qs2l+TApA9YG5ASjP4YrAmeU08XyYCa2Q4hh7Zswame5HNvcbLt4MkvWV2nQluUXX6jGi4NQzctx
DcP0w1nAS5wmYBDf+aR7DI+2U1Momk2M2W5aUbWTaSsvdxoK4ePIGWEnu5QmviIAxr4D2QIfKyRI
8k0nBBsiuBcVsf8V+pZj+OV3RUjqpiMQnMXW2DSX3UICP5JEqdzdMIo5iZQQGa4NAXxvP4HZZdOF
pe0lxYesSea4zWNidetLnxmJPmVtw1NUaadsYj7M8XIWHdQwkslotaqFwrxP2DNs23WsP0RbQlyQ
o0UkQMn+BBkYHIVp1zqJC9Iz9OFUBoi4uWZ58KtC+L+xdpfvzZ3q398Ve/c/btf/Ty7bt5Lhf71s
j9/r9rXHOPD6H3/Nv+Rf+nUL7xDQN8m14qu2mO9YOf59C2/Zv5DNZwmCjkd6n83aP7fwv8C2BG3p
sXNkB89R5R9beGND0aNO0HPMGYLFENugv9sPvv6q0eBc+JcxbMSaTf36p5gTIDJ/Sn5b0hxtG13n
j4OvxtdoGHOIe2aZJ0iz6cK0Noz5ItsPOg9wIg5oEw3oLgxnuwWeVcKMbNtPkv4gqo0JKTJZQRNS
HP6dknUqFJizzQ407LCaVPTm1OuaH+Hk+18FWJIf3jimdxlrBEaNEnbGfkoAkO2KngwKT0yytTsQ
IebZtihidQCgGfqrBSGNmjQzgDXvTfmlSInY7XQ4Yk4Zl9n+jqemd0DxVdU33Iltij3PlCLykhQI
tqPn1TgsxPSys3HazuEjHVWU8rLXfCXHQLUKE0Fw0ZZeCUgY+s8bYa6SZo22za5Gk7IbFAqPPtVw
9fvzFi8MjcSLhzG+D+Ab7hse7hh9+y75RsMf9lPhruNJuwFTxpJD9mJmgBEGUzwxMFLlI3G0wWie
R7EuHpBdNj6mssEQz4tsDnR6QCoOXUXvS8kNb/P+s1Si4av73sEnk7hQis7cWQB9+JPt+Mb4o006
Cjt34f5Yr5y0bZ71WCg5yTxOjY3wIcpiRqda8+oZeaS2Yk0RLkGWSouPBbP6l5peaxh9pUhv5wrn
1AnMmvzwSRFCzipzPZ91coVHbnD+WA/hQlASJOnI84/VYjvvCtW79iEfjIp3xC7GOwDc3ExpmjLh
jZXuc+4TMNrxKA0eXJ2xyGSRBQEnGYbXkmGWjjWfJoIVvtq706f6QTOQBVwZCXbNAEHvJmvxwfuj
7kgu5Ck1KXNI2QwsEm1R7SidpdhTAcBsYY8jCWxLIz/fZCrp8CGCRDaSs3oKXFmyEGMivCqHigyE
qFMMJXXbmVtJd2AecJFK56hr13gGRrlc06frr8nRkk3WnLxeplivEgWw0kmZZkF2Mk5fbX5brO7j
SnpUVFDcdgVgGxQ3fyLftCP7MwQ3yeB3M520JaDxy66eeajTlFa7yTUgpI6aIVPwZxDyOHlo4D45
h0q75XQGj7TEUiwTAJLPiy34PUPRW7gbOVAXFyt9DfrSzGh8OEuAYZsHaXfGyE/cjeU+rBoalLsO
V/k5oxlb6kKzVItUaYCTY/ta4vhsFtd+dBpBGwHhCIKfHD4pahp69hUxOObK/KaBQBNFaOwsea5s
GvQexs6zp2szWzx5MZZG4T42bY5rrpkgkNn4ADsJk40YQnFbbRz0w4wyI0jRAsSKsom06NGcyUVf
SwYMfSFLOrTiuRxx3u2S0DC4E4zB5OzpSJ/MO4GHn8u6KIp11wD6+VLwIfIyFllKEmbKcZ8qYyLU
P9Ydp8AGef+lpsOMZK7DmP6E8pnBysXe8zAZyA+0NfZMnMQBeyJA9RJckgCagOly8sJgWFFmTNxD
vQtdkmSZ/JJ4AcUOgmMQznnjS2hAguAsLoU6IAE64w/cqOsdVTu+wnoeEOJm+pP5ldXB+d57uquH
W3M7L0RVG4gbf2qD8kArgr4hEWJXfO4ZNyUX5BphUuXCyU48HA6pzdnRTjTfZsIlYN9yDHs4dSnT
w21Il88dfOaivnNxqt/mZW/PERbwlKIGM2j6qNfgPDgBsMg9IHu7N9CHh9c1D8ZHxvzNz1iY42Fi
2n/BFQp+baemnllJYb+Yn4AH4olJZ2AGJ6f07CEOQyBJu9HL+UlABPnGnsq7argJm5zIAF0iJS0k
GN4YgZacN8sYTfo808TCRylgW33hGhgE1kIBAb3sRH1F1HfJY8PD2EUI20b/CelJ/qICNywJksku
XD5sSe/VsQCHCVANu0UQ6aBCxx3aPJBHrc3qvJTIjrRXJiK5LhtVfgPE1fT72bO56YaJ6X2tSizw
oKVmh2hnaJBMS7M8h02myZL6C1EVEmTySXiF5+5Jk0hoxF41dLfwzeSlu1LmRnq39mY+QLvZsM8r
6JmKr/OD1YHK3Fs62yhidj5B9Sv8OzCrxAtga1nLlSXT8jqXdfLRQr/iwBWkK8BLNUzHzuLCO3mO
xkeU4Jo3d6411hQO+CDp8nmc0SJ55hCI863Zj9CHJcdKR7dHBw+12vnF9qOW1VDlUVaofDkIcqZc
HE3IpYSlxCZrCJ1A78vEqaq9RsS4yepqeeqorSv2pF+3BjCFpWGXC8NMzwPKYr1dXw+S05ozu0OU
ZaP/DeQAE6W9+FsYwnBUFnHlOify8+Rr15n7GdDMcar3WbEo/jRaE3inqXw6zEPG98YmFhspeNPe
CWSa7GIi5Lphxz0ZViT04MkY7d0/zq4Z+LEqZHBvtxAvWbUs4S2+POJ8+IKKF3IDWRMRreF2VpN5
+zrYVpJEAOacb1qupP7LqaLrTRbmc0EX1BAHMicNN/BuvDDRuDTc+mp+qigkeUGo9TnwDDaYgwWC
8XYZO8Z9NojsceVU+QbbcAJlynhAKtJJ+SFcJBMFzqs2eWxmwRngF36esqI05xLHPh8hdQ4lsVyT
mANFrtPKdT8T4Bzs0G72NRRW9y7gOzPFZmNlKxl7/FQxe6WhvgS9l9ZRX1vGe5kOXnuQairEIWUl
dsZRedo0Dyv1omDi8KLDov1CaybVtQH5OO7ulNt8saEXBlHB4zrfU9Exfk18IoXHmXpQ4BCoqpi4
krShiCGvajMqU+5NpDOSbu9k7Uh607BqZBzdmLQZSof/e5KvAdy3dqSYNu8kc0o5z1lySGkWv5zo
VZKnYWOBcsrmjT6u6Zo018DRlifdY9Y+YvZbP4hIwaAVQx7Me7ebkvpymDkwb9feCrXAkW8gxozv
UIDS+3RJJY1wagpfJERJjrV2tbzXmw8hXrkwn5LZCOvDtBrOJSVbg8awLkBD8j/mJz2DaMKuHBCU
qgyhoj5xDK7RwATpOyymfBgtCm13iz3415UeJRLLzM2ELd0E+YESRtbCc6fsPSf05Nx0deegX2pF
Cc6av00EviEWIgPeIQ91zyEH7LeULWEZm5oi0t1MYeFzR9CpAgXXN99G8G/vmJGJJuOLUfCczfC+
98PyvJum8Qfja8LnZ039K0/l/gY8wwzRu7WIohe9LB5yN7c+7H5Z78K2W08I9i0/MYagZ43z5xZg
G7EMWM10ipKYzl8F5mHmsiENX0Djpd8X1nE//C0DFc3gEF7k2vdkT8slvFSOx3yVZAlyLtMlbEGu
lKvZHylWbbOCJFDhTIoqWVUR8Iati10LgHKA2XupV7ZGxdzFNHBMNRRRX754hOH6CKIyFRqqH+U9
mbPpVBOZKMmhzMHXHjGcTlebyjP60NbwDq45hiN/WJczi1s+G8ughJMrU9Pg0UPKg/uy325ufhZ4
0OUH3ZJbr9x+D8OVE36pIdh1Xl6Ve6yYcBUoZnInIplSvUt76J+FUQxN5E0QafdTBrCZ1Icyvidz
Pb16sJfvC+4YwMQJ3bEdY8j/thRlD+mD6F57CNnyntaV4PEurdowjZx0MBI03Jldl+sqYvwlQVa5
S0iGtSfpEpyFc7BQ2pdbPev/xihVeFIFAbtoheeb7VafeTrCce9xrycTRbf4IoKaAl5p3CeUZ9Og
Q9jgnL+SwPQHZbBlyBcDPG1Dz6ZVBqmzBwa4iKu5ShqKUMKV7s0O7Azjpae972x6BugBrqY+OdBM
7JFWNaISAH4e7gT32vd51l6I7Mi8G9tBLxhZFywgO8Nzih+Kq4Q0nDPz8JFKm89U33EC1EjNHneH
mkRnkPgqiDCAVqzOptl55HOWXy302ac+YJ8ZjSM4RZrNq8dE2aO989dQBXtF3/lDVqddcPBXI1sv
OFuy3uIEJtaoKZPpfcuaC34kyywiOXQqPfB1GU9Ewon8JlvQk4Y9F+KCnZo2qTKOem0coHySn0kI
R7J0sAJyRl3lZQdBiHeJdYIQxs23xuhnsFiXp8DcVK7WVSbScNmg9ImRe81hcKsCOnBOQnPnZimt
OJVr1fI4LHNPDMNSwaEAuTATjlUzpw5QmizEhdFRrG7ju7g2XDVQjBIO9RV5K20fijSw2qibjYQK
QrLKdNmTkAEbrGkIJ68gmDd9bVUDmbiEDiZKvXLvrnLgasaOQfBy508rTSiki3hM0WOl2EW3ni6O
9VqCYprJ0EE9d2qvOVNIcsSj6BEt9oUGSLozcYsyi68JOxaXJ4uzcx0WrUeGmeEe/nNbnieeia/d
qWTJLaO0pBdXEjd6rEFZXIdr7dDhmE7G7Vwz2h6HHpLtbvHGMrwal3aZIyvFucgDNwzfit6QdCj6
23mYJahMDpLTRhVlUFqX8xLNKz9VQulvXVXSIiQ9yR6HCLZtn9uZGabfzLBT5l7m5dTt8IhWDLAZ
XXK7BeEU+LVnAnBehyXoYn/uBRSElMcQ1Ng8REyuuLQOvadz8EM6KBg7nYrrF4sZOPqhov0h5kjY
JbF2E9SBftT0SmkIE8GxtoCLnmcOFTPRUFcluHt2HtmZ7ZNiPKU8mNtroBV9cVoDAoCgVqieOfH8
z1O+3xtOH87ios7kJ2Z/+ETuKzynHM0/UfyBlfMx21CV1FfG7InooRd29hsRLSkP0jObmpWaWJuI
hFjF2iVzeFJaVb0WR/hL1AGQ+QJ8xQ9I2rzs096hMWfLO6oR2ZlOESrgYpR1uPTmtFpHXKBNGCMe
hs55xo+2sgRo3eDLyFm9ujZYJ67xvHYUGNDlBlk+dMErxOlnyYGxboUHNJpSfsDyrJY3A70eeVxW
ZeIeZFD4VmyA7mmPwkwSf4xDejTQkOyuDw7aGYfpbJpbf/qyyMXU15RfgfawuEeAlsCkkt8n2Ltl
pHJoOU/aTbfFP+rq6t/qlcPmJZ0HriBZVA7zQS/c4hep+8+i+6KKJlu67gEcS5Lc41/NQc02AQvB
3Tp2cP87jrg9x3SUkz0XFFLpDDqXhqolW8fLUnVbZ8Wv/RWfXRac4WURdzj0MlaM0D72dqXoviBq
l3UUw+UWCCqvCYuXUtIAGPh13Z3LdtiA2jaSbrzwFteHAKqluuydATuUcihAZZGUOst+7cZJHj2n
5pRJ7q1AjZJbc4dt+Xh1cgHSaT9N9NqBGGfDSehnYM/q4d+QZ3lZj8MZD/iRK83te++2c0RW3I4+
a1Hu7ausj37pdNbBnXIaRlC0t7aRz+YROm1XLFPh7FwawTwu8RY1ayP52Vmibae/LbYik6lJXUjZ
g6zGiAUco2//2XtClxQdKJ6shutgK0YBYlXXu0VX43OggNWu80D/g/3Zp0ITGwbphp+43bdb5Uqa
tVzrUyOWu9wyQUQkazEL2sWqjk9mq23xzDackQAsxVIMb9Wyx/7HqNmXPqim/LP9hf1B9RV5AAQy
2UnvDOkNsDSGaw+v9lDUTwGLlmRn0It1ndMFtxwMDrqPOZnvB0LXCwU2HlctGN3Wf7ZyUb4sn201
HdwpzlmfLTaVzvW5JSx8PaXN+8zdcuu8KT/7b2DEEDgVPW0mMVbf8LkyFGHllYgLJb6fLTpG4Q3d
rgf9/caXn56d0N9QR9gb6d/BvkIXz7LV8rBC0rTteD1VFUzwQFeiUk8jFWFFWo7FFV+mrSN30bMC
YyNHwqzHHOQCg1RrcnKm5qLBBxV7Bk3f886QHue2YzJaVKworpLpGnWrSO8BOjBafO0tr3WuB4Ml
uZHGYy1KeSjDWqqD6Y0uWq3hpoO8o35vBfKAoOTtXfq6ptcxWO2tFY9WjBTMW2+C53GTHLrBrhln
s7m32trt9oEze3Rme6XIY8DhDd2gLQ5lYA2DGDv87ENmS2EchJcgdWY6o0+ZEKsx8gQIK+9U+U5S
xbqDMnLOWVCD8wD8gUrhjKjiR9FgmeiPBcFW6wcro1DfVqlZByeRJa7gw/ZS/xbyzjK/D1okTKh9
NXKqvIDh47ZHhAGTI0zdpS5PHg7IGbeLUk7B+JqFmZ6uTNlzsiO3Y2pgZ3S/U2jA1J6CHpkm2y5h
rHf10r0kRb8kzwonwnhfJuBwsB/AKyN2M7YewhiOwEEV+AGIFwi6QVnp3bvpGhTRatsBxqjcmDK2
gMy+3p2PAyuPQkD+sqKkKMxtNEyhiy8pl0Z7ywMpYf0L2BE/OY9JtRdr1Z0XlEl+68l2F0cdkC4u
gOL51yZ9byhhvo16aVApzNG/w79jg0SJ+ODqs4S+2O58NEaVxSqbAaVNc1a9m0vSvcs2tx5gYaP0
5FNnNnunE4yHeedlkpvrXEhKGUp6dkKrWY2zramG7mhD+ZfgVHrrnFrPGUinDJIhmiwBQ34mnzUT
TaFdChaOZE62OIdzFzPkcjcYAaR++homRRnOWLEh5f1mhu3KgKmoayysTeDqbI5l1mBjVENNQh4y
u0e6w7M3o6jcEC2pNO4ktAp4V5asbdavgAujsOSLfdbMbfZV2/xLUYLD5AqZKJ0gzE8Gf7Yq3yNo
zu7XBqMazAqlgOX1qQP7ZEOvveGMmB+GNZyMOK8CGZBezeaR+8pASK33k/zDQgXlV/AzisTr3p0R
AewZ+Dbbi5QydeolXztHCTbDtkNZfZAoy9oXy9Q/QpmnJSsAKHKLX4LAtKUW65VjWnrA21bels2c
0XkYZMZuVV5HJSu9BxDdXF/HSgFEQEjfdiuWnoogNmWQHqaBQPaOq5nT+OxYHX0NcvWf23lyATml
dv+u/dFTcWfq8mbxTZXug9XnMtPmKk8l1/9t0vhYHBYk9lvBAQXaS1Vk74oR8RY5hHdHq366U+Ey
IgZSYM2a1AChaGxEHn64meg5gLAkxB5eF/mBXOFIBpxIFoAio52+167pccaQYr0K/ZzS3n5eGTAN
mTCJrrrg1DhlSH9xzeOv3OclLWhRSV/YDyMPp5lbnqw/ts7Md6xI5EwQiWLoEr13SY8Sj2+KURLO
6AjRC+iGpYH5hLnnSTANL3HXpqj9k7FM91SNhNlZWBm0o1GMSxW5bXXFFAl8jldzaGBrUqAo3zlH
5S7vbhtc1mUxQfVLTDcuNMZ+ABnSmM/sXACzrAhKf7iNCZSiUA3rGle66CvCKZiTi8nCzIOjCzsr
H60o4lx4ndgbqCQsybn7Zef9mLaMyAoBqaX6lAMm2EeOrtwbzd3a0TyZppU2Yc/kptryAgMhf25L
YicNOml27MJojUKhYR3k4a2BIt+DQeSi9DyQao75ENBFvx7q1clunN7suIpAExYbjDN/g25oI4dM
gZLoOLBCqDcgZHneS9m9wj2YHkIOOSz1sIxc6sQaruVYY9fwvda4waMBk4hWy4VGh0Ft4KoKLF5P
NmTc0Jn4CZze4ETfwZjJr5kLgxtJWlHEMwVQmz6P45/Ukmn5JzgdHmjXqssegdRRAlBrxzutdNjL
A2kBC+Cg3XXoOR6p30jpYqzPOADadxzf/HOqJVKxH0ThzrGZSDih/cxybmfrwsKy6jVQkpyOis+n
YW3VR9FpEotmDbqGWFZd3npqUCEOo00FRothGxQE7XhLU3RoXHh+41yr0J39HWSv4pHmYPNm4hCm
jkKKPr8c+PkuO7iN/m4ak/WBECvOTZ53Dq3GupEfQrYrQd7JhoE6QO+Yd2QtsluIre0Pz3E7/FNm
NzxQTJDSaCyr9vVzL/3/G/q/Ccy8/3pDH/2o3/v2jwH67W/8uom3vF9YpLNMJ7+65UA8HKC/5uGD
Xwi1e8SdiIgQeyIf+I9NPNt2NsoOiiyuSIEtlH/utzy8BZQ/IAdvWrRU0m6Jk/Wnxfv/tIj/yYJL
0sEmB8h1wG6frIi1/fff2U/bcrASRzIRmSMbRoioF50zaWbi9a/Qxj/FKn57pS1SEQTYXYnx/+GV
FOiVIGmquGoC3P9Zh0+NlEBeHmrffME4bZd/4S7eLKz/NBj4ny+4dYB6Ppl/6gt+triOyZSJsIjJ
ruXHHoSp4t45Lx9LsJF4hm03ypQuaPWjZujhdxfAb36H34f5/+xtBX8QgjsIiX36P72tyWTlbeZR
JAXhpYoHvr/LUViDwmDWlulf4fT/7NVIdnABCRtnbfiThxgtHBwSQpREe8KQkPQNw/G0DRQTm1D9
F5nWP3tfuRfyqxGcwzz7UwontxYgs1Ub935RHwU3m1iVPhu9wmX489GSJRSS0uaP//k9/ckpvX2e
gg9TuC5RGYjtP8WptOeWksEt1hhYETO7iB4Qj7uu85r01RBhskj//StIQKW00UNYznjuT++r3QRs
ofs6tpgyyU5wbj6VXSKvSrARaHOldcmDl+NzOo1/kXTyPsNhf7h6hSN4Ijncvcnx/bfEN/lbSEql
fdDKoMsOBRDOLx8/qv7I7eRt8m1iu58deP5nH56lMu8sS0bz3vjsy5v8ge68zvWW2wVkKzU5W7me
pVb9zS0caDUy7/W6Tbc08VVbKZ+zJT/hLY7NywTQGC5Ta4uvRuj183G2B3I5ArpmuwuaacCcM8xp
u3eDjko9b060j4u2Wb4IAEu3GRuAOaYvsLmBdI1TBPOom+xhrZKQt9vcicuiooHVzH1kwkrQv7yf
+yGxQRH5IxTCvJVDhNeibS+ClPrl4jD3rPUONusjvG1+HZYLjuSlKPQRbK1HC5xTm0ylqJ6sl+g3
Z/+lp/pNVf38iDJIujvHdHeLQD54NzqU7mESfUfSIeMoGWcT7MOK7GEXOw6swj0uCuTdbMkRdCSq
zFYJ11QP2EtLWvYqf30GuQMIgPQA4u5USOep1aDjD1liVOjTfQtvwsMvtOsFF1iM79D6NklLNMcQ
xy87QsOjM6wIQM3vBxshCj9Lqq5dHEU0bA2BACDsqXesKopmtyAs3pzWwtbaJcSPsXRa3rnnFjo5
Fa3Q4sHZ+M6QvdKyOavDAf7dyilieSraHNF+WrRrPYZOxkmXQ8Pg19cu6z1swiw/MX8X89BkDyVz
woaKtt0E+IOSqbxhaDGNi6XjIIRmMiJ9gL7Vouwejc8mbM63tGLr1jYSuTOasSuRA+iz776UVI/3
OFpbURwyVTPkVjlSemS1xIO4F0JfCRlHVFDemm6eZ+e1ObFSyGhVZ1XqBBQX73IATT5kV7OoU9om
pQvvoeb9aHbmbKht4w5KjE5z3P/u8mSnebVcBn5vsxTsHJbb6rMbvcOIPbGdxh0A7b738Do2fEB8
LtcW/eTpqzkarXUngjmBD8XAyCJLdobvxhQPz9PjatotzvGQ3Wpsu71Invh+US9FVMCmnd5XPUcz
sqsfYyVAthaqLMNosdaJr2MYjGnEEroEX+9N+h6nK7O7mTpINw64fGwInlgeMx1O98s8u8A4WdMD
RJVrFhA4aIw7lq7TIwfb7nYUPKkjAHJgJfsQizKnO7puKr/3ntgLJWjylltG5tgiQEGB5FQ416G4
NiUITuhlc8byad2c7jWbp+wSMWgL+BWLdZd51vqtdqrl1bBm60fYl9UT8anptbNDDqSQLia1b6l6
/AqF33zphyB8K5eEKnU7cXVkVv2oDnPQsY+qxiWhhLr2jBuvyyA8tr7rvKY+QVnAkY24o81QduC4
Qt5PDgjTQzJv952AIyfem6EsP4Dhu5JAbsDekM1fGiEUtuQnsDvVz13uuItDpxarg+ZMi6Z4AtW1
8i/CHnpbZkLyLOSKNduXbZLHYSZK0noNlXcrPI8s6khFE+twi8TAN8A2VpouJwhIja61y4YsacCD
yvqhTNt82E3IjB1ykY3LIWswN6MyrFitDUHwBIINHvddAOu9QF6xkWuXxGnPJ1zxm23Myu9x26LW
JgIBmKos7T7KYMOxwkVHUusTI+Fi70L/VrH02ajMXcL1LkT9POhiCPewW/OasAbAfWCrmaH2rrOi
adRsyNqLpFhozqWfMkEiMLIx2fVWulwlA43AQHr99Ja1OOV9Nb/WWYDYTwwi8HIA9kOYsQvi7+ER
z6msXb7KfkSJd6xR9udzPRIPXMXsT+ebXc87bv4E7zDzbUviVkvWTr2xnQ3trsqvHFWih4dTaKwH
Ab+x5u6OReSuzinJ2DWd15v83xfOnDUItjQWxQTGzei8udrnGUVw+6kyArw+A+pM+h5KnYbfUumn
6WVmUi13WLM1rI6+37rjhSoqHJA2IP/sjT0j1Ni+o/cPfHIg2OF2+L7i2Vmm7msplRQX3HP9nC9i
KzmCp2NYn0r44vI1XGR5uQk8xj5hHpxwPRqm2VwA3a7FFb/Xuj4OY8AmTqWUQ/A4EW6ubssiGe0v
2kfE3Ac52aAjk0qvL7zBNpfzzFyLClZGmNOPkE5wBF5QS7W150YgBolHb3GnMw2jnIJ2TdY2lhjJ
7trApFxdcusrd6624SHlw0dGacbtRJv4BZbMHNtTaxhvA0ygEw0euCkXiw35sZjpXYysxdu+eSIf
qp3uU3/BBMZLHUrXRYciR9FftAEbG3aI1HqwW6blOWIvOQ9HOgrbPkbK8l910OG5gfozHC0y0O5+
rl31RP+yeMi9hgicMfVkAJam5f6TD93LRMbF2ZfhsLEqUyutTym0TnEgZJk8eNWSaHDaaUI0ZyqS
+ZGKpBk9iUjZhYNOtn3e01qxtmKx+2VZq/Wcp38OlTDxkmCOvaIfL0NaH9erCbSjdefMWfAwpJtl
OJBAivZUUAZDRP2itpEsC5SnyQVLf6eJxwdnK8wZP07zGa9FV1p+fa5JLNRXLYXJLjKrq+rvOQUo
3iM3b+B4pdECx7RkEvTRBB7wLSWl9titKvzhKs+4Tier4ZMkPnWNW5HFMj7/5UQjgGwx8TmNt2fT
2DoHlbYTmSlvxia84t/r4yYx8jxqeTDBADYopoAda7nyJLjLVzjZWDzv1mrZ3lYWJjoavM4uorTV
6bNw/eWKJTxiudYMP6xeMuPZlp59xVIRea5zM0HLLW5M+NGJt74hNAyXbYnL+IqsQw4MXmS+cfBc
NdeRAYur/04qRhkHDDuO9zIHS9gcfYOayBOLao/l0Ygxgk082+/zISjn8hyuNTdOBowuOWTlMqQH
A2woXodk6dyLrscndE+YMBgvWX3p7MJE78IKgQQvnT3022bDNjFKkC9O+WKwGORohBqE0SFmKyse
BfeqZIcptQgjygSGismAqmDcl8AtGdSG9Bw6lO9EKgT47Fvr4kepby8MpOFytS6aOpQ+4VHEpFOX
hOanZaFPBao8Bm6SQVBU59HBwyCpyPHesAlZHVvjVvR2BOkmTT4Kh5adow2cg+REnuXF9zpEUMU/
xdsXvIZ02JO44RJ78Fy/fTHosOTXsRdstrYJMRf7im3+aFNzWc9xbvp5XGSZ/aHnKr9W8G6fho4O
0xXwhzPd5vhy4Gqwuwujock5P6lJuQdq08mQwPQwTn4xZNdNXhbPHgns70TMegzpgh1FPOaap3ag
0/yZnY2dRomoMsRv05HXcxAEH97asus0qLc/YMfq8VFC4Y2otsTS4gkl6ku2fcuXrNcMgNx/U2O3
EI0p41LOfN0Hwa7BtjSFwjk13eqo+xZHPaMxcOKqHewfa16s3ytQVU1EPCR/C2h9pVu46UDD16Y7
XWVdN1BcBCnhx5iF3R2RKoov+OjNk7Laot0r2ka/5jVyJg/83jytJi5S3C/ppKiVsYyXjDzamZZ0
rkTzZHpOZHC+Z/e2lNWPcRjDr2Jiny0ierk1ZdQ8y7MzB1r9gMy69VWbn93V7NYo8cXoRmsIE6MP
DnK0WTqjZaYRpLr6a2JudIUiGZzHVlGQLReqssVWms1ERn82g2h6RVlR/7T4Y1iQq7TKS9fBUM8G
HWHeEpO7RAXGwY1XG1LfnKPYPXO7gpEeOpR4T4lVw30NqfbOP1u+B9hB38HEDjfDtK736rMP3Ecs
Z0OTzjBFl60y3P1sD5f91iSeFZlzjwEbjVti8msuCgKYfux9dpAPn33k3Wc3OQzq5ab6bCwHVNBf
1jZ2p2h0PjvNP/vNBaPTvZpGjgEhA/W1GW5d6CD3OcQ1ZE0vMQ83eMk/m9P/XxxUy9nbf/4N+//v
hIyNxfkbY/MaXfA//3b1g8lJ/fiJl/n5l34VCA3xC1IfWp/HELxBe7Zs/q8KoWH5v5jQkEjlhIJo
NI2a/5AIbf8X2D6hEyIiol1/6op/lwjFLz5B94AePd/mv9v/VlZnC+L8U4lwyfZSBSkCPM+IlxZi
CP/9dxKh7amw1WP+nFMUsat8irfHeTZ/TXf9y0DQHyWs316EeziZoA0cuqFBf/8igtKtdKurmoIy
OzWLCiG/Gsa5KalW/t27/yfS3J/+OkBIPQdZJ6Dt4I+vlLoMk+ESPlkLVpudRTPCLUdKxuF/92UA
nDpugGSFcgRy4Y8vs4bNXECpeXRYAgR76mHG+5YenuQv3rc/inHb+8bLhKgxSLektn6Gddk5ucyg
Ix2b1bgl3cT5nlJFvGNKhdrNgeGQ+D67NxqA/0Kh+rMXdh3bdDmLc3mYPymcJRfg2Avz0amLJHa4
yeUkjXJGobIbKU6DrC8Xr7hejP9i70yWIzfWLP0qbbVuXIMDjmlTZh1AjGRwHnMDS06YZ8AxPH1/
SKluSaxqqe++llKSDDICcLif/5zvJM3fAAORvr9dj2QFTC4RxHNIDu43IZmON80AWvXSGFGfPk6F
HEN/tGEs7aqBmsADqSRpBGhSTr6rLKN3tqAUcD399ef7Xy9YA7eFwfvPRWsg8f7587VnhulLbbzQ
ji1Bv0UPDYMyP8ugPP+rL7Tm8WAx2jbXEoiIP7/QqGnx7MRYHPus2YUDHgiVAaDxpig6/vUrEfb7
/taS+nP537BaHdt2VwrwH+9CWIzaqDfx1TKbUU7pTRL3QRhO3CduVRf3STtmbFJB0ZO+nlV4wkg0
k52yC5fdIKk0ityR1BEH+zGeghLT6xvub3ygQ2ubP4sRRvsmEn2LGRXSVxjYVIRXW8U9Agl/XgwX
QnoC650gQG5foMTpdMmEyHWbdln7fkaIR+8uD7sJiyEJiI0kU2xsTJFFOEtkpArOm6aj7TGSmt1F
aIrl7BKIu0yWZZ52hZW5yW5shvqnW6C/njvNC8tbl2azZ8DvhEDg+egVZqyIiaFEXfQ2mTDVdd3A
P9rJdnQnrD1eRmzYFfLeViW9WcAz+3pbzyHm6mJcUH/0vKg+hOVQTpHraa6OoTTah1mNurexmZsS
p88KzTnUSdQdoW7ERNcZCU9Eki2M59ZSJYd11Phr0DdPW2VNs3pwSMqZF+SJ5vRXKO7H2oT20dJ2
hs2pTYxsDW84dvgT04AevQ22Hd5RTqT1V2rADYM42rqwe4Q9abyxe11L4+aEz9yMSTi5bDL0YJ0x
aLc4sDo7ZRg7lfTdbEKMRUt2E1I5066dGFrONNrhtNH3QtvOdd2Cr5f1WHbalbZYGnvOGqdHat4a
i6zd4qCPFh5/WFBi6NCbSAjb9xRroBHvEYHQAnrIS31yUeAIaPQdOCdloOVnVlxblFdgREXj3BSz
s/TuQ5FHDVRtHNl6KPRd5LAlw1grrHgCAymyKjdlYBuR0zyHCkOgxOnmDMg3OeN5GbKrtEk7IaJj
n37IJyhMjEkx5H5xhmOGnBq63Xg+bqi2Di8xAZQDGCm6zm2iCvA42nRvp5ziiw3naa0sH6kDSMmE
W1RnmdamamqzDqTJSyXY76OavpimmyhM6xu9uIo9ouMXSqFd7Tszab/GuRoZ5pute/ZiO6qPlSjc
Z5PkFB5FuFWfKXmf6Kue2kFedTPGwA1Rz9ohZaE0ckp5Eu4nVr34aXZjBuYMgHRj77RTsdzQpqbI
2sACvZ7qSKNor0Esg8mROmzqddcaN/ie6XnmKDZVz7Eh6mEfL7ZrXvYQb+xDQpEA2VJrkoRky0ik
F6KMmxcbvxp2oYWjy1YsNj1+vfBKY69RX1e/RXE29Tub6A4mT4aefKmcyNrR8gARjP1wqtodId1Q
e5xHtNgHTINheJ30g8h37kyo+SWlz9N8mDGHxx9e0Tf2e5c0pnIJx89CUCeHN6B6biqxVsJN3O7e
OdWxhHGa4ATZn5XXF7npK70fcQCSwFTpY7Yw7yO30MYOUquJWZAazypCltN04snU2UQLn2UcScAv
qX0zu2SPt5zFBjyeo8pvO2vFbYhkdQEry2ioftEUZJkk7XCczENtXI45B3q/Fm1+K+x4uhkADKAE
tEQhAhxcyRRIK6QuIF0TFQNIxZRDOJUNfomXDKp97dhzwNjXJsA8qvhcsLIw1xID80u6o3nCJsVE
Fs2YAB6s/uInvMEzRZilxe2SaBXCa47wGvldlLjkvKRSa5TLeqy0hVmHxHMRkZdY2nFHSU5i79Dt
LXtjoBOUwHHa+EzbQPJK5tHUWObT6QaAl2X6XqVlYFm7UBt9ykuwibilVVyPpmRpFzhYnsrRiLBn
DuTwEO3DV91Iq/ch19XDZI2EHhyKFD7JKNLWEiM8/CCYq5/rxqKZQ/QJuYth6PV4O+ru/AoAtGgD
5sMOuQiz4+joiMr7YWEkyYJStuXFMkdM/oAwd88dsyjKGa3iLTZGEgT0ATZvfQHRw0fprI41mepk
H69pUcg7S3HMNEno0J0KVwUpYuqb5RTWLcfd/FFog/kzLTRcVsqdCciqvknuBRa3H/Ek5OOga+M7
K1QKEXlIPDfgMQdTI2XkAB0Vz86O4OOCf2uJnS8ocswMaVdTZIWb0QyDWm9HrkAMMZy4+0G/WwxZ
Yp3tcehsavaKug+iLcfFxaFR2/FH47YqFo8zeM7NQSTC6WdSoiXoLtqdjZnqhRQLLnVbjF3omxwv
Fvai881sSeNrSLL+EqTLeJ/zCYyBzYMVTE02GPmZWye8ojmUzKtNpTLZB28B02FqAPUY27VwXBae
kh5uIHd6X7E8Geo7QsoGRGv0PqdOSf2tFzO8A/3CWghGu0/9draqq7wLSQ7py1i/taPVaZtYrJlB
WghA6bktfToV+FiNkteSPh2jWXUeRl8ZDvKlHsk6q5p4UOx2KttmRI0u48xS2N7oi0uRVsPshVum
FPsxJA7sG4jdFh7Mfsx8B3f2ndkl07L7tS/6H1/Lv1ls8P7C11JBeaq6P9Y8rN/w26lVyn8AkDCZ
qiBtWQ48h/84tErzHwZNDQYBQ4PwHWGZf55ZNQGWYp3e888eKiwU4X/6WjTAFPLXqdXD7AH4FNPE
v2Bs+XVi/M9jq8uBGJwmQxtHMrHkgPRtL9s2SPJJBqupjth90n5jzchPLvi/JdHvzD6yduE4WGIr
AX296yVtayHu63uj7Cyaq1t9OVZl+UoZ7oRRhUoqxEA50Gytl3Hl85xknDaqorpBwqLkz7Ni51yS
BOUIBFCAkE4XDQ+jZYVPtA4l2HyRjX7UbVlcVmVbDaxkABmGol2CyJHTGR+vt5r4sBcQi19e5tiR
9wNuPgfTWxVQd/nYRHr1rI1m1bLDrMkK6g2zGR2xJvKr0d1mLBzPiVWV75MH+fFvTprG+ob9+Q3l
vEcvAAcDQSHHd4ZxTIHNzBPYYi6bi4elGtoTh7Q89Zn6urfV3ImPnujr1l7kgj+3HxEJGFc3d0hN
2TNVSePXwlwFt11PgrEICQ0xj0zuWxrFxqDiaXVKY9Cd5HOZ+f3hwv1vDv3rIenb7y7BIHNgc1bb
lPHttApTgmQLK87GLAlnjJ4V7kuDnbWtJe62wfP4N6f/b/zl9eqz/vSC305tZqjH7DSwAjCixrJK
VpfRuaBHjB3p7SyzXetgmpWTe8IwDrqsBEWVX+W5cWrD+ZnMPSzX1p+y8fDXb8Sf1Y/ffi+a5YFQ
Yk5C/jD/fMIz2m4aueAtdHG8tEwAqxOkj/BvxIH/9lVAXlucVy0U8W+H41rrUICdmkuFSNpl29K9
S7ec+psP9dcZ+9uniiHoF+jYQYH47ggyTXZ1xLth6KWuhoAMj40iLxFGFyT1wqd4iAVWd/ZqzzpD
yCfaFjV6Um09/dmaS/MFhzPcJryC6ZsR6Upm95QheUWRfQoj7xhqLaHYLsNExGqImQOv7nF10L0c
coxJdXg03AhzKsi7YW25V3lXvjQYSk6zVbSdb9E8GiUGiQ8GMSPsZybcjKtEfpx02plwqk/L0YSg
FP+mGPzP8+rfeDz84XL/L1LrfUWq4H/9n682ef/5x6fWr2/77bFluv/Q9dWRt/rl8LAhjf6uteLT
lDyZ1kcTXk0WiN+riTQDYBI6qsFMjuYgZFCu9t+FVk3a/6CyCGMnRky8WuuP+xeeWcLSefk/LFQs
UTwxWV4pZ9A9rF/r3/tHBYYRruUyA+ayBYRsBBEEi43Fxeisbaf98GpMkuG+0srOueTEjtqG45i2
trX8u6uvEDxseWkXpEiCtm7BwUENwQvim3m8XEnJ3PUWc4wXeagMTLbvMilbdVli7SB/r9dee1ho
M99ndF1HJ3bUoudCxbLhQcMmlXdvY4fBbjCXpUnniEbsNFjDwN1P2LYOeIC8MJibBlOoRbclFVwT
6Vp4RT/0Lutrz8eEakR7cEAus8ylCeH8m545EahdSsmiB/8j6x9Hp7bhxhhynf+4jIaviemCH8xK
7M/3Ogyz7M5IyKC9dVrn3K4ATv3WGtjLnuyK4zbEvwqWhyGmQu0KVTfVIVetch8Iv1ZWFyQKdlvg
AWimWjgicnfAYTUuBH8ZhxdHjkbKO6uqb0nBqsVhBEsThJVCxizYEZE6yZcxuhJuM9A5z59Xza9W
j/3hNJLbrz9Nl6kXBfYK3MbPHKcFIfWlGBk5rsdtnFIEhTuDQEQjsttaxGn7I7acpLtKbIhHG9MG
hn8sajN1v1wghMOB5oCl+5xB5wETpUMukfqmUxzSjCCHBJNHQW5T0wHZBqwMwhup8Wo5pBEfydek
5zYo83LhSBFWouJjAwojTYbGovai63KUpmtTQZLaNn+gCjUwQSj9VcIbQbcFA9umwF95nQ+KZJcC
prG8aESbEhNFiewfkkpui+4HPZFd+LIY8dQ8NRBiqhunKbF2eM1+6ZIHtoLyIhvN7Cki7HuMVs7t
L9/obNcfAtLG5GtKvehEXAPQWfGvC/c2zrLKlzTCBXE1opSQrNKwlUUR2O1pmvKblBOr+Wyi7AxM
OrN8vLAM4vMQwZJRD7oElYvcUi0HN4DeVGJj63KvQPip8MuRwKh2CInLbaj19Y4PleeHFuu4PhwN
H3NgegzoO4sZsE9gGp3JQwh6bdAVU1KrSesR+PbGRL9iTN7qNyNyYhT6EbIBrRV2AjpzI2o5oz/O
8Cn3iWZMyxvk+bCnwRlwhnGVwcxYrkmFZ8YzDPfhNctnyA9SSwa/6ufC3FeUAu+4w8JXvtTYp/Vg
gsjBapb5DVJYc/byuLVPOo5jlEe9Vf0dgN6Mp0rcxwaDSRzH3Lg9427tJVHw+t9mIoXjB5YUzz0i
3mrWQavzMTk3sNeMr1bXyflyGE7Ckz02nHax4QAfXSaTTrrrtqur/rBoXXGHhMoYvJ+bkGN922Qm
XJou9elKp6sDGgXcSumQgfCBdlavmqK2NEhR0dJNPLB0XNUh9wySZSI3C2XAYkMdA84PQAzuwSmJ
Iu2YimlbPEiN7XtOX3lbqIuWD1gxb8hQa+llNutEwkXWZeZFuPTFso6YCdVFIUXPhByAlG6NsSpe
FFHFjuZ5L6PxuFU31YyQSXFqagMtrWWOMmmCRmRAvHyGlbQvhA2GnLnX+EGhq9ri6rDvith9Wcj5
31EGK81jwh8tiHKFIF2MLtsXuDq3ob4ow58a1k9+Ec2FuKBXR6dJxH6pADkn8Is412td9zp5E+iE
pNCS94j42DNb4Oi6X8/Imd0lW9pI5zurdPN9zQx834TDfFkaefEQpcV4Sx7HNE6h033Zuo0lLUxK
yQF5qV+Jk1SPqTO6lGX2AhcCYVkUdDZrGw2gNVp64mACc3tCP+ayUEJJ2fOX3pvOi5MbBBenAWwJ
WD572/ZFmp8GG/tBiDD/JG26rfZsixrMlzmaAcG27LJXhcPByICcHnvrnB3dLdsKvQ3zTdmZ0+fQ
qse+tRXtwiS7X2SpNw+sAAbgENBo7bYotOw4sGn9ILDmXSUdOpVrlVFgsks/51iDf4xxvIjLvOrH
rSLKB04OA8k1NbvOLW/zdLTxBP/o6oEop6iwHK18wQjqhy7bIEKzgj6CwdwvGyFqLL02Nhge9lFQ
T4bd7B0l5R0uNJtV0YlfmDuoc6RcjdOVkA923LWvrU4RAt0NqDx0b97V0uy2tCTrB+VoJ9TXZBOb
9YOeTc3VKL0xvJ47japg7JUoe+h5/tha80Vvs9iadX9IjN4AkUCR8mGguf5kjrr1CFjtTTZ1eRJT
dIlP0RIboDD9k6hhBhjkN86OHK6z2c0f6gXn+SxU6w8tu1ZIDL2vkvCyrwzbt4a+vR3yobrwlnUr
YNZG8QpX2Tkx3tXucAZDgiir6loPszgw6DB+9bA675vCUdtGp6MqX4gpQfVLByqitEreMhdpsiOd
vBOYat4Fv5sURiAIhZxchq8oSa9J3FGW3YSvoTBuHCL0gNOAt6ZJK58bDYnRTOorJ+/PrWiGYxrX
wBK0qtC/wozBTdvGF7LtsAg3Mn4ik43ERCfqVBby6EWK7ULXnRpcephMFAuLKfUVbdEybvLART9M
XmXtePJ9GGYI4QRsCz7eYth7WUoxHQ1VZdmmeDm73KqPtYHFddOAgNoMSX9ddnK6YJPjHlhQvUvI
B9q+KCLriW2QZv+gJUBFHzBXhLfR87K5y3IdlEqdN0vgJUwBNmEa9s9pUpnmCZbR9GC5VVcESgsH
MrVO1ILKYg6VNQc6BqbiDpzr6LzmnlBvsVuAnqLaYz4kGNeDsSegptXiC9kCnBaLXPGZ8ci/cgf7
mQri9BV4CMszLB4/cXQim2EXNRdE+5ND2HuwFUEk0jVhxawvQ2oAb9Sbcz5pmW/ZpKUdDwjlRNgO
PNbsvnBnaGsEnoJ5fnlIKVWcRzuaOYaniYi6dszrddUeROTY/kAXSr9z2nl+p2KGEjCP/HB/LSU4
vaglymdNpbGl7WP2FzHmPyD+FlAidFsFoa08PmPN8HZp53TbFKPlNqzra6h6cJ4lnH2f0xWt000+
Y0wX+JQIA/L7wNtE3VgurXBsol1Rw7ydQ4t5QjmX+8pQVU3aF561JsgthdA94fIV5P1BELGebsCE
jrtpMYZtp8zx0lztfUjxtSSIm40fXpqV9yVB41c3s7KXGU3/ZQrj/m7yLAx5kbM0O3zH7rPbdv1B
qazcTUP1sRBaOjRpmwdRqrvnWpQYCyH57/Al5h/FaJj7AW7iIc7wLwBowyYGa+a6pcw5sOx0CLqo
S+7UKEsCfJpAiSqKR8Nyl5NlWOI5durHnOQQW2SqkVFq1adhNbU/5c5nxdWwVx6JF0iuABSwEm9U
pu7YJnQ8TBNJd1LjWT4GPvfGwLd5TBcnOrf459jYTRHPWhrfsqr7THIr1Xyuf3i/UjZ3LZ+meeo6
uwg6sAHP0izoNyv1fK+qPH6jRMM+xDPprQ05guyxs8p8L7uivKrGQf4YqxLOaFpgR+QkMhG6xXK1
BwXK9tQp55hoCDXWmBYzujcgHWZgnTLLZ5gEdtsZsD75Vmp8EZgeKBtgf7HpJh1Gq1MYLdRMRwBj
yHoe/mhMw9bAGHKsGYiKDfgC9gyaIY/Qvtp0C9CYIVETYa8+uS5NBz7QvmFPeNl4LGgO8Lg46z6o
3AjH9BQa8gU/gfVFUiZ/M2BmnBOvZ7e4yPbHbEC1wFCJqAegnploT3/oT8J8xQlAI6nYJQR+MS/M
gUh110GjtY26LXInjoGRLRFbuu4mN0Z5pYoJrzDYg22RF/0dHVjWVa+v7ZmQrzHH5ZVCDQOhzGRy
aBZs9GVyso1Fbzc5aCdE/pZ+P2IZ6ZCdmxQu+1DTEygm6JB+qylt44IptAJp5HkQOvFyiXXU0XG7
ZkkeAKungdWZBZwBHQLJleSKHa88KqIepmXUw0CbwfRdkEBwDnHjmneNps+HBvZZelLQJEJKAWT3
ONY6Rw/qEwQcDDlb/kDAlPh8nInpeejmc2sw9GcyluUxG209PswgordsYawbM1Tavomk/U4Bg24y
Aq+GG5dl+CjnLL1kYhm9OR3B42NEY7iDfb+CX41jjZDEbLNoZZTU+ImXkhOu0rxdLiwiOM0GxV/t
PBy8r1rqsgnM6TSAGsmtWLFv3MSOpX9JFyYgveXpUWOVe44GK3kjswvFlIzICxp4CZyG9UnYLQAm
0wY40vaxdj0sQ3TNlFIP/dqo8qfQhAcEwiScfWAb8ZWk/x3ioGNtUyuu4GjDQb5KzMy58io5/gRb
b23nxpbv4HzxxpRkoVaKIATRnEXx2IaNvMRBVD6UAPleqS5nOw3Us6g2E+71u5rUya4p8/yCpIz+
wyazs4U/ah/1vtVghTdL+CGpJwoEAY17Fzrm7VIOdCXNczc2ewziJPetXuwzO3nHAhk9UeiW+pRC
xeceJaLaEGdPCbib3R3RpOWgEghLHO6d9LLBV3Tqu2rc19osNyM2g1MDemIO0PWfYyHCY9ur+Z4O
8PTTxpbvz545XDQVl+Kg9+G7FTHH7C2MrHYxZXeCRZEHTzJgSOe0dAt6M+cCo3el8mrvNgn1cEfP
E8Qb4R4tWx8uc7uITvAtsJy4/Pl+WebNvSsLuBg0Mp2NuuXAPQ7JZVwkPMc1rMlXFlexZlgHyGS0
rXWJSdNHUljmDzJNxQXg6PoSroVAjazuO3LlzI/BqdD9lzINZf0G+tvQo7Af8zA5iWiAujkk0N7s
sc2fkLVH08cxTiNBSQCScvEkY/0uxC1R+e65bBwYk3Y1U9oMAz+DbR9StUkSwPZuo8iuah60EBMQ
oWMO16gnbKpp5t5Mrm4f4CgbkB6pY/UCBvjqZ9NW8mWYuvGxZnBp+XIipLiNGuE+gceQEBHTyTv2
g1V7F/MCqu1tqcB+H9KGPf7oFZl5lES1ph2Gu6Lbs1X+yDtyeqHejTcK9te4UY37pdNR99pRzdld
wEoY0usK58oqAUwkXHrKpDZpm711FgUtD6TruHEnIynhp47RsxfO9qGbZHeP8BHuGwpFNEAekW4d
17y5Q6t0NB/GqYWppBdWQt5eN72CJMZsb910bsuTZkms62PjjZflUOpglFHgsn27mObOCzt6o6vG
+rAjvdmHWZWO2zxmN07+Z6HXzAm1INNy/dNmJBzklU6pvOcUo98JlWU7jqfLuOUaF/JY26PqcSQY
8yXCDhwzLWrWljTJDoVJpBZtZh2IiNLr5hG8V8LYv4dihSm52jhFUrwPvaDVIFYgvB37PgkHFbTD
qL3rHdMfDFNIAYs53cdpIi/ZoJoB+pTjT4WhX2lwQ29FvpR7YzRNwmelcx40Od07YJiv+Es5iGlF
9mqz1HcBlGfQYx0y9EYKM7uaXS3eMieqtzxX04i+Ny/aEpmcz03fVA5OXlYVH3BDsrMgUN/ZzI19
xqW5t41nJm4+R678hklH1oFwg490Fk6IMpiJYjbZDOCgOA1kbPS7NvfUymvu5/wCtSNygywx4hQ+
5cC0iQ2EZt63dVdFN+T9Bs5tXFljgZWflkH7U9IXWr4NEY4Tkidt0+dB77Y4BFq7WaqnxGX5OAxZ
FqcDpi6GDi+9NbiEgxQFS9reKFQ8eEHNuT3a56mTWZBVi0UeQwdut5+qkYNMT8wovIgNzGJbl1pd
+zPuLefSmmr3a0xxf/yYIFdY1JP0LE7biohDC1CicG44OUhsIN4I7BuKddIdZeWm7i4eqtA9h5xr
w1vsk2G1yzk1jDTQsFTuFkx3RZBEhfUBaYLKLBA76abC3UsemG6FVPmCBKA9bWrydiQaLYORAZ5L
/l2ZqFCrAafOD6lQ2rDltbHGwCIU22hQ/YUc4x4/WsFj5q4ZHbXskswoQtDUTW+dVef2y0WbZbM8
WOBz4wP6UOFcUPAj4GtNC4rkZhkWEd5prsWLw3zQ3AA3m4z2KIWzOpLlKfqbWeuphDFx1s77FNOf
tstioG+HvjM07SZNaq8AmmqS1bPnzqgOnsRgcpnDUGeTzDFKf0RLt1l2y3Qw2W6lctxkDqfEG2wD
vO7SLwi1/7tzYOPpE4VZCVy3S4DYJbtj+dOL6QnqdOgg/hx7EX0cgIwuHexli1/EanZ3No4WEmEj
HshNZFHC3E3FeElUA4k5JGQZN9yenE7ywyJDakm1lg1SD3gj65ZiTz2y4dNTzr6jKOw3jDLRVoGE
ekTGwJqgt85xQD08FpkhLux5aY/hEGZBaHCKz/DHbWOjfbd7I/HdYXhhEDQQbzKaM/qr82AR4KE7
ZA0IKYwN5CU5ul2DG/5owulxcoue13JfcDdAoV+8U1J3J2OlrCiaIjeWBy+UXRfpnbik1wzmCpkg
wj0xriY/zuNnAGagLdMaAmajrVNTDXcUGZ5tE0fxPp46wiCq5Sgs2YKV2KKzbMQ65tiEgpvCh/g5
7sJCx43k9cMWYVzcWF0T+sqIzGKbqDoOj1anGvxBhp4hqrCAz1J6W7cUyc/OjN2dBR8+yABB0Hbp
xMrUzwth80OcOxcg26MD2ZhiK3Gh7hojv6ME8mdiA1XfFCzxt/AXxV7h3zja5HSO8VwbD31m118z
XsOVA0ayjoUwv8kXl2dXY7F+1dVwFlQ8vkodJoPeGfmRPT5QqJqX+zFiED/EVmkGBffUBcUN05db
Ql+iXZIb204ytQ9rYb/FqbpUy5Q/5aqPnlWt2QGnDefdDFPnTS8SJEve2BenY9+hoOnd09uIXWkS
6koIigJwQ+rYCGuYyKZCalLK810tanc6jPSdXsfPduXN6b4XwBSx3eF9nA0vutMGG+CwnXxC37aP
CVxxE0GRXLTziD+upvhUY6lu6COSg1Ibbwq/JBClo4gL9w0OIhZKxHHK+D7m2rTRmGUdLIv1PAA/
BSkvBXF0dusknMML5bT1jVNMP9nSa36ZKyQPbrxNRX77JnFnN7AFcmzgOMMte7C3gpt2hfXz9JnS
m5zxDSWMyUgBWFy+LFXWlluKbnsol3Vzj+cStnSSTvndUs23goZaDm2DviU7Xh8JbmmBxP2wwVcm
qN5KBBmR7D6NC20TNh6t2/jB2FvGXf1TZdiZevNu7ufHOcsOdimYdvTVC0jh6iItMBMKPTqQnj/E
qQmjXEzLmXzRKYQQtmWKHG5kXMt9KMr+Qk1tdS4Ae52Ehdwzsq89NobGuaeOJyx4lqCkp4yukrHf
RY0rPhsgzvcdNu1VAnbbjY1d9+iY7XvSMr5qELlOTuM0PoHnA/7QxicRk+/0hv1WKr09x0YZdFkE
q9WORt/o7BfWUPU61ORfcxVCQ2yVbw54m7dDIx2mA2l3IBVxmnNDC7CpQj+fChMOcihIVvaGMq9x
WK9gAbO3CB62kqJM1B06e7hfxn0e2smFGYY2pbJctvWSTAePMFNA8/lzTd6d6y0Uj3ouAPNqM4ha
HJMnB3TtZgYDRuqvfGwj+yVquTKzBNhCziCZiLB4pl1E+nxY64mNXD/gfiAGbAfctWzafqaD8p3w
dxNka49nJ+1iz16g2KqktC5J5Wsf9OJpGwGlwa9HBzNLXD3WGR/pNDDugg3M3q/JO+MEBdZFY2mi
5yWjAr0B7gxZDD7EQgmnn8R28aqYH26J/k5BpAp4veT4+xWgaN2a3ZrPT9aFnMD2+iCYow8Oouw1
jFxsJsjeMetgzXVcRfVpRPuFT19eDlnYPIm2Fr4D7Y7k1sRN6TblwREJdTB4QaetHln2YYiGPacZ
CMSglTHK2fo8bkv6W4bCHk6Ig6zhMZ7okv4AMBLWBZ9h+UmKNERgYFwPmyJ+lMPQXY5pnj3EFZuN
jZZPFIsmKVz1VRz+opjRCapuqB6NGUbpIDMX0YTRUUD34AjRwRz4e4U2ynNbc8keCRH/mNCQj5pX
V9JH6Oz67eQ4MD/jcmFjCGmKYromKMSEoVHDETRAQUu30EqhZtB0QauJUUq72gMAMU8TRK/nECX1
oqJBgsqauL5lug0OnuJbtuhIab6OjXdjxon2EwGDTbSW7TnyiLOBH+lxIUO+o6OCi7YhyTdbUYAo
dStK77bXMpflKMQNCd4MaxK9w4GQUDbGTOK8T+OeZqmR3hYkZiOAEPeepD1ANMYR4ZYKjCZit9SS
HWhknpq+UdNn2dL0uqXjIPYtJmnsagvS1MxeEYBkt1PJgCo0mfC3MAkyZW7rcUcsgDUIIrHa1fM8
76gh1A8luAa/80T+OSzlKaXsDOVdny+IZGvXrNf2nhbCfstmVQtaN9QfAAXRVjCP6m+cLt9iIKuh
iAyWBEtDtB2o0Tc/TVNAJzZppgPiqQ6c0HbZPAgGvLPzm6nj/xmQ+m6pcU1Kyw0hQEIS9jGcb4ai
cLTGzAkLXJbEW5pTYSfGdDFbi/g769KfMyCU0+KCgAcl18iJtaZA/uxACKksTOsCb7fJNJXsjHJA
PzJdCV/XmmYt8HhTF7ZpXvxAE4Cl9n9wbPw3Ti2xvmN/MPWsr497EKfZah9y6OH+8+uPjUsztO0l
26TUJEQIZFi5sRKMCwSZzXLnao5Xv+CfSNVZp87uBrggSgPJyDBgoK4BtvBq3TuLfuis3xxH/5Kz
5qHiWFh8rxXjc3wHot8mZA/+/Zy8oxlVX/1fftX+s1oTgt33L1p/m3/+LFhev/92q9vlT/9B1xIb
6dvhs53vPjtGr//hPFm/8v/3H3+PKj7MNVHF92ooMeLefSI6lH800Fhc9n/hE/3ku37mvxtvyn/W
lH3/Cb85cMgtrpk4ihRxshs4CfmAf0s7CvkPbiGX7To+NS508z9NOPhGV9SZw5WPnYxHLI6y3z04
Bm5TOGn0mUnLgEvl2v+KBceQ36x7Dumh1dwoaeUliOha9rfkHpQbKC3tSsFlBMRSNFqdqR36GqOy
ptnyIFukuM6s99hlhh9y0bug4WR3TZds9SwcNV2vpY6E/DWnXNtnvCdgtW8mQ6QQTUBRfKTAETk8
rCnfHRmLJa1ufTpmOp+stQz510+c0FICbcjfZk4tlFz20HRaxyWmMRG1O86yrI/6UE9PkVX3l41l
Znfo69alLRBT17QW353i+1loObyu6sV+DON4fppU6vjcGB9yFvzEzjLiY7eKvoD2zfNox6afCL4X
wG259cK8POdlF1AX2V/HSZFdI85/EGpwGOMVIBpy0zjCndQPZt59FFGoPSdl0V9X+GT8VDi4VSeY
sWTMyz0GOnUs5sS5Gvq6+yIM/aaKNbbNd2ojP1HPTOvh/1J3HsutM2m2fSJ0wCUSmBIArUjKmzNB
SEcSvEfCPX0v/lWDrkFH3Htnd1rmiKKAzM/svbampu8WBeQJyEgBoYaPPE388HnWxC87RLlP01zu
mep/yZgvcJVWfoWRypTtn18jqaQDSYPv6Z9PyVmWX3VE5pdpab4nRmQyB90FKNYI0l71QT1TK1S4
N4NYG8SvnaGw9ZTdrT52guGqjFLfM8LMr8JjkQInGHHNDf41S/HLX3VuN0bHL6FrwNU3PbvlXYG4
88XS+ZopE0j0GsZpi+FfXuBYyT1uq/y6RF1EIbnk14nZLysunrgL0n1+E42PL2Sjn6g89NxfnCJH
3k4G1h5W/BxWpDqT3d3KKSAmx/wuFf/mRDYutZ8gBQtGGX+8dhkgrtQy392+XAwmzn6dSzKt8KjB
aJfFFzNlfqI1fbMvgebDINJsRX24fa3g1CUTAH7lisyfwGpLcrQInxwhlwayiZ1f1126Xxaj4GJq
/iAFSmV6RMI2yQe42IIp7KJ19h+UAXyL7nhhaTPdV4sOcgSYCJEePcGa+r1RRPUI5Ks2D9JNafDV
1BZPjI1kmCWTvGIczU/GEKUs5ydMSq5i8AkQpwvyqNOvYljcsMGgf1d6gMxjB5PyBroCq1HpaHRP
k7i00JhDvZmjE0px65yTNBtIU3UfaT5PvmPPsOetnFpEWGOQyIHNAnoyClFq7H0lqzkKhFlHe6lc
69vSb7oSMnobcwPuqA7LqBOBhTLrPMRN47u1O/xkkyh8OXpxRnwIAw/7ZvYjlb2/Tjzwbk2lt3iz
0eDrYOMq7dx5aPXJemtIG3vMbFmHXWwm2KytJfmMR16EdXW6E/sTA7jKMj0uscwuPPXqjfxOI6xm
ux39XIFbJUUuvvS0g0dJIb01SnZJTs8EDMelc4shncyLhlTn0SPLgUdr8O4VAvmgJR/Pd2iGzkSy
rBeqcRi2kWkFdj4SXgMl3l84NhK/6+g+48EjNFS/yRIJjHB3qbVmoZwy5zI4yrrqFYsInQHktnUV
rkYhY6jNJSokhD3OeVK59VXyY7ekVouDIvmSYSrLB45KyAfjLI5FKUSIyOzipJZG+EN0EwT0z1Sk
1hRSbXbIFCMrZNvW8gmrbmuNvBKW7onATNkBarB5fVWV03HU7Nca2Ol9ogzjkjl1+pKjtzia1BVf
PUxGLIYmERwayQ7o0dshP5a96QBuiF3rYDTGS4+G6w2vI71544CQZoq94mx9lmlVh442uDxwyIJX
Bqn7dJ3wZU5VMhztqo9ehakxhc2Hha18PdwrJ1H7rgSkvYlKAYXYYqZJoZWf4GFrZwQ20SP+ThRc
UTOibdIxLgpnQmfTQ3/ZNpgWaMjctPgmH+MHjUG9SbR5byUG4D0HFb2CBLFXYK913+XdZ12mZcSu
zSBQTPRhb31WmQdjqEp0KDO6lDmRIVyw7sL3rzZU34XnEz57hXlHjdW67Us8sYd0ZqbedD/xPZo7
jSwvVqNM8+cPpsbpKUEMxVutvJD2Gfvp3IKizQmUw4vIJrMDxqfXZoeFQcafK+DCDSYzhNpmOwT6
qr3na4RnmHZf41WZyQNZ3bU8ExsSB2Znmgcy3cBkpeS3dVVF6OdkjF5IeqEXCpXsY7vh9Y6G8e9o
q3OHV2lTD/y+riZOxQz23+vx3urO4u3hP89EH9WiPhVlaYWdWrpz3pJrwjwhRu/XjJZxSvBNnBYz
KSEldSYPlCHax4RJ0J6ihDxsMujZckXTodNH541lfhlqkzv91RZG5e3UPPdjlR46rNIvPf3eK7sO
97TMsX57JawLeR7sX9EDmscBXIrYOLGDqY95pnhI0x6Y0KqJA0LD6i5aEHBaAjWOSXBzgGioohOM
ZGiuRnEhdocxWkLWC1IYJyS7mLP1lkxsA5I8dKM89mtr0aFH3tUk3SZEjYZS4HZTcd9lBzOxswct
jh8LpZZLLCbvRCZH/q0mpjY1+jZAL9VzBLiYYAdz8hvLLH9iY6nO9AFEniATRPFi16hTyD8ri/6p
jJcUu5gTyS0p59MPIZqlh9pgyUgFo9nfe1FpnlwM5g86+mIQElojjw4/EHfL2F69Jte/iceWp/6W
0WM684fGhvmkL6RQbiJbVVv0luVDAWvobok51BD63miIZER2Aoi9BSc39jtDVIBY0ug61O3DzHxx
R3zfWXfs9iGV7JnaSONp7wZzL/j3t0Ir75U2V0E6VuMTfsIbu0ybdlFSXptEvOaE5dxresSqZxjp
RdqY9GaPGDEuXHu1yjPv6uLHLQ8xyMbjJJH9l01TXrFM3/cWF0Bams9JVgVOuX5RwS5BhEJ3W3vi
j8es6FQMrhU2hB3w0oKzZyzp+Y0sniz0DtuuY9FTi1k/lgsuSMo0zde9oX8FbCtPnDRVaEyWAfYA
s3HV5OPXOs71Hzji5AREbtpdV2HMB62M7GtfaUDz7Nl7ZNzv7djrstDxkvWXrM9jN+njkyH66NoS
HHBBcjiGNniF7UiOSFDiSg+cybV2bBZBfqZEaZg14dKjVlhhMlnLNlsca9ugAvlr4TJkRSeXNlxI
72NM3784XG7nkqwucqqYhhxsU0EorMA4TLw1pvCRQLXBggruBV+m83cx5mJbUfj6QvbkkngIpBaE
yDu1DO0WZ+u8tWpMxu7osmFUJDiN+UzSjGDYp3ilj5YYzsnKrhaloBP2+GGOGbbJHYKAc2FDr2vB
QO68sa/IiOKcgOTmvFjwwLLOnMLVMNtwkLaGpnBodkLMqPGTpQzdgtT5rLA6qOEi2jja9EA2D1Qg
D2ckl8MtjkjmKJg44uJarPu60pbtapck/SyD7ZOJyYtGIsVpbNHitPak9q4xuLuGfdROs1v9e0ly
Zwf5D35fT4QLv1MEwkyhdQAedj9TFFR52/6NUSgw2On+9B6RBzb7LBb/stoRumLf1YtNNTy6l0Yk
V2zyFSqRBN9oX+lP7DivJAYlm8qMW79Wi7vjYkA9ukhzDEdP6/9682p/FNxuf6Nk8Q5VM/J01fpq
HKpqco0tWRuIp3D5WmfIZaSWASZxb0J5NZ2QFHQMuQrrnje2ORirLc5u0+ETbbH5vuuyB5+kJ+QZ
jUig4TmJ+RnAbfuZEu8bILFI9t7KkaJ6wwAVOmbnspjWk+uWjKZZJTIqTUGrb9RotI8CK/BDSVjr
h2Elne7rwol2k3WLaONWuVlWIRvej3GrPSpe0XKT1Fb0JZCa76kJ+1cR6RiPAYcsBw3F6Qs9sbim
ngMzJRPtjuFEhog/K/DyZY3r3k+MFfZS04uJ22hoH8bEq9jlO8wgN301qsN6y6BDPCK/uSjWg0jH
0USLHyf3DkCDHfJlYE4GUqSCZd/rNLPMBp861Rt9ZB4Xe0V5qCIvu2exSDaSOfYoMFPXys5JLs6G
RkijQ1LdMSnbhNGtIOROZibST1qlR40YYmOgsHKU7W6SpvzMsyYOyr4fT+7MNEcmA34yB9U9Wtho
s8Tife7TxYcA+1LeQnkrOX53/EdhzI6e53fhkOaevmNXZoezRndSrg2SV+l+4phYb5GEah93yUgk
tl7cjfHwmSvoJ62htO08Uo3HGsV6xEP7PQ7kZZE28ijXZufmoFv5rK8MyTrfnPJjrJybqhccmsuq
j/QBhSZiFOc569MzhGnyYUlVuhSss38NrzEeiP5O7zyTnFtVQYhdF8KuZigOe8qfB8RmfxYDoY6V
jjEhdVYHZ1RN4TJFzlEaAlFJO2hhbkGJSVWL8ggeoE5TGnSxXSN3wSkDDjPfEzZqvEYALRisL5Cm
b0JPeDJ38Fe+OTvJ46kSd19Ke1vDRAl1spgKzXuNuvI5n5enktE/gtQ+97N0ea5q2N/IWzfVOAGt
ka6P99/+aBhtn+oyk/fWElUv2txGG1Nar6saP8gvr+4VYgz6QIO5NK/CuWkybnP1nTaixh9tfM0l
qUGz8sZAuYD29M5R/oRoe4u5vXvR0dfeZfxuh5p6d9uu2RMjhoNM2Gfa+ZS/F2nmjxjRrkwQrGBO
u68l1b+qWy2VatZzN3NLemxLSSFNjlmJ3WgW+R8trzIfPQTJD9ov3DrivOprrc8f9VSPW2ee7ksB
x7eS/XLHlkM7OoMbbVfHYk9BYNwaAT3oKzI0lKG9kTDCAaOtd5NyM9ZoueS4acmZ7nOTJWyDInm1
62MeU00OeiMwLLoMLOym2CGYulCWGptMt9nl4GkMdcwKIVlT5JWat1DaQd0RRVj/nWu5AHlUKIUy
YaDb5ZJDToCoRYule3LX0fvjeV4fjOzSw7GIj61u0u171l/W8awgCuA0QocQXJ9zUYorSOdxl1EL
+4yBfpdBqsNEhOtm0MjlIQXH3EYRW8tZAWxzvD8gTJ7WzibxzzPPaeqdyH/6nYT6a8XOtmrzI+NQ
guuoKdJBeHiEo1Nac28yyQEbEu0KxkAaidtZC03E1ssyZG1bb5kQvlaFdtK87KVPm+lsN4v22EQZ
qxqz/nXAVavO/BbaihjATYLcoJNDfHlRbLeCRDXkZSJqCQfDeGt17y2lvmWB1e7xyhCLzTXn4nPc
1G5/xAu06QHX3Bh3ztPIJZnzQCC01D5yd8ZgACtxF0NMRisWlBrhaEAmLjHSKQywMa21qneRLa81
EVAb000w42alCooBYqwLgsRv3ZTNZL/+8oATS5st0I5rfReV82uDLOCBTanaaSzCXN1qGAAUL7oR
78pCy0i1tQOu7Vdt8O4aVcxHU1c/zOfQVDYLUbv2DUTQW88AL95KS1sfSOf9qPuO42rq3w2tfaiF
8VPa5VvreV/TEv9mtnuHrWETW4hWLe83LoyD21B3mwXuvJhIJp/Yx8dVDZ9J3U4nYH48bY2ltuQ2
H+BTdO+NBmtZGkZ+HbAkUivq0Z0s6ywUmiWDAlIKhSawy7xwzA3KUW/Pjdds0GwAyC5wopIlrLfY
ZqHU7samPM69tUMUdiyrmK5Oc1Crr98V6cc+H6dn37Oesqj94Mt8Gqpkj73/UrnJHCY4iJRVcK2q
Qxp30BRws4Zsg4v9LWpuS0y7c2X35xf0aZtsMp5A/8fMmcatfgOyrrpOzFbqAd1sHnNq8xgkIzNP
2qZC3kNzxKRUHt3ROXSo2Ry6io1H9NTGc7rjnKSvN2QvAlOwJir+dDKLS0S3qPqmHcOm6EUOU+Hb
JOtFE3jGcQRYRh3/oK3amfdhx7/y6KzZ1Uw7UBGruAB9OgxzRyKbW7xlcf84NlyUUX0SOoW016oA
xfRLs8a3RFrwmnHONINE5QcEBch28uXVnJOjXkRX/Px+FFv6riCdiEgn75DEeeS7qdo7ThM/W5WH
QMFRHyRjnOiHkWpgR0DiZxCKyFEGFx9wadNLnt4E+8eubhB4rmshP7sO2UGOvcsfpAamVsvN5rFv
xheGhMauLzTjmMSF7g+ubu/yqm+LMKqy/pXc5M7a3AQrR7x2xD5FJL5sIHBIGv5hPdcAFw6qJqSH
bRk6P0SHgckUGYoRo6EQVoNxdAh9/WFh5qKdYqMH/3n+GmoEKEOK39v2+vFMpVp9L7ldvK1e3B16
Y02PA6r/nhnBjLIGglD1JLsk+Qthw/hgxGbvSQkw7yFE9i9dj4Yr61ZtYw4ZG3rGdMeCmPojpKZA
ef0/H6l+pTKRvqxpf4yWdq+nUCWzcPhZDa048dqK7SgrvuAlXraR68z3LvmCt3Oif+y15DY0AkR0
HRKj24JIHkMwqOs1X5vovIC2DM3CS+6Tlk4ZObP3nivl+KnuAO3CafYqkdw890mRf8ZL3u5mtx62
ScGtZE2DeYTFoj3gb+DT42RId6aBuWGDNa3/yLoEMtkwu1CuTYLCeszaGNFow3RiWndFJ8c7unUG
Dj24m5YXDjgqU4dmVARRsrQJRCqiJ3AkXuBNLavqcm73vWiL7YgaGdtAaT/gav0hvzg68ytFh6zu
R9yZhLA7bK8xDcY6Vhr0DUdulP5UFS5qXuCl+UZ2lvHuZOwxaTqqMOHy3S4E0QWTZjImAQXzmHjL
8pQANzpIsi6/lRrkYyL6dwv5aM+iVUNboVkB0Xk2ruF2PTaV+eB0iAZhXdUISmJe7paJRscH+sT2
tTw1ote3zYAsmlHXvKOMUR8rc4OTU2Myq8yy29tth5dgcClcpdGfulgrXtq2px8GDsWPADif1IV+
p7j/7npHswOwhtYxzpdDhqZ7UyvRH9yqUYe861wfF7Z2TfQMOVBHteqkTwRLYZtr2utQ6PFdozcs
MtzqObUH85EkcpNZc1UD9hpKSB2ElzL8QvuMzGvCOGBn1aEoPYDb+ZrfdQ6kbVLRir0sMduROYjO
okyq8cA/W/9d81Gd4GIvdAxKC1V8+8N2VdYdY3Jb2avwPfBkhnHkGOeJrDbfs6enuLSGUAGi4jaH
kZktpThUsiSMi5j0MAbeRWJvF28815jw/GH1sXFQHdOsMD5ngx5xMDEvxLdTxRyc5jzP/FSaSvKY
3ViGcPezbVSpYZfimzu6oIv8GEXwtVhGwkiX5ZHszwS7jD4f6qUi+jRB6i2L6GFYBCKvpcsRWeTr
sSWfO8BKWmLMmuhCSQvYubfhKvqU2W+Sm5o1S9JHntzhuyogKDis8lGtszNhYSOD1OyMrSzUE+Ym
fKW1kwPwwfuJ5KF6y70M/KMzIynN+Gswsq6DHBETaTEJKUOW2e6YtbA2cTRxMQgIJx49ax80nJPn
aCbBk89zrkkBYI7oWGdA8uWd6eZ/YO8hCFns4qCisd01umSAQs9VgpDidPTsI++veT8ak7pi0pHI
DeBvJyzNMYQmxVbE6gPdFgq73HHvyCGo9ilw/B0ux6+bWDCol4IYzBTw3GnQZv0y4Kn5jjPCvjYl
wQrHBbf4LrH17ljrXXtmFQW9i3wWZlzhOLbD1rQVih2tIg+mqAwk+cQ1azEY9WqCEI75QN/NTCFO
DC310EjsdJuJ/GdMSwuoPQZGXPBTGOuZ8YWGyw07Yc1BEvfwyISBHthhPtvoyPXctZ2PsJFz35lW
F7CY227nZq0wV7Wc64lyz8xg5Mto2cU5jhozmJK+Dxt2QYRQ9I9dU+AcBlDxnKOYDb2hRVjmtLyB
mdsdl8XyCG0rVXHIRPHJsrHYtYU+nUf+176lF8g3NGnu+1wXz1jw8TwURbSFIIwM/19CNrX6cd6i
l4yxAkUO2ipbaj2/5OjYG6+DCsP95DyYkGYwtzQ9yLVmWNKnEdDWri6RpRfSuzG7SgNoRt1UDyip
2ERZlvNijGzNDKiEe41E77/6oJpLiwbyR1NsMiGySUJ3C5ZiERvD89Ks7a6fC9owZir3a1oxrZBS
Y/Kb8g4YlXVw6tV6B5rAeLUvylfYCyVzV7t4deh8cNczf+ZjevdLypYLZUpxLCXbwtUbx5exHb/T
tIwvZU8tw1zfmV6bUZsvDYRsHyDXt5f8s8XlH1FOpQWmksiEageP2corfq8vMuK4M7p3khK8e0uz
SywBusCXhKuipDS3cv0Nob0ZzK0zfpTTMrV+U0MV8pU9xTwQWU3gu+KzxYn7O1MUMW9N+eRuiSmq
x+d0HCtCJtEJ9UFGQfiHFBDtrRmHYV+58XBUjjt+QMEuH4wBxMEmtm1EaTc1NYQ8TBXs4j9ufqqz
9Eb7KhtDPxp4GwCWETK1wZLK+SYZcyAEss5dPNRvo863x3Lu18OWdMArGNFusuC0Z74BIk/IMVo0
tjrrNBvftuDHZc6ccdTF2Rfaj+mhtarpAMqa8Restl1rLmyULb0PPEf37mFQRocYRDvVJG6VX/QY
fRbAASeFdPYor6RJjkhRaVVQrEw0Eh4d/Nt9IKQqsPEYNNbdwn/gLyNf0ZwsWaCXPf9vEIcwGYb2
PhEeqiQPWKQhmacqzuSDpXf2e4trNOTN45tdrWam9eH3RTJfv62G6t6riKXoRhW3z1YXKI9md2ZD
PDEQPq9mSZuMXqe8RTQUX+MwZQE7IXSPyPr8hoxAUfOweGXBx8em0xxYszfHetJ0P7NVvI9laV05
VL37ihQaZmlROfpm19Vfi2is4Vs5ZdtoD/yY4WQKPHF+nOpYRQjMDWqW1goF9UqI+u1bqfhd4VZx
dgVNyX+fjhaTXcweK2R1l52c9QXyE4FADZha7ciIQkoD6w4hunDJt7VQYgbr7BohDH0edav4MnVE
HWvQWvP0HTHa9b2qIBPbK8ly/WDN3onHFDv+fO6KCrBfGtm/SzkqkjyXIWlJx0aMGkSYO24iymXq
Lt7cZD9rNZTzVmSkRF8L0WnB5NbSOGHRWe1wpZNMHs1Cmtcm0q0e0JJuoJ6lyAWfVBWi5zZZC/pl
zgV73a6gfF4jpijREyDTUQWaGz9mqWtid2F76tRBOWncSObSfaPEatjI8gbNtPDl2l0A/eJEMvu+
e9cJ7G1vk+/idaXr4TbtV+2tjNdJvlWOnZXbHF3CRK075sj1TaqNpWwcHkRvwETYyMx7n0RudmfW
NC/K5L9ZJywVn2XcV5jzRkKId3PtqqOLv5b7bUCB+5rOtYbvLsc8fyBgD7nqVBDqLfizvKxkowD4
VKsIZaOydx2t9OcoxuGiTaNm7UGRmg3rWKJPSeGJwbcSI5Awh2jB38ax7rNrMoihQJ6nzL3kiTrF
yHQCg/4UK77L2jO4zfS2XjHs+1Y7rYj8NlNBaDUOCvoiVpAYIxJCc3ZLUbr3DLc5I8TSl/Qy08C+
mTrDPdo2ztC3qYcpvLOnHPuy1ycQJibWH4XaMfqoWIjWQ3tHDGfHsJKo8Bb05Gz2HZs7wy6CZMyQ
QmLHJdqkLvF+UZqpkeQo1Q7Uv3aFdQEN5OCLxHF+IqhMjO8noJK00WTv+br0iq9CEBHu16bZfoNe
cayrmdcxQWZm0vwC0zSuWqujSUYOnz16C3rZrSXXlU0YIRiPOoWSjqjZWvIT29PGYdLTpNfGtkkH
VUBAxiNWNfZhAxkhfqUPFK5ZtDKo9+rkwR5NGSQ2j/vGqmXs+mVsaQUhYBzMYF06T/dHuUrkPfFU
4FpovRKvX5WvN21ko3netsebPPzOtZf5Vce+WpLBHvD++V5ECq1G4sDBWhdSXDXduTIR6XdaPVR3
Rq2y7YAYx2c4sFuTZnimSrb40obsh/aElIe5j1ToySWktHMSaovilRrtvDI36PCg4+xwloNt3Ei7
wvX8enVGv27n6oFvM2WTt7xrNZp0GS0Psh7hWUL73VCCgOtV1l/2kZS/9fDWchPf2SzEkyWxt5mj
/QFwg8F/MBCxR+13pzgsGo7OwbPLnTH1CBcyOhOm16eZIQgaVQwqjWM9lV1XEozhHuyY9Lhc0CGJ
qmIuUZtYVBYwfUw9kho8giS6SaeialHkMkrr8EGomBw7SpXt2iiPhIeK0ClDxx5s013z97OeV8El
C8HteY3tFq0KE/U6JphL4xhjPxXKeRzQG1fYwy2rqvzWoCPMZt3wMxXzIUC59F2+rDyonIhVyhSo
q9fqkqJMfiM7iu/DbPrirmmr9lmMojwnS/xSthSHcmlePSa0wM09MWnSJ8eKwI4mAy52cSPpFnB7
BehZHfoKvoHObLDDeOTI5bUI7dqY7xkajMe1ZhVJ+ZPuhkGESUz2tDCKk1TTgyjLoMnEvU06MxPj
A0zWGvRMZvu9rt0zHCMIp6a+KMvuIYpIbnJx/WD6HzCPod2f/KIjthk7K8vPaTtYwIlZmN7pLmnj
WmJcFdZCbPoOCfA2RL+KgHeWXvnXCgFgW81z9URQdLtpQHD4U7SYO9Z9us8k+ETge76rCKTeYAZZ
MfEPlI6kdjgsCFYqclogPYgXrMcqjrObt+uxSbphF+tNhv3aOeGSJLHGXA6xUYQk19sHgNRvtl3C
V2jjPWNAJlpRUxRHD9Ow4uSsX9mVTp9mWjNEGxoM+276pjVJfsL08MfC9f44Fyb45Krzhx7XkDdB
dlsmvd85XRxaHvLkdjUPsGgh6tbcTnr02BkTenT4iPveHtcdwZjqx5PRt5EnTKQqBP9tyWKwsJrX
nAXyYeqFe0GVyBCOaKC7osq128KxCaw+PhSaNd8CtszAFGwYPcNcvzmZUgbBqCscoK53pej0LbCw
oGPIs4nb1AkBEb9HXFRqTuo7WyuYdMSf9FHvUQ+yVRnIUIQ9vQhhgI8aiphlCg7enkiKq52ycB7s
5dMF+3pHwhENQGb/WCaML86u6uoaK4trFxwFf1bIN4Cu9+M8Gxtccp+yxNHDOpadl6lQ6AhI8Sb1
nS9d+4m10XehdRQV8+wyZMywsCzrOSFyE8aIfNFsOXPhIyNEg8MqQrfcjzo35c622GIsYs/0Q/Pr
2f6TYe3ZpZ1G+/CbV+ZdV3l/XYVUBYse4Wqc0uCiqu45UyyViGTbe0DLjS7eYlJm6g26Bb+ZCYTp
1JtucVhqy7zghX8ozfEry55qJ7vm5B+FrWcTDFeddD272NYwBkum3Ztxo+3LgWBqZZVfEhzE0sTn
vq+j92as33Jc50tKDnOLTxkfigz6Lor+kiq9Tcdiee6EyT5yeexcl7GWK49G110Sc63DCuexJgHa
5Hi2mgQ4T0Zki2RsQ+AslDTGb26ubdNowoNiCYoty8MIJ6jQnfqa4eOHWlEuR6OMa8aZMYL8zH2f
7eY9I1PGx6Ju48jN8Mfp9nw3dzqfcfS2uCABEkgzJiXHFGdBU1KqebqaTnp1RPHixu4hyewUQAm5
2AykaENGeq3xy8vInPTKxAtBlFxEkTGglt1LPSRHAhIDyKqfFsVfjsltA0Thb4+JZ4zJhCsIvWHf
UyXXaCCD08xeY9nuMIWgIhwePL0+9UZ1lem0X13suFmxt9LhktWNc+qBytkbJCZUPmOlaOjAcYBN
sEuEenXF+h+xLF5qRhiwbl4Sd9ihnY8eumIqw3rRtmtvHweV/2QjIK66PdHigHNyqyzINBJE9Yqn
vgCGXLg6uphs/jLmnKqBcXZIzp/4Y+Uoh8YkSQlhMpGVEOfpZ1mNhbYEwsO+ztx22gw1PJbTo6di
6zBOBrNxY0DuaLQloqFRiiqAdHfnqMG49Db3lskTAERMRGpafGP4J/F06hbiT+W/slBVewtGhZrK
I5HYaGH0xbOJo6uwmEXXDpHNdSpyOh4EIl7OBysm9loNVwxxAI/k1r4SiwLCFq3u3qUD0SryochJ
2jicnvbaEqln+0iq+Ixklmk+hDpEjRWkeTdRB/aX49XuLNu3aKXvFYAgq68mNnt540sl2jsAHO5d
kbW9D/7kIcWyubIKp5cg70vPlb1jhOMeFQCr3dTPp8HqLqkhXrnaTlAGJAxvaqW00HGf4rTd5/XA
QzDZ5cNgTdZ9O+KF5+sffTeP7oDcha1K9zQnrCaZDOVRs0vaboKg8MVwml1DNhg+lj5cLK4WYOY/
DHK604aOKVB8JnnvUA/FKzcRejXIgSV2p2JC4asmpjY1dfaGZAf323YxXfkKn6gKkcqIn8m20nPm
Vdkd20nvHLMOPSZw6jOsnz0Mu1HY345FHZe25W/ucV2iPCkDnBVU7rJ3HwgtZRy15JDBl8gLuHTc
y8TK7K506/L/wbjwf+ZKuDY/1dPQ/fwM58/m/wNrgiFAaP7v3oRzXXzX43/QQP/5f/ybBqr/l8Hf
QPccW4fF6eFF+ZcVwXT+CxaoDeaY9GXxL7r1v3mg9i223SBcyaAnsukkMMj824pgC6wN0nA9FL0u
ccrC+7+xIhjC+E/TDxZqUAuwSvkgholn/GaV+J800NlDvNAyKgQmOJ7GSSun0O6X4SHjHCWZARWM
trMa7Pgmog8050bIUHP05YQdIbf1MtvXqaP3206lvPA5XjiEb0s0PxIicrScgixjd/y2Otz9w5C1
Wx2pO9cMs/+4n8WrTqVPbmFzMlkqv8fl5O1YD2ePK/SIQFb2WTiax+4s7o9673IAltqv2Uzz2XCW
J16Cb+A6o7VNdUabJMgNE0dhj3YHIR0rfd4WZNIJJyftK1M0whFYT8SA0O5R9OUsjVCq5EGmRyZT
z3ZCkVSP5C8852ggk+1EyjNx3AtcK2sunwFsIjlv0C0MZjXgQjRMoyR3OVrkFtWovqfEY0ldLZry
zVjU+PhWxHasApYzu2wmVqVGAqC5RI9NTRhEiBiZ0JSECdimSlGKA0SkI3Qypw9po+Nr1g8vZpmY
b3CE7LvZ6RkfTzj7ceYuMWvjyoOc2recGRaD/CrvbrjwzyJfBB1rrd+spJW8FiNg0w2hWk6Yg0S4
9knZfHFQTmQnlyaHGIaTQWjRNa6sZDx2sSdeBB2JuddkW+Jdx6D37BF/8kBwH/o3rgvjry64wpyF
P87G1tr+GA0owqoO4zl5NMyrNkpN6pPqqrhLyFc4jjSu2ka0gnmsZ2dhyy7rbyK6/PDf7J3JktxI
lmV/pSXXjRBAASgUi9oYzMxt8Hki6RuIO+mOeQYUw9fXATOzi2RkMSRr2VLbCJI2KVSfvnfvuelA
/Z+0bfmShS6CzihDIeq2sMAKGvhnDcHpDL/UuOmzGs8tcAZ99kbK0K1nO0/h+uYHWHGA3GA/QZ1r
dsh65f3s31YRhIJNXWp/i0EgfYFMHQc5PeZ8lX1keoKK5NVNctmlfnKYNOOLNJPMfBekRK4xJVuH
kOFNpCJ50DyOGP2hbTck3pIpmPj7Hi3Txhmqed8Vw5lmyqdIMvjI52iA9FH13BPHvTEmw55u2jZq
5iuZgcNIfEfukOlvx3p0L3yDKOwsRObVIzUsPeaiMt07pEsGqkMY2xiSmxHTsynyLlleW7tF4Uv/
Od2BprY48kp6qOaCj6BcvkRgyMCZsBriZZ4vauLDto2j0cVQFbuWkHsdLsXqBXcQdTEBrKP0cmS0
6md3Y166xzlsKNj6tZXXuS65on1/Uo0TYaAejBM8wYzptv/gxnN74SiT+/OQg4j1p/7g4pO3eh0w
LSOAGuPkDkGQswOlwMyyMEAK9x2324npH0N9bE8MnDGqy/lM8XvTzcnNPIWXIayMTUXvcg8HKoiA
D7rkyfqM+nyzTJ7GKk+Oo5NuM209eXMmL0F7EDqhwNZGrdA09t2eTI/kY0mXImjV+LYQerIHzvvE
UAlfRePdEXb1OfJ1flU1PSsE0VmLhbOo19S5u5iElduymbnYFVTG+WzuAXjLt16nywXEA6QqxtqY
ro3+0BjKfKZpyhNYlrAVlVWgSWNsKFJaSlTW04cbliSeF3K1yQ+kaYLnM9esDAKMA5wcXOk61KVj
mFwvC496wMMbroGMKD92atb500wEWEYDvqsJfdcZJEFlb3tCIuF5hZcSyZnedIW7i5z8YrIhodqD
uFs0AhTUDSpIxuh9YDx0yplUHQwLXxhgKNpAMz6EQx1587WV5OOrHVoStFJzyGvAWsKr1W4Q1VBd
JeNiIyljwT+7tVxyCtc8e+i91ZlklGjf2Hi4MaWFByircaydcLP0joVCt2DpBQSGWVH/KG83jY1z
h1wQPRiqV3Xq87Z+ro08XL3cWPX2Lruo2iGhWBOvwesJAwX6ZvJomXAhaacLwnxhRfJs7Ksqto65
A8K2h8/Acp9FR9lcuRW1v3yNohgxWJ0zwY9L9+BVuHtCtYDG8KoQxY5RCFS/roWBhCAtmEghgBJT
1+0u11BaUuYPEO88cV03fn1pFBOFZp8t95E2nMvBt0PiPtnkaj1GJOEK+J+tM9QB/Fv7njEOEP5p
TBx3i3s7eQEI4t1gXvf3pltkV0zfQ6amrDYew6suaz+P81HTOcSN0R5si5F7JZOrWsrbamiw65DE
sAlzvZwzQ+Q3aoSZgmO7bQMkytk2x+EQNJK+A/hGLu5Riry0ZK3ibQ/wOsF8DSOD4Oiuus0jy91b
6RzeLh37GSrQHVlMWzH0DirT6jJZ4RlFUd4UmuTs1inqm6Fu9pk2EN+OWxPwm98Y8AhcEe1mQB6g
x7LpMhRNui8H0I5m2jUBQtGTpKl7HzJ9I5DyIZmiN2b8GP+0Ng6d57cXEEG8jbUwC8OwnYK7r2Nx
63MVAuBSX0uFWNH065OdO/2Rq7bzkObNR5dZHxpn+WVtILebYQFtPe44wZBee2qKL4DJ4W1j5d03
Bh96gyTtodT0Xhac+JdRWRp7rxPi4Mu0uIQjYN6WskhPyp3gAeZ88aKImhtk3PUtxCfeO7qUNwuo
EFe9EKESjpjGT52rxPMfYUNWX4TVYNxA94NAXjy3Bu0Ap6o5v5J0hlnnuDwScXgYgMiwt9TNXTO0
0UO+pNHzPHUE6HDQiJFI2qkaw+ukplEY+6BcGvBAm17Ke83YlX8SJwpZKMmF7DGWKJiQb9rOySGY
jPYECJsQDKfrrko3vrSLUQX4SeYALcNrbLT1g2nq9AGmS32WsLl57svlaNYUSqRQjVe2O8CtSwt3
T/76F2aExQU/UkgI02yxZU+CUbZT15vanBhLQ21DpmNwhkn/KLNCIwRY8q/diO+mApTMYAWWWOU9
p1G5z1Fln7TVWjxpfnnr6XDaJT0GtD5meDyC577hLqZu4rx8svAdbTw0ayQ4dRvi25x7AqMTOp8a
oIbpV+eWbeVBqWg6L0hodkkV0SMUXJm6zbgQKdXYjmFte54Ol5F7Up8hZXMN6Q1j55L2BTvLluJc
W4xutvQLxjMPUl7T8a3y1wzFOFPT1n9dWr/6bI1mcqXEosZjn6NcNOx8eR21Da0gnbvhpegi917S
sUJZOFXPReE6t/Pgq41EBHNyXe9p7iFe25zmZ4IAGqROsXnnNxb9qZoEMCDxcfQFK6z+yKao3NV9
t2wBFWDFqn0DXNdQNPQipvEDhqK+11bpnTMiRCAr+Iws+d/fCm9oTqZtxR9LJN8ROYZBOUr8X0Mh
99FMMBO9fYlgg6AZj50/cDx6xXS1i5Lhk0PSMaBXcZgdDW9pcZVx1ceyMvDbut5jmq8/eDqyCTJ3
q6D5lC5UW+YCQOXhDfagt9hPjTQ9hq6azlPv2id8FNew99oD415vY/gGMN6qx1cG0O0aBJH4CrPH
5R1hfi/7BX9uOpeAshYz3ieNx3gWUapzku30iVZ6kLZp9t6TNMOc05bPfaNJmDe9+nZU/Vvq6ehI
/BWXc69C+CYYrDUGjQ2KxeGp9qt876jkiyfVtBOWTxiX1lvG10+RnveVYx5dYZ5cqRV+LS+8iEVX
X+At2ZY0IQsk6XyDZvdYDtFD069XdFiGXoJQP701O2TN2OWCYemuVQ7f0Ip77yLCV07USSwvCDS8
LZU5HBpvea2UcZ3kXQvoDXJ6/V0nBCuOmDQVBaNpJiQQWDvD6aiv4VF2Tr8ti/aCEgRtFhK6NkXw
l3YabXXsZCfWcQFN3x4PjTaSwOLPn42epy5qc+i0s4XEgK7qHaq/cseF39iDGY6vqphgGMxTHaCL
0j8kYFW2pNQlmOmILffi6dkd0Z1T6kC8z/SloSjpwKF8BaKYbkItwJe4IIyaedhNEwJrme+Ywe4a
0533JtUGwUa45Lw4OxHg9mGl9Qm0lH9EraACY7aLh5gchiPMQrWZkAJuiwyRQ5/htiM+zz8hE472
WYqMsorDPFgWpiSTCMNd7o3JwaWBisc7JLY9rA/aXcrLqKK55bgutlSzfbPQ7K9JJxhG4GW3bqm3
6Pmzy2awddC3dPhpoTMvr+FF4UkdX5ng4vowDPuGnfgTPov2AWxmiCZKUGkRAH7y4KFhEsHgbtgc
6Dn8S015fFlz1dtAWi5OuANARtLLbrFvDZ1CWDs6j3nM/MFZ/EPrQ22xkcmr6ZiE0I1J+J72TeY/
9+wnWDrlpdUyzyocTRgn1ChQwdGwq93YZgw2dfsRkeY+Z5wG+8dYDsiM34xGMgnyjGTrod65tIQT
3mCU/qJkTAAm27MXIrdu7R1HvhHHV+ixukPS2f2e25JHG9xexdEyQCMfow+2ln3rmM1houTftsSH
Y7OunxybvMKiMcaD32F/8uP4KQe1+uJHSH56lguQQ8UraX0us3nEe9KhJwHUEuR+eM8Zr9EKNpfW
yD/c1ZrTJjz4ET+JpasNGHM6aRU/afnkNilHXETEQ9s0h8qjVDOhn0+tvx8lf46r9QX9PvDUmf2c
p/Sm+3TMjlEzDmcDkSQ3Tox4MhMcilQYXssI1+pOE5opkXnxzltS0AjxQtnt548lTBjANnhFivDQ
6g5NBEGOzEfKfmdB/0nGtNsao8q3JgIM7O3oMQ1jYIaZMvSeHN48e/5RkAdnA2084UZzATkm7mFB
V7sBkoNSxSpv57xuD8xRQdwWfXWgcRxi7PR7dm7cbGKuqDc9auVl10UlskQUaEGSJrTLjfTbFNu3
nbNHKZLeRsBHDuAI40PW9Z+hERmBXdgv5E8g67YyuR3ZGi794mbQ7yN31Q14bWbrwjr6qQmkJOT0
rT9nEoy5LPDr1dVhgbvHuJdOjq4Ds5Tfqr54QWil+SvchEUxPNGhFkHFHSLrHJQkmKkh5Sv5yZ7U
WxgBTJk7xOS5K899liK/SqerkV5PAH9vguyHAF+kLjfultShmqfSqFEPcKL725jIi3NqYanTeUM7
WaganyvwXAPx6IbZp+aBrvC+6hYRwSDElnttccYGPm8Ht78DxTcEaQ9Xbem/eGImFKUZHyZUdjsO
L82t0qGtBGwV6QLowCohHEkrLGtQevkW6LDSNxniLNrlajku0t1BGHJgOqFS6oe2CTqaYJQTsXVA
14qw3Jt7brFSf+aJuE6ifFNNw6EX3rQZBYm1y1TbQU2dSrumb4AnlTpIiw635bMiXGKrARHcCvpW
7HhLu3UsXMGhK4Mm9hEDNXi3Zga2GxBt1dnCbbw1YoNyhtl8zL/YkUIZ+c7dzE5dmjC3m0bt5pTm
9mQ0tzrubop6vImAVBNjQuOgwd2iYJKGoTee2G/AYY/T93bdWaNxLvxB7pKI7VcycU5scYXJ2tlI
N0agQs+PgRweU0TQamfNlXNQhVsHQhf3KNHXwFMEyiMerBqlo+WGN75fd1gdVP1Wi9UDpevkGiVN
fDCM9CPxuMQOdl0fV3nP1ncXehQGn21yTbWxZ7bM0gXCWEzli0bOeVOkfHVJ7xgnCzHBqbC7dQ5r
fLUAQjInR03tVbHGfAqpJ6kEFktrBtLsYoiNCYXZ4f3lBgCg7CZczFUOLZr10pFdUcavN1L7gZV7
p8hroA/eX6GxQDVVR4DcjYavZgLebVvi0UPyPWLlhF76NWy6C7jl9wU38kPTJ/fuuFp6zfy+jXub
5K/5OBfRnQJcjlq5OM19u4/cCE+x+c0s+mxv5ZW9bZmLB05RDptCtD4TGLZDMSgwhsyHgJuswlCq
qKK4EyAHKO36C9cHczUZ5kUcr8Z/qEhmqq6cgTSwxMMMVpf3qSCco10zBxVvZaysZEsmLK4j58LX
0yft44+vB5mQagDzrI1GtfGaBvREfoNUUG51U9abxBkktwfnxo7Tk9dHT2RmXCwGhjqJaisHKXd0
YBAHyvI/ymjaarxnmjAhygv9hW7toQ3Hm8XU92ZkeFujes+K8bXzhpnuVMLTHWGBUuhaVBI/pIt6
czrPvCiq2dsS/jcfcBz6+0FHr7md78eYb0HAm2pbm/E1Oaca/Qr9u4yLTEwmaWFGdx04jX2jjC9a
5S+ING5pTjsIfvNkS+bvvrCM7YzWkMFWERhpfwc27Zm2xEjuCnN2zImM+XFJbsiuRp00zxxXSxZe
ZHN502s3mLxPc1V9AMtmL/JsBCVxcevLEv2z8PJb4UvSRK28QZ1Lt2WBF0qXmHDEGTVpnRR7Sf7u
nuwG7hjcOuN2xpjYns2kvxryFEFo1rxPon+O2m4/peJ1LjJml6HiuuRg4XBBnLR0Y7Y2jbCA07zZ
IhQlGWZWN3kyvTAEeIurCel9RsUY9+lX7UHzLKal3o6RBi/hU2LmHv3LsJmBNgughRIz2ZyqI0ki
miN/uMujNa/HbPB72yz8PO0fclotzHUFANGZjBoD/Sw9zgZmnUVjGBK5hXTaWO02zROp7S+g2osN
7nL7cZUTcG3ztyw1DKpZet1UxkO1OICzy69gTbaR5TeBtDU0ReiAm4yGDLZz4li07X0DvjRuVI8F
lcHfvh2LGznD8p0i1i0t6wRCEOYc/mJADra5HVtxDM3yBESZFqnEtKV5OWjd2OBGZ4p25jxbO7td
KSNVhtJsMQDDzWtivBGybhrjmxOCMRaJWwRAH4fAs0s+VgU6AO2qg3yg/5QJh1LA5mIeRki76TZI
Xs1IONXyXBGW3sqNgRAQ1vZ8hyxF8E7NC1pMDyG82i2Wd3sfk9ERdCmUjnkGsTfWxoeX6qPRZO8K
lZ8prVtkacfWG14jwEGBWOznxBPkT9nxzUxyPfyEwzD1Zyj6BQG5agnynu+R5jaZLBWcGFfh2DUJ
UyN0bGDyXMBMjU3lQ1Lyi8AjPm6TWhym3pTd07OAjRHvMAIdAGHLZ7Ivz3NtvnG7Hi8S81JP+iL2
29skcp4YOztnrdEBJ1V4miiwu/x9tpKvVp2eYld/hrrMQPk1Ef4nVQwv2gnlc9G3MMqRkp0sMDg4
c8Jj30Bzdjos4fGM+B1iHgYWkoy2nVceyEa9mHoJucR563vrOUu7+MCMacu3pQh8ohyo3hV1Vk0o
VmQT3Sza+aVvO86LVCB4wBroTWAzjAY0I00uMmZQXgQsfcIQCJaQ9deao3FretlwynFoX2TEIByd
htw4rhruQVrjDSiC+jVdm75o1O9mvMRumz+q0b5TtfGZSFq1qTOj2gkkEbumphxy3eVbbPbNVUgk
OqECL6pah8N6MDemIrnBi8NsFycuHg5jlmSBqAZEiNOeaa+fp9w/O7Z/CVDQChJv+VIt6AoxokOz
8DgdC6+AcFgYzTtUnQljZxvvW+neOJ7A9R1md9PQM5tBN2AN0WMVOggmnNspZaO2smmHhztw1bgc
ShyjfWXjiYWfgLyGPJ9ck+SHx4chPCUHfkcCJfyEWs0drTuCp0g7Q5hqj3G6HRKm+SFlk1mCBkhr
P9vGHf7vSeKcM1Xn38f0K+hzj9VN3nRv3yem/xb17v/T4bH8bQDy1esAXCYZuh9Jdtb6d/4+Ppb2
H1gKleeRCwky8QeUnSv/AB0nhIkpwQeKKRlS/zNP0jL/YKbrgeInOtKDXPdfLDtDmH+4ggatryQE
RtMiH/mfVL9/sBMBAv63zEhrRdX9wFIUa8jy9+k1wEgfWs0vaZJL2iAhy7wpKDPPOhHvPT1JUmvi
bTlMRYCod9h3XYOAuekxj/XVkr6O5uh9NE08H38Yu/8LruMvWMn1rTDgXj+VZUvHEStI8+vrPXHx
3X/8zfq/rNvOUB7AAVFF3cEVhA1yWx4OHhZSNJZO3N9lKgq/NpOz/AU685fwX+EQBe0pxuf8EB5T
fab8P7407iVj7OylIiQmfuaevICumt5ThGdtxHXn95/z55G9Wl8MciA/HBhDB/T4Ly8GIhISW6bq
bW6sbsd4eLVrkKv/kxchW5s7DGtM/fIisS7bCFNwvRVFYpFpkuqVhGc//P5V1tXx4+phD5OKX8pf
Pwq5pL+snrrTmEatoWecV93Rrif+PWoefW+BBbR8wYd5VLq45bTd/f51HR6OX19YrQnTykf4gB9w
/f8/rBXon62BgxpvuFsZfjA09Lv32aiaT+TKOfA5xIKLKKlMBmPLcjUZlf9I8Yekt9FVWGyHFNtd
6DZ0re1mVE/zbPhcCGEXfUq4ENG0F4YZbwwqUzbZRlCt+nKBD9VN9mNPv+gxXjtw46AXgn8ymYXH
ppyX63lyPXEUw5Kj0hKg8jcViVbeRg+R8o/UeR7uUmZN6PGKxHguU/u55SuLDnY7rFGQ/YBCw00R
mOM07fDj0qiALvIX396fvjzyIgQxtpbpYfb9vif8+OW5dWVk1N0ojbrsCnjRsGsTmEW/f5U/PVMe
hS1cF9vmefb9X5+pPpkYv/RAR0ZO3q1PVCoucZoNzqTNvQbZG/z+9dgTf1kStuShshHEsOH+KVFa
GgWB50h8t5an+OUGaNejbBjcY+TfNEiet9bcqH//Q0rbsdm9cbXgnP4lQh7GB/YnGaJNzQb00DVe
QoDNsNvw4MxJ/hcf8U87x3qMuKbn4O6wODp+IfzSl7J0Cx5mi12KNl9LiszgA+P7/Rf5K1+XJxmb
FL8dezAsauRPPz9cvVWLZGTj2uJAKV+U4sNvS1VnxBNUiXpUmpHq0Epq9EhkRTA3XrEvEwf9BiHJ
3qOEyHVD41Kpv3/8/60y/uaymP97hVrwWr//n+f39tv7j1XG+nf+XmSs+dNQmKkUbM+2JHsiR+ff
VWqGcP+w+TUdNOVCsmT4S/+oMizvD4sfmlPfZT0BmqM0+IdKzXL+oFxhskJutWAy6Vr/To3h/Fxj
8Di669HKMpGez4P5fTP/Yb+JCilG1+nopZnQ6zKH+RsKHMaVbETOSRPR9oIoIELb29qCSTIGjMTP
SPcBH1m8VhYXGJI+Gti6ldxO6WrXKXIzv5F177w6qhLnQZnIP1Qy4sgPFwGVELCT+hz6sL7TIcP8
ktGv+wSYb7g0YHZOFf6mRgvLPrSWb3xiTs/VPa3mi3hw3DdYMcarQ/YN5AYLQR3YxcCVdKzyXM9H
tp9xm0mRPP3wo/6L+uf7ofVfp+m6bZFfyoZJ55KtjNLg5+eumhmSZ6X94XquABCLf7fLm2m8cIeW
6MMox/xfWrS0IrekYxjL4as7E9O7yR2PmTW0vunBSFLL3KR0hZ9N5rvzptUI9FKDKVJe1TnOXFOT
2dS2QCkI2Eh2JcaLy//B5/B8PPG+ib3Tl79sUzYZHRiOqg8sgPF9EYbvMYOAi7xGkg41jKMvqr61
tK9QDEf2RaRjee8XgBN7CkAwYzQ1wj6y3sI81KfQpdPpF1x201EcVRS356zUzi0BWSnWjSo5/f7N
/3xqff8NKAIVzjUeGyrRX9jmLf5lG4/MR1mExWVpKucS8xuGoF6LSyuzq+3vX85aD4iff3OfkpfN
lgfDhXvwSwW1jDk8HeG9A1/5bGTuU5wvFABIaA5UVvk5HEcTiwQIaDRArP2p2P/+Ddh/ejiRqXrS
XOs4VKRC/fJjFWk3tUzB35MlNy2umC4+ZQDXzTeENuJjQd1jBmGnj+De3GTXaHN+KxxMcMGSuPPr
iIJCr5B+5NyTuHGJEiXcbckbkj11vltw+8RbzFIQcRdCjM+agrXcVZZnPFeJsdPSzNx9ZPdxzxDU
vl9gtQ0H9I7Rp7Iso3sjRE+IX1bV599/bPHzZYPf2WdXUq7rcvnyXTrWPz9rDhjgKI77r7ZudbOp
BGrXGX7x53ZqQB4sZlLtKzsxP5h7oEpzwgllZ22F3XWucvnAXRrH3jR0fGXZWM0QqwFiIYWph0+I
s/rrWDrLsp9cdQcMxX2e4mm85j8xTYnxV7INVWDz4vbKwtL7OCl151FH/MV96k9LGX8PK9jjIRTc
aSzx80fk4ajQ37lvdYNA1Q3zZZfDvsdqYBEAk9JI/f1Xav+r1+Ml6W1xnrCc15X2wzbfpFSb9ty8
DTCzPrthRLBhhjq3zEmIBuTri1c7870D0rZz3IdIXLKwuxe6XJ1Umv1IeJG+rOrWoC+GJ+yAqyOL
8Ck5xgVgDg/zmWpswrRUT7RlhoNsQTR2R2iYfqTuEExj+mh8tNBY9p6kBxea3tkk+52eZYlxpDVs
bW9cYJYQEYcPnn7rBg2BTcO59eVffBl/Xl4IQxxU2VTZpnTUWqz+8F0UTuJMU7F8XeWu2yxqze3M
N7YOGuNzvZnRFrE3//7754z/eSfxeUlpcpRTkZm0FX5+yThJvN6tp69m3qqjn/UrZcKLtqjV/L/a
tP60Z/DMsEnyM9Ob4OH55dNxVGNWbLuvs68/y7aC/YEEJv9ilWFAwlUFdyKioZXBzodjorz8JUEN
cjWv0eB/8VbEeib+tH+ytllwJooP3hD4158/debDyYuF/1ZB3/mCj7IgfM932lsmW/CiJw3zNIin
2XtKwxFoIcFnxue47MbPIpW4ZfOxuZnsocq3dEAXVulUvrsKVcwmB84Im0uHw0E3ddttPDTOZxEm
NrGazF0YGMOt4yUL768K8LVc++VDcT/7nljg2z6q/l+eXOKZVZMbEik4rRDa95P8Zna46Fse9RtA
oYjXS1WuGbASg33N0/M+tconzdJx8NZGxIc1rUW9XifZeI0Qgik5PASFxtgqX0fsJR8z3XFGKcYy
UUks4sHp8u4aXTrcCRgWz00Vihv2Yr32ow9E6iR3gA8qg7kqN3oGeYovwOwjzyKGqCoPYh6AqNW4
DHa1YTwgavROxiJcWCbVcGnl3goGYt7sb3w3lRXAcfjC3DxgTviFRgnw+2dB/HmF2kSUeKbDF0CT
wlyXzQ/Pn41Weewi8dqK2PzicFkBcRo7Y7cxY1JkgXHOrbe1/InEz0pO4CewA2YLQfYwNSJEG4o5
Cub1EHlp/skTvXvfwBa77zKc2kFd29zxmHYMZ3+KUFkZpKDeff8E/3vX+RvXih9+zDWJ5B8JI2vU
yX/87WH49vpTssj3P/8PM46iZ2pJrhBrVekhUvznPUdYf6i1iuIaY0tPei4b8j/uOVyOBFdaYXII
AGpg3/p/9xz/D4eSW/Hv4NKx2TzEv3PPwQ7003PrkUjDfZnmHmctd2jb/6UbgAGMbbeXn3lWB/kY
N7oB4hk1aWq2lwoit/cemTgzsc2XS1e3L04Pk2uGEoXP9zDbiWUGTJ3DvQS3kpEVXcBVwfLgQGEG
yOws0CrD2rZ7cW1PzVzCj0wUXoE0dlMnDwqugN0hK0AjBhWKmBKjP/qe9GqonEgS0TFhXE2nRPJP
D4R04QVA0EIIxL4BpBMDZuyUfIvCOJ2zvYIQhYIIprMLK8fLWvIPmi5ntpKjP4IoHmF3JYlpYVaR
+DUuzAtVyWoMzFRMCd5ZF6lAGyzRNEJqMrLUO2XSIC531+PjRq8fgf5i9r3+lrSda9f9lpZMx64q
OCDM+uc5sZBNx06J0V0gkEdtvCaBNsM68cdibZGKkYIe3iwOIQEw5FpaTTUrpA8iVfdXTRUtTHHc
cYYlW3RpVn/YKEOqLZD+IoaoCwyveUMeFDfXMooqvDlUizj0FzhY2ETIth/W+xbUUxqAipag51Co
HWHJqOwDmUUpVhhU5A9nE/9IBuedcHokPDlQHGVb1acQTh6hFCvjJg5LlExg3vEXtXne3A6NVhJt
iTM88HMheuy8BD1AYziEeW7ScrCvpkINjFOzBRaWgBd2BhhAeHAzlEa/zyCJ8PZAPiPWrDpzaS/y
soTi2cOuIAWgbfMdqlhBkxnVDBoTTo3yVJhdVO1iiz8Yhchbgyas4Pp6wKU5UbABDKgqR/OT4pJI
chvDfKwfLoggHFpL4d2h76NQb0kOzvHLymzSgdlj7t6UDL5KbP8LH9hqZj6lp8vFJ0uucBAYdL1X
71Rma5dwTFoWE/IYMFQVsesNSokiBzJHb4kkPYBcNSILrvZZ4qYIenC0E0RXJd9G4k1HMnFK2zaP
4E8m+zUas8b+bNYYheiwNgbTusBfUB8cywr8TnoBkQpN3cSUEwxAvmDXnKLaFlvoRPZN6UPS3bUL
1pPASiPe1JJwRcYE4NJ3FUmYQ1cq/Hq+yIgLwGgVp/HtgLHzG+fJ6oJPFXpgkKloHme7Rk8wAqHr
qa91dMsTOz2zavka8f+XZGuiwXQDQxEZAwmYfxoPL/8z1SHN8UrPnb/3kd18AbPWdDvk6ICqDQ0Z
KwLM9IKPyXzwQubzC8OX57pp6QWQIFxeclWqrAM1VjReDhBOvE1H906R22OSmRYPcgJ+7MDNh6OV
OwgqWoLDuFDDYtg2DJ4T9CMmk3Y1yurouHmFO86c9L0q/PZz7tYYOOo5Hi2G/+DPgjIkYx3NqdRf
4Lcw8fbMOR8PtenM1SW0x2Xv4YpRLwime6jDnWOHE2xTAWxF1FE8MzgdgVNv8kl1BB7KRGJ0H9PZ
Bj0l3P6hsnCOXJVQk2YuVpj+IIrWpYuVUcjUoYGQQUKGYEUb2Fs+EelqxPfwS/oJnkQzrpztWczL
hNpnchrnKrJ5TK1NJ5CGkIcjcPXopXajCwFUhtrFI5XS1FtnNK32OPF1YOXR3Pt2CWJueQbOhn+B
1nHTXc1DrIwzz23snUYCqRX6AL+huWJ4lSnRMJuEDAW90rjw2CN1FX0Vthnrl8kPW7whY4jBpPMr
C0MH2hoxxwh/2gT9qDCmmcokdmBnvYFVVUt2LFODIhvzmt0iJPRJT4meiJGirxrBZUN46TlPzMGx
50XQ0ewLIXXbomYAiyGLz6JBFhH42ijtuQhia5lj80FGnBPKOYshCRcCYbL+E0K1zLjUg6iH+zIh
GOYYxx3MZWp6ET+QvAvIvl3ysthO9uoXskm+Tfj1e7wweWTjwRG9b9r3UQENIlB+2N8BAnOToB1C
TN/cEtLpwp9rLHLIRQuY7g3EoNIxxSvi27jdF+FAGqmgKLvuXDIL+eLIhuShWpck8swKSJTXNcj7
RlnmVy4JqwaBnFIimmlses+kQGbX2rYWDtPOZVCLRM4VN9xGwvmiMXIAsh2shtuwSmKIi36FV6dy
WrOC2do3752U9WdZLgsYKj/1rnQz11cgGJt1aZikKhDrnG/GxPTTA4Kjpd3EY7eYx0R2nJ4V567Y
hhabyt6jNxkBOkJcHQUQqfE4AdjRr0ZV1N8iH1ToldGKRu5hKNYk46Q+aYzUrZaFGXyk5ZBHHZER
InTM0zhXaYuOgwOg2mRFFyIHsA3Q3U1T4VLofaL9NijD3GSrvMg6J3aDFpnW6/iiGLCCo0KGmIOC
rFsfVbW3Yg7BVZvwL7kQALch7dTxIth787LgF3RZrgeAsN24j9LafZnqODKQGGW4K3cKjSV6btIc
loPZ5f1yL5suloEPbe8CDYKsTiyoadg2/iS5orSjfMBYWBMmOpnxNxnmDSryoZ9PIg9Lta1biKl7
BIYaYFZJ2A6x0vc58d/8k8WYX/u+VjPqi7l8LTDNPY5GJ9Vu0hJS0oama2lf4XJijSVRac1PkJeM
eFt3SWgcQsxBN1zKp27TNamV3uRxtlTHtAcxGVB8xHfsJPYXuxqy5OA4bvJOfAqbMP0JW3zWvXCG
p/I7zsyQaVXSMfBjAbTY0eYF7Ht0zuV3ShqXTrZFz2lca9f/nak2fQesJaVFqzuQPdIP/AH+chW2
iXiLmwkngr1qIYHemF/DKQ5hEgFB5rSpMAvtZr5rWiF2Tft6bLFVomRtH+Vomd8YFg6kaMYR0tXJ
tJev+cRy33ugeVLGkf/J3pn1xq0s2fqvXPQ7DzgPD/eha1CVSpRt2ZanF0K2Zc7zzF9/P2p3H1el
2EXY/XqxgYONU9gKZmZkZGbEirUSAGiBlVlP8QADzYZ7nALLBlxDdzIc3qxwDdPnRuIW0+/J9Ku3
RspEgBPUwdQhRA8tlq/QV1tVhfyIaAHMo3TbcanwIxp2d9JEx82mL2lY3mcdTYTIOyV8fKRM5Xee
SqgIeXLQPDkwctH7oQWfpS7L3yuBCbER/Z10eiZF3t2HOSm5Da7INUt3fHKAYdOUtEtwwt7WkZz+
6mCxcGur8X7VFAi/tFz9isOIQvoBzXuIrSrkk8pNbvuAyRqpk5+pvZrowBql9wkB0/oXnHy59xkx
Ow0AuAxp3d4B8wgfT4Ju/EfUQmMr2/oBcgAHNawQxZQS3graSonuMgk2PwGo0VGRnsviJk944enu
dKURSgxqE5RqDgWPDYMQ+U6ZRJUVg6CoaYRR/tSmjg4mqRiN9n9H1sVKK8k/o7Pr0NpYSpyCVSrs
wxQjcwu0e9rHSVfvzx5k7/7JrvyfrE3fkVduwF7MOenfORfGiD1rRmmQo+CdI9oDrh5xKCi01Y3+
g8l5u2WO4bwg97P3kVXbNYNCE0ebOXv4T7q3161fZnxerFvk1Cgu28AaEIG8fNpPNPQDdY65Peem
vEeMg/Y7Nft53chlBmY2ArUwjAqQR5lkiW0hlwnTRhYMBPMNOFVzW4wUkonBsrr3QTo8/Y0tc87C
6yr5HiEVDTdX7Vdhbm5aLl0A4iQo5nsHHmQ4fOqVxIjyyj8ZmI4hmzevZpA3u5w9SSlpwoUzgDcN
0ceE0ox7aypPR9o4mi1crj35JFhQyiEqT7RG29/B5Jj7QCu5cNJuPJ87+udhKJunAvbG0yQVwGWv
T8jrFeYbLYRlSd7waNeEnF7n+1oeA+beRFTl9m0XJkd9lip7sfL/Myz/MWf6/+dq8n+29azFGuKl
qLKi/nD7E3gV/8k/ORayKP8Cp0ZRilTGDKfgl39qyYqi/mvOtoJYImVCtpV1+2/EGv8NKRQyH0Aw
LJ4WFmtW520T/N//kHTtX+wj/A7CP8AmgHb+JMtymVm3LVmmTGWjdUx9dA4As/OcZfb8FOU6J+hV
13pL01vGA3XY9l/yYpfFfxTmXlsStsrke3psGdT9YluBX2zvhydo78mtKG+q8k7SjRW3v9yar+0J
cWBQUNFMNOw11ttNadNTjjRO9BdGgOsC9pthhVRoL6cPRofIkMpRcWVF30XJNzX9USnRAeGjFUOX
EfSf0RCigSrOCCPTEEZDVjwcRvDIblbbt2WI+qUdbLlRnLnuwlG0YMWawYJEC/55Ef0994akg3eA
pI7uwhHWf2xGD4JGObQQzKi143VTl1HpZUCYgroZ+B61wxmTeW7KGioocZNKdwEjkzOxkmkHyYO3
oha+4ATAe0AToW9M9toU3LvL1UIh56S7WV+GdO0bH1u/D/bQaBf3Y0dvzfVBvYAqf5/l/4zK4NCZ
iygqgB9hVJ3tS6WN4LFLLQuyNgk08yMSPfBFDrT9h8ymZtO4Y1TdnCPo5FNMNQtQbAp1QZ07NcQV
vQEtrERxM4GWtLCe2qgv/BvFaCg2TlC3fqT+gMwdire/ZtqtcBdmavfVBzjfvuvG3jmicRnT0DXw
48rwRHjrHC1eamJ4IplfotrlorV1L+v+BPsOtdxg3yjlGz0O/V0g2fpRnqzt4ElvU739BtPmdIKQ
ud6Ula2tACKEIv/LJHMhJJ7KgBVNVvfyK8zCo/ezY5JVjR53FUo43WnuyR/R4TDCsCSXlPwb+I/k
26CC/fr6Gi9NApIBTAQS2GCAnPk+dxYydUTZPfI9hqvH8MxDnDc+ZMr7uqqnvd40iYvK1E7mzbaD
WOE2lirtrWEN5gqwYuErbJDQ5OHJxTs4m/AVja1G6FK3hqvST/PF5O13pNn5a9dF8TFUUdUbEzm+
b6GFOEhlU+wVL1SOULNLt9en49U+5kzjCLNmPLZqAbq4nI1Cc2oNjmjpDjYfE7Yqa/gAiau3Ephe
rzlmZqgeqIqZ11oWyrHUyGutVlsJnQvYbic6W4ufTgyaFNzJllRigSYK5KdlFd77H/58hIZCGVgj
jHCPFWZ6yJW4r/xJurOVU6WQvzC/XTfwKkjNY/ttQBcOkXGioB2rvXSnqg/peILkp3VuZWMlFM6h
5yI0GZqhafPte4ZDEXgvFwqIloJQjOPcNSR4tkpofNCl6iasVMgXIy8++hDc7v94YBcmBd+oyZun
dWw5d9BulV8V9dGOH2vt8bqRV2eWMC7BM/o48LsOBPOdL3/rsydDue2Th+smFhaIyxtwP6B7TJ4l
LJCsoSkn6WHgSlAdRDBIOypdYf5DR3/3dUsLu+nCkrBIPdqQijoFgdvSs5xDSt6Gw+frJhb8YL6J
mpzz4NlBKl36QWl36pCWUeD2BR3d3VTe2vDJ7TPfvINSYLyvg1BeCZlLo+Kwt3mAAFcEPndpEubV
tikLSGd6vzqUY/+1Mq1310e1ZkJwta7yR+iaMFGNEGxpFrovFMFWxjHvdGELzcCh+Wk5I8xswYgy
eW1VeG3gslE9vzvZ0gFFrE2DG2TOnV1+aKAPuj6uJdeb0wM2wHwKrnOJ9vywaeWxVBP47FxfvZfB
dOJ1qKCGQD6v21mcv992RBdXCvK1ndEHrhlDZdYrHRxS6RpS/tVjg26x+V4J3gW4MrTKl4NBAKwK
jQ4jytsZtqZv2jF520XjAREjiZTA9SEtrtaZNcHRU/pwKEGNgUva+aC26Ump5J90CG5yR9t5EVCL
utgavbUS9F5O3ldecmZXuAMqYEGk2MNuFbyXy+ZQOy10d6cC6kWVvGg5gmCi/qpUm7AFdh7fBcmz
HxxJTMN78K2v7tPwR99RZ/Kbe7+HdTLfA665SZ34UJO/G3LyfDZUsRJioONfRLrzFZpX8Oxu08hW
aQMGDtwC9R8ASEemkBZsgF7p0/XVWQpD55YEx+4N2k2MEV8I2odKRlRmCn761WeERpDma+uVnN5L
ovDVolg0uQCcpj42P6jPB9Y5rdRbKFq5HWyQk32s819O/Y1Cx2Ya269aZ3+Ew+Q0lF8ktE0MCMYe
InT46F3e5ZOF6Okp6h7MCB4pC4FGi/72ZMVbF44xyzr7QGHmvagNKHk5RP48gRqNC+Ybqk8BJLrj
2rG8tNdpfABGztOLN6WwMWAHpTbVKgGceUkFn4ROrkzX09vrC7wUuc6tCDOOPgy0CsbANgif6ra6
76VvyEmdUhQHrxtaHA64eqAN6ty9JHgSAHYj5nEcuLH8MQDWi/TvioWltbH/bYFX0KXzhHI09SC/
A7eRkIpxKlAID39zj7FYC1WeAeuy+oIHPdt6bd6ME1n5wPWUB3/UoPmCO04rVp7di0MBTEoikH5J
ivuXQ8lRl9RQNyEE4/pS96mYvvXFyttk0QZ4HXIidPLMLZUXew36KdkMI/TnouweYWjoUw6RUa4c
jK8fQHPr8ZkVwYvR1mGEZRC6pKvlDaz+6q6G1OB28vxiH0bqvakVX4qw30JV89WoYYan+rsGmFyK
YucfITj5YFBuo3IRuNMA2L4EW7QbYQQAnzDATynRi5/3a0maRZtzU9acuXCgZ7qcXi8cETigoOPe
IsK06YAY2JO+1dW34/vrG2txB58ZUi8NGYPZVp01h6QOOgTtySAvxCE1QXT0vzMkXOGj+dXSDXbg
5s6Hpis2g90CSTjZRbG/bmjRMy0azF7eqjwNL0fE2QYghESKm0mPfmTtq/ERXbkVI4vTZis8sWSL
BVIEn4AwTesrKQrdSP1l+ZCRRG8cqJT0Jlg51AS2ahIh8xawSRIbcxaAXPLlcFA6lqyqDkO308wN
dRxEyA5lf599B1y6ybIj3AjRBrohObupnXAjrSzbwmzaZNXAxGvcismFXJqnphCF1jAP1HlstMeA
99daKFl691/YEFxDreQmQ1whJKEmHbgFWydzDPcFyoTJcYSYRkp+Sra6soILJwrwR2KxQoqFrIMQ
WlpL7bmoonhue/1DVNLqKMMW8seuSDYBz6ZzVDdIZV1Onme1jYQgSeh6LSSk6qOkxXtgNSsusjiS
MytCrGhN6F/ANYUuVHKbFu5Fhyzd9YEsmZiRFSZ8HVTCRMr0HAjPIDtN6E72fZtB/dOZKxYWNhQP
VbLrINyhgRcbKJ0uSPwGyl23kj+F6n0/5O8DhMrlZCWxuOTPhAaKhnMhlB18uSSh5qFeS8HZjcxn
PX0v9Y/oMa0s+8KjhGLLbxvCnkFo01YimHpRY5paxFi1cguetDiQ0j+lhfUZZbP4gc6Mhz4CbnB9
pdbGJ+ylZpJLIOjYru13TvcpMr42zq/rJsRm1zkkXYxv9pazW8xkhwqCUWboSsiImAcoRsYNekIe
xPPaczqWFNUPOnSuPL0sYI/XrS85yvnkzhNwZrxRtR7tMy10Y+BSY7Yvjc9hKm+c+Mdf2OH6jMqp
RhS2hLu6XsBbJQcALJQv5gAV6l4vP8ry+78wQqEHYAA3DNpfLgeD1A4QvflQ1Kyjjm4qrTp3yZpL
LM7YmRFhxsxMkQJECjkQR6ffG3X43qxU+mmgGdyGg/5fLcf/Iz/GsjngZmSDZBWhh8sxISsq0f1P
YEWbFgpB+GabU1JmKNyuucLCJYkKAf0ehvqSdBLC66DrZQvyh5gBgIcbtRoBJApbJIArmMdX2t+W
DuILa0LkUBAsKdsIa5DbWZ/RNQCW/ADtBQWmoL5rI/jJBsjaCb8WkAdgzaO+EiMX4wpVNFnjAaGC
Tbqc2WwoYk+xiJGDT74AEIC5RTCMHjp5ZgZTHG8D0eC0Q0StP+ReUa8462JoOTMvhBYH4tZGmacb
St5NC3bGkx5X07Av9xnhEU8ezJzL1TN3k0gPAP+cLckwyBCgQSxKb8sO3NpwH6VfgBejdPvZelTy
W25FO+ppK4+aeU+/sq3AIQwkiMqPIbhuKwMf64I2dD+NOehSYLtJF2xzBAkH7QbVmT9/p9EQ9tvc
vJPOQlkeRT59m5iTh2RjWFBsPU/Rp+sRZmnRzm0IF1VflwZLHbBRdKc8fwrbh9FYmbWlbXhuQoiU
NsyrZQms0S12unqfqftSOtrjc72G2Vq8J+oKDb9keGCO0IX58jyl0+wR/6+DdsuVGF3u934h76JW
+tkGhStn8MKjN97E8Zvrs7hsWp0ph+hU4QYkmC56FMTz+UhPCx994wmBTKdvhx0dF/bBkmEm972y
OpDfU1ytqvuDmab+yjwvnru8a6gE0oCj8iq49BdUCMJSVmTGrz7k5pjfxG25mzrtJ5q99xoLoEnT
7Zw2BFoPBdqh62/DTF4pMS061NlHCJkYuaERnk7N0C2Ve6eqNsD0Votli/sQTWT4heaXj5ioto0a
uuQm5wJFSx4Aese8NUxYw2lIgAyhaNGwGpG1Mgp95dBfdGVIyWiAo4RmiFACEz2svEsw3BQJmsyd
fogUZdramdnRI2jYu7Ac1jiclpcVHiceIUR1WcQ/tgWcpwl0PO5gSPdt+Rh3R1Xb501zA8cjRLXb
1v7kxfo+RF+ErNK++3rduZcu90hCkzS15uv9S9/3WRjqGxuqiG5+pUTevdXoO8pTKyfXotOcmRCc
hs5H06x6nihy/mkqyu0k32tmuXIzXPSa30bEtFcVBPSzBRiB1uYLt9Mo/jBYUJHW4UMX/kiSFV+Z
t/yrw8JUbMM2uQ8rqnD7mDxPr0anYEzpCeUZiC5OZJuDdOXUXXRJmEogzAFfRE3vctN39HCVnolL
DmC8gXFtLeMbQrs7JVzfd4tDsgC/0i845w2FC4aC8vGYDNiKBmRUQnXb5L8Kuu2Mfi2ULToEEFwZ
JhWyJy+XrTOfc/qkaAp0UVwkvTeD9xNORxXOeuMO9oTtLRDgLcW2sAH5bEKlAHFv1t3048/rjr/2
EfPvZx8BMp3DRGHjRdFTAJt2E56m8Pt1G4tOSZZoTgIAwFMEGyk6kzIQjtB1uJ4Z9nGAYTQo3/nB
jYVW6rRibXlEv60JzuJ78WSUFe90eBnLCtr5WtkUwcP1IS3Gi7MhiVeKTE9iKP4Jkip8p943n+aM
6xbWJm3+/WxhLA14U14zaRliNya9Mt4+CCYUjeDd/lShenvd3MsivNrKZyMSwlMLhXo1eB05tsjb
qsPbGAHdqH6bh7dzKagNT8WA2rghv4fq42Bo7S5A6srHI+M1yM/K3IpBJYasMwpTRh4k0Tay0MGK
V+Z20UVg1ANmA8CKvNTl3MIFDQFXMhIlYXSoW+uFGvxLBlX+yp1pMZicGRI8v+xL5LFMJnWInxQY
RROksAN62r1uDaG9ZknwesWrdDByWMom40gPwYnSDTCHXbYGO19cnbMhCZ5vZ1lbaE1PwJh8aBrM
5zis1nx/bX0E3x/1FAnkFhuT9ZgG2j6rv9OisL/u8WtGBIcnvWNpgYyb2SxK7P0CcbB6iVteFQPG
PJ17BcQxl46GDm6d6gOOlirJoc9o5El/jfLgNuGKoy0P5rchYfk1Pwsc3WfGLPoPU+3ZHu29VNkr
+2bxHLa5ewOd1Q163y+HUzS9hfI4l+/BNyxQXJq1Afmdw/Vg7KskVO5sX4lWAtPyyH7bFPZqnpTA
Rw1sth0SHuMejyuGYsXIYrAF5QjE2eSKIQaEQvbpu1EmXhX5rxhtMxrb9PC5o68eWt9Mvv1zz5tJ
m2boO6zloldkTdRGzuCQ6w/gkobTWt8VXkTLYZwnK6ZeijBiWKd6AuUr6TsVgP7lkqFbU7U6mEgg
SdOxdpQNHT9unOzrIIfE/OA0N/Mjso/rfdyhHjs9GFb7oWn1U01HfCzJ0M834+H6+Jd2BSyB9AFx
9ZkJlS6/SbW7me2FbwrDYcdVTsl+ZY0EL9L+up2lUGWA8TZmRlzwjMKmoD+4aAY7iVxEyUb/F0Ww
639/yWvO/74QCqPAI/MkpZGbZyB7zI2mxDCefy7GdltxQGbx7rq9xRc42G7gmfQvUSkQDAaxoZdT
Mw/I6cubqoz1myk2tU005NbRnwUD68TxkYWbOVz8If0yolu28hFL+3HGtwENI+0Ia+Dl4kGu3eQG
+mmugvIBzaGUwiTz0/WBLi0c/VPwDNJJQpiZfz+7+8TZ1DbolkRulqSPNa/9DfCw4i+CGSHZpP1t
7mAU+XTLELFH2Coit6yRqW7pud7KoIF2XVH8QMOGw9oxh7+IM5Rk6fKjOEsaUfBI8sIVEqFj5I7y
vV8/dkayjfOvCp2RaXo/OvnKEOe1EDc/NEDgE3jNQH4iPM9CBDoH8kSRa0d0/9Mm3H6N1OOQHcPB
e6cU73h/rnjHokX44GAABULKU+1y5XJNDhMpMSOX7kHuPMiU8m5BdwEqEVKmtIGVw5fSsG+u+8sL
vd7lQHWYq9gTtE/OyUQxyhnQvweDT6Hih3WjJ1Cg3CnJtv3uPZOhGZStM7jleND7LZ0IXXyaaKKG
AX/jr6bjX3suH8KbDoZMMFhgqS/H3wMmTAq/DFxndFt5p6yx1S6khjFAe4xpM9gZ4nxpgI78UqMD
AhBQz5OjCXfTEVXId+ZYgqR+7IfnERmtHmUbTfLejOh9XJ/p1yEP81QmFYW+UYiUhfUtC8scg6kO
XM6ajR9XUNaaG8T+ts2+0b9SV1yx9/rGQQsY9wjit0I62hCGm1ioCtFyGrilVaMj+a0uhm3X/0jM
myCNVo6lJVv0uQMaohrO0SzsFmioIHjxgYHA5Iwm5Ifpo2RNQKGR6/rj/KFO2RVkKLA0AFAiBMpp
A1TTci4Akv4LipuNk5yUOFyJNa+3ok7dHViSqsJ3Tay+9BRIlCXYV0gFNfB6VOkjrZlb52k0n6Ts
Wf3s9Csv4gXPwBxcQTPWeq4rX5qrUnUw6pGaRd4jpIJaqOZ91j1UuW5tlJ7N7ud1R1zaCBf21Et7
tKY7IVRDoauYyU3hKduuMG6TwDrYSvdJAzfsD7+m5pt0m0CuspbRWMhXzpP7e7TC5FYBMo32SNoE
AacjKqSbfPJuPKs41eEpir17pzX2dWEfvb65UeV8VyA3wxtgZXcsXAj4jLlANPP3QT8qXAho0LFz
Y86smM5wi5DdVpe/jdGnMQkPELNtNe3rCM8YBAErhl9fAuaWY+iByU/P90rBrpfKio/cImEO9nHb
QX+5Ql0lXXPhhaQEMHrAjnNDAvlF0YdJ18IWmoB2n8afyCPJuyKA/1EPUBdTNmO6eTRuzcPUHTMJ
NqOVYudCOCDMknynM59KnEjpOgeIcvRDslbWDwVuiCT6WFXPTvQuin6s+PIcWYTj68KUcKeyrVa3
UQynntA/ReNzbrwJU4Rq/PfWdNDNk2cjfPx5xea8P67YFLMs+mQpiDBjM4/hvXgTGMcwv4u8w/C9
qd4HBtSfOu1mZNAOK4aXBksJiawLSU8e2cIR6XsV0z2wdYLE1btnuXyKn2tZ2/pxu7Wbj7rt36TS
2mN/vliJo4VxgEvX3CHJY+AyWni5UrUj4szuUEEwYm8926Ehd9qq2UoYXCiRg4M8syTcXW1Ef1V/
zqOlSCrSxSjVn7NKhU9hrzn0zG5zCd4n+S4ogncqsmaB894bhz8G+PANM06JThT26UvYOLs/D7U3
RfI82k6SEHOSeijRLAAipoao28pyLoUC3iQy6GnCIe02lzM7evUUpMoY0ko7Cxo1x6R4i2aQYR1L
HXE+3f6k6HTXWt7O0tP9XCWE6swNomlfqd7j9Y9ZOPIY9+9vEebeVLsIUk7qcvBNoUfobDznKYZn
E1LADfK5MN7B/rp2FqxNwPz72WQ7tGXNz3lisBI/OoW96zPrxu6f/2JokGPTlwWMjlfLpZW6MA2a
SBy266QcK/ugtXA+NObO1qvnyN5NuraNWvl43ejCbZanEeUdOr+4aooV3zzrWlMOFHIvCW0SXaFL
SJ0hrH3dytLePLciHCYqsq429BKhq0rJoQnUY1s+aPAkreIAFg0pBG46k6mei+TN6WB0EExJuAeJ
tD1wvuIAv8wvnQ14o9S+vXLLW5w9LsvwZtADRL7ncska9JV72OnookKEqZ4exrzd/cXMzZ2HXI8N
Oj4E14vbGiSlRAxPS2erGfeKnMOweFrNLi7dM9S5GvbfhuaZPfPxdpSyaZgNKYHhoj62L5F7jIbu
lirBTqlhIwun4Qa6qx+kHb7+7wYpuMegGX6FYiz7azpG002ZvCvyCLq8P6MPmUHGtLHzrnqRpaHw
LdixC3oFPYPOGe5TW5p1NORar49k4YpM9wadiPPjCeUg4ZjXkgpq2AY4nadmO4qkHjdlU/mSNOFN
QbnZGlaO2nn5xUOPbhGFdeN/EGW4XDUNWQD+bzoHomY/wt43HZs/r6QwaWcmBMcYIceOaOMM3bF5
H3XDrkYyVUUI7/rELW7cMyvC0mhGJqtSTidA/ytnCJb1QDvHVDxdtzL/lWvTJVxMCi67MA4wlgG9
wjgp9+VwFw9vBjRTimjFFdZGJLhC6mQUhIGVu21R39vReMqD56H8DP30++uDWjQ08xHNPd08E+Zr
4PnOjaVOaWR2T4mkrl5+UkbtvpbRXKxWLgKLznZmSDiggHFVhj8/N2ul4G6uzC9Ax/jmZaWxciot
rhP9qcCg0Ft4Vb2r0kJxsph1ghdgO2qnmCrhxyairKbnwa/r07e4Zc9sCVtIATg6TBG4EEuvp7d9
5iFoij5nYynPFdyrBxh4v5vylK/s3MVVg/UG+RUurLQcXK6aUqvolqHf4FrwYe4huC82eeZ9yHSD
1v8A0fPro1w8qRzSERb8WIQ+YZRQE6LejaSAm1jkWo085rCnhW/F55c8hMy1zVsVeiD+5XJQU+UV
VlEk/0D92MON9rAexdeMCBsrjO20s2eUTaycGqOiB/YeeuG/mK+5cYJMHykcLkaXI/GKEmy+Q66j
trTygwLF38aQonzlAbpQu0FY48yMsCyR3+rNmA2cuo6TH7Oo1MDaJd8SxO1vkgRFabNRxp1fTe1+
cNB69tRY3nUexIYZJFn7bkI3Ez4s7agEocPld/JPUMestq7M9xgxbp5/puCsg6+a/4CAKlTEzR7U
QLOH25LUoHG09VPr3WlOvOW116zmuJZXG9CWpls2LWLCDCmllzhOSEWr3tNobY832eP1nbEUa8jU
/duAMDbNgMgmnMgyceG5A2Jo7ys921tGl5LeCd7qU7iy8xevWvP9FAJ61Bi4jVz6Vj9SsvNHbsNo
GDv7opXyXdrL6PRAvL2PkamHy9rP0LPlUVc0efG1MuCcvD7qxWklEnDj01+iwuU3JFFvtoGncjop
3+iddCIITOPv120sRVay9bRnAjK2bEPYQ5kPEwiMohQBrZ2snkqt3km8/LNvIBb8eqU8/pJ9fOWj
Z9aEWVUcSP8yjdgTqvKN5W2RDuamPD5QBNp3TXEjVd9SbeRS1u5ttb69PtSl8MpcUqGgFUClke1y
Oh0lLIIMRnI36w6VvR3+Jnyf/31hcB6K0Y4s8fcHJAoVxAOncO1yPIfNV/N3NgRhH0jDJI1Wzwmh
l/1NrIY3qnJXj+0xkj/m2idj2KxeXhd33pnF+fezi0tjwNmrTQwq0uEulRBGD+IdjE87iHmfI+Xm
+hItevyZNeFsSmVJRUwXb4wAL09l9XY+NFq/+ovEDGe6PqsHQYQj0ih6it3J0Uv3QvxURt+j6PQ3
HSGcGiSFTUg9Ic0TWXY4GOK2GglZU7CjBPcR8tyy/gif9/UZW9xS5PAAhM9pYC4OlwvUAqNIAplE
VxK1d02ODlr6cTIB7DaQhiMSYms9dAoBKYqwPYypvZYcXloyEnlUbzUCvy4LS6bArRnmPa95Q/2V
gHSiiNJi+vooF6IUf52l4tZCXU2MxpqWhnKWY6TqKKlpsJq3hyTSdiQtdjkM9n22EisWNhoGeauB
RuEEEC9JwEZGy1OoSgOB20Ze9FaXOVFVaARH55NhhKdWPjXWWtl23r7C9gbpSlc+gHrUbMULTSWZ
Vdki4OtWDrk705Q+1mF830ilt8tka02PcmHlCIZA2gGEwh+CTODF1s71eEj0IX7BZSSUKAvlvrcf
ri/cQvi4sKFe2jCijCYAL4rchgLlqHun2Bo3wXDft58qFG2uG1v0krlOAVsaxRCxSun1XBU1v4tc
fXqp46MmhPh5cKN6cnKTy/2TVPpoTQzm83W7ixN5Zlc4WBrdTiZbKiJXahD6u5ftp3qNUGTJBMMy
CSUkLl69RHLeWLKT9JHr9Pa97zV3ZMy7YQUKvXBA8iKA84wOAFKNouxObXat7PgYsVRQOs+5tdZB
vuTfNBfQ8IoAFWIe8yjPDpNhZpdPZSty51siFA3hjQkCM/PeX1+PJac7NyOckrWWeTzcQD+ECfQ1
yY1q36rHsEp3evTluqUljzu3JJyOpN1KrRoZkDXeSB3s2IksfxkMJLU6BZGnfYI+x3WLa1M4f9HZ
FGY6VQRZ1iNXc54M694M9x2CDDTaXDezNrA5Pp6ZcayxqbktRq6v3Oo9zElS7s7JnvhTDJUw0gcr
8XbRv397hlgqiTrNaCxPw7+R8S4sr97WM8djm/66Pq6l4xL2OwqJNC6RjhOBeFNsOHEmeSBjMhBa
VvoVXu5bZH3eRHnzo+xuoCavno2AlOCUy2vELouzCrIBDCp0aIAOLme18rrKQwsApJoNyK8usp2p
ZLThR8mmsGhWm+Bw+nF9wGsmhXwQRFve1KPk4PaK8hY1md2QQc4YweRR17d6UuwD/7/Er/7HrtvF
7Xc2SiEcwteJsI8ax25sRtsiQFihSjWktHtFggk/OaZ9F68cM4vuw21ufqjDZSPWFYsJwthqBhGr
yR4dlg3s95vaXCkkLBqhB3tujoJYTuRGG6S6oFGFMozePoHZDNrH1bLl4mrx7Jz7nyBMMuffz7Zd
UgQRpLi8+MJe3cYjzWXyd6/g1QmsUT2q3kowWd4NZ/aEbR5LeZBlJfaKMHrwy34zFSd7ulfCm06t
97KHJIF2Gydfi7X39eJc/jYsttU5UilD5KCRsFZuM50eRVQiKP6/u+78y1aAFs5HJvtNmE67Sb06
HEywN+TDrfxUJRXUU4frRpZOTaga5blT6YVa/3LNoO9D/AlNDzcyFDeukrtO956um1gaxwyoI9kK
7QkM2pcmTDXoybpgIgYjj7SG7jzCyvcXNiBQoqeAL35VrM6MNG+NMOTG25wkOv3SsdqgaLy/bmXp
+AJv/G8ryuVIbL+DqwYtG9epHjJt2g8NzHLpyUBZ+rohQSL2pY40I5v/bUmIteaALFWaNxyUgV/d
SomRbgaAZMemDYZ9FRbVztca60GWYFQs9dR8F6nJQ933X63eQoDen4ZDrvjhpkCieheMCKXJUzuh
IyVDq1zZn23Tp80+p7O+1nzntoxQr0nDJDhYQ9O6DdB9qDt5CHV+vcaysugO3G9nmDz1fhEzgogc
VDTkn90pirZW0uy5uYfW2mH1gh4SXyM86pBA1WhxBvt3uVaaN/Ee84E5G8kNcGeEV8etradzH4i5
H9XoUU0+qPqMegblVT0EZvRJicptZyLv/L1FJw/Jrtu6fwMvcmo/AKq/kdVHX1K3RrZvkjcSPGcb
nPrm+sIvpWsRgAAuBDYKMIT4CkgjGCbkgNu4WdwhW/QQdqB7EZIxgmgnj5M7RsF9k4IRz8rA2XQB
NMp5eyjrepNb4U61tNMYqnuvHOWVaLu4bGcfJuziWDOjojaAbJvtsB2iYhOeat07Xh/+mpH597MT
xBkiR0s0MNs1coPSp3J4zuyV7MliwKMzGbT2TFckNkyW5VjiLxV3w+F95ERbWV4Jd4tB4syAMIag
LutRQnTW7ZMd1Ke4l6p+iP1P12dq6ZqinlmZv+JspvKoyzOUsiO6WW+z7tQPJzgdkjdRs+KQS2f6
uR3hjVApKGtBlhW5qvHGknYD6GsIQVEnom7wEw+8PqqlxDV4YIgBgB2xAcTVaScb2YMSL+MqpKnT
tkfEMhxSAE/v63oXVcodj/xOWnswzMHgVbA4MyusWe5JSj71JEyqYG9DY6lzod0U04BwK6J2mrM1
B2XTKuUatn5xFc/sCqsY9qGdxHMSQ/PeogumMzCFhjjD2VfcqK/P7aItOqznJp6Z/lE4vMaaTpPR
YCU765Q0sbeJFbryk+5YeyEJ3zX633nKXk3pmTnhBIssNIz1Cgd1/CfqShANPObpyqm/eAOkEQJq
Q7CdaD0IQd6pUt3IB3oTVG8wt0oRnCZ7q0xPHh3XKSwufnMoUukTpLlZFT3+zXz+27Z4jmWol3VD
j+0+eeeN9bHR6y1IoE1hPzvh32S7zgb6ojl8tt2DTqpyVBBJ0vAK4lmS5IcW2OxDFk/pX+By0eiA
S2nueKLSKjy6dCXIq7wnEXVXGCXSiTAOy8NKLWXRGc9sCKfJ1MIumPYKgR7tyqaxUbt8Mqto10NL
T7nv+kotuuKZsfn3s8ljO4w5RNqRm1rFZ0UK955h/UTld3fdzHLwovsZThVYBmRb2M1mW/pNUNGS
VmjVZjSSt4Vn3BXpqcvzWyme3hTZqXC26fcVs/PGfbXT7JnwbaYQBc5wObyhlTMrnTBbevUuj6xt
WjzCsdV0H4ci2WhdvtEoAR6mcg1zt3iUUiUgwcy7knayS8MSF5hoQmUDVYXU2lrhMNz2nlwfro9v
zYowPE+hzxkpbazAV4viZTHuvJjwdd3Koo+ABJlpUtEuECuJoD7bZKg4eCw4a9u9M5NNTyu1+Hn9
Xy3UmQ3BD/WS7oZ04JGiRYE65+aN7ZTIHHJjsB3oSfpfDklwx4Y8m2nWDEnzTnb/pOzieK3ldXlE
EGlRaSa7a87b/Gxnxe1gBMh8Ri4SnIP2y4CorPkYZelfuMCciAdPR03bsgVHG03dCvueswQJSKAK
t2Og7/98+c8tCE6m+ij3qWrNa8H6kdcgHry3Zbl6u1lyZRCjoKjAyMC9LBxXUjhIidRz3Ff1iU7k
wd/ZUbyjtLvTeY2NSNndK+lRkqubzH+fZm+QqFzxiaW4S4sbxSFoSCHKmb/wbMHGeOpQeWHBdBwc
Bnv4x1p935rGDg3W3WTEj38xr2f2RJdPHARyUYuESsa+pXd9q7XFvZSPK++GpVYaWvc0nS5lOIeo
eV2Oq/STMEkHHg5tV+wq697px01RnkiqwQSIsrM1Sz3zftMQJh+gJ//YrmkPzCMRN/f5Fwg+GkZy
0WWIp8IE8KmtjJsJ+WA7WuPkXfSgs3EKfprHYTxYDVZM4wbiOFteOZfXRiGc/VoxVcAM5nms3tD9
zxnZS9mKDy6PAUwatBkGSQ7BBzu1k4y44Ylre9r3wDftbVAo0+5vHO+3EcHxIlgZMm9uzCUhFJYo
qRo/Gi9bcbvl2fptRIiwsVFnWj/Nd9ywOHo+ArODclxFnC9aeUGJQc8IH8L8RDvbs3ZXokUoc/fL
TQRzUS3WbuoOcstJktKb67O2GB5oqp+FO4Cv28I2KpS8GP0IU4Fi7q0v0hijdHk0en+v/9XcAbjC
mWd5PpHSNwlyg7TWNNeo5W3m/z/SzmtHbmTZol9EgN68kuW62F5quRdC0mjovefX30UdnDNVbKII
zRVGgF6mgpkZGZkZsWPvbzPsvE43kt5r59OM6vqvkcWmVNRG4/Di5mfJoW5LU4/aXD8aB0VNM7jB
lC1E7ur8abNMIembuUPgeqlCw6w0yApwbV2QSEA2kUMHTXAQpLjaZZZKySTs043MzFrjskKn9P+s
Lo4VNUiLqakoP011dZbrydEl8ThKUFvl2X7qrDtjRBL1u9pZhyG0/qI75NHQ/Hs9ekbw+qwILzNa
aWaUue1Mq35LDyz1BvCn0jJ/DRSglCfL5NpN9i02jpXqOyYV0/+flcXgtaSuR620ONFE3npUSq03
fdzKkq/6ETiD39qUtMEujPR+JqbcdOP7HA1x2B89Eeo1a3SmbsNh1+fsv4YQLbt2IA+pYHUUhOh3
rjzu1LNoNDYig/8mOv5vPMBSrs3wiBSjumM8hTXsZN866Wq8SzYphmd3f3cmXphZnFZqHQkz8AV2
BE8+UJB9pm3eikKnbR7mhkF6Pv7F8QWtJHwPsBXQyro4vlIvjkQhZr8H4uPwKqWM6V+426WFxeFV
IJdeTiJhK+g/BNOvsXtow63c9ZoTwCI4C+bRjkO593p15LyITciuuYxm0SnI1RN91pEWbPjA2uKA
zaT/mIv7TO5wbUUQjNpv4yi+D+vRhod6H4MAoJohCZkjlJMdRRuLsxYctVnFcu7FNTR1HvbFOabQ
7atMXhPT/9OGdtaO3l/+FBqOWXamU1hIC8joEe9vh4dVoyiEUAEAkw5X+bVRb0gss+vT+F5VvxTZ
gcP0KHzSAiesiuNtS6vzeWFp4Rlan1VD5lfxvdf1h7kHNfAOldlBX0HMs8reP4nKljeu2+T5RSca
DfpLEpyu7OVcmfr4vi3BTFOYzY9FoyR3kxWjSRUP4p7H+z6MI30ji76a64C25n+WFxFxzL2hyKAX
vR+RYKZJ1wdRPD60rYS0oAM6LLBllJyq6AfI7o3zbm17cDmZc5gQQ9G4fr2kWUJrrJxrMSoH8ech
G8c7dYy/hKPubwTj1UHSd2dBtIIkMVjIa0tjGZh5EnJTVfpin3tcuQOni/OD9qNWdLcrPqW9tavN
v2470prLXlhdUkjIo2d2qcrVNZcegsbNCgGk8YfBPwPU3JjKtXPt0tTiHEh7GTLMuYqQAhmpgbSV
1UMd+hQF326PaaH9/Z+C5qWlxVEgMCYxntFZVW5nYbIvQwBGQ/oLgFvskaEyukMsJrY6Uof0+i9t
eoyGc95/n/Lusd/aqvNWXJ5L6IDQzERZnfrg4pRtDT81gpzUrV4VO/SthrQ43B7vmo9eWlhMbEhp
DDIZLMA5umtjY8/Ebj4M1v2TPkDKhNw13zUxiZ7BnTIcuEMH2jGhIz0XaSbizul5u37q7FwZZLtp
W1dItlq2V530wvRiE5qVFObexEuhSg4S8dsfbCutII9vnF7fpOaZF+T9gv0z0MVZZRqpxlWee3Vg
vYFfdXQ/PDR1jHahLB5r9dgPEFpa4lMTCRvn/aqr0GxJ5VRBruEdQNiLDNnXZmiX/930/vb9jY2x
ugMvfn8RYooQVZq4AhGH/k1RVU9GdtSCfA879MZA1g3NUpazfDlXpOtYFo2xNSQjGXdVzvdDMiFY
Jx2n7CCAx7/t+6uuwQ0MxqiZLW6J99DUiJvljL5rUtGZC7mob+/D2tyXirartlpAVnfahbWFIwZK
HVOgZAIF68EzQX7Apa9/uz2i1bnj6kKJCd2gdyLGk2xldQe36b0afWjEnaJ8i2Bo2fCEeaXf+fj/
jFA/uF4gE2WdoBB4LuFpAjTkMCHLOjwTv6gIngQlspNhq9KzxjMBVyH1bnyC3vJlu3LkZUHVKx7p
nuFjrz0LSrWbqcgBeB8UtKDhjBmQ9TOKvZYrhhM0TpqV+wKuy3OR/rkSFG4JEQztAKgGSEt4rSdE
UtzUfEsIJ3wzhQ/570gGgaD5bwoXl6YW4aQY+zZuY96MkRgca7Gya0nauA2ubgJevXDC8fR9B5aE
zzro9YEXllI/yIG5g8beLvXJScLI3qS6WzUGfpAWA5qtuBNdu45ltp3QFBir6uAT6tmNWh0EHy1r
eJMK9GNu74bVHfebtgefhKxjcZQrnNVNTCMNOd0Xz4idKjsnCNfdNrIad5FbBAkPKBLE9fWQqr6o
Y80IY/pzhW9aZIzPIpQBT7eNrO1roIo0ftBRBVH9wg9oOS+1WCnie3HK7Ch9IE3VAHmiJSNrN0yt
TRqkfcDfdRBwZNiux1Nbk1dEEa8D9SyhrfBti4pnzQUuf3/xZuy1tBCivozvDWknTsoxS4KdmYzn
grQa0mOH2xO3PhoyuKYO4I733PVorDLptKwlVg2ibqc5wuKR5XTZ1vNm9YJjkD36r52Fq2Xi6AvA
FCj8JPcQWdsBfKJG/bkE2Qbf4UEyK3softXxVmBcdQxyCNRqEC+AYO16fF2SpCgwE4uA1tQ9PH/l
5yD9K5mi3e15XPNy4x87v8d/8SSuOiFvNJ9AlKVPVfhUb4mXrq4THfKwKMJ8ANDkehxoVQNGD3nj
w2BYxNWe9qbA2lK2W3W9CyML1+4CqhJyyVaNMyqzgIKSD1Ks16Duz32zpZrx+3W3PCahYf3fkBaO
7qVZ37fjHOto1KU2EWgQL/uO9LWoj3ou34+T+ZSIH/Rkcvz+JWhAONblHV2wUyDvQv9bWr2k7R2w
IkvicvJKU2w759iGUnu9vbZr5zldPOhqKlAaoeJ0PfdhJnl6rTL3WeJYwjdZF/Za8xfCuojx3PHA
8v8NjPzS4GJmzL5WQ70FuS5W3q6xit2MI8/GDTDF6mpfDGuxNSikGUMoYqVpf2VIiQjxSbQ+atEu
KbaULld3x0xurCownZCOv55BBdyqMIyE587wflrxqauHn7fXaHV/XFiYv+Bi/0XeIDVmSRajL/J9
QfkfwsHCiRot3N82tBpQaG/UoTYkR7TscwzS2gxrmdyXFX3zyIDG/bn3oPbaylisrs6FncWGF/Ow
9zWBY4ac+9D1iPi4Q+hCIXQsqm4/Jo6X/Ajkt7bNnHFwrb54MCL/BQWJUzYO1HrqjQne+p7FJqhK
CMAbnQmGozmITr1mfMiF2i7L9ug34RaMb3U5udiR7gMpwLX2ejljGlR0ocvZchY9KeW56ia736Iq
WMu5zQhzukVJC3E2XRtBEdjqp2GKgQr0X8pAfVHC+kDFVM93ZOEOEXj6jbvQGk2lYsL+TuWBwcHc
dW1yimddU5gY7n1TcXrh1KVnD/FtgxJ+6ep5vlNVaO/oRWsd3fj6557LNcykSEeG4d3bJ++tMRWS
DNvCszB1d1YOMUPSOpm4JQy3tkf+sfTuAYRmaS1UIqsnTeU5yIQD6gO9pT3zcrH/P2Oi6+V6Pkl5
NYauY8lKGnglxieAgg9C2joi5fWNxVvzyctRLXzSiuM0DATY6sIpsZH1rsznIfv+L8bzOwFMjyXQ
s6UNiWxWmrLLmv6oqoHr1w9xXjrJVG/cV1ZR9eaFJeV65rRKEHxR7tjPo+mQerKAne8tbyfQnyjV
+l9+Pz6Aozpaafo8RrKTGtmLkeTPM1WfNImnGnXz5C2OuoPvS5QdjGPcfw366TSKtWXT0HsXCM1k
Aw7mCShuXevWNxJchpqBUjMaMovw2Gd+giYIn5/101ukKUiSHKvxp2QGjqk5tRC7raY+aqnpBn5j
0829EZ9XXdygVksvzJy+XoTDNm+LHkURNhOlqqMUmfpdl6fKJ2WSysdK+BcSzrPm5kyAToMv3eCz
c16cb+gTDRHCQTgfZdKdKrb6ocloLIb2WT7d9sHVuzqdiZCNwPMnG8bCCTt9pJ4uYCv3njuhOE6G
mTt5UnwgkX8WzfHN9Ku97nUHJa2fb9teuyhcml54ZRM0QzGWUnyfwNHhQKwCGq2Tt7LGqzvZNEjW
zW9s5vV6MmWQjtz1qDtokGazk6libld01jyEjAFIIvLTFgfMtZHJQ862zj2ut1lzNxnZXRBXp7ht
axtQ2Uaibm3aAHlAEIUkM2mgxe0nj5W6NDKBh7wcfzBIH8t5HW2E2rVJu7Sx8EC5ETI96Ofx+HBv
Dw/NlO0276SrkzZfrRB+hVl8SWFolqmcalBW3A/NcEj8bwUlkyBsDxG02H/uadaFpcXyjNBitJpn
Ykn5GxUbW+z+vm1gdb4uDCycrChVLw6Qn7oPxSPpODsGHbN5hdmar8V9AubwyIOEgPNCeFASkkTV
w9hBMZ0d/sVggH/QzgH3BTica2fWerT3xILB0C+Xgy6gB2CzCLLqxBc2FtcxUFfxmAQ4MSr1XY32
GGrut0exOlsG6Gr2iIR+3MJCVzd0zKVxcl/G+b6qm2OjvJRxs/dpX79taY2qmrcOnPi/Gz5pirye
MLrl/DKzWkJMHfa2HHChE8Az7CStQ3Wllf3Y7XxPhAerEnaq13xRRu+hRW3O1bo43OUinMeG1tuV
Keh/3/62Fce8+rSFYxrCMESovPG67CqHdqMm0e1Nwo31CZih5HPWD3GQRUgS/C5thxbECNzgOx/o
Q+S/9YJdKr6de58oNevDWTA6W/ULJ9TJL9AkJ9qB/C8gGJR8eUZw05CgrV3cEEND6kQjJ8tgVMKh
EfZWLDtK/vbnU3ppZHFijplv/q6V3M8iuaGCLJEZ242xRcC74r90EkIZQOsPx7K6WLkkGELuCEAg
hMjYofcLg8lOwJXhJv3znQKXD/mOGYLLO2yxel6q1ZUuYInvQLw22AVtcUCJW4Nm7PbUzd+8yAKp
Fn3sNFogiPVOVBzlKKURGt7TZMRpe2zUs5HR6DAJ9VcyR7nThYW/sTnXNsClyUUYsAo9bTSJbAQg
X7vwxtdEjXZ+JO1uj2xtteY2abgNZyqp5TUqriQ/m6SR1erl3u5QUT6V3SlonzQt2dLBXh0SaDbw
OOg7kJ24Djez8lDpR8RndXyDc1v7uFXTWgnOtFhyAZ2573inLQxIWZe0Gu3r90mgZ3amyZozWNXW
+3hlGFdWFg4uJgVqvoAKuDMdhnaw41ntcNhiUly1wqrQG4WyB4p/15OFHGSJhG2U3COQHjTTKxV9
syk3brLzibjwaw2t9/8ZWQxFToIwNRGzvi9zo9+D7PkAu4e2C6LGtEM1T/aN0Jq7aIo2XpDrgyPX
PZO9IzS3uEFHQdsCFCXLLkpDuBPLGtncvt8Z7Z8/gBjfP3YWESIRLD/UUem9z4roZGWfAqO3rXxw
jG7jObISIDAEgHJuogbdttitfVVCq1hVyT0yNCcPAqKdrD7KiXzqBAlm2Ti4u71tVyeQDpXfytbo
PSzsKVZbBUaVwU+ZygcexjsBUcjE2HCPtfZwyI1U4vWM2uMf104IxcYkJzXD6mkeoTTi202S7I1Y
fAjoCR9b77E3f/SR8cVvPKeZzoEOrgaClvgjZOVQgLyZ2dbIVwLW1SctRq5ZgeaRP0lmVYSOJ1GM
MhTn2KxjfnuKV5f0n7EvcVFS3pnj2NXJfee9DZ56kuqedFfuZMMhbfMN/1lLFUDxhKgu3fjzfXyx
3QO5bpjaIrnPR6H51KZJdFf2EvgvEGmOkKbZi1mY7WsGZdd+iuJoh7Lxd8iGopeyy6wvt4e+6l06
fN8zcT/1osW20VF9yaMJ74II86MglhxAhog2nL9x+KzBtHgMQqpGugABLnmxmOYkN5MlMMfelPQ2
ybCWwKNlla0WL0gtHIANHz21PXZIBXjiUY3/TikCxx/i5GUINpx9bdAX37JEaSlTFyeDjGNFNa86
YAnBkO83e4jXvOrSyuKmN7dcIODGOovxZyG3VdVGrFzRvm5VzdewFpdTqyxue/mQBuTmSwqZdovU
VXX8VdTOKNtKYo8fjMJuvd3fW9Qra3vzcnCLsK4qdVorJuFCLJR9ShUgjWqnTN8ocG5cyFb3C3AH
MuJz2IVX+zoyNZFu+YLIanXli1HvqJkSkCbtLEV3cr0LhA+CsY8lJ+o+3N4aa3knHgz/GF7Ma6H0
nKdhz7wOHjRm577dT4qdDwe9+V0QBNVld2WysVNWnfPC6mJmi7ZK/MBsCQ+RbgsgfGeB4c330KoV
KHQNMnX0USiLSfXrdKy7CZ9JIBbza/hL+23unNUdQKEb+I0IIHKpKEB3rVDpMXseot5AqY4xL50a
LiXENJMtON1axz7nMQx9MwZNoqp37Sag9lOhU7P03lTbfSNLd6BkTv50aPQPMK14fbf3y71Wfoua
f7FgAFB5y8ErAehpnoWLVGjI/d03wjq994rH3qf01pt2smVkbSpnC3Oz+QwoWRjRKinVa8NK7ytD
/6vtxY9oQB6GVP5YgN8a0Ea67fvzaX91WyRQg96aqVrhV6Jj/XpM40CmWYj8wYVdk5KlIEqHgPtv
Lbm+oh79etiYwzV7DI1DZhYOhbP12p6ZIhs69EPvyq2V/8yMsHIIef4OJbro0GXad8pX5imPaEG6
PdD3bsNIIYvnQUSHtmYt06JiqXtDJfa927S0LaVaEL8Osf45VCfrlMXxk6iUf7WNKN8rWdTdB6gM
3VlKJm8EuXfLy1cQ22gPn7fLOwxln8FW3AjB4KatQj72W5ZpdmKVR6twRQr9t8f8Lnbzfgb4pPGU
hk5VXsoJV50WF35ssLjDIwIZ+1jVHgDEnMJM33Cj96f+DIICOgBMjUfnuzxdkvlBPBqYar6o5/5B
cAwnfPPf4gf1OXoUztVb/qP+Mb7+8fgwSsaWHAsZ4nfHuzANaYXqnTuC9xv73LHMeC8LsZ0GWwiV
lakk6NBnyNnE5l++c8epNltISEd3oC3CKs+Iwc18sVn86faQZv9f7Ee6aegUmJUmZ9jf9f4w0lyX
xqgdXTn67JdfUOS4/ftr2wD+ReCXM2eM+C56WjNFgRKbo5tX4UEwPkVog4Jfc6I8uzcT9GAybvmF
4UzyF1DYx9vW10YHqHe+gJLh4VF/PTpFbKckD63B5bEPv4qfAgdNyi0e8pW1gruVBCDJTnISy6tu
M0hhFTeAE2pR2+uN+FKF4kNeV5Fdkbq6PaKVeAZxDHkxXENCZGn+loszQZYnWFxqn+nUi27XdCjZ
dkVPp2Yupz9CIxTvIXShaJnWfyxjAYsmSXEeFsDnwLXPX3ZhOZiMcBxTbXALtMwCqZndsfxjysfZ
CIwJRC2yL+zrayOiIuRSIgejK0KXUZeagxFZ3sgcrK4XNNO8tjmMoPG+NjIiDKPEbTi6bfIrjhtb
4nFi9Y65v71UK6F3Vr9STPU3CmGZScplX61a5GfcRP9pCAeNqliSnFULdHm3BSOZHXmxjdla8zNL
NSADWVZNNUVovLAJJ5fCwjEt/I/dlJ5H5e9IlB1ZdqTqrdWHl9vje3fTY60UDRgqpUUwMUvK7qHP
hJJPIQTrke2pL5mZ7MiVbDj82iwSbmnvnhsL35GAWmCOgjw0RrcAIBML+6JWfiVj8dgWhtsn2caa
rQSMuawIzdpvStAlTWYuqlUVV9PkZmFb/TLTpO1scHnmnx8kEIDDAQLwgUaAJTdSPSR6Hqna6IZB
re4K3SJmKJry1MVE+1xq5I1ugLWoMTOc85cKASWCa49XGrW3PEOZXClLT2LhKoHws6vsyogPdTkd
YIneuP2s+CN3gTkrB6kQo1yEqTpqLUS/A9GdtGYfSNM+o3m2VD7p9TGV94O6ozq1YXJlV2MSmBNE
1zohamGyaaNagIsQickyODRWuhcGGAd/KeXGXK44JBSjEg3pMPFxqM3b4iIOjpNBEktvRderJfQl
x0j9lsPcfSj0wDwKiZo8iZNXHm/vtZUFnMsgwJZn/XTqFAujuhbWmSFPbji8mHV78BI3ljTb8jSe
jYENNcBte2uTeWlv4TAFb3BVgy/U1UI73U/evjlu9imtTeSlDXkxpjExKy9XJ7fT7ozkpW/6vSUf
9eShaJKN6VsJVaAg5voOyGyD1Ni1qUzTjCwf09EFR3UUalDFabevem+jXXhl1nhCEQ1n2BvWFrPW
DGWTjWoxuuMgRXboVS+0s0Zt5zbFVm1zzdRvqRwYcUwu3AsvTOO4CrM04wwrnLiJ3wQVnVOtlncm
NAm3fWFt8i5NLTZWboyy0kqYSrRXKZZsThZv2giIK74AXo8ynMYqzTQr1wuk8XwTm2gYXb3NbUl9
Un+2HXgIqOm28oUrEZ7QTsFgJq/muFx4HTykaDnGhF5YXW0BhKk8/bo9X+/TOzwZuZzRzc+hNeMf
rwcjoOUpDarEYPziJQ+fPf9Ec3Uh3lX9f9jjQ+Mcix9vW11bJZqiiH2zYKC4vOrik2gwBDJHiiaM
NhLoJ0WJQ9v32z8/9mkvpkzBekGhtdxLkRIpfm8wOtzB90oYLnnJW1tN8OuTqGFifrxiZ7FlTb2v
Rl1gnVC93I3C37H3vT+ET5nT3nXC47iFklkJsJRcZvZiko+zJsj1mjU+CTlDSCYXhMPOFwGrprYA
A0gkn6txPAeKsL+9XisbeCZ8mHXh6LkCB3Rt0BPzKUjqYnJV9OPRuc7fwgDAhEf376GY5J+3rb1n
m6LvHYSbiQYn9w5sXpuzZD8w2qGe3LJU+7NioDM7UDV0jLjvTwUtU4iFRKUdovDuxuGgnBQxzJ50
I9ErOxytxo3TaUtua2UrUnrnEgTsGYKKZVeWLCGuJDcNl602ELmjQm3blcVWF+nKxsAKHgQ9xVw4
XuxG0seZ75ft5PZn8WX8a4uFb+WmA5HBzCiIgiDPiTmyXVwHGtH0VTHvuVp58MV49BW9msnPxIgh
FkxE+jya+E4Z8o3dvhIvrZkWlTcnq/SuzV9oCSW6MTJ1+mB7dbbrRtjXOArqaddOPzacZz63Fq+L
S2vLMlZftTLsQx2+eja+lJ8GqDAO5m78YrZOfidvWVudUXI6/EeQIZJez6g3lPhwzYxWRuMWsnii
g/BUevrHsf2ZJE+a90ZX0wO6aca0Kwu3FPcyTfplyqXPd1LtNRUD8RQqW5KvaxuW1KUBlpJzg+h3
/VnBpE901OJHivKqyg9RH9nq9Bj9OTemIXHLm5sw6fSH+3ZxQPkmtEiyRiTS+zfV+mBQsy+Th7z6
W5OaT1GoOqb15OlnwfvzNySGKdepjE8nabjwZB/h9pnJmFWuf5RWZ/tcb83O0bVf1bdAswM4Bm/7
1fuFBsRBwZJTEiaodx0mowhnPOomXDLF7JEYSQG2ZQWL+1am3aK/iwqp3yXauPFQeB8QZrMzgmS+
CFCVvl7I3oI22WgIhXryWVCOjfVhCjfC7fvTZIanEGshjZmrFIuprNqE/rIAE7BZjWO4G3sFxpFP
FoLYYpcfvD/G+eIzc6mVpkOSXOry4tkaSS1oKuFATGT5lKtUfnnBBN+kItxAQ7wv5/82BXkLyWSU
3N49s8ZJHThKJrf4mZXZMRXaXavW91Uz2E0Z7JAaOdR+RoNV4A71Y9+UL+kE7Uni5K3fUe7vHTWR
NlZ0zZFwWJP9AgiPP9crGpNMkmZGMVdKv9JzYo+HlpqofKr9+4ZE4x/fh3nXskVBoc+wl2XKdPJL
U48Qv3W9/LEX/p7117ZUvN6fjNcmFgOi/FJ5sSoxyf3nbvqh/Pl7iGYgunIoQdLp946fD/UMPUP2
W3RBoB9gXGLrBe0nwQg3sr9r+4BKJ0GTlCUt8otY1rRI6MV+yJscdLN+bMGZ3BXV43D09ZfbseT9
gciILiwp1y4wmUjLKSWW5EC2I6k9oI+6o/fIHf1g51kbDrc1rsVZoJI9lMYOa5Fw/iU3jq842rgv
hOPtQa1FKgBmdCuT15ApAV4Pqhq1VGvM2Q2yaOclxa6g/DeMm6o08zJcn+9MHlxM5E3mioq6iIhD
oVXcYcguCIQMPbR7pUU2d8wQ3yh3ffBXZlUfpKF46mP/qAiw7mzSzM7Lc+sLFg7P3s08rjMcBU10
EIL6fo6alm+dx/jAKyYRm0+wGh1CbwfLftw4g7gFOV2dawVFYU6iWaZyMddeW6t91zAHYvFogjXI
NdTl/rSjnthJd7bBNYIsHGXQ6/XUhC4pmo6Mh95/z6ZXep42E+hrkYN1BM2Av1B1WeyDXswapFAs
bim77lS93fbH91cgvv/ixxdun6py7U8mP94I5zh/LYKHSadfc3/byupWhkeOFBt3IBIC17Mk+5Qr
i9DjbludvNzRBLfP7ahy2v5w29DascH7lTWf+3WB5F4bEmfFyabAEHWdByGYnhIv/kVv/ydFPnle
9xH2SgMVo4384ZqjkeZgWxOv5nrRtdVISLq4F2PRLeLaiaoHQX5CXn0jQK0O7cLIYg7hHQJHo0Wi
O3TWp8Jv9/nQHaAmcApTdsxYRqzBOKR5vBGw1uIi77i5cgnmlNFdjy1ExDnI+5J4X33UjWcd/nZF
fWJmo4j3QvX59vqtzSRtW5RXKO1Rdl4EDTkpRpwVa1YzfKkF3xWG+h7ptbvbZta8/tLMYlCZFTRl
GRSiG2Z7rXPSyI0y8tmfbltZWzGAAv+RzQIgsYjBvhXDSYqmmuufEulRLm19PHR7T9hlRz+wb9ta
nbj5uUplFNz7EtEylqoODR/HlyaTOw589Ok+Wxwvt62szhu4cBHoAdXXJbLEarOypjVCdM3wNNKl
1SlPBpW2Lt7Iuq6NBroaSHhIF1m0SV47XeUpflTVHZcZgoQawAjJhEnRjz8fzaWVhbNVmZKWbdCL
bv/S1r+kmWn4KP9x3w4HBDdr3vVkQiFOXmzbEPhml+Si6I7yeRyPjeh47TFsNyZsLcDiYNRl6Nmj
CDpP6EXKQmD1i3FURDpHHzPGoLa1M/iO1Y377crk/MmLk33WOjcoFIKdeFdszQaZBNcgdO4EB6nb
oBxjR9BOfri9Ou85NqjJyPQ7cWzgCZAZX4+JbxeraPQ6t0zd0vjSZwcvh4fw3pS/CtKnqtx50Xn8
pT5Dp5xmbgjVRzLemx9C4Ryc0DRWY9tz1B9Ku6uTjVNmJZN5/WmL6RbHurYGukjd/Ht3l+xep+N4
+Crea19vT8FKiu/azrwfL5Y1iq3MMwPsNDAVTA+9H9lKvjOsfabcBfB5fu3jF1U5BW+b8eT3xeX9
Iv8z+4uTNGbplb7DdJXfheKd4h21jNSzLUtnrT6l0WcVUvsvAspEo3fwUif8mAvPxQGqmkpABOp1
0sm2+vfxaVL3svWrkY+Vfl9NDz7/c27Lh+Atei18O2vKUy2cUfYWqsn2so2A9ZvS4tYw5uPtYgZN
o+8qpbM6t6bvPTyjv2N6ki33b42k2zGVFsOwI/JNbXCYeidAsfehTvODL7yG0TEGQR7ld+bwRSuC
O9XV/C9S+ZxlO03N7KZQ6YjbJVPsaC1CtW+R8Hfd+3YIq0S0cfb/rkDeGsZ81FwMQw8GwyoHv3fV
7Jni4ABhJGLQun+ayWcmu3Pyt+Bnald3hrebiJdtZsdPWu7orELpJmBkglNoPApO7H8ezR1s3E0X
7OLoUy46pe42T+HLcOef5b0KwxvKI0yazbJUZyn9kB/yZ2Fw5PFJfTGtlzR6i4XHAZ5ru/8wfCol
O4yfukc9tnPZHmj7k+9F78lKd7DdWMHGRKxgj9gRIJtQWEA5jUbv64koRlOoB1IOLoxZQP7GtN7r
VTndpWUOr/eQyW6UQ7fsK/pTMqb9x7RuYaIcxq1G89+0L9crIku8P8lBq1zNkSm6/hAp6cq268Pe
nXAXMJiOpHUfO/LdZFadqWpc81eJdHwFkCIvpX1i6XtFvLPGb6jn2lGv7AfNHsmxNLYAOWHSx3s4
xk5zsjcJYrsUYbIVnObY6tXJnDP79MmaqdvU+kncIhbcHMtiUuU2l8vCCsA1CmdUYIwv2klgW+RP
iuvH+8E3weDuh+EEl26IimoakC2mNJnfxdJT9KQYtiqcwn3YHfPY8eRdl/+VH4IzCUZDeclbm+PC
3tKmfH8TYfpBn3HZodjCYXQ9/YjwdL2ip737Tb17Vp7/OO5e//piQkIl4FGZ8OteM7EW1SGVj40J
bj135mqGID1a3bRvxvRrq9zXhc+jKdjK3f5ufH/nYXTXIJLCg4b79/UQzaiKxLSNehAl45MgCs/w
gaEAHDznsXbO4Psu5ArwMmEsp2AwyjuxdDwvOeay9dqa04egG3+Sv3sIKhNR7a5+6ErvRNXmFVFP
FtUJJWXn07soHCwEI7Kp3zfKQTFdo33tM+DQhu74wsb+XV02kGC0TcoWoJzFgVaISpcmZta7VZSC
gYx2edpR7Nh71Dxur+Hvh8m76bswtfCQopLUsvKrnruD/lr5GU27YFZy/QVWkDdFC3dJJoD7Nnai
Mj50ffKli4td9toEv5K6sWGbOXWmaLfK9746K6nqyNpwlNPTxle+v0vhaTPCgEsOhdGl4pPnd2Ze
B1Pvoh1jHEahO2SZVO9SX9d3mYBOXi54j2DGifkxEjkCiu+N2kU7oR4tu0wyyZlqQWXjte2hBFBy
UKGhuA/8DPKJIcv2YWnaRMmUPMuk82Rs9EMtq83r7WG8F3+gU5RCHOpfc3iGM+LaV2l8gJHDqns3
h/TRkCF9bOEJFXLtTp26Y63dmeZxGL+rgmMFD+gkHEzLziQYyqXxruAm08ff5XJLfeX9+wtdFxpY
aeKGZAW82fVHycBj56nt3d70XjPr2OQvkq8e2jo9AUstOzeYtoQqV5YTk/SBzqXJWX/j2uRQ0m9s
xSIm48qZojP0kRs3mtVBKXN4AtDG20K5tlA0Ri80Cej3jAtAEBwb+dGQE6fujgk15/acjxu47HmW
FvsITOU/BhdhiBbJTMtzDPbDXgltpPEG7Thq+25rx66c7awXOeWZpoGq3BKLXVnC0CcDkycZpyiP
TtyxHrRHX3ysf1afusQ7+FviZHMcfz+2fywuXoBeYnrp5GMxjE7oJv4Eb36HKsDtzbFqZNbZgg6M
ir258InWV2Mo8aXeNQvPTsdvliccwvRVCbq7Nv3WbRUCVh3kwtzCQTI1nYo8YEzJXf8g6o75VN8J
kZ2d6w3HWInlUFP+M66FY4yyOpbxiKEOGeM85Tb6lyHcQ9J1uD1/K6+tWYT6H0OL11ZbJ3pqmMRI
5Ut6bH95X1NH+Vulv9OuN4ob6y54YWpxPiXy1NBDjqnouXpWRFvYt4d0px+qMweIsbGVtyZwEZ8m
8q6FMWAMvuhX2vj7J1gkNuZuXu13Hn4xoMVNJlKoLRjVPHdPwXPX2M2P7nO7C87iob0D0NZ+3rA3
75hb9hYHQRxoVZ1zl3CbA80B5Vt6VI7iPWLgdxqI4i2qh/d5oivPWNbtsnKwctUYe2oMp659rAd8
cQsksHa2XbrfErwQdm1jhSL7t0XlPHTSUxbY2bSbXDlz8IvADlzhaB5Ee2d0++Dbxi5bHSI+Ry0H
IDhNwEz4xctPGMIsEzzCL90I56Qm0iMCnG01Eq5kGpjJCzMLX7SiNA0Fgc3su5Oyy381+W4g09Ad
kBGxAt8ZSyJ/sIffytm4Am0NcOGhhiBLUTQfmWq8N1HG0o7mNG5tg9WtRkaZatj/kXadPZLbyvYX
CVCkpK+SOk9Sz8ymL8JsonLOv/4dzr3X7uYQTew+e2HYMNAlksVipXMKRFMAQV/vYl0MNO1HHeFC
ecC84TvjVOUe8dPHtvfI4FWHfKOOnhKarcThFVsUhhlTGYgbhCTXknuwq2TgD4GKIhsy6ut++OJa
1cYuT042gfUVqKP6KzjT/MmMJPblveecv4yMwAYIR4Yu4WPUfO27uo8sPG9NHJr5riOf7XzcmeXd
qj5aBkhn6ffW9MwUbFj6vZZgAiQ9Dd1ual8W9nHuV9XdUnP/5ySxNuu3QVcjeg5ZbyhnJaKkGkER
mwN4kpzr6beyflumTxJLJNKrf2V8aBJL9SRm48jmU3pnkT249bb5KX4g3rwH3VRInr3pYOxuyxSK
ZM4m2L/QJsLzBqlKadNaw7KW+a3TH+ZqZ9rhbREiZwJN+P+IYJ9wYQ5sY9SbAQisU/Rq+uu+99yH
+RjLXDGRD3EphVNaC6RSCD6yGSbv2XYzj6TKbs3R8EJ2rXro+r2UDOx9SDavq6hbIHRAzp+AfeR6
YXo9FSVYJeYTyDI21Z5uUF6wH5p76+j67X48zkf7Kfm+bsmOPhqH25sqsg6XsjnrYBelY61rCUzZ
bkT1BOi8I3m9LeIj8J6pPKr+rIMIc6D4OlqBBJBmdpDRBui33juHZNfvs53t1zvzrGyLrSMpCTD3
68OGXgjk/MBCzcy5ryFw8mdPxnwk3LGLH+d8v84oJjvtC+xYMQHi3jxq8/dYGR9wgpI79d59dGsd
nMbPbbRE84h1KM/b5ly/dBv6Bo6lw+g5h3WfHJsgO5JDc5h3+V7/kj7YX6OH5dQ9SVxD4d1GWw0I
aEFvCrQep59pZPZ6hhVbYPd+yBXL02rZTFLhKwx8DRq+HIhS+fK1g37E2mBn5m6T1/7ZPDobEE7v
k7v2oTsM41aik+xR/7C1F+K4p9dISVZVZQ2U4+9u7z73uHnGNtlop3o/PU1f4of87Rn5X8mDL9Sd
C6mc8c/KNU+IyxQTdP3TBu2SftG8ZIMkiScR8x5VXFjKQp3LoSIQMzp7pX0e18fVfFhkmXlRmglt
Gf8c2fv7fyEGRO/A99gVxDT7ogicXX0gjeeVAaZtBNqxeza9FQSKT9am8Y1wPGpH5/+3n7xvs9AK
1GpDg/0kX9R5F8eal7UzaGwl7oTwBrxTuAIAgYYTtuEXKwVaVHWrrp9PzbpDEynq2IsMkCq0WRci
OC+0sEHAGyHBf5rdFN2pDxq2UqLzzJZ/1HlGRPufVXA6XyX1mC4OVlGEU+OVXy3dy8v7cjyja+4X
UYEaRce8RKjO6tW3hHIqT2xKtLzHupA9p57xfb1b3pxduwcL3ta+V3/A4SU/0v3R+IpwQqk9GUXD
R14U9vr8s7Ef5tya/TBnbtfiA5bHziPHzic/zdrrJiRzPCDf3wYZQfltbUFG7Fpblq4d1aTGPoMS
wlF2SbLpeskLJzZfUEXMEccl40e7FlQhZmvBfDlAdJBPBX1unsA17Elr+EInHrf4H0nc+alRM3VR
hyuWfZqOYMPd6geMWt7XPnhK/soow/mygY9lJMbcQxN1a6ySYYBB0YNHY/RWzKX7Mj2sn13qkTv7
OP0kgx/9qAJEuiWVhSuifAFoc/6Rzl1yGsWliZmc8JoLH0Ncqt8uUn4H+ivTPWQZnefmZ1dKiznC
QOVSKnfvMQZTb0a0/KBPHZVNl96pRmB0h/RxNlTfyVvPWcLSPdD8c0y+u3Hsudk2mg5J/yOj5Wda
vqbz+NAvxn6RgYjYyX64uRf7wZmLBuRblVmz02g/m7oCnqTNanv6jzIJae5nfxepXm4Fp2pVAk7u
VRuhatHGaAINr3LjH1CGx3OJSo9X7u/qIkhe3MPfGMZ/V8rnUrTITNcVc71PaXPIn9qFAkr3mbRb
Or602s8m/zZqcLmcsJf2Goh94wvRnK0YFBdAqRTHr4bRPQk7H2zufr2ZAsdrgvnYerrEcgjfmQuB
nMPfu5aaRJM6n6hTaUGjzEAlRoohSd0IPZALKZwHnuhavujphGWl+1b3NMQWbnY0pZEu254bOsoX
Cq2lyjI6MFML5oiDPn4t1MdBM7008oyasLJ8pTwayyh51Zjq3xLLGSr4PKa65FgeeJMy332Its5+
6b3m823FFD0kwGRjAAuKKgTAkuuHpIjaOM37dT5VC0Yuzruxhtcoo4ERCgFcBeA9MFxB0rWQWcGQ
8rQzELnrR7fW/KYPdUsGjpEJ4axcXIFOxYp0hLjGJzo4nkoOfXm+vVsizbYuFsLZq7Q2R9rpkOFE
z1H6XcGgt9sCRAbxUgB3HFM7ASehQQD6qzDocMDsnXpDmgOAInMFsJrkQRKuB7krABxRBAdo8fpg
0rrTBq2CuPqg+DJqCOGBXPw4dyBzbKVZNeDHsz1Kgl8USQTyjtjmbwgDC/3v47nDYNnIeW7w+/p9
4YXz44zxRF4Tpm9aSF96/zf+Y3v7dISm9FIkfzyO40y9rSGCTF7BA4TGvOjY240/FFbgdGCI6n6B
7qxcnuumRYugCnbVdvAW+lXyHWzruKUDhsIWjiSfC6z39bm1ETX71DZxofKksP3RMuo3x0niY6ov
Od2YuUUWL5lUNJVpuVo8R3Ftgr0i1bT5kLW2ux+BU84DxWzUDLRshXO0rHK+6y13oGgTq2V9/KLv
ZZhSnBZszQcMlJM6udJPTK07wITLoVB+VE2T7zCWfvHLyIpP9mrIwCBCoczaYKoUQE58wXPWZzUB
4zsiqvFVn97c7tDUJuKen7X5fPs8BJrOcOSIAFiWHwPlro9jxGyWfMohKZsNMzCbmOxTva18BAau
ROsFiwJ3F1jTQXiL2Jc/eWrUymCq6KrF7Be1yYDnXO8wlCtS7hdSvNxeluAJQrMrmkmQKmEwBk7b
F7c1Iww5RuP9qH5G5hWtVu4Dg+QZ1YOargGINMLbEgVvOiBWGAXIWCcMlyfGHlEpArxdU4FkcOm2
WDM3cDDc7jCAAq7DfJPdX4hjG4mEMmCzfGwfl05ZTSW6h11QZhookii9uctU5xe1W9nzJDg44JIY
lsUAhP0D62riFJipNuXayawikAe3fjyvfgYkOzHXl7aXlZxEZ6eBSA8NIyqQi3wrUFPHNunR0A4u
pXWbLPu+a90gSZWNQ+1jZ5dfGqL9+vPdZAQv2En0lYMglLsFNlXVqHDUU/bbKIzfRd9g3MQPTbd+
/4UcHBmaTjRg4flcb5+0NibaDtqpzF5LM/MBVO81r+sayeMouNUwHYh8QQyssW7I6/VoemOVWT+C
aLGKv9huvZ1WKwD9qUQJRQV4oIcBrwVng4GolHuEqy7rCBqStJOu1GtoWUUfFIjCttqszRvHHe3N
MvfdL8dNFdDkjvQwWo6M9VGgnWxEMCPDshjdC/eWDno20wS1wpOD9tQ+G7e5U28dSu97V9/E2c/b
JyiK+K/EcZZFM+PKxPgK7WSnql+jKFnbTWDO32FC3TzbETxAxKT+XJJtjEGkf+5kQTp4/tHiiN5G
nsZ2XrSoKcHHeqq0yrMjPHlrtJtcB+3S93W9y1XzZ67UEhCs4ELivQbXDcPdYCAPF4U5ptF12H3t
VJTxCybqlp/L0Tgo6ktl5VuD1BLQlOhALfQ1gsACAi3+/jtaGUfuiIZdEDsFZYrm8qi+S5psW3QU
A1WtSJLAFy0PjitQvmzIkMqz2OrZqqsVKfQTjf1VRSUU7YC0uR8pmKPbuxQNLLdVSLg+jFEBLAxE
7KjCXl/OflkGUqHmfKrWwWPEx+6dlSf7Al3ZhS4j5xI8S0Dk/COMT3aTdZqdxu700zAC+zNqDQBN
CGqLJImf+lE2T5GzOw4IfYC/RkIR6FKGGuc0ZTX6HNSrpRG2Zu/H6aON7NA0f7q9f9x5vQsBqwle
IuAF2YFd7x8qt4Ydma0ROtOb7Ybr1Hk0ucuiA0ilxkoNbkvjTuu/0uBEwMCAmOgdI3+R3Fa7thlt
fTbCbE0Ub0qTjT7k3cZM7KBGAX3tR0kKgjux/wgEfhp/MEoR7ezXy3PnucWoZM0I0VaXDmGLRv0y
P1JQCd5eGBdA/VcOLCeSlyx85uymgQl3eQWzHrapMfistOUZVBt2t6WIV/OvFE7Z62Sy0mTUjTBG
9dTqdoxMcqaNh9nPtwWJVA8YTcQWmE9kfdi2vCuaNHUNIzQV1S/QXJ5UlgfujNtSxMv5V4p+fTgU
fZx45LAc07K2U/YACIlHtNaTYntly+GUXIkBuqxMCIL2AbRxjptPji0xtCINAMMnu6ngN8Cirhez
Lmti9QYuUocWYuR1k/ExM3MZV5/ouuJpRsIaBTtgHjl9rtxhYt1zZji4zw59tNRqPLsg56/18Zkq
BniI9Hk+3D4m0aUFih5+FtL/eEG4lRlNPaQj0Hdh2bYbp/0VKecVxQwgxwKMINreFibSiUth7GMu
LIQTzV2e1gp0Qr+vk69mfYhbP7IkZByiJTkY7WejHRzGlR9WpowgTyJVYoYgwPlkzZsViBL9DsQf
+16X8VWJZDFsHUJ024IXyR2ZkTcJhlxNZhi/JOM3gheQGj+LftyktWTvBCoI1WOE3ShqI9hl1+Bi
73STLqYzpySk0doe0OQLdEmOSeC3T0iwHmblEH2htQimjru1beto7QCy6pCWgw6eGysctdZHDRjk
aciFWQn9clugQCUAicYwXBBUAo3Eg5Gs1cxIlhZ2WOP2BQrG//l2Y52AOQcmbJHRGQilodKMqhBY
6HT+ieqzqauqDtKW3ooLH3k+jH2arXwe/Flfne8gsIwNyeshuNXAeYKqAo8ia0Hk7PowJMZirnil
lObeACXGClBfeUhL56GK0DxHW4miCOwh5jOBrh2RKNCyPMC4KYCOKjrLCCPwBJHqrYhnf51lSUXh
Tl5I4d7E0ujXpqlgN9COZ4xop4SDPVUotf3Fa3W1HG77UnXOrBTUEaFmrmgk1qo3MiEFaEeNFBgn
Un4bR4UsEmw8CnjXV6wxprgaUgrO3n7emWuoLMlTQ0fABHJMGHhwDQD4Kq/BXJzWGU+L9WhMgUL9
ON6vBdj+msaQ+L9sbRcZQOZ46DaGRoCXCS1+4H6+/qBSL1o1qiMjXF3EaNHvJdf95AGUMWsU1l2B
uS4T3f/5fURAgagCKTygULhznZtKz0hRW2EO+hsbgyTH7LlYfsUoWd4WJFBTQPcZBTlcDfRzcWvr
ysVWe8yrCBflwUHXKDggiSQaE+jolQjOZKbrUqMg0ZMwXtdk55TkkKnZCMxzbnmwNpVkRQILjWk7
DijabAsZQp6bkY5TnOoOKJ/1KqEnd6kLzyijSmKhRfv2zizNOpzYwIhrnXAWzPXqx8wKaZ/Cmwdz
QJuAQ1gWPgvugoEaCJQO9wHmkhPTETjxCyZBhLG5SW2AL9GxvWKszmC+qhgLfVsXBHoOYfCvETXD
8+GVDiR6AxiCWytENLuraO9PIHFvv5fLa5fHWxWjdbJPfyER1AhoEAA5IXofrncRk9/paFaQuFD9
1Yjj7DgUxmvX9jaawzFB2s6T+DAuihKsYHoNbgsXvAgGhiuDzgDvLDFVTi/LJaNRklZWSMytFb0Z
geKrw34ajqkMSyW6AQCNISePo8TId26ZDdykSFV63GbF8Ar92zzEXh51fuaGt5ckVBe0NAEnhgAQ
hI/X+0ncaUaKM7JCAKs2vfqrN97s9tyDnGaS1WpFomAzUIUxDBsDDDjD4XYg1oKJIiF6tO5X6s0+
cSUHxGfrmOFlw1v/kcGdUO/Yaa5lJQmdcdmmU/NKCagC2l9VWfh1H2PA+LzraPSUJjKTLzoxVFCR
AmcpXYTR1xs5lPNEK3clYUEwk2Q17ECfIt/q3UdHS37fPjS+0vW+zEthnHr0NGnXMl1ISPSoSnao
pKjqBgOY6zt71Nwf2joRUEYm5MnNxuMIUNS90g3Zt2VUnG2sOUjKRNBx6neZ7n6+/W3CfTAt8Hi6
+Cfc6+t9SONJQz4mJ2HUVD+W/ptOQRBAi29FJJ3Vy36Ke2WRgAHNLVjyGBk2p7tp1DT/eSYwIM4D
e6aiBVFp7/te8VfNi8vGG6ruVz8XW117u71K0ZOBMabIcKOqBKpCbpVmUi4EpE4kBHZ9l0+Sp0K0
h5e/zjnzVmQpGsnx6+CcAG9K5ufrLn+9vQJ2E/jNQ75T1XATgV4lXPTdO2u3OGDRDZ3qgQLAPevH
v4m+sTW47AhPYS0/YDCsvM9LtbLDqDhVWAvmtd9ehGijwJYE8jHGZIpH9VrZkmWmttY0dtjGjMto
oXsM2JASzIi2Ci+NA322gMSz2f+/iOAWElVZt8wEiapdDGDXs3TKmNBuXYrgVHnBIANnHiFCVejO
dtCF5CabyAFnRbrRG+q3s3pI2skHh+ifp3tA08TCYAwewyXi/IUpj5C4YHarijZt6gZaZ3sY5qsP
o8Q2ix7PC0F8mtbNRyUbBx02C5jncgRnxJ2iISGntJ5aaJ5rSJKMwlMD/zVSwzAPGN90fWqD0S6O
VrskrGvLQ/fuljoRmoNlrM8SMXwdW+tXY0pXiIlb23ksOm3aY0DXD8zplvhaIpMD1kc04SOsAv0k
Z3IUzC5skHy2w96mXtGn/tTKuH1E1wnwY/QHIwODUTKc3VlWICbblcImKLWvTx2mGIWFnnq9dO6P
QBLUDVcW5O44HL59dannGLU6hYS2+mmCv722J1DTYL6mxLUX+BxXcjgliPp5HYoUK8pBD+OcAePz
BrsIbD1c7EGSLxBowr+y0GbMeQDuNERTyRRO7Q1PB9TKSX3H3P+xxWOkH4hWkCdAJZBb0LrEo6um
eBpgKMygMsoa1JZr62vt0nmtbst6xgVaB1410MKCkReuDZ9Cd3vNiRwdiZem/4EeLr/Unm8vSLhr
FwK4BaUURFqRCQGJ9jXLHzoDAFN6uC1DqG0g+Qe3ONJjqPNdm4Ks6GlXL6UdWv1Bs36jKSOpww7t
C7fFsE/lnlTs1b9iOCNujoamtAOWkpMk2lgt+AjBtzF6ZaUlftctb0M1WIeGVO5znNcSc8dXbZlP
aCJqxgQXdIQAa8WpH+YfxxFwXE5ooV1CH5d9OYLR+xURpwcivn0cP+vF22CdR3OQXDK+w/6DaM40
6Y3SrIkN0QZkakZ/bNt1p8VZYMNK/SjBlkyjeUMNc1+6+WMX5RI3QLx2HY0Umg7CGHRLXh/wlGEw
VDNmaNAFIdEw0yPmRh2RBAFNzR2wpSedxKe0rsHV5lTnKvty+9xFdwSPDONqBhoGZJjX0pvczMYK
r02ojx3IXXM98xNVlbm7gvcTpUAXrTBQYWQqmKm78ELWtcqrommdEJ6hN7dfwfW0ncxzCl6eKdlO
w+/bixLFGCgsgIMOPiIDUHAX0wJASpkj1QFvSDDPz5kTVBUIHPe1Gu0xaDboSRuszosyzq9147Vu
DGYtWWFFZL4RzmHiJcbdsL29XnPdDdDWvnDDe9pvI3U/tr6jBLmsHUckBnRWKMgjpYD+GM4XztA8
ZtMFKXplIpvJHffoldkMdFMTcqC6xEqIjBHwNwjqIZGgr/d6TfbQYNTrZJIwn2uQwJSoR+adYR0K
vSZbHTO6JLdTZGCRQ7BRmkKHH8qG1/KWRaFKlhgITF2Ae1SrNjzk9MGalsrGcglXxthLkb9GWxo/
V8EB16PljljZMvZoabJBETBVmtfQuzghkneQhxW92xzrQhh35a0eQ3s7eLQhxhWCXmFacrKvrQqs
dQrGMAVgZxy9sTG7wKBJtdHmYmPpKeAkvf5SRZUKFoNq2U5GrPtTZGtP6A9tNnPeGEdEReVeWVIA
5RMZx4bIUrCtQWUTpB6EHxESo2CrtmArD5tqeQXxzAG7JXkHxCLgWGGiJxwFvhCUxU25OIiVwyQn
v2qt+baoiwzTJbovrAuCMf6ysTncfdFp1s19b2HvrcnPI23nDMNpdiKfai1IeeI/wxK8HzVy2ixI
QQEN4R6nwXlWJCD2IuFaTNq9ZTCOu8WddiYmK37P53kMb5s+kR4jbEX3KXQYzSvc8txh6cjowjmN
QTNkLejQ6yqvAzmiW25vSxIdFu4LiP6xMLh0nBIXChpXp4q5waOdbBcX15KQRsYUIlwPnHoDrLII
HfiXo+6AkiA1c7HKaZfpFfgPQdNXIwrLZUga4YIuRLFH7OKRcqwk0WaCMiQaiscgwRBHzymIDH0h
MmlwRkEIbukEJQ/O1dFZuwXFOK3QjWrdU0jfebG9jiDWimQhkUwUd0LTlI+oqjKnviK7qSCONyRA
peXzKvGDRSkAzApDmz9qWGjE5mdeRsALZsRMEXyVT+n4W7H7gOS7fN4mdga+wWzjJk9URpMhVA3k
71Fvh99q8NHrooGHzk0h1KqrYzGYT61TPZkx6D5Jd/4LXYc3wagAWKcwpxpxE03LmCNXo5r5gxGj
JKj+Ibr63VAgOmZEA2ywK1+x7XNKWreY7XBs+sPktts0op/qWL3D6Ijvt1cjMoEXonhvO5+crFkd
iMrM7miRX4nxWR+aLeu/ls7QER0SGwaCP4z2jOfShp8wIknj2OFUbShojgtwG29yWUO+TAqn6aum
ApMOxzPUdK9ez/UcIH9dV9vb+yaSgsZOgm5WsIR8oITBGrVaK2Dx9KG4S5KjTg1vmRtfQW/WH0tC
UQoWD0Eyi/rYl1yYIuqsjqKxeKjGNAYfQdcXjI/ZOH1ReI7byIJ/gT7Ag0R+EFk8aCCfbYpcaixG
G7vh3CW7cnXhgeA0/UWp/DkbfhVGlEs8IIGptQBEh7YbSIFj2OD1+kp08zXDXLmhRfJfTVKAnWlW
ZJNBBCEt2lPhD2JFYPVzOKXoitYqpql3w3bw9Rwcu9AMUFaujVd/q+rN7RMT2FoLfzHWQrAUwXe5
XlGhwatwksENtXStPTXVqdeR5KU2rd1tQaLDQiLNRFzByuX8+xG5cbPGRuuGqfarK49uq2wJhOWV
7tvG59uyhIsC3ScTBo4pfmwyXPIaUI3FDelwRpNbqd1nMgJ0wZ1icdo/IthyLzQ9S+MEMyFG7Jtr
+iiUbClYkFVaBskUSy6VaOcQDLH4BXlVuNjXovQ5KZqpwWpG+/uYGsfqtQVCeWX4JllBTaR66FNB
fVlDGekDwj1vK+KOqGaFY+Ilth83m4f06PQgXkZF6fYZifIHYPX/VxYXky2Z09KlVbGDuV8c1+/o
4HTPySEZvY0CZi4ZxZDowP4VB378612c6FJVCqjzQxvsJt1Jb+7mz0T9eXtR4v1j7LloQkG9Wr8W
AjiD0jmL6YbT9K1LPmnma+EGUzd4Ln3UzSyYZYMLhLoBfrH/CeQM0mhNlkP11UVHGPUcAlYx7Uu2
PlXq3dh0EuMnulUEE7uY+cND8k4mc6Hy1ahqC8pkLirxYTe9jNXT1PT+7Q0UnRJcc3ZpwcyJCsL1
Bq5kXroC1JshuNN8rQytag4i87d0frtoLTagLPBmwZP5obxUAjnVax0UPYr7LEAzaX12W7W4L/Vy
9xcrAugAoQbKZaiXXa8IsxvbcjUj6J3xCUAur0rOyK3Ef1F5YQYCNQTE3ygwco9GbfbV5KptFLZR
kFn+4HqF/XJ7JTxlFnP1IAMD6VhPJYMaXS+lKHoT2Ek1AlTZSrfY3e7gaH3nt2aZ+mB+Lu+0PP2s
6067QS5t9SdQxx7Lyi53Q6Epj+mijYG5xuuuiA11Y4wZerMMdbnXY9DH9MBkb25/MPNuudzweyMH
klmYWo4uxuvvbcDUOPe2G4X9qt5HLX0qlbsyes7HcWehNLW4X2/LE11G1jjyP3mcRYvSmFYj+JND
tNi74JhGmbqjb1Q2FEUUtVyui/dNVQX7pVlRFMaW/tONNEwYSougReYErS1gx9cQukTbtMu81pTl
BUQXBw1orLiH7OuHi+OsebZkwG6FyfQG+kFP6b87tSzXIbICIHeGGMQUyKpwimaD3dlI+jQKi8UG
LbYyZTstM772jQlCUYXIyMUE5wbYE0OzYKAJxn+wz7kwbNqku1Efw+hY1llPfjfDyG4pweCyUjaT
WPBAIBpjPRpQR+DLuVfIrVd0Bde5EmYYemhWoJ8sFl8b75aRgZF9M4v8tZK96oIzQ84T7IcuiwPx
tF+vLyqdfMlrm92DBd1hXqxQT6aUIhlAy7PZZEhbY3nXMppWmVNlMZUwnfTdCHBJVOpbN9vcvmEf
pbBWQSSN8X5bGA/FbR/VGgDcayiGjvtFY9MzMGRUN/8YwHAt5YMtjTQXnTxRSMrJj8wqiGXzyT4q
OJOAsq8FqDqGzXAaF6msLXEqozAHtaHxJZriQOnvi/Hpb7brXzFM8S8Ue5jUIjKSCveoVNpT4prr
UYvKfVW6Mmrhj1foekGcqU3mzkwGDOALbbD1dEEcWDt3N/8hJhMPECpNKMMiX2PYaNbmtq1IOjgg
o+4yiFYROb6qbm10VKWgbswMibcj8E8Z3hqyNNbqhOTQ9ea1xtwXWl1DC/ptMTyqy+hb5t0yFb6S
b0n2lOsvdFK2uVtJukME7yyTTBiDvMU6PLljQ+RSd7WFzay671r62hpeaWP6QrGtyU43zmu87Rp0
2CXOY/RUtltV2WB6hjs/qnH2xYycl7aQodU+mi18ETZDNdAfCSAeZ0EwEcgyEuT4Aer6VoKIPSH+
WB3x+Myv+hD7NLitt+znrh9uNMYggQD0GPAiuOnXW4/kYtvDw45AeQSj2I5KHKRVbUp8TYExYW46
m+aBYB6jK6+lTIpKQdbfYZsXmKtsA5fQa2SoQsHOAYaCtwW+nQW/jNu5yk6ySVFg8Ndm3rqdn4+f
AGRmjmC9BMvyo7B/3t47gXeA6Q7Ib6NZF2z9aNu9XhamKJl92bdKaFfd3G4aRQNPgQKoDPhT1n7+
TsY21T3gPYoXBYWpwW/QvtsDLd67f97IwBTYtfGEY7w5OrCvP8XqxkZxSksJtcJCcb5p3mZzlAEO
eRJLZhXAQIIHAaEx6qYfIrtlnN2lMrBgJ/d0vTiYNiYmwRMyFsd3+21eggru3jGyR0AWtoMCvNaf
Nw/iE1gnL9q6wLrPh0ZWaROKwq4STvoxbT9j4prT+ZjfcftoRQp7KYXbzrpdMitybSVU6i+d82Rg
umq9SmR89JmxEpYJgoOCihV/KQalb7WWZvSM1EmS73b29JpWwfJc/TnkEckZRtnCyB+QhOfUdAVd
wbRqBT2ndIfm4SCr79019Yfs659v2qUc7s2wOzJ0PcnpOU7R+LY0x4Zh92rJayF4/65Ww5nsZG06
ahFsW5quKI4cq3EfWcQrY1DRyI5IqPC27uJym2h6JiqnB83c1IPmdPS8Vl9zYwPizVRz9oaiPVnm
Ia7zIG2frLzx5rDTm8MwN7L+u3d6Ks5AA2jz7xdwh0cw8LGmXU/PnxLioRPB8MgUFOFwSmwvzvw6
QerIbyP/zi8ayeso2mm8yiw/AGL1D6wBjZ6zAXUjPbN5e8sm7f474nBeJDdBdNvAf49QB2lRhL5c
4L6C+wGEDAY95+1jXW+cYRdPEt0UuIEg7f5XBPfOTYqlV9Fq0jNLIipG6xHjwc7jnRT2K3qFwCCD
rmObtSvxvowLwmk7Ttr43D8tybFLfs3tqa8bP6FvQ/sYqYmsOYg54ryCXAjk45xyxTjoVu3jc0mI
N66/GiXFDEEsMGJkCHeVFns6qNjztPNuX3eR/WL4XIJUPBLo717dhcvL6q6YLA/BWVtvM8eCm/R5
Qhl5MVHTu3cGGT2Z6Agv5XFaUvUF3k27i8/uAMaVJVyzyGNMtTIgxzvakt9RuETIIuFVx79wQUkD
qom5K6f4rGd7a/lcd6eY/JicymvtO7ScwRWu6L2OoZTlWVu/zeVzp2ybYtwlzV/ci8sP4VZsJ7EK
AIsen9vxlNNvnf4pniXqI7p6bNQ7Qa4JDyo/XTR303mNdSM+19CTPtJ9FUSU/SirVol0BTUxB3QZ
wI8ALnztnsyDbqQuoQlmcAVa9W2um09asU/Pvd2/Zc7LbcUUKcqlMO6uO7HZZlPvxHDfwTI5m6dM
e4pbT+/6zf9PEP86FBo6jzo7PidJFtTLLy0vfbPTkDjRJZL4/QMCDe83Qxkg4YPZU/zT2uM2G1E6
hU25cVN122lB3YC9yQjideNGkif2Q0DGi+Pe2EEDYWiyZBMmS5jw73y9DLT4+2r/oOSsEy1wlp9L
srUSSScM/+CgZ8hQwRkDcA6ylhgWcK0lem0llhUZari2zTZXMLDSdKZzOyuFD6KiQ5+ov28foEgg
oi3kiFi1FtCqa4GF1rYjyQoNnbMYuVaSfa5+snu8dlbij4ls7J9IGoItJNlQrwKkgztEfarsZjJq
LZyzpPStzv4eleo2ap0vw7iECTVlQQH/FrFxmgzIqiMeQKsN3zDgFHXV1YBAhKua+fZo3ZXG+klV
qiPy2j7NhyejiTZ940hyIeyYLu0nJ5ZvHlgScGIvGcTCsfjtwklx1e7T7YOTieBMdArOC4SZMfK/
mX4s8n6LgqfkyvGWkbU/oBEdCXZcI3ABcKfV1jSuBzuhZ5cW29V2d3gu9kn7+fZCPh7RtRSmMxeP
qEncZIxy+ObqnGPyZuWXhusX2nOeZxgDjEqde49C5PNtobKlMWtzIRS0jZE+9hBqDMC0UnSCVhu3
0SS3mW3QtRpgaegBBQkieiZRyriWsmTmWs8WpJhl5xlt49vd5ANNmqeytiyZJE4bIncplWwp6RlD
TpFdmNUN5rNksrK6cNcwYogwbiQkr7n1TFY5zF0NKRbGKJUueF2aQPoef8gpQO2QqGTdPbi2yPxz
UhqlVh1zhi88zTba6qnidTbAx/lTty2z+B3znAE9F4AzIrytFR/vFCRDieG2IhsGer7r8yrzEkNM
BhfnFesFnJsUtK+paW9vSxHsIrIU8Brha4B9gs9ek9KkXYTX7Ozq5QEcCl6v0UNGHm9LEWjElRT2
/y80nCqxnoGDLD5rjrOJy9eaHOO+3iqNBMr/IUBkx4X4HQEiUk9IO7HlXgiajTo1zAKOjRG9ZQNG
vcROYJVhPf9u2oei+zaomrdYh2kGLAPTMos/JUZ5l4+EMLpYsKmAuV3LRzM9GmFpmeCV1IIYo0/L
+XV5Roe+zPsWnRtDALCXGZxWFnfHdFo4nRsjkkijdVeOGG0wKnvbfPrzcwMQkU1LRe8PYs/r5czo
HXTyeE7OmpWA2cX29eixU9H/LJthIFIQVAUQvIBNALhmzgT2pGztwVmSs+XsMITwAJsRqxgZPkeS
1KfoVoFPFFl00J2hBs6viDY0KzEv4RwZ8TeM5808TaVZcHvbPjhsSNGraJ6DKmL3oIXc6YCkANPC
yzo7F8NrsYSDDa59rT/k5tbJqi3aP/y1ST2EMDJQ0HtF69rKsz5s/E0wAJPd6OsT04dFdahhpGfF
XjwLoxRXZ6cSgNIfZ2XdN3ays2t/SE6m3W3Vvgna/EubyuaXfNxkNBCyORFo2kEj1/+R9mXLcePK
tl/ECA7g9MqhJmqwyrak9gtDtmzOJDgAIPn1Z1F9z90qFG8xvO/D7v3QHcoCmEgkMleuJbNFdVkc
UyWLi3PzVJ+3iGuuSjDYXAy+ozqBXvyHW14usSaCKrmdlOekwizD0YU4dnweGbvLeHFw1bAA/i57
sAu6d9I91G8e3fTQUP0JEWfDma4PISY+0Q3GqxsfmXzoGX6KNh3JQK7Dp+o8lb8M+g6cZCs2Itqa
CXgSYH5AmZron14uNtOhUOACg37uXlv2qN3/NToNuwn+n/8YkCJmmpZmA37i6hybpqe0EfW0CQn3
fY5C/e1TsboUMOtiIg4XKVRnL5cy5fFQMdFWZ8HGo4gPVlM/lEQ53rZyHUmcZauQzgN3AnCzdG12
89D1jGjVOZ2sE0F/Qy9/QlXkSzW93za0khrAEs7YUpnAI1ouuNgZVZMp1vFpyt7PwEzKXocaRCvF
qWG9r0EAySJIIuMtVNzaAbgwLL3e58RyJiWHYYueU9F6vPmekRMdyb6sqF9wJaD4v8KHwr2Bi4dN
f5C6WigXuufbWyA/gxffAXUamt+gJljYjC+/KEipAOKererccuYleeIl4lsjjhZCD7EXEuoND1q1
95H/A5wMSK+0cDBrOzaKIjhv2vSd0AE85iWtO5RaR+soDC33Z60ud3lD+OH2SpewKYVVvD8Q0NFe
Qoohw8nLhisjmHRAG0jYySrxErADRw0yh7yMyrhhbC2IgwvMxUW4lLxA7nS5r21pdhBUn2uclArJ
CmAnjySnWcBoHOSKoH41ZMPOrMgQYBJO2TeOXd5BOac7ak2VHpJhKgJnrMuNYZ+17UdzFucKEQNU
TFKoEBh8rKeWIqS79R2Jze+VVR6NMj5ONH5o68cuB3zx9r6v+jp4awEtWhpc6EhfboUJXfGRZVZ9
trWH8TUVe24gvI/tHo3fNtnzNvUa/sWyT7rWewtIpnguT3SLkXDlQkMbD8NHC4MfMFWSozctcDlJ
XDdQt8dA22y0TqhB3GrjOlkLXdB1h/4GmsC4U6SsYdBIpePt1JydPdpBz6UdqBtfcC0Ef7YgHSDD
nDp9VmEhRQqS6e/p/EQ2THw4p3RUUDjC3A8GPYAWNxcv+nQp9mLQBco79XlWXQ/dGaK8xqEufpG9
A82SmgYkPuip6ok67KxTWb6BI01EMehtqz9T81o/gJ5hHkMx7AVeXKa+Yyq6LLfdamUfsMUaDhhK
XABaSfswKAykvRqmc6182k/DIgMAztG026qzXs0qI0KiG415VjSNnEX48nIz5spkWk14jac9qTyb
OuBdV30gwkNmntSfNHum6I5T0y/iQNkEL6w41IX15d9/+hRuPc+iTlEXV8FX5TzM4kHRTkX29l9s
5vLacVETRU9aqtpBYbCYAHBEWIgVPHQKb4AWQZ5uvXhkeUrnYy+XdzheCMtgsnQ81Bpy7kqKUJDM
h55CvS155Kj99643A24l8vuO7vNZ4AXb+K5zrrMdMIigQfMhJullzin/nmWPybgbRl+jzINGw752
7rS4Oylio1W3Ei/wMkJ1GHQ3yBBlbtFsEOCe0u36XDaggTIdzEQyWmyBgtY+L7BgICRyF70eGWRA
3XEeuUXqcyveklHdZ2BsbmYvdf7c/sDXRTH0xBeaT0w5gQtNnotWtbJwiqFszq391QXgNev/OHHh
TwCiuT9F+SRia+N8rly3FxalqJ+PQ5mnaH2cHfDJtXXQQjeZFn/0tgq4km0YWz2koHUCuhvAawAh
JQfWUkgUzEQ052ny8wZqzPS5sb+4fR903eAnmfVcsGPHCWoW5KnNNmoja49FZBQLKRLuF4Dn5RhR
AnGHMgxyuYZ6tRg9NUvvY4fvWlv5Iuj0o24SjzD+rRp7CLv388a1s+asOFWogoPODCmOFLDTKYt5
CpjkuVZjZdcPbf0y9Yq6UUpYsbIw0gKkjfcSLlPp9LpWWuZlW9Dz2PZ2KJx5PFZ5p22kTiuuiqoI
kie87JchNmkve8VqXZsTembktUweoK28j1XtoGXazqW2bwsgIfhfgiYRlwCTA6oRAFNceTLTXNc2
VgflpPZcFYPjW1pj+JyTLdrRlSMBA/AOMOWgWPehgPQplpdzWieK0rdnEKR8U8swS/jBToSfWb83
kQYr1+OFLeneoCR32gbVgbM5of04kyjtp5Ppig3Pv/5YcHoVJTMgiFAokEGNZl2pWd/W3VklO8ZG
40D0luy6MT/lOX3Qs+7HMKj6znbSrdHN60wWlkF6u6RawPXLEJwSB2GCPFl3nqpTk+OJ5D6gEqTk
RWC4ZzXemvi53s/FHBAIy8Atau/L2fj07TquA3lmW925soKeR0rzANDMRhRb2Uz8YoDXUJBAN0se
u+5gW3PLejhroo0AgHt0+h9FFoFAcocW348mC43N9Ob6TLuLx6NeB1Q+kj0pcohO6JBCyAdsGTV3
k8h1X2EAaN6+flZ2D1P4xjJ8iCoLShWXu8etri610mLnzv6lmE+12XhV/nrbxtruYfQGAiAL/zLu
7EsbrijazKYmO+eGFqiZgkS1SE+8L/0TFFL+FDQB2GhLcmilWg1cuksWNhcUEPC/S6vQG7L6ohiG
s1kZj83gAq1oHF2eeGj+tKl5N2eZVxT5KyvSwIqzgOcPedlvBOaVOsbyKxYR1KXVi9fN5a+oIBKd
x6wZzlBGCKwxxEXpsTLsp3+I8aApqtc03G8xE3B7y2XNNuRzl3aXb/LpVCiF0woxtsOZ/RFO4BCv
UM4UpD1zYD6kz1C6ScMR3SnDc2vf3nqmrNy6F9ZlhaIqmU1curCuZupbx9+F2CcJ8UatDxHFp/4A
Mi1w4AQEl+7thV9H8qWPpIENESDDRVD3ct0jypt2zjtYrt9N86iLY0HR0WTe3PfhbVMfFcjLx9il
Lf3SFshAiwIvAHjYwsm0p/HjQJ5rARoDiGCAGXpqFY/+/McQj3WfoKJxV7m/0ITsRDhuuNnWqqUn
NJnQ1+8TPpz1lB9NF2wQkJE33yrduZtItmFs5a2wrBulcIQl7Kf8CIUIgw2Sw2o4U6vU3x1DqCfU
i9wJGr9q94fNTHR+NsXDHBYgd2CeE+eqBjm8rm52hAsWznFe0S/tgBZVUpnkZ1/ntPSysbS/NlWt
UxAzFMIMZ0vPnkje6X0AivpC2WtqSat92phMPY69lRuRo9TpY2aIeosxXtby/ThAKMWgFgglFRRl
1MuP2zO3GHVzwsf11LDZj4f80TjYh/ikhtBwhAyEJ9jeir42P60ESsKBvVGbXo1fn3+A5MlZZ4yd
Wc/DeXil+Y54yZMeVkU0jr9m9ZC3zLOPXRsU2kbCev3uwcc1dMBSMJuAYQHZqanIC5Zi3SxjpU+t
OPaYXleH0Y75i13FyXnjFC0beXWKPhmUfbeom84FzdA5H1so/bQHHTgcWz8WdhMMqDpW43NFZh9y
4rcNr9yvaHFg6AD/RIVVJm/COYX0lqYP56zSDb9ICuGZfE52t62s3K8oUCAQobaHlFm+XxVz6AbV
Ltm5raIh+yfWf+vGRqa3UsbDA+OTDemOsePEVhNoGZ0t81Xl57Y88S4UYdPeCVAW9BGAMP13y2OR
3t937VsCAPbtRa7G+8+/QLptal3MCRMFQ5Z+ShN23/VGUHS/0wIz0eEQOcYQdYJ9G4otroa1j4j6
D9x1mZkHT9LlKaVpr7tK17KzMjvq1yZH+oLJgPj77fWtWkFJAZV4NIlQL720Ao6apKV6x86m2ajH
Uu/ao4lJ4g144spTGVU9JLAggAAiE+2VSzNxx/OYFgY7Y3ZvR96cveU3PiTanw1/eKjJhv/ry8GS
D95nc9LepQYfGM10dhYZRm7NbCzAGjuyH0RYaTDTnN3RTpkfMUqIkX1DqyPDilEH0hzmg7AnC+c5
GQLUNNQHjG/n6GBXzrEca75T01nsegVzuESP2+e2cMuHRp1Br55kWyNE1wkWgP4LXh3dAyADrrj4
Jzx9SJ85/FwpNH032jL1a9FpXxqRaHdzT2PMYRslmA2g1QACHjoPJw1ssr9ue8jVMcevwDPrY1Qa
THvya4sZNu+nvBSAjxvHDLwkXZoch2GLLenKERczcEPU6CCqh/+79BAlnQDU0pnASTfL18QZrBG8
LgKzDreXc3UJfNhBeRl8z0txSorJhlIXiZg6cW7RhQ5Ko/pTczACknKCSlXWBLetrW4eSO3+19qy
6k+5qp47Zp0gYTpbbh37rlUq4VyC5b1DoeRvw/HHwtBmWqaMMTIrbWBdtN0Yt704o+XgtXp8Kise
2Nm8cXmvf6f/mJEu0Ragn9wAb9Y5dcxvGG2PTzp30424v7ptIAAAkbC+pPtSVMpUJmiWcmxb3u1r
SFhabXcSjhbe/jqrvvAfMzJIi7mkcDjGSs+D/nvgJwEhYZ5/bfVxw87GcmRhQ7uYqamY+DQOJpVt
dDPynnnWoG+EvSWqXUQ91JFwhlCOBLoHw4dSkKVuoWdFPIqzmrfpP40dg9E07WLuCdXiIQFGPIgz
fQogLbZVRVhZIeiy0N0DFQXgS/KLvqRQMbCrcjwzpfedEg9Bqws1TE3f/mBrKwSBKiIF1C3ArLb8
jE/HKdUy7JrWjChmhZSc9R4K1eWo+V2KpTEHMPFqa3JnxUcW6nxMcgKugaRZ2lSd9uAQ1OcRqBGj
8tqOQe5TzX9naYPZjHGYDrdXuGVOurmczjB4bonxLITYufbcewP4AzwaV2Ngxs7GvbxymDHgDodB
dQQzu1fwqUHvaiNVx3NdVgei8j2aW38LH4VTfjYhHWXCdAG+OH08W+UL6UXQK/cFeYvjLXmcVQ/8
z1I+LtNPrlF3DKhs3RjPRfkCUZJQK1rokEwbgUnaMJRadMzJICNDSQkwfrkBmOJVWNik1aOa2sVO
NWOwYqTDHNx2gnUraJiABXrply9O8mktatHHzC46PUJTdNzrmfXHqrNq4yKU6yj/rgWVscUC2Glk
zx6LfGYDvk/UQG+Ket2Qz19qtZu+kJ72YdpoxS6uzDChTgf/64s7pSmFl4/5HKYj2JtTML2fqDpb
HiSbR//2FsiZ///5dYtKyiLSAXzn5R442YjpAV3oUZrOmNjRPT1194XlHoVWB1UZxSZ4ojMW9d2T
6uzr1vaS+bmr9o6OupO9cU6WQ/4psn78GGC1Fu4bSJij2Hf5YxRFzSsFnXfoQ/isf3Or3OuafTxN
nlVsmFr79hYwA6ioYRL4qqqWor7UN7qiRb1iskMBX/PLYqQbfvyh7SWvCHPywBnCx9D6kCJpWXe0
4iyBi1WlfmhmnRxEnPKDOWJ7M6dWzzMZ8qBxkpcmxnc2U6HuhcGOJC6+gcaOHZmDpLObIN6kDW27
g8AdBCAEN3yCv+zlXYyB+7pTAmcoddR4wXbbx1oZOk6jBK4xWwduQvKgrlstGITybBpFdUy5FmNb
1deejWQHIG4a3nYr6QL5+JDAeGmYjAAs9YqktbWbgouZ6FEL7pkDc9Q4IpQWv0ja/yMq7hygIeoE
Y9kZf/4Lw3iJQ8wRGIcrmb60cI1mSFw9mhVr18X0oU7rHe27R1udDkYynZpyi7N+zZNAHwc6VQB9
IWIgZbpKxroxJaURpSjjQsvrNPbTVndJfh5/bChmzjCYAhgXeghyOgjiOBT6Dcga1/up37X79Ln/
x529LPbEu/Wz2BIGlGtHVwalVaGzozE9hsHcGL2kCrWfSuGVb9bXIvOMt+RLYgQs9rYIIdfNopai
QTEey5Wza0ILW+ugPxyJ+AtPg/KxuLfuONmpzNMeQN3xzL50w8Y1IOO5/l0r8B+IOjaofmWK374m
46hiCi/qGfOT+T7PgkaEpvri5Chx517jekbznKuKV+Z/NlFzqyEYXJrQOQdcHIgyqU44NjEkuUWs
R4rigIIqJ5jTBzXq7BMnqY5VA2JwrlpzODta/6tLlHbXJnZzahIC8Lzbfq0VLfEsbQDIIqu7u74b
v94+VNKd/+/+YB4KJCco5yGOXYblzFXQklFQK9WoM5+bqmehbgzmvjHEVh1oLXAso1f/mkLB69IU
kCo14LSJEc1GaGUpIJpHV0f9sGyOSAru9K2Ho1wxkdYG+sdLg6KYrE4vsDZG6Glq+f1UqTuhtA8g
S9rlXeNTPdKMcqdYkw8wp9/Vb7c3d3XFaFIt73HIFcrq3iiOc7RfMyMiPQDnQ9u/UlUNdHv+Qa0C
T5g52ddZsZHgr/kc2nXYaHR40YiXQQ2WGo9KkjtqlBmnYnT2sZn4ZNIf3Pl9eEmg72EExnif2DQC
eiaY8UNaW+wn9L62j9+Ke+G84xJGDgIpa5lVJk7cuE7nUovsqtpl5re4V6IWRC5ZWPKHCfAynaon
lT4m1qEDqLaOvyTODzVONq6OleQDWSd6tPgGIEu7evTYSV8aRGhR3DzgSyP8xOE0x8Ax/S7cbCvm
SA+Qxe9gzcFcFNrbLgg7L/0OAnGtoLGuRU7SeaY27qp62ju0eBGW6aHnZMQ0yKDCV+rMG83ItpOg
rpKnseu/ZPUQKtNWYWjtillqABBXQDKMdoX0AuOTlVaNYmtRp7bPs/49JRgYL6uvLgdb/gS61xEF
DzcZj4Pxotdb6PO13V+qXwiDqBfBEy73gxWWxdwR+RhXlF01nbS+CGtRephX17Zw0UsaKSVlqBX9
ry0UZC9tGV2TOuCh0SKtP03PQ+0J4rkv1p01nLLNJvJKerBQFGFKDP9YcPyXxnJ8eqekhR4RA3Io
fPJdkMum7095961Bl09Yyb01TP4EIFqHAYX4aYJCyu0Qs/YTQFK4jBeqgKbI8FjXYnlBmIsDhnpf
oNQWSmR2udWnkKvBHy6NbhfKiiiOIU2RYrdOxgzDLRkebTzeawkw2OY3o+t9q2tC20hPDbgdeBzw
oTiqbe3FY9SyeUcp/ZNO2t5FBCpFBuaH9waCYONcHTWaAkGsHiHmu3H8roPukkTZYKUELALPACnq
l4RCNbLo9WjomMCrK2yT79kQ9sZRjYMssX/f/gAr5pCLgsgJdV1MUcnz/IaVK1o34pFFE+76YgKf
UWceOrPxMw6Z0qGbcIGLrQbkSjKFaApSY5R5TXx1OTPV3LRGqNN0sCG4YW39rGJA093ANfN7Bpi8
/ZzPv8r2nSShthRdimELAfn/+AWL/iNmY6B0K+0zCFFcRSiTHo2ZyDHw0BxzGt8xFSLIzs9K+5Mq
+ddEmEdb6X+jZoZ7vvb5yPe3t//6vC/74OBBAhAdqFmk2DKmZZ0sjDWR9b0y7TAlUICudgxwGOaa
h7Z4ApThtsWVYHppUgoxddckFa/wADIVxoKsMNqdPc/GWR9yEToTVMdITur3nmAIsiuN0h+qzPEU
Rre00hdDl7Hu8odI90yTO1aGoK5HrpIru7FM2y+TO5c70nH16faiVwIAbIEVA0hFHH988ctQZyl5
zxuguaMuJbucAFFtkewZMoI1N32lf8xAT254zTiGNG5Awv5QKt78PFi+FT9W484ZfwFlMWkAeaJs
W3iQb9n6LNe37uUvlHYjSdIC3VRdj5Imfidp5kFJCEyN4TR6cTyeaPkVc227TH2JnWNV3SH9S7SH
DO8stlUTl7tOiJaXP0W6bucOFIwzNjNiwD1+hUCtpvrcOAp+KFu/okGXb1QIZfa+fy0CUI+hN6Q4
YMy7/DzgX3JBOuvokWr0whPi0RLeLO466ni5qR11573N6UEDUgE90HrYddq3CSQtQwoNyHY3JREr
fCfZ+FUfqpyyg+LnoPi7VGFApXH5q1qdto1C8XyGvFP5TZ+yPqwTPgbqNN93saE8zmaeLSS89jnn
Pab93VoNk0F70mIbrGrE+sdmgwjc2HL8tknLIHMdfkjd/g3/UeTi2fwFEhSv2mAXp8Eu66em0KsH
hmZ3MALT5pO5mo6c9dp/EXQWsaollQQuWy6ULle+xbnyUQIR3EN9cHpqNBeaVaRR/MaxvhhuAlLK
RtVcD2wTzt9fccgrl8n7Rar0qhVMnGrQDXBFRRYnQduh/2p5Ds2ghOspk+VBGmOrayCjmRYHA5wH
MGl8S/TTP+LDp3qqZSt2DLJlI6osBp1frnZfR+40AcvK9Beo6KY7g/Ap97K+qA/og4OPazbukkLr
gNjIJsC5E/dN0EEDqLstf7sNlCbrsk3vlDbe4qtYiQS4+lG1WTTyMDUm3UzFmJR5q3EjAtfiviU6
99KW6QGDPoOvZ/FWZ/46BUNrGd4NPWhQBiDLvvTyeuRazgZOImV41UnmNVvkRyt3HAIG6BmB4sbs
nSuFE9CvdCQpBYli0EfkTRu0aNMY1hPEBxfukkNZeP3L7Xi//Enp5IK6F6zrNqY9MOkrrampGm7T
ISfRjBb+oTLU/L5kHdgNU0fzVZbnIWUW3d02uhY3cZWj1YFUChAjmRbGQhAbSJmZUTc3ryA3PLZG
+i3O3MPM2GPLoySBqPecnUg8bISqlSwO71TAaPFGRMFDLhONbu22JndI5Ha6exxAGB5C/h2M2pDq
3WUFsO0eph9+d3XSbcSSJQZKO71cq4seCvJSPJUvvSe2LeaAX9GMSu56RVPBV5+7aeP6XnHRZYQH
jFNIiDGdLmVJQDKhEIU+RlR04ERLwEvjuUq7Ndq1tolAV6LlsmhugGbnciljpQDQPZlmpA48EsTw
7fRtjI9pkoZ0ilGq3ZRSWjZH3jy8KVFXw9sSCGJpXRzq2WygjhmNSZCclyYL4o7qQXN+mNDI9Lsf
f6qt8unK0UAGhDFMx8CQEQLN5SpxK/SMNpUVudn3utqpxT4Dn8WUVH5djBs9hjVbKF2CRBuTG64h
y17rY5swNJGsyGb6PrPQkms1DFgpe6OuPDd9/fvz95HfQSMKxWhoSVwujWl9qwxEs6NBuQdtszmE
dbZvGii16sUTZ86dS4Kq2dJ+vHYb8KhiRzEBs0xTfZRwP10tXetkqTnFdlTFIkxqjfvcxHvBtSBi
OIrAMqrcd7txS2bz+kx88HnjVMB1MMQlHTxQeMwN3qtOpHfFtKNafuiKfEuQdqVDeGlFqrVPCthS
GlI7EWvTVyMpvFkDQ4mSB7HT7Iw+DiCp+kW8GAC5u2nUx4rH03eeZyHdInK99iX8EsR0ZA6qhmmI
5TN82mZbaXNFZYkT0VYNq+weJW86MU93U7QhN6oS1zfwpS2p2Re7fcst3BVRneZfoJ6FZ7gVGuUj
LeetoLNyaSy2UF5FQoRRT0taVzkK0ppd50TasqUKz94yqBaCvY8WAUu6wgeCVD8llQV8AwAf91Zb
iJfbB2fNlT4ID2AfnVa5OjIWzRRz0TuRkoIvUB0G4RmUkP1tK6srBYYCgDa4KwCHki/1IiHqXDMn
SvKvI6VeWpleaTxWoFod1Wqfxy0inxPk2a/bhte+Joo+KKah3gApr8WzPnmObvOR0QQ73LRVe5zF
OD6ZiXpvp6N6b1hCPf69OVC3OLgNwTWGC+XSXKFAfpEXs/NxIyrKo+h+ZCkeL9pWEWXts302JEUA
dzSaqW0nJ+LgbsCTGaNX3u2lbFmQvhhEEicmKlhQSaS7z1O64RJroXNRI0P9ETfRFUX6CCw9UQbV
icAw48Xv/Ik9GvMe9E7mVlXtOgdd5uLBd4RRKlztci+lrgqzGpniRG7zT1x7yKRZEpRT6NejJ8y/
m+HFYwNJGMYxkX8SFY1mKXxkTodNKy0nqgoMp5Mm7nwInJobQeo684JYEpr3IJZAdxcjTpd+xgeL
jV3X21GtfG9G1Z+cxi+njaVsGZGcmRZQqlSzwY5yPfV6rnpUu///NiI7ssFqJwZFX1SXia/TB4yo
BSCeve3LKytBqoUX4EKsjnlLKbtzNTzd9SlVoylLDqBSjLK28FvSBbfNrLg0XlEINSjgquBIXY7U
p2DT6UKYGebxIyvLAjdpHmlyVxCQJZGXuQTlcz9uoDFXopuBnBXsErgTl0rupcGpnqsZEVuNqL23
zG+23xid525VaNZ2DzoomG5E1gg8/vIrPi2rVpORTdWsRsid+cHJyqBQanuXjlu9njVDgL04y2MG
lBlX13yiqOqgY/+Adv/RWa1fp+4X3omNyLNqBi1VoF8QeK/qrmh4WqCRhhkDY6qpfZ/mX5n5/e9d
AffORz0LviBn9yktVErcXo2qdvCmbldzHnL6m9cvUIfb6k4vl9jlUwKi64s0L0gpFmWzZcGfPxAe
RQ76oGqUPAzx/dA2QWtZKNad2MZTc+VOwPQMuoNL2EE9RfIEiB3Oam4PaqRYP0n8BzzRt3dt6+9L
t3Wv6QVJBf7+PD04zdt/9/eRZy0FIaTtH1nKp40yRi0vrZZDntRpewRNsE4Ubne4vYg190J9C9J4
4CpHf0OKza1ZpR3NNTUqmt+l0frgGIMy20Zes/rJPxmRYnNsagrgPDpWwjNQB/NH+HFipm+G+gPz
ARupwFqY+bwiKUbrfZIUfFDVaOD93tDf6pF5hVUE5pa861oARYiGJtIyhw8S4UtHNiZgRTk+XQSu
+saL++dxPmN+1rB21VbtYtXVEGVwK6C4CwqHS1PxkODh2ruI1Qsr0wwm+S0ww9qumUBEQ8tkmdSV
Yd/EFNqMJ74aYaLwTR/IWYWYgpF7ZVLsbnvcqiVEaNw9ACchBlyuJVXM2U7R+IwsY1cRz2zxHAW/
0dYE6trXWaIz2vHg4Edj6tKMU3CRVsh8IpO5HnsYtFBBjVjjNnSFUjSrN3LptXOEbjiwn3hbg7pX
imo0K9LGQAkhsmNo4aFTjf8mbLbkLlaQNh+AXtw2SA2BL5Au7SoHjMi0s6XD397XyRhlhTl5ee3s
BvNkucwbssTTMCI1NMndqJZBvCV9vrav4KIFOQ3IwZEzSgEj1hM367RCi6Zh8Ah7bpwvbgFT076z
gqZ8uu0sW9YkZ5ktamF0qALCtEq9jtCwT1QB8VLPSXazMoXtYDQb2epasEJJBlIKS2UGULZLx1Hr
ouw0CBRFNN4TUMs5gu9193felT4n48+/Xx/Q7HhQwx+AIZIOttrmBcdghxqBAwVwZTdiqME4yRTk
rQcMpmdm5UZ4XF0eZB5BUojRB7wzL5dn5YmhjQ0cVQcwWAcjBK+h8FEdUHVGkrmFmlg7FoDsIkLi
IkY2K30/x8pntAp7LaLQg7BOenxv5htkXCttYqQTn2xIJ72as8Y1C/SpIFvgAe+F40f8wfkmNC2Y
CMSQ6gP6YTz7NWxxXqzt5ZL7IZ8xMVYq39C4UZneY8ptKePNIA9okl/CUnyIlSDd3AibazsJJgpo
miJlXx6Gl99NS7nBpgS2LBCox4X5XLfUH/pqw/vXzZgoDoIseaE+vDSDKwh8KBpD0695Mhim9QpP
lFucomtXAJwBnUqgmlEQXPb1U2aDOmSroA+jRSJpfcg/Jsrkdc6Xedx4E65cmwTfBaqpKMYbeOle
2qkt2itkeQuMZTF7I9p1B73pt4QSVlazhImlWISKEZGrNjPRprGpRzVyWDWGiUH60Jg1jydjkDhU
2YiIKx8IbxsUF0GGtYhaSt7eiMY0UoFciuRfc/t+7s+bKlHrJhaqDARBtBmkQxvjwcRihhsahCQu
ZK+t+3rqOUR/+o3vs2VIWsvo9AVtsdjIon/A10vTp8ncSNJXTaATs7CkLgO90oWJeShNz5a1THPt
OdMJ95dXb2k2rfoZ2K0WllQcENnPKiVTslSkWmRoMYQeJ5cc0TV9uX1VrLoZnunoGCAMgGbq0pkF
5lvMQqNaVBIxBDQ2C18hZnwY5rR/z1xAa2/bW4urS7YJymqQCF3PH8y9K8yG1Vqkzi07QuduDojZ
5j5KPSpqRUoa2lllQru1haPzHGMVmk7BXSa2EFBrK1/qzSoqY5CMkV1+cDPkPEqOlKPJvUS/7934
mdeBpbDzxpKX5EV6m+Lp4ADWgUeXA4bzyz3WMXw4gf5Ti+Zdh6nl02Ac0tLbF9+QMg4bnrlyeYCL
fkGULdU+xPRLW5hec7ktYAvIL8+kh3hCggF1X5vSHSHfb69sJY9aEAVAL4JqH4OX0sIoxohHtce3
bKqoqiPFASTX+jEzGjjGM3M2YtS6NTS3EN11YAOXf/8pvmtoWbdph6V1uIGrEOSPvU/e2y7Qtkj0
1lwDl9T/tSRF+GHIEfwrWOIQK7Z/0uqHMIVv1Rvfai2KfDIjJ72lcDNw0iJp6p0XcDX5avoGme/b
n2j5qbLvfbYhRd1kBPcsJBXhD56zb+ie2eHDMPvsXZQbq1nzPKScIOMDWScOlfR5ZtdpedGMSCUM
qgdOP9chsbPuiBSV+XVFk0dIbG3dklfLA0YS2Saws8DSoI0suXsPTlA7BwYi0ufZ0+PkKBL+OrDd
6LpHTqiXze+iSJ9v7+nVd0OZaQnLyDEAmQNI/9IR1S4jvOO6EilV86i0x1ytzq7Zb2WgV2FjMQMs
7IIcWR6c8pMBdDiKS2IlKqs20Nxv1jt0dVrMSWH0LtmxrD2O9UYxdWVluArQyMXAEsZq5Pd6XcwY
aiBqelcAgrTI5PHZc8WGS24Zka6cCcGft4We3mXqMc1CaAgYzutff6GLdUhbF0Pw16hMmEitHvpx
fwRO8JbwwtX1vDyUP+2V5HpK6+JRJ6b0zjrVu+6v7wz8dYBKcJpQcl6m9S59jGcl/ryNLyHqB9T0
PfPFtf8px10ynobmTwIFcIf/vVsvdftF0wmNZhSgLk22FqGQpptT6BUD/ex2YBy2/ZFvhImr2Los
DHWlZa4EP1yVYqtIUrSCBiu9Q47tK2oBzEfvadVp4n9u+8BVPLo0JD+j1NqxlB6CcHcgXsHj96XK
7mJrj8FDX91CeF17NCpBCwkQCk9Y09WlGysGmCzN6i7DsWnRwSsTL/vr2wJ/+LMR6fPwnqBAMsOI
koKnyoUFpd9V1V8fTljBNOyS1jrXzLjxZOac56S6m503ELj5dXmq040vc42qWJbyyYi0lIGnBcqF
RnVnJwBMVSLklR10tHidHH7v5qCxFnHn6YyE6QQUotFhxJC2d8Ap+mNHMYy0Vb5Y+4DW8v4lCzkP
xv0uXT9Nh2bkdZbduekdNW20qfbt1kj7hg1ZlYjME8lTLc3uRvdHp7r+coZbtlWn/h/Srms3cmTJ
fhEBevNKU06Uq5La6IUYdUskM5Pe8+v3pObu7aosbhEzOw0MGiigg+kiIyNOnLNmRbjvdZo4RVNj
JLX5ajSlCwWuTq3d20drzYjgwYe8mcqUG4HGUgqxGWVqfSONV95xXyxsF7ELl4ABVAIYHxwu5AYv
V6VR07SALnkWNj1zqZ3spih2qQ5aY8/u6L3clUEBMgowA4RK8R10rhqrN32TAa9NPco+sHl2cqPv
1bR053rwb0/CtSPD+xxlZ3wh8ueauJ6OnAwlcFxFWOoNoMOWRDedYmZeCnnPYNK6dHvb3vV9c2lP
WFmossQKtZIihC6qr88N6D7+nxaEZaWsS+Z2oEU40tgzzY907b1wHa1dDkG4lns5mhLDwBBQz+y7
2q0J7EgfivlcF6aPtGhgjisX6dqsCbc0SELxpCxZEWqF4SvGfW/JK7O2cBgu9gH//exZ4gxFXXQR
KcJO2Y6zczcbB4OuUV0vGrHwfATjL3JPlrA0k5EmMRvLAoyPeImgcPujL+FDorz++Oe7jN//eKLj
wKGqfjkamsoFGlyrIswS0HyiZz7VH9AdtgaGWjg8KAchuEEmCKJjYt+y0gDHLaF1OMygN2Z59o+h
Qa/lGpn8khUEGaA54Op9tvjEb1rmdCmimpBKQVbKz6Bm/gQbGjDra2CUhW2GlUHbHNh/UMMQG2Xz
AY3IvZkXoTPnxV1kJurGSZtvt9dmYRPwcqeCHAKCIwBfLtcGIit2qWd6ERI5bvYjNNffpXEgbov0
3ZqLX5q6c1vChhtsqiI1DFvp/CpX9d4wfo64k/V8jZLyGhaHRyMytjwNg6jwiouz7SdkTnoTJ9SS
NgwRgTfTblvWtadpzO9lSKZW8SNLzH3TPt2e0AV/dGFamFAklTLODIFThaq4i72v+gyhaFIELfvt
kNq1JBZ26bRW7VqcXPAyo1EdwSLkHy4XUqFRo9C6KMLGHe1nJrtJsrP6/e3BLe6WP0bEVyoIIsAl
0uMky+AIjsrXjkBEOLf6tcrW0tZHqgRpfbQGI78vTCJwotAy6SbsyjbRD1pRjP7EqtG9PZrraJ6n
0EAewltDIAPLfz/zsqpdG1SP4hLRE+qCUnY3Wt0DMmG/UrS1uo6urry+F2cPzSDYj9CEA0PQpT2t
6PQclP9FaKdFHtBpLgKJ1famkJM10rKlCQS/IS/CcF4v0Rc2tDPMWqNl6FTRtlEbtL1GRgeMzO0Z
XBoRYEVwHoCgokdC3HSdkuELijJs7KfJhOInXkJN1ge3rSwMBskDDv0CTgr+XVinNmU2RH7aMtTl
LXicYeFfxF1IjCAkBCM8KF3EqzBpicSSuq9CmpZPdsHuimT+0NXkw8i1f3y1g+4CTTR4GYD0BNXb
y03QsYzmipNmISF/ScV3vAp06/n2fF2vyqUJIcblum5dX5AsRLFv7FMXTRZK/nrbxrWbgw30OyBR
C6AptsDlMOYEMhW1CRusr/aRCYL012q4t+OjxrYy+GnklZ3Gp+Uybr+0J0wbWIVRNlNhz0G+Qr6f
PJq/DvZeXpNsXJo7RENQxUNOHakY/vu5T6D4Dxn8LCyhZJPH5h1L73WQM9yevWsrCIdAfId8GJhg
YOjSik2K2JTyMQvHUQ/G6djrub+aTLpeIhixNRSzNURFiCIujVQVnGdl4nE/VLNXjJarD+g16D/T
ZPTQbFlsm4KtjOv6Ero0KfjtdlJbq+vx0ieG5CnDNwsoPWyIYS1tvzh/YBpFqhTpHsARLocGYFFq
jrIKO4MeZOiQcsA0sIqhXRgNkAec0fSLpkKkLZ9KXELUtLJQLZlnRQpeZRmSBvJpdamuPRy89Jkl
wY9OcyaXrQFLTvc9He+dYU2r79oAEFlQE0BwgHocoJiXE6bakoKE0hTdVdkup81mStfgedeTxduR
OPgTsRfAn8LlBl57TSmbwrmTujqg0rc4m9HcnR84O/vtw3PNZsOxWAAvgbsFDUl4/l0OZpqVEoSO
VQQYxe+89R35Gwoe4OyPXHVypVnd9dIBzc6SPb2XyCSUbRjXe61NA2OtgeZ6HyKfBXpnwLY4NF3s
1CuJ081aP4PubLKHsLR6FswDygS1I2e7lVHzCbz0gCCW4zxZKBADaukIPiOpCbCvtI1QC2m3pf3R
JiTQ2mI3SuphzNiTmcvI5Dduz95BWvxaqGSl82xhsJh0XqNwAFK9YjYcQLXW4JUj3ZVa76tamMav
ebyWa7r283ggokEc4RHufFQBL9d2LMAfPLTIsFZ6tHHM0YV3jCdnMyVvnfbX7SldGBA2KgohHD9g
4sl4acs26kor+zgNwdn4zqy3XHmmufHttpGFkwcHgqsSdyRaOUWSw6rJWloZNA7Tser8GWRn4DzR
13AqC9MGPl/cx6hiYmuIvl5lXTVPSE4DbXcPVpYHrXkg+rOS9RBdfb89IB49XO5DvHpR4YakmoKu
R02ILtQMXP9JJCFRZ/d+ljR7JKcjrdlAIdhj5WdlriT3r1cJ9tBUz1cJJ0wUROkShMxz4qTQuJx2
ejKHRindOSDSuD0scQZ5dhrpCXRtc3Iu/PVyM6T6OFsp7ZDkTLP+rmqkCiWkLN/IhYTYGbyhHsFs
/MMjhdY7JF7QYQDcD/4vSrZmJGY6XqEkbPKDpLzyklL7eXtc4v6DCfTCcvVSztB4VVhsotTKVZrS
MLHQnlOM8Sk2srU27evJM/DYANcQNrqKAiZfw7OoKR1sAtnBloYRIGw2sBWRpQZTP/wqwFhIIJF6
e0ziluBjAqAI9GEAS1kYlmAOqqOyAR630GqQogWTPEFvy8/bNsTo6csGRAMd5JS4eqCwH6zOTknt
jDSEcrg3lYDkFH+Z4xO4DNyxe8lqt6/f/rlFdPbiLkHYicebkMmcMzXNSpsysOgrv+ounZ8gnTs8
2nDsftXUZJ9E5rQdq6HZ0qpZY+QSjzUfL24VMDohfQHGEGG88giS2lomLNQd8FeQ1t6VnfGjtQe/
G8atNh9Wg56lGQZG0ORzjEZfS7jQxrrVUwimsNCeIdiCjl/Ni4Z2o8uV5TKJEs9gWhFktRxBYapv
Vs77VRSBAeMdDmwy3BhyeSJ6Vuqkzh4NlodzZyNYTat6ayis93TIxfhWM5RbuS2rgKplt1NK0Hy7
8UicfT6OnebmZj4FUKPuj0Ubsbs0q4sjg4DaSjJp4fCiPx+iaAhxOSZM8LV9bED4RlNYCKUbGjBJ
r9+YIdUreYkr3qavqeCCkiAwAZZS7EQCjVhuK5UN1eLXovwkj8A7FlvzBUSM0T1VvRKaAR+atLu9
3Rd8BofVA/SIcAZHTDjEjgbpvFnB8pfKZ91/JA+qdMhO5PW2lYVtfWFFCEv1zioy1HtYSPO7GMER
haK69QI+rMpgrrxG82MKd+PfE/lnTMIRNrTWikuisbDNjNEb1DoGd40hBxHT5iBu2ti/PboFRwis
COg/cHRB+iIGF31MKef/YeFUgK0R9/0h01eu36VlwrDA9MR5U/CvXfpag9GuwQliYdGVEE+ViXOP
R1FyyBVmPRUqm92yXos0lxYNIBU4Q4TVnPv+0iYySGlLM+zHLnqaAijKusr8K6k+ycft6VvwQODX
R94HLxYd+SvBzmQnlWzVeIY3vYSmUiiOHSHm19yXUV4F0yAZe6Rbk4epkN6Bml0rjS1a50yw/M0M
hhFhs0gU3emgxcnCaqSbhA3go69+WhXw2XXQS/VpbpK3nK7smKUdiuAa+UcHqTK0gFxO7aAPFXCs
JjIPEXV57XNMnqP6ZAe3Z3ZpY+KGRi0GwTxoNvnvZwFBnhqtNUDBLmTtoQEZjRbfl2sl/6WdidbJ
r0IuOg5FnrdBM7phkrmN1LV2AC9AssCq3WFNnvKrVeU84uWnGrLRgILxdwnQ05eDgZiPPjhZmYdT
+ZRCBDCPZQ8U3KR51mRXzsG3V2yyDpiCtzpqXal8LBw/kpygNmN3gJ5lEmkAWbcWGqPTx2b4oSQ7
aLweynntZbw06+cfymfsbNa7Ep/fkyYPNZDoomANbfTNTLOVtb3eQnjMgPeJy1si/yc248tdNQ0T
BU5M7V/pUcObe1bYDtTka9fS9XCQnOcklsC4gu1EdANt1QHNWMp5OGaFq4CzSVLeq4648lx4nBPE
GIAnapNXhZ5sWcI7nwKdOrt9Z2wS6fftDb0QLkA3BQBXXJLIEF89FvMBzWCTGQGPU2+6PIgemLNt
599pdkCAsEnaYZfNKjizITE3/i6N9LnSam8yP4d0c/tLriAMOLYXXyJ4rdmsSkmFeFJoWr4+BUA8
PXZBv+k3bJ882Yd+rx2L3qW927BNWTzM1EX/xe1vuCqwid8gXKulBjwIuKmRYvZ/DEHi0cDtfrQP
a0fvCyRzefQuxyr4yLRuJSlrHfjIoAuUTR+2ez1QXpxNccBdd6DP6WG+6+/anRU8gT12I23BGrzF
2drGj5+77FS7aIva9dvCzwOwDW+sFXd6fVPh+/DewVng7zdT8HPVWJMKRKh5WFFab6g24/zbVu0p
rOu2skG0oEnMKMjzdm0JFk4hLPMciYo3gyU+ubSZEVMlJA/pLLltua06r2Zu0+5vr/SSGbA3AVTP
+76Q8Lx0KZmEsEAeqzyUDcbw8oFqhF7c1xDNStfSMUtzaeL1AVksPFghJnhpyoEvt50S3musQdZn
ACza9aEW3YFJDXic6qdB1xwM/3hxd/HoiXPloldB7IaYbTYBQpXkIYM+m1xtpOHDwsDIW4Qm9khB
QzkDS2wcGspuWGn5vupZ4CfozLaYsUEzZNQCFZuH9fzLSbaNggR2/JNVLdSE3Kp47sZfRb+Ju5UX
xapdwXtE0GmjpIBdxzY31uD4WfNUJHvl4GAfQSx77sD/OL0V0Aa5vZOWvDkEcVCS5JU8pIkvl5eo
xZz3U42jItXES2hOUIhHzkhpirUa29JOQnmW06AgtIKa+6WpRJ8GNEzqeZgaoPl1kkTadmDJca1o
mDeF05KAmFYHOsK8WjkuXyGjuKXOTDtCTnHIqpkBx56HsWl4GtVfHfOtHTaKQza93u6VFrKKejCD
Z/PkTD7el8N4SNXvY83uI7PeTu0TEvU79cms8Mq8vQBXLbl8y51/m7D0lp5qFnhHsPTOQbX8RtnF
CdpUOJfXJp6enGDEmwXXl7NyW3wVza4nhXe2gYYCgi6C4cFsK6fKMSnZEYmU/SM40KNvZuF91K7i
IbPith4LVLd0v/+E2olHfbSZeKWXbuIN/zv1EU8F0UoYwzfB1Uchd4RsOgdFG4Jna+vWdCQ6wIHm
2y4tvGJ6nLNNwfJt4lbEcet5jSbu+gSgU5AvApCqSPmJ1XJouYxqB/a2kLDZcK06voscOXalpNrd
Xulrp31uCCn7y/1Paq1RddoC1tfbdxG1vseg86p126vllUnUryaRW+IwZU5wiwa4S0uQKBqQRQFQ
w+mSd2SXOq9nWbJyyS5s3Esrwv5pOrNLWrMHsstyEAS2nlp+OFXl4UXnTcXsJgZk0TqIG0gBZBUa
tzT0ldzc4tIh68253dHZ9fWFZ5G1oQ+zNPIZtZxXJGpr5V5WX28v2rXTwiDRewx/pSGDIN60aWU3
eSQPRTg8W+2h8krDnRMv+kGTFT9w/W66NMTX9GwstlrlxAIeP2wdtMX7UrntzY3xItcrx37Rztd5
5xlujOjSzkQ1vSKdjDlrDZym7wo5OU3npfXBBhHu7clb3PFntvj6nY0pidrKLmPYasEOpAWTknhx
FawmQ659BqbuzAz/jDMzpKslPbJHgLssLzZdtE4D/xQHgx+3wahubo9pbf6E15wd23WWTUoRmumn
nRAkJo8M+T/JXCW6WRuWcDVPHc3ykqmAdXUFurnye2KNtauqo6sC7dznm2hSHictXukMWhsg/6yz
2WwG6GUxEwOsZ/2eRfoOQuy+MeyQo3AtbQX5vTxGOF3L4jl2kb62UcYY+GkDxsbPKP1tqK1rZC42
o5KlnvU0KsPKllwe3R+DwvLlM2AfU4VJVYx3ErmNXXnNPtIfzePtbbLsHUGv+r8jE1bP7BFaJSCu
C0kadt8MyX6Z2mAgb1Pdb+dh5yBud2i3xzsdLVIre/SrDeXyFuUn4o9xYQ3Bz8sUvMHLEND13E3L
hrqSQZHJrwG7dGNz+mEpE4oVwGBaAaEOyCy1Kv0emSbxzYzkB7uVQPEpgcl7ZVr41XP1ZSaYF/FK
QhZBF85qFju9FA1A22UP6V3lSZYrvdKn7qRm7vz0b2zxnm0uKQVAguDqDC1rnHTC9ZDY21T/oRWu
Fo2eeWoGr5V/qjZinHL7r2w6SOMhO8XbIy9Pj8NwizQGfFG7mWQjiJwffXVSoQGtHaXhNZ4/xmrl
huKjEGcULG8AVyN1iPYx4RouFaWJ+gxOdi7zp8Rx7ltlCm6PaumUov4FbAfPOV9xRwwyA4FhbmMv
W7sWbmDI7pJu8Ab5KYuYm7Rvlf7PSrCcOADavnjZcqA1cnvC6XE6YltNa0H8NG49rf2tNK/RvHJE
+e1zNnFXNoRDUnbJOOSFNB6hFQdyAuqBN9vro2+3505wOH9bAWU0UDEcpyEK1eZSSVlUJ9Mxamf5
lCBz4iO9THZVqWSBVKfqgxlNw0pgJEQt/zGKoi/I3cAhaAgXb+W0XYfE6XhMat3kvPxSBr3YpJqm
zZzq9S9QAOnfgd8tN0MiRc3+9pDFPNSXeQDAYBn0VXjxCYe8kuZZyiTM7EDKB3veSVpoAPtc9Pse
baaDSo6dsXOGfxbZ/McqkqCg1EJgIybRTaPOZzKQ6ah3R11iQZf4Uvc2mIchebk9QP794s6BCciw
gRsEWk3C9KYUCKjEScaj5SDlYkf1Jiqo6aKoJXtapK89EZdWEy90NKsBQg7KTeHOsjI6DTlwYscp
1pqj0wxj6hqkNvuNk0wzQ83bhj7gFE9g4onMIp7/xcQiyOY5LbT/m4bgYXQ2UyXv1fk4lzVgi6lv
Z85ubLMPJo0/Na1fk7e9OjLQgUEBBtQGoMRBlkuYXuQfqqyv+u6YINaZDMhkoABc9+9S8itfU367
WkpuC1VuPB8MJArF9JaizTVrJLs7mumwyUsVRI/AYfbxXlVXZvH6VMAU5wSGi0ZDObCfl1dDQYfe
arS6RzWrC8zhHtt1q0fjpot+M6t04650uyR96UxpJeYR3LcNzmUV7hTXEZ9SlNUvDVsZlJbpYEMt
vYy9MX23k0OaABYE/eiffWRsV3VVFiYVjApAgOKqQK+MqV0aZHioz0Weysca6EzoSEVJ+ayOBM/4
fuWOX7aEghbQb8CdiEOzk7SuaUHko5p+L1Ug7bYkRspCWgPALUwhGnGg4wEREZ66EqYwVtJxTGZH
PtLaeijVNkCUFKKltbJqtyUkLEfyXmQrRd6lwZ0bVS+nUYkTI+2AQTjGTeo1yV6Of+P8T9r7P/Rm
oIQBvAr3LcYHIKFw1xIEil01YWzJbxkSnyr5ZqqVN2krt8KVF/tqneRUJZx0ADfT5WjKNm4GhTbK
sUySn+qko5nJz3TlQU/6EHCGLjGD2+MSk6rY98iRc9wissg8jhAGFvdKLGujrh9xGjcz9N3QGbi1
mePlKnMJVFlGG/TjXXmqZApxrF8r5q+XDxkJ4K4wqxzCpvI9dfaQ6utIKgxzto9t00HA5yEv6Dav
UTfPgkI+OelnOf4k83O+rbQdSWlgmm8S2hxWZoF7lYu7Cpk0pC++iG94Hl84i86Ua3nEzOjIpDrh
CBnpbkAsiblQ1nBz134b6Hng/lBaxlWFppDLAaf2xBRmqskpk3VXCx3psWpwLZVeRF9X5pZ/tTAq
lOYRXwBogfY4ESMw4GmSWVOXnrSGGYc4rn4MQ6o80ClXN0YuZd8dpoI7RoaoV8PkeV8p5mNDh+ZA
8/ZOMyV1JeC6mmUDE4z2YCSI0B+FlNrl0I1SS61Swff09mPTvwz5EFBL26yM+uoIwQr0Vnhdi0NL
xFFT9PUoydeoYz/7tB57/33ckc/UG34WUMktPdtlgeU7xB2fVokbr++vL+tw68BnoXVBhPeXqhJB
c75PT6NN3W5+sbJT0j23dgo01mdR1oGKYvC0phEkPG84uhptlkDRoPUW9S5x/8oqZHYBpE1PtIoD
YwIzn5H7K/PKvffFbhJs8G84O6kYFWogCV+9HwitVI/4TpAWbv9ZuuWrtZJfWZ7HsxEJe0VKWa72
cpueumAYAiJ5pt/5sad0vkX8NcjH2vQJZ1I3JLRFdzAmjcSNtN9p4qxEFyLHw39WCBSKAB6gDP9V
GT+bPS1ysi4esC+Q4t3Tu/jZCfoDAAF9IPv1/bCTXsAZsAaquPI1fMk0BG0o20AQ+Uvz/cxoWrSW
SVWMi+Am9sAY5ScWw33c2scmpW+ZupYWu/LmgkFh1RhLkL+KsUfiPHYzJz4Q9b02f5hlv7I/llwJ
4jTOO4SDDhb/y83YpDWjqjGmp1TRUYwzoTTCEDF6gy2vUbStmRL2vZUwFcRGMDWx0yRBEMOJXLw2
1jbI4vHC0wEtGcjwXcWfZhbTcVYjHC/5Iy6UrZm0z02m3afjgbFyr/01qNVeYtIDtdZYfEUQ5d+b
88y2EEOxSKvR/eSkJ93yZualtl9uwFJVR++VdF+prkX3cQ9xXxfPmtteZWHDgBUbhL54i/KWWWEd
49pITaXHsZCtYk+r6ejoo+MytDNoXUtW5nhhJQHN45S+eKgBkyoYY0WLolmKlawh3O3htXiUAKLd
9ra2MqqFc8er8hATtUDrh9vocnfmg83wIVhL5dHoTpUepBrStUH2DzlU+Lrx7CDQ8YhZ0GAgxG7M
AMdzDlrEEyLyneS8UvZAbGUly3QV1XMj6K+HG4GoAGDyl4NB1a9OupqRExi4ZxKmbe1LypEoW6he
umPZ+pq0EgSLmdm/x3VmUnAjVEtUvNNBwl98AoCfFO6P3Ld/fqi/FcszXdVxzV2z1mYm5qL/YxSJ
AzQcoD9LbIhS8hkhYpKR06x52WfxkL3pwbCd96ZX0n3We/YKjGJ5Xv/YE3ZjQ4wK+GnY67uD871k
z4kMliRPrwDO3q5hwNaMCYuY15PUEq0Em2niQNMUr7/Y9qzRt6RT5uyH0cbTYk026fpp8bVz/oxQ
WMbeqEnHCEYYRwOgAy+V7I7UL7XBY9oY0OgjHjY1cjXGsHI7rK6lcKEzk2nyOGHPKr+Kjux7xd5J
r1U8nUgb9lBX6yGnafeJ55CHrlljGuBzKQRKODB/hs29w9mtq6OtWM7A93+adCkPWNnPiJOqPLjt
OZciJDzY4DwNrkWPKuWlmTorp6InOTnlIXyEq1pbVuxT1W2SoJbcYb5bqwot7qEzg4JXywBFADs+
ltP05h1JXAjjumgpmb7/vj0yEYjy90k8MyRcR1UEDUdVgaH02/RZnqw7+yP7C9RQQ8Aelcz9xVzt
8DNUC3cevfyoeMrr7Q9Y3j5nHyAeTVkfydRi+xSTGx8huavdDxt5M/jVS7u19v6KOX4OrjbMmTnx
cAKfOfcjzI0+FJ/f1I8n/bEMtMQbt6Hz5JMPY8Xi2koKB7NMWiMD/zA51dF9rwMafxqQalA4hiY5
Fi+ErAE/l655aFFyAlYobaCudblXJaUv0AGCFR3KhxGQovyTvdXF5vY8Lk/jHyPCoa+0mExx0ZBT
VKkQzZ7N90StFS+dxjUhrKWAiUNHLJ41BNhfzFLmlOQNZNrIqTUImjIO0ybaa2HXvBrmISa/qno3
vUB/D2Tzsnd7kP/H4fhjWhil1aggdoCY6ckeHyP20Zh3Wus1EGKuYneS7xrVr6tf5kv3F+k8vfkW
64kb/WIgvm+qZ8P5rtsbAiDT7Y9aXt4/3yR4vCwbKvAHYzpiIkW+UdFuk0F0ywdf50mah+C2tdUp
EMIe5IiztLAKXGZNsqm/qAFY7zLnPTb6p7ZFTXw8mMwry8P4mRBlP9i7UdkQCuFVoIpTT51x0T5r
2r5ja3if5ZP1Zyb472e+H6SEYGbhqyNnd+rB9MZs37vOa/wkr7FKcKdw7TT+a0nkWzNQ9zPMgk+C
USvuNNWp3+j5GlP9/+EK/5gRnH6hO4ldDhiQ47yqVkDDvnap5ma+/Z0cko/bKyvqMv/t+cFhy/Pw
wBiITEBS0klt3Pa4YrJAdh7A1rwt+hcuYTWpm8p5ZXtSvw6Nd1f+tpu7qdswaY8KvfLz9ncs77A/
3yHeraZDx07W4Upyc1fMngHY/Faf75k54bQ/ZuYDIABt2biq4Y9Q6BiLhpdDQPAb0uZZinad9JeZ
ufpx5bMWUltoFvnv9IjvCtLPpcYAmjj1ffJTsjd5s5sSqLA/4rHWsOJZ7yoPah6HutxR55dKfma9
mypHJPwnjQR5p6OfY1dOm7zymZHumXofZ4U/19adNrjMniCkuVZWWXaVZ98sXOYDuoRpjrrGSX8t
3tiJPlf32XYMhhf9e/JMT9JaHXDxFjizJ9zdjCsGQeqcnKoonjdTA7lOvYLkHpp6VuVQl047vD8U
fRzcA9A+uDztLIPshmLhcOQaIN8FyA6zeC/3R83xS3nXJjMS5y/avDFbb7Z7N8peJgjHTK6eeQ2C
fat1s3hl6y6GheffJPjiEn2pUtlWmG8I6zbzT13CZ5HUL6R5o7W/KLPdsn9DDWNze3MuLvS5YcEr
D5o661WLM5PEd0V+0sDLrKWPVgUlgMci3aA6GaER1y+tEELft20vvbfPTQtetxwqzSIzTJeyBPFZ
NFXHYVYqbvLDVte60Jb87pmtr/k/8/BmWTukxZ9TXSiuLqfuuHZklm7TcwuCy9V1ojQoNpFTpk47
Nqn7rGp2c6F6spWsIMsWn2gAm4PiGgQFEMATbMWpOZWqjNE0eYBbMZD+srxyW3rjfX8/rUQJy1vz
zJjgCubZauuqH2BMhnyuN3R+b5V3ZRCBkZV2O2n+MZlrusiLuYTzEQr+QDJRvG40+Ey1z9yp9Ix2
V6te/eI8QqiiiFMXmQy789C2YEnfQJZ6e2cueaNz62JoPzbMUht4v6iyi22MnJDvjDrurQHh/W1T
i1f1uS3+LWc7MynzOi/AtXKKiztz9jL5XpFr8Anf250rjWE/pF5cPxYbey0UWXSDZ+squEFltMaZ
TjCcWLtR+6yQwnC80QXhyza1flsvt8e5dAmeD1NwcFRyjLrEy/eU5g+1nAcEICv0L0Y9MkXxjGjY
v21veXScJQ6Vel4EvpzWHiQ1UtxOcPJ7g+sFoxnCK4dt1vr2SatXc7H8xIlxHcBA/zUn7NdYo+CI
szE8B+3lZRDfK0fLg/wY4gnolSMLvfY2W3RoyCCiRAh+U+TSL8dX13mX1ZENg4nkuNqQzu5sIIlw
exaXCiAKZ8D7XzPC9aCmOdCAKe5lwh4TDV3RG6t6RDM7Dqirc9XdD7DmAAVv5m4xJa6mepa5lhZa
9Kxn3yDcE2PpoHuB4BsGaIZvtTtFceWPIvfK5nv9W3sqfZM+MOXFLg+NlKP0vpZjFNtxv+LbP5OA
XrHLuY6TPpVYp+ByllFkPcSvfe4a9mtHgRbaVpAkobuWHukQ2s/Fd1puHemQMrQBTsTrVbLNLDDi
qU9p9XOwjySbtv+vNYKw+uXn5ej8Q/IFn5fJW4aun+4habdd+z7TTQ6VBXszR88SDVu538sQqiFz
79rVGgPq4vn+7yJdUU3O0aj3g2oifbZ1Ej+DXsvzaU2cY/Heg0gLdMexI7nS+uVImap2lRyr6cm5
owQVD3UK9PR3ZoV5+0bqzu1Kxa/twOh/rkwx9xbi8T43LByDeaAgfR2m9BTRb13ymb08ABR/kFs3
nn5LxO3en28bXNryoLcBRw/KEZxG7XKgZTslUFRv4DcMghatRzl7bWJ0KJG1uHvJjZwbEgaWsrmV
NbtCrXEc3DIdPMP+dnsoSxvj3IJweqO+Mqy2wVCoUXoqNLvnIaTscSDvVb4x+jXp4UVzQEWDsA0Z
K2gNXM5cpqS6ZPCVapXKq8rcjyhzs2YCQZBBPBCiKr5G6s3tMYq92l8egvfBwzBYbVCturRKFMkq
oaEJq377SzqBPdaI/Kcsdftd5dPfWuCpvbf7pyhw0azYDEXHcpbnCmY75Obd+jF+047yZn6Tv0v/
Jrw9G6HIgKSkWT6YA4pjhEWe2d9plt/Gz6azEiYsRpvQLESmmINN8Oi7nEkgX/R+0ni6mnYyXiDS
6KdqWryi+ztUzbx+ric6uVlVOSFoatonnRpkf3s1+RYRD/v5J/DDeRaROY2tSVlHyMlSfL1u3aTb
9/nk5vadpK8E10vHDwjGL9gLOtrEjGQnt2BBqpAOiu3KPmRlbbhIfUn+7QEtJmgsvBawNdHtjN6o
yxFZTV/gIsfbxJpOfXwYqm84d9r8WX3kgGyCtq2jbvp7NjbkPZL9wdlFZQAeqPfbn7E02POvEA5J
MSmd1DR478WxbG7NogQqVYbIyG0riwE1cKiAanHaQHTJXw527sw+agiCd5YEYOOG+IsagENQKp7Q
SIV726vsezns29/janbv65yLW+fctrB12nkcrNpBGGiOj1DiOEStdOiKbJ+Nr6p86GVelSTe2PxU
y19pz7xJ2dA+nCTUmfd98z4Zfk92hrJvig32vx9Hf0kl2VOF7PQ0g9iGtCcjDdJ++6/mDI8BoHeB
+RbnzDTRGNVOiJaHDPxB74V8P8/GTnJ1UFzO3xK6T5EPrcuNtXI58LW4ni80aetoUVWArLtcq3Z2
IK2OGOnUJDogNswBmYWWVNtJglT07TEu7j7QLv6vKX7Fn51qkw0z64cZ5Rp0EARJW8479Je83DbC
t/Ct8QjPgN6OgNlsZTxbS2VHD0k9eWZM3SSOTlH8VzTYgRWvwaAWoyLQiv93ZHzkZyPrqwjApQyL
ZyvxPoYqgJETz9LwXO1SP9YKPwE60pzDsXFlMvm3R7y0gqAy4jgl4KFBKnRpHN10eT+Aje+kg6Ys
UAsj30g0kXxKzPxf+GVO9SojIgIpp8hhLEHuC630Dk9VZW6L+nva++CqCuTeDOJ8JQJbHBcYIDnP
BuRRRJeJDGtlTiShJy1KoL6VAGKbDk3qd/m89nhcMyX4RT2fAGjJMnqqWmZuKZ7DAaVxupEzey2Z
s+igOP3of4ZlCk8ZuaNSpBKTneSyZlrQ2nXL3NhprG5Tp/1c3Ufz/5D2XcuR48CWX8QIGtC90pWj
TKlk+4UhqdUk6L37+j3Q7L1dBXGLMbMxPhSjJIAEkMg8eY40ZNNeUJHLssVBgfzcQIcALEKzpLoJ
SoXULTWZKlslDhJpl8162B1aUx5lR6Yx/j1UcqWyu0EXsqMeFrT+I4lRhTyiJo+bKVDjwlLzWpsO
xiCD8jrUxqba1mIJ/Zm+F5vWAkFGYdjYRmjaWrscFk4BJtTBoEvICoBI/NJdzSlLaSUrCSKmyv2Y
rcr5amxqfaJb3YrBA3B9cyxdvIgK8SQD+BxwbV7sopoTNCUabXqqjd+SVu913EkBCSIgKsSTUHw1
JciaBKSe09nvpvxmoC5JHvMh8AblaxROgfobChy/r3/VQoisIBWDtjogXcF4xh26uTmk7ViG2YlE
tSULopWLuael4D0rPRAqWOXwdt3g0gkFi9/9Eqzuygs0I3Asm0mg2an1WsnKIYRqW1/K+/zUnaBd
/h+MgfeWKf+B2RKArssljrtML0DjBCqeXX/KNl1l9c/p3s7u4n21AgZa2LnAcPw1xbzt7OQtItiS
ezauFNdzZOhfURm9q1K2dvQtOtK5JfYlZ5bUIQggRgZL035ItmiaRiUimJ4gVAHir20h3OQuJN8J
ujLRYvxsiC/oakZvc1w+rczukvPgNDTBxMtYXvkbOzOgp1dmVXYa65tRdpPRTsXRNUE69SS/1g9V
5ebHMGca7Zk4WSl9yGUrGjdq8XD9QxaCdAaf+d/v4O6dWq/muBKK7JRlrQViE6mCeiaDloRrlFBL
R8a5Jc6ftDLXBnT1Zqfco8dirQj/3YXFhQwXA+F8SA/pNOUBJpROtl44cb2Jk8cY1FKH/Kv6KCKr
/5oBSbDFl2mbPxm3AxZ+LWZeqpyyjgN0FoI+jykbXrpXm5II6jUt3Cu4r3eacVt29uiIjWV2Vv1W
97Y0fLbPkG3Ma6tRIFh2X/WWtNFrPDbzVcz64rYCoA+SkYxRx+TWNsvnPpUrfE23HyGwPgdvvXDI
DBSipnLbCgdgAiL1jWh3Y9d6Wd+AvJXu1ehfkjWx17UCDwNhN0CUIC7kzsl2TkZBUvrs9CyRdygi
WYYBMZ3eTVXQwzpyvw2kExHeEvI+KGsX1eKKQP0dURUEVVgz5uWKjFVQ1YYxwr8f0PLp7shu/qg2
dJPt9GPvPoEKzhY/TEcEA1pz6FbOtSWX/2v8R8JTjPo6L8mcncAODKRCc8jEVWg9W0Te79lbFGy8
wDBDFOxygGo6NaC/FuFy814r7ZR4DYod0Dq11ef6yYSotO7WawpX3xmRa1a59JCKJkWQDrOROb0z
uLlDwaDntXfEDiZrtDonuRf2ivu2a+9Uf3zc5A/97XgbbdU/hYMK8AP9uH6Mfeczrn0Q9zSP0Nzf
GAU+SLXkffNeeh+R3djx75sKHQe907nqydxCLO2r2h6Lg4lvrA/Cw2fj6G64MZ8MB1iBXbsNb1Lr
DfHcRsL/N1v6pnuMrdS+/rE8EeD3jjhfM84p26JqQ7nHx4IAE31m2ZFqdnpqbcGRX1zpQXW7bXAr
vnS71t5eN/3z2gGSGcE/Q2aj6MnnuOWm0mNCpvqUChD4ANGkGXkoGXc4npBlC5D0vW6PjeRyWdDy
BO8EopiBxfjySqkkeV/VZXsynjDQfvcJiGb9nDlr+deFfBejE2W6NiB6hZA7d8ioAzEydMjBEN1F
ABh0D6bsDwOx9LF0hGRXdWgTXsGGs63FD04HMRfLVoKKWuRutMbsw6ooivZEYvUgxejYNaPfda94
vVz+uT6PP08S6LmJEKCSYA1dXZx7B2NGqAFo1SlsRB+0EnhJrUlK/owELk1wTmnEQ15qU9We9GH0
0qZEjW9bVQ41JGBkVu6EleHw/UD5lGidSmFrbMlDmCaeEqyhoNdMcA4hllpcSB0bzgQxwVC14vDl
+pr83EtYfDzVwZaLv/+QZomaoKh6NcWalBMUTNCc1USGM9PCUdPCjavhjynWK/2+aza5Kx14GyIG
QdaesiC2Fa3aTUZo5dk9zhOr64G1Idvrg1yaRpAlgMiACVyDgOfyeomVWM9JjmlU50lzJz0GI5Qm
vl43spBrZFP51wp3nQxhTdJKgntXVvMEWjAn8V+Czpr3tkqdcaUhfHkO/xpjPz97A9A2L2bVzNvT
ZE+TRd/NX+0E2rrn62P6GXxdDonbTplZgz0/gJXRix6j57UbeGm3/p0xcGhcDkIasAphi7NHbYgr
zCfV7BHgndCp0ZGV62rpmDs3xe2kISkBOJvZGd58liDhATvtk/BvaVFxJ7L50oF7hBwKjjnuMJVI
FTWUwso8Ck5WbqikeLUSf7SdYV1fmeXx/LXEXP5s/U0zisdCbttTkZu5FciQLZbyA3BHz0JVrESA
i16AJnMEv4B+o/v30pbatmMSqxN8rQqdPAIaT/qYEZRdH9Hy/kFkDU50ILJ/6AAMwNCX0gwzUX0T
NgBly7UrmPmuNMCwHbmyHt6Cy9ouQuUVRMvuGI5v179gcZwsvEazNShseEVGGmYg6cjF9pQmb4WJ
YaZ+GK3Bi9eMcBtX66CrnkUSRmkKXjREh1QY7jOBrpyxC09JaDUhngYPAWOXlbjTKAhNodNJAAfJ
vgJklkQDjKCpDcbHrIbAapJZ6fwlD+BqViArNrpxn7ldgXpEEd+pSWHLeIJW9LGco+31WV4IHC+/
jJsBoFUq2tU6rhw8Ih2hdoKHGkD3P8HsZrf6dpCACnb0J/1W7T3tt3EygsZSyWntXfPz8MFnoKaO
N64MHny+oaFrSW4EY4/mvsS0I/l+lKVDmu2nzFK11aIbu9IuoyyWqcZrGqBoVtDkxiwIgjo1pOwY
Gnmm1pTt6uS9MF31V1i9441rAekpZF9gE1rZuz+vPsCQwKkDyhfEXSZPMmyUI0hCdLQwRvovVTvU
ycf11VyIWWGA8RMQlPPQpsxGfnYQ1R2Zi5TE/althl6zzDIRpZs+QaXfzzrDpBv8u/khCUanOCQz
ZkjRJ5W+lQXgtJzr3/Jza6GBHrU+9iZAdyhfAReTOUyMIBpPSFJL1AELh7iNJ00sHej4rfFN/DyA
YUyGXgl7FDDWmctxd0ImheCyHE9Cmu5INjV2KeHMGOMRb8d8LXReHJoCNSBwmCioZfK7eZyLzmjK
8QSYi7gHE7x2O4LwdifrYrwSWSyaAnrNwKkBkSMewB9QTUxy0mNgE6ir0JuabmW1UEBJjWbD6wu2
OIdM9gWPHfb4YJ9y7jsG7asokMdTXNDGCuVtlIB3dJpGt1On2b1ubAFGynilkKUEFIR1Q3BziMr7
gGi6nE7iKJj3Zqg1vVWoIZitQChkznaoT2Vyj32c2kkY1p6etXq9p5WefpRdjzefXgTpCMFhqX9s
hyzNnq9/4M+tiu9jDKxoA2ZqbVyIUncdOKrREngKAB4+ZDrJWWeXvDINP+f8W+NJhPMajA6Hu8z1
OdSFShGmU4WGrgO68Ke9JgjRri0a+iiSoVpB7C2MCqsLThxgcNBGzb2Srs/QT9dk3Jl/fxc3Q0gQ
yYEWkumkHZWPZKe9XP/1C6WJy9/PnWWgdAkhLYffL0NT4FdyiE47s7HQBFY+ZSn754q9n1fQpT1u
LdQsVjrw1E7AbUKq5JA2G+kl1n6N9WYEVtQgD6PgSq0l7so4slGks4bxWEe/K7LWw7+A/L/8Eu40
m0tNDctRQXdt6CrdQXvXyhsZ6bjqPfaq3BZzFbSvZnf3vjIDLMK/vBcv7XIngCkTYUbtZjp15mtZ
OXWybWYvCzzUql/Cz3Rz3dyS76NzkeFXJZaA4J4zSg9ZmqzJ5xNNZFTfCzoBWx3cmbQKrF4u1iiI
F/1JwaWL6ItxfPMUF7RpGcV/MZ86RXY0+pWAW/8x2L3N0rbrDbCOU8O7PsKl3aaBRwZU54BQ4BFy
eaJOptRQZRBnPAu0xovFuPQmvV1LVLHfwq/auRVuHqvUjIJx6OeTURd2LQWbotx0N+j5t4KDYcYr
oezSLoGGDyg58XTH/c7tyrRN8xgSaPPJNMLsVsQ7wUpbvdpJQqNsGlKc+jgudv9hHs9scjuzl+ph
wCENm2IfAyRUjpusKoztf7GCEjwSYkCy/uhRQ6zd6i1F9Vcm7Q10xl8HYJVWjCw5PSMXNJlkoYaA
99IlxgTS852IErPcjuFNKOmeHCgPqW7kzkRVsjJxS0c0TmjgrfCCU9Ffe2kN6UuhCMpMPM244qzB
6NpPTHN+q+ZdtXKTLYSeIDRDJpHRGYJB0eAcI+zJTJrAmE+APSq7ccwhEZI0hQ39h8nOEzF87lvU
HfUBOjRVDYFmfTC1lWhpcXZRO1cQveAffLTEGlMkfUDuYkbedB8nELmnSjc5CTIndjQbv/+DxxhA
4bIoAda4xZwTORv1ALRqej823pxJomXUpWD/eyvoI9CBUmC8przIqpoJcqUOkXgq9OGYJ0lldWb3
8P9ngz9DzE7QaQrfTzJBsmjfhnZvrtUyF0rlwLAhylFxIiLDzfPr6omeG0o2wgoy+Ht02zYH3ZjM
XTBO7UMnIjGXGA20skJQ+6ekBr40nDRLCsLJrQD0dlUqmN7QDJCKqKbZ6QSNPoYlSe0onehKJ9fS
1gEHDGoaaEeEDjF3F6KUXuVmJovAfwaBk+B6OvUtCJ+6OE1O1yd/2RSkDwFoAtEpz5srxHIeNokp
nhqhm2w5jfqnojGIpU5Aglw3tXQjoWoJckImqgz5jcsDYVRVStNGgS+JXXg7x/HsErkV/4s3nVnh
joK2ziAughMbFNQd8aKuLHZa2pGV+GFx2iAPDc5fPKmRKbociyGnY59ooXQCswUYOHtgB8tZjm+R
ktJWtuBCsw08968tnmC7JADhxIIhnjJkFFABMuq89yWIXQzbUJnFzu8nqkBwvJn72lHMKpu2CjXF
xoI8fYOSfap2SJGlRLNEqjah1dYqWp8LEqNR4foKL8+KDupVUUfWjn+bQmOhE1opENEgl5R7qdXV
10kcmmPQFeZKyYVNMB94QIsUQD68X4CQ5rYIIHF62ZqJBHSj/DTO6kddyQ+RegolNIAgembYknYl
pFoaHsim2B0DGTgIUV0ueh2RuRob2BzqMgK9PKSuSiGKPIAnwhVTS5EOyMChr4a1B52lcmlqQjjQ
S0UpnaIYbPaHVnPGwIX2bD2sxARLm/LcEPv52cM7CIJEjo2COXJ+n0XUTsNsJfG0cDHiegJwA/ku
0Mny5MYDYU9t5hVhE+7zttnEYPew1CEDsOXpugMuxdmo0DLpduwFHd5xOZypryNz7DEcEVznthz2
jtZGxKNjPd4apBbslhaD39YElX3VuNE6Y3rJBKVcmdWFzg+kS1ADQKwKX5H4BHKZoncaMr0SYBKa
FRbpzUjQmy8/1wZEEGTJrvakBcFPKDtDiRf+pN02aed2aX+XFcVOyMNxZWsu7JeLDzIuJ6asC1MY
ZLZfIlsj1JPT4hBgFrppsBJIflaTT9ZAwAu+BZsghNNxHOCNxe0XYywhLEYb2Awzh8T3Yr7WK748
qr8WuG0y4slltjUskDoKvBQVPXM8dQN9qvsayQx6LMfAr8xh5R2ylEC6GBnnZjPSumVat9Jpyn9r
yYtwC5EHq5inx1gkmyKmVtE65URtU6lcdNTeJoVFzRUC1oUqCSYXutUyMM/AaPEk6fmcI6YWcEYA
laUAp1IKg53oqp0PEsCaeYbkY7CPtdYLpFGz8ljxlXFNaJi5DXcMX3wD51Z6gxvFnHAP1kPSvYuC
iJdf3vfdy9gjUppB9u0PSS87c5avCWcvHitnw+euYG0wcomy4evoRhCMT0SvNtE/5nQtmbx8qPy1
xF/AVV3FISDLOCNPKWTkofN+i+R1/Fw9DnfkY403ZeGWwZSCFQvlJwXBErdr6oDSqI9r6aS1PlFO
QuORaSUTt3C7XJjgtk3fy2k6DRVOJ+0TIwLLoJy9h4OB62x3/UBeXqS/g+E2SpsN6qBp2CjZbAMh
tFWNzCq04i4dVwKypfj+YkxcQICYc4LwEo6CDvnZKtnVmac1xFbIl4w6pRANjiTZQqzcQ4jWG41N
2WPxqFOTyZt67YVkypdKxd/Xh794Pp2tJZues9tVwttMylRMtCG9RdQRg9IiULCnvxrhLpfulOh0
3d7SQxh1Z6RYNfAyo+eQM5h3MY2Ro0Dc0Fs1fFUBS8K79juTLQNIpfKhWYPBLp9CZxaZr50NMStm
cRrZvDdR4JYVFJNmc1NCEHUKN0R4LxJ/6ORNWYiF1fTPartyFC/eMWfmuQOoy6oJwqYdg1yaEFw1
pNhqwip2V+Z1cVNC+gLZDNBnglHycpR6MYIwL4cZzbDlpx3B7p9B0eXLFrI1INew154xi1v0zCDn
zhAjoqiUYeMQ6IdMaW11huwK0ltWRk47v14f3troOK8Ju7aks4k1LIvyV9OluW3EkmRlaZrY1y0t
boizYXHeMuiTPkwjLM1q62bqMTHcWtk2mm9OdlnONpJRKxYXT6Azi5yDmNmQxYMOi3qfb4xgO/Wv
TYamud67PjJ+IwAwh97CM8kgbmjKXBE5zgLoIHWvaOC0pRqQH10qDzLSQUwnRaaNQ8zCyumD0TxE
U1A71z+BDeXsMv7xBfxQw4q26HMufDx8Id2XJGpkJRrKFnp2gHa4Mwub6wY5v/m/BgFSRJoCtJU8
GpmILZBkAYZMUqSxAzvKtoGxpiLCLeC3EbAxAW8JzmsArrnLapzz3Bj7uPBH9bcyHoIiBC2WFaor
Y+Fv+X/ssIGguxhZWB6xI/ZhBOITaGeZYeoY8qtpp1JhS6ol2aa8kT/64tRGdCUs5x8K31ZhD2hn
oMrRPMFFMeJEyhqFj8IPnwVhH/ugwo0fRc3LgJ9XNpM0WtXvgHpVtakmeyROs0r1xPyS9xqiAoeJ
rAzLi3HxhjiTMlAEHXqP+7vKMi32l+KZ1mtheTLwIfvynb5WL9c9Z8lViQ4QETDeeEnz95TSjcog
6ZBrSxEwtukdBZ1ZWhZ2RjeyclOGax1uS/YQhUA6Gi1ucCbOibKhUXshVErfGNunon4iBb3J09cc
73hdgLRP0x6vD3Bpa+BagiYdUsHI6nOzKpVqWZhFVPlybfS3gzx1u3TQ92k9Sdvrlr5FJvgFRDKf
ScgiIwL85uXdJEGbSat1Wvls3cJtuwu34bbeDdApDxsr2AA3tTP24aHdJVs8e7d1dBOmvuiAt82P
1lrX+Qjk26HPv4abaamek9xI48pXirdCiO3AeI2DmzjQN40meGWl7iG/AgXAp+uzsLiRzu1yN3RD
jDkALUblj+PokczpM8MGBU4wPmGNpcQ2KsExw9cw9aSHHv23xV0NobVubTst7CY0QKG8/a1/JvGy
GL0WB3k54DMSc3Bi/SauR0saO0tRQ5sUK3ni7/Q7t/QSqveAgUBhWoFOxuXSm6HeEkErK/+gs537
DEJkB4hWr9iq+O9fH5LF0KehG3n//JHYX8BV2uiLcgMrtFVbdCR7dCeIG4uWslIQWboRFaRIIQEH
GA67gi+/Lpl6gGFGzAXpZguSqxCCoW+zOt43+rwTYwEtCTdAA+2GZHInNd22lb4yQQuroSB7xhjA
0cb0oyaTkDTPjCFr/G6ACA/EH6162kXSXYzX8XX/WzhgsM9xvqAbASARvuGZkkicBzQd+YNx24Kd
QklvGrG183lfjyAP/HfPKrbJYA2lUNxTKlJq3CaL9UEuISzX+E1qyZsZz2srW9Ob+LmT4cPguzcg
XKnDxXQuKlSbIkoaxJt+Gv6S095Jtgb6b9POSWXdopXTl+VtsEbXzAWIkEqAUWA+ATBVkUdWufuQ
Ckluqu0Q+ahTJu7cy7kvoPHX1fs6uckzubAb9OnandJA3WamK6nKH/4CBn4mTS4xlBxL8l56bJQG
2lyMc+RPKdSuBlT67IRkgWtC9WofDpDaTaYuWwnb2Ml0sYnRcssUl1lVFk1V371AZy+oGGkyI82V
yC9k0a4C6W1swMv6L92T2QCcnqHG4KT8fRuQphtlHTaiyM1VF50yuukFHkl/hWu5z4U5vDDFfn42
HCUxjNkotciHq5yoUlnadK/2D0JF7qX84fqw1mxx61XIXdYpKon8vLfC8iS/hr+DHlKuK7O3tBWY
+AqQWKwVErp5l2PqO3Ey1FyCX8QvdadBAvlWrzbpIUyc9JC183Ysv66PjMfhsI1wYZK7z9BQJSiZ
yryiHB8AqDqkuK7oqDra1NpGCP1q2kJIbzyKY2iBAX8mX1mSbK5/xeL8no2bu1/6pq11VcC4C90p
Gi/ZZje6gFa461bYb/mxAVimC0wfaD/ik/Z9E8/lJMNjmgi9wcgUUf04J/PaIsorZrjBTEmb5ygR
wzGbDSA+GzoXlqkIG4keqXODfpe8eKhna7X1/McDhq3k2fC4c7SQs0EwA9iN5K/ImN15JPZAAb5u
V06vnxfutyUdcqAANqHEyo3QnNFDkc+U+olBQpeWBPhiaUQaei5OUixRO0vyNxRjPosWjemgzSjt
KcofFSDRV+7+pTEDBoHEP8HthDLp5YZJ6mjMpwpjTuRyr1LXMHp0g8+WsGJn6eyEShaaLVDtQdjF
zW1nVlRrCiPy1aRsNl0hv+gDqVYO6B93O6b13Ah3osVZIcXKpGIwdfKlDXbxWZLEDiV0X1PQDJZd
bF/fEIuzB+InVs+FgiUf0XdNotBRxqhM8T6Z3ky9BH+i3cqn62Z+PnkxMFlGdAYyE0RJInfZGmqo
GTGa9P2ih5jURmo1O47BR4TmQiBpQNNtC/cgMljZiEvTKQNRbAJYjGc976UhoXmu1iO8VNxGo0cL
W/+oAxsJwqFYI/df8o9zW5x/DF0UJDSDLRRT7SHDX+XK4bVmgXOOMBjlaZxgAVSL4CqurbT7dynO
75sAqHJdIcCZo/+aw00YCPbktJmpj45WZy1Bv3T2nv9ydmie3dZpP8VAwcAFxKq2R+2XCjq+vPm1
4mhsu/Mn/LkV7v40JDXKtZ4NAUWhF+r220/DS13N2l43tDYatlhnoxHlWhVEAYsRhU/gT99UYmUZ
ylrRa3nJ/y4Id8ymgZnmE5moPyeqRbtjRv4/V5zz2oBohREXmC50c9l5dGykdGUPrg2B81qlboGl
nDCEDpzeE+QTW7oC0Fg6w2SE8rgCcKcjrL5cCkGSIkBrsRQVdJ4qUHLmseGaza+qdK+v+eJxwrJn
IiObAlbt0lCv9g3Uk3NscYPs1Jg+m8pdozzgbsLrnjWgTCtOtnjNymcW2Rededksk0otQ1iM7gVk
VUhqlaf0MDmqbkk2KG/7YuU+WHTrM4PcXA4iGlU1pKx8SX8Kk8ytIDKorRnhuSW+zxnkEACSQ0M2
A4NdDiup86auGpH68lED8u0gphZ5Cl1t07nJIfulHomXWsNj/K7v49DaVbGnrfgMD3X65xNkAg5+
ls9At9LlJzSVkI1yo1E/nbzhOH9mjlYdzGA/l0c1Jf6kPDfIYt0Jn2FUWvq/VHr7YZ2bgCZKw2EC
eswXm3cFqGzairZY3RjDVzb9l4sJaXO8NdFdaAISfjlSMyoiNQ8I2+KaaTEVFAfMJ2ul66VtjugL
OVYREtxACVxaUQNG9wSlVh+Qj61pxvsJLcLXt9/SPgfmFa1fQGGxLP2lCeB5OsBgDBzt4E0khRe+
atPzOK6kU5mH8xeICoooJgqvguqBu0AGQ6FyGwawgpb03EJ46bWks1sAwEGKME+9rURrvBaLr75z
o9zQEgXbnGgwmk2/ULcZAtGqN+qLJn1p4eRpXbQL+ufrs7k0Tsi+gqAWdUZk5bnruAV3mhbEJvUR
dQlI5obu7Bv3Veb9p8GBDhPpaQR+LE99uW6JGhhF0USxr48jnkIbFP30iVoa8vFCdIxGxYopVLrW
8qN8nf57k2mI/ZAp+5Y/4Y7romkqDVKm1Fdw61DSQFg3Az24Cvq30K7C2+lFkO5Ac7OXgyO0b+UP
iO5UXv0Va4+6oq44L9+B+s/XfNevQIOqQan+chYEw0wb9IBRf3LHE3nOj8bH7HUP4XF40Haoom0x
Meje7481+PY/UKC4vtwyW0/erwEZR9npH/vcVUINVMsFBfbTwgpuVEf9HO8BPbaGYwvc3y9pMx9M
V3CzweqD29AG+9Mu3WpP179i0enOPoK7XuQGPMxiBT+Xh6dKQ6ORYlj1bNfZVta9CDWEFGSV100u
XdqMxAhHE6jm8Ai4nPcyjBPQx0NGPp2VvQYtdL276XOnikwvvM8+rhtji/hzkv8a48Ipkw5mFCYw
Nu3pNj51MrbW2jG4+JbSAAcGLoxNJR+GUKnrhAIKiX7PwI0Z+Iq09k8YQB+aKPsyqe5ZWKqYyU0Y
vFGgcK8PcXlboYAIvCiq0Pjb5YQWZVgHDVTK/MnG+Zgci9jJT/Hr3FrDZrivQ4/eibb5VpyEN+Ft
MJ0V8+wN8mOKwcUDkCfIqZCUvjSvy500h+hi87XjuKOJEzwniVW9BveBVeWvv1esLe4a7F1WXAD9
D98fGTVlIowgBvDrdtyKw3G4MT5pZ8mFYQnDU1vbqvO01iS+uEngqJCNQN0SxADcCJF2LnNw+Prd
u77tnhIbICZqo4lgZSoXd8aZHe61h86nvOzjIfZV9dmcUa0znNz0CXkXdn09rpw/i1cce4P/z6jY
TJ+FspoMp6U5rLXOH6SlHgOn8+dbFCxXU6jMA354iM4wqPAO5iWXlrK5NYNEwPwVUAEYI69Cj4Fd
RVtquNqufx6VTZpYxXOj38gokwZrCfClMAVI6v81zx30OZTrgjLBQL3xQwFLWrhyxiy7x9/fzx3k
iW4Gs0rx++UbMlkmE/jIb3T9ES8edFRa1Yq5/8fC/bXHndnxaKCpHbAIP2+UrzjWN3mZ7VrjPig0
IJvR1XIbKiDjWntsrawiX9LrpVGUtQxmFS/x95p7fWMvX4d/V4mnvSpyGgdNhVnsvckN3luPoN1m
1zwLr6ZjbMJ9lFqpaE2fwZv+i0iWeDN5oN2Tq83171gbJbcr5L4v577BZ4To0xSFX31/V1drOREW
Pf7YEAibUXKSkL3kp1KIIxyZbOvNTrh/07eTrR7aF2oHh/pIT5Ubrwxq8WA5s8cdLCIpRAOskrGf
FJuMHGfGltY8KMONOt0V6HS/PoXL9+GZOW4OVaHuUV+DOcDerbgHKxzZzKVT+Xpiq+V9vYrJZk+A
a/PJfn52lJWdCfB1iPkc7Mydjggk9o3/G8381ug2u3+JPP8ncDwbHlvdM2uFovW4I76tlb5sE0gk
9X9U+8/1WVw8tc6sMEc9s6J0ejgZ9Rj72da4nxxyWIVvrllgPz+zADKUPI8UWOjexwNi8ZvxkLml
GwN8lHjQi3FAzvwAYeDr4/rWhbi2WNxxDDg4nsURvINspB4d9gT0v40DqBpwCcnedJsS/dGTEzkv
wkbcKm+RXW2KrXhAKmKrOugutifvX0JJfywpd4TPQ6XlqYElDUgGO6oO0GXWrQEFlrY9YhagIr7j
JL7A3ZQRkE+RAO110E1EQYkMw8pGX5xcoKpMGSUEphTDDQQpHtQnqImnnddDPHpD9sO+2vS/003q
j6fwkPsmMjmNXW8bv9y0f4rXZpM9gibS7XadU96Gn+VmNbXD9ju/4ucfxV1YSiDTMB3xUcJd7clu
6TQ2GmRd8CLbpU286/61WD09s8YTwEwyLZsUL2lcJMSmoPKurM/cyuwc5AVolVuJ2ZSls+fcHHe2
zjLKl1qGwXXgDh224+tvyYvg0NHd8K7ciS5Ul15qN9urG2kb3JW4tuIbhDuyhRa+TftkWONW2GSA
7Vyfhm/qmSuTzheS0FXbKYGI73LEG+FO2AEPv1M6GxQWNQS3HynECKZnZZu/49G31w7Ax+jHyIVq
4JdWWg2eoY/hp2KL96IfW8FttOKofBvN9447nzbuyG7mTBWKBKukAK30XLE/dftttiR7/7VKur7i
gDxNjxGWaUViGBP3pkUtZeO9QvPRit33tbfgUvhwPizu1FbVEDAMtv9S8tWl90r5J1tLVf6EuyFx
d26DO7c7QYwJKI7g4Dg1ozvB6i1wxnuTFzojCOuRvdk8/7nuTYtvzHOb3KEN5V5BNRvYDI3JK7vS
pjmgZkG6acNpWwbzXuiaLR3a45h0d4YZ3fZgrC9TMHvN00aRKjeUjKe5uxPWqhmrs8GdeOPUxWYz
4cvMUwIA3OQq2w6icClk7QW7dwVnes335cquX4zBz+eDO9K6YaiiYcY6ixv6MG8ByTgSJ/Mqp12J
FZceF2eG+Go6GD4CTewwvMFV/flALHMTu4MVHa8v8KLfghQJ9XRGWciXg5ukESchCxM/obVTS1Co
K+x4rVHn+/b5cSb9tfI9q2cRB4EMj1oIUeJL9Y7Gf6Qx2urG1sSraZz6+5GWVqSZEMYq7Tjv7F4Z
tpFkZ8Fkt4C4pXP2OAi6lXftRgkKDzyOKPKRbVIJbhjXbqsrd4ymNKjSk5mAy6VZ45pgG4v7fCDv
0PONfDoqTnweoJQGoHqzNvIJ2hXKtrYIxD/l8CkfVlZjyb0gV4acDrKDwNbzJYKsHSGekuiAwrXV
tjDSu6b2aOKa4kZOnsCh1vQhGvbX8g8LToDQQYc8JvinALjnnLpBrwleeA31Q4Df6h58yhqi52JN
pGzFDJ+vmkKSNF3WIvHZ7tHu5kxSZLdiurJFl6wAwsho6cAKAsjkZXSLhYQ+I0HirYH/uJ34tVqq
XXAHICT/WmBfcObNlWAWLWlQSE3n/DAU6j4zRq+up+e5E73r25MdYpznGdiXEDdAqRPoRPYpZ6aC
eq7mSUZVWE7dpKeOMUmKm47goojdUWvSTR8ZK4gidqL/NKkqMghAgEzUuaQXHfoYj1fM3zC60P22
6mSARKtmpWa+Bd7Bvj7AxdWCBMn/WOOiKElvRl0qgEUgg9Nq70nwEaxFRGsD4l6lwHIaTSfI1G/1
edwEIPtwhAxcs2o2fnVqhK5OQtaS/Is20cnJeh3QAq9yTihFdSMIKUp9Esj5oxuv0zfVDNn2lTfV
wiWButhfM5wnNiX5P6Rd147kuJL9oRUgb14pKX25LtfVL0KbahnKUV76+j2suzudyRKSmL4zg8EM
GsgQyWCQjDhxTq3HFWqnrNG/lCNoCeLIVzplNy1ayGol5dgeZZLpBa9uABMJDE//aLwXFi3XoTdr
tRbAENn4c7KWracnwUjzyqdoY7nuIKs7ABluoJUQfSHAcLkDwNmij6zDEFNtz3wDaFnDB60920T1
9r+zJIxKMe3ZaEvUZdBCpcXPTUx045SFc3csJZZWveNsTIJHoi2hq3oN9VPerFWGbXpwSz+iz2P0
N7HwzJBw2QZxW2O6lBvK1G1WHSBkERZMgoZaw0a4UA/6Z4kEZx/Z4Cl0wRIlZr+FfP2m+p4MW9s9
aca3vNiWDsppdkLidvbbRjKV/Lc/RSsb5BxgOP0gdxTcw8wU22IoQhjL+xI/TLIeE9nvC07hGFHb
DWgnPMXpb0v9Jj1L1n4fXAagonUgfKHb3FXOAvzgto43dwVOqxpUsImxHCbdk/Upru3XcyPCVbmz
iryy6uxjDwHvRdEBlJn3bv/7+gZai+VoCeTgQiQgPpXDzLkbU1uj6anxbih9b3SZ8ujavkECEeRU
qJfblimMY7bcFhLHmCzkruxm3qqxQhAdiFYcFOjkXB/N2ksVt6E/1oRbUUKdPnIpEDhZMo4UtFAg
eJiTGG00eedB714fwkKl3VOVtQ+LA2Uc7Ovxtu9LC+SzRRuM5fjs0iWXBMRVj/nzWSIzgbs0lZOM
HPuUxoo/mqq5oY0q07FdXUskrEDdAkAXkkqXftm0bO4GmwGwaUw+QqF8MdfOLrTn/WNB2FlDX05d
18MCMMuPFQQUlCkiqT4SGyKrpklq3Tx0/1IhgmcfwBVnoOpvfFAYCka1LtF4aR4nlw1emIEe27a+
73vV1zreK5TEu+tOtDKNF/aESO+4xcQYgz34EYGWDtqRbmb2F+fxhRUhzCdJjgeKBiu1d2NON3n/
O09velvyIl0dC6IsWipBMQm42KVLgLzCoCrYR09gzt7l0NpFA9m/ZLD8z/qAl8xydNDcoT/1wsb1
uV9LCHqg6vrnx4TJ7wF8s6mJc6nN+mxTxum+VZL4vu2qcM5S0M7RstpUTvWbDpSeMpsBd2bEr3Nj
LPt26mWt2h/AEuGswvc4XGfD4VRvl4P7Hzu2UrPIcRrHXn4sbXZQ4+81jV7TlG68xCZ2jQS8gdbN
hWRQ+0LGhbj5pqL61qH0mJvjm5rZP65P0kpIxbuc61QD7w4qSmFRjdjritzAHClKkC6hdWTDEzJX
iSwVJ7MjBNMsYjXYGHG5SurqAE2vnboMhCXWXqu0Y5NV2+vDWjnxzoclvtjV3C6ssQfiCDq/gNkN
URBFB9ZKHi8yK8KCtg707+YEC1oQNbr/Sp2XyJAEkHUTJhQT0RjH8a4XG+J/tMzqoqnBvOlgGBqn
wxjkxldjePib6fpjha/e2S2EJU5ChxxWUodMUME8eTSURqmVgwtrgjcl58fCW1Y00ppm1i9AnzHX
7Uk2WY4/00kG7+IO+2mTnVkRHBo4Gbc0dYVfQg6OO/omaGKj5b5VM2JBELeT8TauO/afUQmObTht
hnxAiqK81R0zu36m+bc6v1ftFihuGafw1cGBA084lQutAeUph1Blhg6qP0h15zlRv/bVHQVptTQd
tRrxLbTP8wZJtGYKc4lkkYPUEMY21j7OyfZtzJ6vO57Jt8in5UKPHW7A0OcBWuPS8wbTnSpwLSGL
28VpmBUOC2I3qfyZUYXMQ5k99aVqEbOnecgyRjeQR/86Ge1IPHB1E61uoUFvY3HNjv0Gy0hMINph
+Es6FD72judDh/u7lbc96bTyJUlmGjhFFoEHVHNJmxhxjPZOEGl5Szq/eH0d+YMWJ3fLGGtBVaHr
tGa5S0o2NCGSImCXnezppCWgjDDV0gm1eFRIaTY2qBoMY3N9ctan/8/cCNOfuIwudRZnpxpMRnUy
BEosebqtRhc0jgHchE68T9R5iDpuj7QsstnWgxafjHmXqwOxZLeutbQmzpc/dvhIz+KL3edOVqmw
Yx8KLwT9lGL5kYm78iH9qeyNSjJxq5HmzJwQNKslQyXCgVMl96SX8GjJpkxwWNBUd3qk4bcrIEbN
u+awvF1fdZkBYdXtoWvsasZcxVkEopznZnT8GAIl2ct/Z0cIXGVuGHXHYCfKD12zdYEIbm9UXbLB
JaPxhIjVV72qFQamK3rub9379GmS9M2shsQ/ay3cGP/HUSBkwID0RBlWS0mrok92l/wYu9CTTdhq
pD+zJFwngV0w9KWAJS3foI20B41RTNBuqcq6qdf3/T+7RaR51mNjRukchqB75EwpGZIbbB5yfflX
R4NShvXBbgV1mMstabZjj9Xny9988QCwUuweu9Ilzrsto6xYHQ9/ruMv5DnEO0yrxGVVTiWAH+oW
119iTAVhMhzZ6ngcMNDynD9kzXlMOAsxOdgMlNRi2ckdAwONf2XrkMJJCJr/mC25Lq36HJKfyFqD
WxoPjEtbHoN+XVUhKdQWYZaG07ABAq8q0Fgb1jKM02osO7PFN9jZuJCOHzOlhy0ozgKZlkhOANnP
C+FMX4YiMkdAmPseWaGWmk7Qx5EkCKw6wNkYhJAGxZGicVSMoZxuO+vdqg51mkju4qvrD8IRaKjg
eQp4+eU8xSgx4NWKxBAy7smClsNcI02ekEo9jblk/VfPMx2iR7YJYDA0gIRFiete6RdcW046iiXh
PCy3zsjUbdyWWhDPfeqjOe3GdGczmPupJpOr1ZLovTalvGSLhmHAfcB+ezlcKPFy0oIKU7r8yuKn
6S96RKFX9ef3hdPBdpO6pA3g1izugpLaxCl/MEPiF2u9X1AAwWoZSOyjL1lYNIOBqyUxUBGsx2Ou
MuYjW33quvuph6SszqC2k4IwGAgWLCgtHrLe3YxWRybr3klleixrM4qbIlqvPuTnVGFGoX5mR1OC
b9EgnRMgJ8T8Ks/vhlb2FF41xElWANkHYbHIS9VWXqS7IJA/DYv+vkSlFxqp0gcp9l14PcbzRRIv
1yAqN3RQx0CRQazrplU3JbXTo+Gsos9D3Z/q+a5U98mi+237tUIr41JItuFaaMQMgvgXOlyIkMIs
WlNPp6ad8JKk8abYNZAnTDJ/jnWoKsckktEfrF0vzs0JbpoUXaU3mob8WursNa94yusCIAONkUZN
938xm3+GJiIyIBEDRoABQ3OrF7Trk2RsSOktZPpi6A9GsgSqrP9gDVAL8hE8jlD9AjWN6JNlx9Js
SdGeWU4bS6PHCmxJ+RcXgn2uBwm/LEiOdnrH0lFyOVg7FRy0u1pgGrY4S8BldCk13R5sE4mNhKXx
b+TjIew8VtpfxLBzK8IVRM28BacbRmcN2a428MTJNktXb64v25qLnFsRrm1F7s1qn8OKo8/f9Jbg
EncALZmfmjKYy9rGRjcOiK9w/0CaTzhLWzhHYqp4LkdIF+zAOPkDjcqqnybTX9QAwG+FZxv6O3Gx
EXX9JuYWQ8TfCPbiglNzoUmQt0wm9LPqBX+siEgAfYZYmGEiYaMY7ybe5KCFkfjZakoUyBMQlwDv
4oJD6NLRuhLNj0aHypTFQg9o/25TPavKLYsJNOe87r2f9vMvdMNb89csLv188Ytqr7f3111k7e7g
oicSvaZomQVK9/IrjEXpO4fVaAKm+3SMN0m1Z+ntYM8bI5G15665IxfCgDCUAXyKuHSK0zRd3QDR
MUTFdmj9tyKP/RTaideHtBaHz8yIa5doblE7KsdVPPeU2CNxf6lvUXZHZU0+a2fMuSFhE0+DYbGh
x2lGfzdvMEUn8mVRQjsKZO0Fa9sLZWZEJVtFZeCjkeTsJuyCVR5XIcT6u+YRBHL/Hvbinf+6UENp
gDHIIwu/XgDjsqgn6FjQBvUa662JdtfXZm0gIO+zkHbHZRVNv5fuVigFWNZ4h3Y5NV9sZn1Jqm5n
Ke9/YQWVBrTMWZYJvs1LK3OCX+1AAHQqugzUqcQcH515kLjZao0FNV+grUCTDCpT4bzvR6q2Uw5w
zdSEDEULg/WB5T1RcCYXJVR15p1XbO1kC5YTUhoHRXU214e5tp8817bxjwEEgsg5QdUm04cZk+k0
WY8mcW9TA5sV0KJsSKzEyb9O/yDtim70jx5+dLUJs7r0SlTUHp4y3cT8oQPRIxt3PHFi1ZLrxueB
wRIOLjilq0NKi3vRmbsvvefErEHbFR6AKRhmQDOjpk0IVQukzrbXJ/GzR17aEjxyabW+rTPYKl7s
nCxYRl1iYX00uF7z9nNwpAqBvnCVumwtPM/oCLRnphnZrqyKlgx26hHXoe5/aU/YzguI0q126IEL
UdDh4v02yt/YYVLGk/WJQ3IcZFR4DjqC+3cNi6vBnPE6V+rvwK7el21+q8S5jD9pBWPzIYyNzwY8
E3U6foSdeUNUuoVbxhiPlpdEjxPfKVRi423C4gzX+I7YXrbLW7SWtN/7et/VTnjdRdYWEF1r/3yA
MFKl0Ed7WfAgzLxnzbqhyo0RjjKo3sqFF8PEqwj1X/QUQxLhcphq2ZpKi0f1KU/DrqkJSqDJmAUx
KxBZ0AJkJv5glcRkoSXD3q4t5Zlp8c4LFSdITfNeshK9ePkW4A1NlmxZee+irK3j1sZJe6GPIuwC
KOYVaj11mMReCa1m577V6INHpQPEIEEy/5zmgFmDD95uAyvaU5CNQc6j0F+vr+UKqv/yO4TdYef1
yJoW30Ff3lvfPjSBdfoRvSWb+sU7sI1ysO+LR+cpDiR2eXS8fJBe2hXe+4zN2myVcCKIf5dhafoc
51FziVP9oHYhes5KWZ5zJVcDm8gHgfSCk8Kqgk3VK6oxgkjCKS47dOGbfgud5omGHAtnR4d+YMTo
T8kieQiv9Cdc2uX+drZj7aaD+IWGOa6IUpG7wd4mgXnPnoHGxG2v+8JcYsckoWR8nX9I5pn70ad5
BpUk8mE2GFrEvpc6pWDiUBBtTcUiavPT65MwSaat7k2bPqlusq68zyEIpA0YeP7NKmfZtZDHo09f
AE1LXO45tlekGmnqIWJZoiJ/NI+3aoP2L6/9gTvWK2uVm3Yw3yQjXvUsJGMBQ4RIKLRPL2e7Xwq2
eHQBPYBaBUC6H1JlhFhD7X6xnt3Mb9XXZtpb4HQlVJXM9lpkhG/ZnAcB54DIhtM4DEXtXkcJ8w6+
XN4ZZZhLihyrs3lmQvAlB/eYKHI0RP8kcAtKygb8UzZR0t5nMrDg51cf/PbMlnAXKOzFiGfHRHK7
d392nkkgSvHl+mrxxfjkHJC8MoA4wXqJufq5bAYku+AckAklRqeEKD5VA3jVtPdUuXGVnlSyk2Ut
uhtYIRsSbiBHEjO2hr3MarLYuE1Z2P72N3A8aXoviW+ry3RmhP/52ZbPmqoGs76DB3PhVWHm2XE4
eCpZWi4i7XQJaViRSGyueh86RT54MZB0E87lJnNxfhRWdpr0l1JNiEtfnOlbBRDi9TVbGxsImvHE
gtAMZ3O4HFsK4rhab7DBJowkAG5yOM2RNQTmMqS+PtJfYHvQJDZXYzcvTIMHjd89Pt2Bo2SYCw9n
8mgf2es039vQ9WnS2DdKz5/yg8seCkey19Ym1AQGEKT6cBN45+VAaZkNg+FiOyegY1L8KEMKWrmH
oJ3kgFid0DM7grMs1J6s3IadYWp+qNVjS5Ot9wryys2sRB65vnrmyo4DyS7QljwdjAvI5aDYUldU
6VJ6cl410CvIeMO5k4kb+vznBecwal2fyrGgJ7Z8G+OI1GDAr5XHXjnoXeLP0/v10axt5nNzwhLV
uD0B/FqinWy0SDU+uKBqk5J8rgWpcyPC+rRel7C84cDAwQNP1X005oE2PVhT4LkhjQH5kgLpeVr1
2jQKe7lUumlqoLh7iqtt2eyy+AWkumRAjllpXiGiqFlfs8V8uD6Zq/5+5hrCyVmD2nIqupwi8QE+
Lu0LOnKIpt0tyOVcN7R6I0LixnFMSJviqS5klftWp1G3QB0qVbeNDd6xLifx6EF8pE/uZiXdppYd
TiNExel+UKONVixh9WiBKmxRq6Ma9ZIduOZGoISEwBNvsEIt93JTTFreWYrV0NOs3jjmM56I0vaB
tcn9SCmilAZFT3HIEKgy0ym36Ak5CaINvznTddzaRNdks7vmriilIQEGNRu8LYQdruqlp7DFpqcK
FI7JPh60Y1fGx5z3fZcHY6FPQyMBBK8FFdQHkJtAAhd018IrYnCMWW0Nk54aYyIZ3qRSANoKBp/T
3/KrAkBoCMdCYGkaLxpThqKgG9+h297PlBveJToGY/FtOWo1uqsMlCbwIlXDdtz09r8uj8M+7g0f
6gC86e/SRViiTHXBH4W0d8tNUivPpRf9+8TmpRFhB5oJdNPAj4dXYVRujIaSxpl8Of/rmrufjeXj
sD27ncQt8zrXwEMob/V9PD0gN7mT++GqFYAsOSE5OlrEu11de6PLET+nbEGjRqkBgMtK7bvi9TJ6
p7VDB6kkNMuCJJk32l2uTe31KHy6uPnUSu6PubeFDCy09kA7TBCFtn0bqxAISO6uR7HVHQ2mddB4
wh0tVbAapxZKVCq/HjT7WXGODM0fPZaL/dXwuHgD6ChVMAbpl8MzsFxNyYcH0P0uM5wdOLSsDI+b
1NgU1Qw9Atl1a3XpziwK+1lF22xSWbgjMzrvDbbtZ0i2WJLr1eqqOXhgoNkcohsiS4fVMCPqBvgH
tb+id6bdWNFeG19YjcOnkdR1VgMUrywZyFC7CIuXU9glOZTBXQ8pHWfs7uNCV+6qgvXhdY9YHZEL
6DyenXBGMSUMWXkHKC3crXpkGXn9A/K6t30LDp3rdlaX58yO4BBq69B0dtFEr4dvKpGchatujSYS
TkOKY0qE0Q1W3FcscZHX1tFlqS9+N0F2XLmvCsl1w1g7qMD1C6lwCD9wRpzLRVGxaxfotCOkt6P7
1inUCuZo8nxgZ5JDxJtVsyVG2iBeThnLdB/EGgkxzd4+1oMSIvduB2pemDs2ac+JokEEqdTzTe1l
+V6bDfTKR/UStE3WvqbdZG3AU6ESN0WGtFryL0PRjMShPVIxiV7fDRm+I556DYIldbqb8jH1KxuQ
O7Wy5xDoH7odqiI5xvhlYmQAR0HxSCb2ziOGeOvj2lF4doMiD/eiywkByTNzK2uhp0mhj3NnPiKV
YT/k1MgDVsfJW6I0lmS1V89VIJwB08DjCtJFwpHTxHZtp8aEe8lMGqikEtP3XrUn55W+qz+LX5oT
ZI0PBN11D14f6T9WxaJkWmhUNTJYrYPKaw+T8xY374oR70fr+bqltZ0PkncPLZUoooBQ4XJOqYV+
77bCnJoMgMNGpU9NxGSTuHZdR9n4gwoAxBDi/RE5rkbrlZmiIUrfTd0r9Zp7FfAkb9oyb1eUI1Fz
Rvr06frYVmpuONfO7AqLl+JXlcHDvSuplJqMKn1etJTd1VakHospLh/iMs7Q9jLOwehayj7Sta9l
rBnBNBf1HpCBRLKuq+/0sy8See1coOCYgvYwaCiR+uT8iLWN/nP4rpK+CtxWYm0tVKH+Bt1N1IDx
RheGr7St1vUJjMUZWvaafV6g+beAkLqsu37dEBA/SAKgFCHWrNLEnKmHqHuC1I6K6oPWdcT5LtN+
Xt0UwCyC7gPyV5CDvHTVdm7B/tkgDjnkBwjl/EO+lfjL6mY4syAcHHPf9EMJYBaqewY0aB66HVhM
dkb4KyFzoAQu+IP+S4tCjM8th2bDOIBE2fnZhEjy5Wb/ppTdTkt2gE4jdTm7N9ZQEQP6AE5OhlKm
/LN2KHMk6P/PKp+Ts8tuHvfWPPFZBXlFADrVPd2mT4nMQz7Syp9i95kZfmafmZkVVkRZCzMToiix
oLwI7attSuJvSPGTTXtCw1YavCIPGKIMELB9fDeEz+9LKIP6rY0XSTcUpHGhQduGMN7BGEBYokc4
VdniZ2DNacAmXrOX2QyL1sbLrJLswrXbCK7ASJKBCR6vTuFuhTRhampFlqMNGYoYnpr+QoPlbUFl
abJVOxbuCcB2oz1ePB3nBjACAExgp32Y6oPp7kGvet1dV0xwWmHMms3TAWKW0WmXPGfVCH3M0HrN
j4mMcXdlh2u4wVtQtEVTPE6jSydByauv02rKed7DBGpgxwZoRPp69O+X5MKOsCStOTil7Q35qah/
A2MNOgQpGn0lJAJOgp54DASdwKJgbpxS6ir2nJ/q3IGG+g1vW23VdynCenVJbI+Dm1HttsUm9yT2
FDXv7fw0alurvRmzEECcv1j1MxNC3I3d3J2aDCaAXGnLA0yAA/+6ibWqPcd4ARajc/oosckCOd5O
yXtgcKKtdYw22QbHNen8effrWZb/WbsVXNgSojzS6IORtLCVZc/OeDBGsIIDJOoZFVGToLQDUFc3
VTjmX4z8pyyFYaw6xtlIhYifxn2pMD5SJSHeTzcn8zG+HU7q87JBitbPjz+0XRdMxy5MN33QP2Z+
vmNB9dxvoXl8nDfmrglRSEg5cesjmOakkXrlsnYxPUKALO2mNgo+PS9aoIYTWfY6rDm+TRo/Cl6r
exU0Ly8eScLrPrDqyWcTI2x+iO4sWY372Skfo21jhaOqb91lc93IaoQ5MyLs/KmHfrVdw4hVP+F6
XShf1OlV82dP4tAfaCrhvLuYRf4hZ+fdlLqVafHRaEFP2G1/0Dbu3vYNvB8qP/Gzvbajt/VmCZyj
HTBfu/3WHpp9Aka+rRGAOj1QA3MDCje/f4T2l77JHzRo0ya7mdiYeYPQIN3IOTH52opfzUuNPPWM
81HMItZeNDOdA1mhI97s5iW4PvtrqBVA+XDoIs1ogQJY2HpJpPZOrkBMoUZDv0GWYhNRdB53L20e
xozUOXHs4q5wJOfW2p47NyvsOd1W2txKMSwnczbdhGYXOuknze6/20MiUyxduWBgjFDT5tl7Tuh+
ufI23Dg2LIyR6vY+a7fIsmllvMl3nrVpHcmVdc2f8TZFUg83DIhFCLHZTKPIqnlfats0fqaWR+S2
w7Z6SNUJPNb/PiPF+xX+MSasXpFDuSEaANs2kvnWctqbuH+znSFIG0ZUjW5GUyYmtrpwHnSr0HUL
j3SFmODGyPnVJZqushbQvrlmIF220a9UNqZGMvSG7K476Lo9JGQtiFUA0C/sWi8DFZk3oF0p1vbf
9lmG+9pUy17D3NvETYYUBoopqNMikSTEIDWdYr3lHUm19qLW9WZA2kZPH3X2NTH3Y7+P9YTkaP11
6Dszd0Xzen2Ma3H23LwwxrlM5yWPamgoRDZguxWyV9HyGLPmy3U7/HX5eZiogPO0M7I9wqarwX0U
A1mL1i/jzVSto5F1u6Z41N3vTLvPsyIcOhnNxPrQ/pgUtl4MtDAAIEBNoV+iDUCx9m52wPgVNpOM
bW3boRTxz9gEv4yNQlm0Aks4Z822s72gnoeHzq0T37AZUaAxcH0u1+LyuT3BZZZUidAUxv0STEap
+aV3f103IJs5wSnUsfe0iBuon6w+8evq0bQkQVjmDzxunp2ILEOLxsDgd2UPebIcdLA9Tjn1HsR7
Bs2hq/TbAMbr+rBW10lDiwm2sgq1UGGdZmQ3Fd0ACLm+n3CLiX067qhBuvr7dTur04cEIdLBeBl9
YjGMmEqjhUPYstb5MUcD9SMtupkmGWXnqh8YeE9wEjfek3w5hxbLLbfsOFxterb7nWI9/sU4QC+h
mi40FyC7ffn7adJXSIkBbzSCaqqwgFwBrlQdZLQDawVudEb9scN95cwXInWmij2itqFoMBVtCgqm
STTv/0Yabjs6OmAzzPTzxn1Dd1VHyvbeokB169OpwGLG6I69Pu61uK8jGCOrrHPUtTBuQ5nYTEde
IUOu0Nojnb9Q4sqEgNat4PYJATPQ8Ik6QAo0hRVrwaiBDG7rHx2ehOZ4b1LJ3XPVGUEt9/9mhGBR
xPbYgVYJhSMwJkLgmE7oB8pluEU+JWfhHY9/D6NAXP9oi8d/Xy6h2eganLHTHs2mIMnjmG3VziSx
CZqQlAVa0Uu2sjAq0Z6YOY0mM6Od1WqPk71vHTALRyVZVElvi8yIcJ0CsCON5hSD0kcv7E2fAlES
qc/XnU187H4ain45dboCbYexgRX1of0OXa/tl+hXs/uZ3TLEDclJJfgct4UeOiSfgOmFPKDYgV+M
ngFyPlV7rJrGOnlRpH2JKkv9keBJHwBTYkkqiev2gKvg7eWeISZpzcxwAQeCvcHZztZxqjSi6CWQ
Ws5OMovCO/X/RvbHkjCLo6dWzYhj+DGuQjvfMw/XwvImC0z21uZ3uLqNoy7xQeEI+49JXNo4WBj/
IxbSTVTqpsqYtce6XMa92tSokzVlufEAtg27Xl2+WFmTz6QwzWkXT6axl4yZ+5+w6VBE0aGXgF5G
dBJx/z2Lm2hnyDpeAn8sXrJfrCXTk3U7fi0gQdDdlpNktCub4cKYEEeUIe/sCtYe27Q+FmoT5h31
57kLJYOS2RHuHoXnVLVRwc442IGVxHc9c8FttBwYtOE6zac91LAghkDsvLyrR2/vUnpQE7qlsR5o
87C9/j2ri3w2x8JZgDZ78BqNFoYdL0+xedCq5SalzJ8145jmQMWXaqhkrWQWVvfNmVUhnELxr4RW
O6yOeb/p7HgTRWlAS33TDbPElGS+RXjLpFSZ54xwog48MKO5fHXa28V0ZIkkMc/2n93yZ0gfyYAz
Zx0g1AY4CoakFr8L5+vQ5Idec8miVWFa6YTlyi7BkaHay6ZSTILOBN+mMk0uyWp+xOKzj7Daaqji
Ac6lINWfjtYBucxbM7OPVjcEFuv3eQ5ifEM2x2sxHpuH07iBSA0VBb4IZ3ZjRk3FSRWEirepQ0GM
DGTxD8O2fKjRyECGt+tOK2ZW/m+y/9gTNivLwEGKzCoWNXF3NYRs69QIq2LwpxqtTiaSRygnFWCS
m8AM3XrpRmJ/1alAhOHwfj+AJIVo7HnU6tjgao9lD9zAnN2McwbI2XC7oKgyeOPWmpHLmu1juwDi
h/J9BmXadGcrC+kNCfJodc3PvkV4eTaT1k3gA9QejXwzquhpAP1Z4MwhSr0L8qb0b4488L5hdoGa
R4LkcqnBrcty9Mlrj/P0Bs7tcdloUGySCd1/tDx9iv1nZoRRoae3LUen0h/LHFoHwIyBrbFugJU3
1QxKRn2N1k8/G1uPtG0W+YUFjFfb1WNouJUXtO5CD3o7RdukV6Zw0Oe31JnY0YFmyQFCTma46IB+
OLRaAvT+DLdxUWf7604ivF4+fBSUhsiJqZBf0sR69Bh7uM2bsf5II3bXNdVj3LuyRvk1P0QdGgTR
vPACoeDLxUjdrB/Q/4FZsud5lxqxs3dbDS35EfQvrw9nNcDhGYNbDmQvUUEVTopqnE3kyWv90aHG
N5rZGzvfjvqtboBBEVorqR7k6veEpX5O29CakFMtKy+8/hHCCxfPNOBoQI2C5y3+wfa7HK8z1UuU
Om37hL5avNRyHynBIDJ+13YcxPqX68Y+3fkhsYBOW9yA8Fa3ACy4NKakymxqytA+DbR+VJj+kE7Q
tK67ntTqsleWGn6vjqrkQBabAfkYEVQ4EwBPqaIn9tJsDLbopTCm9qld5o3bDds6PzX0ARtNaZdN
N39tUGZTn+IuHLRhO7b7BbJeVhdcH7yoY/XxGSh/gl8ETysNiMbLz6At6K1n12uflvR5uSsNH/Cn
fNg6PYnQNB7O21gJnRLgtor3Ux1Te1NoYf9Q12FiHboZWqyEnRJtmxoEdfCoAht30E9HLSe9ctc+
ynIfYsn9P9+rG+ATRBcK7oxCXEocZrSURe1TvXd+FO9pOPgM6n/LLgq6o3rfhAbOo3bXbLrNuOtP
kOB6HI9dsNypt/Muk/ip9ikoc3mOs68RwpdSmVRxU8yevu1D5Kj9PoyJ4uO+joMxIj/f5yAjv+NA
8kxY2R86+HrBAAICKii58j8/O4eLfmGxV6rdk5YGk135vf7K5bS1ChETsfO6i3yOCBCZgMoxUhug
oYXTCi7C2nmMug6emg31zimbp5K+eU29pUkHHaj4VFEtWDSIGdjj7055793XMZeBUz9fPfhHmBw8
how5/hZ2aRZ1+qDUdvtEod1R2Q0QqtlD/GBVQWbq/twFlRIT5g1hxEbe5ad9lczCSphALgwkJcAK
gHrVFeY8SstUdcu0ezKz1whiuWP1nsX63ihK0jsqceq7mib76aVt9mN9U+fxrkk6vzUCK/6aamAS
1U3JjUCE8fG9YGjIepvIi6CzzRGOBWXUrZ4VRvdktGA7M05V4yvxdsJtdMpI5VnB1P9Op62d3TN1
IqAECamhS5ILfN4vDnB8A/qlkPcHwR/+JXyDPZZNGeF8eoorhuqFB6SkO+oyDMXnmyA3Y6Eri2sj
Gc4noYQmmcEsPPRPaAFvY7+gIXVfUuPWYZt8fIqqAH2fff9LsuY8mFwOjoswcSw76AsRHIU1HzwA
RNUssR7dZYey3nw7T745gSLVOnozwY0Adctp2i3S18znPQfwA8gfXDzHkVMDLuxyhyvgR9YdpruP
gbLb7H+kITqWieb79lESSj4fAIIlYWPlutVZWgNL87Y+NfsymMh7SdxgQVHX9KF54G80yMx1uwGF
2iFMt25gQ3BOC9MgORQb9RhvlntZu+FHi/LFzAtfxW9EZxGusozeshAHHnt/9qcg++Ueyn0JbUfI
PRDjqO3yTR5U/jtgVsBvBOgIQW3Z3ihbfeNsdTJD9JFu6m0uaQj5FO+FzxIeJEtuqC3vsnscfRAE
+05YkhrALpkil9ihDzmuy+UXHE8DS1xVZR92qheouGPQZfAUk5+v3xsSkfYUEZVIvP2DFf3TnCPT
j2Qx8I7A+FzOuacqY2GVlvu4bEbMubGzdssu9bVDdjsHRYBSrM9VB4MD5nV7fafx8QimuSAD7iDA
/IBZUTBd6qzTp3TwHpPqydVvGPQCs+YtrW9yVEivm1pZQqR40eCp4+zkaa/LUY7GYCdNhvbEdCYV
8wE4j9GQVePegnxMoMokA/mXCyM7NycqaSxassCVmfLooADKsh9F+6+njlevoaMB4jEDDzVh6iw2
GVoDuN+T0dXEsFri1hswA/i4QPhaLGua+7xQHFUNGleuxoRMubABTCVuMyRAYA0w4sgAUdeb/mq2
x1kmmrtq6EMID7scnsH//CwA5OY8VGVnpE+6ywCpCIunGvkztmOp5BT97A+YM6DEQUyjegi3wgHW
I/dpOUqaPTmPuQ0YipmHVdQRpvh5RVJVD8H0c90DPz960ftgc2IfDSBm69OSIdNX1RmNs6cOmuf9
zQ/zMPu/FZLdFT5aIrf/S9p3NTeOJN3+IkTAm9eCoxUJijKtF0RL3YJ3BY9f/x1o98aSRV4iZjd6
YmK6e0KJcllZmSfPSaBf+Yu3GrfEr9BeKtiwcG04F5gHQyP6YkDHC0dzPbW63PDNIKXxWX2pzMmC
YOeqdsz2bWGUN49WxgxzhfVCFdM4zOJzBlysAnTsaFckND8nIq6pHbgyCZ9aiwIgmwJB9OulNANr
6R4R5/14ffyux8qcjhQBi1ZH+IjyPVhxBIJBZkdauO4JgrCyNdjHCRrB4FcnpasTOFd0WR14ki8s
+b3dfDnlzHWmxpkQqDymXCOjcJA0U4Z0a7lN6PPjSb8JUjHns3YKsuUaojHWGdTyqKp50sRnBYlB
PQ8h+SzzItEEr19DffixsZ+3ITu5l9aYUVVtG4FcpY7P9e/ETs3OMQi2k6nboimamgMwBGmd0hbI
YE3W5wnAc1cFxD1yix2EJgEHa0j9SyXtmifUhcal25rflMQrzopNSNVbg9VY3FpfWAsWrPiz/7WZ
549HBx/uOuazwzjuaCLK8blzJKvbricSrDTSehNEqkUAtUeT3zRWua7c2Am8U+v0jkqKNe9IKe7e
35mVb4aBPEcWd1zSR767frid4B00GUBb5mgOfYPbIpo/rTUABVo17WQ1lbBSEWfEEsn40+MlvHc8
0Lui8iC+RS+WzNgT9cTIuK5K0ImnrvMpNQt/rXLajltK9N0G8NiZl5YYb0DbCo+6AZb4kUhOUDlV
6/jaNq1c2eKQW3jni/X/Njbm6IfUKCUuLzG2Foo64bEdnrpoIM0Cfowt+2M7oRdlvnxBw4yqJKuh
G2VJLoBeIT6LmkXbbZaeAwSj0xo9KkQCDL+VEY9O245b9W7yLIAL5G+95NNv1xHfAE2VmXEHcRQL
ceSnPlQELkrO6rii2sGPtn61F4XPxzN6d6gQoflpVAFaw2Bip0Ec8PLmk+Q8OMZB+lXZ2Xd5jC1x
ndiaCyCUDTmSglQLqegFszcJiB4tbAE0EZJzs2td2Su82modw542rcM75Uaz4HkO4sJgb102AkSc
wjlPh/wui3VP06BPE3FIziHn+Hv5qU5Wo48Ug7CA0mDVkef9g8gDp09VQRp70zLNR3j3lgGfnqdd
7b1rpCII9CGG4oBbmJzc42735v49/v3rv/eH5MCVpFvivr4zVOSWIQKA/DUIm356Ni9irQwy9iDQ
qvKz/5E73G/BhqK2tbB1bsMs1HfRiAt4jwR6AjbsHkuh8js65OdxI7+2H+Eh+AC+wlVW3Gn809j9
s/8Gx7pPeFKUVrx0Rmfvcn1TwfrMz4SGMRAaswl02ktNVoVSfi6tYYeqwDZwAZCGsgtu+nS/BLj8
yd0+Mse4VWGEnFKiqDC3zlaZN0DN2uTXxhPdqmuoYa4kq3pRnmoHMhVu40bP+Ytx9m1+1b5pMdGf
uF/py+ICLE0B44B5I4q50pi/CQD40lHNyg0dANIt0Soc/2lJ5PTuel/MOON9y7KLaFRo+ZnjGjLp
npTulfEgt6ZBX6TeBHn14w12G21erzBzqZdcpw3gQc3PvP8kdqklVdtI/oeUyPNRRYc3uv4VFBeR
DWXWNVKDUdIoH55rcPYIb+VSmuvOIECagLANkqZ4BEvMILrcAJ2kKIRnRfszNEcudyN/CXJ057Aj
6kc1E/wMiBNZytZByYxBVov4fJAs2T6JpF54UN2mJfG2uLTA3BJIS+acX8KCEJzQ90T0+Cike350
C+WPLjrFWQ628k75bUCkCTXcx/vgTurk0vrNZYGKVCaKI6zLH0Fl9q/JX8WZtulnbwV7Iq3G2JbX
UbkuXySiLslZ37mGMasi6LiwSQAhYzLlcp5LrUQrPHky0uOxs6KeugRRmw/OpW9BiIFcPIyAIlOB
+Ahzjuupj2q1CIpzMHIkUZ50ZEQXppA9u6wJ5uzmra81QQYT+a7/5r4wnNfqVfydbcLnCG8lZZP4
ZPpOn7Jjf+YX8pE3if5/GUe/H2YSY2QzDB3taaGPMYyfpW35Fprhs7pLbe6IwxCSpZuBPXGstfm0
XFx9STFU5TBbAz2ANTS7NERao3t9PKFsVD8bQewrQAML+aYbiCQYpKaqlfkCrldXneolycxhQovU
Eon1zcueNTTvz4vRVH2TZWU1FWeJ+KMZbIuXdCtsyid9tXTFLZpiJk6d+FIXQcx05rb+vlynh8AN
duEpJkvkh/dW6HLy5sm9HJORwO2qMKQpeLH7fyr0nyTu4wW6u+lQ2pFRBUYABFGXayOCykmJLwjF
ud/IoMok3Wf5ZryAUvdFOyoxyRaKJjevISwUkp0QvEMiEok7mVkoipumnEOSs3QQU9Kfak8/INLc
St/RYckp3dl9V7aYlWpAbx+EXFqdk220aYi/qpz2bYlgcf4hjFe6MsKsUqjqA3j+YSRcp0dpxR/E
3dKWuzsOoAMhhYm3JIpe12sUAYAuJmVVnaev/rf0FH5KlIhv/u/HW+GnKZMZCa54FHWhh4eeYLYg
LipJCph6UZ3T99ActifXcYYtQaT45JM301vFpF09Nnln7mBRF3h4u7mey9z6YDhM2oCvq3N2Cioi
HhoX226BuPzOKZpVMPCSwWab++CuJy/IuaQqOI6eeWEfpwbhAUwPgoWL454RlOeAngZ6g4c+5LUR
UJZkQleG9TkS1jHQYaA01AEkeDxbt/cfnktz9h7FQLyYWDS/khq0Kqsc2BCtRMExhZZH0aap/b9Z
YYbCtxx65sFHjXrjMycWpBjGhXHcAEAwTRiIAR+A0gceRMxFrhR6FNc+TLTCZpJ/85zhqKKpqkhH
HcuRjE5jdoVpBBtOAofWOs8XtsTdiZShQoC9h2cRW3MREjVRpCCrz0MHQXNIb2ZmS0dhaZj3zQBT
D2gxaqkszkUJW38cA8BrKDpvFVB6m8Vk5p0JLRZAJMV3Pvnopg90zUDhUlhiumEDsnmOgbKZHTta
sAEkvN6RE5cB2ucDn1GOdKXwb74a26P4CkXohWHebv1rQ0zIJADCBvi7Vp/Bumdm6OPrSnR3uI83
5U1VlB3O/BUXdyGnCIUaFgBBKAR0IU69Hz6DvzkovNf5Cigl1AQjq3RXWk8Gh1qeSDYhaYlizdn3
AIn25xa/ffxN95YX2lKgYpmp/W8K1eFUKFkGJr5zrUXhSTB4w5qmsF5wkTclk5+RA9GPSwRsgwbr
lbVpnEJd5xoUE/SNsM1OlsObuSNsNWSegEFNV+oWNV/RMo31wmX9AwC7vhGwthe2Gd/ZVh0POCxs
g8PjbY9itFladK1uukPtICPsFOvfhZNZrzy4VFL7+c/jCf5pZnhkXrxe9LQrJaENgvYMCKaju+VB
QYqId8u1nxLk2B3FHVaa2TsoYpzE3fCUb5aq3jcYAXb22WPUZ0PPS5iBQDeL5lN7G+qNr703oaO9
xbIphHjk1U5SkVpwc25yswaqZhaf/xklULMWO5CJqloBUTDOKuoYPASmylmZgT+dTm3gFsNfBdok
Pcjwi5XBO48n8E6oitQAINu4lMBgjLrn9QQqfayGUQvsSFCaUbmrA1vlttyqfsv3xm7pMr93HnDz
gQ4K6a7Z91wbK1uBpxXHt2e+/d3JCRH6yHo8nns+DWEJChfA3aA1j4kdoziStSFO2jN6QtPN0BT5
GkyB1ORbwyCAwFcL9u4Eq4B+AX8D9Bd6bQQWclePCdrb06zF80Uh+/hZ2a+eAWn7fjysn1oDu88v
zbCbTEu1nIthZnTRXrtRnpUvYes4e8FSj3Tl71zlg7iEnDpyWht2/Nvm1p7Hk/DDa4H3eC7NkXwv
DF2az9ajb5pX+8Lh8rSeFKPFN6kjSfRtrAFaduJDx0AVA9VEZBK97AVVrfI8KU77DvkC0BsBka1Z
1WoEy1xtNy9SvBW+G2Fdi5+GJSqE7vzRCpfyXzeVzvmMXk4fczfQrG7ypk7bs5hs624vlSZoFb4D
JzcNy+xJv8XvIKdBYju2qWuKJ8tLhYWj9oNmeDRfzN4Uh47nRL9oz33mjokLYHrBfwKvFVDTWHGG
VysbI/Oy/lCVE5H6bVquI/6zVFMz1QjqJVlmStz7pJvJXqOWoVqjceqAd09sGQ9medOLTtaD8fW7
XNMeDARE4FyaHIrEHnQTqvVC+xSWT4N/jGtQQtdQHQTBR09SKM38TTK33emlPamOtI6+4iDa6gEw
zSQYFql4bjMoogZaYfyDotpcZL/eN7VRd6Cbb+vz+8fhE6AZjjRr6FkeOfIJlWKUnufyM7L7HKhI
AlBUzb8KE/+NP+QAKnp62tgbnmx+p6sXyQYnIq72Z4g4AHQ1ImX9r1/9KjdxBh4fw3unHdIk6PiV
EZaClZDxli2lWTZoI8JCbZ3y/Fektnv5Lf6tcSvVcHLanPX2NY7p0ta5PWkoC4hzRzM4NPAeup4x
qYhSH1m75twr3UTqqfqQY+Odj4O9EU38wrm+dyWAhBSs8igdIZ3LloClmEZ5q864XSndZuO5Vmqr
5GVLQ2ZafY+lQ9aRulrKTd6LJK7MMsejkiqeijNc2DiAa6Y8yhVJn5NN8KJaPXBrki2YIuHWvCUg
zcata3DSVKvwnxZD4ClQzpkTzDO+5kYepNeiUubAfXkW+U1EDN0R48BqXsZnkNwNEgAKNh6IB7lc
iF5nX8n4BlTTRIjfAD8EsVdmhbMxzmTKI47hlH0hBqQWlzBDN6jJn5FdmGDmlwsr5KQGvzlXglti
KcFS0omh2wVOwm1KsygR/vafnRv0r49PzZ2sAeb0wjKTnFDLWDSyEIPDI8aha9BR4yT/7cjXF/AN
WE7BpLikAsvAryUcxk19lB02E3OIcpBPbRgCHLuXNx36OOFTgk0InwI8vPiO3ixQUjrjEp/nDWCQ
tcs8knvNp4HOYbprmwKqEZqqKQAymOwUoOClDA8SnxRO7iWWAeCLuFA4vakzMObZN4GR+UFXgE4Y
Kchyxz1pT8ZpeNOetP3gtp/GMdwvpe3+P6uMFC7g1mgUYVHINBA7NRhwcvyBZK/JqXwOnWllmMVX
iMGHJINmxC/p/FzbfEAyy3/S7cf77E6ict5n//kCZql5CYiCTMZSl5KtpabvQnAsWyVg/oyJLxL/
wFc23/9ZsHrvOkOTCmqnc7cdWNmunbPO8X4u1QiDhK9hraKfFcr3H7wtS04UrNHezR+Fcafjcfks
p+e2BiJWNJtkYb1n/3DrP/7zEUws1tdKyocqJl9P294OBfjqPpIKs1PLt8fjveupZnVmvBV0cFQz
loxgMMSiVNBeMf0Viz1PG/OxgXmVboZyYYBxhYZUtiBt4pvzsOPelZWCh9B2elEXJuzuLfejMv3v
cTDuUJhorkm90JyTb+mLe0/+Gi/6Tn6uDnmxMKD7+/JiRIz/m8a8nCIJpqaWiB+QEMz2aWhWgAtv
+d2wN8B79+vxHArzj2QnEUxDKINBPRyZWsb7aDzIasC/2ZxLUPz+Am7pV7ZRFDBuDq8Q3Km32jl7
C3Ko5C1kPO7eMheGWak4ueY5hBUGOkHwCKc71TXejS0EhfAk+M6c6LikGH7P7cwpLFyaiIuwKZl1
jHN0oeYiXnxNtcejOlSpq8QvVH6h1bRqBrtAZQkyGilAqyMZ+JUsmzSXCDR722JDM9/Mk3xV5E6x
RE10byquvoxZ9rankuCPeHTI8Uqstgq6T7pjKP7KEygDPfmcU/1q9tMmjT8fL/6NQxLQNwcQ8kzT
gViVbUSmetg3LcIpD/1oBoD+qolL8NSOx8qnttD76Ohfwo3f5muBqZwJh7ECOpi7WK6OKKhlFM7L
2gu5QzB6vsFZg3zIGyB26GZ8C8GDp+6K1pFA/GxY8ejy7d/Ho77NguETAAtA59vMHgaw17UfLko9
DCOjqb1WQ9sx4cAlyX+kYmOHBe8ICmeqGt5aT9G4Tqu1FlpVdhS572kc0bpVHQyoyvwJOLDumi23
sCA3Hm3+MnQgzRQwuITYqvSkNC1F32jtSXVodfKu4r6b+tyP741qrCRcl49n4uYumM2pIN1GBI8w
4OfEXLzLmyLjwA7S154aJJBC2BpghFHrJdzZfK1deRjGishMt6Jn6agOtddn31rTkaYBA3xXWTWP
DBJ/ShInFle5n5lVu8qnF6gALLjV+wt+Mc75Cy/GybehogRof/bayozD3NW4xo6rHJJU47qeCkuI
TDkpyYQSZfLr11Dt5OSjaV5AKWP7oeUXG1mriREf0XsmBPnqv1gEJGOxIXkw57LxVyHmfKTGExQw
AEFog9Xg12barf+5ESS70PQFsDyEn5mXdKvrEW00v/Y6nfus64iuEm1KXdTUl6gdbrOcWG4IiuC5
Ph8uQKivJ7uW2hDEakLjdXzzoUa+HQz7KQJKWXbFoDbBJjF3HkmrPLNq6dS1J2nYKO0qOlbb2Ef3
VNbspvQ5FB1QIIUfkRnbPfphM//QVeuicwuN9OD9qMyqWkJs3N0nc2g2A0ChrcBSqBQDFJcnQ2u8
hBO24Hyyub4jYzieIjS3yIVsZvqRq79nAdWwRmiqfeIdTuro2EdAFkMkKEkd8b3F+6QprVTmLegc
L+zl2xAB02tAW1BDkw8qMT8JrIu9LI9jXGVK33hVb0G8JMGNtEMXuW93lFTP2h9AOEfr8ea5c01c
mWT8ZSPEgaJSmIRubLZvgTfihpM0eh0eKvnvfrFfcN6MrMOY0cCoT6PUKrO1rggOEhmnoPXa76ZB
c7xKjFPmn8ZjP1CCOHUVKQsNaXccIdgTIKaCdpK5DZN5DwwSUKq50g8esjmTlZU9+kUCMYHipbYk
XztHGczgZu+OHDpaj9FlwETFfGHQUBinwQPmyipFCFoZgVlUqzZY4NS7O6YLQ/PfX2wUoRMDWjb8
4HWNq6UlaeJNOy6xHt3E+AggLkfDxFR6XeOOrTGaPnkL4s/Sf3289W7zaIwBZu+NvqBGcQADikAE
bdW1Zjg6aItA2RPcuNNT99otxPu3CwQeg9mD8SIq4xjc9bzJYpsmmh8OXlFEhRsqZbJten609Gks
gEwXl3j+b+98lDfQQIOEHXp/oa57bW/ylRiQDDp4QaStmkMqB8T3azsbW2tKsOGDeKkL/HbRAGAA
NkOEWaTv2B7sTgZNFYpxg5fqBtKmEVq+k1xbsnL7sgATws/DArLrcFrsRTCmYIvUIwUT2VXamqaZ
7gDHIJo9XyZWS7NyNXBcskop3hb1mH93ejva0aB1JIAAhw0Wp4CgxaRzANELbD0ZUlcK6FKSeZ7e
6/OIr4TcqDRn8nQ0519Pf9QpkVGBtNYzyp4YRmTyQB0KvW7pvRMbSywA96b+0hqz2LVh1Io4Iu7t
qsIKamUl1/kCcPTegEQRradobJ9VBZj9C4VRue3lZPQkgL38l0jBNtqr0isvnB6fTfE2sIN3xkGR
0c2P2IVVTU1SP1LkrB29sCycMP3gqQMFdxI35nCgRy1Ae4P+Fuq9BZUhHNuPKD5lgRsbWzAdlOg9
7r6UX3mkEX3m5BgWQulb9wcejp9quoJMOMoI1+vaQyXcGKt+9Kok2EUKoCBGNZIqzJdY2+8tKdDw
Oh6WSMniCF8bUotWE3uuGb1Jb54Cma7ELHx5PNN3TaB/EtOMegIMXZvQONChyj3GEgohniy5AO7h
il8U254DcfYozFhYXEpzIywLDRsLVaioqoxe4UNKxIdfcANNaCyqFI0Ztvr4pkR1t8q5kJrZONY2
xFezTUNpbWZNLFqPB31vAfE+g4Y9Xuw4mMyzIU37oqSxMHpKrR0UbJy0zQ6gN3Ifm7nj7mdBXkEF
Gxcq2yykK0017A2VH72oD085WDGSKbcp/T0usY3dO5cq1JRwucxFdDbOn5RaFSspmby6i//SxLBy
/IugTmSJk3GumnqpPHMbtuFNf2GQOQFNIwaS3gcw2DZuL8SmUH7J+TnlAdwmov4ldfbjqbwTm8Ii
qk/gVAHqHk7/ep9OIHjMMgCVvCzeCK1kicLGV1MwmjUkwLM6kP+MreyMU3DQ+Hhd58HCU+reOUEz
IigV58wR4uRr+30sVBK4LCcPGMrJpFJQuqD4XRIjuE3Y42LTgDeD4zM0vKiY4zjSkMuqSEPyQktW
Qml1o0UjIjaWn6kkfpY0F03LYOFyS85wy7aypEncgtmnRmk2Sj56dRVn1YY20vPC/N8Gzvgw9OWA
yhN86DjJ1+PPxLqhuYIPG7iDChiLKJkhZ4vVQXiRSidSPvqlHO+9Q4qJAKAI0Gx0PjHvSlFGqTyR
pQmnJ7A5X3KAqVjn6dIL5N4hnTtyQaIpgT+fLXqJ0GUdUn6avGHoUjSXx2Cv0CtK1BAESn345/E8
3onIEHyDywkZKmxkVlyvCcvEGJqA94Si4d0iSl70lFNMPpCaXZbHmZtRQbM7eVhqXLlzYmEYDKKQ
TEY2lo1FAHfW5bEOYfhZ3NBz74q9OeWb5ltofz0e4p11u7LExCEZn0lCGWOIRpavKwWUH6CWDEft
+NjMvQGh2DEToc39lKxDkLN0Mpq8GD19n5o4I9XrqVBMKTQLnjy2dG/NLi0xt8WYg/jGL2CJJo6h
/gWM0KS8l6B/m9fPdec8tnZvXEANYdMDeH7LrBaEJd/HBh09jU9tLQwAxBIsSbdGHYrW/CkvUSD1
z49t3hshHiUzFBOUODddU5CNByVvJmKE6EiQvREt3WCOy0FQ6XTxAlhvyRaTMEsDXfdTA3cvb/JP
BXD8oKkQt8WClXuOFK0CwFKLPKgUwBF07a/kptAyvZJHbzQAQGyLQ9HnljLEjh+r6yTdxZxNgUDp
j0rUu/nUvHLIOPh/DPWJV0B1b1Jv1P+009fjib7jbK6+av77i4fzwAk9x0UIg4YAHc96txZjEOOA
HywBcfBjU3fn+WICmGPo6ziE0PIcvUCUU1LnqPqIAYQj8RLBzo17LPGSIu6dMAQlV4jXoz0eToaN
d8Y8SOJ0iuCxG97zA7f0edsI1136Cd3wx6O752RmokWIWeBmQG/s9UT6wpR0VComD+C6dtX7+uhw
Mp6CsTRV68em7pQVAJ/FmGbl1dl9Mju2GFX4zamcvCR9puJrlvxNta/moMdWND019DXl3vJy22QW
MJVgsovdx/bvDRWBB5CK6I8FLoO5B3mdq/swHTGr8pC4WV5/QS01sKca6gWPLd1zPT/aYbgidNyH
zO4UQd1njAJu3H4ws5P0XIwHaTuJEQgOnCBc2qB3xzUrlf3bGrNB6TCVAVeok6dUqD12AAnrkV21
wcKb9RZ2N2cjcLGjpQIvSnRwXG+VZkSAHsjc5MmdBXV3Hun20jOMXzktSVYD6FXasbLqOGr28R9a
Wz6yI8nRl0icbKp6XYkxAfd/Wpri9KQM56jUSdJrezVfeJTcO7DIvgKRhtZVdIAw6+wPlTzoij95
QGzzRKLSsQX1vNklVDCNMOqsGmTYZqE3/0WWCD0GyNggLwrVFDbtW411WWvgzvO0d6gdyGJt6QEg
4uusGqzs7fEWu7PoiLJQ8kYsCSw62zuYoNNpxOOP90IQCdpCmAmkbIrIpm1arh6b+slGMG9OlLmg
zo1HEZJu6jzhF842jo2+V7Ve8HQtOKspn1mFj8g5HQTRnEYKMUFwjVsD5dDIP6lgqFQmwWkpn60C
OLITjYYcItgRJVOrJlsd0a+jdV3vSFEUEJoa7T4W5dzSU4FCwKHQ7Zy2kJKaVF94l7qhtZFtlmxg
IbJjOvLhaQgDHYqzXWGl6Pda8FJ3bhZwW8wPWqScUHhjdnnZNlUctrnkFe0ua+g+G496jZKBri9s
03vu8NIS64+yMCqqqUslL9Mc4BcAIJ0QCVE7zIuVED1pKZjBoBSXhKSQAyf+GP1tm49EG7hfjxdY
xvox6zuz0OJNyEPZG/Wg6/VtUfujhoEP4YXcqmUk2JcAcbe4LRyLSxPzdr7YQg2XTYORJ5KXKFu1
eNIoGgwQS/St6GrDbqifNCABkVRNx12jjqYIdqLYloD6iU//zVjxHMKNjkuP7akSkjqpG7WSPIXn
dhLXmdAaX3rizU/o2/n8jw1mC8W05YWmKSVvNHPJSlU3M4vU1Fy6Sahd+Vb6/j+Nid1IYof2qjTD
mCKk3hUgswDBfmzhFl8DbBBaUnAkQNeDVjRmSNJAy0nPOdmrh/WgftfyW0Pk8W8L6ZevSrQ557G9
W+8Gc2gZQ/ll9jo8c4HWjTjREAR9HnamE+WHIVvxab1g5HbbQ9GVh7qVCheJwisT+kDerlYTsHh6
fYjW9TFvwMqNqtLCMZ9n5nozgHoAznOuJeFfKpNv4epMCwpOVbzGUSvQyE87zuQijyrvL0K8hI+8
M29oq0QPCDqwke3UmFAgTbqgTqJA8dQq21WAjnFWLnX/GFULtToNyaNZCBu3HLvf6KDxvaTVGJJf
Ugci1RS6GQ1YYCELtMuHMLJVedKdKumFVV9qoHprtfBJk5rCrcSgWPVKEi+s5TwwdpbRdYeEEi59
XInMFUWnGMxEXal4ta1r7xxPKvmrB9yMcx9vzHnjXdtBfx12hoocGqj0blikmkkFJXkteFNoKbxE
ii91cJRxqcXhdh1lIMTx5pr1B9BbwwwnnOmPxkwV8IKsUhd0apCQpJJhI59GV49HdOeBN9uaz7WE
OiCgNhjyhWs2cIXySq0InjC9RbXxJg2xLaK0nvBWX9udFpmtVhO0LDb6BNiVG6niKpFJUawjDgCt
M5WtBPib7s/j77pht0DhC2282MjzTCOMZnxApYL2PULtyutBotWACbTtj2X1XlfTZ9cIZoWcZdqB
rDbgTSk+xEWEwt+BVm8F358rIEXUXPwjTfrCw/P2OAMPJWOi4A2R6WedhtD1PQXRoegJ3EbLCtKP
BeStTJ2GTjG9DhwpxwXvfidOmE3C2rzp5mv0eoGGPsiFGH/jZaexywDW9624SGMS8InJNYgb+Fgn
3VNlEDWRDmFv80ps+p22Dmi7cMx+kkHX+x+0RuAHnpu+wE3M7n+9KpKuH0PZ66lv2KKWZE7lC8Oq
G6vaK+SSJ2XB+UCLyR3x9UJdcUBsow+1774XtsfsnW++BMddmPXaAFxlHpMJrTM14CLZ04SBKKGt
cb8adGDXekwEMAinT43JbysIEWv2Y8u3OwBTcGGYiZb4JtGkWsYUJEYJTsmxQMdLhpesmRkbLjnW
4cK7607GHrzMqHqIyizZzbOpbF/nBICgqOqFuyI8t2MPAnCX82KkILme5E1OlJ7UhuTw5QLk4o5v
gGm4Owg+zB3NLBo6kTKfC7pW9SQtIlEmEUP+6H2AWOAc+BAqxiloJh1a2lJNgi+4iYLaJZRS/XI1
yvsoXgdBahv6sPBdt95+/iw4ezCnQPCNxWeIetTksdyrHqeIK6lelwEosSfBygvF8f85CFZQJAFy
FGjFl7HVWF7bLhTkXlJGzWvRAlvtKHhS52xiPDpx/DwC/3ug/b6Q12E8bjVhKZi8vXEUCTAbHpkT
rP9Nerbtc5RIjE7zGsnuQXOp+s8dFOja57T7k1Yn7XUAXXY+xO4094G9Abk1Dgvt8/Ntwxy1q09g
AiUefdh0iHrNU0tT4BwxeQX2FMnTvd5sY3CEPz5ft3ff9YCZgy3pwpRz3KR5eP6qZl9CskkrR2BJ
9GLpwX4L6sXSokCEOBBRJhK3THDW580UNpmseUOIpsryNUTpTd0KE7DcctGskZ2IAbzQrNTfJ+3x
8TjvLuyFbWZWoe0Tg51W0jxDc6PyWPinACrwC87j54Qyawdkh4RjAtJEdHbPs31xuwPCoOR1KsUn
meOxQ6rUlyMr0PwOPAh5HVeWEQsoJDeVBExH1ICvd1/VwvAWlUFZkRid0P5q4OvodwXBmjfOMKAq
gyJL/hRnA9gcumKEVpGB/zmwcj5FX0YXhbm/apKY181ySicdYhnA8lpd0Gt/0ZoclSbYeovMjAaB
vuhKn73L4cj9LqY5G4BTMGluLGW43ZV+0tQNCEO41pHlEmlCIQIm0ORyef6hEJw3+6RJfzdTDW0i
MH6ArFTyIZOUUgCR1DAZ3nq+9Xsrj9QObZqSkJl5LKFbp2gqLTcTNSveY21o8SJTCu6Ygc4LHGEo
kCrmCB1B/ThQxO5/QVEuYRP0AzIYQICPnzTr65wMma/kTxN83VtbtylI5NG2sUuENK3MkvqZBeax
HvSCrZ4OoMhquN3ESwHEo5Bhqy0Vc5NYvTL1n6oa1plZZx2KL60oFobLTYoc/M6MEh6Hb5WicqJC
Br/mmBWd9DLWcrobfSDUFnL9zMkD+gfVQVzs/094knk9aIM85mEBfUspRbk04lSvjfKO6O3C3c3c
oP+yM3Of6xC+AcifsQPOGX+aIBa7KzLf2MajoZtSNihWlWQRGE566lKj1teFWFmcQP8hq9i/rUPl
AG+YuSLKnPlkzBI/qLR41+2MT1R7H59qxlf+/HRIROCJjGhtTphdn7c4FBNfyqZ4l6ajTbVmHSmN
2aO4lZVnsXYL9Z8hCG/sMd7SGAK90jjY07BHZS5B519BFtuEmAv3xgoT8xRlLeScIKBZXR2wQsZ+
qo2D2jSbzihXcbLgGeefduGz/mUNLxEZ2XPQFrMl8pkTaYS8Rryj8sSbRRYMpjQIk/V4pdicxr/M
gC0FL0bA+gArvV6qsiiyBm2/8a5SCkfmVxygg6JJ9d6dkJMe09RCF7pVx0vJDcbx39id//7CJZdl
KHGSiiVTsyejc5usdozy2JZLA7w7jRfjY46ZkiaC+H+kXWlv3Liy/UUCtC9ftfRmtZc4zuIvgjOx
tVD7Lv36d+h5k6gZvibidy8w9wIDuJpisVisOnVO1VAx4NldHifBu5EXLDB48Ovr0YOwWYXk4PIc
6ddTO9QppRc5loH/E3HqcK0AAElVoyCHIzPHaaqNrJkNCYfVqfeT2rlmoSPN+bt88t8d2VhhD5Fj
JJixijHNqXwxo9rrVYTpXA6q5bXTnq67HfcoOTb6NSieAMNKg+P2u8kdwiyYhUMUoQ1XM0AwqJFU
9tU2zvbQJAd5fE1Eygm8zwgCTBpwQZ2Al+ul0biMFLhZSkJFf+2hD47aOaYpHq6vjGsE3H8o22Hs
+Y9ZwgjLLWq7JOGsK7ejId/GvXE7g9bguhneB4RWH2ToAJzGQ5TZrLEoxkUlDQmtZUfaF0sPy9gH
eaRPRDNf/AX9tsREvWnEQIikQlIafncEVR5ek9eXwjUAKB/VFUKGz15F8aTNQ93DQCMXgT3v5QVT
N7HAuXnhBu2oX0aYI2TmoGiRh4qENSZlSFDFJ6vcr6KiIHcpuFJRfaSPVZnZFQ2A5ZXIEza/DeQG
2WHpJbjNr38v3lKQpNPBK7z+gGa9dGOyVhEYpg0StkmgY9Qy8hw8w9XguhX21fseDrZmmCMqI8Hq
LC3NQ7nFgDmKTJPXrsp3ZanQ81wjM4LYeZH7qFAlwRwNmDHrLYzc69Lgyj3UGKul9jRrKfd4o0pB
35og3kjn2B+1dfSMeYTW3KKtn6//at4GbH40+0ptlboGUhPfZhpDpdlra6CYgnuZl9tQSLoBX8Vz
+I8G8Jhl8dj2aOKaN8Pw1OjpndqNLh6nkMt8nbRWsBHcJQGn6ODpgholO/HRyHFVDcqUhYXTZ/7Y
G/KN1oJ4xmkzY3/96/HuSioz958pZsvbVs/mLBuysAusQMR/x18HYHFA0Nhg9GIu/DWfBqWl3y3H
rDz6AV5Sr54zCcIv93CgRfOfFea6b7UlXnMdVjoVvVRSn4wl95zhBeQsj9c/Fnc9cANMXuBSwT12
eQw7gPXrBbQaYZ++GNbDGj9M+UcWA/AW7c1gQIGFpZj50Cx5jxQQ07/LpLvWivFm50GYPvOeIlRV
8D87TNjSnY5I6opcrBi0wKgxYyhhak1avA4sOxBi8xwF1JiJ4ANyU0+gxIFptoAT+WPAaEGLBlKD
SJ4Wo/aS/A415T0ou+Zxgv5F6iXRP2pseXaHydfrW8f1c7xLgF8EaAAF3Mutqys1m7UJiUCeZV4T
vTmVaHqC6xwbC/Tfb/IbVLH0NunwuJujp2k+oTjsTsOX66vgBiLawMUwpmFqLJ9kkprmZGZ4wtnl
Xk69CIO+SuB0uwwCaiLUEC/deG8W/68t5ot100gAtIAtUgMvXIFvUL8DJMvS251qiIBD3O2hZU3g
MdHxYOtRibmmGDxBCmXHsgzm0vK+qnJBNY9V8ny/3vCn6RQdsjW0Mi53yJrpnGCbkRB9QsfuXNTy
uvS0m+0XSQ366ov+CKI7Of+K+fIM0n+d5oJha579eiIuUcvd9b3kfV/KCgroGR2GYR/Mg9Svy5wX
JBzlMiiLBxWwjgV8eXYB9JQjSCB4zokReqhB0el2FIsul15FKPGmMnLH/FjJhds45wIqJdcXxAsp
9GBTJW1w97Kv10Vx6miGhkc49NIpywrQw+RB3couGZUWywJhf9G7lSGJJsV5zgMQB1AcgLxiqoZJ
9HqT9Eojo3wjT+VjiT2bZnK8vjbuZm1MMOGSDLo5SGAWDVHcMy39UTHOmdbuymbwZksTbJbIGHPy
CjpeKxkGLUftyATFRjDttOku1udw1G2BMV5I2X48JmxJw6xAdRvGSL3cGfnqm6nu5lMRWNFtl5dB
rgrTTK4zapiDQCpFWaKYnKOgU6Zq3ZGw6FDncEtU9wavA48rBN8TFVhIs2xBMm4XJehOBwVT4JnS
Qf11qdQfetFbjZsmDSCoSEOHf4rW6u6LhaRZYExLuqOlV0gctdNr7LSAhFhdJH9OZiuNXHMg0f2Q
K3aEw42i41ki+SxIFflrc/CqQdsIdIpMyqPYMyEDlN+A90N9SHHj/gB2FsFJ4xrBrBUQnfgPpiQv
T3MUo/e7oJwXShFx1XWPGUZX1l+uuzz3VKEB9C4SjtjJeqGUl3hxEDwCJ2gNpaBnDaoZYPzrVuj3
YEteiPf4WjbmYqA2eLmUzF6H1oa2UoiBiWHCkApAdCchjIe7FuCKLQvgWxkXwKWVZO7KzrIQ/sBW
6HjD5+tr4G4HnbVBiwa8oCwsJLPBX9/Z+OuG80SyWytp3T75ct0GdwUbG0wAl3XoUJcpXswdBDyP
UVVKbpPanX/dCsu39e8VibcsBTuhyc+WBtdeigBipG/mdbfk7jf7vLhjDODqATX6nHwyDnKRefKw
N56uW+bFPMDS0GbEgwesdcwOzQuYDMzcxAWVFkvQxQN4JqwS2uzjWt1IkxyqRimSoOft29Ym/feb
jE0Z5DLreh2+V047iB2cQQUSdO0s+Kj8pUHozUBZHJ0GNiSkXddOk0XCRNd86Cj7Tab7qlzeO4Ps
Fq2gl8EiFd63EEg1A9chnP0PKBR07Ee9jkf4OiRlx9sEQkSntgSbyWkw9/23g/P5+s7xviIqyegU
06kzCClffkVrLtHr7lE0aKr73FRREgU1RVYF163wPiJUQoGNA6wc+RJjpU610ihGCXtlLD5mr5cO
3HPOzSgXYV2VH4ivdGIMRMJAHqBZcrkkdOTwlFw1aN1n4Ppr9j3kxgfRAAJ3RRsjTNYimWaEaouK
dKmavWwE8DPdrdrsRZHta8PD9c/H3SQd8DAAtOnBZnywWspsbBL44Ci3bjU90JbeKEIniIzQFW/O
U1Y5ZJJLGCFo32VrtMf8OsBiqeA8icwwr3BHy9HGlHBs+8Gdkz2RziIpT5EF5lIai3Xp4paWlAAo
qkcw2kPSN7UEcEIa0tirDxJN/+0JW7haYmOOtQafyzY6bwSlXrt+oEdGEywUrdBFQPS53BBjiowq
suihyUzXcn5kGfFLEKd9wLdMKBzQqUTKtnppRSmb3tEkrMOQ38r2HKcDaAo+dCQ3RpgtqdN8iOzc
JmHagZXEADodrOOidggvGcHYyn8r0ZluAanTqUlopLaVU/OSRzdKHoigF1wbFriOKJE+lZG6/FoZ
YAh2V0RIfpOv2vBWavspCRtdsPMiK0wEUxY7TTB7iqCsnEsfk+pIp+/HURBV+FYwG0eZ1+mk7eVa
2hEvWDXL8rAzyoOanEjvQEB171Qv1z2Mbu4fJwUS2//ZYfw4tlNIV9SYuQPGwVEdT647PFEW14aU
Xqr9yEfZEyZcorUxOXY1oNPdkwK18OfMeRpuLfCQgP3k+sJYiNv7ZY2CPpICwNwosPbyCwKCg+sS
3yIs1/vVVg+zBnLg7pj3ntbjvSK7nf5ar5+bFdAzTQ+uW+eFOQwu494GQptS3l0a19cSr3RnBhwB
wsigj23PVvrlugluwY/ODKsouYD0g52iNImsdE6Grl+tR4mnyvleT5dbawSHTP5JW+4G8IyWwHQa
3V9OQ9FPq6K1hHoA/T9IaC9XB2kXDVMyCH5r9V0CXrVxjfzUyx7a22/XF8lxFUheKqjLwRTGrhj3
XEF8scxzg5FQIK9R+tOHZpeTQymqyPHtYCU2pGh1i1WAbVapzhqlzUNbl55mvXsZJ+tYLvGpwnNU
4Jkc38Caftuiv2Vzl8dy1UD0ts9Dqz8ZaYBVJaMgRnESoAsTzAapDTGWysJyxgYXYJGCfU/Vsvs2
Jw+g0zk4EKu5vk+cCxcAdtCd67TvCKzK5ZoKTWu6SocvysnXFZBZW9TW5MSpCwPMinI777S5R964
SkgYg0Zd9nFxtO/jKtmZbbf/W77tf32cUj1A/wb9ApasuG57Q8khZxVOsfkqqcY9ZMMF6T3X6ajq
AAbuQKfFZimzs1rSvGBN/eCVP+v+JnYOcS1I6bg7A5gemJ8gyAX80OXOzJ0cQVADAb7EwMtoG7tk
/vtkC1fUbwv0F2z8eZVjJ2rSHGcnMV30bjDB8ZETs7FAT9TGAmrzWrGssGCqDw3gO3n7E83UDxhB
VwiEMzpaUHDjSyNGZilVnOO+KKyb+sfgHCPBncDbia0BZhXmVC86KWFAq1xMsE5EcAZ5RwR9LUzp
oPMkg8fwcgFyK4862sRYgDzWrm7EGKR0DrlquRboXPXpQVnkR0NNDtePPs+Lt2aZkzkvfT6VdZmH
SXSWu1dJR/0bY5mxqM3Eu+/wbvy9PuZOnVGCykwV68tyOw2jUpW8vp9yH0xe97lxly/K3ZI6z+Wk
m2imRyL6cvrnmUzpwjyTJsfKOOhqDfNtdLfmnzG0ARmKAXRBi1F5XSSoNfC/KhoKqNigbfPOwbVx
+XTskrzWYA0iOAlAtip03vNTaYhoO7l2VI1aeNeXZrweL2Ul0R3sHjAW63AyqlOZnyAFct1HqGv/
8e1AxgUIz3uhhtk6ydKzNl5xjcNEND1gJcJWtcgEsz15YnVgHoMJXR9w/xDrKxDed3YpGjvlf7Bf
S2FJKonlYELaxtVKSgp9gZ7K2uycDwUjDPkh48E7FuVo5izXABE27ZiHvf1kx7aPcDTVjSBgcAMS
rQgCN4sR7Hf5no2PKYvURlKPT6ZJUukXDZohUmb8Jf/V+0WK2w1ZsIUTilLd5VKWvlQrpYaVTjF9
bD7o7hsFvNqjryoCN+MtCFcRejjg1aVq7JemALYuraJX8tCpK+jfWLnsof69CD4bz9MotQXsQAPl
D1iStKrGCCg34lAKFLYWfacsDLkji7rePE/D6wXHEr0OALiZm7see7sycg0eDbzPnkyurXmpJXhn
cheD0vB7N4Km2ZefLFeqto9VFScTacj4BWRkdicIZbxkFNx1/5lguRMWLTeTXsWuFBDTbbPDMp7N
eK/IFiSHRLVMngdoFHmBeTrMl8jscrSUNKsxFmHXxDs8vGjZ+Xoo41pAnRR7rwIXZjPPylyV8GZO
kItoEnEl0AuWHwDXYR70twXm6V/U42xo78/j7qUjxakc3uT8KbZywcXNvVC3hpjHVRJbKTgSsBSA
HaP4hIlT7cF4Qp15GXc6uM2mD2RYW3uMQ2eD5kwtTePop6M4jhY0BYKXD+/QgJMS8wagRMMJZbbH
JsMyEBOPKzXS9lJruqSDyEj/HFUiQh2uJdByAO2P84khysuT0xRVaw0KQrQmf6maewdVhVRDD6wQ
CcXwjqgOaAVeVxqwZCxkLXH6COwp8/t7sUu1I5yBCK81nltvjTAHB1GA1FmPoBabBqoGJxAafGD3
wbGs0L4qXjwWXebmtsn0IRqHERamosNsEAAixqtsCN4i3G+1McLcm1qsSKZa4FvpaeE7wxs9oGAa
8a/HAJEVJuWd9DEmXQordYkpwXy0LW+2G+ilgdZEcNnQ785mTqCiQ/R0MJWIosvlV2sWvQQDJ+Lz
+M18yx/LlbgHCfoc7VdRs4kXpkG9DYoSwJ/wJmX2J5chyVCuWRE6LSiW17KdfnYx+HSSRJYelrJ8
Gc1BRCPNPUPwaWjyALeOIajL1SnxBO3ynBS4SiO0PmevJZ2rlaNvTq/Xt4xnyTBRqVeAMkU+xWxZ
KiVSU5V5ESpG2NWlXycPIAd2pVYwHMdzDUC7KG0ApDWgiX65onlq69GJyyIcgqjxfrQihhfR32e+
WF2Okt0WWIds3QxVCNh1PN5f/1Q8l9sugTlDmNOayxqytLSWM0835KWaboDR9QbtFa0BTE+ertvj
hR4QBQAwCXUi6Mcz952CllAJVscCZ3YBQY/uDh/A9iEbpKVSIGOQiTCXgtq13RxDmC8kTYQpvyYo
zW/p9xa0xVblFUQkVMe9WAH8oRAcIP0R8S6doFiRedZFBXtRd98VyUOFFkEsY7I1MyV3zn/E5duU
7pRoFWwdz8u3hplP2Y6RqhQdDHdJi4k/yGCn4y4qHnIRMJjnhuAjpMVtyvjK0vv0qWGUiwM3l4a9
VZ2iYf+RlielPPxlgvH0Qq7XucM8Vfj+sVJvGU5j/Hbd9UTLYFwdnD1ZPIP4O4T0ypQFeXq25v3/
zwQTeMw8iZwW9Lj0S2FOAl9KrwQHiL8Kio5BpZxyal26m2ZkIOxq+yJUtXjd4RkGuTzNejMWJQ6u
L4YXGvBORLkANwVan0yWkMVlrZQjLNlzD06IRhnxkDOAKHbaWYasStyfh8hsDmvTK8/rqIoa+9yV
/rbPwoHqHIopBqTWQ1N+xn5F5Olj+2WDTBDHF0GDPbt9LOW0j4kjZNeeXUFtefV00WgA95xujDDn
VLInXMGWXYRpPO3jePan8SG11ft6+kA+BGzWr9UwKX4eObK5FAYiEQhDMYGGyovVCVJuXuIAnlfg
v0EngmSYtUFAVNQYURFqiQxe63Nnt24pS24gyLp4BTjcEbQdKuNZ/EdJrIRESydp72uRVBfqn8mj
/XlMzsIbibeirSXmEjd6syvtUccNCNWHpHyKmjc9H3d9F7n1KHqF0b1mMzyLSgMaAJ6D55U5vRMQ
31BpgjHyVoGgDqMWN5p/bw/eErn5sylU+eSdoa09ZnFjkY6pksEltHUIrdGcIcBVeXZpumafBAvG
B4AonveT8wpes10yqad+ML456uw1xBRELu6HRoWDMkBCLpfVvZKjEWxtUGYKB/k0Jdpu6CLPKm96
4zGa9OP12MWxhYcBnVeiFPd/gC4hSLHYmFxNQ6l2zLtmkU1Xi6H5IE0YyLK6ooLmWpULAiYrhkGr
XxqFxNM0ALQyLLePUVh9CvWKNMRwixd9AZkIuMJnx23Uu6VuAkdL75XsnEsjyAef5wkVZeWrUg1B
n7xppYhqhxN28GNooVe2QBPOgq/MyZEGY6zTUHX6XbkzOlB/gHypqQRPPb4dWk3CFYErnMl/SsNI
5FIdUsxrZM0OUzedq+vpHGAeazpgzK0RRAbqsswRgmiaTP+LBB/TSpcXoAQSVirfhI88YFJ9JVHp
D7Pxl8IE/27lxgoTtKEsmlpaBisaJp/Ldpeku9LMBV7KOZ2o96GyCPQSph7ZJg6ozbpEb6c0BKP7
3lLvi1o6RulH9mdjhB6VzVO8Lko87+0RTRTMhmafI+0VfJCa4FrgOgH9aHjtoxzDVpcJ6BlrxcJK
RlU7ETl4XRdQWhFBcfH9dfDH3m/MMOEzXYxFXaM5DWOSeEQ5EfMu1aV9bSze1OuPILRz1fhBKZ8W
+eh0pud0sx81na+rtz0e023gzKGVvYBxxLIPrXbAWQ4l0h2rCdSyyp1xBHo2GGopiLqzLcrceDEJ
QFKM8GkAitjs9OOoTk2VKFoagoytlW6aI/k+vtYfQJHh1P+ywpYsC8hFj70OK0hBkdt5BFRrQ68L
KhXctaBOAXQnRmFktsw7Fwq6zNRKqXkRGjzr6sX3UQ/2oM9/H8hxXQBFjRox4BfU8Tbeq8yWNPQD
WoAG4NT3uR3/bPtU9deokPZGvKCCXeMauW6Tdyy3NpkTsybSlHcDFocrwzOLl1k5pYPgruAdGEzT
Y4QKdUsDoz6X6zL6GVwxeZqFaP6A/uvcWT8qax/vrq9E5wVLzCvhBkAdDoVSZilKltdqXMBME+j7
MZQO4Foo/egIuiAPbOvggHMtV3ErL3eLXbIjwfenr62nnZ7GwDjE963Xqe50tPYgu3FbjxyJ/6V0
Sy/b58fxVfBbsWL2bG9/KlNiHZchiVIrycK0RC7U/Ui0/XUDPJCYtrXAPGikeexyNcLH0EyyRz9u
Z87g05Q/52oTzOAms7NTa1ByassCJ59owJ2lsH2/Ujbm36fGN64cTSQu9QELVMHvDDq0YXW7Z8Av
oTxxN75E3/qX+Ray8skDSn7XV873AhASAzrGYYOEXtEoZ3kFjpcGKr95XtZ+YimG4NiwhIv/LhDo
fBtXGQZRHObONKOywYXdglxM2hnZczSlgWVmh3pwCbiNUhd6Ky4aguXi93P+SZ8O6EGakP7ChGcM
gqdF2PTgRSlUFX79IOaQOQVkNuMYE80W1O1bzD1AompWLU+PUHuaBZc5f/mUugInDbSzJhOqjCQp
ZBA/w726xasj4q9q4pLoWwKa8uGsncsfs1q52rhTx2w3n5VP8rKLlfsKFRuoLV7fce7KN7+FOfdN
BjW1CvxRIRTIrfWfSQL3U3WoTLcmou41b9YFU48GIDuo6tI08DKU5RB/cIwJU/aR/FCCSbJPepco
Z6k5RYu1i+LUjXrfcqA9HcyU1g8qE9MoqMRyU+/tj2B9r07RDVAwUo4X/HQzImp5a3eO3bRy48/9
mzP7ynPmLhh4+Nx9Fs3+8S6MrXHGzxLgX/RCw/D/Ehf+bD6jZeUJNaxodPojPqJ6Tqlz8ZHZZNFJ
26WZV6ywPeZIfFX11JWnqfgha+E4vgDa8YEbCnMowJqCPxnsHzSobMKVsdalA7lMHJ7+1KToTAL1
mVao+4iQCbwKKkQYNagaoWiLZ4F2aSnO6kgCBC8LSzJ6ZfKpUSyPdvMiUL05I4Y4EKXxSPx0/Yjw
BnxARQ+yGcrUjsIm47eFRjKrSDDuOtfOrllzb813Uftzal0lJJlzdtYnMNudMkGqzHIG/hsmkckA
+Iw8Dd2Qy+UqclJr+aRmoaP+k6kzGolVYBipO1U3ZRL7baIDy7W4PeRo83V1zbQ74I0lqETw8g94
0a8fwQSrOSrTrDNAICBbX4G48ybQFGDk85j9Jdvp+2rhQoCpASmqYI8vV6vNhWFDT5Ngtb7d79aX
Pnfj0Uv/sXEWBe8D3j2HlgJGQYCLc0y276PMZiFBQABPndR4hbDcBGWszBKEVvqD2XNoYdYcQ3Yo
YmAO7XJBHZnWAncK3MYIIK+ZNIH2UiXhAEpBUTOYF8W3ppi4AgAc+rQ1TE1e9UUJ88caqFH3A8dg
a4Q5fXqVrIRMMGKp/vMwQeLYHb1sdVVwAAOO9nDdHPfrQeNKBvWSCvVoxpqVVXZmx7AWWfJx0Wn7
2YUq6qyAoQOMv53AzXmR2XIAEkHTHkedfQ1ZILanGCEEzUlLvbKJzk6ev0VtJLr8eVsFbRNoGaOr
ivjMeAWUjGOHyOAb6bX2YCgQOClu1n4PLXIluYEoQdyUbmreqs4X6Au10y6XzUM3esn6OVZEmCXe
MbDBSQqwMf4HYjWXHjpXk9yC/QqcZ1pNjrbVZ0Ead4rgsPHuIxwyIGjB5IypCyaClNWqLfWsZ+E6
Rvskl4IyBVw/6XwIzLt9eeqa8SGzasFFz9tQDPuoYHxAXoF/XK4NVDgY/kATJExG2wPbgwWZWeFV
y/uAWyPM1acola5MwNCHa/tQr1/0ZBUcOpXnLlsLzBZFKwo2RoWPlzh3lTn4EQb1jaI6ySCVKK3V
LWL6rC4G6ZQUdxk5S8hYieFmDaHa6RNG3HQXr/xgylPAOK3bbArifN3p2r5T3FJpD726s1LRvLzo
VzNbTpZWwvA03XISLhU0320IbjynuQdKa8EX4u8zBNrBJwoou0q9b5N9gCTCIJWDSxJMAMArpa6E
kmKu7K5HI+5GAyyPrgmyAAw0XFqBRoQ6kghWktYG0Dz1wL993QJ3HRsLzEZLnbLOc49PVikAqk6m
Z4OEuxTBk/hWLGDgUIelqpCX6xhiPS+GDqfCmi1/ROuH1rDmZX99LbzYDYGAX1aYtRRp1CQgHwDX
0XpWI8N3plc0/cY2RzIK8t747zS63zMHKMRD7QuIGFTxGW+rpmXWCwdcIWl5i3peMZPzAJZNIPXi
jzgbYFUoX6uYKDSYhaVtRMoumv+lolyQMTjTk6qImF3p72UTBwwb/LLCrAdLXSGFt8LZhjrIB+gl
QjxGik9rJ3rv80IzLTFCXwJzysD8XrqDZZK2tyJsVG6mCCeV1xiekX/DqEatk0AZA1RIr7sGNzJs
LFLX2RzXtLRiKUlxkLpq9CNV3S1OE7v2GB+qPvnaRqJWC9cVDSDLqJgGpp/YHatI0ZAVKyRl62B6
uTUOs9kdyxK6DU0ep/4Ef4LAVCZ6rNA//Mcmbgwzm5iACXNOS9zzJh0xH86q/opBq4/4IzRudUDo
KE+hynxNgOaiNQJbbuRoeyBCCaoonSnIxLhbBuYw9HAR/Ux2BCaOQBqd9ogZaIC6g5Yd56/OCCJv
vdo7ZBAkzawGBT3MEOFAu4YSYtD55ssl6WU0dr2EOGjXqZso6wF8lQ5eWiM64hB7rbzkLJ8KNxjy
fG+ZgdV8uu6gnMNH1cuh44uGGPSmmcdeEmuSYuQ5QW0K5Xcw4n9rEtBsV5PlRXElSFK4xlBsxQQW
itayzVxe1tDOOZFA+TLJSwlds3z0qr7QoDafkgAJqYi4iWvPBjyZkn6gW86eBmIbkzH1oECYNQy4
jsqpWDpPhsa1mib/XP+QnAMApDVkBKDhg3uTrSgXja3WMg4f2uWYHojzGWUlDMf7eh1lAqcRmWKC
SrdUWSKBOidUIlQA0sFV5sxtIc5xfUW8wiw8E7GEUuqCeZY501Oc1gvaC5itNT9BpcKrfPKZHGU3
uqvC2ht3xknyqqN0vG6Wc/4urDJBGmlBJhUyzaS8xLPcV2tP/OsW6JliYhWUo9A0oTR36DAyFqQc
ai+DhTnNdhpBPyNDUSmZvl+3wblqcKVhOlh38M5y2NdwAm0ZqzYwOak3yQwZXutGjkmwVhD0UIIq
Lb5TNTHp7bpRnmMAGaKD8gET8+g7XwaTZcqzqtJs5KGYyyLtc446viTaH84Vg+YWJtBQpcHABAvG
LczWyno8oMI+7jziqDs5/mScEsuTpSch+y3PGYD4RbAA8xHEJJjnY7EMJuQVYKwqvxSOsUuftSxy
p6zwAOj7wMfDFBAQ85SH9Q+Wt7puZdCLYF1ZpblxJMl7gLAKr24XkaI3d1UbU8xjTVohi6DXOMAp
QAFy/zxNnxb7rkWdpKlFFzPP2TF4gmCLqhaaF0yAH8Z6yIsJy3LiTyN0fItKF9zKvDolri7K9mmj
/IOB+Eu3y8iUWJOGOwRTxG7sNMh5F+BpFo9AxSbt1n1a/DRQ/HbkD8zEUq5FPOV1G8O9rMNrkkmm
OMPwcA2B+e9j4+FJf90reFcIlGkQ0OF8kPugR26TwKF3n2SoqIEXa8k/58MMea7qlGZOkIra4LzD
u7XERNsxSZcBalRgdutbyMGkJjSQo1n1bCOXBQFQZIoJgBDvyuaqAg9Jk7zVxdvYPtu6ANTE/24I
5Di6KM6bzMFtzcLJKwurkfXMq6TCA0C2rOJdOgiuC/5aABqjL2JM/LL+3dT52tZYyzQHY3WgGiGC
wjR/Kb8tMEuxtTrudHhaaC/eD2CGopuPTLcAkfTbBJPYRusAWWFKnxSp35PabceXVXTpib4TE3NA
pVIm4DIEd0B91HcGJO8O108KL6iBoI6SlEPI+I+2gVkvibOkYPuAqkQ71FB0OpPoONkPP6/b4QW0
rR1mO1qNQHW4hJ0RQgLgV5WyYv/3FkCKjQKLg+oowtrlmbcjw6msGcxZreIDD7NoX67//XeQJpuA
bA0wCZxTT5IaEUqrAN1zrQvUoKo8NOjig7U+TunbWh4ztN+LNZjG2qu/QonMXCHM97wUjpudsvhY
++AXlkQEIDwfAfE0xkaR7wFMxix8WaS+7Wz8LssGI630OscPQjAub/vQzUIDDSQjuGuZMDc12myN
loO7D5K7NcYOdENwXnkNZ2Rev00wy4hitXAqCaJPfZEdYvW8ZJNnzj6Q+ndRBvS5FsmuAtDj3Hzu
W9ttHknlQ4ZsXynE15JPRnrT1iJcCy9ropgWuBVQAHhsXfrUotUjGQf8ptiqzqr5mCw/lay5UUvt
ttX0IwRbRDB1uso/nAzwFvruobNmzIfO5VUdQegIvojqXlGaXW39HGhFurgxi6frDs3Dn0FKjc4B
ArcH72EygBriUFWtgj3LPpunMpQP9lnz+51xMx5U33ggXhGYj+m5v1t/gKbQ112IgvkSYD29p/vF
ztrLrlgametpv38U23+fpQKy6gQ/KlJxiPTsgLTbGx39kMr2niyd34OEUh/O86J7dpo+lN18b/f2
VyB9d9e/Dw8KsP0+bBcEnZE+6nRcIdJdcZAO5LY4RTvla3QA72SY7YejSCqZbi67+dh1DGRiqh1s
yUyQ1CNSqzO9swZMsyaTq85fxxq04YLqAc+rt2aYe6uAp6tSgk88j49q46VVgEuYHBCfeoElXlda
R3MD1NKo2yFPorFrm4i1+qhlFnqYQ6M/Okb704n7Gz03endNP9uQSiVBCVhD1Fq+0pqCu40XGPG0
x0MELzoFt8Kl8W6QCrUBx29ItH20Wl7TJ7u5EqHSeScW0GxAGQCERImS+ZqxtmhGkwHTh1Dhmlkj
AY0JFVIHIxL1qP+TdJKgVcU1iH4tiLvflVCZoITKVN/PJr5pcrSPRrorvPahFJURuN9uY4T5doo6
xSBq1oEaRK9mBA1h4zyrtuCE8c46Rg1/rYTxjjUZAcA2jTTcuYKtf6dmYI/S9k8zcXSoO4vU9E8v
Qe4XLrnR9lkNhJru96H82j2U9+uN8k3bZUfdw2vxHmwIe2V+6tOTLYKeaHRDrv0W5mZz5BaPHQe/
xUn8+Cb5mXjGN2MH1BQ64XkQnbRQ2eFiK3dTmPQ38x6YInKv3xTf56C6i/4p7vpbsiPu/OQAbOBf
D3LcrGb7oWiw2JzQMVnlKInhTQhvAVhhEQ+CGKx2wZJ6BYrep/q707s2HNpbjulxlm6nn32QQk72
YAkeBSLHZu4jS13UdKWOXaBElX9J/eyYCIaKeBH292pxz16uVpLrPoEKFdzaH87mrj0LPud1j0YP
7vLvp0ZeyYaErZaDIPaub9X1z4N5gcu/XerRVBl0p5BV/lP5qyf7onnW66ceit2XJhyJREjw8PNN
80YuTpN5UOz766sQfSH67zf+JpnrMOUUjiyNJ5xRt1NEqhGi7/RHVIkSdHDod8rdUQMvKNQTfhKw
96C+cX0tvMY3CNf/C2CIVZeLUXDtxaMNU35U3areG4C23zOf3KrB5/hmekob9xUcjeqO3Ks3C17T
e/JtfMoPoqld0TdlAkwmR7pOAAkJV/tczcjSElFyTv32/w5hSB4uF7oqctw2A64DHXhrzSW+8qXf
o4N5B8ll667cX/+uIjdkAsEENTWtzXFxl+Fu/joI+hnc7s1m19jigwaB0Tami+l/LreSNz+SfY5K
1OKqXv2Ix116aOvbqTovolSBW5vfWmbCg5q01aI0WFjl1r6Df4TZ6MYH9Xt3bI7T3rnFKNsEwTiB
n9LvdWX33qHkmzOnjwlGQyO46QpuZNut0l1nuKNfLm+a/ZgMAmcRWWOCSGPNkgTC5zRsfUxtfhsP
5Bh7ipcE/y8nYdEOcyLpc6rSQCL5TVLviJYHjSm4L7hrgXoIZoDQ6MMYxaXf59bg1Ci8YS24upMT
0GRakMxe8XW5EdGm8d1yY4txjjYpEzPO8N1kCUiUWXWdVXXn2dqPDuAy7QKRlG9K5SZ58ZAOFoDQ
+d60jb1tFqPbExEAnBtTNr+GuW3sWU36xcZVYKVj5q2z9UmvNSHamv6VPzxzY4XxFUtfpkimnhmd
c3/dWQd5p4V2iHQj3Y070UA792bYWGPuHnvRZhPVYtz+qVtg5uNoTX5tfSSp3Rhhrp9qIoozy/SM
l0qwNE9LIQk8X7Q1zK0z6EbfFA4sOOVzMd1UsghxwX+2bdbAXCiYQkqMaYAFSfuSDXoQZcclG3YF
CYAlSaeTkox+BckHGxXD66dadOCYi6bKzUzuqEMUb+mp2NeBciM96aj8HK/b+T9O2zvGkcJr2ZjY
pnM7O/EANKpKwP9bDoapeulAhtSr56L8H9Kua0dyHNl+kQB580qZ9Fnpyr4I1dVd8t7r6+9R7b3b
mUxtEnMXM0AD04MMkQwGg8ET5wiWzmeDggtdNHQE4s/dMRR0CAoXozZCaiaT8mUjCmmwcNNERTds
HeA4NFKJRaU2Dfh+h/z9TmqH+C1eeVGlQARyHblHPl7mxPbEQ98xZmQ2NQaPyaRYgnYh+slJFUZR
laZ+ojJyTXTYQNzbcbvCark/jKmf3fRXlqhAx7eBpHuDB7R2FZuhirYZA8Lyl/5Uo5PxWYZAhYqI
BrEtSTg/Nj07RohsKzKu6iBLpfxaqYyYS6UEko1iQoJQEkirG7bqSmusMytfn125K2OUK0sjn7VN
j64VPxg/hs6TVlraT89rPm8WLVqlBuibOfpQsgrCs3sIernQtsUzNjrwbw8tqJ+Wip8AJly7vwxU
R4PuaRC3XueU3lMINBFAKY+ndXakVwanD7rKL2JF4Fy/hcGh6hZgOwZead+DDccX8IqkKJY/rh8b
nGLo3abQ0WYBsA/6rOh1HAsofwDag837HUrpehCqF1VAP9BjK7PHBXRVJRkcxxMp3+2wsgDCenpf
hVtHg6Zev4DmVSgTj8VjOPsSC7DGtGDotIfI962dDnjBQcswmhSMBiM6F8WvLFgMXEyE8oDGVJIV
gNKyMKk/LG/0JEJ6Bv6Bxlc8wVHDCxo/ayGYMnXw9dthqa79RbfzPrqT1pHmmBzVFU7hXyJHxk2+
TI+Dk6H825yLhpTPKL0vWLep2ZB8/UHUPNRdqEfe9EGDqTmGHdmamS3KTehEz7ITPUnv4XFkHnVT
/Hw0C9Rh6seD1LkujPIYf3j45VqlzS1GU9h+JQfWxWbOo65HSMUfDUw3Wsn9THnq/EFzGUntxz77
IxD4aDzU5h8rWQmCDibw2LQ3oNK8Nypzi0rrRjyUp2KZm80SQcgR1u67tyrXzYp/ffwJ8/585Vh0
OEigHKs2+IR4pVjyIlrXpCQubr2sK8BcOL+aTvoi55aim0QGDIHGp6yPeb4GDzYEw14eD2gu2lyb
oc4rAAtHqJ0hvKFQzhPJZMFNJYZb0LlI642lrqYYh/RULBu7xyOMa+bv8ppo+2wvrzx7XPcL6ayY
nTNYwSJOiWynv0Jn3A9Wv/e33Sv+XIsk+uUvU1NhZAZzPV4AGf47UtBtLuEY+qhh4vuG9KUE8G8n
m7lPghiSS2awTy1e++UaGxXXlMcTP5uHXhumQlRfeWoCHi2EKLMzeRKa2kYmupWsRKIzNs7cGXZt
igo+Y9oWSZJPvmQrq/KAsoA9VTwZA2K5EhVtPLmWoLUEK7v+9yFa9aQird3Cp/5AZmNlPCWMWgdr
VFTAaYV6KAIf9mpLtQ2nsaZxsVQhWNuQCjkyn+uB0cLIKBBuP64j2Hg8bz+A1gdRjQYrKeD9wTDQ
jYz2TVSlc9Clm9latFVLecmf+FXTmu0u3fcvGcJ38/sTEjCPv2B2jGjqnJ5lAVuSKPcwxoAPtRFn
tFEe0RNr9B+V9Kw1jHLDbCAAfQraC9EWCyaV20xgQKOT5yY1gOcKKdLGhDxbaFijZzIVpecPWzQI
oIUeGQcglbemMjBJpomELgHprIH9Xnc6dL7owUsvCE6riyaeYEmD3gutkcEzhOa5nZJ8JmAgeTyv
s4+saNhD9yYa6CDVOl0WrnLHkE/UPnQxZKE2u/y3pzpFbrdQlXgL+I8SVErq2BMjTOxE2Y7SmoWL
nKNRkEHtPUk0oNcNVZ5b+wjusa70Ezo9l80m+pKHnsjgiky7ZfedhE4HKdJuJfTr3vjNGPrsaoN7
bGocBNaUZnzmdV+Rcx8oclFvCeJqn70HoExALxInL7OGd+pkgUfoqbkfaaNZy0e+Lsg45GRSR2Fp
aU2n8t0WA+IAumBgiAbFxu1EpFBQU/J46kWLUp3EJXduMuMc1NDTM9BSaYdx6JMO6G9QbEXvjKmY
jtBHxqkjNqrzsuRydFxAiMzyS+EiS++tt0X3yWoM5X3VgDEt8ezs2/9/qAjIwPriBRd4cwUkm7fD
RpXDy+oGfTmQfqn1XaBvu/ypZ7E1zk3u1MCiT1y42HGUl6dZUKq1auB0KduNF6RrMW8wsuJS+CJu
S/XnWApvIIj7ejyvcx52bZYqHrjViP6iEWbFRY3GBC9PbM5NiasVu3poGFt57mwDaB+ebICuFmj6
25kcVInL6xEzGeXfEBPM0G/LVI6aO8/AewSq1WnPivTVtpJj3+dQ8IJneGYmvSPrk7PUikJ7aMAO
lAmMsD9bsQchO97aUf9FpwAVJnmxyP7VmpMreBmtPr0C5P9FRdLyaCybmHNyH69M6JrmDbwgBMtC
ROG2Hm091z9zn2c8ns1OMTppQLwC1QMgRW6nuOH4WOZ8rKckl4QTniMJHbkaq/9uNu0Cm4+CQhCI
EXG/vjXTDWEuRjqHPQFeF2nV1BHhIw19ka3VhjZIV+TcDFITbz+P3XV2eOBbmdh0gVP/eau+Ogvc
cVQSvw6hgtfqk96C0qtW5zLcdHZ0YJxQICkEPwLi/nZ0olCLsZQ3QKcHQbbRU14yI6nybcPlw1U9
irWD+qe0GXL8p0x/l7pC3TSotjNqUXMkH0BfAWk7QfeAk6dywbpsQ4NDxXHbDgcvssqgI1BNJJKy
1DQ7G22Fk3YQiirGyvJS/12Ul66841CEyCYt69pb/vPJv/4cytOhja2UaLgB1FQLlw1IX8b+OeVY
vjUXCMGDiRZ2sDWgZ54K9JASTruuwCmTVJqtGR9DX24yDc3BKkgcK2+viQUpMhaLMuVYQJmjyDG1
MGEnG6CoouIg+r0rX0zC4CR46gFYHduLPjmtZxzo0+67OsQmK6gW4fcn+tWJOfHWscBVWhiRZ4Qn
yLS/cm69R4cUqyZF5aH/sqGj9wvE/WACoPvUXUloPbnnwhMuEWbrb5JurYMOpmwvj71h1g64fwzU
liFLQst3cpJbp4AhRqc6jK3e8x092MhusdICBpppdtKuDFG7se+9VHAhjX7i619u+jyWz48Hwvh9
Wr0TYEpVHYcsOhla9MsAt6uhsh486Rz2X4vydwwytfAg7MuAsEyiE5AGuxI8CPhH2EDdDZfWVQ9l
MbOQcS9/PDC6zHJnlcop3EKJOYnDyNSP3hn+uAd5BeTg1n0d3x9bmtk98IF/+wJN0uypXKvi5I1O
vV45fKyjrTJonN7gWZ1/VHD43xEBSDex8aIvgJpHVEeBuGzL6BTGJlooQlArkTIh8jZdsAt/86P6
a4yavtZXUhQ2YCzXn5LPbs95pCoghmOlBFrzZr9LUeG0mn8WZe+GSEUiL5AHseOK6NTI+XYYUY8D
RhGMWiwKDypR+rEjqAaSMbBmTEDi21jkFrnq566mH2NXPIy4x7m5grNcXQ/1sU7eA2Y/+Nw+E0Fh
gTZK5Eo41m4NBiGI7qCsaRyl7izo6wHKmo+9cNbAdD+RDRCT3JGfiHxbqWCDNI6VsZX1p9FjXfHn
pgzJB94UEFzBOkBFogYshnGpue4xq0XTFZ4mEvqgShyAlYC9kwuecdmnE4CfNcLVWwQ09l99C7dT
JuRQExcLnztCGDsZiBrLVhO8lN1L3g6rBFCNwmqas5HhjeiFD0gmJ8Q1HKXIzTBjRMn7zQBYPx6G
wEyAMwzslLefkmVtlBV5zx3Rx21KZW8n0N0zQgYHAl1IxIghUYrWTbx2oFEbd6FbMzFXaIWbht5p
82s4hW+Kuh4XClCOq+BLds0qZ74p3EcUFcptGBButBgVXbkEviCVfSUOTmqNEjhiSTEu0kP87QeC
46VOwCqFzQRlsG8jtZkQ3FCspHMAjeP7HnfY4JRJiln5yUI2Xo0vxbcUwWyEeD1q/m5Eg93jvTFn
FqRmgIyjjoEWUrptINSkDMQrbXCqcB20VB2vSInRarYrld0pTIp0pRkd6ih556+ioBCeDVzynccf
ce9DuJPpMrrtcP+bxCNuF5drE0iPVWNwyoNBN6H9je1TZ9wqV1wWazJ1r4UfQXJjSrNEYHKMO6Z7
rR26VuDD9KSdvYo4/To8VdvHo7n3nFsT1GikRnHjtJ1MCETn7LohGopyqX4cx3gTe0s059v/3CJC
J7gmUXyZCLlu56/1gkQP+Dg9leAW88hokFTaeoaVNWYry0RlPQDOjfDaHhXvJCUVpEiBPRkVdX4k
fm6Lij1G6wkwGV/E0+Ph0RXHn0W7skeTFrhxPgZRAHucYOr1p1oSpdn4aOuv82WSmS1QB8GqLjLE
H9n0jzXwxyxBP7qOPH0DFMlFnFFI0NHxMvnw1Q0zqWK+jTQ3PalFTZRtOexb7tP1dkJzSbJNk39V
+S8jIfp3LxzrTLfTTDCrICZSH2yiLCOxl6zHkmfsnJmTYPosLD3iI5rx6DaJBqQbAfra8FmJxXlb
Vd8m78KnZPoa4X955yoh5ULZdavKEaEizAgeM34A4+hfAGsQSje0GlhYx4AkqmF2EhoDpQurQfBf
9DlSBrSaxjuNsbHubxYYK64u090bWJOf6/nVEqQNHgdLiUtPvpxeopOoIw1Knr08WjD8bSZITF38
IPjB1Q9DmxKKK0NVVdZDKMbZqas/ZbkjhrvpLOyrxH7/BmDnOwDmTL9UCqocGeAmm4Jxs/lhC7i5
D6K9GmzI0FnEqqLQQH3A0Eh8oFa8fCrsfJvt45V8VI/iOlx5a301Ho0P/9RdlAVwPVZpGiuW4ghd
6NBxEtzYp5xd0SE/nqDweUrBidJW56AIQFZogdocfxygoAd005MxoE2xZQkG/9xDH4198oKryS9z
L+0RweWTaKYrgDOB5ao36bJeou1h0y+DhbdSHfT5gaVcPEqHyMkccSku4gVLRPr+aJxmAfVI8G6B
3Y2nu7i6ggcFtodZUIWdnH/K4hqXJiLxK4VbSNmpVpwOFG8M3xMxPHr4aN1Hk/vEYYVOmdvhF2qe
90VQKCeFiN/gN4VG6c7bQhDo4JLsiYW/uV9pJBrII5HgIMuRoSF5a44fdLVqRE49vcVP3oecmk1I
1Kd8h6vaGFo8I42721jAiCFPBGkrACtT09OttQhvxZEXR8ZJNOymXcVgf5fNgXCSwprGWUugJ5gU
SzE6egdVbVGVTRYbp3bZbtrX9FzsxHcXfTL6MnoKF5Xtb9M/csUwy7JK7ZtoiPFc5cLq4H+7R677
hgIXqReaX7Li/vRLN24yzeTV+KhdkjSlV/UVZjIv0UHw6nHgKS9U0pxKHihw0xheRP8Dr0Rw12WD
LqaUVd++u/Pgqg1hkZ+nfbSu0TduN8erJlCx7qlRAHuXNpHpeYu9+vx4O8wM88bKtFuugoEQu3nS
jZ17Sojz+o/LINQQqIun3mQczwNGfGr2wGtqT5fu4DYkJyjDLx4P4/76MpnSEMoVMHXhuKbGUcQg
uOU6yT3xRx719y/DSc/uO7+C44eB6b4aB5YqGv3+AFJW3CNA7AveJfDugUvldurcgffkRhG8M7f0
NkFr9RsDxN/rxDk3S/5XudP32atiKRZjpNMWphxThT9AMAucNDzq07dmFZRoR1/2/XMiO7itVCYk
JSTw50tQnSgclszujBeCcBp1fwTMSWuX2nBFqRtFlwb+GWo6Cy0hHboxntyE8IzOhLvUAyuHNAv3
ToAGEbiojFfNojQYwWSFSwPa6X5n7Rm982SoWZjde0cBD7IOE9r0ijGxWN1OX5lBScyr/PiMRzd9
of4peeK/+q8cToNt4Ph/lN/9PwN6AAN8a5FasF50PaCcvfgsfKU5aV+hWFLhMZW0rDeau+BIGaIc
Uu76wuM9DC3wSE+UkwaBd2n52P3u4gVlg06cxFaLBRwx5/Zg2EhEH/86c3UodwOBpV6EEn7ev2T7
ygwtbR+py+bNSiyFQyZIAEVgmJy++GY/USOiAn0L9gKvGmGys391z7FoArhytPV67Zq/j5D7fWzu
LqOnrE1reBVvDb4dtXIaYAH3i4l7AHYf2d64Mw4yq91hzpaBSAFOLhGPKzR4VRAboxAqEWuVEYDv
OJRYvobG1JdTZxgLo3A/jYCrwAhYIoD9NWhhHr+XorHzou6sc3741IRdhcdYjUW0c+/iCA14WsEz
JGwBmHI7fT5fc0Xnp/I5SqxWsRVcCjd1dhjl4+Nlundz2MF1D6cJsrY7wVVZGeI45Br5DH4XocZT
K2cG+vtjG/epIaDu10YoZ0+SUS6KrpfPb9En3CE4+U78mr6oX+1n9PrY1v2F58cW+KLROoIVouN4
CogPuPZG+Vw7ffQhf6QtwcXakL4S9xBFKyXvSRxtOsjQoOYtHCfq0/KlKlcG+iwaUm1jFrHm7EqC
cff/Pojadp0yCuEQC/K5eEkGO4M8USiDvgXsZ9KKMfbJKW53OOYZCCK8Kk8lR7q0KeVjU/HQEzxv
OvPNQFPfh2yPkKLxrcDszffq8vn5PZBzQ1g9VHeH5zTpV4anDXq12b1CTaPal6AX9RypAEeGn96K
xa9Po6RwvFwbAdfzrRFeTkdNG0UY2eXnfPXLXUULA2AsYwE2bufxVN4Xiihj1OmJFwCUZ5H1ntty
yaMw9KSdJI8sSL1GTy/xDu1edS2ONY/zO+XfE3m37eNsNEY+xERGL9JFNGU0wgtHbcftUFC1Hw/x
LhGhRkgdokZexEKIqHC2iuOqfeEYJZb7rJH6feoA1YS+iWoXfi8ek8IMRcs/DInVgKuIaHaFXZlY
aHn5GgdbZl59p9WhNgIOAwMUlGg/QS2L8sdc4jq86frKudyCCmPjbmvbfYKfLKoNi8J5bsmubdHP
FqGRJYWquPKZX/Tb0CJfB8Us7WzbHx6vF01ONPn/jSHKJSu08MhcoCFUn8uLI9Wk3vDv8iHdVFZj
6cDvls9Ai+SEO1TeP09Xbm1Tx1Fb9BIEWQz5XPq2t3EPBzIuuA9lMX5LpucTpsGZgHIzVso5wYrt
RVGJSVXI6PB2uzQWJTq+GTN6f5Tfjopy0STPhqToOfncmeEqPRQ7ryDovcCESmb77K+b14qRVc4c
Bjfjok5CQHvLFJzfyllfZGTb24w9fTcgsD3gSghZKhnVEYFGTMhR3QNOK4MkCqwGQv4K1ijGlN0d
MZMFTQBiaUKq4t/bIBwYcTLdELVz/sZ/a04YYjNzFRmcGKm4HVk+K1O+8wRI20PsBPcy1CmgvTn9
/dXRUgaZkgSS4F3AgiRc0LsO3SlsbqjaaKGjl0A6KOABP7WGzwrGdwFysoxcD8hgFIo1uvXKlwKv
HZPeu2jZSsdNt0Dq2jW/GRN6d8v9sYLSMGjHcM2l00nX9XzokWB8SuE7UmCX6DuuKwAPFnI1rlQt
suKFUHuLx2bnZhWtXniRRC0BXIvUMkoA1tRQQvcuAAyZo7rDq5mZQ7wu8xdC+CXFI3ls787vJ755
tHih/olwDGmi21WsJckvpUH0L8Oat721txLsjlHqvi+yTjbg/RM3HCjM6be/hOsDI2hl/+Kv5HW/
7TfqqtrKDmCZjE18f7RRlqjZc6Vi0CJZ8S+lw4GUCxTc62JXLiMzt9FidAxWwhrCdyxswH0CRJml
JjGC+m7TjTDbrf1DsJTN9CAc38N9sdIdJiZ9xi9vZpOKjanfjByXqf4l2l88qM2doePthLtimbFm
c5qtm8OaGhYVEwuR99zIxbC4pb7QHNDs/caFZy3Y/NLfcYzEbtYRr5xk2vRX4aRLdMmPUwwr2D8J
r+ln5rDGM+UW98MBFyJ2FnB4NHA1lYxYiXjJv/BmZ6trb9kvQf31hDrI4y11nw9g3vBSBnjNdPO9
83cU/TM1UsvgktmjI5qjFVugzduoVrQaTcnEZrYCB22UyxeG4XvXmJR/8ICG5hA8+NPXbUDyVc0F
UP7H/UHhjJeU+FtbyBsWXfnMlr61RK2W3AulF7ewVFvtaiSuk9uvkl1tMsa5eY+eQz/N9ZAmt7ly
C7/LAnechiTh2rT/aA9fjm4pu8HxT947HsZYxyhrCqlTLR/CEUB12BsQqThTsxv0RaGiyqQYmDUE
jilAqFV09NBg9SBO5AIk/uEFZU08r1vCXn8SbLRknuXTY7eg6c50wJUACv1rikq6s2DUYkBuwkth
l9vYKczY+midhCRLyBQuu5wMB/FJfypWyg9v13Dqv36jg4SlNcv6DnWakqu1DBOc6kWN7+jW8UrA
zqi3+hHvX7w52Knj2d4iWHVO8xat4pdwbywks0YvqrZiOtXknbeR4GZCaCZjXy90ZJj4kNyqrYqM
lcmd6tevd1Du78pF4Li2a4f/GNA1dYZBRW1CAYtQoaC2TJSIWatAC+/SOkA3SFvfHDeja+oW/1Rs
68+1GR7zXfEqsEgz7gPrrV1qByVxOhWzYNf7lNfCRhTwnswzXOw+tN7aoHZNn/sBcFY/uwYd4eSX
arnnxGEdEdN5Qy8b2nDAha8AlI1s9tZ/ODGohwoCQ5dU2VbhYVB+uwMreNOUdz+b5doIdbzmrpCX
zQAj/EJeuwt+3f28yVdOAIBFs3AX1aJcCuvR1haqk1mZ0y1Z5aL7ywJ0xia65YkWUxFlylMGo/Yk
0MjHFxV8ur3UkigyH4eEaT3omby2QPlE3IRhEYplfGnRyDfk+0RPzXawuQiarSepzv75iQgBaDDV
T54Panf6xSgUtRCaTXJ0qaRj35g1B6id7XUnTgJnmGArgCC4Cb/KGnFRgvwQbFuQD7YydFPmW9UH
FVbmPJ6AOVfCDQIiwfguPNZRrlSKSYOtKGKK3byxUF8drQSSKXbUlp+PLd2XIbDvJ0IRXMwgDot9
cuu13ajrmdrlyaX5rvbCJjG33qr4Ep7DnXBgmJpzHKBf0TuBp0GQj4u3pvIorPM6KJLLGI+DaA6Z
l/+RuybgzAaNUX+0us40yCHX4xYdVNXbIPaDasae2+1Uoc7QNs0ZIS46FRd/VYraFAvG901Dpd3u
+vuoqQjUcPC8ok4uUbbp02FrgDnDH9HCzgeWGP/OcCbISgrp2sKSnv0eQIzu+PgTZmdIBWkzIMIg
nqVFEhU+4LpkjJNLritrAxS3XAVCzX9sA3zJk2AfFI1weaSOuTxJGg914OSi8zlAq6HomUbWGgwP
nsuMwMejTRAiBC1FoaIE+jLQ0DIm6aW0Wmu0BKSz+kq1ZEDUjTUevJcqA9lx/zSG0Av5Q0g14dEZ
ohrUfSAVEpkDq1F6AeHrRASKHviD/ZkvltqBlWDOrBNMaegzA0AKB+b091epgqK1RV67GTBg5oFV
X52fuasfp8ZhuL2WDmWeXtyq6Z4MrhTflCEsj1zeNKY/rSwR+FbVQbGs5fDJvBIg5AxgrGT2KmoC
i1pPhNis8njCgvtG5TPW9v6tRMGVHAhhCe9mCFE0ErF2tcHLda298LmpA1/io/8L5FLHwvtTo+sY
cCjj1LWrUAzO6PgjRQNJ8eriNb45QGXKtSTONiTgHIptyaJJ+3Hf202Mb0MVC6/lwCKiHe92afiR
L2KVK7sLVywLT3By91fDI0SHJ89HK/i4HNLKjpSCJJoTcMHKbYHbglJjUhAOWiVvvfFWc1vAVrLY
URXbT5ax/91AE1h/0sEmhv+7KXeg0glagMzHnIBRTx1qkuU2h4oWj0e9/I2TQVK4K/LK4t2vlM9s
fx/8SdpFGf1SwzejIxXg8I939f2RqYAk+gcvDilQkY6tCKJ12ApKd0mARiCp2qo238S8I4fBdyUX
IMkW9d9tw7G4ln9Oe2q+UQyV0HiAchDqetRZLQQgPKt5HWDA/tVV+lXPO5m3ytLTkJ344CBpYMh+
MfqXgEO+7JPcEOz8SfqlrkRunWz5c6hZoa6b4R70UrlnKsKTXwHJuZI3su4oqiXshgAE2/1RG+zc
Dg6i4UANiOQl6XeZumgDs5CejT+iYT2e0Hu4LdIBYMKxx8GYgPITlTSmStVpbsl1Fz7yAfAFc5D8
BCr3SjU1eeGPu6bIoQhtaUfFVDeKd1a1XVH2RAsX+j7xiR+xsK7SFDLpqb7+Isq1+1Luo8F3u0sb
pERwusKJikNkmJVXm7mRLAYVsucWXkWyrbpS/c/2xfVJyR0U3kzqN661oD/o6ks4427w7VGzxGSX
gpOEswQAl91lFBfwHHOoN55V+6zT/+5tBfB6aDRDrgNK28BtUedO1EV5P4p9dFGI5Q720OPmap8H
ohxYRMl32RNliXrwiEQtkPO0iy6hyymrHprjZjn2utUJ4PV67CV3N4vJFHBVaD9B4QZ74DbaFK7e
xsU4QqWMWNrgtCZgMmC7ZN2R786byYyCeCbhOFVBRn9rptKbMAYCG2YMIOqRITWmqNesU+2nZnzj
YDCD0IFlmhSpQP92a0YwxDzRxCq7VGXPLVNPzsAqywdutBAKNVPMbNDQyxPXcrkY46YpzViOA93s
oiEqSVvwwD5xY6DnZgp9qMFM3QEycS6kmoD9yoMqXIRN03r7gON8n/Ro2RGIJLniucglA64J2aHW
TNShikneQD3G5P2oQ5QtXQMFKV/tPmODC12nGVNfMseUaz+CDKT1Jl8OGouo8v4YxmRIQKWiTgX8
Grq6byeDl8u0SwwhvvROvSr2klUtfCfAE124/5SXcU8ahi/dJzCURWqV1bZpx9ZD1l87+XYXSOuk
M4MVAtwI1QrOck9MfPFdxjsdlej2najowMZBo0WaoYxyCYAo3DP2tdNVDtDFEHJrnKq16/RF3lS/
fbQyIA9+vG3uC3QwjFZmdDPIODZAUHc7uUKuu4MQJMmlsjUir3e+qa5qe7gwgvh0+FAOfWOGmtFY
84ekhhrZpTGT5/fzNwtQxhwHdfpVBigUvBwG3IW2qcl2L9khMf85pJGaLuos4rV2zPNqGoddkBBh
Rid7H4AMk7Esc/5wvSzUCaMEo1sZCZYFIBgHQ3Icj8grnXimtg7JP6XIgig6vAB3HTz8AXcCYfhb
L2hLXi8DaTJndXa9Ev9UFmlfSqK+/n48sLvsiDJEuZvfj+HQ5UFyeQMHzcYjoZ04DFe7f2WZbODS
hiCNwjq8+nYwyJHwuDNksOE8YdpW22h7PjLrsrMrdGVFvLUS6kWBnjJYQdlBII6wRH8noCXPz7n5
zbiMzk0asAMTdTRofvAmcWuqF/QoFgIvvXA+ect6MMCHHlkuH6/MzAGK6h5aXHg8mBpI22+NZKUh
FbLU4CZF3A/pKV21hK8XZsUg3ZzdqNd2pnm9urE1SH05LoWdt9Elxo54lzom67POagOfm7RrO5RL
Z7HUS0YAO+5RNCtTfcKDis1wtbs8EJ52bYPyZuh7Nk2u1ull4yoEfV2/exbX431ViDJBxTWu0lAS
aCpMV7wSF7zJ2dyHZJ5ZT6/TbNDx+Xok02xerQo/1pISCBhJuFLXTrmdmhRXWnmSU3L2n1nF07nT
4Noa5dCC0ArGUGFQ6Eb4jAJifjMWZpr4B8Oh9Z9iFAvVUsXNvV7JVrhm/PpcfnC97nQ3UJ5CkhLa
gOlFXUNAXLFVsi/N5e/BlEjx+nhbshyALolqpeq1pV+kl8FEwkkmVZPCSrYCemWYdcEp8380bdTe
BON422ZtOa0LEgFHDEnkBA5nMbyNsTXpok3YqT1XjnC22urPEHxflGZgsTRp7gGAtzuHro1kcT90
Q4SJK75DR179MTYrNGUqdnQeluJGxNXq5fFSsYZF5ThdyClePsCgFZz+JNv1kjUkxrahCYszN+Zd
iYeBN9kUlvJXbLJeFFgWqDDQ5QXXjDw2pr7bjE5PcNlm7X3GOUMfZr7sjXGkYPE7sHMUi9Je44pO
GCfmbA7wN8Kgg+42ng0g1RK1qp08eTDbLWiyf3fOeqmb3Or341VnBIM7wp7SG+WklLBpLN8MjePW
fuZ50hH5tfJJarK6XBjn5/1NQao8geem0OZYCmQ4zPwzseJ1brKmcC7BuZ5CKhh4oie4Xv4TDCad
D90sndFSluUG3Oq1acYmYx6ntOw/Bx908dwumVfpclZK0/aJyIe0CS3V2j5HT6xN9PjMRlvvrZna
LcKuHjB/KBvKqwqa5kvGQB5HUZnW84GSdC8GJXwPF9X6rB/8jWmbOqvxnukI016+OrLTvKo7DvQf
F/6bkMoZTROsj4R11D2OCJpMRYQ2lYR0UJFGdSaeOXUTCOAn3wxMmbSfKe6n2nez5RapzbrQzdud
sIqoVKEJgAqmkVf2HqoTiN52ae0qAs10RrieD0R/LVDzlyhBx/NZnF6Ec3bizHot4aGWxaLPGgY1
fUKhdCUPDghk1R8oxTtL6fDY21gGqFSKV/sAVRMYSEYSk5ToX+HzYwv/wdH+PVE0HMNo0C4zDDCx
63RLNce9LaX22hxYGOVpLu4DwF87U4C4cmiQ/yOvSqMUNQL+JbT0p+fYZuxNxpqr1CVnUlWSIeA4
ebNBOHS49fY63zGM/IeU7e9AqMgZ5q0ylFqIEOPoiwT4Z45Ei8oK9/GStT2nD340Z1TQjLsykZIa
V8NwuwHntKNLpDXfx11qLllVsfnA+XdUVOAUirrtQiXAq976LSDqmTGUe9TPT7729/epHZ8aVSCU
DdZGqNYaEURLUIiw5/Z4uyGJUxI7BvrpdIr+BKbWExHZFSMgzDu6hOLxxMEHJC8VEUSlVXK/mR4T
IeLVrwSiLQE2AnuYyTrrJg+4W7YrS1RYQLdnE+cK3mTFP4Vnlijp+MSwNv0uN5eMZHuufDo9x/57
VFSE0JI0ToIWoxrQ9gIS6O2nacfL9feLhCxFZPj+7MXrrzGasgC1sQ7lYBjzV/7ZLJzHoWg22F39
OhUh9MLIXASI9PLyMfrklHydH//+bHhAKXSiXJiK79SyFEAFgwEC6a/VW1ayHJ7DhCCzemxk+pG7
tb8yQq1HnhdlLvTIc/QFDtLFM3o+/jsLEpX8lhxakHwPKbb/NhIIqKCHnV8y0sPZhf47ClplGNSn
/5v1nhZHhsfOrvLVT1NBWhwC4DgrTJD40i0UCBLIS8Y6syxItydNXudGhOZWhDJg62r77J7+yyFQ
YdkFyg0YGRiID63ZWTbzCj0fq64miYrGYEjrBl+Dq4Jo5/QrMw+dxW9LkzEOhq/Sz12xUYJqSoaV
4fj2y/hEhvn7v9oMdMj1Da4WGhEG/Mu4jBbbzCkXjy3MHltXE0Xt6WGok0zBE9IlXnnPPBThGOfW
/Gl/ZYDaz3qWc0U83ZPkxUtpSRvdn2IGdGcZu5oxEDq0anI3hlGBbVHsoax7SU3WzXxmsQE3UiBR
BNDT/5D2XbuRK8m2P3QI0LP4mjTF8jIl+0JILYnee379XdS9d8RKcSpxujGY3hj07ApGZrgMs4JH
R+GlViSFiwdFLWUIW/Ayx54em6QeS6KWjuuCysTmLMrLMVKu4w+UNi3JfhfIBgssUKoZWOH9go5f
0Jn+fkZHyIq05ydu8P7fTAc2sGR34UIUNDehhR7AOapAd9FHsoRdi6qS4SVuizHaWfuCceVLOawL
EtRhAaUfaCscSLivjdU9nnK7esgt3hQejejDJwxtX3B/F9SoI9PzTBjrXM3Oz+7B5gtDBoIGdgoY
5ed1lWTRoVSyFFddHVcTHfSYY2f20XCPrIcXiwallfAhnKK2OLnBUNfuLTKNJnrnS1Kcr/Oy4Afn
Z0ZnmqNa67RoogP0ZJK1zGTCQlZEEdDlOzWGop2O3pmr150gcCPOKnjsrIqssD2bSIgX2eq/lMi6
IEUdmct1wG8TQUrBFKyGR4vtY6s5JMC3BsI/sRI+izf0w9m3h5spaBVKTRROnClEtzmjNbCf/Ivh
XpatzYwIFTGKstc3TQ8iEQk3u8Eaj8iTPDBiISYVKmIZlFrXfB5UCkteH6JdYXgPwtfD8MQgxDoy
Km7p8zFCm8T3kTVvgqPeW+nr13V5/t1tBRAYdF7zGNQE2jkWFlzazawTurLT5OmJ7B6iY74ZtsnR
XZ9dMzgEB7RC7F/6x2GfmeiDsK7T/v5tKjS+oE15IA/tyjxW/iGZ4RvxR2kGZoU1LmbprxPLk50G
KO8FJvnLbtuaaAXHHplWMnhrMIAZ0r9kyYQVEuwwpiF/JVvNKraSHWdkVZLksDqI2wh79z6LiJQh
Sd5LCRtaSPjc7VPP9Fyn8RJDOsQJFkc6/Ju7WmNznvy0igy/f0PXYVCe63HdpthgsqlV0nqMuuiC
8wWqhYLZSowtoOeHitnbNAUAeCng9SuY+W5UyENgMiIVFglKF1oNT1tJ76acuGjY6v7tnjV4sRSV
XnBBKYLEieog1nx6zkryXFiiIXkkVXCOt6zZ3iVrdUGK0oUGmxtXagluKivc5LHxDDTE0ihiY6q7
aJuE4RsX7PwFOUotdF8EZn4Ccjv+E61Qwst10V8yIRe/T4m+vJLjekTH6Hk8ocqvoaPLN1LiPGaO
eHed1EJgdEGJiikKdC5IngBKw1o0DtV69cf5NwJUGCFHShlK6jgVkXjjXb0pGQwsWMELBqjwoReq
LE1DqApSwxvZKmPy5nwxrpulK9M3zJxT0QVi10QQ5AAzd/bQWIPksPJN1y8CXYOXNLAht1QzDTSa
r0O2ls380WV04l8/KYBzX1KIpLFeuTxuwn3ISHvudGJkpsHwsSw2KJ13CxXbhQuwsWuRqH/o/reY
ZBNqxn8M468JnFioeqngUU3JyCEgoXmHnZ6sSQwWC5RyA0U/9fpqQN6HR1EyNrGvmDHVt/BWuOCC
Um+XS9VOiCfzEWzRJ2yLrLZzhgFR6apTHwWV6LqgwO347WGqmgBKq7cfPJM1+3pdN1Se0m8eOfqx
0nAjRUFWxPDQiVA4TPs+ST8VC1ycGKXleaYpUlTjTp7xthLh5TWj2GuPW0ZIdd2uqzTQDEbQMimV
wcx5UxPWI4RxUnSIC6mW9TDGj/OtaY8k+QwOdcFMJjNO6lsyZrYqSxK56nzYw86Q7NdprlIlwU3I
eu4yjMl3yX1GxpU1X3EzCJhCbJu/Nz4yi2F0Fylg8RfgPmSsaPj11lFXwEdoJSiJhm6qbCTKLek+
GFHQUm815jJ+qFCmvUqlMfB0EYriaMSsYqdA9sHGEl0TgNkZcVHcbtc8moozBBbRUV07NUbxm6cv
640/bVl51EXT8/M1tIggFg8kjgfPEcleC/MF/dWMU10UwhkFyglkYpZ5hQsKdU10g7vZdVDX6x5/
0brNSFAuAMOQeSqmIPGIa1NBJXPJdQosJqhoL0RxiJNryHhcmnZAVntfJbnBEA2G/H1XUmYSHjd+
IXYdiCjEb0mFl4d+sjEWk52vM8OiQzkDuVlVQVHjuAbjtRxtHUMRhqU8XCfCOjEqzCv7VVCpuJXz
rtzb6E00y8eSkZ5iyS7lCIK266OsAwntZLe70GFZNpZYTSzO7qNStUwvKtwHBo2xzhjgwvfXz4hF
gDIFejqirg37fx7vn5W7xmb2VS+a5h/F+H5szziQw96PkgmiHtj7G508R8eeoKwZbz37OieMq/ge
FJwRanoJA70cCKV/MnKCpgcfDB3/3o77yyHPeKGUvOKaRm0E3HZh1aZg84aCuhL296HQHGCmtC0N
7dYqyf0HqxmeIcn0Qj9F9ptpBnI6RMGsQvK07Yjycf38GCpJY4Rjh1I+5AVohJvOWj3+Edbaevz8
N/vyXQGfXVK/avQ81UCkM5QMsFumYLyUx38kQum95BZDDNgV6H3xCAN2TDYYujJY7TlLVeW5F6Wn
DeFg66GdBM7s9TXGYVtjU5+L58iW33eywyL3G21hegXMhI8yBWHltl1bQfie272gWsH+cMYU4k3U
Y7q430qPhtH3JvgUIusL06N/mdmYfQBlKsLGixUAAUxCePAcbyvfr8i9Zq7+5sX2Q4Yu3cpt36X+
5Kyf+fVu+G5SwSRh9n5d2pfzNDMyVEww+lqaFy5ur4drQB/cx5trpGuGTi1VL+aX9h2JzeSdh7EY
NB9nhl7SzsL6IhcLOYFkClAe8RCSHNaDhR3D5IwKFAI30DAchwM065RkIXlDHi2wHSw/+ccjlC+d
k9+FxSAHOEK8SpOHYP30lhraDSujxrB9dE0u5jlXSwTlu+W3J96mtfi7f2SEMhgYp+wTpQeJQ+LY
dviRVrYRP18nssgGBhmnzhpshaZHeLHZvejLbIVIAaDOLxnA41Qn+BvDN6NBaWgeBSonxKCBzUdY
Hm8IW/l52LGSqIuO4ofKL49eKAoK1uoUu4Uv0i368KdmX43By/JrfkaGUlB1BfQJDfHb2RwM/0Yn
WNxNhG19dK7fy3dHyy+nPqNDOXVsblh5dQY6Ub7GKtVXl0yoY8SwgKG52R6r8y7ccPZqWxENL6Ic
QL2YqGY8wZdTubOPoHQ2A1aomgcTs2K2826xQEi9hw958gm3TkyWL1k2ETNylOaOvouB1wGCsjuI
mJY1hXZqkhHXLLYWg78ZHSrMD5KsS7JKm552qEyQ59b0tuPX1/UbZGgWvcq1TNo48HgQwRha8bgT
O4KXEYZRrlOZbMA1MaEj/V73XYA3oyUHQEOkwyqav4r1Z4c18TnzFUOa+EPRToKoEtnEcPPHv3FA
WYdArDHe1OH3e8yCHFNmW8OkKFdOiHbcGAIfhkjBCX2Xae13zwo2xltosdAQliYbAPPwH1NKN175
nYisGAdGpr4G0TiNBF2/WPfG7P9nSBbtvdtedTPXA0cJAfCz0RD/9rHBkDB38m/yTcmvW1SFMbaj
na/fFMPC0rPv3KpLpzL09ArX77lTewZegK36JkOkF9kD2NjU64cmc/ocMX9Wwr7qMDrNY72LNg+R
ybTiixZgRoOyrkMXRFzXgcZOXad7fiuYPRkk4+3v3pkrzO8CrxLQUTT6AWCzosDDInLc1WN8BuDy
o0cCYKbANV2/nMV35owQZdPUNmmqgg8nQhr2uWA6kNVmvCzgMxJUPIJNzqMQj9HUhiQgOh2syvjs
Dfhy0yesLPOirM1oUXatr/sBO7Zwbm1kHIHqhxdEYOqsmGHZ48zIUMZNH1djroUg8zya4/5GPTX7
24yR5ls+N2ztxBQ/pBnrCi4taNWOAxZBpFOrQ2tnb90b4lKjMoeMyLZoMkVuikB+Gbwfctok+zOD
XYVYF8bxeYbH7GgPj0ApJDej4T4LFsPDLZ/ejBIVCxV6qrehAko8NmKffFPGXqYEDLGEYVG2Z3Qo
bcXK1YaTsDrybGL1Agc/xzFq/IucaOjQwEKQaUSdLvI3ndxGXVJC3IAmqRpT3DGlm9md7Ev+ek6I
OrLUdXs1cetJTaNjgI1ZbWnW+/eeFKb4BxJR7YtzbfzNRc2pUgfIc7UrjwMOUCLjc4J3ZQ2Q+RY5
IRah6Ydo2ZsTogLGXmi5fkia7KwhLxi/yEZF7lIyWuUx3zJShItqNadFRYtxyHtpXeDOahsR3GAJ
k1bZlZnDWrCWViyZozktyroqQwMhVHFt7YSW62CSIzMB129et+ECSzqmv5+prlZJOhZ7g0yOeueE
Ogxc0xM2VUDkW6O2sIXMgxlkwsKxyFLGFj2yglbr1WSgRrvcAOTQlN9kC73LtRUf+1fhUWXvt19S
6vmRUqY3itG+HAHPEJowZqR5HCzN1mz9uXvzDQ+FMm1l8IqV3DBHjZiCQ9njoJX6lVKC3RKnjAE2
I98BQgbYsfmaCUYxCeF/V4hfm1WkJFbFWJ4ExxYn5PS9LexVI1EsMtyzpGcpqPk5UYAtXUoPntkh
V2NMBkIaf4iWR/50ZrNxd7cMKZ1+5xpPlDXpuryr1Rh0gEL0nli+/Vlb6VHEEglmTM1iibIn+hjl
XpeB1GjLKP9jwRAK2ym6HpnBzfRL15iirInCySLvF7gobRUSpWttSfoc5FsdxceUN0vE1aWptk5X
r/Xmrcjb/zVsNfKoWJgqf+OoAdyYEspYC4LSr4ap6VJDTUiCM7VyvPhT4/rtLavdf+h8e8KZiUHE
rXBe802neu1swUrXf9E/CthMIGQBQH2FASeKFW4lc3Ws9ZMcYvZxujPuoLyxtxguySF2vmqo1fMi
xsIoC+J1Old5wLoFWgFv2Cmk40ZZP0T2x/UTW7QXczoUP4pQDX6rgQ5w9P9g1S4JNoOtrwUUnz2T
1ev/fQG0IM6o0RfUB7KcuCKoYakwee93f8bHLQst6btqco0IZSpGtysLfzJLHVbUJUT6g+ecqQ4E
WEbm6W40bbxeb7yNLFv9V+hs9Q1rW8timWLOJmVE4oAXk5bHF4ztVsl2D7tb79gQnhy7DcKuFUPq
lzzcnBplR9yxiTRuBDUFqANIZDTP9dt1KVnSqzkFyn708tBDSOFUvDf01rW+oW2uE/i9cxkWYk6B
ikE0ceBrpQIPpSlOoDajmaIPXCPKJiHPB+82MGLS2TeyZ/YPlvm2TY0vlpVceprPP4GKTxpO00dP
mUIu4A1ESOSK5IuF7c6iQQUjWpBgl8sUajWPm9yqrTfPZLGxmNec80FZjqJK62GlfIuDhu2nZ3QR
W67Zotvkgd/pN9cvjsUQZT78mBeyZDIf0smeyPTGgMLHdRrTb1zRZzr5XXuZWw01/CQSQeKbTBKs
bsNuBUaEwZBxupYtDqMY9AGodBA7gDuPvnH8+jdGKLOQyn214jgclhkg2CWRMRoROqZYfYWL9gB4
kSsV0IWyQj/J9TAXsqzls/OrZI+b6EZ2rrMhLB7VDwH6EZ5zWOYcFCP4SH3LVreq0QMEIiRiRkp4
9WNaGsx1aZOJ+SUEM5qUUQ+l2Au1An4XiPBGRlQMa0/RrWq2Bm8bxelfeaTuSiyyvIwSHCLid9ng
sBRRfIjtyFDPrfHmW9yGnwZc2zVDCpc9JMD1RRE6LEm0sLddLgFsU0DaYd2a4Utl+DzJztuwZ9Y/
lsJPQNv+hxJ1opwMYzRIoKSIkPjaVsihz8xx3YjMcSIWKeowO03NesEXJw9lh2Z02G8Boc+uwk4/
81tGfjiiHCHgfINVIuHOqshBuhi7n2Ui/xEsoxttlnywaFEuEQFtmocxWBrtFojjoQ9IOcmoTrcB
RlRYOaLFmvb8rij3WHVKmgBJE6M+QGCSrGSvl0gE1OvpVYKWwV3moFxm+Ovrir5oeGcSQnlEoLL2
Gd+CqrRaV9Vj3tys6rXywMcPfGMnPLlObbH6iHQl9n0BcxnJcepIo1zjOT6S8Eo5bWy023WHfY/u
sb+p2M7JUGeJFXg5oA3l6W2uk0Ymwi5/Vd9Zejxpz29Z/GGGOruoBnS84IEZ9PQVxH+ehkH3LtEe
gW54/dyWb+mHEhVTNFj5O1Y6Hj28lVifMdlPT0hWjMm8nCkQmD2tSj1vvGK6HDPeH1ITCPvw9JLF
Uqtl3/XDDB1PuJrMqT7IpDem3ZuNVT0UG/6+f+tIaJRmw0hfT1995Zbo+hkXY+VE5kKLn8eU5Mcc
3Z0pE2Pq22b/oiJjhznQTqc105N5nJ2dwAF81C8gcROUnmA/B6bx2ARG5EiOb4tndOZv2rvYcllC
uCgZM7qUhUf7g6zmMeiWqGi8Fg83xc3tddlbPL8ZBcqw5+hiDJUKFHbuAcOHBuw644ZYPFA2fcDS
e5TLQAFbVxLHO/Yu4OFOXeV43d9M7yJF/nNPlAFS0tIbCh60MMBnCnc8Sde3rGnDybpcygJAvGXM
iAvYeaX9mriTZa+OM11uzuaG5Wanz7v205fXff1if4d4l59JXawyNoPvjVIDRJXKTg6dbbAKrqyD
oC62AwR058k4iPe7G1ZfKuu3qYtU+zpRGw2/nRjMPWEL76vLo6H9h6dzDcC0m7Nk3lUm4HqsvQfn
e/9x/3j9DhZmBi4pUT4khyXk2umIIrIBanFHdjAY96pJbOP+Ll3vXk3om2VaGD20GB2B34Xoa8JE
eRUXE5VR2UIADvZr9xA8rKzE+AT49MFsT3e+iXXvG8MJ7i2jMe+dY2K6hmfrm4/rJ8C6R8rpYGts
yLclPsK+Q26U4Td/u5rL06VcTdOuBn5Y4cd78snS8oW02vzHf03ZrRpFqTxPac6PkcUdk3X+HhNg
uIcPJsfaoHZd7elxu385cOy7vPRUouCOpSJOB37DuErWV1LqXnCV6wYFZPmff3miPPOu7dhIujuZ
KmBHsxo7rwugSsM2DhyfBN2Ar1YIIYys+EKe8lJGKPVOo6QO9ElGgH5/V+mWmD3cxne1jZSyuf/Y
N8ANHXZ76bFWDO3gv/s9CfchC4pfnK70vyv6r7m6TnAHbTXpGJZZGxKJsHXR3k957YqkTmE/Pwxk
7Vhf/ygOlGYPmpa2HI+D7YnB+GmJJWqUYvc5Gj8jFb+NR1lUkOg2W2+t034gd4Z525C982Z83Dc7
Y21O2G5bKTQLVhzL+AQqz31dJ3+vW1pdyMl3aD4T8MAXMM4xgp/da0NQ4Q5N++BuSiIS6xNbAK5T
w5696wLxbdpm5DpRH7UuhlgWZGPqZNOb3HtEPiKUTCuHI5vSxlhhQrKCyLIZHQ9okFE2nLXx7d1m
QHpb9Ij0flKOz3VqNOLu3APUH9tyE+ugEN4jheXlljM6zfq5Wp9WvCX9UW8FbHdby1jhu9b3Evbp
EX9FAiyf7LcFkC3I6iDcARWEeD7aUuNNE5P6Rv0S0EW5AfwC/g+jGex6bOrE6q91vH/6kkKU6FfH
0hTuq9QMb1oXKzzu0n1eW9mjZmdGjc/l/qzelPC7IyJMSbeWbOwWrYxs7yK5lKwF7Ps43GQTXtrn
gd/U9jq3P3WiYMJ1g4qZwW8L69CBaBA5vRk2qGkjpaG889a4608Fae9PK8s3kMjGJjLV8M3cDlfk
eVMQLJiGN8uM/oQeXpurycZW1pBUPTHwHDUAGyyRt/3aARbEnbYOLEuzkJE+6LfeLk9RxrhdbRML
0J6dnaN0Hr8r2KA3ksHsBUP/1HbiRq6JkqDie7zxzawnGzWY+qbUHRJ0tzXWa3au+aFgOmNFis7Y
v/HvyXr7VOyOhak8nsTWask91qelZgK8J2nDmbfuNn/QzkpOgLgKSGMsDbI4hMZrAA4LqGuox7Yz
B4e3Ns32IXtPKkNZ+6axaoAbE9jaEb7Pqg0tB5IX5trQogEZwTKBaET2zt1YuXPfEQmYuOnXR2eK
J+fjoXtSJEL8raluh83qDgMXW3TLOqT8VDuy3qoQ/pEj9cEgKSIPQ4bp+oMVTWdNInaJ1RXhp2bo
m/CIVpcTse5LEluFGZlA+mqx4/ipNVrscdpG5lcjAAbKKclmKx2M8fYY2DwR7soHHxbwjMAX99Ee
jxv8y3ZH8h6HhsxVi28xPQOn76gfRwWdQcYKP4qT4Ixn30zfx7UNdPYU/1OwdgmxsWvpiUOx/8O1
svcOENcxmnNl0plBbumxdXSejPhTXp+y3bExwCkAJTSUhNcB9qOc87V+Iwi7mDRm9PAJLzdA8vfu
HuCx+eEDg6JEzskH74ikckbN3q7jbUbu9A8vJf5XYA7Prv2g3WBldf7QoOa6zTBybELReNJbyNc7
RFpvN1xquh6k0rcaIz2g4L02lI+3yAB6rHQ3wf5sG7OqDOLEBEf7B5lQbnOMazKcql1slREhzsYq
ABKvm5iZ9izxhkO8E51y4gyGi7P5gq0CHimpdw8fz8npMbH7W/8Qvplpb48OD2Vo4sNWBf/XDdqS
m1UAZCRrsiRjyJc2n6ofahwXuC16cCUbqt+T1+A4NWTEZp2Q1Um1Jxh4fYOr2gbo+2a4IyZ9KqYS
xkoqY1lvAR8pJIawC85nOwCefmOjd+gm2+SInKUbHWY0PTBeEN+8Uc79gncq6lITP+TTFWgXA3k9
60AxCAyXIEvpXD/kheYeTCDMDnlyiDOnwfOehnFwrj0/m4F1AOqNdCyeoSwK1vlq7BrX7+zaJTnq
Deat6nhUS9xpnpOnF+ExJDvBhgKw2FqI/8CWhJUqkiipgKi7ZEvMW19sXa876wTV/pS3YSExSp/d
oNc9BB5WccNEkFuoAEy8/dCkjjIqwibxVqAJZPfUhxvEbpfA/uoYvLFClEvWrl8/67eoT+6lTAzb
HBGKecf4yt/pn8vYh7po36uEEuvcpgBcJ5GlHBUA93ckY5ARWXSoWBwQZBlXxaDzbANQjZDDiTNe
D2fPgqsjDpYtPe4sntw/Oix8xQUJm+WD1O9a20xxvKgqhGR6vaCYxXq9sCJhegBKW/V5x03Pl8dd
a9u+eQ7RR5KSpzMCEPuOONZGWW8ffWIAKv5jMLaeyWqX+e4BpyzQBX9UMO7KYlzUPfh7Ns3D3cfp
5BTkBaGlvctIYqGJ0rYh55mxa3euiVVTwH/ziDmiOGp8rW97w7q3tvLuHq6B3ATm3Rec9Wb76Xwe
eXioJ4kcDj5CMGdlXZfo70nSK99N1+E4va0A2IAoWLBPrnnYHMwOn/pqK06FZwOG1RJbIntsMMxO
rAo+Q5u+3wMzkQhHAcuop7RPYlgscZN/l+IuFOr7OTj7cbXz076YHhPm2SOHzXTSa8N6P6MlxicI
01KzMc2PAG/BATmdKVpTTAOhlUrwdGLkdr9h/K8d8qUN+h8pV2MuEvEx2Ltgbp7vnrxbefO8Ppib
wljd1MRy1ga5xz8xOYO2AtWy8IHG2rnHkk3AZDgsaWUoI12B4nxtpbbTpQNRkeWKJ15oXnWk/yUs
S8XIxC9X4g9eUidYmosHSykgDOqeVw7GRDmz2rFuecmazWlR9ljx0VcGSLsWVjOwWuePS+6nu7yu
IkvBBVZV/3BE2ebBDZKoVxUgPBmH6O49MeI3TDMwEeAXIADgDWd0KNusx6sq0xXQ0fDg66xX6b3E
ShCg3aYALufQko8tp8R6+Crt6wyyTpFKgTZViApv/H2KvOW9avA991pHWE1xLDKryxjDD/VhDHKw
Z8YukRLi/kkgFDE08Do7i5keDOpgh6iof2/5uySk+FqUuf0KMdpBwPAW/EHpcHhx+mgOKvGKSEzP
7hxtE39OCAsFQ9mXKgpz6pSuC7mUD0ExUW/u7qpNan1cZ28x5TonQAn9EFelUEkgICR2MpiZZomu
8eJt+MrSHwfXxNWxFhf9F5rAh9RETcCuc+ru+NGNuEGHUh90wBOp2xCJ8doaLSN9+CvufihRfpTD
ttZGCsGd6T6Go1mZeLxGZuPwuDCOkZlcTAFNs37/jy3a+QFCPC3bAGzlpkI67JwUiLvhMakECH8N
qESEwdySU5rTu6xc/U8k96OXCGAufhkd5bg2RBRi/a13f53O0lMMluSHL/op5vqVKwd4DiGRkjmy
KbU2Z+U7tFKIuwQLuuKDi7gC7/ptiBq6eiw0wjIqS+H9xTdQeuBj+0vlTxc5IGEUWbWz2gvWffH+
z4dK6YMbchym03GJA3boYH4Eq3Tsh9XxLyb5J/P8c6iUGwhFsdDb4ZuhCcUuAdBCZ2O71prJ0aRN
v13oDyXKEQTqSh7iHhxN+0J1QGe1GE/H9Nxxmp5zESuFyFMEGKhkUmYJKOUKUp4rdV2Y9NwGdOWN
anJrDxSFm+sCuuwKfhikzEko+ynne3j6JZgZidYxMJffAmY3kTiJ2LVzpGxJI610rFzCjcm3HTKq
2PlrAEAYBcYcga1uuHYAqNF1C+u5jQ/cxjtVDqufj3GVdONFzFWJ6MrwrYNRPTQNMGNULzdV32rd
r//1mQLfVpVFEYEXQG6pq0u6IS8zDsy29nMFkLASkwf3LN+6nP+YUaFuTm30cfSwDfz8qBPfiHrS
A7HVI5UpokkmtgLbux/emVQXLvKCN+oi5SSW5ESGWLb2d0yJt6pgIRdpb5mbNxYubEbq16xP5YqB
V0y6lxAes7GKJZr3rBZciUWE8gOCqhaeB5BHDFfou/QlRZ6sdmSruNXvxtt4NY0wo9/NyBGoZM5X
eSs6e1jvlGwfkCM1TYygmkCvMXlHZzbZL0WhFwdA+44sGdJ0umGcNb8yCkNHL8+7u7/5zHdPOToA
ieoMhNsMLqpo10V4yWcoAppBdRnDM1j/TtFOFd6LwhB2YTAwC+ju9285Mzz8nnCnrMIFEcoxJV3Y
oR8URAorOepH+dQ8eFt1U6wVK7iNMNM7+cRjajm7HqnwrwYNWV/pLYcUOhkwaMFKXiw9Ly6+h/Jf
eqT0RaXhe0r7IFq8TNa91R5rNGixxsuZ50u5sITT8katQMp0pzpMBAzkh3v9hfViWjDvFxxR/otH
v22s+CBzePe2NyuITEdU67qsLKrQTFQocyc2BV/IA2jkN+6+tGT7Fm94RijP4oMydpEqhB5fI/t6
CG8C6w+3LvEE+xufe3FalHHDGI8Yljw4KazKyqzGQhM23HvCXqi8FMbPSdEN7bEn9Aocb3fGjDLR
dtLOQ8ntmNn1Q35g8bWU9LggRhk5fUQvtMzh9IST8MzDkBw2Gqqfgmlj2PBV3g4HbxubKuyJ+dJs
jPRNcTKDM/aWJBOYNpcYxWbrHyTUoVAEs1z7uHXal+tStJT+uvhI2uL4rZjH04msegwrPAUSil+Y
ddY6O2sdX103EskkMyjXwIwPhVMwkFEx/NEoeSNOLDdE8QiN80Nuhb4Zjtsyv62KNZ/fMz5z+owr
NkujbFaIk1TrGmUH3nC3ypO3678rn2uL3wEg2AmJgQN6/ygAiBLYjwziy6qmahKGLGRsr6EuslfV
Qcl8XORgdG/PqFV2pEbBPDWDbXeIV6jvjUY+Eis4yyd4rgZ/G5Fup5u5yfiSidKvY8AOWBVhzkr8
tS6TFznJ47BZEoFx2CJRLqAMjurtZ7G56Z0Ao0wvqL3dh0TeYQrOZA01LVvqn+IPT1nqVCpd3W/x
rJIaI/rE4tFkAyW9Z3C5aHVmVCgj7UW5KqQejps3yg/OiF6QlWfh4i57ghkRykTHgIQSVyGIIJJ4
VDGkE+A12J15cnv9yhayIfN6GY1m3fAFX8o56ABz+E68l/ACdK5TWDZqM1YoKz2WySqpJ/GEU2tP
ny+xk5mM2Jp5XJSNlhSM9pYpaAzYnCE4+a7dVh9GuGbtQVhUtR9evr9jlrX2/BY1s28Jg3T3G+5O
tVvkqK6f2LLRUzRJVpEgk5GjhZrNqAQyH6RNHnVImwJbxH3UI0PaoVcEYfXKjh3jZXqPiejOkpEl
UB7L9QdDxJeDzNkXUDIu+7FXj5LfnZ/7lABK0Nu2Ox2dC9NYXUj4XXpYHYFDic3L6Zr5mlg0pjPi
lOwPuiRzfQTifYMh7U1K3L1FWstiGO2ltlb0P2uqImPxqa7LFJNB6DeSr5QddExGp0Ib4E4BpmH0
KXaxHQJH3hZEGc36qQlJdcYWwV1ewGzxIcAi1afoHn86OatrbNG6zD6KYh6lHm1U4xZxE3Y2xZEh
nx8A+F89XRexZYVZCRIGXARZEr530cxEDLtm0iDGApHzsB1RSXoxHpiFhun4fjmDFdwAz6uYNqBX
nbtYitD7bj9xkj6rrzv5Nj6pm/6uT0iKXb2vt6xG2qV8goKReAnXiTyQrFEXmmF+XeHcuDsHX9Hj
tHd2yiwHxt5++nNEFccj2kG4HdF3c++v85AwjnTy8TS/ABVFHWIlqookURHvkPFZH/JJB1M6YL6i
PEcWMCv3PJa39ut71qSyMBmBa+QosxpkQh6soqID3Ax2QxRHuweEv4vuK4NbKyw4tO9a3y9qIvYq
KJoGdaGxe7y07Ip0BXkpzd4Oz3VieJqhglrsWMb+5WVEMJi98JiI/mAc65IYiTPKVHRTu6ObBW3V
/V9YfHRU7afMBlbgfoi2SApk+BgucUkD5wSpkNMbJDfjGrDqu+Qg7WOixIS3a5aRX7JyEFVd0rRJ
alRKXNpoHOMSAOLoZlsRCesAi9So5Nskxw5j/q1f2SqnGxi1M3RgPWVHN35JOGfQ3kJfJG2+zQS0
N6ZtS9TMEXwM8/OMD1yY9VPQYv3zgZSAVWIWSPmkTVAlzY62HvEOny4gM148g3figg37uRSMzClS
XlwN01ZaeTh5Cch3xTauYJUraepC5NxnVd0cx4OOgpBvtIjxgUfBRLVdil9F2EReV1VdUTXqA/yA
k7QhxAcowKvc3+kYKuiNI8fM4y5bqh9CqynPOzO/q64cxnqSsUcgu2Mo6jkisqXb6b0A7PKtDEkw
j2/iLjealIRb/aY+sHJcS1U4XO9/eKVfDVIrthFf4BN2E555u+k+i0P+lO7GdbJ5wxQp1ts7Vmg5
4do9shJJS2GUKKsqpisFTfwFiDvGrhjH+YAndTFlzdDrx+xnWRgOh/jOaFB3Ka9i9OBloHGob9LI
mHIpWwQu6wfkJQlaaDiTlfJY1pgfknS5yhWKvBu6sUMhWtkleIVNzbLWDQDb/QNnCpvinVn4W3Q6
M5KUdXTdKB/cEE7WnNaaVbfY2A3MMYwaQ2rYYDCL1BQJS1IVVdblFXWm/Bi32FIiw6Vv7IA3UhPw
R+qp29ev4XZgJHcWX3PIlf9/YrTLcZsE+CkViD1qyLWgNixgfZMIYKKYFQkuZs3npKhTVIM4Alat
2J3ddf0BACn/KGqbKrPxn8LyUY7rH5T1iLRj1zAqLUslTmzP/eGS8jZ6Ew9ql4B0bWvkFIpWXRP0
ScS3NXoy0BXOCpIWI785wemOZ6YnSYskwr6SKccUCkgxwsABZo1waF38G8+tqNNCP2mliSoVykZ4
kw2JrkwBIKBM0E41vSF6449oOr7F7itYfGgiUJBFvMHwX4WSTilSOQ4INLAqvYRG4FXDtSPhy2g8
qf+HtOtajltXtl/EKoCZrwyTxFGykvXCkmWJGczx6++i9j3XMxDvoLyP/aiqaQJoNDqsXp1jBrLd
d4XVumVugIS0D6q4stuspjUGIZqd7gWd3H4qkkHfL2+Dsoj95jqh5dZcpiRb8hfk72TDyZxKBR3S
8SFDyKY6tHuZ5EOm2GM32FZUbExwymSvBASsFJ015n0yv3epXSl3GUpE2Yv2ZmXAtGvVr4zeycyW
p2ek7rymPhbKZy5XTgZYpvwrLe2UABhup8zR6+3U7EHVYOiCivyq4QZBDrxscEJZ/FoKLSHGoCTj
A0YOJvpH/4MVoCV9S38oj5d3bf0w/0jiC3OVQcNaliEp2Vug/0YnRvhrGg8pZmHh9F7jaJsgqzXs
BWJXCqwaqnP/WeBXO+LJYS3eWghyshGtjhQYO9TpFOfQCjP9a57OMjYZUA0L81kNzrdKRmUmEmrI
DzEGmc7Xza0oF/YVbfBadyqBuwymIhUp2mfGB6MAXlUKbH3yJq9maAeJD7M/Wna/Zzel6mgvcrTP
om1Qoq8Fw1liuxt3oGdrHFlxiYLRosORIJ+WQFtnZyr3ZriVDhgC2evXmel25c4ShlJrvjFsokIU
lQJRpfFGURlImpd4SGs3/zz2kqPvS8xb8Zzyoz+K3b41rT4Vx5nEmalDLanDYoOXyO34wEAJZnjP
S13E9D5/IGkqTHKsacCpTC7HMwXa2ACpPmBuOvKIN2ADKzDfRd/nIO/wU7dw4fvtNBElz6rjeSqW
C5FZ2eXxPENsAS5r8EHcgEIBpshWB3j3qrt4RmQ3ANBYXRVXtZscCw9VTkF6ac0iLkkXYMB0A+PD
Od0stC7IzYYs8IJfmWt4s/OWbUX9Fqs5rBMpfK6OJQjiwkoZcJUr+9eNZKOE4mBUX2u3P1I/uTIq
UYvFqgN4KpLzI4pWzkARhYVNnvoxP7ibV7f3VTe87bfqLn2PPIG1WvPHTuVx92SUGAGSE/KOJeYr
xaXzMV+nGPSNgswSn/0WpT/XYnENTE6U4mISDOY+9x1aKS3zqYdLpvZB5kYGItQxbjNHmkHfeHlt
6zryRxQXHg9TQGTamUh5b5WXRrMrwzXQpCWBzFfezKpA2upzo4HiUDVAHm0CQnO+srDV4yBSsTIX
rm1zXxwCF8/LvX6VCPGB65v4RxRn+7t+kuiQwC2aMG1z3E+VHbhAF6CExjy3+SHtARoQKcpaYHu6
PO7GkWoeYwCcl8CWON116L137gzoBBOW79VFB/iH50QUHwTV1dAokgJRWQ69aB2qRm6mOxQ4rPmQ
dm7JMi/7PebHooidrnNbb5hfEnO2B3CQsYOiHq3BHQJkCA9xs9fCEKrs1N0m6BzrtbMesuIq0L0+
e2+jl6Y8WtHvGQQmbDelmwgcY6FXIPKqA80f1BvSXCfjLsgE40xXY0sgLQ1qWJqqgCXoXFuQODbN
DCzMDy9Xr0R3CiA6PefOcj9LtM+5QpDSl9fB7+mpPO74AqIUTa8EI7i5J6AgLXCPPKG05+7v9/eG
c+s9/zQm29GcbHdot+Anwejk8Aa9CL8v38kvp+vbdwD7AZidrGiGyn1HkWLcLTOH6eHlBTmLGQSq
4PWbd4AqjGgbsX3be0uAJui3P0qn3H5isjhqkVd3l7+Ce63B8C6rICIFeQnRdU02OKMHJHQ2pYOW
+KUB/7d3cBLO/GSMip3nsyPPlnNZHqfQ/ysPdCwUwxIUSD0/7KkZzTbEjAHfSh9BLLtJkoOJHFRn
CtbF2YV/5CjYXROTX01N5U1Q3AShOVmJL6mfkQTPCgjXVpYEpmBVCujXLd1EYYlo6vlqQjUd2r5l
qV802VHrPsBmtwnnj8tbxjk3/yzlRMjyESde9FTlVdXNZeqraPedqk+Clm31ds5dNtQCy71874lK
fhPFPUmSlFdjM2I9oBbGCNOOFAIB3EP0TQB3LKxJ4w4jH1JfH5RnChY8ULp4Y63uDQReEVH3ZjB6
cWLU9uU9XFW7kz3kbEwwFtYYMiwsbILfrZHaWjz+nnXpaiZKJVBxPgHyzyI1KB0xDITqvI7XYAgy
Qkw29vvWU6M7MjpEv2X5xuxvWPhmUuQh5qNhRHapH0PyEuZoTpMGZ8xEM4NX1fPkQzgPSisteVAH
fEgZJw6VH2U9tct5e3lrV3UGNSlDNxCTw4qfq6eVlsUQ9lBPGmKAC0Y6RZku0JrV0zsRwZ3eNPeT
LvXQmrCJrmtdc4262USG+jtvdMHhrW7ZiSjOKAdVoQ79spq4+SQlqMOij9LwLu/YugxNBd80wKWU
j8a1UqUDGdrUrwlzTOmjNtE9L6p7i4RwZ59ZbV52uG++Od9JQWqT/thPhmC3Vk0TSr7/WQn3egz5
hLl1FoTIOQb1lttSegBLqTP3hVOEP//NrqESaaIGKqOmdK5nMumnsK2hBEuWqaofS0O161Sgaau7
ZsoaapsIlTFu51xIH+dDH5Vd6htNMNgMrOo7cyyCTVumopqBSNTy9xOzPhQZpUGBvQvYE+swm6y6
w9Qngd1bvZwmKH9MpA4B6OeETDWwD4EypH5TG4/DbH6AsUegA3yc9o+5Q/aKEI0axOKHLOVGpKt5
M6V+boSdnUb9NVXzK5Znbth2mzhvb1tcU7lPjmhdcKre01kYe00cuakS+oMeCBzK1Y09+R7uDGWa
9kGkj8uaJ7sY7hrto0yfLivjikXSCNrHiQmIGFjfOKNXsx7r7KAnrOt2IzGTrS6XyPxmcB0HIooU
+bz2ssVn4jgDWMpW0YcjjjEvhw2rYS6GX3QmjyYZnlkNsuFsn6JjCOU9Jc89VgKtRgXHvOIoahg3
Q0yCBQNJo5yrqzQC2M+mHq5OUtukyW1N6gAMnL1IRqgB1ofx79+VM4HcMaZ6RCarnlO/lRVwN1cG
0gABMwVSVizYmRTugjQYd6EyjNLxp+LTTMDmQrXtoId2mXqXNYYPiv85w5MN5OwX/IwuaQuc4dTd
R/pdGWPUhXKEv6/dprgrKsbF18cWMwG6XmAE/h/RCvA5CkjLLJM7O5VkJkkbBY+a/iPF6xyWGyO2
SbpNaeyZ2oQRwsHRBE+OLl/DAxSIX7mP2GKUgGVFUYDn4Fx+BhzHxFI59ec+d9MWYSvGIWX3l7d3
xbHUiGJoqIIaOrSTe7fNMjMVanaJH3/mGFp4F6hXQGXb2ezL8PZy/eOyOL7p7J/T/CPvqyP7xHpX
TRHWpO8TP8o3A9tHfrqL7rrM7YYbFEnsDJw442sjP0xA59DCC9WPuvlNtZsgc5jmhgvrjEdvpC0o
YP7LL+MeftnSaJtq2Ak9s2fZVn4GWzxl8S7yrR/lQ4iM9Na8oyC7tmyy1DtsLfIIuWVB7uyATftp
7S9/0MoTBIwfFF8FlQhCfO57RiNprR5AAL9UP0f9tTAFR7F6g1X8wwxgYPx44JmUdFC+iCQ+JlVf
RcNT3NsyeHy0T8z6uLm8lK/OTy4+WvCKpqHjFql4Uc+NYCmHtJVjRMsUxT7pechdqj7JLWia6gam
9wHD1NxMNXyzCMFFtGHjTaRtqrpzJbj/uv46igqeq1YZ0S06SFSdqhr3QTE+NBotfFBHDla/1Utw
d4HjfBPKrx27z7KrykBtwnRZuY3VR9ktu9dZ3UVZAlqqTHDPVw9aM6mJk7AsS1sO6uRKGCRKZzC7
Jv6oF46m/bRiwaO7esdPBHCv4FwrlFkjNClonjpz2g7VuFfMg1a916r5c1SeMhBoXz7xVdt1IpIz
KzSBHpQ9RLLsUY0PIYDYcaa4l4XwVeR/jAmKV7JhgSNG/vKwTnYONrOgSW5CSpkUXtbOupdiOuMG
833w1lptuwliNtshGVM3RpfBtqdxL3gIVzd3qSEoSJkAc85d01wfqiGKJBjQ8k15hhZ5iFsZSYEZ
mh3TuLu85FW9xT2yULBbCmvyua70RAnCPMCKJ1W7gbVyx2mym2Gn9eyQ3o6kFTZo4Ae/3dwTgdxF
CUgR1cqIfFDfHsMZAQQVqf/qBqLWqWimopvIY54vKY1LqqVmnPqKlNpJ9pZ3Dm0c9ktPvYCB0kAT
+fbrAgGsWpJpALly7yp4DBAoKbj7hhbBjqt+Ms6emmRemEtOorkq8SI1dC4fHA8k+UdXER4hU4uF
gvv6fJlVi3xtEkapH7VD5lY5jR1jLHW3Q7Vmm3cohQLrPLtSZmxrzUp2sjHV95MVxgJ9XbuZqJxQ
zQI5Kp4Xzj1UmNXGaYfvACUeni1Hfr68UH54zddCTwUsH3ByKUNFGuhY4Dz1reLmb6E3bOlLvjM2
0XsLmpqHwkkAYvHBiXevOYoCCsT0OtkDOdDcZH857PHbt3C+o0GyJksifAtcGn1LC+JR5bPXhk1e
39XdKw38KBMY21Wn8XT93EGPcy+xACSV/nHK7PLlONfuhKoKyNQQz8EsAEctKqiuvSAUdXyE3sgl
ATlwvuVDYLXqSDLkLFLDjqpPWf95+VB5nO//buQfCdwlLWpJ0dNlIzsnAsYXBRPMBPKVGD2p8c7y
lF0T2PEUC14RgViFcFe1nUhXm02KRFxvJyp7kwcPrcRd/5MV/X5sb+TMDsenkD2GWWPPBL24usDg
rh+nrFtIulswGXw3nFo1eGKQxvD1tvxIe1baxkQ3WYIutHa8yYxsi1ZtLYodKdw1oXyQmbwTbP7y
hPA2mMJPMxUFJyDzIN0pycYSjcDIydPoiSW5rSewjbPk5Lq8k9FkRuTRBl+70yXSZlT/jb08Fc9p
V9YTbICJJ0CzgAUOSqfSKgCfaaQuKBhSu4qRCF72VSN1smJO3WiSaNVYLo9q98Zi9GwiERcS0fzc
tYcA3OQgl5NNQ6W8+xCztiATDRI/nMGhSoBYjLx6eFHCV1L4uVZtFLUW5FhWXRaF4J4if7lMvObM
b5qikzdqCCyS0cBFeGlHy02TlzhHqZdhdm99DIb5Lu8HwfuzZiIUOPqqDjXCwEhOroEWxgo8w0gF
p7ptjvBqReHqYkt5LVUN8PgTUDagRsXd1X6gU5NKMEKldVQA5Mvjp25ETS78vHwdFvt5SQ7vcEVy
G0khkvOYIOVmbRA7SqbAcZY7PCt4YRFPpKKe6DW363RtnNvVzmVNzBI51DndmNXT+NssXjtXrgc7
65t/cVJwDxQDzYsm0kbcPoY1hvYMSQ1TW3xKAfhxtdfLG7h2uRD34L+JgAOsNuevhTWOtWTMSKPP
P5LmKI2hG7eNwHJ/Fdi/nZKForQJo0mwknMhINoMQytD8qKNW3kXB+bkTnHRupgjLTmNpNDdNISS
N7IY4LY+60BI1FKn1irNls26fM369C61TLcIg8CJjGHxlqbaG4vadIJGyh0rCxXBzq9tDJwi+IT4
akC+uI1J0YiVxESCa9SOTtrsTdPWe12wM6tCgDZH4Qd3RPsCDJ24RxJq+X2cVpk/x3aZI9R9Vdvb
ywe8dtfxYOEOygQ+AQ8fjLsAxfMozvwMGX/af7JCxNK1dh8QxcOSAHwAFeV9nKYp1YhgEcgVORJi
j7wJnUY/wlx3Mmplg8Bsrm7aiTxOm1SG+NVESsgP5bs6Vzd9MTjC3PTaouD5w9dBWUZF8v9cZSOt
15hsNJmfyOgpSmFS6OxpZPQsUm+6ItmpjYhpc+2kTkVytkzrpaZI+jrzy/ANeWqXmIVAp1f9l1MR
nFJbJNPaOhgyv6t6Y4tmO9mJSYTG66oKtwyRnVMX7bwtiVEcpLhE8kWBuuQRcL5Va6HN8O918/Rz
lPNNzuZM6gwNK44Q7aUmWsBFCIa1Vx3jdenC6rc87IsunVwwzRzUyijazG+LOzw/gUuTo+4XvqQ5
gWAuyJpawiXEEHkLvTpogDgX1epmkOV9mflafyXLd7SLbFl6vLxha8+qAZgzagdoq6cW93Cn6A2t
A7qcX2E5PcPkJ2XfUbTNi+7Y6r7h0QGcxUCxgrd+XQ1Kup6pmY8r4szjvFXJa6K9Rkw7BFHh1pPh
Rako+F9VTzwTZKnTLDP+uOUB5ANiLmpkvowR02TQ7go2OHGGVljlYehnT5mecyN1jAR10mhwA6sS
BU9r/gTGUAHvgvDJQg/u+SHiGeoDOgfLuqPZXspFtj6zxGlH8zAZzJPAmX/5SFcMjY5BcnQBL8q6
bHLWbFaHopDHHBVZCR2L2ZVRur16M82Yp5i9xqLnfmV9OhaGK4EZmLr+1ed9ch8C1lXRkOFcI9mX
02c2vtdvZXE9i0p7a3KMBRAFlgm08n4xfZzISVlqoAysZ/7ArtTAT3XtZmqaRw1k/LpM3y5v4Vo6
BY6FCvZQFaVTdISen1pqxabRL9IaIwfxR09Lt2zAsJHWiYXyNhB6Vt4fhsxoHQyY0h0SqcM2zWpp
e/lDVq4n0MOqroCRaHFzuLOsSloT2uW5L9WV05fvc+ea8EY7UVfgyu0EtwYqAQqGbaMgxWlpS4uU
jWOZ+7WKJOfQ2o25r/aK5dDZVtUPBpKtywtbPc4/Avm4dygaVkV0EVi5ceGhwj4/k/ZAM++ynLXa
gA6tWaZ7G0uJlHsDcdeDvg6wg02yYxiG8AmuHtVtI8cEfvg+RKrhed6On5jaoDm7DJzNAm9p9QRP
5HMPZJnE+RhrkJ/oiB3ID6mMXWr1dpvMgi1du/eYtYhbr2LFKKud66wS0gGDXrTMLwJPIskmTdBJ
o+nRZiisHUsqkIlZsuiiLA8q54jreARN5PoAtwP79LlQeeHQM4M29w3gfa/HhvykgQ7whBVElj1k
RemYZZpvgszUrrtwLreyObLHMWWRayXD7GECK4Lvy2e+8m7qqCKB7YAAaKh8Xe4TU6EOAZPNIM19
Fvb5Zs6zzokjGCSjl0VwnjU1hpP6ZfwA5eBRVnVa1glIZTPfmD/0ejr05DC4COa2vSQCpqzh1/CG
qBiah/50zDfkNLmkSkz7mOU+revhuo+MwAsIocAeRqEHzoB4V7DC9GIgApyJDsB84JXwxqErvWyo
G48OrAcUggxX44w5EKSpCsHGr+6GDgttYfiDgrrJuTK0CsvJNNU5qq9FsU2LUtlqLLI2aaFn3qyp
8a0aBGx/+bTXLhiAnguezoC95lMPTRsrcws0pj8bAH0byu00vdQ6KWwSiNa3KDOv7HjLwaahqLKK
ku35+mgWx+HAoOxlfdD0u6wQXeGVtRgEpYplYCGKpnzvAVMwbGEOccSldt/H9+hoGihm1IiGSq+c
E3iJ4VISZB4NaMH5Oto4RCKFTjinCO+piRan2dZGyZ7kdl+N75fPZ2XTDIDpCFxMFXhqwqktZbkV
6hHFbWQ3SXvMmWiW7ZoAUHwjsIZ1h6VdNvXkuo8NSzOaYDVNUZpeqlDMqmlaY3t5GWtHA7IadKIs
MS+qLOdSUjTua30AKa9A0lloI0vsTNShsXYupzK4leisXHgfl5UALYQUV+rl6JIHDkAE7l+xkAvz
zv8thruoE9R4yjoI6lAyUMbZoeMjEph/bw7OpHAPEmn6KQ8KSJG67Vge6tBWzf1cOHEhKMSI9o3z
XgJZr6RBhaBh2s7EUT7L12FyddHtXFU0QFk05FV0pCWWv58oWj9ViqIxEwOhVVTqawSJHqposmDX
1hRNgwVQdFTrFZQFzqU0+dgVKNcXPmmCNyu4DSJjM6TmLsxKgUqvaAFgOcimIkxQDIy8PpfUKnWs
YDwBzqesjKtabcDHF6n5LlZDxfvr2wMEAkQsqH/kpbi4vKrNEXS7Vu6bEhp9q8cy/1QaNFHUguTj
WsCHYu9CEG5hiAyAVedr0nJWGmkp5/6Sd7yX1KdOB4O9D1ZPe5CuTGdWnKG9lVr38vrWEu9oF1Fg
vDFPGWvkrFw0Bot3oeQ+KdrdFKWe2t9bbLgaQGGij+Gx0GpksK4MXRJIXlEXAGMRGWkwf+gLl88X
HHZWgBIWlHKJcFtVscPi54jxbPLj5RWuygEtDjpVkeiX+firlGp9rChOMKzQMjraRXPo6iMT4fHW
dFLGFmL+D9pevj1NYQNodtnFzM/kz2o4WuMrjQTWYl0EMA6WCg4jNAKc71g3w18lRs78UXplxmsE
XNiQ3V3erRVTYcoWAkh0GywoK04No3w0o0QvvpahoYzY5P/mOE4EcBa8KMlY60nF/No6AuE9z2gA
rY/CasjaqS8VLNwpgFAwRv18r8qQlixRSuZX9AjMrmK4iNACkSFak4IcgoqiFXADAKOdS2Fk6mvw
nDKf9lcYKGmr6a8+fImLl8uHsioGaV7k4JFVBlbsXIw0yaSuuo75QA9vc68Bw2klt45VCSw43zq3
lLNN7Y+gL2Nx8lBMRprWUtFDwzrLVszWg8BNlsZ3cBqb/mqJe+KhsjPtIcnAlTmHum821mEGoWb/
QayHv1424Dxf7jFwTHDEzpetzbSc2giVM8Ze1f5noN9L+m2s/f1jciaFe+zDshsKylDIzqzhYHla
CpbSUtQwu2ZmLYSb6JgHZhW9udw7gs4yOTZUVK+AuCgmA4MksZcVASNpdtBAXxJjWKHCBIQQKwYD
Qk1zsXxARfGEEEle0ioBk5Afk20EerxEuqWt4OFa0c2FPg5ZCqphLiw/DQflWkxp7Sa0eKmT2w8g
VC2KTYqGqwC9zpf1YVFzLoo5E8XdNqsGPL0yIWoiRz3pr2JMFqzJHjkvR2IfUcN2IfUui1xU7JLI
ZfUnFyJQGGnGFth/c3ysXFZcGYZuN+AdpJNoQrNodZy2R/UMhlYDokrNC56mqrhN9CvWvdb6bZX+
DKxSsJtrqUILCWZUOqEZYMbjHmBciqCeKADxc3OXENmupQhcvJU3q4o7RZGtxvZQOLKBgCGvzL8v
EZwJ5+4DYtScyiXOUmafg0xtqtzp3e/Lh7fmU50JUc9Pz2gjLTLNZYXInyWu/iZRxwAzG7HNyLaI
PUkgO9xWmiGwo8vv8lpzurOcoiJIDqeBYXG0L9y+7NxQrwT7t1ilSyI4xZzaOQhJALxEEznDFgBE
HaxkzV5U4BethFNKg+rAiYU09YfDZhS4M+u/vcxLxOBEpDi5Vw0dlE0RWNgl5GhlX/R4rL1lOPz/
+3meoapo9J4GS6U920+P6jb/yA+Wk/0AguWm9g6F5EyetV+I4i8rnWBVFud4JHnXlIOKTKLU1s11
EwaNF1BJSDC5ZDq+n/+f1XGXN7earM5yrA44cVBGL7NiC0fFAFvRtLM1s7TgdzWKWhTSFJwGgMSi
pWGqITN6RMFHuopAqty4KP8j+yLYOpEo7iVGmUZhdQdRA0YQK9bghJHp0hppZ/mlafdpd88mUWZM
JJNTQolMdd1UkFmgll0PG4Da7DrZNFO3Y9ZVRz4saf8vFOTPhvI5rFCOJBhlFauk27TdolH38u+v
pVsBg4ajgUBkIZDltjEqiyZgAbpzDMWx/PvyKj1InvGr2Db2uwJarXuyUzHN9rLUNVfjVCi3jyYb
pK43ILR2Q+9exMe59gxjKi9SlyrQhuiDPjfkcozIWVItgA3ln7Q4EkJ2ev6I4CdL/r7qgfjqjyRu
8wIjojRKgHUxKreIR/tXBduq5pvLu7WqdSdSuN1CgNXjaQiWhwnDoofSGbWrubkK00eZYYpWveAs
REmt74YJuczFv0d8h1hU41bG5DA2Qf+OyiAADxtKh7uhJiI1WHEqFinIzRL5C2fDmT99ysDvlmUZ
ymOjbmfSJumdStG2ck/tJnyfQKvGxviqfwo0wb367ohCMtLoX8lUQNi5PYV/rXcmA/ampxizJqNi
oiRuJADcCITw/Cl6U8bwp4FsUOXjkGVL6Nooj4EqELPSA3u2GL74l40xyWYZwJ6sIrsifEm6EsFl
6qWAldbts1w9UmRNrNGfHpJ82zMD+Ada7iapFLR/rWoNMnqoyRP0Wn3rg5NqRa9zLFjPrxUUH7X5
8fJVEAjgG9+U3KrLKiuA4wDlU8BeE1Hf50rohb1cyEEWiOdSFj83HqmpdHltYC/lCDxPjbYpm1tG
jj27TSZMg2eHbCR2OIl40pb7dP5CQ+yCO0faHS8nb4YnzVo8kBFiMw8hWP1blm7zOPdaYrpC7OLq
LupIeAAyslw/7tqNCWVpPy7CIsM2pFsE0wKf9ruBx3KW4gsa1RBSfnGXnURCSaDJ0RxBQhrp8KAx
qQJ9kEUhSkGIxCwLPRGDBBpgnouYHBCrhTChYcdJ6/7VYhbkqgmiM6Qgz6UkNfqju2BGDSlvlpZu
tFNKocC9XWmyBkUeVE5bspuAfnAhTpKh7KmSFEu5VnMbTQ9Wg7DxOum2qvyqNYoTBq0TTSn4ScDZ
LEp7rpqQU/HcTqYAHsdBjotlYnqaYVzn+g85jh2THKUMg/56VypBl9K9monmtXK1M0AWmYNDzNaF
lB7fn2/sBEXGHhksfSEoOt9uTGY1g1zFDVS3Vf0exjXayT8SdJaLN/27X3wuinvlxjDTpKTCqpOa
bQMQkIfXU5xuimFy8tgtzNymg8Pe/96Gna6PszBloLf9NOXZkpg11MeiF73dyw/wtgS4CHQ5wPvB
G86tqqpJQcgMdCAhOEHDq+L7MHwM1Z2+HR8lSXA71iyXIsuw92DUBA8Lt5xsJiVTJ0iLwz7a0BLs
G8EkTRDcpHu9MzKQtaJB3zAy9/I+CgTz2BqjVpgGinHcmKXesQsHN6Pvo7bV0h8RUKCXhS36/21P
/6ySN5lmLZeJnkLYEP8282MwCX5/zVU42UUeTp5kAJI2+eKPFKatqY+hFtoYDmdTJnAm1w2NDKDe
kurTAYQ6v14G2GsMMvaZPyGLOLSfedhel9GxeS+kg6y8S8pWVgKPgIGwVw5gpL+8j6uHpizeHlLH
KrJG59IX1F7edbDYCnpZwz2SKfS+cVunGj4uC1q1IieCuGX2iaSWqQbEZz1+9Kqj+wnzGgwhQQv6
fydoWfHJG5Tk09jNLVaU/Iw20YQ5CjGaUARh2tpDBzAG0qYoZIKybVHPEyFyZSSlUmI1Y/6KNva4
ObLo8/I6VjUQRcsFUo8HiKdpMItoLK1chsePqWi5Qx2Ri7N6IicCuDX0AMukowwB5Z6CAjx0YocI
/M+v9phv1/REBvdUS8TIxkKBjOKg24+qnR4A1D7cWl65+6jtzAkwMqvxauc3Q3TrOKbzomwq71Pd
SYIvWT2wkw/h9JzMSZYoEz5E0fZJe02GDal+XD4wnhUVyoDX60QGp+KgvqqTpoCM2pfRv3xVXaVv
0bvy2WBUqAfC6U3vaLVd3ks/zF3ldgI6An644zfxnOJ3qRnldIb4zjM20HtntvMDSAny0pmvVFuy
DafYADEX2slT6dWYohu7tYvBbhu6ZW/zk/wr/0U9upfxl8s7s2pkAMFZaAAAYeC5ALo8VZJOUmCs
3xRXA+TRpzt9b8S7/04MtwF6QkIZrLRwcrNDjul5w2cNqhi2U6rfQNX+GwtwsibumZ3H2pyDBViu
jaHdBhhxhFSuIijPrGothoGCw17VwKfEaa0aWJlkdhBiRI9o27N16amp+83lbVtJtENvT6Rwektz
tG0nMtDqBs4m7twu2CmqP2g/e+MVpdeqNR3Q4qWArUaiotCqkbOIiYZFAKxBNXBuR5UiYLEU4Mhi
2o3bcFZUezJr6tK8rphdmYoIALzSfIvFogSPaPjrveWsnmqG7RAzE7G5Orsdxp73GIQF7lRNOQ4l
Bp5WhVPD2dfu0hDFmxQoClWgOau34eQLOJtIQZIWSh2+gDiD9lynuI9smx0A3jASkTO4vr9/Vssp
kKVHAyKJACZpBkdJ9DGmP6QAHCDJ02UdWnNxQfSBAVHo5kXExN8GQwO2r01yX3uJMK3IcBvjmcXT
rRbeyG3ryZW0uSxwpSEfMxnxKgI6DlwPOtvONWeUNfAkZREAKFatHppBye1WaRMv7vsBdGJpDn4o
fd4gxI/33VREHpr3pJ3VNt3NkJaKQwtM+hnaQHoorOCNGXmHcjky1lo1gacBfaU2A7GD1+cd+otY
Zx7SqFaBURqto0lj6wow1nB/eU1rh7VQd6PEDP7/b0yRWVhIDSCkmS+ZzQbZWLtsY6clqVebf89k
gt1TNeQbEJMgypXPd6/HIMlUB9urr+FxkmsvZJUtEcEZreZuFmTk0uWjgBGS04qlKTBoIhiW8b17
RW99sUWBcoSHCU7ZRmAqVzfvjyyeV6poExU0zLhVSMyz6qAVB43uiSZK7a1FqIDIwidDPIemdW5J
RJ11I1xw9XMoB848TKFbmv1Plc2xYxXDW5J22YbWmaOqOQgp+8m7rCOrKdqTD/i2zrJv0RcClHnp
Io2D/pcH2bGe+19hb0uD2/+bjA6ojUwMHUWd+dvcN9ms1CIkWG+O2ZKFM200S7Si1S0Fhhp8LGir
RdHvXBdjVS+bapBgo2oXjG7zVZtvMvUYKXfmc4qhCj8v7+Ca27tAtv8jjnvtkjGLgeeGSUSR/ned
PdKg34Zy6el54ratwClb1IH3f9Hlhp4eMLLo30gOxrYta8vAaSmSM7ON9J4143Vi7jUzuQFK9Xks
NMGlW10e2mRRbwO2Cd7o+W5OgVH1TdTnfpq3blhd6R3ay9ACgupflApesjX3RAXgCK1GoOcgX0ms
kyio7lJ5oikw8EVVbyqp9EhhHQoMSvkXJ3YihlMQDG1UzTzpFjHoECqibQ+eEyCLXDmYD/FstgJ5
q3dsQSwtTYNg4uYnOJIoANengS4huXga210CAsua1Ts1BF4dEyVYsUXxKqpe2kYViF7zDU4lc76B
nEUooepF7veh22gZ5rC5Wjhu20Y6QO0ca7i7vLVrJwgOMxnVYThE8ldy4uQEaSYlcqWidYI2d0yP
HRYf40JEgbymkqdCOJdLHwlmVQRQk8zYRQW1k6RwB1DOp9suF2H6VheE51NFrx46DfhuFarXhdpF
GhC/eq46PZ2YM0ugvzQ0IlrWqihd/+KGwAp4+jdjbqjR9QPUUukxzIDOk1sQcy8DsC+404uC81YE
bQxLByIiARRqz+90oUz6PJUBUL5maUvd6HbREwEFWVp6f68OUHqsBboAq6X8D2lXthu5sSy/iAD3
5bWKZO+tpVszkl4IyRpx33d+/Q3q+Hi6S7xd8BzbwBgYoJO1ZWVlRkZcG4J+AOj3FTRNjPE2B6Gu
uAn/ZCgXFpi90LRZY44KgNJBfchjp6to6m0yXvZ+6RhdjmNeuottHcUixNQkjCPUXGGK7b57FFVS
Pple5phtd749a4vLczGm+e8vrAVghG+NGdCOp+DgTKGCRsnWoENhBK5q4EF129zC4LAPJBnvabTR
AER/bU6Pei2LVNwpdTCQcdr2+jtILuVmm5XHNOY4iIWxIekP/Cawe0hdsyRMVt7mRd/ODqlcj/Ue
/eCB7tGOp6KxcJZQycHtD3zllze6HlOM9gc/A6psL6IbWjNp2W41gXdgF/zQlRFm4lBcGDRl7gaI
M6et6NgdQLWdlaBc4XjxJUOos0GEcabvAyfJ9WiUUZtGK8Z5ReUw8FVHGF51ISGt/gq0MWc3LC0Q
QLYAfKO4B8A0s9VleUyFCNotc9zrxU6Ub0HwOHWcuJdnhZk6o9BiqZ5gJZW2GmSrRSKXDxEv2FwA
v8x1EjR1QiQMk8dWSlqhBFdKFWf7VEZRVzmbJjJWrYpb38j3Vq3ulfpTAOBMRC3bV83PWFRXkNdC
SSOQdkrGKwIsZUbAJQO8BciFZtIF+Xohm2xsMhUNjKhHOcEQENMEjFSoDlLuQzTtXk2oYtlt9+xb
UNJOpF+3D/oXnQzj92EeuFzggNGPrTHOUhWacfBrALqzOFwV3rbvN6WwqwIBJb/uAbeO69cj8jM1
rYZWpFr21Isl1AMOgw5ShZ0m/PIMt41XfXvMgOntpW2n/MqQ1BDkXSiv0mZj8nh+FihyQOcwgw3Q
GSkCU8xMWZWKQhtMNaD7hp2EqJ3o/jqBzBwafAIK2SSNFP7oCNJEDaEj+KpOJHl4jPuDNEAZbTJW
eK7e9TXvxTvP1be5hAIuOANUDVRRs1e9cNLioHd48wKkLci57wwIkleFWjacsvHCyTdF5OvRyq7M
jR7z319Y8Qe1CqwiBCAt2YogNlbe8F6yjHteCXyhvxwNBUicze+YmX+bMdRKXq1qFdgWrFPQb7vg
LyN7yUCMkysRTUS76qfdUPt31ltU/WrSX0HYnVq5Irj7DDFeozWd8xRYcBBzIQQtyQAPoa2L+Z4e
W8EAlHzm449pk7Sf7SSvpsh47AueG18yBYZH9MOiZAaFM8a7dl44eeWsZZCGsW0GGxlSnpAHp1bG
Q00sW8LDBg07WNJvpFXqFJpqAdj/c2Ot+vJY6M8jD/i0VDUAY+dvI0xwhxKukPVtCZi/bNqJZ1Eh
eRfMjGq+djSGj3oVacgmjJ1rKs0p8Go78NaN0rk+8sFYTiDBhH3z74F0UFqfu1pR2prbVpjljART
r4oJgMCpepY8N+y3evEy8NrXFs7klRXmTGZioTXoEURLwKpYczbk/IXMeTfRDo4YdtabBk3A9UnU
pK6eGg8Q26beohE03WrWrjJ3n7dd9ELcAjeH7m88EtGdy+avR9ArobYPAjrUAc2pIMByEe/xD2zg
OrRQWzKBtGaCcr0C0h96NciRy2dt2qc+uoB57QRLO33uLv2vDeamGcUk9coKNpDcBWBSpVHs4qyD
/dKyb49mac1nZSmQ9eFygHzH9brAUXSFHgAMGuZHNQT/uM9j31mIj6EH+9sCs6s8C/j9NIWFcVqL
AwBVlgsWKLQNoDFC0zjDWZw4tGWDrgVNreijuR6OMlSYuA4wofBRC51RRTIVmtu3p2xpK4NlAL8/
Z7tB8HttA6ieSh492JCeDfO9fDTap9JHxycnal2ctwszTGrTyPD0NNoZafcqAO1JdA9s8OJZNB5r
XpSwkBZDjADhoxl3A8wns91yOfPNKQNuO0vqO0OtT5YvHhMd9Rcz0s+SIK7Qu48GlnTgnNeF5boy
zETLAphBkrCAx5H9wa5VGfn9moCDlqhixXFAS2OctW5nDQJAudlMsa9Ohi904DedEDNO0sbqP4o7
iEpIT4pY00SX3du7ZCkkQNXgH4PsqwO5lDZOGoQEXl5K95rR+G6kZPHRH5rUSas2cqtEbkgbS+ie
8KABpQB1Qq2hGmkIIjDSd2HnjkjYn9M+CXU0KGpZ7sogiXQhOjZwCvJLSbarz2VPDshXFdMHAauZ
KvvAegrK8D7ywLrr7UKL1KjdRKlvt8NITO3fP2qt2fVgQwOU9U0eIkZnYiwHmCkNL8FGGkknvZsi
yqu6wPHd8uycmWtoVg9CSGSCjRXdv9dn18uy0ihkBCtKDYrh0jGjhgyaaYMsda3UOyXd+dCiQ02Q
1ma2igIiGW5W/pWF68azbLFYWdBAHJA+Bkn52JDIKp6Vlnfyl945F1/5jZ2zGWs/8fIW/Sip09Uv
yJiRcbzrlNYVQJILIPjPAEqSWbWpu6PSxve3d+6C4wGmHcqDgB+Bw5sFjslTIZRBjDArmZnDHnQv
o0JBpW4kvgedZEP6H+0xOy8p+liYeqxJE+7RY0SUXt341qZoIICK4p/wR+aAxgNDOmr4X4/eizdB
KATmEBuYXFCUEsF8EpSa6EZPBIh+CPK59WvOnfSFL/+26b6IT+b2fNzr15uugDPLtBHiMlqPqm8X
oyUxCkmgNNtK0KESCk1NiHpmT1VUrZNedEPPoGY5PaWjt/Gkx3TaF4oCUuTorsnd3HJ9xfxxe8mX
/DB0budrGkUKaGtdf6Gpl75RhWijkbsO+AwBjf2y0biFPDr6pIycdrslV4ypn6cfoTYwKNfWgsJo
5RxyCfs4zx0V+vAZcDg6esoU/76EAG5dy7+mTF/fHuNCbDivOQDKSJzNtYRrq02TgY0JCGEQJ50F
IyPTsDam59s2FucRbbtzfxew8WzCJBdL9OOXiD+N6K1p9LmjYaYqDXkKDUt28BAAJdyMEwFY8Hos
XupX/yGRlaNtYY0E4uU0a13d56Wz5h9it+6lIcZfCnKtZL6OQLQOWjct/fNgPkDBpFOb1VB5jlL7
q9szuBBcgdMK4Cn0qs8AfGZvANySd80X+td7Gnz1kKkHsaOFaWxTmUd3t2gLLKyoiINoCeRl17OY
i33nNxLaMcxQBcd73zo56EoL69jE4RrKXTy+4sU7FkmIfwwyW7DymmRMdeCpw/RjEtwkUJ8k8R2K
DXbe0sF/mCLV9nDMwUb8B7OqowQ501FAxIR5s2SJ1dVDixYpNbMToip0DOyU95RYgs5aeH0hmYOe
O/CVMmsHKmatjlRAPSvD8tedMMPi63KyjalVUV4yhVWme8kui0t/p+vl4ERm9xBIvnUKS1k7SOBG
4LjepTMP7dw5HQtIFRpHrle4NrrAKpMeWPkaPRbWp1k9DD4vslxcVpTr5mQW/kDD27WVsjH0rlUk
IIjU/thDkDAfDFvr0q3k6/izWcmhZdeCutXah7iZ3NtruzztYNOZ+y/gTdmm0mxSMmPoDTwU/ATK
b57c2eUYJo5YBHg89mVH4foaqsaZZ0ftYKLnachoo+Ph2rWFsBcnSAvf/qbFeQeGDTkmHTlw9lUp
pkOehNqMI2sTEkcGmcbXuOWxXC+dX6ysKYFwcBb7Y86vaWV1m/cz6Whd2hPAH44YFRbxwjZalW16
rNOH28NaMogkF/bRTOOKm/x6oS0dZMVdh368OtIPaf8iiWh9PqhTtdXDeHPb1vzxrOe9tMVsqsnS
vWGaG63qYBaGlT3B8UfV4FyKi3sXupDAMuL9j1fzfNNcREO5aia9b+HMRlZZuCCsiZwgMD0XnHBQ
ch37Ya2J7egog5Q5ejJZEskyr9qPZqqvbg946aqZW6KgH4CqE9bz+kuUvBr1Dn3Ye3UqwMPbAXDo
gxjb7fx4oIkSNJAwsM592HQcJ7F0mSIMBAEWemENvEKuDWd+GaiRh5nulM8KCXtLPdRtZJt/gHlG
/suCGeQm9G9KEIUc14PqYYCADCHIMdV4jTpBaTejz3vQLw4JmTYdUEMRLJGMvx87XAJ1gZtNUwDv
rZpDrED6N/7E85/jfZZOOpKlgCLN8lTw+teTpxaq19dzw0JaPaJJn4RQ+ZLT8Q/8CYSbFDD/Ymcg
13xtBS3lIIrtUGPNEaUf8Fx4apTAWE+W75Hbu3Bp5hAjIpctf0HymCMu54HlayYKrNHszkti5Mch
+UsLOM/txWm7MMOc7nHKujAxQfGICq4cfvq9Rixe1X1xKHMVAMUfCA2wnUcA+sfNF37Rqh4Cr7BB
u2dAVy5I325P2eJYftth34so1mWVmeH6C+tqFrIOIP5RxBzvsOQO8WRHGXeGSGosSx0cUxHjIoE7
lBRQJaW2h812exzL8/XbxPz3F66wH4VMaDKAMAtvlXmmrcr3aCQU/wBEjofBbzPMXjYR/1VyhZEk
QFpIT621qbxft0fCmyzGlQ5V1eY+Osr2UmASoSypLxocp7m86L9HwZx7D8gUQS1namzJAJdjFdgm
ms3AG/8nDsZCcIMrV0fLI6vxAfS55RseDLVq7CrymxKjP8b8vD1hS0uP8iD4zcDoiLTHPKEXS5/r
QebHPSBROI6W8VprAkG7jz1EDWcbz9PC3uoz6xgevxaQ0qy7DPVi9CYLBIE6IsPkIeze0F+fQ2kk
EH5Wg+9Iw78OWYADB+s9gHP47xseoYyB8jB6HM54QIvHeD+ZNRF9YPnleNNXL/92GtG4hp6bL8pK
JI+YfRcPJQhHMuAF6gxCl59jvi/6Vx9cWbfNfI8UQOmMVMXMLyxhtRjnKSTyNMkVElTyKnSwuZ3C
kWjCOUPfVwpGEM6jDQIaNirLLCLmRmpZFRAjPfg9dNE2xdStugIX3AjaI53iBoHK8ri+PbSFeGym
qwaTI2hZDWSPmXOlKf3YpwFS8aCujcKVpnwqvRcRgNuoAAqcWI3JEOY0nsa96P3rMw3bSDziVGNq
0bV9fQrCREQWKEGlBpfrplBAE90PaB3lnYHvh+3aDONn1TxsVLOYH6NlTaLUbZDz16VH3XRvz+Xs
SK/P2rUdxtHqWillE5qw92afOnEJ+G1/6JWGDuO5F3kyod/94WxsVjvEhkHswERcUjlFkdAHiLiy
uyS5k+oGLAgcBjr2pWfO5HPazH6goGsZ6k1McKLVrZlbkdefdyItfdIeAxd6uq5PISn2MKw+b8/f
lyzGxQR+M8ecs0acxEwvYa6nORpvyAGixWlFKwftGj/EvSO/HCukZytC9wZ1nkL3syepG9tbXvqC
raV8+xJmdvM8BwJ4FPrzwTTsV/NX/GC5g0cejWJHnz6bt3FPA7Qu3h4/1ypzK1hJ23RpAau2/+im
pF5r6OKTnQAg+E8CYIfckWwVHAzOMrNFim+jZc5hl2hVKZqY9/EJYXsjbHSI5kDHhg4d0cXn/H4o
afjS/Gg+y9Gn0CwIXes8qT+jow4Ba1pF77cngnGF376HObBBZARxXWMeUiSqyUp0zXVBC8oJib+e
67e2G3Nea1Rt6q6Cmc6OJ5ptxK3REv/4IyJvnUNOLdHuetQgHmU6bCZ0Txqv4So9yM9H0V29WG8V
qVYeobT7FN3ePr6IrkIfePVltofm77mAhMtcIkE2n9mJkOKJ40z0h3NM4B8pcG8OOHk2Pv23pGTf
LDG7L/T6NC9GWJpcezhHyNvF9w2NXc60szfONzvMbjPUwQxRjxjObUVeu02B3tQ6JNvYXvMUGbiT
x2wkZazbQkswJP0QH9tje5iO1qqoSbLinV0W9/ZtVMxmqnQ9taIKoypsAfUWQ4ToTkcGeSMZJPs8
DcEaLVbFNk0pqkClSUp9E4W0gog00Amci4gtAP39Mag+aGCjnoEJ1xerlSEbIBvY2cX+YE4U5fxH
KSDx4d4YSe5+mms6OfUm2lWHfs250/+fO+O3bSYm06cWj+oSEzFUtvk2tLvqvlJpWdHG0c/5g+Y2
QEUjZXjbZSybhQ4QwgjUKZB8vR7yEOtKB0Lq/hzHUCx9MJpT9JH6ykoBp30HDRJQt/6lAEilFRte
EwUTHv5nti9MMyM2iyys1HG+tqyj0FIzIsNoW9puLKDSxRnnsi19phpH9giR/fUwNR/kZ0OHlW3c
djtBKZKUm9T+uD2ZPCPMta9aXgNZQgxI3nora5eQF+lHyhnI8tlEa+B/R8Jc9nGb5/o0e1+5P+Nu
GwAbvFPHVZNux3Fv5E+mz7le58P+zd1fGGQ86WRVgZK3GFXpFB/KVqI8tnnukNTrxWkmS66g3dmf
NWKXj4g14UMHZ1jFnPPNsgP9veN+zx3jQr1CqVHGhCFzpaFd30GXS5vRF5lsI7Rv/+yJ6Zj09p5g
G6f/tgkgCOST0F9jMuuVotcGCX3Y7KnRUu8TveLBS+zcJ29ZsUvtxDndNjgf2O/L9dses1xjIMZe
F8Beo32gXP5UvEJJtnuympJj6P9xHb8tMcsWoHk1zrpgOD+/+yhE03vVfknW/bpe81SZeGNi1s3K
wigwIwsBnvYzzIEU9GjNQSD/P5vw92jYO09Uc7WZAwbxM34KGpIR0W53vi1wnMTyPY4kyX83BONx
06iSm2nEtIWfz3Cy7gbCPqMtk90feQpAZyB9OG88lgVhFEXQBHj5fLUCzbS+M+jP9ByR9e39tnxp
XphhxtMpvtpEJsy0GhiGqZa4AslX+vln/NE46XMtEH0PuiHSrYTtJ1oqyx1PeXEx7r34AuYi6aZK
9isNXxDh+UMHUoOZwyRvPm9CZ//97Whd2GHe/FHkF41ZFvOEBjRyvXvkHjcvyUO/5kFtOCNiryvJ
jCPFq2Epd/xjQB+9dbwBuTjHN/GsMPfVlCdR1FawopyCs04ju7RFd/r8vL1Blj3g72ljPSDaQqNi
imHG+6Xc5QSg4l+WY9qeKzwkTnHY8uiblx3ThUHGBeZpUft6CoOda5C7/NCs/ZWyPY7E2uykze3R
8eaQcYJiLPZS68OWtQZrDTaf5uzVZ55oEs8K4wC1EBRYxnyU5YPQEov4RDwZB5PknC0+/w67w9G2
BvEXsBvMGZLrm7iXmlpRx3g8N2KngHfTq+wuDPNVV/QWJ6xYfLWj4o/2HNTDwRk2j/kil5tpU5eI
kN44G8TfdffFHcjeI1slxkpyco94RHcDsjMh+Pz6Rw+cC9tstzdEFVVVTWDbTe6COy+475z2p2jZ
puPlzu0Nsrj9L20xp0zTx7C2Cthq8506vSYeSUJ7bDeJY3p2LN7rQLXGm9qWcfrU1f9onIk+Gg+V
abBmw5F8eoedrYM23ceTfI6vgAxyrAeOvaVg8XKwzNEbxSjp1BT2KhtZ8ufQEai40R6yXeIhH/Xi
08/cozwytsW4bm41Qb8J+DrxhrreSqU5QwmS+Qp6PLghNDDpo07Cjsr26fTJk/BZjBQurTGRQghJ
eaQNYQ3aSMcipvXKR0JjO428kGSerG+n8WJYzM1a5X4U63o2nG1lsitHJjJZrz89Rz/ynuEskvUr
Sr0cE3PwCxHsoGGNMT1ne4PER/VNSW2TdA5vg/DGxJz6WA8DeBkY2rkB7X4au3DTvK5tjwLDTm9v
xiWneTEmlmQXmvPQqxhhyv/hl6TeC7bNnTeeDeZwj3WQhEkPGz96+ryLj6+K7QZ2+KQ5aUHoCcmw
H7cH9ZU7vrEpVOZET76pJ20Hd7K7q2nsvL+XZHNwX5XAOat2NDrtHnR0J99e0+FA1xlSa5sPnm43
78CpzDH3AAJXPGlexUPhxj71N8Cb0/Xadz/WHY80cDFivlxI5o6tykqp2glDHumzQZI73dbJzOtn
2DxoHG85GUeieUkjliUsxcQOj6rtb0zyoXBuPrY/9T+HzdDBgThXrVSWucXsiyQpKwnnWn1r7hLZ
aV+6d7Si7/EAfVSI7qztU313ov0OySdQ0vUE88pLJy5e9RcfwTiXZqikHLzv2Ln2odoH95Lrtm8l
6TaPP5Fs83kIv8WgTL+wx3iYOO+q2ohgr7B/PAP5Rsu/jpQ+8MY1/8y344H2RhSiLXC/sXObjmOt
FKmGuUVg4fSbgFBeSX1591/YYKauiKNwzNEVf7bTt9RwurXl6PZeetq2ZHfIkZPhIOEXM+6A2f4z
KGburMaqBjGEQfH11SDyNvZdnzw+Pk4EVdVturrbnAO7BKXStjx9rh/y94d14NAn6gyfnePTpzU9
PcD38TbyPM5bc8348iQ2ASwoVVwaYOTdjZvbnm75Tvo96q97+CJATIJcM9ICP48GXH+lnrbb9cPD
AyfiXTzxF0YYB552hgS5Qxix05KqNjjsKHbl7ZHM/omdJ0METT+IoEHZwka6YiWh90SfsPWDRyWW
7CKWOVfdUtgFxWwgwNHphtidCUn8PC7UaEjHc9ZHLrS9qFZCSEQHOJp347HUpF/Oy4Cg+0yhAYFY
tt4Ohre21lHkOx/eFX0VEqMh6a9HACNcy1HvVyvqnMSfn9Vr/BetVpHzCVFFKLI7H5x1+2oJ/zap
F9/BLFzbBF1bdqgRP9uHnJTkLt6iwKYSfIogUrKiFTlB2gn/fiaHngyds+Msq/R91nU0r0JqD73x
iD3ZW7CHRninek1/hoYUUL3bbg/2vIgUu3DfOBbCayCK1+jD4iz29y17bZa5Dj296qZeg1mNeFgA
c7NHq5HDuwq/NMyuJxhmcDLgtJGk19geCQlcAorXjv1ZX0GO09v6mWOR7DTZKAdYxHqPoNBlq7TY
Z5atg8vzzf8r80lVE7U8dD8innDSgju4/h7G2wjN1EAeIsJTJra0zs6N0tpIrdZ/FmKhgjJfMoac
VFJZnq2xM0FVqxghEftWDomn5mgk6dU047lAVnAJx2H+Kh1wehztWQoOZ//CSaVGJHtgNkAunuRE
sMDUW6Fj9ijf1fbxM6NP3eEUHfKftx3K90vu2igTfokKOCw8Q0INYFU+1a53d0IotL5tY2mXfclm
Q1JnPvRMxcSSzV5Ai8y8y0YndgJbW0HmjvC22UJwp/9HnvtvO8w5TtImrMsCdlrauOGPya1+Ssd0
U5CG8hJD6veY59oWs1hSPBqRlcNWv832Z8hC35VATBg2OESVzTPcx3bnEw38yi20Zxtb38qpPTr5
42blB3b0NjmqO1En3FtO5NnGQ78fCcDXNpRxDzY3R/H91rj+WGaR2yFWkxH7Gzsr2ZTO4WzahiNv
dLItVh7luNOlHXW52oxPqcRJS4Abnlf7GSf88JZR7oDm2WUdyqUNJrj2onayBBWzP68zyEZRkm/W
BhUOwrag/z63eT17zI1YGmMZ9P3X7OXkrtl5rgNqOE4QvXQBXI6ICQS9Us8BVYSR8iCtgCzgoRiW
zyAARGgFAo6OBXolft/04CmaAR13/i/n7bPe/fiTU/7bAjNNbT0IYzzAgoFTHtnF2iSp7dtcNzlv
1u9r/9sOM1NjqxuVMENlNPfuOaHPOXHNl+5H6nKD89lf3LLExMq+F2jVkHyN6C5cRXZKM4JncL/m
PoKXD+jvMTEXUi2KkWJByvxcO9G5JAjGe6KedALITbTy7XLHY5tYyDzNm/ofi2zacizTQosszOKP
+qGkvyZ6TO98mxNeLF60l1YYjxwFatxZOiphGpnc98AWX7y9RAEbM+yYc5FxR8R45FDPAtGbVysl
reOiIvtxFOx2/WczN4shIVybeRsZZ6qLgl9r8hfM5NV/wP1cECCukX4lPFTYwusQi3RhinGlfTYY
ZSx9mUK2ws1p8BP9XK5w9Dc0W6U1LTk39fIVemGRcay1Dv72IkNFMdoM9nt8GLYTYHa++8AL/hf9
0YUhxlsYXp3Vaozsbuk8gyGExDaYvDa3PdLsCb6d3wsbrKcQuiqMrHhAvfw5wWlKtpzp4g2CcRBa
DlC/VyCruks207oj8QaVIR4x31dn761hMM5BUiatFVpMVfZcuSN9DU6HmgIwh2gDqJqtSKUNNBft
nBTAyMkf6otBdaK6puu86C3+p7bH+3iz1TY9D88xj+/Gl7HP6lbSg7wssVsO6nbCw3oW+uCJWn49
aW8ZYXyINTRtk6ow8qPLyOHVowliFg26CQfz3lPtgYokcI7bR2I54Uo829mvZMU99JyV/nJ0F7F5
ZYReEltfjswi4uGAuhk69NYv6eb4RHNwdOqPvMh8weSsOIC22pl57jvvYzLUkFNo+/Pz5CLB3axr
Oz9xoo4lDzPXzPAPJK5nBiys8MW4DJAahd4MY4Guk4t0gtvtcBdQYZU4Afn06MftE8lSbc1vHHC/
wRiA9tCS+9brHWeqMGbYy7tapymenAc3B6oSAakPwgtXoqmdrczHtCHi423TX7yzzD66Ms0MVZCz
UMtUONPyE03KSHcNe3DBzF/wHBwK+xUAWyIcS4L/CWyD9q58r54G+hafhqO6ozTfb63NvPN8N1kZ
95zoaaGGeT0zzLUia10FUnPMDHDeVMLTARyBR83pI9K6J/PoHL2jtuGVnBcQF7NVkLCgbRANkV8V
x4v1z7QaKg8hPJgCi1AtQb3GTaBACjiYQVFA3Z6gN7kVbHAG4sXG2w0LYc+Vdea20VI8tCsPOXJx
Ja8OsiOtEcU7w7Ygxmu2yn/mvO0+rzG7B3S0x0EwGSg9YPevt3vsFV3rqRiuRipI7rQrvBuIthW2
8x3HezfI8x32zRroVGZublzkGuO4q6QduthAaQNPLmPnuoorbw0S3VW7kEZHYVU4zvoBcHLi0JeR
QF+E3N7yi6d75nP5+wPY4SKozINmrq00eHtKiBzSFdRsD3lPjqCqBesKQf3vD2I+dOwBLo1kFrQU
2Y7pYdLToFBMpEHlLbqIXReJveM9qpr+X7eHt1D80K8sMSe6RktNFCoeSizrAViQBFfg5JZQalJ8
ElL/nAE+PdH70HGE14j6tuyTlER0bZyle25tft467GJfDps5v9oojpnaVePZ8oZhm4Hh6lWNS5UU
ZRfsqsgIqWemaN4Q02qlFoW69npA3jkzwvsIJmBEB3vY+SXmXjlF1iZBy39HIPXVua1mJ5rrvRhQ
oSNtQgugSS3Ay10QIYlwat3m9pcsOvrL6WCOdisrRtK2BionpS3s1YHmysrI12pMdVsctocooON4
NPxN2OwSKq9EOr4bis35ioUI8GqHMFFm1cigIJAsBCjYibZuo6lg70Fpq6P6DhHEA6+8snRnX46a
iTiztFIjE9QMOHA5IqKfL91qJLxBLURdV4Nios4M+Vq8CjAoRSZg0pGlAsRhTripDQqRzDSNiTrd
S9bP1vqIOlcPH8PmLIp22TykWstRV1jInV+fQcbHxWhF15JsPu1TTg4pmVr6Gh6jzSHbRJvqw3cM
pzDscGOsWjsjLxAyth0zpTYvv7GA/seHQOMEpBwgf9W+dQh6jehpoT+efwzPr+bhFbVz6y1ZHW2C
aHiOiEOblwRcythe2WTOfOFFRidGsCk+aHAs0ukQrlUHOjj3gd2seywPuqU8yksXLIXEV3aZYy70
49/b2gDxqlGvBWttnIzsFRypKqjpKxfIyQ4gSTeNaZnszMxVTFLJT4q0FSKipD/RQBTUrtUTcdoZ
RU3K5tDEm6Ki/un2CVw8gDNNCVrYrJkm9/rCrUUdlZUyHM+Kq1KBWtsjL0vDs8CchqmoO2Hog/Gc
riPbosmRWh+3x7B0jaM49c8YmC0ugQzDEqt5DER5p8OKt40WncY/vw/U0fUceZGYy82IEdgTJqm4
a8gL9d5vj+ErkGOuJ9BCzKVD0H6A85Hxx0mJ2gweAuO53sor1dFg6RHUxfSXDnhc98ANPRaW5coe
43kntdFUWYA96zRn45Edr4EK1Tf+qnetFSimXRFwiPPtUS54RtBwQbkJEA88Ndimm1gC73s1opDX
yg+ZgCYj66hWEmmbdeYjv15wBI8WFu7KHLP1ytrPrSaCOQXHUDANomYPrWnSSMqJlf70rJYW4Y/b
Q1xKqV0ZZXajL5V6AMjHCPBD/qNdtYcUT8O/6r3yFAJzeNvY7EfYTXMxn18+9+J1MApNaiUxCrSB
X53jPLCrMVj/byaY173ajjI0IWEibaF9Ur1HyeYPDEAXEq172PvYG9enyzLy2m/nPWHGCESNHPI1
9m0L89H5NksXFphbwBRCIwy9cTz7AKsHds85uryfnxfpYhESxWyVQcEAQrDCyrFt4aINDd6BXTqv
0sUgGP9QC23hG/M6aAl4cNqMyB7agTKLWqBCqTlRw0KbMZiULqwx3iGREiOcUmk873aHr5I7ct7n
5K9zTsmG/LXvnH28Jy9o6aSZsz1Vh4xmhw/kjMn/tnLM7eQJ8pBHIT5DnDpSK3/1EJ5uSt47cPEU
XQyWcRN1oqGlOhHHM9DSqAj6vTvoMmeTfMnF3dqEjFuIrBASe3iDAEZ3cPvHEJKKPrGOA4lOj49K
jffQPiNbcgozkt6dPs3Hz511/tiNq9szupSFv1jZbzymhtDE3ZBit4oPwf2wSR+7O2mdfvhIkvM4
UxfnFVIHM/YNjJJfU3JxMNQwbUVZxup5VUZM5SNouYHW4oVyYYI52lpkhno6wgRCKhTlD3fT5py5
52GH3N9q5ex7uwCStsET/mRtPj84vn7x5F9YZ05+AHoSLTKwplb1rJU/s8xJa856LQ4Qs4cEIBA/
kFO8di7DGGlD2IXTGSomf8lRaLfWQP2h/mhLsXGkGHoQHqTfb2+SxXFB61pHbkKfCbiujaolgF5T
GE/nqjx48bFq7iWQ6/5vNpiBtXkjhXmdTOfIfM/bjljyVvB5+s28gTCHTrUSLxGtCK6r6qiibLpC
ckqE/7eHshi7Qc4CZC7g+gOzl3w9X5NRTK005dNXFW1nrgQiEYF6bkaEVW6D5ZBjcClxNUvdfvHD
4SXF8qYiMTEa5lBMiHgPHdI4kCvdV2f5x/td/uCS0t4bFXmpHtP7ioybU0bXD7dHvJTZufoA5n5Q
taEp06SezrvnISQ+Irn70Tm8F66b0seQlrbT2kVJszdnK9sVKlThHYqyvJzOV1H8m1O9mAdmo9bq
5OsK6CzPP34civ1rTd7HnPpkJdAVmvr8+6OMVrTYDgCrjfAs4Bz/xbN5YZ3ZwuYkCNCUqaZzVzyo
/qmHTpJYPHla4cgdglpPcjizPs/qreEy23kQLW8UGwx3B+jG6LzeWe57fRjI5ldIV06EHHRF89Pp
QbAfeDexsniUfg+WZRTT2rhNZWu2vXs2V6/Rx6v6NCGe2pCV0zm9/bJ9O2379edWJPSlc5yniPCK
If9H2pXtNo4k2y8SwH15TS6iREm2LC+yX4iqss19E0lR5Nffk5qeMp3FUl70TGOAHgygcCQjT8Z6
YvY9uRJEY2kjCB8ZuG2VPozyocB5Sx/l4uGkPN4+X97v0yOYvFdh3CuL6oxrnORvqfGk8cgG535f
EsA3TZfAgDKNcaVPidSIl1YbH3WtPMrR6WiWl3+B3OCwosxyaOYDa+N3Ffr0PI51JIyPQR0Tc1h1
6nM52LePaS6rgvP/EkL1nJzTqJhNkqgjbp3qapaQYRDzdHh8ySU7vG+d3kU3ZpcT/ZEjlqIoa/2U
EBtlfcUEDxNz2QU9yaWyw1vfJ5dFYvUm+r+tMDTbEoyqSh2QMW/iwMplgLGvDaa5jRNRz0h7Qecm
6eIqc+usxJLn23+XNPN3gagS27LpUi6MeDN/V6z1pwItFCLQfyFZEVq43Hqbbx9HVBIWTyi5JmRt
rkGFsva8znv2boufizfRBIxld+DSxb+w9GWyEed5mIzio33cKla8xioFZ/2552DdXOPBVAy7Uqg2
0pOhjtCydnKCnp78DSuRX/mdNhTDmK/8TQ5zSQI1i4a8h5yFB39ue/fzAkoha1w6ADdy2Hu8N2Tu
8UarCNo46IOGTQfMlZHDsB7OtSo+om20JNHdagkw3Qius+bczT+fCx3WgRlI9IVjV5rAXBsD+yzq
uMPApe02ZHjdWCPP3Zlx7r+LYBAsMIbi0p8yOPfr0SfOZr07DBxznzGE7zKYpz+s43EBOnXMjaIy
XFsrshlsh3NUM0b9XQhzp6QY7kUEZu5Hf0GU1x1aCCwbLS68V417YMwTvhDQpAgvFEnprYw5leKB
N5nP++jMkx0MbVl1J/rRm/1wPGgPHDDm/P5VwQkWm9jZNo4lfr9BKFkQq10eOPhC7f/7hfz2Ka72
MJEQy2d0BJwhQSV0Ej62Is/z3nlfgqcHBdmJlLAa8/qs4kOkP8wfYC3jzX7MlFq/q0HVnAiIEqzp
GNEVjPhb9coljmoNqxrInsfuM9NM/10Sc8/VpEQ+WoGk8W577Kzj8S2yvLvS+nm3dSsM81wwbXkH
L43jk/PuDJtBFqrw1Kj08ovHt/szIRvHScgT52b+Cc9UOUxBgPCVLtVjLkyRaG0cnEqMhKAZA8CM
AIOMr7dNboZs7bsQ5tKMZi0tGrG4IuXTwx2Iti7ew0O47Vr7YbNPR9usSIjWVWR1OZI56ilMqj86
0zl4CZKjTfeAnpdNU5PIjZetZ+BIxYcNeXHKFcZzn9Bnqr9+hiNmrQxL5t6HmXLZtzO4dstM7LVa
gMfpJOCgn42n5y1eDHdF7nVrc3JenJ3FM9q/AOHv78qOmjZGY4ZRAXF1jeoGSnH+3v5XUPUlgrmB
F0XDZBtNjNs1SUvrBbR4CW+t7ExZ+/uxMZfPbLEMuMdS0set7bruh3S/vN84dMwrsZ5zTrcK9xsx
z+1Fj3R9qHBoyOmN7p0r4iMtT17hbVCzqdAByucY+jMM+64f8/qehezUV6ihPI5+51rm4237/wtK
fn0j5t1VzwVWxOYNNDqmuy2mjh9RmiWRV+1sbh/Kn9Hsd1UYKEnRW5dIJU7P3l7ABpG4GHqwiHOI
0WFm2rwHYKYQ/l0cAyplojSBoMAyfD8n9hafa7W6P1vLj9Z7gHe5xoCxiQEP3sP2F3/p95GywzWD
0GAWaQE189BS39YwRQONYo3HMcb5B/RLDOM3l9i5qmJMG5nQkggr7c72el5jg0R/409X4EsG80gP
+RCfzIjau310GwvdrMi1aDZxHOtQLTGxyQs6eEoxkKEOUZ8OdT08ak8qokx3lVsfir3EENwrRl55
R8j9VAx4yJrY6qUKEylKEJOF2+a4xnT9fs/5VDOthN9Mkd1uIEZyFYZUDswQmIE6ADpjl47leOYK
y5J5eSree6oyoJHo9WgKWYW3JEeD7vUtefwgv5AfR0xleaFtv3Nw5M8+p+8aMjhiRooSayEkpmRr
99vGxZtyZ3OEcB5rdkNWEiAV21WwjqONHrZHskLOHyO9mB32DYd3j2dyrt9VYvCjSRupFw2o5EPc
G+RF7gP5CNylU6A/EPf6c//+LnDWcs3CvSQZWFAmYGfONXideAEYomrg38NS9I6UR1Cp3j7C+Rs9
+X3mBav6oQiwn5W2TjxjguHt7W6FhJ5C0Axk4Cg9j3ej6Y39A0ImAhlTvIA1QETiH1cM5S+wlNHA
3nIN5/x6WzN6VW/JYQwwU7GW59zh4FRPsfuX2z8+kwGDLUy0YJ6uSjvlOhZl0mMDgSdGoTfiWrbW
nnnfE64rOAuCE2GM4XX60GhY3ITydYa0AYqEvMTEPB59SWDbCMIuXJR6AnUq5JDuAOsfFI6QPACl
CA/7ZpFhIot5p87ygCbIAB/GdJO7ykO1MyL7d55zwbk315zd5N602X8/v3wAYfvy9uefqX58+/xX
vJ38etgI5y6jzvKz/5+O1rfUcx/r5WqJRPxmtHrb2e1yO3c9RHk81Wbyjd+lM6+UbgxtK5k4QR9N
y+MqEzGFfsLwu9taVvMTdIneu3d4EnzuSBC9MzfuFDuimGcnbC2nwVHSWVnw2pITFmBKbiRzQI9j
8FcknhyvWSyKNATP8qN+Z6xUZE05Njjvt09skAGHkzgu0rakJ2ijlgEv9w6xVYtCRm9b68Hj1S14
cHG1p4lCpzPYqUFRTVNmOsYZ3P+ArO2o1tr+V1mAiW4MWqhmoeiFQekhMCWgW+Ly1Vrv9y0HXufj
xS8x7HjiCZsSqpQeYXwhAkyhB2MhZuAlnRORz3DJfLN2ll+/N+t/jM63BUf1gvVdfXw6v2GMifvC
z7q3E50Y9/YSi6WY19QscvJck3bjqht4FTrSwSB4ctLjmht205+8caXY5PMAKlzQh+JrIStF7IZc
/NPBxHZFulz6NmjNR8YT7RjYaGqpy9UEtwrRDw1+PsBmBufFsbxPf89jFJhPgk2kMY6FYCSjpAZQ
zEatYOvmDlqHVg+NvXxdO+uBHDyEJ/77bRXn/VxkpUBWohjYac+8LdL5orWViOhVBm/iXXV4XCE+
kVbEwefzMBb8+dlfM34csfOPzZdYxm6qSF5UhnQVezzeYRkxthA4cOotdUedeusTfbwV+swFD2UZ
XlFxpn5BL8iXdCZGitHEn0mnFmUxq90kj2/bFblYkP+42/HYuf7iLn7JYmwowfaqUB0hy3/2W5t2
hsXEfVi2KDUAOx043reP9i9G+yWQMaM6VGrhRINnGnECNkHDqtlL5L/22o4ji2s9jGsq52aDBTL0
VReWR8z0bakzHLgvS2f3w4E37NgeRzv6i3/e/i/tmHfobJyT5EK9b7zkJIfJoHVj+eO05LL8/8Vn
+JLEOKx1LmD13ALQ9tz+0omM27FaFt4IT/8Fe0JGS3FBG8VR7y/P7JdQ5inSo+afZGrjtLYfoUPF
2JAlZl07y3pXV/vQfn/mdYRxrgPq7DjzyVvbtpFyNqkve7Lto2Btde8OfdSNfVl2HP3+8qz/Vz+d
3a0qRXqe5zSWeTPvAntFFOTcrWtEzWs0k+lR/d1SdIGBmDbuQXUQ0eDTdu076qI/5Es39t+Q5EQG
BvptNo4nWtbBs8Gz5sX2PnvipdDms4O/oUZnJ+sB6Xp+0ukDibvvPsYE+RgyrpE/4J7t/Fv8dbYM
0pwX+kLWT9RgwUyAQcvCQ4Bt7DgvhsYTw+CLIYdyf+ohxkiJGWH67DhY8q+ctHYW43/R0VcMrDVk
VRj4M1a/lsvN63qNuOjgOGQVuYH969cLBliO6Ic19+XGeg8QNK/XDsJn7KDnhOvzCarJB2AgaqEF
TRLQ7LYNWr1qhSnnBdyGPQeW5kO0r7NnYCnGFOYloEmHEiO31uJNcK29xyP1oohzy6IZRNLFojRC
GkKPq9oOCOU6va3GfMJmclgM/JxDqZWaC9RICZKH+yN6VSh33gOmzEiLq7pzrPge1JKHvc9lqZ1P
c/w+QrYsm1RqYAo0QtxCamOZjvDLWoctx6fjwDo2dH8Hu9Ro0gRbGHFLkEmEjwVvdXkmGyRkT9YB
pBC8Eg4H0rEa9rvAcrgg8k2QcvPfajqKDQfr4V4Dg5NEPtfYrXBIlre/Is/kr/HBBM+76oJ2pmst
UFsHPRH3wAG1R7xh/4+CGMRpI6EaWhpWl8vgFc89tht4B65h3PYVdbZImwiX1JAvMIxnvwIHirkT
XuNDZu2vvuFtja7x+I0rduW0mxzdeSGFsbqg1vG83Yp48rFYhyxTq/BQGz5Ynvyq8wyE805dn8yJ
yFQ1etEscIh+hJZeq7HDxz0Pnm57TVjy8t0GQzDZt2kOtbZ27CH1cZcfP+sXLNdASMGlv70uxbl1
iAyKRK3cF2IBi7+49puPucnt3ePqId5+PGZ3D+hNGmTy8UGI1aDFHExi5sY/pIfB83gny3GFdTZJ
lzSITgt69U62f3y7cx/vsbMHj/5hr68yi+MM867dNRKYfMhBjsespmovPLeKSODJjkW5aTkfk/MK
sHk6NU6wT5pWuUGFe7aVrVGRMbMF3t3miWFipKQL/im4uK7qoZBuWg/E+rFGDR93j+eCcu7ANTSe
HN0Y/hdI/C0q3cE9CONuX2ye48km4s4tsjyNhls2LG0klO5Widv6v4D6dNCB1+vNQSw2G3fJKnU0
LrCEeP2BUfF3ji68T8M4G2qVy2FNa+g22rfpc4L28aVDvwwqb88cYfTHblxmNhEXXbIeryV0ARPB
2yPypsFmcy1z+PlPXjrpL5mr3z4ASwU7VGYsV9S2u9wWVFJoXqJ62WWTmQe5hq3XyrJoHwYMvPFW
jXPOlE3OFedUFM4i1PT7T+n1tPvk3NqZ+eZpzuGPpZddF2dJQd3m/McW3eeptVy5W2XpwhQfwiXK
z2TnYJCpJ59osOJYP1c444NUC/Q+nxpoVzpHlCse31zbV7ZibffWWDlBtzfurOHF3nufh2yblIAt
/39ERzZt13aJNhrolKD1H5Ayw0tGu0eGfzi6/iXN+tuGrnN6Eyw5FbJ4aRT6JeMfaCPTLemIrjWO
FJ65MEEQorqkxAJb9P6UVuVppHwceD3jHEyUmcBliHQjFlK0rSAqj9f60uOhFC/uZ5fbiYWZqGED
CcdtvhOsN1IhJwVC8OVixQERDiCyLXCdrLSdRolEegubLzYhSZcPy/vd6QGVe44o6r/fwKtrWmDy
+cO0S/sez8mjbfcaGdFDTn4gkxlxnGyOAShMziRb1F0bj9AIwWQJWlsEKwqnpsPJroFE+bvXJi+E
ysgGJEl7C8Q29h02tobkA/E0wRTpLrm2ITRYy8YjiZ8PWWRsZDNVDNEZV8OZnKEUioEeUhg2vWc3
dR41+wOJGgdVe5ot4fcUz7qnE3nMbQoui6hJCnwzlfgXz3xKf942ivmgbyKAuUstRiMyTJjD0jEF
5L79RNCHqmNGyOsOtbK9/++scCKQeaILWU+NLqAnSFarZeCia4oEzvBwW6/ZazWRQo108p2MKi8u
ZUzd+tEGTxwPsmeTGpOfZ/34MMsis6ZXSdvHy4xcSwIcIOXZGuujY6PEP8HC0QdLF22O/0A4vrFO
lndAZoin02yW4Usn1knvR9mIepodjzY/8Wl07IH2NXC5mLb42vAqcbMQPhHGPLuqYBaS9B9h9jZz
hV+ezdNnFu4mIhg3PdNS04yvWU7FEh9ekOVHgMpzz69h7x+gOpGifDe0Ljs3eSzj1DL7Det8Pi6g
vyKg50ELT1g5t42aK4xBgzrsh0E2IMw+Hk+bnPi9paAz1FVeBeOuXnlN53Ik0j//lnosPNSFBBo9
SEzBlF8uCbLDBAUTT13xrJ33uRhcwL4vuNK0oRdFdAzqoCVqqaLkvEGxBGGpueox+Pp8WzueETIg
sUDzSFG29BYrJ7JIMXvCLTnxzo8BCjk2q7NJjbBYxduLb1oX9A9/UucuwX85Jj+fo/kyRtZV78aL
VpsmpD1vkdfHEYJD1n4AARb+QeWJMixgrUBHBJSkbx/lfIl2Ipp5kVMpXSSDCUM5gaaUEpXqyJP2
lnmo7kIy3P/q3fN6XMvbMIUL7Xm3pc9PK0yks3CS1uU5p/2q/lv+0bgqLHRvOM882oz5RMZEDoMp
yjiEUjnigGUSgNJ+l/dYvrP2DjEvGTufoJlIYnAlllqzTxRqm1vaHggm+RR3YY26msfjfZnv2JrI
YmBFyeVcFSL4ACf72Dkoc+FhbglWUWBMDiUgzrfi3Lo/vPcyxAJYCv02Wh9/hnDcVg8ohKB1ABvn
ufjMealZT17V1GDRDpDWWduahI64xIIbzr2bL2VNDpABEh0KdTXNnHfrbIO1B5+yr+YkxMK+HXbo
fHJ9KJ5SDKpcukAQYh3yrtPTmW2+Le5vfyWeX8h68WMqU6Ugwr3LHSS5zuQXWnwNskOqd+/Jj7fF
cWyC9efBI1sYckAV2ma2uCuI9sDNoHBcQnYopYv7QWrpoaHLjjx80FEEB93Kzv7EeTR5ghiQKDWz
0fUKgrbYYLuKOWw6vF9ngKFKZEk2aMLa18Bn2qxufwgekl43YUwc50wyq6KR8POd1a/tC114/mtc
1yvL57no9FL86VpoiKQUky64ZjA7VtEhVSeI4YyPzrZKG7sceBsXZzN08pcI5ksEC00qjQIiXNGX
7jMiceGFpwTzNZoR8755AK8FLc/bbfeW2DIIG14GUiyxiQ3dUMgXcb7QvKP0pRSD1oaR9id5gEjp
LcMa4c2987q2OA/qfOyhYCkU2GRBnMvOmYijEYnnqqN+X04Gawt/DP0yLcH8E+YA8Qxx/IdZAJjI
Y9wHsZfzlo46Po6/MgzuyGvgJufceCIYe5NP57g+m2f6qcAngDayO8xKrJBtRL4ND2vKq0bMe2PY
7yObsgmyZZaLTG0GpRwpPWhn5SRuyOhROhHqlb1FthH7wa/1ATMasVts5cTf8xrYZk1zIp4x/kEL
inMXQfxduIeL8hlyHvL5JMxEAGP7i0gzzmJAmUlJtNlG1p2b2N3TijwI7+gEvCwPGL7KnngpmPks
5kQsY/84bD0cRu3yeLFHkj/FS/TZNi28Wo5+s/YykaN9j+wK87IQcgO7856fdXw1wx7u6heOTc4+
5BMZTNBDWwxbvYYuvh2AsQjtLyh7q6/vHDH0S/wBtRMx1FQmoI79rKdIoXsH64cYy1oerj2MKFkd
Bp5C9BLdkkQPdSIJ5ao+03MolJzBSdY2FnHTj3AZqiteaHUtFf1dlMT2ZkmqEdXaCPPz0RSqfaQS
+K6VeHkKkT0vI4LNLZTlO3KF3bu91xPMZvsqx0TmHb/fByuxTVtF3DbNIOJgbTurCEGDX0GKh8OB
u26HY/US27NVgYslNQOsG/Srs4/KWQ7s8PTVnmMps97FRCEGNPok6xcpWMEek8wNi5A054wkoPE9
rxSBiOI6tmXND9rj02K8b2W3N1acP+C2qf7JayG30Vgk9KtuBat6beJdBv6RQUeOMHD0ihe3zlc/
JwozaDKiYHgSTZyrEq8MoSBianVL6dfpuZMtQSFxTS7LtfR+8UdHjY4aL86b9VAm4hmQMXs90HoF
hMr5Z5yS+H4d8p7y+UhyIoLBmBB7ovUmgY1irhg0T6mPp5xgiY2+/iE7B5s7lMVTiQGbVC1CQc/o
F7T7H9gxTNPjvX1xTsSzOMAm8WQxcHMOsTTHiCHr2aZ7HkoHu1/scrd960bLOJBytdlUTudqd+oJ
5AWpzUs8cOSznVnxSQPJdgPrKez2587BM3T7OvAUZHuyuryuejOlj9DxGKxXsQP8dqUVCnc0xWGX
nu+tNdezbG6qg1reDXhlm7MuILuOS3ox7G31vrqQx+4jJG7lBYoFam1Pfbyt6Xzg8WWmbGuWkSbo
MLpc5ZWkdyLsxUg3mlsgTcaRdPthl9gaThWr2NtKMY76ZYOFFbSbyvuVEdpxu/tRYgG2zfFu5/NG
E+UYlClLrayUGNe8dJ6Vz3ZdZWTNneW67fBJ1+zx5O3NzLjplBEOHybgF78U67LOz9gLffv0OA/E
FU8nQi5nY6wServdh8/bvzzf4jA5JAY4qq7P6oquMzjZnW4PsZU+6MryFDjnmlTP5hZNUZ1X8njw
uIbHYIhRL8ri3OLYoghOHlkCrtD7hcQeb2iGc6PYek4nny6XlH6f9EdyGH94t4+PA0Vs+UYutFgW
BnyYbbB0dTfnQC3HuNjeKkNP61ihp4S+vxSF/VeQst1WgGNZ13BjYlnqsBDDqoQCwQrTH8369q9z
ojEQoH73TMVzdx70nt6O47Zf027sdlPEbpNZIJREq+n+YFnO6+5hWak8wJmN2L8Mm+2wwhoiyVRb
Cjjro7FHpFT19jtvFnY+ZJ9IoeY3OT+lOmP8K4eCYFkW3TdKcLAEqTLKJ9h3Y3E7COl53Xgfri/X
RByoQ+I+Tul5ZvapJZZEcI7IFqMwyXWzeQfIIIO4CDGHtQAydCdyPJb5ofKS5zE4RLyYjwfUbJtV
utDaU0fh7eQ22wDJjtOST0RxO+rDdu/vX0oSyyCU6baUAYuWXuptfSbWni+Gc2XZYcfi0khGJyEW
69dbzTLuU+uM+h3muQYbJ+fL99z+Vl48xHLXCqksZLkCkbqHjLFDMM3gWaH7zmvb4r0VbM+UqQqJ
2NAr1at2iTW6u8O7+o6CGq0T/o8xEds2pfayMNYtrC9FQSt+PmMr39k+Y5XYAI63EzHatSO4t9Hq
6oPcuF1XAtXJ7UrjtAyDDDLlDuQhDxn51YKqCdRDnFeDA7psMabsZElZJFiqZLYkDkjDA/W/xFfo
IsGmFsNU2CmfOj6fC8nE0hSwhdiFu3hIt68W9r6tD7Frc/kX58sWIPX8rzgG5Tu9NDpseKeFBDpR
uE/9R2Ol/IqxqtC0vXVCvIO35zyNf/lYX0IZ766rBNHM6VKS8c53V+7CGh+wzP6Ti/A0+P7TKL7k
MAjfDPlZPi/oWfog57xbBTZaxikj1Qnb2sCjxxU4n835Ekh9jokVtqCyrKIAAk9oh6TzbxjQpASa
1FPGu4JnBeP0Nsf05x2ZL6EM2AuYSepkAyb57EOku+177Nq8Dw6SLYBO39rXPm9z6F9Q/0sk4wLW
Qt1GvYAPCIKZhhj3G0p1B5IvjmbzT+ZvMWy0GIFRbzzRwOM522wHa3SRLyq3Q0zXDHPHQTnGctV5
8u3MZiGrUrKgy8Fc9614VH6kKQncH2XncPTiXTo2VAxToS0UuqIKc0Ohr7ouRs+9FVmj1+DwtOtW
MjwDXnvPvDP9dZZU/Yl6i0oMFKOEleS6HWD9dBRztOIhFxsm6gFWT+tnCiXYtSqRo7JEZfe5N5aa
i3S6zXlleLbBYEhppmGP4huA2MeoX/xy2/Sub/0N6GBjw3Mgh0WqXiHKPkprbNHGktGflHLrgomT
2GoxXr7JV+jtyUC/ZWdLzH3e/hO458mASdUqVZxeoGG1yXc/CxsY0mw2Lxs8Bx6vrXY2xNd1A1su
DSw6ZZ39GmtWpapK0B/agL8MmxRcUJogA3xbpVkHayKF+WbZpVfyXgJH5qK1MtWpS0fFErBklVR+
3nLMcbZRXdVknW47wpY1lqUfTAR1pA10Wt4GRp1/lhboy4D/5u5Ds+/Rnhy6nR+62u49BOGp4XA+
39x9m4pn3p5CrQ3UuSAeO1RLdGZFH7fPcraaNBXAmIcYxAPIxlEB9LfuT/dDW7UebehFabOAMb4/
L9zbAmcz6lOBzDsj6nmh9TnqgeAp8hWn8uJ7z3++LWTOQqYymIflcmkVU4gh43h07Qv4qZKaEzXP
pi8mIlgq/bQ99YlMP4y/rQ7JS/0L/RlhY71zlyLPvctTQTRImyDuuRPPRkzpGjCmEKwD+x4NQhnZ
UJ/U0xzOwVFzYvFqKox6JhNhxqW7yPEFwhoH49oO7/WYDVR0WVVB/C+ivs1mS8SwE0E7LdA2Bx0T
2WJLDBCvnaDLflERjF5w9JkzhKk8Rp+zhDbuPoY8OSbJS0aifQFe1NvGNnuFpkKYNzEUT/3lLEHI
yT368NY65614jR3ptTFJvGpVJP176PbpBYKVLGsuMcT1FWG/2vQPoI/c5Kv1YRtr6mIESKTIr2x/
1kuCMFBcktHxPJHTosT9hgz8Nv1CRWED6kKYs7XB7a490uTdAC056Dfr4uuKhNqyqOmyZDAhuyyJ
i7Hu6feDYkfxHxBMdmR44WHGNfz/4xQnspiLNmDAIA8ayHr2deK+Vfe6l9xdUIuzT6Brsw+BgybA
g6W54AnEo8bNI88f7OQPYIw1TTFB14v4A+zjWwAeREQYHrxhnefzzF3y6aEy9qqFeSnnFeT44H6p
XsLD7fswe+cmajDWWKaLS3A54eczxEnCqrMd78TleJ7L5Ux1YIywi8oSZBoizgrdXm8rEi/PlmJv
XgpM01odEVc9x1GcTX1MJdJTnVyyMSzLOighkaYjjq67cBqXHA7cGSieZsyDfImVXsKGGErxhHlv
E1KstfJw+xPNvl5TZZhHWNGHi5ghb029GoxsYiG9QqQXDjDOup5TKcwz3FfiGKKBAFIqdCePMIfc
Kvyl87T2QpcHFfR2/HF94aOhacowMCbECNPKAnNWqgxhLV2i4YgofHoARM7JUcO6IYZNIpqBmSiC
qEAM7Wc6Xmx9pxB0l6M296+O70sjNpHYXDI1MEadauRuCxu18JN1b5EILvX75f/Rlz+PthOBDACF
kZRKaijR8S6MkB1/yrZiZ+g8/eSpNtu2rk8kMRCUZ0JipilOEVcJ2YbovgGrwYgWEv9eQOUa+Bof
BB9y3zWHd5E5hsLmFUujaoyg1kCxbwf343JzWHuf6sqweJ+Pvhe3LIWBKDDQm+l4hhy/X5suRgJe
xr1o7VW0LN62yXkHZHKaDDTFsZQ2tYnTfE6Rp0eDnXvBPKNpLZfLHe7a594zrNsiuabCoFSlteWl
TmEq9slWr419F1e2pVXxLNlr3knOQuJEPwat5EgKjajFRbDPlMdA3pXHhQqU5zZ48y43gyHKqNVF
YgDjBSQdzqvFLvObX7vPHrnLmrslh/fZFMa5OS/EKskvOMP6TX7B3Jcik9YhT86ygoPfggrDM5Tl
Hol2QE3NzRDPPtNfh8r2fleXRInFE6Q/Nw5Wioc7d9st5Zxg59S4fxVe9s+8zuP5V2ciksGXAJSg
hYD1wbR1DKD58ArU/MQaiGfuh+TccYXBlyzHrGjdqDhah9K7Vi1ZOMqL9377FsyFZhMUU5TvLgFa
Ihdl0OPe1fIybpcLzFOuhBez3d4WM+uvoV8bC8ewyVEVmOsNx9gwRslA5/Fy3Hn80dD5w/r6feYu
p60gaWcNv187Nvij6bKMzh1szKHe1mPewZ0owtzjGCQU58CEIDS5W3b6EK7D7ShYWkdO2z0q/zv1
8cJp2/8LUH0px1xp/XzKElGGTBXk20RwsMgZRehfBllHNXl/57IKzNqEJsOMBRHnZjCHqWCR8zmg
lneCZ/qzuMufVMxVtEjFtk+VFYLGmj9ySXX446XRTMNARz9yb1eCtIlrKmEsoTUD7BcFmQL4vxdE
9SLRklaXExbkDCR1vX1mScK/egMmYpnrHJ3GsxlLyQhPFXdMTKyXJ8vrfE/mArNK7+stDZn7LLfY
xSMlEGVrbyWR3cLG8hH3AUMSLx8osN47L6+DK1oBeVqv1+g4PdLQBi4Mql/v7+Bys3aviKX2ABrO
2ztvX5NDYDAgRMI/NUr8ZVvZU4FoOyxQBF2GuOLcHfo7t06A8SY6ATRrAv3GUG1bbiWZhCursj7l
+9LXHI6w2XdwohSDOL1y1mopg1LwPI/YeoRkwk7EAWYWLz09S4qIlW2/bZe5L8EYnQ1toKLAgmMs
jzJ2UoSpE2w8yuzjeRbIbVui9Rj0x6g/9QuxWArjHZ2PeJybn5qF2slfwyKUHoVqJmBp7tF+G325
c03r+vxHT0pIuBNLV1fz1kdlwKld6K0oyRBHq7SjHbmrh1V0ZxQWsmJxYnsAxcAyJK8CKwXM+LCm
G6f2zzyPeNYV+NKazWUKvRyJaQzbwifonbcGG8KCjbzEdD3qm3SP1/u/C6MmIqnzPIGssUmMIRug
eZASt14LCVnAB1k6MbZ1eOprx+0m4HxZnQGrMIgwbrOAQF9ZwvkQc9Rc1oIfYwMV+Creedmk+XTB
REEGsZQEm0LHM5WHNvnkMNx5Hsg8OejDAX6dAZ+0ii+lqkMICqg5KERRpuXmnznQqzPAg1S9lHRt
SNcU+67pqoLl4CED7yuPE4MHpTqDOt0Cb+eigTbP8EexU+VCQvDw06F3zrFd08w37h27Gzvv9TO6
ewPaOdBbyUbHXBJQBxlbcSeAurtZfe5RygkszeF6phwc1xmEUYOuERYnHGeKZR12vJcf6Nwlxk+s
YkH+NxjXGXhJFC3ExaayTsQ/bqXCEt4rlNixwpSo9r+LCb9Mnk3WVkXR6kVKH+m3Zpk+hVsQMB5A
39STxYaX7Zl3s34/GwaDH3ER5VVfArK2wCz3Z4GIt/DBcRofPP9fesgTzRjwwEzukC7ArkObGKO7
ESE1TpA3OMazf4OBjMvFlIwypDBsp/uLjroIGiRt5At42ye4khjc6HrJkLoT7B8jVtc0I/iPNigW
+Fycpydz46YZDHroaZjKiRKNKCihdwbUVJSEG34Lr2eGh7cGAx5SUWWLRIat+8dmeyaFVxHwEUnc
eebZrouJw8I6+IFSFkV+xtkNy6gkcMZiZ+HophVsipZUg12diEaaDbyldz+Kd+bZun2rr818t46U
QZCFbpZBMsBMkOzBiKhmyT42KWd27IBGbRXUVgCyY7dHY6gUO6FleHhRQ/gSNN7hMyVxbYkBmU6U
8lSrceuHtevWljlgVTy4lRcrVEiwVfG28vMp5a+byG4wTkdxLGUB9oQE5RYLo1ZgeN4+vBgEu8vM
1TtHGjUa9qgNBWswNNnAHu5rQDvxUupOUs+jnsEdlO1yK2NQcOnFd4X1nmzfEeZwpM3dlak0xoRH
JPHKswlpmKohhR1bLwO8E26EOpeXnIphPO4xK8/oSsmvTsOCpOCD9IafvBrTrFlMpTBWWkRFXPTq
1f9Bg38MDjeQ06OaxS2QzzZgTyUxBjjUiZieA+hzQnmwHbHyDXPtFm10RPzwiZjFxLpR3reai5Am
Qq9/1MQyMrUIhkil3+ponwXot4koTyICpHeeEfJEMU+daowFKFYgiiZ3j7aJ9EVPmqOSQ9rze3b8
36yQnTjQRWQvTvTDBcvoII9Ey1HXpdWGhMffMdsdNT1E5sE7gQU9NBpoNixrjJD5LiaLDWy+QK9j
SFTTrtFFbwk+Fa+vdLQYB9ekL5dfZtYfnP4hzHuYRtI5aunNs7d22xJIx5py/OcTOQMkYN+fOQ7o
bBOMoRgmojtVQzcdczuifKHGi6qBU40Jaljrf5mWON+S/t1/4teXGOZqhGbbLYxzAfzCbBcG7kGX
90TLOTxvjCOHvQ2KOIqtQa8g4pBwH2JdUQyyQ4KDu63Q7OM7Obfrh5xcOz1CQ0AoQyG8uy5lWrp4
F/DAI5tH3xykBXxejnd2jnMqkqL2RGSlYo+VkUEkGptBZfO2ld18rW67lYBKXIx31b6t42xX7FQg
cyvk83lh9D3VMburQaPs7YclRwTve9H/f6JTPyhj1nUVdDqOm7Qm5j6Bt0T7Ru133hYhcf4R/W2E
7BhOpmipIJxh689HQJatoSMA9EYemBc4WlFrvmHt18n1iVaqIYSaFNc0frQF6y6yypqcPOVRX38e
9Fe6F/b/sRmWpx3zmi5USQOPE4SOd8/Y50BTzIld+ekmfQSvCq/1cZYzamocDHCEbRkXmUit8eie
D0lgw83Dyi7UhF/ePz+5xP3zLsnXt2MARGhCVKAViKN8JEcbvqanW/0jF0BmfRJDlsCIbsLfEhiD
HJr8op0UA6lksJf1e9VR11YiudmSG3/PajSRxAQknZQqoQGlcIDqS4IBKgxPLVbgKeBA1VyxS0UH
rKhg0YtoYFXl9zsmRXnRBq2Ca6wsH6uf5kP/eqrRNuSHP2/b/Vwd8ZskxkG4nLTFojBUSPKPd+7P
x/blwXQ+fhFE+iCxz6yeqFzPeOauYeZNFETD1GhxhflggRCVdRma46OGXM3zgpRW3VsGyHSd2n46
VNtq+c8s5zsPvOb8PdTAQA4g6bIioJHw+8HGw5CLqVIKAGQ3WD/S9dbkdbB3P7AFhMvtd51oYkDl
mzQG/v+Pte9YjlzZtf0iRtCbadKVlauSWtKEIbVaZNF79/Vvpc49u6ls3sq4vd9IA0UUCCQSLoGF
sMzrdBo78atEW2AlGW74m+U15D0ksfcAHJv0a+fgy1t9Y3oY+Stt4K9s9ki1rh/zWuqjy2BcBgqF
ZOhfarAwb5deK7t8iES8nu2PslupeAhHVC2C4ubT2tJFTByK1JgwvH+jyBxyK06XccTqjnN6h4dh
wwDeKsrB6Hmaftwjrn7iF1pWYt1vFJnbOfVCHM5BLNKnyKPiBGeKfIZyC3e58Vok8Y0StesLaeZp
NgPkN4EW9ajP3s6zI3/82Njdxjp/wA/KFGDQRrcoz0upKw5DlyXZwuswIJ6gwt8J14WsIM1LoVAa
Gb0eSjwfAKfjYtW9QeAhY5u+jqIqg0mByjdfTHQFvKc/LN+OR3vYb7DsBpDYdvRUPtjZ7cnpeWXD
tZb3b1/IHEIfZUONlVj4wm6HhwmsqjhC3+bab11gBUI0NrHNQ6YSje7aNN+ByNjz+t7XzOe3j2DO
p0rUJItEiAlw1hrB8C7eJDyTxNxwi8r7DyVfnAfjwOM4tIraysEtsu7+JL9kZ/fxs3rnpfdrL13f
OGJc9zDPCO0icNTtHGdjtQAex2ttcH/ca0QhEQYbSy85WpgqQETrY4XzEXtKoBDCk5FsbO6r8VrS
8+17GN8uJ/DEek+P2XHe1Zf5XXeAwwK0y5b0GHmkNaN9YHEKOGs535Iq2/QiNIHcpBKluj9ON5d7
uQIsYOTcqVs/PIwoE2AzV+ROBIsj0L7X7D9CZ9p37zzTtmpofp862/0SG2E0WiY+Y8IjIqogfr0J
vBFbVi2sXuOYURqwX9EwFnFvCIvU0tNKhH/GdQ9ip3/YoDDBHXRbt2kLppjMQe4itRa6L0IeyuKp
QqQQZfHRFjDOgYEOG8yFOXfX2JewrjHImLQEYExi0ZdgsCCTm+wKe96E5P3Wi0qiofXmJk1J4SBI
Lf3TbvTtG2A22d0FcFjUwtKkHk/2pp38+JvHq2/axpiysilmK9Jx52BPn/F6hRkv7Nbj+y2OEfky
+gtvYsRJCJQJSD64n6SSZEFIzOAzc8LYi4q3ISDh7AgxwToNazeprxwFW4lpv3HJmLCitNReDCB/
FKNEW7h46od6QZfoXHi8e8PxXipjxDBwmOaSQY/aoYtD3RDT+geaznWbyOeZTPrdf+iVouiiZUqy
ZrCNT0IndM1gQKrp5FkkHW704E3cG4b7N/Jb0GHkZ4xSAOmBzpPnBDFBlURE7zDVSw6hVUuwIMRI
b1DGwYqamkqPOvhk13kvEbzBdTJr3bUID3/LjbHsqBi2WhCATGe3jjfdKPsA4I4H8nMLz5KTTXv8
qlykR26xZFUTf1NmR21j1Qz7vgPlEWvRfvwKvPAjJvNopzBA3DVsq5duQYxJBDodWBiSRc2d7Db2
BX4rgJnB8qQT9zV/JT9dSvQrWlnc77TsI6xXAV8KOe4lNLJr7kvt8woYPOkx9lszAk1TS1ARbhFd
vWAaGv0uaL+wr+vHWknrGzesvbZqIMBSfdcN25F/BQ7wtNUSU8rdVnA2H7TV5XJ7f8+huupyF8fF
2GJTzqt0uFAZ9nZ6ax46T35ub5zy8VNwPiKfu7567QniG5tMCJmZmVSXBggClEBymmPXkdNn9w5b
xV07Lq3axQVzjAlpmlw0M43SwlKq14p425CkwHo7ceuDawCM39hijIg4xxhCyECqdFqPbjm9VDYG
iy2i24krPGSX/WzX95/z4+aU+58GbR3ieAFK4Ypd/tKvxW3AlqHIsqj+0Dy0sPWfT7wOtLUkf8nk
1/8XJEygcGRVCxKd/bUBGNm2MGO0/XMD/Ez7gwd1sx46oe5kIrMWJclkrkSWaEIzYFblrO/qkgzH
4ldyzB5/Rptdmzin7hY5754+aHIkudYSq8sLusylGI0ulsoWdKPD/rk+oyCl7FDIsE9oIuRcwJWS
zTdSzHUQw7G+NAJIJSQ9Szd47j99cK74qkVecMPcgiQI69I0QaJ0jrf9D8PFqNxpk/q8euF6irog
xNwBsxJTrVMnRAb1BoXJjCSfeBXC3B7tIZTd2iTSQ+12TnJ23RIz6J5wPyDNJ4+8nua1q6BIuoj1
aXhAQmkGV2WhpxcjEgNNn2kxqkxspSIOLwharfsosoxsTMIflYXSb5IkbMTWpLfNewh6N0BTb+3b
n/cDmlAwAsw5w7Wga0mOEa2iFfE0FSCXEOf1dSa3PtCnU3LzuOF2DK2moEtaTKAiTAKceENZQw58
fL49e4C79oONCoQTFM+58dfqaf0WJZt8pij8mlr6H1Hq9pghGEKmfQ790QXE6sd9xKulfOV2rKlc
cMjmmakSzMgNDNzvC1Hek3knSO4Fu9p35n7n+hjv+0UOAbnZEYoypOu7ewelvA/9AbBobyHQSRzO
6a4ZgeX30BBkoa+yWQuVRCUuZm7d7H3/IQJ+788Xe0Ir5Kfdyt5fDfHqS5pMWCNMSqylDWSwf36O
UCQmP2528ia44YRPPNYYE24qQlZXKcjg9ncSVltdxvtWfgsFW6x9yzhclyRPd1nEfkPRwxAddrj5
55DQRWiuFdtb3ydoAUeql9vxL9jwiovTsxZpKDIaUiSJFoN1Rpo93iKxNyRAsiIAWZk8A3QO047F
SMbKxtMMT2HWYtIlOUaqWQ/v1DQghyCqP4yxHW/s+wBjbNvr8ly/mr/ZYhxhYBRF31DFNB5OaFDE
xOj131/1tEtGGPcnB+kFgFsCGHFG2Y5Okq8/79R37L3fhLfc4a7VGHtJjnGFYSvrsUlNDZbipo5T
qpvJC2138l6q7a593XDHx9eQFnHNfkuQMdxZPJgYkQCDeKjOHaz/wQ4iChnp39HdATZ9HR+I6XZE
d3myXUuPlqQZOz7JSSibaSSdnyYf7hjLG5OB6DzV56gI26ZeF2ajFCVE2p4GB+AUaDDgmJDVzHnB
iEEZXZjHqhnKacaaFwQwFKoSAOc2HaZ8MA8Aj8BuvrcTVjV/cM9u7c1/eXZsd7rSX6axMEMI0Olc
ASeHqp3PC9vXHo+/UWFMRz7LWt3n0JAn5zWNCfY0h3cieRQJeidCh27H4oW39Bf/dH//6CT7TDia
Y6nUFuTZ1UQiwXbOaK8GXhDw5vrJObzVJwMFezPwrqKis4aF6onnWq9GLZPO3WQ74qNE36tuijvb
9HjwfWvdpvqSFGNM+raVe91KJerSHDHcXjA06Xa3u0lyua1mqxZ4wRZjSUw5bbE/I4duPDuJW28U
2wFuGSc5WI36FkQY46EP4yA3HYg4ZkXEn/rmlP3gGGDqKf7QhQUJxkj0ajmnSY3jGaALm9A9N6Sy
za3xKtm7VudCv6xr+296rLmoSlGuBxNnhPc0ZS9tyrsys8uqdAXLibL9OLv9QGrPShwA68slJjeV
2C26u+tsf4XnV9hmTUqeY2eGgqLped+4GHUve1gVOjHdheQp8DHjQPL3hwc8JjuxpwFeSj9fnjFD
tt251VYvSLdFlM/tyVk12AvZMGGgnuVlp02xdC5NkgybebZRaprIp55x3DrvphiMzbEqDVdFwCnk
shNZGCvdRPeb3eOuKgkXe49q0DVRM7GKlnZGdpkgaloXOR63McDOeuIfDi+7HRelca2Hb2kD2MGY
izBnKOWC2nG8EOy6jG31OfjBg5BbrUwomqGgNgFsC51dd653Yat0cYFrY4c3ilP5wVZ5yDfjg0qX
7tZIavFehvcT5SMh+uN15V33hwvizJ29xL0eqHklIYoBvPHxVrdvEe0+tKht1e5o09f5jaM+/JXb
+E2WBdkoU6lqsQ1LOmvlJt/c2GNoq3u0VdDlIn/1ALwQ8NeL5cLnj4HUKoEEAaOR5dh7BcH6Lat3
UP/fc8HPVjVUV1FkAj4emnYYeWoKwCeCqaZ+w5Nd3UbC+/CTYJ3Y7vQJoNTrp7fuEH9TY8V4kYOy
y6ZGQnGJPsqFu/GdjqgmpYM+Ag6tVQeyoMVETlZmlbOmgLPjMQ4dfXBVGU20lffYvp4SrIXxeR5r
vS6yoMjYsLgOcm2uwZ1Cei+X7cMO8Lbu6MoWHm+cj/l0nUPO0SmMIYvrMihmZZDO3uDnG9U7iZzt
2tzjYszXJUtmIR1AoRac6a4FvmyCDTrbPW9qcN0mLyTH5Fp5FKtKl0NyDsp0FxePxBiDRLc8Hxx9
NWRfUGLipLYBdoHWjBKKSc8OzVTPEjlXj4W9NQ/+m20nt5tT6p4QffL6bNbt5oI0GzZ12pDIQwsm
96/HV+88VQSbFImdbiIi0l79+w3PbPHuABNEzUlWBmoLbiFXTbLFilwe8z2d/j9NLTnFu+69eL+u
lasPD0CF+K9FYbfLR5IRKaUFmqKPDB3taYN7OVq1Lfh2U+5Sm19EW41Hf1Nki2idMuRGpEFNnwDe
E9nol5/9atu8m7y08utK/eHPF5QYmxLX/5WnVgCVAi8cHrXOT/0LupKOuWc9aA+/Hs7YKtk9jhsh
QoNQsdUHvF7x8luqptc+hDE1ctGq9ShRXQKqQ32bejkg/Z6/DpVCnKKXg3OqnHvD4pcYYV0XaYwb
2qJz33tttxZpULbfD4g0vJ3+jlc6DsXVTG0ha8b4pHV3sZSxozdVusWC6+mrBU09zzU3y1Z44mTs
j9xElmjOoFW5tUeXQjznh8k2gc1cEAzRST5A3F5G1/3hq4AUwmwNFuLi6cdynD1P0DxlZgyUJqu6
HoW4PvmB6th7Y+u3NS4sN2OkPF1TIcYcSWiBzwILPAPIXvUBmwjUtfhHCR+Zu/a/1VfGELWBJOWK
AWJxah/33nul2WXpmzcOulJj+/I3CNv6wgipTFhTUOxGXYS67hEdIq+7EMuGh9wEqDZd19OvcPeK
HNkNmWUzqVpxoR7lySl20W0TY+pru73NncoWNNL6NoLEfWpHRyBupscPblfs14aNa1/AWKUwC2Jd
7ya4ae+4x9aX421jv19IsttSUHg33exKInsvjyfu1BknBNEYMxRmo5n3IczQ0UE/bvOD58DWYFaW
5/j1/0UoHPQSVrdKPc6x947oVVO80iseB8u1XHROIWs7De+5bff+Di2g/s/evnu4y/wOHamPETB8
gNDhz754e9O72Hie2puncfBHTkK9WlnFGladZkNo5Ge7gi5NawjVJFJLJWwwwJxuR6dJHO3iCSkZ
ttbTrsa69f09r760+ia9JMxc4bGPrFYKvwiL9xrJLwQDH89HcQL4wq57EasjRut5JcnVqHBJlbnL
VZhaUgWwoTMqg8+3x+whCW0pQzedyrlaq2HhkhJzi7NLqwMpiVKy0Oeu2nlr95DlTnGlo/Fy/R6v
9oEuiLGdQsDV7tQiAbE9RpDCykteo1v9nEVOt7ULAz6ncjdYCZY5N+6NYu9yd4OLrRuE5/foAy17
m5ffwdxmMULiXdSU6TpyhId0Ina5oyhG1/ldzaSXdJi7K4V5NWbWDH4xRnZ7W9kP2HrlG7ZLdvBt
dD47tnlPx2v2YkmTSVm6tuijagZvY2e/ezEeA9CwveNipPNU9KsRZ2E2KjX5HxXdtyfFfwHk4L1p
8zw1DUCuHRQTNGTxHOo4LAjQuj0eE8xio2M3smhb6wf/zZIexzVqTFwQ90WlRwGoBTXBdP1u1/tv
5e6eo31rYd7ygBiLYl36Nm9DSTrLyVZ4wHv0HNmBwJv4XhsQ0pdkGBOidZbc5ybVvSe0Jt2iNWn7
QO5+uIBWAqLQng9IzTsrxpLMoxQ3cUrPat86jgbgh0f0V99WXqSh/5ZbVVmLXRf8sU0Y45CmmAAH
OaAoWV6+x4gE9s2gOeL6HV59QtR1TD3pmipLGht7SLMWSQoQDM/FvDFoGTe25/chch53eMKPEXtw
KzhrkfKSImOdWqkQokJSEDXuazQRC2hYQDKJStj9vcB50F7VxQVzrIEqo7nrBqokkKKa2xqE+HRd
gKv2aEGCsUe13gvYNiBLZ6Ej1VH7AcSdzr5g4e1febIFIaqfC4OUz2IaX3rwMthOelfYdU3oHO2e
i8q2FtUvz4cxSm0YGX1wwfns+4Agyt7dYLtzcnt/ouhB3JegVT1fsMUYJUER2ngUVPgq42f5ImEh
RCY5ieigeMLFTeRpHmOaoqhvVeNLHfbe6+1MKqgDXpABb8DNHnhsMeapEgsLAAcQYukApWh2Ct94
FHYwE7wHQnpb/jDqC/kxZkkEQHRhthqtGB77s/Swk51H6nmva/lq5WmhFDrTE1aUl9q85CCDgrLq
Px9fX2+3GMPAqtODixfJR3sf+ddJ8iwTiwDZJ0Leiwk0AwiQxxqprOxGtRff7MuYIBn6l4LUGVsx
mHWnWCLIPT0LRN2iuwAdG9dZ4pgjts0lMqqxlWKQiGIy/BLRNWH3Mk8j1j0jXowNOlNtaBZjkcIJ
i2QSIP4iowp8+Matt/11d7F9OEaAL9lYSMqvn61GnAuajHHCBke1jUIdtxjjX6/9YboRAPHPi/2+
gq4/lf03a4xpGttRjqqGksHoJmD9ZlJ6WK6NWlVg85prqDG4RosxTFk99GaG7OEMMH7pISA7btK3
rg6/uWHM0UWuNSmqDGr6kJs8Hyv3OEYA9VWO6nN2W/qfG34Us27cf9Nk7BJ2HNXArwdXKDc+1zJp
I2K46VtYkhPq1RzfuG5vfxNjbNMst3rUpmCQEjtettdv02qZWP9H6XSRsUljN8RxooAXw3tHK/XD
wzbf0Go4+v4K7HezOeRWw+cFOSZuKU11CGYN5AREE8+DW57Sff0ELBeHQ2jNpBt4HKXgyCqaNxm9
EIcoTyd0Y2CM1wle7jIHhX3MLXKorHmoJRVGE0ZMESRZByp4SrBQ1FeJq7jYh8fhZrWncEmHUYI4
rQZlqkDna48MwEbOW/TDYt737Q2L1HnNoKvNqQtyrKNK5Bkw/BnIAXvH8ULEE2fv1iAdeliO0z2a
FQxyS0cZyEPzMt2VGrlzp0ONpakYCd7kx/vqB/COrot6tciy/CZGczKshK6ihh7o6BzPmLAnWAeL
piFYZICRflgHzr1T12zXkiDjy7TRSBS8scuIPmQ/mYj6iugg+8QLw+Aeb8nl+FDYqXfePjwATn+0
4yfU+DQbCO2ZhUZWV3LdnNzYeDvjofStWYTlhzG+qdRGQa4LfNhTjTYQi483uGbflgQYRzTlXdGN
JRW1d2zsVCSK/x9kQ+mF541Wyx9LWow36q0xb0R6T9G0isFBVEByZ3sG4K348jP+oZNiW2Lc/qkK
eC1oPCnS/y9SAbUdRq2nOq5g57x1k7rX9XW1GrlkjDFAcpZGzfR1Svvn1wjLnx8M9wBtjbFpnluW
WPOChmFZsoVtdEAPYKRotJI4jQhZznW3A56T7LX00MzkYBqcIHY1olySYuTWi1075RiJOe+BMfj6
mjtAtXEtP3MwucwxrzyuGBECejgatRykRP/p+K6eE49jV1dbdZbMMPZ71lqMnaegUJ56F5MFFFCC
owfrLuL30TCm26IA/UYIEg61G1jYukWDDr8HdjW5WLDCdrWNc6kqsdVTffa86XiObn+Rn7TDCTOr
n9NmE/u84/lfTPI/rLEdbDMwgEZx7uCVno8eMBdhC/07hMh0cI9X8Vh931nyx5jjQDZ7fZTAH4Ax
zsV9SMJdGqG5nuAt0Me6RftUVuQTwOfCHe1m/uDo4motc0mfsbp0yieeZdCffHQswCiiWRVZAM/3
UnVgI+YlGcb2GlprBHMLdcHcS0PCY0vfSzg6+b8Y3d8Hx5iL1ATaRFyBF5RBsDWbJB1AJWOSeU7p
t/buE2N0958XbAfg3IW16G/JHGM7SsTqdVeALtQFNt586Tfie/POI8OTIWM3pvG/pnfvmPfPFjl2
b+1GbdGVFuPUgDzs0+4ZDm9r2duSN8aUZNIYpfIFvGHpwRHL/goSvfEY48mPsSW6HiRlSZ1lQdI7
FS8gX4NrPO1YD3z+0Q4Wrlmr66QzFagg9Fzztu/JDlMD8wHhnmXjekcPNzu726t7eY8ZCY4UORyy
8M16rgmw+DApe0/ahzvLrryLtwfUIofOuvf/zSNjTfBULHfSDEnu8ZI5tmQQaBOFg1oWIDTfsxav
4fx9jKuTGAsdYYGcZ2sURasDdxQ1Db1HX0CF2H2GcYyfd/7hxY3cr2GMhpuocK4EO8YqltqEp2kq
13F2vC1aC4G6cRLuaH8/EKu5r/G8c2QsTDLMk1EokC9aM7A/VtlgD3tjo8v/he5qCD10dmEH9fVD
5fkjFuo5lY0S1Q0widlgwEDC155/+YDMObgYyeeJdJWaKYmmpqgSMlpdZQJIK86EIKEsHmcPJSJ0
G5DK+aH5O3CItlvC4W5NpEt6f4i0NdWUJkBAwtuheNiQM1rDnUkhmn0jejsbg4oWGmF4NZy1KAzT
z4asKTS41KTvfMppGfUTdjpDab3u1UCDesm79mvauSTB3EYtri6S0kjQTse5fR+8E8c4rwZHSwKs
856tUNZSEEDNiyYZaMtA/oz5JxczJ9hnxKG3ZkGX5BjVEIq+aoULRGbWpA/Ra/6LQ2C1x3VJgVGG
TotGjH+AAl6N8XL3TjIaAQFE8LrScekwHhtwZH3Q9aCDzP4ZyJmRffaNe4Q+wC/gkKKfzEY+S5YY
rx1dphRlri+WHBjG1JN8oObhKvEqaqup2ZIS46q7uoqwV3amxgndglIDiHa1pZY/Ijsg+zp8tPu1
4GBJkXHcptEXNYoqOK6KqGcEdHyPxrmmbM2maMso0QaQ6GiDHmJHROOoWP9Aj8T959P1s+LoN/uq
kJeVEhuXEQKc3OjimRJ/IfS6tfvH6rAvCYWQNUUW4Iy01hXrpyT2jZFEgl1f7EoCmqSROrJTjufr
jHEMEfu4UNSTlQ9UiEDriAFLtdvYvG0Oq7W8hS6wfiPNMY2Me0UrHs/Puq0CphKm6OBezjfYyszV
9tWnjCU9xlSoXZKYPTVGzrP0LH4WpN7eolM189XBnjFetNkVEnmsInJ/+uBeNd4xMvZDa2Z1HiZK
3Bmwu4kiNvLsxloot+SPtRtjNaWyCE3B6ETz0Nh0rVp2d7PBKll0OXM0n2cQdcZ29FMwyWlENeT5
OAKa0TubzoNPRv/xgxPOrBYnlowxRqMpc2ytVXDLgO6ubJqf2svHdW1fjUcXFNiawdxjZQJ2S4OZ
I/yusrkQDAefHujkCdoW0LnnnwYsW93zXnY5pp4tHOTaOM9SDCFe/HtuMyTPvLMzs5LSJ5XY4def
HO3nPtqiXo3XyP6sanaaAu4OZR7uq9r/Eg3+Y6/YcbYoDUxNCL98CupiWGkCINj30H0BZsubazdb
nmfmmGB2gFYB9PhoxDSiqe8udycenjTPSrFDbIlk1CkadaieF4gvEjfbNORILiFRQqL2wIvvEgQB
vNvMlSNjMMokGRVAQlCVxJbreRM5dHH3G5YNb+7RufMvrzO78Ensx0yfS9wAxDdHT3LOFfYNa9gU
voWp+uCZKo6PZnc8BdqgVbH8dd807/gafYT3yV1yLrawVf8fLgJjQEpdDrNqpOQcBInPxyfRf7a8
WLLDggQPeBC7YOvkdZPCu3xs8cCogxkQsV/WGJUX7/bBV8++u9t9Dehxkd447oUtF1TmRZlyAxwO
aKp5Ph4DPDMX7saK3Xve/gtOaGAyOUqVte2sKl9nF9wVB5QHeO86qy/zC3PMlgd6s0DLAU2DgBaP
ZBmI6i942zrhuYDnW1arqUtSTIaSZFU5qTmuGXq6AEyG3Bzl2xBLUO/MAyGHF+xJwbYe7Oqhi4F4
UEI848Iuf0I3cRTKEhgFIISXOvXG920XHVLIYGhnBSeJ+UJOvpJZsHWBXot7LZlArrNRqEZpHBui
R4IRyzuf/Djkb4i7TtOPU3pfUmR+7sTZKojDUthMhJJmhj4aBugnJEcHjuoEF/KJJIDDJy9gMJnY
BKgzF0FQqO3E23rmRui155WnuTrK2JRJFwxsWaI6ihRj3ij+IzpHHK4T54Um7D4nCaXOi1SBTu09
o3kEeec5xUt04DxsW6I6BI+rtmtvEsHmFSN46mIxBY8emKNzooD0M+3D8d63WIIGrzBu6GZZf7wP
PF8nI3amHOwbDD6QZi8cPtKB8Co+jMUxJAlAZhbgvURVlbEdmTnOLEhHMQ6j9KAWN/JsY7+P8BYL
bpHZ01k1yHXDzYRkfxBjz1Ws59KUwvRQxuKDUlnEbKujPDScoJbDE5ulZrVZmGoBngKNFDOZRTJh
e09qhzGpCxsjev+KKzZRrXohyEQRXOldStLmWEr3usGJopn840tymNg2TQzJ6arIOvUO8yhDNGfp
QYw34lvzanVomJh+XWeER4Q5nrbB6t1UAZFM6bH09kHKEltXE3uy/uKAdNWQLADXGUAVZSplFdgp
+7RID0PWED3ZjibR+l+DpO0MQfPKTLbTLOPQXGNO1wwNOxvQHYga4/cKo1Trxjj3ZXowYrQcBdvS
DL1LHzuNzlmYvqbkS0KMIVb0QR7krEkPWC5lJ+KuuHyIusLhZpWIDjg+9IFhhRMbKFjaLBoaJSJH
EYT1q5V9K9xdV4cVGhKgBWWsrjEUNDkxJqpRzC4WGzE7GGrs5dVusvCiMGuc27NyLpIsqRIoiIAU
+zKUixaJerikk2ap2SEfhHt9LByzMW1De4lH/zo76vfSH71CIGRgbMsyVFVluy2D3uxyrC/MDm03
UnYqo+RQoCe7CAH+Q0HGMKVqqSZ2LDD3xwzaOh5KKTtIzX0ylLYZ1nZ6OVZW6DUaB3Z77XDk/9Ki
ovuuzuOkJ30s4nDy1HKH2G1V1SmH/7sqY+EHhCVaoCUp9CMWZxMCVKsPSiU7NLrRHnKlSD2h7sWD
2vShd/10VvmBF8JCMlT/VRbQLs7FXJD7ND9cRL9tM6ezthc0zv/fiWiITainUzSLFdrF1EylzeP8
EF7u2wpAQHTdmqTYf0FFNVRITpcNk8VqUMNMj+DY8oMjNJt3Kdn+xc9jBMRSVUkEig5z8r011F1Z
FPmhjlxJOxq5rxZ/cfNhlv8hwdz81ojVKYnBwTC76vycpzuz+/wLLnRJQqu6ZkqKyFjJBFBxYqmA
xKWcbUGEZVF1W9Q4CrxmXDQdOIgAJJcsnQ1W41xCgNODSiPpznBRiCDfa9qLEV/+5swt7I9CtULW
sR/o+00BGHhpNKGUH6bCtVR6KH3+dl1ia9ZF+03iq6ixuIxG31Rqmsj5wQofNPWxUTR/vuhExASo
IJTudWJrgqNSs0zEhZLFWuXUMGsUZ6z8MF7ybazGNu6jVORONPeci79mlpeUGBvTSUI5h52eHyTy
MnDuO48L+v+FyC56NqtRaeQHDWty1WMTuU12HGuOrFYOBju2oMJYi4RB8y/AgQWVWMpNKyqF9DCn
r1jWtJXyzSxeNlmqkVjipF8rHH2jxVwbcdJNIRJAa9ip08VpRbs5pBJPm9eowLdomDQD6q+lMXKr
5UYohD7PDiJ2ZJJKCLHatPqJ2SnZMcQs4MiPLcdRv0ld2T/kGKbmKY4SQy9A7rWJGtKgwJ7VnhoG
pK19tTpr44dWE2UiWeyZ4UH1dcFphoOlhDbMiCNOG4EnAap1jCv/9klsWhQWcRZbkEDU77v8MA+3
kb65fsVWFB8kDMRw6HxHS4b8XTnntFas2SyzgzwBQTp8kOrH6wTWefhNgImyi7TXhogSMIyGxMo2
r+8Gy/t3NCiTC92vjFqZGqHODp156sPHwQwIrth1Gmw54H/04zcjlNEFEalTeyzmQhgia3pny9Kl
PZmNZTq6BmiusajaW6UMCy/RpcgFyh+qH4IoeRe1TbbtaKV4ZJM1u8v75OH6h/FOkLkmYRaaRkIF
bJqnfPoQ+vd/9/vMvbiI7aQC1Dw76OnsWlqz76KEM3e5qiMm3XxoAidTY1t2ZqFJ9E5ERDS2fn8S
pN39X7Bg6hIFS8CQhMYcXT8mRigk+H0pQjNjtBsb3k1dPYQFBeYQeuWSG8F0AYJKV9vZBWMDvMRh
VUaI5sX/pEFsFKzAPYU68PYOQvx2GXdi/trkHFtAP/IPc7MgwTCBBzg9n2qQ6DAyl5V2J3viaTIb
jj9ck5UiKtgUgXU2lsTCNali08dVhwTl0r2J7WujjBwCa6JaEGDRmaagGyTxgmTOUktfGLpjpotA
ZEs+r2sVjwwTnzZ6EsaDDjJqb5DWOEp4szec6zQ4smL3Zk2DqgjjLIOVsCOSeZbNj+sE1s5ckQBc
gyzBREmCud1532liT2WF5vONZMm/dOGmNMIZW8R53VWrvMjI4FGX0HHTmZRBylUjwnMy8rjyaewx
76DxpoOpP2QVGGgo/1BgTkQoNWs0IjATzNVnbiQJFqlui6o5G+rzmBxnI+JR5PEkf3cKddbPnSFT
ntKEiOlj2vHcDv3mP3lSLE3WVMvEqtHvFLosBvTJYGSHPkx7p5aiX5ZcO3PSKETBthPUYkXTiWft
uRCnrRiY3nX9oOf/J3lA1GF9q2IgJ/5OPp/KeRpVM0NYWaJ8GUW7qld3Rv40D6pfi2POSWHWBfqb
HmOqw7lE/qTDy/baY1z+6nuOK1jVd2xN/S8/jDgbuZsLXcDve/Kn+vzC+fVVkwCBo1qBUVrza9Bq
ESNoXasqqFhlh1HwNBP7x8R9WvB0bvVIaHVCpLtfoRjfj0QJkXAVRpgfsil+r1KUlsPR1ZtNiucW
XsWXRRD+inoUDbirmBlHbZ5F65SSLhzaCyoiQ9pHfqBOIemncN7M5tTbkiYEtpho+gkj5eiiUIrY
i5vqvozjl94UsN6xnFW7D8PQkazY2iRBm5p2VV4uttWNvBxuVfg6YllTBkITxiG/yyXTy7qr2gR5
Vq+R5lcsdpDM/73sIaM3FCMQ2FoPV8lE5GNaqEad5YgkwsCWZssuQGuMn65fulUlXVBh8nisrFcy
WQWVMnRaDDmpN3P9aP68TmRdXP9hBcOwbBkqlixpwhbK/GC0u9byLsOpjTkkrvFBSTD2WNTjIQmp
tJLcHctdrh7L0uaWJHiMsPcBdVAhjECl6t6n8rGvb7ra/3eyYpIYLRYUA/vowYh8j7ccS9rNs/sX
JEwL2oVnAcy3MbJS86KIzajOD4EZ3CiTdiGGIEYE9S/nOqHVQ7GQ7GEJkagi5v5+TcJAqWYhRzo5
qLUnAbc5jySCeQvsz+CE9VRNWd9BU3fTMDGoh/r9d0pi3Mqi1MJ2GG1uC6FnDo4ZfAjTz8GMN1H2
NhkBh7c177GkyFzP1JyGuWyy/GCKWGhqPQVVwYkteTwxV9PsSywGFkBBGMZN3d8BYp20+q4yZdLU
6K11k/jl+nmtmfsva6MZloQUhpFiGsZinli4p6OI/IVMGMU1nfxVDc7X6azpBYrsqLAD0lv6QwGV
oZiNsoICzuamjG/TfTd7ScIhsnZAGpQO4JYqRjhZdzJlWZx1swrLZvxSYrSMx39xjVAAM00ZTl63
WKjwppP02CjhHMcoz16MtKqBmJZFh7jvZo4qsE0IX75Rxwp4A09GqmIZjC4YCpbbCzOsgoYNq6T4
f6RdWZOkuM79RUSwY14NuRZZXXtP1wvRK2B2s/Prv0PNd2cyndx0dN+YmafuSWFblmTp6OgRA/C2
EUs2qh5UqvY4Zy3l1s+cyB6bawYPi0P3K3LvmLy1/PlZlFGz0qmaeMC9qqdNxWLPTX6y+fez7wYK
8qi8YeQbscVo3YnZAPaMMQ0cK7OfeRWNW2M0xmPV9qEsxl2J2xHg2qq55K1NlHguFwSymG6IyJQG
ZRJu6zj5ZMQYC663/lzvRucYliNCDXWgrfGqj7bnuP2j3Xe0OBG3pm2q5VR3Adcrw+7Tb9+Jiw9b
1Plsp+2hb9XU7dNA09wvsdvTBJ2XdsL2zJHYSpF5cFGmC1HCoaLTGIzCXZcGaTdtC5XW8TGZXzvi
UsP4pBn7sArsMfPtZDOmDO4n8f9kqa6Jp5mLC/RB+Xm21NLq1SxEpgS+uqFT9EtPVbzQDroMXLai
vFjnv3IEE4164eQ2tpUG+TCFn9ohzw9WMr00PVhvb69oVZKtYwyKihvqqIIkYs2KNVRzGhhR4VvW
exxzWo729rYUkVbk74M7EyNYgb62w6zS9TSwZ89w3MRDtoHORbidtf5b2puwAfUmbfmpj8x7tRy2
jtvuTH3EiGR13pCo89TBOdz+qNWl4+rCjLtwGSIZLbftuXYGXCiw61H9EIYpZZLS74pbgskDpx5o
SC0Dccvl1ZgzpQTOTMOdVUmy5wX3M2t8tXn9mKvdG6beqBIFXRVIjCU4Wip1rnAXx3CoY7zc0iBS
Psel5aszLb+AzspPx1+3d2/VHJ1JEq6iYSE2tmtImqYXHfwtDHzQGGdmEyT7MUZxeLktbi2zbCCx
h/+QFHFgdS+3kqUui2umpMHA1BmU6TnbWBU49TJDjbx2zELMNUtbX4vDEf3LWX8AA269N6sCqOE4
/RZW7ejHmDr5J/fHNbARxDAtV8zKkkEfe0vFZzXFEXVmWs+c6t3z7cWvauqZEHGvp66LtTmEEIpo
0AwGzbstYCWsMRHoOiiMISa4IiwsSNZXTHPSgE3c9c3psVsyaVH1GKNmubktazkoIeCFLBOWHAAP
BNhCqFZgdrE6VrBtVmG8c97u4655uC1C7MpYzA1kOAgGEUXBaQrvBFb2veoU2LB2rg8FyWnY49Ft
U7dJvUIH1qd+K9O3OQeVt5190QfmRePoOyhADFrpFRPKVq3sm1YO8eKb9EsFrnULhToCDg43Nf6a
k3mfATRh5uhfMugwPuc6mIK13u/be84bKLP6lenluwlbmZqJJJhYMRMX3yLYpTYE6lyNgIMDnNA8
2H3mUDWdqqPTVSHNZiXfjvk87G6fyurB6ybY05AUAEGwcChFEldDO+BQaos1XhU3eH1o6vz7Vt0E
bOQfKcI2Y3ptRbrIRUgW71z2yW4ORfh2eyFrMe2FDGH7hqRxM1Jh+/LhNUFMpSP2UvkvEv0KVeLx
qfFix9grIKm5LXj1mupEc61l5o0u9ueknc6LDiiswFR3dn6M+6/tq9pIhKxZWqzuXynCOVUluIDR
ppUFSmLpgGGM7SbLknTPq1bL/KTX5jvHdvlnNjB+qLpRuUd2CxOllRqE00rIPMKajpYsDCXh37oC
/fthwtFmTRkXQ8myoNn0D4rEn61ez7NVC2dqd80UwggCtqkWtLFqfxp/JjK2HNkBCk5sMFOj4QSK
00XRJopAoTX9asB165JY4pdkkgSXoRatGxcKgLXzuI3007zv5z03fv/5c6Epy0echcNtkw4di6CP
Y3eso8q3wwPJUok+rtoqPOAMzTJRmiRC6Jh2NXLdC2a3ZaFndVuYS9Z8c7NjUX69fb1W9etfSSJc
S8/bGYcPX645w3Hunlhi/4lxOpMgXC07Qt5+0mGc/EK91/qHUjaIa9mMK+d6JkC4IlHeM9YybJY2
WLCuxxx9nLnzwNSXJTCJTE4xYOb2rq2fj6XajgWOfU3MtNulFrJ4Ar517vNmNzdh9Njk4S5yQ5rD
WCGK79jrbZGrdxVDtE2UKFwELMI2ljCDUAi8JmrzS+reNTajliJDIIqNsn8HEWdShL2cbQIOrdGG
JxniwBy9kvlDkdHRVGmljwWdzQaz5pvnDgEomE5jOqQNTQu8WXrkcd282RgWuBkszCTjo28AktVa
ftGFyLV0z46G1o/bu7ISkaPUsZTvDQxnsMTkaD/2CxoI35tUMbWbyR/i74ZxzNS/2pPtyJ7Cq2dg
I1a0DOQiQH5/efeTlmEp3RKPE35S4ZZ2bad7tTm4EhyVTNDy52dGpndGtc1LxE2ADniW8+i0eGlE
k2TzVu/+2XIEUxbrCM4yG8tJ1T2g9J0k9hF7fv5WJhwKHtoEpdeP/pazVSgNkGeMYxV1cdTqwtOK
Q1p0XpujBPNSJLYftZtnp5C9B9eX5ZqAjQBEi3rb5eaVWV41iDvTQNcfTSc6Ob0rccqrWock238k
CAmEzHFG9CLAB3RuSUfDoXqivifRnVLVGSVxMJqyQHq53Vc27kyi4BCmIkyqaWlNyWJlX9lxTvt+
43QFIvuIYmTQ3h4OTFP9Oc4+N7UsA3x7R62ripCpZ2rqYL3cLg56m+/LWuJVV133P+uzxIIQZw1C
vxHrA8kn7ebogSTmp9a0qclkvQmyxQgmrou70U2XrUxQrznJnq2yXxdCqk5p1TkbsVX1cdztbxu7
9QuFdgoMKkbxBDWSS83uE6Uc5hSfXtadx1m/60vbj6f5UMzaX0lpoAM0bJ+52z3HPA7iTobqX10c
Jggjp2pixoyY1yaD4ija0hjTTFlDdbSrPBU1H7/dXuYa4BL5a6AjdFCQYJWC9XP1ODcyVmQBMp/e
jGr5CCr32cKrMdK9sroDhK6dGDWP5vCStPMm7dVtmMX7NjUoAF3bSasPnGnbsU6CIba/3v68tU04
/zrBalZtkbNkxNepTUajhtAqfbstYS2gwWteXSY1EwR6ggEzOsdIqxq9QHl2iHizYUm97YeJqntE
B3jP9/vCZP5tmWsRzblMwaSlNilKxVn2PPrKetOLUnCoVC8htjNtft2WtarHGnpdAIhwdbgJ4ZL0
ZsaZoyF8coy3HADCvHYPZTR+SXvLmwv7ZPYbjUebMbbek7SUBW9if/aHXzoXv5zwmV8iJYtzEk1Z
gD4y0yHpDqV7tKvVu75WT237FCmxP9oA7vK7GhWiYoh7ypE88LvYjzu+BYhz6yL2msPZMwvZrIk1
368tjRmELMBjsYijxe0Q5xY2R5u2ZXKfv6SNJLpYfctjMIbuYHUESBGh0pumtsFLF6/dssZg8zD2
+uZJs0ovj9SnhoBaJgw3BJRASi+JONaKGSjD/itZsGBaBq7RXldhfIeZJs1E4+G+aH+O1c96/GkY
M1ULIMzqOwVhpRaam0ZmXP7L2tHdpzrog0Ct+/LwVT0iZQ9ih6BTK8+pH0tSLIBcr59mb9aBWXfz
Y9Te8aSXWO/VG4YMkImBb8C5iXnxNreGvo8GbHqoB7mFvpjG8LqSU4c0uzqRNTGuqtGZOEHJAeDI
OLhjETFET+lQ75T40ZX2lcjWJFjqOeG2Vpod0iYG5tnW7olrX7X8iHm3By3NN7fNxqow9GChpRB5
Z1MkJiLlUKNLDrqjc9dLhg3HiBmmvldI5M2JxAfJZAm7B/IyUvAlH5QUG9bgPdd8mxTa4fVjm3Ul
uRVrwY92tjBhF6t0hE9ZhMV5v1WcI5qvt4D7ehnuwu0tXLe8Z6IE52UkvRqpio7Egv0t5+Vdqt+F
lrKJWOlNzjeErj0DVr4OqqqXRHir+miCIdYEylO/anCdFZvbbgGjqxHMRR1+8aT2hkoiZNVz4nWm
oyxtuqhXXl5ukrml1nbYSS0mOxIdG5b7aQ9jHm7b/gWpRNpqqiRXs3p6ZzIXVTrzJg7QZTa4HrPA
5Ydcfy9MdFkb+Q50/E+3D29VELYOmAIHtfAPy3YmCE1vmHDY1nDR2TjtyqnvEQZVs9+okUvbrpS8
OVYPjCA7+Hf5WWTiiNuI1+0AP5RFOdX01z7h1JYlBz9iOfFhowG8ipjWREx71ZmmYppYW8EqDm7m
t6TpDqGDcqxVaV7eEdrY2Stnaknn76zJdhXgFL22jfN0P0d+ORFZaWt1j104KB2t39hj4TB5q2Zd
50JLeXdfN/lMSdlR05w3BkMQcPs81zZY19BfQzRbxfNYUNbICssu1E1EQUCcQlTfv/bSG78YKnF/
z4UICzJ1tW2S0UL3f1z5vDjmwHTdXsaaqTyXIESO2sAGvY1tnGCZeXr3Q+t3mEVHW9R5dTT/3Ra2
dj66SVQMpUHdEVDay8s2uXhpRwjfAD4pvbpgx2qcDk18b3S4DbdFrR6PpVmGQRwgnD/4NM+uWwUI
CYIAkgWpzTyu+0UDdJWsBVAmRIiEc6ed8tjG5lnua9FjOGyyyfLsf1yJ4MzMUBucxHDAa9EfiaJ5
dnFSuOzmrCra2XYJJ1OkaAaqOLZLHTyyr3PJGhYtutJjAN1tHDviNktYw9wxZrkzOgt7u35BetXj
c/radeZx1NVdU1bfo9iViFxVbGC1VQtPbRUIu0td6/VeSQ28RYMkqQPLBrTGOCQVKodAOiPJeVvb
VrfPBnxYc1D0hju5FFYZZlg3bYrmfLWFL1adYUeYUUl81aq6gcHWQTMo+p1Ene5zo4iVMUffYOoW
HtNr0zPtToM/Hord7QWt3lSboD8dzgrd2kLGalSYa3EVLYruYG4r843H0XbsUuqw+9uC1tf0jyBx
8GALxKoTlmhzqzAHhPfjxh1e086WnI9kOSLbRN02eDPNdR5YTkiHnHzj5CHO6k1uR5vb61nTBENd
OG+QX7SuGujTqcwa047yIGpnIK5skFd+R2eCTOHWtNuEa0dIhlSLKm5b1htm19nwPsPU300KXGwV
VT/jTnsyOSrjefh8e1lrGwiLbbhLqztQxoKCkyGPIkyzy4Oac68gP5mO7InSbIvh8bag1VruuSTB
VOQO2hAGtckDBqIdT59iIKbdxnpsTGJvI5Vg1OvE24MZpT36MNyfnR1GXmeoCrh33IApte01uRH9
wX04/yrBmigJhi6OI+5DZbw55IemfkU5L85lBGprt4FYCCYQYaM1wxQWrw9FHgOcCDuSVhu7PS7e
ZGhlnEJr1hgUFcDpAue1YLgvrZWdEQJSTjQE6mUTUdL5UVe+O219bHRlwzrkpBNNci3W9Ad3At0C
FgEU6mNm8pk75lbUFqgj5miknA0a9w+6QTytwxCKsZOZSZks/XJ5AJS1xFraxYC2+atINl3G/AgJ
gTCc/dvKunYLkeZDVz4AO7omgnYQOZWqMll5YOhjwCwtCMFupTXtLsvsbZWlEgzM2vsIWDJMBgcI
GohuwSibGjervAUIespBpWV39n0z/mV07l1s3RmAAOH/OrqjLbHQ4tyQj4QbcGy6jf4nB7Qjwt03
48welRhttlaMrFLcPoZJ86lAkiAnxs6wkLGdCy8v2Umthzt7DmkyNH9gflwXiGyk1DTVFc2dPrFk
0h304bpTfRxq53PODK9K+71Ty6pDq9qDzDVAyzhaQL4utQc6mZaahe6GYp6C0R3uHYAD+8k6EWns
vSIK1RjwBRGA8/GsF86zaAuw8k8AmpPiDQP5PN6Nfl04wAu83tbTVUF4CSIQAsUXutgu16RrlVXU
Dk6w1k4WsR6K/FcxHRXb+f1Hp6Wi0wBEIpqGPIeQnbMakiIthi4KU1EPEWCNudqA9Vpii1eM5IUU
IQtZm2PckB6dExXSVsx5TCxwQJd/ELJeSBGsiDG3MeYG43D6XvnUA5NpK8+60i4FwqJN/NBpvduH
tHbPIHGh9XE/fIBwStU0DFZSLR08jt3RzM48N320rbfJhkevNiVmpZVRT2v1cwSaOTToHG5/wNq+
QjmQ0kfeGvdd0PzSLZR+KFXcc3OkVf4LD40/If+xzmUIz83GRmVE7yAjNyuK0rhBTGrlkhrP6kJQ
4zeRBYDPEfEdSZahFlmBzIbpv5wCqQj+yFwZ2GLtTukqCEwISuMokQu71c212tdlVgZzYpa7brIr
GubGz0qtP4FRi0s8zao0TdXAcoAKIsRd3uCOmaPlpgS9IdF84HpLo7p+7ozYLwrZ5JPlw4W3mgXq
EJhaoGPQISoovmqBtDExozKI3VdM5p7zA7PvnGFvMElQvnZMOvwYsjVIIbliK0qt6lVlh0oR2HW5
KcL2iPzwKe2Np99X63MxgrkYme2iIJuWQTPjpbTD+A93kPSTLDfzasvOViJsmU6aEUznrAyGPqNa
/6ur6z/aK7CXESBl8AJc9OMsfuqaWC2dDouw6zcIsN1Xtf91e59WooulF/wfEYJCO2NL5gSdsIGG
BmSaTD2nbjsDnrBJk/HOGU1fqas7Jbffbstdi/iR80WPkIbSioXU0OXaQBIfta1jgWSj5MbOrfJq
VyVGR5OwBQ++SmB6EWjtxlG33gbDQQty5XhpwYwNYY55QOmTeWo1gbTy9oet3Tm0YjtAfaPTEWBz
4bv4EA8usraBXk87y3XwGJm3k3EqZ1lebA39jdk04MBbwjq46OWqnB3vqPUNHgS4ChqzDhOpt3N6
MGqycQbXI62nopQ6JO4eTD9e9OC21jZ0Bn8qk4eBjJ7On21TBpZaU2kQEzjoAAE9ALKpl1/EJ7BH
RElZBkVt1ZRwM/JiM+wlPm/NBJxLES4OHwa97A3o3Dg2HPaTW54egwmShFO1vX2aq+4V/hVNhAYm
YiNTc7kioyz1RJuLEsmgXw4mcAyAmVXJUqQcVDAY3VXaftTvMBnSq1znYNfjH5hwYPPIQnmGRpOP
lvyzM66inNl5wUuULo+Tfszfm6qikju8tp941zl4ihiY5yTmOaahAMt3V+PUGsVPst3MQz8eJc8Q
mRDh0KwxB3WEg4WUgLch/iKYv6fLyPVWhSDZAFcE2k68QS5Py1XDxsicEULiR+QEvJqfin74gyMB
HgYgUFSbsF+C5XGHfC4R8lRoyG9K6mSnqmc/dQsdidmfhAtASNkmelgNgoLB5XoaBhq6tq2rgPFm
xwrl26R/1/LkDpf3tp6vuG94CNPAtUIVDfNbLwVNTE3Au9SWYMlpQ+pWylZpoyNx8LRgg2/ln2+L
WzmnC3GLHTnTaqcNc+TBmjIg3UTD8quWos5U1r9vJ9CR+1FoIgjsRPhsOOa1Gocq9BqY4KJtdtE+
sVKJF1+DN9gEPYzL+ZjomFzWeraWUI2h0WNVBY1CdoNrPsTRa9UlJxvtq3NT+WX5FVBar2CcNiGm
zxSKl2at5HatGF6U08Ai+8EiCoDH5UegkaLIkq6pAlJWh5LzYyGj3l3REDT4IScOaOdijYSrhapF
l3UsqwLeWLQO72NzF0UFNfKYhqPMta0sB8lqhBWokxkOERtAHDsqiJNNFVIjmjH70P763YpjPNlu
6+HaolBVt3B2EHKF6R7MLpznSYe9cFuMBqr14mAPBdv2hanRsEKfH5ljU6KWK4tDLI4KE1YH4myR
lj9H3W/oQdIWWFm1SecOM1OY/get79g6E0e1tEca4rOs1TCWxR3dCh0YLtm1lZIek9hVjmY5NpIb
sLKJyynZ+tJM41giT27B1Q5JXdRLEvyFLaZLG0ez7hJqz7axLYrEpU7ZGpKkwdomQiCyaA6KQ+BT
vVT4sXU7JQ+LOshC/lWJF4i6G+5ua8eKlQLoHg3vyNSh81GkQ0xCS+VjbNZB3JwIqDe4i0EJaP/4
fSnIkZEPgCVQUsLVTa2QFaXDeGCAPdeZX1ES5srmf5MhXF4WjXpjsJQHWWl4uxr9f1oqgWGsHQiQ
A3jVIlpybTED1vaT3pAh4fCKbE9m/jNnf9LEDaom9IQBJoczER+ZRqtZvDMqjk5mexc5iq/V0abr
wv3t3Vp05/JhhkWoS5bbxNMChMaXulWUvJnB5IlHuh0F3Hy3NU45ZqP2iYxwUyZpuVpnvqNlVQbv
HpdovXh22Jc8RI+d/SlVvtxe0PXZYEGwAzgaPNauzqZhjt1ORg/v/k2baCt7kst+XkgzVOB1ijpE
RIGSOr7l+EVqS+6ITIIQcpm1nURxhwUMmwYzim7vzvU1x1MFfPcIr+B0wJZ7eQgALExtZePzebhz
3IK27RuJJTZyVQZytcgaGFAsEcWt1gUSw5GDE+CPJHkDdbGqv95extoewYb8I0IMsHXeRPVoQ2vJ
RIv+DQR0twVcKytYqGBwl2sBhyleC4zNiafM1MogbUZOY1vtAq5VqMpXFfNGZZglfvIjpLi8h5cC
hdtRjQPakkBFE/DeI9Ouqvzmta83PNoqx6Q4ab1EEWQLFPQ4KgpzVFGvDOwyNDxi1uFhzJUvhQpg
qsFzLrGYi9JeLw8sEOjhdhDiLwd6dvnzUImLzpixPMUY/KJFq5WJOEAb+Ebvf9RG649aqdBwGiT2
7dphL/sKgIuK8MpC+/il4D6cE8cI8UoCbCevtnkR+ZgJEDaxl6SPt3VmbY1L/WDhVEcDlch2jtYx
1hU6AizX4UEO9junPIaY3UDyrR4yWhKH2rKg7voioLsQlELwEnDatjgirkxLA0GO2gSG8bNdKLYl
UOqV7bv4fWH7Cp05Q2rg94cxQeLhPqQs+lQmNCWSzVvRRzg6bBsiEGDFRCqIhaLTNWa9QVD/Y8ju
oQsWevJyaSJpdUGLGJBrI84RZ5/keWM58xg2QWxb+8oBL8pLp5TeXPfHzJLUBZfNEZQeLhyCECjg
rSTC0MsJr2ddTVr41oSWoLUxY7wmvtzWulUhmEOy5D0XrhchpOKlMkfEhJAI+1Wyt77bZs3bbRkr
mk3ImQwhpFIw977ooqwFoYzqkYwda4BbR4yJmBJ1E1c/jSGlY6snkhfLqnITByEvYi3cLEH5eG+G
9jTlLdhHnoricRhkOeNVpcNr1sDPI5MnTl/KSIlmurJpA7V+yMYQOZrRh0UadX1zewNXVoL6sIOy
7JIpNK5WUtSqMQ1jFySgcNgYQ90fmjZxZU5k8d6CwgFXgzcrKt9AQIleq1XaOHQ7swumYvYyN3sr
Y3LqNW07pC218+Fp6vIncy6OVrKz06NG3uz+/fZKr1UFsCvAexY2Wrz7REMP/4jKpm304E4Ji00M
ZMGWKTqywvoQUq6n2SaOUJrHaJODNU754bb06wOFdCQOLQy1QC5JvN1thbCwrUkfoOHO692ZZuoO
7p1WtuRJdm1GLgUJ/kzrSRFGodMHKdsX2XaotgNae6KTYsvOdLm/l2eKSjscF6qN4CpGkH7pwJok
5KSx+yFoB1anIPHO6qNqFGRTgDjXS2YwWLpuHnpAn3NajZG2VdSm3N3e12sjg49ANw0evHiNoG54
+RGJltushQYH+Rz6YwQGCTZShZuSC79yfMjLAt2Di4KioZiAHsOwmKwBdIxk2LCHJlpaJYO4KiRi
rnV0ebuDABRTI/D4sZbPOAtGGtROMiflYBW0avWuMrr5FCvodTL67GvrgJXbntRmb2bTM4DohiQg
EQcjIlELmlZ054BiDqBwR1xkNfczGUtHCywQF00mhmHNL1V2yn4MzE/v3Plp0hlVey/stlZ6bJ/w
Q7spfOl/FeZzGh5UO/FkHGzX+06WNmawLKIvEZn/ZcPONiTXCwsdxbEeJGNTbSaucufRLVhfe1Zs
lWjMq1DRkZjElUYlkOuByGdpmMBRi+XhvtOzvs1mjDNyemqg9Sx3MYjSIRSkptSsXb/MnM00sw23
f98co2iLmSFoPUQiDF16l+uNNJaVTaZpgZErmIKX2lbQJG39cvvSrOwqwEBAcuH5AG5TMVdUZ7wH
/j3CrhaJdlB7myu0RDse7Qw8tAdQEUiM0vUthQ9DPAgQ2cI9KubBajaPxMGg2wDdlToo+2xwaX3L
uMXzExvLhEg0eeXNguqX+8EXhgr/Vfmv5KhrsLLRAtX289ozHUxzo5Xhgz4fA97c+xxtOONvW/hL
mUIoorLQ4gMptQ8yjGp46PzSqj1wkN8+uxUTAZZYaCWweGApIfqlhqQ1HhXI9GmBk5s992ar1XIv
K3mBd0uW1qUHvC7mhpCqnf0ontGCliugbrz9EddOBrH3380j4IC44nXG4DKijEqPj1A0fYccE/FH
cJ5tNcadgzUn26EzE8m1XJO5xOAgZUP+BNW4y4WDKH8eQa+nBeNEgsmOTxMqgLQ0XI5RH2oQuUyy
yLWdBloDBT8H8DlQ3F0KzBSjMVtwGQZFMXyPYzQrgm1SzwGxBO3kvmCpp5QNrVMu0d6VywIvgOsP
7woYjIjX1Xis82SEzQNKUNmQcWi/lnruei1r+knixFcsAQg84MTR/wOMrMiO7uY5Ak1MMwDHU/TU
9mhjT+tNZ4OLCLHJbZ25jjTh1VA/RdoFfQRXpLnpoFS8ByEcJgGY8dfa5v1WV7gq2bx1KUgUA9SJ
ey/i8iIL4581WKAAuOqE5lPV7dNqkCHF144Ir3f8ENQChcFlW8/c0jC05ZA5zAhIls+BanS/zDhq
vRpISolVWZe0tAoDeovSyHIrziRVuGkpSzMjCDPr2zhYz5PV3it9+PP24ayKgddH8IEQHZxpl2JQ
jkb5NMsNAG10EPiMkbtbsiX7qlZnSRJucWGXYSPmLIIHGFwuGCN2pd5zrFpKE9k6OOGzI4BRnlF/
rrnq5f2DoSg7/PvbS0NFDlZDQ9eSY4pLqx1HjzsA8YNu/FLMGXXR3KbLaGOu1Q5VaGgcEJjIXTri
TGnVzBILBOE2SJRNtKhX0xdmj6nEIK0KAeIKhZZllAERDFKZcOjzGEGI2XSqX9clyn4DqUjyJ4JA
Do5LbqGaJLbEuF1alYVV2wu5Zu3pRY64J5qL9sfvngyOH/VSjDqBWUff36XSqTM3GYZ82hiI2uTq
pnGdvt73E0Ig2hW1xp5+Xxz0TkUtDpURPKwvxXVtyMHpFjtB5vCO9k7/bMZkb/8+VQdwN38HH0u3
qCGImbt6AAl14gSxUgeLFJCw/Xb6xgXWE5k1TOsBKEGk93Gz3C4zJXKCvk1e8WgJUeVzftQZkXXi
XbuHRRBYaz+SlDDal1tmMpR/Q5I6KCq+N6nyUmLEUW5uE02WIFgTZKGeDc9gYtqUOCGVD50aVjEo
nO3S9aIBDL0R2tpVMDvLjue2pKtRnwMgmmqn4nhAm7XR23eDVP7QgQ2TyHzrdcCCQOWfNWEA5OXm
xW3t4kEKSUZ40kp+Dy6mSmnutajGI1WSDV1fFYwCRu2Brlt8iw81rvFcY/90lsReEenxllfJQ5mX
xV1BGsnFXTFEAJcBZwGUKWA+4so6ELd3uTogaohRmaeKFr05QDp/v31fV6UslTJgRxCBiV3XSapb
YaHXOpiJWFXTwtD5TkPw99uuDzTxH7BtbB9iS0HH60proyoHQXzrZJnPXLTtZIpqeLWtjZs/WBFa
QEC9gj4QYO0vNaJMdK0YmhaRnZn0HjiCe/B/OERS0Vjdt4/hzzAPMODLn5+FDKDdnQmJe1BdsNx9
Qocl29pFTPzba7nSbjD3wmijgc1RkUAUEZbKACK+CKRHQZdHlIfmEwbG+Y0Bd+6Yz0bZSLZO5MdD
FWHRAThrgC3RYSXCAFC5T3nWa/pLSv3TqT/U9Nvh5UBrn1b0y73leXvFf5SsUcwEXAld0ppnW6kY
WuXqJYTGh9b3kyP/ddzf/bi9kcLVvZIhHNcIdApDMkZ/8d8/S4JhETd59dtCWKe1TpKGGX57exoP
n6IDo0dvH24kYsTE0ZUY4Qr1ih42LoD2L28ni5b000gPu+8PAfXu9897X7JfH376LIC8kiaExG04
c+4sh3Ln/6Vt30/D06fD0/fdRtndtx6ovzyZGnz401sSl5D2TA0m5GHSetlG/6Rt+WH232PvcDjQ
ar+hBe03hvfK6PMv9yBZqpjHuFqqYDBmU51SlS+CQdX8eYaSD3vp6hY/9N9Xd3WTQ/s/q7sD7xX1
ty903B+Y//Tw/fO09Tzlyw//tsavnyBQvMuQemTDbSFEAuS+m7mt6C9/tf5p29BPT7H/tPtONxXV
vJAeH/03ZSuRubrKM5nCVe6Arw1DFuovxUGdd/dT8IXQ+03pN5+O3kCfn1X6vH+7LVOEhv99fGcy
haudZMNouMi0vfjxAfhUb6bmD+1Y/oCy7CP/8VHW/rFur84ECvc9HDps+uzqL4MXmVT3/X3o/WCS
nMHyI1f6ciZEuO0sMoalaqW/mJ76ED79r5smXG+ntAuGR4P+UvnQxnTe9C/jt4kF+2y3f/X462Pm
yUQKT9KrcxLutzHkStIiNHiZvDJDZv+v755XnJzD4/4IXMX2UaqNgvO8Eijc69TtkORJIuPFt3/s
f71pkqSByO0i/r6IZnPmiZtqAsW7Oym08Ur8s/ui+8eY7n2ZOnz0L93Qh6t2gzRSrX7GbcZsR++U
09OnT59eDk/24efDA/U2X79C7HGg/g9ZKnTd7/yriSISLVbixlA0SL77a/RPsbc9HB5oQOiXyPO8
HxItEckRrzZVsCBa0zWjpeLQ4uDOf39vvIiO9MF+2bUT9faPP6Jv0q2VGC0RRME5Oh961cYC77bw
q/1z5je72EcZRvs10eFunz5PNPLZTuoUJJdcRKdwUhoZYPf6S7t9O53ih1O6324jengy/V3g7AJP
83Sfe/sfj7dtpuRmiM1SERjyyjTHVfz2ktCIyhDa0kMUrAvgCDwrFtdz8kd/u53p0+6Bbjab4/Mv
aaSyHn6d6adgVxySJ1ExQGPu3ptHDCZ88CN/L4kR/sslQJSI/JOLzmfB5s8J05ihpQZW9L7N/BlK
eXiALz0yWnmP+8dHg94+IrHp6/8vwr8SBQeAJvlRmxaJd9nhvT+YhYfAqz9NdP8oI1X4L6HCv7KE
8+JJF40a6EVfcvrmv2v+y/YJluX7jnrZ5vX58fGHZDs/ELLX1uxfgcKZhab2f6R92W7jypLtFxGg
OPM1k6RmybIpW/YLYZfLpDjP09ffRd/GLSvNVt4+XYV9cDY2oGBkRkTGuCL1Cy2EabY+msfjCFhx
C6vuadGTkayxuYfsSG+/Xy+b1ZMfkK+AxKcp9FiNDxHBG8UJ7Oefpn+fw7wUZpcri6gC/1a0GjqS
rJMni7f/6b+R0/9HhJ39rovUS9oaPGfRKn9RS4eszpvVc0P+d8x8i/IPP9qQGr0eMzCjfkQu9WhD
VI5ryc6BsLL5LU8/SORKie3rSSC7z9ZRC+3O2mysjqzajnAEZd43B3DJf+kdiyqZxGkw5phkdGWi
4u+lsxFjLTrL4rw73NtRbqOPNk3rMMhBaCs8BU9eY3tk5T+driLZckj9N0/5P54YW5L3gLm/hpPw
7y9YmE4GCrYy8ibab8k53vruKYezTGl8eKVPIWd65jsxcUf12ExM1xiJJ1bXSfUuzpuzdr9t2ZIQ
G2HrGe8d/vLkZf6d+8cxY19a3a9GfaLZ0GdtUynWYQN3RXjYfq647grTMPNLNhnTkg1NEUY5ZHO7
HejeEYjjrJctWdoIIDcIlO+baY7lYPc6dkVXDKEJalbgkcWpfl598TjiiaY8cfxD29DIAsQZceII
qwc2+6kv3M23GMBLFZ7t4NKafKWftDLUf/vFpNl7RwMGN4X9dQSXF0Px3lM2fz/UnpZr37d0Gai2
3L99EJc8vLy+dtY7AnDOLXHZYrxKYIgAhi6ahH4BF89AbEivVkwtjl/1XSi8o1wyY0UaM4hT8fsh
uezz9duHQBDjw6Ejur0kBnkPyTmAwzAQuAwcsz/r0yGprwIBYZrwYlhUMZ0my0omI0Co7PFkbTm/
P72Bv1j78fsMaxqWYCbARYdjbiICQSq/JuLnsObd1Kz6/iDDGEcFNthTJzae4Qzr+4M9Bdf3dXY+
cPtBg3GtWuPqVZEJVhJSOzASe+dK2q1xtSI33AfL3Oo5nTlciowB7CPf89MknS5HWtbWxSSY4e4p
IpoV73mZdxx/cMcYwGtT69isl8hu6ZTWdFP9royt89Pq9MXLqn4P5d4TCsZxMkY/6RQFJ9mAjuUE
lrazob4nHlMc4WOrFJIiKqOigacQgxHu01dH/A+OUHAE79sT+Wn58lTv8gQknvcKLc4tiTFTbThc
az7pyZ0j+zZVP+hIUYEt0D7oDMvtRVu+JRuhJ+lhtSp4hzbvPP2TBLbHxTTKJPNU3M5+H6IJ1oZX
0ZECTy4378c7PMY4xJ5QAM4WlAr7Yh0dpyeP6fZPTGx4uHT7nK3uX9b88/GDM8ZKYCMRlozmOESZ
JOSC9Ob68VGnDzV52L2uYmpQ7rVN2dJ718bYjKgY+9pD74Z7fdaEZU/t1epkuskL2vk4kR+XOcZY
ZLHvh5jtn4wFPF6dgLv18lGZqjA23cBicF6tb2CFe7wxFqPIvOsgaCCIFXRv2/3RWddkPFR/6Orr
dPoPThLNDiiYoT9lKqOycVDrmejhU2q4MxPMsaMT5RQUVittMFBgvNwXlO9i3y1rt8QYf6bDEEG7
iApo9faC9BUSO+vl0jyhZoI/nBdyJhN9S2ySoR+qbQptAdDxiRhSnGTcYX9UYK2JfaiaqSTEIzeJ
3D3emBe/qJSyHTuQwwL22hqotCkIUIMtfb/DsI6r9ohhKOd95tFkFN1X0iEKr6XsomMvSe0Ms+Od
+IRuXc69/fZmbo+SUfAgvSZxvwBv1gWREUBernY1OJvUflqtRoHr9v62X7fkGO1ehIK56Bqwtb3s
RY2k7+IOinafp99v2C0NRq3Tsr36Habg3KKznEtAlQcRy6IovU9l5vm/JcMo81D2mQHwERnVia0I
FCA780lCh6PS0GYBh4MnhZOU3ZNCxgXQjbDWhAr0LPm4L91IIOMe+TCuleJIHhsFDSNaZEvp+4qS
v+WZJ3DTsdxhg22TyuFijFqB24kGcoEQQIHhOf25tJZiJ8GjzqHHkW82/hFMUxrz6dT2z9f3wOke
Up5R59yLzFiH1o8qTKyCoeF02Yau0lma4MTPORILW45kz7i3NzLHhj2CetWT0QCt570lkD3x1i1F
iPXUEV7KfKb4dkuKMQx6INWa4eHg0Lkf1qR5CECHlw2ayU/eUmHsQZBkSp0ZoPK8vzTPb4NtkjHf
NFapTYHjk0018hoTchBet/utcNxvLVocUTdG5ed/+16yaAPaNQO8eT8J/lUjzfIvgK/gWK34fRg8
iWEsRyTGRjMOeJg7ippgF651CkyvVCMWtTjiz7GFMmM0mkXoV7XfIkdJtlbeEvSa/4meeKaJo2TK
ZPV/vMdjBQDErpvEUiV7y1ia5O3t6JLlEmujA/LMMbyT5N2xIArjaqSlF0TANZTdS+/bKil3lkl8
oGjY6qkN9vy6h8Khx3gblZSVUgBwMJQkjkGx2aGaqlNr8WBaDS+BN1MguNEHdrBOLKRKjKeTxKPi
vcHlzohzXKOs46+v6x16g7ivJe8dYyFZ9car/aIDexbM8XFPkn23plzXlycijDnxq8Lw6hFUGtpt
koEg6VUnhAhndQlLiUIDzyxzPA22qb0aBhPY5JCS8fhsnAqUqhpuKmgm8Lu9LsbVKIOs9rqumhz6
izUi49Vb3nIfBfZ9kecdHmMwRixnrDtzspIJGbcp59d5pv7XWFoelGLbgovkOdOIsbnmtDLWCmap
HfPV5L1hnIthEZTTqhqA6P99Zq0lPpuO9NlIRFpVK17BmSfaLAhdaMSAMZJBytrDuV1YjrivnOIV
LxkvKTiT7b+RBBbptRnKK7rpQUpDz8BFA2Il/h5R5arI2t+IT2Vq98sC6vvFDYd4RoNtcC9SrZKH
HO+JjDLH3pFs9HNdEREle902l01LqETOtKG5le45xpjzvrDrNKQ0aqJkesri2lZG6go0Nix15EVD
3JtkzMfCg0valKAzTIoWWAi/Ygc5S7hYHI5mUm23N8m4JItqHBK5z2V07DzvMULdPKqH8Q3JNh+l
N27CbabEd0uOMSFSi8mzYgrA0BSxzz8MMjlzW26Ve/rqO48mO4KP6f8kEVWQ6ejzRT86lmR3jY1i
1Gjbq1ql9w3WTKbjlivG7yilbIi0KWR+Vhfw77djTsRlR4E+YmPCjJKQrFa6ZfDITk//HS5ZIF8/
VhJgRk2HiS1LuUepSCLry3d43vG8QQYuHuY/UQdg24WjrA/LLhrgHDcUmwOEk1JRnlM1z8s/Goyb
05qLZsAOx8l4bfsXGykO8sWro/w3aZt/RBjfpjCSsh89ELlMXaAVXScUTUcHdBxt0uXqP4xf/pFj
YiU96oBxMsAL2O4v+2RPK4s+IY3IObrJGPyWgn9UJofuhzuqaamsjVgA7D7nIgH8Fc9CTIdy7/cZ
Y9TWkhEtSvx+RJ73srU4HBCDrbgdWvMq+48NxhAVWdt7ff8tANW76YzbvYM/aDKtP02aHoor6XZ0
WOE1Mxz6FZ45Kjz/Tv8jzximQU88pWxA3jk66IC2MQHMcQVmOpEnK/GPBOPXXNNCCxR14vCCBxqN
yEfXRdObv7TRBI+20s2XaX1xhGPe4ALpZMLN+F7wdysdQqR0AHkeERIFJNxFh/hV/Kscm3VqYx+w
9xSuuP2LMyeJIRYsUZkg7AB2ybDZq4npe+0ouoNXjdjLJfuvflRj0XyYi6jxjVdplxnmsLqaEpbR
YRT0AB/pfzhlhXI9dkJhQF6dhiKx6Z7RdPSJLVRBkEQ3r05h7BM5tY3s5b7MzERKUwsJIFEwRDHt
J709Wv3qDWJWFZLbR6620MgVOJT3KXyP/jC6BxLTYND/HRZj2DBUTBhIRSnBrY/IJV4ja//ml/QY
o8boH47rxfZRoMt0tXvRSGflBJxKTrOrdgf73C6fOMI0yzAwjrFJboK9YsHwIwA5q2mTo3k4QMpA
Liy14mF1zPkjqgi4GkBZYIsTgEFuDzVOMO/s1z68u5pegFsaEFMnXU6ijiBRu0EPfR9a2sHjnPSM
EQXw24TdK8s64NCZF9w3JF9pSglkFZlk7artgZLH9dAniWCuEzCCAIoGdhOW6LJtR5gZiv0iM2EB
jsVb++LthM3mC/j+6oN1X3Dm1P6GEvMoRGrnj3kASqWz1Unomna0sCJrtW2IQUvnPrW5cAATIqqJ
RQnTGhJ2w3kWFwocBFi2iERkX6R2K5HRR2JERpfMY0sVTFpU40HY9xppl2eUuCyOaM4VSdCxIk4w
FRP+FnuBg9/3peIJcJk30uGjX9VXcl3BQdfFZbKmVyel1njkwcDNNIAYoIoFL4sJSxPgL7fSGqpi
PQ5iorhyuQ7NVdNpVAS4Hw0f86Wp7ZqBNjpgB8j9854LxHHWmP6CrGI2kZ1FEzvgQujewnSRGLfb
rbQu1gGRXk48W/7dZ8QI7DTmO8FLAdEGc+y3/CVCqKV9IYOQNQzUKt7Fqb+gfI7JUVv7aKoUSPLe
4v/J+0VAX7ApubDkjUjQTgpcusUD7w2d87RvPogxD+HCTOtYkEy3sv3DPnaum4q++SuB6Ic4Ju0h
tLOAnHididOv3jsGxjp4XeCpPqbU3fhKzMdoB0V6Wt2/0xkf+wdjQIm+PelFA+DEGNjU7tBaaQAM
+W2/VdZXlefNzbhZN3QYiTUas6oWPuhsw3VjDyZtO8c8KKRyqR2nFgb6yQZrje8zNxM33xBlnrGw
VhK/wYi/C5qjDUCeVrQy773u0UequvdpcUTkFxhp6keqUuTaJLPSpnuXra4ioZNQVSOHjUxt7ZJZ
3DTtfQnRRMbeBl0shGOCY7XKtWD39JBSn2PTZ5QRy4EwcA/MLBVI8+wUpVBVQpx1nunKlkzSJXb5
9Na4HKl/Fo71un1Rl9U5ROSpEl3d+xEWljpRRH0U6NbjY/4Wk7ImUez66pKHQPGbe4CailhaA+Qj
EcwzQiXWvZ9gOt9zx8LSKgzjJutMMbGRBW3CcezoPDDb3/IEetgmAfSOCVpKY2KFPhWxmKSIPPci
2q4bUFQuLrzHWpuu7Fbpb4kwtk9Dy6eZlyDyfDn+dZytQbfIdTkLa9GSZJUt94613WMM4bjGTKu/
Co4Pr5uNHRzeD4eDvEkeEI2fgH5ONpurQzebJ/rOS958l/PufeJ0Lz9CP/86+pqn4hMtdNh/fJjI
nrdWhnbmfUHc5WGDpqlxs1nQ0V6hVQCbRHgP0aS4vz4AaBYmcAzQIsi+uuPVV6Wy9DxUA0cHu4TV
1bjqXvOBxKvsKLzyelhmr+QfOTbhkQBkLBpL03MVI6ehdlELDjjDjPuJS/9BgZFkv5CBDtOCQumk
62tF3goi2sWmoCYNDv5rTvrnkkoc2//dHM0eI/BNsNQasGUiDvP2Hq9FbvRplirTVGxGCqLQ45U4
j2SJvqMdxOmMjhme8MxM08CHgC86AZIA++S7+vpTeKrYC6trp7gIKhYWGkrRnlNY3vHw3pHMbmwd
vtzT+33j/F2yZTi9IcpoLmbZvYVSg2hpQWsqgrGk61/PWjv7y/bTtD4/s5XVtasig9psUkpPGtZG
5eT0P38Gb5lnlBv7nFuhLvAdChJBTraJrevJP3kPazJcUlt7UT4E9z7rMzbyhnNGVyXRUIewaBQ3
vZK3XCbaGijMPC94Rh9viDCOih9KVZypIGKZxzft7yMgc/olimin+7z8dlZuTo/ttQqqVO9LqVVc
YxkcHx/kjfB5nwBPONlpk+Ga655ogsJ4FN9qJIJkCxMF6yVRrF2/6S4xoeeOY81mJijAloZNDwAO
AzQCO7EXDQlgb+MBp4dRccww+LZb7V0iTMOC28elTpdUpU/idiDXlHyd5DWH6dlj/UGfybQJSo+9
2Wo/KUeCBsSpiuMU1IXzsl9H9OFlmrE+nJ+CTWAja86505nk6C33jGrCQ0uvIfaRu+3l+q5toJn9
Cg2XMOr2w8suWx8A1BDw2hDmTN/NmTOKiFgf/3k682kA1XKO6spdawLm4B5120ZTyeZr+JhO3Lcs
bhVrVlt+nDejkvJQaUhngDbaMXyUAp/jpzUZT7adPLwruxApaGr+J/0Qt+fM6Cg2n7b6iLVuCGGc
1HJh/JYKWjBfdZ48z8TEoIQUHBadIqMCmKzbZ0Uzr2HqGwvcKNTnY7FdL2OyAxCBjXrE1RoIr/to
BufjluCU//jxpGRXX68XIwhurf0bSoGQoUfDetSsJVpMpclnpUhAcKs9s6b1B5+T2/CTLNoV0NwP
sugv2efOQlnHB2n3qbvbU/w2DT3xCiJzjtfNyTKaqo9Jpps9KDZ0aznRqli2q/4lo+bjX3QPLWtU
mt7P53If4ZTN9Uk96mvDjm3lwDH48+rzg3VGaaU6UBdBgg+J0PGyd9o18KYxGLK87nY7eZOTTWah
s0j8/6jDzrlKN2fAaG6BrWoLNQLpwn5GPxvmKrJlOcDhFVcn7vzVjMd/Q4xRVcWT276txInP8KFN
3Sajqk5K0Y60oxZxwtWZ7NmtHDMqKgmykOX5RG2kbQo7KD69biq0OZ6mqqh13+zzDpLFWgcYruBj
Rza0Zo/wwiAtKmyY6JnmeYAYwjHzM23gN7yxQHRGiY3HcgmjZ+yLDVBeCFlimgjDbBg7pql9tXTO
szbTcHFLkTFDWRBF16gGRRUFpDdnGa1XnBOcfTj/aYHB2J1qrBMj7kAhtxx1hR29B9s+bBDuwPPh
JTvn38kfxBhrc5XVUlZTXFdrGZuKSNRyv/2DB8NaCst4lTiCJVi8HUfzzskPsozJCcwklBYRyCZk
u99jmAT+kLM2LEL+kF1nIdTbrHznc8UbxuGZGIMxMTHWR8VDBsLPly1cEsdZwMJkZ8Emyz87G1Hl
5kmwUhrTkPJkdbq3X9HCD54ZExPWcdUpHUhnJHjQ6IJgYgGPyQ5tkva7TZ+Q6jsZ/0EI+NPUsAs3
ksEIkcsGUXEaqcLdugl9XC89Z3mQ0FXFEV0ei4ypCYMoNpUGpma71TpaokA8VaL/k/GIGyVkt0bU
amlEAYD13eA1eJI+NdRQhdeObE88Qf1uf7xzaSz0bm8uBE2MZMhLsFOP0QGz1fvmudwtrI/1tN+B
PD7ifdwdJIziHzQCd35n68tX4PhfJ+SP6ON/d8Js2iz0u8XYTPoq2QuC6yQRXe4wtRvYyuN9UjOt
SbeHzNihOlUXWt/gkKGhAhHfnXVPCLlSiOu5X2JG8/TFU5Hf1dZbkow1atHvFYupipgld+Ij8GXF
NfoZVlSwTKvbPgF3x7fMV2FX8YoQ352S9+6ZMUhh6KtlXINZbJ60sCmd1oL16CA52SwLj6C/F33L
Uz0IXbLQo621fVo90dfXF7gmI309oMXo/unPtIvfHgVjqLBmrgxyEa+Ati/sDwGRy3qxbG2K7ElD
Pu8T43mAbGXEEPMqGCqce/QFxFMbCTcHWFjr63KREOnP6zSuqO+QzLBW9B35YBjK+x8wne6902cc
Ii2ImnQIFTyqH38i3iqDmQLT7VEyVqmSM7nzO9xtCLUlwGezD+/2fQY4wQI2Jtx67f1YX3txhOVT
/a1TkAhrNR4CirESAWVDgXTNEkFY/RgSuzBXIknPHNWZTujXCQL9UBNRYAdC5eKWvug1/jXE4hN3
m+7UD+UPUKM4FGbdkh8UGMenHOQaPQGgEAUnKdm1jTUIVBXI8/2TnHcgf9BhzA4QpfVAHiGLIkX9
0V4+vLws6NR8CV+VF7DPi8YPYozBSWrsc57CLbc2SZkfja82OWO9M+lTu3KHbYOGWh76+KS4926K
sTSmMbRptcA5Xr8uFdbPCJuGtyhqPlb+wRZjPMogrLxFYqCSSy4TDNaEX/F4Pk8gSZzr4skd49SI
fe1r1YAD3F5Ta9wq1mhYFtdL5ckeYx9SKQqxDUef3MULZo16kcQfvQ14jKv11a1MgBk9c/sR52nq
yKhgFaBisKgVYmjiKVICFTNbVnyEIcRD9NVtEcSsPrkF/0l5fgvF/yPGDm6VaitkXRSqiCqsvRVj
wYdlEArsCi6l2ScWewT+iy12hqswhoXk+1cV0QUGkUySXbg4jvMR5w8ajKkYSqywViXvO4Xx1gYE
zRNLiWwAThQvOfI307QA4/6DFmMushGrbQcPtMzV3pLRl+VI695OXg8Nb1Rcntfcf0fHGAu0hGBH
lSTAAuKSptLU23Hf2PnaqqjjPj4+Lk2a27vl7rXZHYBisfn6AkIgd85kPgL9wTFjQHrTC3yvhGCa
TjpNkXtrp1lLW14T4UyH3+3JMkYkuipNE3o+FGDbWkCKRoA2oXSkW+SDUDva0KeUnk4WD2hr3vP5
wR9jUhZdG3vyAP6eL/uL7jT78XQ4T+JDudHRnPWa2nywK1tUgGfP3GjbtIXsdbHqVhuUQzMsNUJ6
RHi+rpULHC04m59b6/7zNv0iq+jY4IEVChJyowqLbOCLRV6Wiay6ipZhl9qV9Lw2nsmbYSlgzSG6
BFF/A8A8Ix5q6nuZLk48kXxBSkLfF395b9isu/OTCCMbbRPEgtFmKubTifVWvUcHkV62ydf+gvXO
MlI91rD7/4C/nTOTP8kyoqEomebl40R2X1vBdRr8rzD17Lk1qawlwKDsmm4glJ/3L202S/KTLvP+
KFkzCt2QTEZTB7/fYEnAlNzZZ+Da8ZySOaH8SYxxV8XMqOsyyVV3bKhRHBJvM74H8dK0eIgUs5r2
j9Ivp7Wu1NbDMk4c5wW90PJLtNu0Z6AP8jiaTdP9JMR4p20SqUEzEYpQCQKCsIN8OtB9lw+YYpAc
lY9lNP3gf68E6OPDf/+RRA8Vo1aa6cIiAiRCdHnTr08+CgX3AJnHBwvA27hCwAoypXUxljrK3Tra
uPJt8OiHxLJ4J/k99HmPMcZijaHfqDJ2kbnI1V/2KlLVF2ElFmQ0Le0PtVbPE1btsME/yxMmbc/n
jT3SlzRGUzYFvA3ve2af+p83y1gbWS76dpDxPag6OYmdLfvH1l7JHTcsmLtR7MQFbhMqQFhxwtxo
CTy4pk86EBJSsjcvEuBkHR/1gSeess85fj8pMZeqtIJhhg0ojU9wn4WY6sR0WlgatIHCnE6JbAJh
4piYOa3/SZW5WFMaEr0vetUNTTJEVrIUa6TOxgfUeyY0LAnZ309evWX6TVaYsOfCQGOyClx3ttOp
xar0uhxU1b1cFoBbytDwSBYkcFTTyldFaXnEVpGJPdFmlXjACx2WHKZ5H8BcKpaXwk2UFNVFP6b3
jt3DktuuxID6ybsiUvTXZpgkGIqlfOVQnn3AfrLOXHJY9oLQx2A9raziGRVa8dWku12D1DNcDaIv
X6iIvsjgNPK2o88GuD9JMzeNhKyvxQFI538kuy9dRVpraHVvPPTBdZb0aryaJhW9bYRu8XiTYaaM
c+pzAq5PXcW49AWWKzK8i2YKxsdARyIaoF7H/XP26J+CmJzP3UuAuubnfXozgG8mYrN/9BiGkwTz
HI0Oetswh38eLKhmtcTDIGD+gnZm5L8HZwdcZnOnArk0s4PlgNGvlfwfTLaZaDmUFEXCKsfJC7t9
FfxOjFSA9+lujLklUSGBfuocdVNPtZVh1X2cTspI0LjD07MZ3b6hy7gPSakHHqbbdITjwKUGaMal
wEir+zFC1x6VteL+SYH8uxnfNvV+Jay/dO6sGO8LGJ+iwPa4IZXwBf5KfcEY8gdmWk/PF2Vz2Vab
T98ZVpxLn5PyaTJAx04+7G/CzM7tWQ85cDUStIm5XfRwdSULBZ1hmzhTGudUbYOl+npfyr6xOhhj
dkOQYXGI06sftwKkDL3d2EQY0GNvXVdiawvnZP2+efIOTxubBM/f9SU0DaBloAZgdYQZAs6nTI8e
8ykK1nViZgizmVgTwnxKhQ2WvdlVgmv4TtQnRNFd46MUluX1QcWc0iLfdPJrNupE7b6SzImaU9hZ
V7MnVzEnufRe5Hs1LEkIExgDCXQVhbsOK+TSY2vQtl8LcUMlwy2FQzDaBWB//ya8ftG5sPonC991
kR8O1JBnQ51jG6e7eKq+5HotmQEgfxtz7y3s/CSsC4+2jXv/3ObcxBuijJs4jNqiM5JCcAXRKuE7
OeGnsLDV7Qh3xqHEONLFXnTPInpZTrxuzLmw+oY48xbFQaIHsQmO0wbNxk9RLFr+gyY/DrmVFVgb
LDxKKSftPdPdDRX5JygsZEQhG4XSG7ngqhItKscz6ELCWri/7fYDkMHy36JcN3888kdXyajAJhbh
gvcYcGRVYYzzGAuYfJNw5rJEQ4n+fTxOpcnc7gUbY6TYR7HiXPJ0jjfKAa3AXJKBhaHYYv8L2sxo
DFEQy95zfYM6++yQPyl26Og6iVEvPNi0tdHRQ5MjRym/JfYeXUa4ytwI1UAC3Wqxrl/KLRbJAUS+
ovIKiRTL3YsoqMUOWVbO0k0tZ+kvQ7jPYbB+im1TQ/Nmuoyp/HD/NH4noL9PA9M2OAiAM7FmUhWz
XtM8yXOLZ/NKjCoi7QeKTx9FYpXmkyA2RMs5vs9vSWdoMubJaGsvDRQZjdb6H3lrnlS6OfMgr36X
lG6J/MpoZsAOxeSd5yJJlqzw6Onkss2tNrC1h2iJYRvjQfdsFYuTAQvk4AVGke8LMBLS+D+W8OlL
0FqPjdKqvMC/3L5EZjG0sZRqYFf2UPA/fhwnQOmwslIPEzaboOdI2u/sO0OQOV+xUMsgaVXP7ctV
XaPZuv1s9vp+tMvDIXFhsp0rsoPSikP3t591S5fdtZG2eerhxD13G31tL9EhI4mNZbHRm+e8RNep
WQ5dBlP0Yj6cnuLT04kjy7Oa/e+gdUbDjDiLF3JleG6mErEitUhqWzglD/BqYLDvE/s9PzIxi3lV
7HE1NSwhZjJQjd+YtagEgrtVlt4pfEh3nj2Q0EZPE1U2gAlHnymWYvjLEfNAr0k71ecxy/X0df87
fvs5zHcwPiV25xpZthA8wAksowLLq21pRyPral2dr9CuC/K11ez7NH8P0jI0GYk2AmGBdcG+4FpY
UGk5/c6J/7jONSLuek+6N0Um75qzkrab4eW0WsW2/v4+WO9neLk8z3YSZdaoYuM92ouxfQ/xBPN6
mH7hV94ATwezI88+koCj2x6DS3JQaLQxlt2+W5BNbFcIJZWVuanfwk1JN8WCWLyptlmr9vNTmEzE
IPel4DX4lCpeqfVLL1JV3nZP/oKEPabthfX9S1hMrDGsm4DmROwy8Y5Bh1uzkhtdjfVD0HL4Kc0B
dtTusegCNakABaLP+8R+RWwm1gzhtdR1DesOsdTzllYi6klmahAytaYD8OnSrWBgFupguvfp/E50
fhPChCRW28m4VYZQfQ2bstBDOCTESh6btzZCelU7ql/vkhXb7XmFlL/OBRP4nUW6Jcs2DbaRniHl
ibWeOVJmOEslJLvC0Rw47bwVS3OGY1rbjYAM/yPBAbk9y6jvzCzMQKudejtO7cqRV905enMne0HQ
zIPVX/aT8pIdUa9CW80H1KbbNpTXXzz39N98iHz7IZlR6E2W4kMKjSiH0Nxoni3R3jg1+p+aJg3J
O85eg9/Zw+mcf/DOqGuUD2I/RiD5vN33Vv7pOG9v++12u8qBZlcdU2ixRo/DX7cqSHO2E3cxZQWK
VzzPKT9JO6tBKKcpqoydyJhUuj2AxSKLUIBRBTf27SYHftVW9I95jaXmTmMujZhq/eH6ava0a5eV
6XBEfTKSv/QXTwjSpWiawPwxQz03laBpOhhRnXj7FDNKV+qHVudIwPT9zKadIDyI81mGcQUappCl
hfxtUn4EVWkoRFHW6Nheuzi2OFoxS3k+wK/yLn5eNZHkQOiJ1cwae6a55/dD0wRnyTigyYAm4VqO
Trlw0RSA36aOQBNbAxyA5z+n8quxlUeKAx7yjSpt1dAeTY/jbc7qG+bJdRmT5YAk+DY5P5jG2voy
u6Kn4zwKp6Be98VJ6c59/1Ihu5dTI6NS8SwNNZGrSytZ4ajb7UjG57B713XaYkZZ9zNLHkke/xU6
ejWvdMycTtvrsoUt8eW15vmLk+fACsa0FBwr4hUsFWVbaXw997BEu/XPsqN72IUQXxQdDmOdkrEh
SkYN2U7LZeHTASFa8hD7HJfi2yFlPwCACip2nUsAiGB7DvW6S6q4UINzkqKG92AAgd+CH5euu/da
sbr3EcjTVvU85vtF8VrnAMrQgCyvf2QZRetKWISW6iRAKXCMmjbylNtU7Ex4Hx+Lc2LShU9E7VEx
ydVuB1tU7UR3sGR2sfR2pkFNp4/W2ks+0vFwXTcewQT6wrSyTaA5HibUPz0kItx671GsHAoTIguk
uVrBe4fdX97nfRWdNVembCoGWpomqWZ8q6BqPFX0tOAshDQ4FiS8SNTYBDS2HCDCUyiQZaMfMSUP
R8WKV5Fl54+byHnX31f6WrVqx1x1Pje9M/NI6qiVAcVkitmAZcIY7kQKFN0fFOjYuF/k5DrS/KHR
RaKW/qoo9u3+mlAhJtmTkVmpsFK9p7In7WOt0Ubhaddvk4JvkbCFEG4wsvisGzygypWOQ3g915hM
ztfDworfccPFXzV0hqgneeSWPpUWlqBuJj+oI1XYkgElBf9qS7EjrE2VppG9aF86gecd/jZGSDDj
D3QJfguq0bcmNsnDIsq65HoO1sIlcDLvoQpX4leF0PvgFSTHUHVGIuHP+DeJ3kJxb4YYFhBX0v+4
CdrEdygQIYxXYy2ZzPjLWd9rZd2V13M8PJhPUB91l5xRZmiGk9BcgeLjlH81ZOBHSzSWxZPect7d
mcgMQDOosCymZw6b0ZiDuArJWC4CITwXaDBoaTXSTKfZ38p7yWxh2HYFEEV2LSmbA9xVoXzsM6fw
7c4g2Yd/jNS9J8Dtc6rwGD7WJVU5SYjJqbu1N7dfN8nYDwtd9kE1ytPX1RjXDWh4xcMEEzzuzezR
E0lbW/f1eiZA1vEioCIgY5PyhOxyS7Aox2aoxyA5h9Iuxz6Md9Gzm9AqxG229zwHJubqiuVqIZPg
nIV0LIjP62D4neDEpm2sDAcwj4gK2IJ1A720DMVWjtJzs0yx7ebBe0WLF6yr1b006/gs+pxnZUZR
b+gxIpBoWLLthaCXil8mnrv/w9l3LbeOJFF+ESLgC3iFJWglipR7QUj3ivAoePf1e6DZmCFBLLHd
MXdmOrqjmaiqrKw0J08COfl4V+/9mXFBInx3eFIyBojfbmqXpBzx1DQ9g73Sw0DgS/v9/9GdNnpF
E125kTLRFc5FV6XsFem5UZz6udsIVrVR10hWe8WKGuKGqRfuzqgLU4GCqhAMQQCihZ8mFYD3qBhB
8OnZLS6Vb3XVa0O3j3duJnQEl+iVjHHRVxeABuNs3BwyMue94jU23MgnxmY3RY+q1GNZc6ckIriC
uSaiRNTJ/rlq4vFVU9EzfIm6N5HtSsE7XprcK7PYSTh3VteyJtcsa/IwloaSnsmftoDd0diN72+j
8JWpDvJ7WetlY8XUfLzAmTwrHE/4tzI6//Eq/TJRXG1mWOdCqgYkO/uYKT/AgSDvUeo0jIWxw76w
bUojiUz2Sbjk8aAhn11FJ69eMc+eumWkz4ALNZ7Tcm+lAI7ValJo8IkepytC3ivmtS6doTSV0mkC
ZFvWPTwTtOj18BNDndYv7lKu9F77kKPE4zVeK7jT03g4S4XGD9o2P/uBIUmfNN2J9UIgcm99IQI5
BGQQZB4R9+iOXu1XnJYu46pDfgbbt9Z1LwVgBsGRbaVV76TP8vHx8dyXHFQFBG+CDHYp+A3IXNyK
AxpO6Fm2zM9Ihja1Rji9cfzC9uu97JRGceSOEhqz1SiCv/lXzm1m6bKNduj2QuMDcJtVZO/gr0xp
L8IwaRMu6LDeDmA7UKJ5SP8DOdxqzc4tdfWpXmXiwotzz+k1rvpK6CQ1SbqWBXoTQnfdiT9/W9/h
SzwY8YYD48y6QmOHZerEBsnJi+ToYbN6vOlzR6yO0QTuPeaOTS99VjauwLVVfpYGI3O1tlPsqAOq
WFWN9CuodKlk9ccSf5mY73ZZ5rFoEIBw4A28PeZYFSo3r3vMaDKEzqKoK6Ypp3G8qVzy1xpURbmm
mimju6wRpyYXWDXVWlEfjsDZaMGml/UUlbevPEQOl+8NeGYxWo0KDA3y9SLWB08vn7qfNNM7QEZq
JwP7baDXw67zV0Wykr/5Um+YVZ6ZGWKTReas+9kDCCRH0jksjICkbapEXMcHytBIxdkXNLaK9bh4
CxPdy60i6nWh/Qyozbqvqm9FH7107ERDbF+EHxSZJAmk/XqqgsHNEhRTTVYhyjslANeF0wBGxRss
QlGUwshK7QyfbGrOoKqFvykhn/34kH6b7yaHdLOKiVZyeZzJrCQXZ7S0B6pBADgiOwGsXMO2vAzf
QEugBOTa6Q9mgXsfg+KEocUR2+11oqzKUI+GNc/avdHLRlit2tRWh6eY3YqMSTOrcHX/KAkH+kQ+
g6OQmYHw5rWYKInCcm96B/FP5ZqEbjEj0X3rmE1hC/JaVp8JgrqfPLSLxGCC10i1y+gQcdbArNzI
4iW92FPE3Nm+DzMzanJd9LXBRqOEj1/x14ykhbIuQPy2zE22sLhG79sn/7v2jVzlkcrBn6cW2Fdf
WtjO+97OiVKM7+GVJQ2qUpALRSzO/Dp0dsz7obaTXIuRS7NZA+SdvibDtdWGnwwjexG9mqld2IG1
VP6XxmObHquMpgF4lyBC4X6jgavvyBvGBzGZUpyFQ3shf+g+31eOb3EggfBOydZKMWvm0OuDFe09
jewkO9xjgirS8+dYe9PBdomRRCxmkKHXkNVfMcv3vJJs3goO4UL0OJOCVLjrL50ERn1BhahkSHFm
Samn5WVs15Zf0qNk41Qjy1+Sd+/93MqbpJfzrBOEwsPOcIfCKlGvGSfWDqAFUQzfch3X4vbiIcbs
4nrBAs+UaW4kT8uRQsrKCWwGdOM5evU2jXQcPsRdq+hlqcn1x9A78DuoEUZrKkE1+JfHV52fefWu
d1qYXPU2kl2oP3ZaXfF64Okdks5AA717uAlaYKEmZwgO3aS69OHq5ZqadCM4Izjl8Xf8P3RTBpks
msFAzDc5AQmV0DZJxu/Y5F/yc6l3m9QoBouXEX1ucF3Ycd5j7GSpVl/Yt+ypy40ciZZ99ZcNdfUP
WSVJoknr3KaNGUaaqzGlpuY6A2aj2hq1Jjq0J4az22Hr6pWRGM3e47X6O3xuYETWkeGShTXNuO84
WyIAUwA0BU9+S9FX941r+1hNSFCe+9bwOziPF5mqupLGq5rfsmyuhzmzL8g/jpohFT4UcgqKiuTL
5EQVtkmkQHKhy6Lpxlr92nW+Rj79jde8yEuMrjPVplEaQZpaQdBMfm3f1RpzkQckhwnLs4/sTvnj
V7wlV7uCvgEYJGarIfwjNYFWCXaAiQW1nsb8gkcxe3WvPmCSiwv92m9ZGpVnMXJigEThdjtV5Cjl
pluwEjNpv9u1TqySPKSFLyhYK7veMYfwNFjs1wHUQbKerKqxlQ0Zv2ps29ffalD5JA5iNS3WU70y
vzItty6xs8LkBDxVumctRVUzEcHNQUwuEDoGhT4Rx4+LHC5bJaGoyd3x8S29J4zCS0aQXkRAgN6U
u1sqpzLSnpX3q9Fh+ZFLp1haSYckAv8qOcv9Jq9tJrMImIQYICZ2eYU8rVl1Hx14EXubDQ6PP2gm
YzN+EEFMh89BxWbM9F2rn+LFfSPj9Ame8Nrfd1YLvw9eU4UZoMx2wAgfidUVFSAejXGfYl36G6/T
JQDnnA4itAQro4x7B2bl268AWlnOcqmCDoKzv84t138d6B+3BMDA7RbilDlZ6KMlhIzjgsVp7jLP
oqhtZb86A49d/YEjwyDDjWQh6g/IfC9sLz/jMSgjMhUgFQKndhID+qRsOjrk1VloNwr3rlwYcA4T
AvIfLfJsQSp1xTPzMlrz0UJ6ZS4e5K5FT+41J2dJFqRZdS7+cN+RIOhCb4iSTisF5FGBXmq1aNAX
WbK7fSkGegqUAS02ylKgPVMCBiLsagsml56mLcVQ47I6Y7KwcwpfJJi5D2K/KEgWH4jBL1yxWYN6
LW9yjxsx8zKWgzyXXWPYYMTvcsyYzUJUXJ6r1lFqnYs0ltNJsyIntVmwprOel8oJI+7+9wGZnLgq
DC5lqro61wkKKtkmE00x191ul1WSWaihXnJoA8g1Vz4t6Nr4y1Pv9Fry5MD7tJa5Ei1G57BstTqF
U0wSPRlMj0Ul8CcqjaH6SvM/Sf9S1htedbz+Lan07uPxZ9wzwIylQHjIAmwKywq/DtOVRYk4v5Ni
gg3o4QQ/gQVdNPhUz3d9qKnn7POi7J8l1HACi9PPkpNsFDM0a61cSQ6/dAXGFd/tCMpsIjLBI2vl
eDuvPsWPglrIKUx6E332uyY3kWZUxsxI32KY5vDF0E0kOsTXg3fuoLQGzVaPN+PX+7v7ArCOIkGg
4HUnkzPhx7HrfJmUZ+6dmtJTi4RgxceayJpssEGcAohTaQMvXHZWvwG3iO3GKMmHPxWirXVRoA4W
vGPg7s73dKnTSWADPti0z4+/cs4iIqf334+c3NDMzXk1lLBNBdX6XA/wuiabPEOZ1tPhNT4Wdt9a
NeqHymPyAajscSwT90riEsw3LQs8gToIsmTNGdAvgEDT6N+jU+/4JlJ/C/Wq2ZtxJXKiBzVJI7BX
leW5ipBNRODqu/s0NEKyEAzMFBBv1zYGC1cKV9Qhxezx37WpoBrJtjXa4gQDWXsTfREOmEu3AojO
YjMFpfTjfZ09xBHR+9vSDmLIW9FxGjckq5vyrKy5Q+vFejFASlgfYrLwgI6P8Z1OX0maHCA3tJka
+5BUpSCSb1NGsrwyf3u8nJkyzriV/1vP5Mw8IeQaEWRqZ6TUzsy3fAnzVQoMh7CVU42ljr8r3YVk
4owHCK56keNkTpV4zOW43cK6DTyRNBLoqSvfDGEbo+xDEhZ05DcgnWzfjZSJSajdTglAklWe23Wv
i2b9k49c2JlRr3KzMuInbyN8d0jKcTprNXqA/xX01mlM1unQB9vto5clhPyM6kBrQOg7VssU9ODd
rlstJGRuQ6Y8x+1bQDBqu3lu0JYaWAJi6Lbp/s02X4mb6E8b+HE+MG55ztOfmmK4ivKdRcHCdZg9
SxENQeNxypizcrsmeODhUGE077lW9ci9JAK6KaIlQPCcEE5R8LKwHBL80uQoM66rmT4M67Pnmp6I
ibkVyM6X2spmFQawH7RzofzCK9M3hClkkYGnWJ8LI3Y6gzPEHx8cpAPaUgu0SZqKE+iJoxwiByGj
fwTLOOgNdeEAaIUprnij0C6P7+YM8gcQf+T5WaQaUOWd5sHU1lXUnNL6zKVabudn7putDc9U9dKq
kOMiOpLSaDgWWdB4GNJ2g8YrYon6pkFjWKflm3jpoZ/T4OsPmpw2iQa1TsW0PhPuGMg6jTdMuw6i
wFBCzRM9DXA0pDOsRNF4oV0P77wtY9jGq9wvmMa5BwADjFS0xaEAIt8FMh3XFUrTFPV5k6DQDu4w
pzkMK3LsDz26oZFcj81Ea7ZGtuZ2xcIzPmOXb2SP2nr1+LhCrjQRi1PpUFQfuF3V0YW3e9TnqenC
yKQR6IbpJYRMbHI/iGWWDHV9FhIAzbpdlW3cehWXT6JrLajYaASuRakjDgc9jKhxAMWHv7hdTNBw
CqlFrz17rVG9A84ESJYNYEUK8scdGjn7rQc2GkVvjRUKi4+F3+WdUH8Q0bcBZBJQpAqZolaHjopD
FufNiYbO+4ArVn27B5B9t1u68BpMFfdXkowqIYayIAc0nfLZxLVL45CvT3Ws8W2yzlp254eYJOZX
z2HvADm7sLFTJfmPQJAVjrAZNO9NTJYcsHxYFUp9Ynjkg9E32Ijlgn2fFTHixlF6ByZnCsrBKPE4
jdSgOcUJKr28j+aXf2jcfxeB5kPAjyQVhfBJiCerPpMmQdGcuEG2GPUpFyLN8/KFddyVHUYxgJDg
aMY+R1YVbnWwlmuuGUYxhSHbxVaxlbWybl+VtbfijNRgTGIGmGmTO5yu2tTJ9rXjr3ithb1bUMjp
QzN+CdByIiuiLAbW78mCuUEpBzhLzQmFlmCFiEoBHYGWMBiXtPHZFbvlqVN/002J6sc/F62oyMtg
iAUSM/iOySawcagUatSdZFQSArPfUUyHD/f1MRJfpPIk1k7D72T+SUrNcA+mvQX5U5ODlSvAViE9
KuARx+yiiXg18/OQ5t0pCHw9Z4B7VM6oRpWiU5KFyFUYz/PW5oyyBDR2AMcBfOjkvJVWZFrPqyGL
sBqeVjV8FpudiGIdg55m2HNUv0iTGCEiOJnYiejrTfXXLU1ZKLS+ePPLdZS9tuUmRq+7sIk4m6am
G2pZpcvcGjDcF65ay9TkIqAdc3Hp7bk3mbefPzkpqXBbpiDYqoo4PHpgOQ0VP+8YqZc40lRBi1U9
/vw32sEBVCsCTAEFnShm4Itu5PtNd4oUoypXpSnUm2zTrHnRzN4o99KDJ0l1mmgvfdRAB/4b6Zgy
g+Aanog6dVzR618Rdqi6U10cxa7WC/Qf966G66y5gD0KnMZnq1QpkIdxmNDkqE7bV07pFr5j3Nhb
vVHRC40nEVYC3qY40VEZiBkElh17YrOI0TNeTOBr9umCERijjxspQHAAaA3GfxZ9IqhC3t6EnPJM
36El+xQrkSbEu763WvaJC83Hm3rXq4vbBjmowf/KgRW/lQM1cqMA//jUHdQXWmjlunNKHeXgk7tV
GK3wtGadbLcfrdNv/HXALdj2uxfxVzzBwwsg1ZgyvRXfkAaT9SjES1uv2wWtmQUfDYdyIjcCcoeF
1d6VD39XK8KLhX2VRCA4b8X1tdwhGoE4Ljvl3IrkqzI1EwFzmEItKIleDdnKxxDlMsl2YV1/BXn5
hflXetjb+ZKZnz1h4CZlGYqEQH6y88IQpZQbv6UrQF7cxfYQ7grmKRIWVz1u4lSXAI8UZB59djDv
k00epFxE4TTgTlJpiv1zehJTXWGOyZEf6/s+YpiiN7z60DGcBhCTEUXJgss+d8xoRAJ2hkeuAnQC
t/suK25G2izmTnF7GVS7ip/5GiJZsM/HJylnF9yeu6zkeM7YVwVNIZgzIN89Y7RPo84lLIgGwYei
vW4wwebzcHBOTgNq6u1bbQDsrb34aKJcPb8+vlJz53ote7LbiVDyquePN7fb1+VrsckB+q8G+7GU
O3ze7xIVCbA2OHdjjel2S+swCdqKpNxph7WBHVK0EedgvJ1mUd0G2b9tR2CIdk6cFpmDBja7s2Di
z9fYdd9rl0UKobvA9T8fBB8KrD446ik6qiFuGOeyy56MBpTKVD997j7f33eRPui11dq5Ee8Le7N6
ednvn8G29fZ4P+4KD6N42DBMJVUVjD6865ptAUbuopI7kdIszwnoGmK50AXk38M0x7hDQePhQT43
w0dC0rX6tCB+7o4RIPLwKIKs7Y6DK+kbD65lwZ0EpDRjwLuLVeHHwCs9q81n1yZoVD53vGRWEoYV
RobQnvJknIT2+DNGmzG96SN3LA/rJogABtwqBUFbUuSLHXfiZYvGZt6iqv2VvfKR1bTnAM7MY3G/
JfmpPEDxYcTQQolq3sSGFbWklFnEcSeZ7iMOU1DtoVPxGu8xH75q0QEwSCshNjrXUl2jzM7hq4iJ
d3Jkd/JJSDTZ28qS3mH4UDiYbKNjPlxSfAPbFTu02w1lqvWJmS0N/rurGY2qAucShwWLhPidv92l
vqvA7FHg6sBX8N+HTYCimLjiwLD1cgET4uM9mlEMgkogcMnj9N87AhXg3qKYwUzak/AOZDo4qH8e
//7Mkd/8/uQIBtnLUyGowKH+F+kPCb26TrNRJHv1WMydZz7WUP+3jKk/oqK0EjY9lvGJGMTojXrh
/i5s0xRYk5Dey3MGv88ZrqHuuI/Hn39XqMOZ33z/5MwrqW9YucHvj/yQBP9t9+K6cTQ/0OmCrJkH
4EbUJLBQhTYjmQpR7u47MKVd+Px4LUtbNTqoV5mfLHAloR9/n7/4Fmr1i302SwLGf34lIOijupZG
lYo09KNpw1ZBu5FRb9F3fxl5B5ZZ4RaU+Jey9Uri4PppC+yaiPFDJaa8qdqB0xCBARzyB1g6s7e6
/eqyBKKacUpuzmlU+SuhaFEUiiTBMjG8QtaZr5Vy/Pv4pOYeJdgYpJeQHkTENI0xI0Yuo24cnrVj
d+kLp9N1o9VPIYbIbdqFqtfMBb0RNdGKMAg6IqY9Rrl9RBtiioHGb5aIVpdkTBRDbZCt8AXIYHO9
1DV/Xy9t2PhATR4UBdEVAgJ0viAmn9wdPyZsxcTcqHpA1OkADdigqO21JTl30fPYQnYlZ7JbmATB
iwye0ZOHsrX45XiOYEdPgNDul1gexl96tKLJnjFR5hZpgBWBjd9dCEVnz+NqFRMfEAGSRKMQv52U
GrCx7XYxH7S0T5M7IlKpyMpxntIJc12PgI6LloC+gvS4dBlnLMDNgYyX9eoyyoC1F4MPQRvvaH1H
umC2xoJzNHPfb0SMn3AlwpPQrRAy4PaX1ztv4xqN2TrswjM5Y/uvZUwBViHYUeUQVIin4Fjb8atq
LI3lnBUAFxtUQ/CxydTNJaHHuwBWwZ3QOMMD8PmxxVr6+UmAjJlFGRUT/Hx5CZ+oPfQYjf5Ywpz3
BezZ/1YweYkVl+MrFwZgbNinGrTq2Gk/a9V+WcULB760mIkxIT1Nmw6ZzpMhIXtS6/S0sJTZ24EB
s6g8oh/kLkkTR4nf1Bz47MHhSrVA+ykNfnGu28xrPCa//ytkciRV2udN3EKIb2Sm+o/TiKMhvPr1
yWmwJJfyvsavU0TKvG6BbkfCkKolL/iuwA//60bO5Cy8MGiiMgW/u4GpwM+vqSNZ3IprF8mQZ+3I
1Xomhr0dhBZGC+sZfZcEE+FPmW0sHPus2b2SMTHpOA+WBiHW8vqKtDyQH/BXMMu78jR++/z8vARV
vcP2Tfdu1PMrw6XKQeV2eN1PwcrZkaN+fsGMpM373tieL4+XNmsir1Y2Mfd0yIo2iFS4ls+xJTrb
ARxuS8tZ2r2JpRf9iIZKhdWETqkF2/Xl+fEa5lz9G1Wb2PkebckYo4vj2W28feqcTscKfA/agph5
RVNBfgZqSB44/NtDGSIlLSpJGieTpuiO/EFjzJkusezNCeEklNXwyINVboqua8AyEirUB7Gurti9
ySEyAguAViz4EXOG8lrM9NJk6DDra0xEUOxghVjd9haAx3N6dS1gcmPc0iNMNUAAUDCX/My//wnX
/dK1nLPG10Im18SlbdV3LISwMeYxlprwTB35wK09o1zRf/HOX8uaXJQwB9eR3EEWb3Nbd0WdJXd+
/khQAySohQF5MbH64D0Cq3OH+R6Dij5STXTCAT7Rwk2ZUy8QX0jIICKDo/62510ZlkpuwqhwBQER
0LtgFG/pBtkYPdORE4UV22As6uu/kYiciwLsOdLv03z/wHp9RTFW4RRodKd5a9rZ3brZ6ysgD58l
4y9j1Xp3WDqtuxkYowUFU89/xU5Uo6du6DKhImAWhSGxWviSovUN7HbG5Rn8bpcLOg/xn3KlAJsq
gdNsybv9zcZOo4DrD5joC4uZqA2h+ADs9GDhCXx9rYxoR0zt6el45PYvF9/0zcvq7+P95sfn+07u
CFFB1+zYdTK52WnjtgmbheNzCMnorUzOMjhzM1Azr/e6yeG43VOIeh0wxNriqueiuV+Qyv+VPrn2
UsMHYcVD+usrpG8sLtJdR3Y8+2ONNrkXcN4GRmovAdxmfY1rsZPTxlQLrpJLiHVBC6b8TdcYWDpO
cHm8t7OX52prJ0faBZnIegWksLJxGFlIOw1hJOcvOLGzOYTr1UzeS1JWNRM3kFOuwYlItV17rHdS
bABb9fx3wYaKc4/ztbDJqxZVUcVIMYSJuzFR1saasHKf1OM3GMY+WzN8cw2462PHd4cVN5tEfqLc
yMGc6UGGIU6VxjylP6AA9YyXy/r8dUapYeHhlUZX8U6nUX9FGRgFHkmemMbKbWUpUtr/uHjv77FD
kKQimmKPfKDdajyKk+OITz0HCDqrR4mp/fkTgawcY4CLVWZWgFuWRmgqUP/16u9lTGh5VqpfMvty
+bto8+aND5L/gDRIQHRMQTgC78W0T5AEKk3+Odt2GIZzorZv+W+FY5V2qXmO+ye1BX0dHMCvaFAD
LdvOY2W9w2H/WsCrj5hoUdglNBpifIRwiLcCmlnjl2QXndVdDmme5W/ypyVqxdG23J0TQAqoOaLb
DSHSrYeUt6QQsnxASjdrMn0khtLhSGUL13DW3RM4gYUPhnFUoAO8FZO1CkUTX47JUe9ofnUGpxUB
zzAArjIXNG/WEb8WNTEsfMsIckKoeAJEbXCkt9TxdS631c8LCQHC5DXQ7FwUyzPkBeqjOf/pWvDE
1jQKCFmFIRNPxTYwcft0GQ0DSwbtHgiHCVx4pHiA01QWWKhJjFaUYQDsERlOWZlrUv8WVi99aOei
ZL91MaDJXKGJ6VLJamZpaBdC/RsAPPz/FLqbdmIfNlXDnjaqZJa2+we0QfSwxNA98xLdSJnYtVis
soZH3HYKpYv3xdR6gykvgxV3f/u/FegqiL9YZbp/enHbx14UsBZLEk8mNy5KmpgICEdPGcaNuLFg
qcNr6aPWjnY7L9WzpngB2LoUdVc6+7y1cN/vF3wrfbLgrMrrLm+49sQ2xoDuh7wSLJcGWiY6WSXq
MlkVEb8BJdOC3PsHBHIVCVRmAtgYWXHicLRxXyu9QgFL6q24WTOk1AY6ALWZmWK09/tLoVqhB/qw
biNJmNmhkiOgvHZFdbf5W9UL79mMK4DPAQng2FEMHOvvW3Ll4Yqex5NILboT+VOKz0PxnA8rynw2
F7kB7cIL3tB6tUQPOWMmboVO9iAQ4fdyIqBZDFuZCleaRa013TYnGE4Zrvr+nalAE+QotP2mRh8e
Wg60hEygDelXL+6q9LxwJuODeGuIb79nYiHZvGkDaH93GnKjTzckwsNITTlFs+ezxz31Gh9SYxEn
9etb3osFSQ3oE5BimrZeDnFLc65puxO75j2diEdSdrbHS3aZfYbKh0CsXE72YQxO/hcV/Ygd3WWl
Ew2O0OyEWE/yp45rtco/Cb0tiwclyBdcq3Hdjz5wck6Nj5a2kgUCMGyF90xlfDuo/Q2T8sPCbbxr
BAYyFmr4v62YnACJep8BnWd38orXyH0h4HtGFhR9+FFmMfKJoHmwNwTAnrAFybrIdd7dMeUx5J6L
+IXjLdb7WNCJOetEAONDwwSK4WhYu301pWDIFMHjupMaB0pnpkkW6Z4YiV9qrwxWKuU/FbDhh0LK
XZPlug0TAiWJMvZXGyvJQhJytEVX54A2B/Dmjx0VIJLDqLtflMH1JfVLvyxoUW3j2JLy1Wcf2e6q
RB+MaAb/MCf8Kwv9isDNAIgESPF03Rg02fVuVW8jltFiTtXVVNUTS/T6BeUalWeyKNg/QEJAQDpm
cCaPqduVaErh+Hpb1c2rp/SJpaqMsCBEndk6cN7K2EHs3Nh2fHuM9Ugn4NXlsC0kyjS6LPQxug7S
RvyO3TirDClkUmHfYchfvAnRu3JUBV9R7aiRY7KjLkUbi1IIyqCJKka74TXq5L9ClUmZ6Uok+FSk
kDtRl+VAM9SpFXr2y1rcC20b1UbOcPkxKVJ0t1YZVV9p5wsX2tP8j1TxwwFA4uiURnzxHFc9Y8ae
i+kmIhGyl4bvGkGrBRpTIxvq9hj2dXJATxIYHUOiMrXZCG3+h09p9J30bnAKXT9ONSnN6LMbDWKs
Z4Mk74SMzX2zb0AyoOdF4L/7Ec+ixtagkow2+ra3+KFsVBuIuBhEqg2NgpNIU58CTqn2u0IsGNHy
A55ZA5cjfMtuyIKzmFYCCz7WIH5uEmZI92nAYAjNwPZeZfpIKoKhIAHZsMcG0ftAGvrZkpI4IZv3
77CDESg2wjqlupAWylcaxnFulgltwNsJ5H9gxpjV9eLlfMOiNRU9b0YicXmoV1WKpzn2qzLR8pqX
zyBy7GqzTEMKfCsa5778gErRqu56dAu4NSh4GzbME3C25hU11BIBrxnloepqYFNqP4LUo4NTY+9k
TWpazH3pOy9Zwm5Og8XxLqHLdZy7iWHVIF8cbczVvQ340C/5tmu3IEpOO53rG1oi0yq3vsUOahsb
LozGsS4o2MGSWA1eKlqRABsiYCJuU1McBZerDWZ39Fzy5WYxsEMkApkkjwEpwGRyIHfErkiibPCZ
rDRmDLbdSM/kIAHQLSLVTokIEkdBD5oB3RXISGOEx2gHVrvELLIh/1O7Q5EbKjdUP0zmpZGRNkoA
LtkWTIIjMtvfoL0RBjlIEmbF1XFSW2jiLzq7UgsgFIU47lIN+E1y7MqWZQ2mlzwQqHdDj5ngUukN
mQaiPIKG+qJQ+gWvf7y8ExOCxiJkl8feGNDKTUxI2DeZn8p9u23lTK9aWxZ8q8l/mHgJbDzNMYwn
CQoUJOQ40CeKwjREVRgUymrW67ZK6HHHgZE7TVVL2QI5FIu3IQcYt+6qUMtTBUE2eJGM2iWMRUmf
o51RBcepmIdLzQAzFhRcAhLy3mDsg/M2cWE7oYvkSky6rYDstC4QjPCLZfny+CGc+KtYOSJTbC9a
QNF+BJauWx3u6rqkdSAOW5lIFkah6j6p1nUpI/vR/2BE74LBnhM39lXAG5VVwk8x7MMgNyIdPHZL
gQw+1K6IkTkZlDcp+uaJJgPRBQygNx+v8V6P8ASNZQpEImg+mj4SsVKStuyYYRtkoWpKdZ2s8N7W
azzn1KBoiFkIAsY39FZvR3k4MsSQGOxBJnrblB3Fofrs1g8DonuemO3UhmlQhW2YhcBuEj3+Hh86
OFgWJhqdMuzEhSMtEnQFH7JbVnJ7R5LTL75SWrsLQL0gusOwT2Wu0mOOya3HezpzZUYadHSD4oUf
s+djAHZl/FgGc8ooLwzbrst1NedNVmlWba0+oytc70XwXXanpgL6VXACWmIm2IDRW5m7BAabZpbH
HRipd1FpQtUfed7Jd8DnLNWmSrkt6PlZvaFwrzTSyg3GZaSgQMDkQJDyF7IOUwmC+CFAJiZs0BwZ
1BH+lc7Tkrb5yQMi6jVXpZukZpkdyw7DuWpLNGD7SWGgGBE7adGpqzT3sxcUpCutT3vXSpMw3yse
rV4eb+79zceaRgooQYVTg/bDyd5mAZ+VfM1uha7fZ3z+VmWC+M+VVIaaqtg2hCcotNzKyPqgwOiZ
odsOXlXteEyUMqDPwTfha3X1eDn39wHIL+QCOOA/kVWZ9lgkQhNQX8j4LY1yUVOlql+VyZDoYld1
C/dhThTyYEimgT8LL8Z051KZhh28hy2SKXKrl64N6PHj1dy7nNiysZqCjuARbT0xyxiX54+xjrAt
2CDf8FWJds1Gko8pkO8beATA99YyyDA72dPVocfc+MfypzE9NH78ALTGjX/AZDRJhhVqXEgCqlZb
rrOkqO01V8W8h+ibEUVD7c0SpDbiAP4XtrUaj+pp7/ybDwBNO5KaSG5ixPmt6iiJIqiJPO6AmBh1
55kYaavHbL4m4vDKseecy52UCNuQUQ5sW2pNUC5Y9JljhuuF8A3yyTgg/PYL8hry+4aD2aNJcy44
ka5DEisiqC5cZOker3fmwEfvAK1y43URftMdV5auFUhYhWLFbhNWKChc9AFTvxpRtEhUtq8tE7hm
+X9I+9LeSnHn60+ExGrgLXCX3EvWTqe78wZ1emExmB0Dn/45zjz6TfBFF2X+0+oZaSKlsF0u13Lq
lD7QPbNRXzJmpBauy798vtCWaxjwI8TIHKDMl4t1klGJoE0qOIc192xN6bCDlrfwaUn+ypjyyS5d
oV/6O6GPhhKlA/aGpbxIU9S5di01TFlGjrbG2CmOnHzvxPrwkNOouFMijnxEaddbCWaxlOXLif3F
PusmErGCM3QpWs8jhzsDlprriR+V7uOUTS+loPrsOXqU3MekTJ7bDL3l5lbm7vIlFaIdB+GkeNDk
lxRkGMnogP0rrFUmnALk436UWWgS6gHO7Kft4fqpytlmsc0LgULHP6iVkWJmudlDoFtzT6l/UIfu
W6O4xxxFD8RspzRJT6wGpT63tQ3ZK9cHTDQE5wtfDAGBvhQ909xIiFLrISmcItBprKFKNBTQaotu
iLp8ykzTNgm6r0WZHVmHpagJjayAzjM93GP0yYYzKaeVxBZ+/OXyG5ZW6GdDxK+HY1kiCPfY2J8c
Rm7nKP+tpu1dh7ZEhdY3VZ0+8TnZ6W+cD98ytwVLlLKLKHqBVMCss796DSpZTh6uH/HKxTXhusMr
E04nnsDl2p2J2FU2dnpoGeidJaWf1q8Z4z4F1dF1ScLkS/dmIUnSpX6Oi4hxSLKTXaWA6gdlyCQ/
f70uZWs90u0E6ItgKCDXQ0qHQB1uO9LtI+umcrdmSq0KQs4QFh4lGZDMLzcO7HhuO0aNHrLWvePN
a9ZVe4db6IrcAI2vCcIDiskeYDVBf6DkLljZOKI92tHDPMsDRn6WFTkaBt8p1N7Q1bV7gNASsRwq
t8B1S0bVjWxw7ZixEVpZx46xXXyFH7FF0L3iGmDUDtYDOgIwkmEu2HLjNADutTinWmi0Uexzp+c3
ba7Fs9cQvcdgdGveEYxNOjaOGLKC0ca7CW4o+GPd7qtr2sPG9l4uGiUtYclRq8a7KfuxXaKYQ9JQ
NWxbffaGdm4PKELR4LpaXlozjCbGYAVEd6CCB7HictGU2ng9cZBhMWQ3M4luu66/icmGZ3n5PsCB
hak0MLwBWQmZ/aabCoWqyayFVAerGcYd15WFLN58xiyyn+AUezS2CEQvlRNlM4zLA8U9BizAfi7X
VZgudwfkr0OTsflRA/16QFlETg7p51DhZIvfZ+W0UJ034NihBopVSrdOQcLHKecGbl2ns3NSEsxy
IQl6oq8f16UYgrIYYnExUgfIHMmdyRoUkFN1NMOyMDHcyKTtgZfx5+8bgGNw0wF1RWUVerHcvFxp
6JC0kJKYBfBMIzI6ZV84G7f6UvUgRfBqwkYJWhPpvs12waKxM8zQGaM6ROgIbiA4rY91226B1S5N
PNQY0sRALbTTyF5ZW2hzmuWZFSpVlx2sqsCLpTL1WOS6cUAJeXpJlH7r9V5bn+jcwzuLLDsIs5a7
iBbiqGBlZ4VpY6J7MumzDJNukWE2PbMtY+vTqoEWeDA6w+bDSCK4WYor2dRXM6+tcC5qy3eGud/3
bbdFCrO2KDEoBaEo8gUXjC1uRYe5Rn9BaMfMK+d7l4LhJNM3rNLaeSF6B7kGrpKuy632hQkGTL0r
SJg6KYYIDGZ+Q3KDH52oTI5uh2IACIzi3fW7tbI0NBYIMk5UlCx0AksbaJJxcHvTCimphsBJElSZ
Ka+8SXO7DVEr/itQEoJuEqsTFCLSYRmTRRszcq2wduz8UBaTcgYTDjkSrenD3m7iG5Yn/XFSiOGb
XM/OxThpm5gNccOWng8miaqgCjORyAQ7mXQD03GI1SFiJHRVhqhgPHVmvDPZD5KDOU/zSg0MywSV
C88ovtibQcPafuM9B2kSKAyQdxA//+DDV42rxtGsWmFCbTTxtskYmAmmksH3rjb2e1UUYm3UCkEw
ixhlKSoeFVvpe4eEDkFz/dky2pE/ZFOaY9K6MozGRk3y0kpjnAsS4iZok4hpy1iYIs+T2sQgglAp
MYm5ye32TzVG6kZ0cLkoIQXegYVaIXwWyaNsZ6LAuqok1Bun+akPrrHPDZS7vJS2W1iI1RXBz9PB
nQITKhOdlzaAfbkCfki3Szi4Ro2WYwAj5tGaG4/CqiCQWqCYCyYvsDAsT0qrHYu1A04KjzV7ySO7
OGJUfLVBKSEzlyD4Ea+bICd7R3c4EgywzVDwKUkahVbslt/dqnA9kI0r9w1vhlPPLfUcj7N2YqMy
7TLwzu9pphaHtij6p1rLb8wsy32VRhirnNXRwVEG81UF/PFbVk3VvZ1wEgxNR3/bKC1umPmVU8cU
TbSF4ihAfCbPQ7R5g9A/baPQLuLIL2OkU0lhfbHyTUj8ZT4Bl/N9niDgksgrSF53b4+owFp6FHZ4
vjA3Rk2S7wRvNShJmZL+qktSP2N8ao3pMmRIMGmS8vJloJa2tWQZfyhOCw4q3GFoBEricjGnzHXw
52WJE0ZOlgVVpo7PjZK4XeDEdF9ndnQcMH07oAXcugbMRrtuiu7Swm3uecLpbU6dF7PJjHMOw78R
pq4cB9wX+GPo0YXCyhPXVK0f3K6PndDpyfRMYpQlyyKuHmckWzauxuWjiGgOUx4xvRdERmjiW16N
rhdZLlbRW+4WPil+GegZanr0umKG4meHXmHLXXQeg6II1H1AR8pMkpMRt71V2sVt6dwRt/G0GTxW
r599cEXJAdlBZNFhp+RkMJaC6hoFnfnMUJktRu23CRY1n8TIWV2XdBENoB0Y9Um0QuDegEdBMpUG
dZmRxGV+G+Exvc9pKlKvie3nkZWdcHWG/XV54vlePKwCiAKCJRwYqoOwZcujSsSs7h7V9VtWqOaX
CWmWYDB7dMMn/M8cdRbQKd0caInhPunqyDakX0RbkA7HHYlu2AdUJ6TV9nXUGU03lLcDjc3bjIEK
qdLH8dAm3R+qJOl9maiNn7hU+3J92RcaKgTD0RXIILwVcu3O6Asjngu3vAV60J09w4gxxUuJohg8
5mAdGffF3DV/smqcPnsLIRgGCplmxHqo+0imKsVQjIFpSXXbzww4E3iUO6hT6jk57zZe3UvXTcgC
iytgirDAgB0tzzazGEjdDHA8WTWPAtZUbtiNcNO0UtMe5kRN/joA3J+ibgQ6zY5T/UFzR3a8vtMy
TBA+Bb5CTGNAEVFM2hNH8cF54k6cAMpQVbez1pAvpgLYimqNAr1gY9qvjilcGZ/YXgXJ55fC6i3u
pSAae5zKLvdml5IToPr2vovcNz2e2X52QZNAGswCo1318/q3XpjI909FxQGFFyTaZOtdpYPlVmlT
3dIoM3c5hlIzeNmHijnG23VJF84DJMEOo5oJ3CBq7lJ0jLIP1YgCHNzsamlQkwH8tupYbNhhcX2W
l1vcLtG7B6iqKAMutz512qhOSW2gAhp1NKgHpiP725DisWvVjPuEddZ4c31ll3sIBgjwUQkHVqQ1
JNuPWHzKcatJWJtzPH9hNcWgGQZ8UX1fjSVmeX1WnImysArNwn2+JP2yeoPPXZ87IeU9gFY2qrbO
LVihVctL1SRuP43WEPAz3CgxoQ+vmJzrqsymrZXJscNYp5h9FqlONuwZyDvjDc/8ch9B2iNYlsDo
IjC90uWFyswNZakTjoD4+Wi3SFIPUDH6hUeJtUUsfamOS2HSK4AMXmIxUDuFPfA9HiIqcJyOmfNp
a4/QDSA+pISAvgE4eKmOTlsmczEodpjWg34w5gajnaFFg5eaAIxzjskOxOrQw9oYhG6AjC4NPtxQ
ZLxQ+YGzAJd6KbuNsqnhVuKGszMG1RCd0zEFOqB9ngftUCvP17VyZT/BDQZ6NBCuo0lXzlXG3VTy
DB5i2Nf5ZHuTpeaK3zmEuhvuwoWWgP0KMQ5oVAHCFCmj5bJMp9YQg1RlqBJ6TG2813qvKTtX36qb
bQmSXmpSO0bErBID+MiA0Rd/S/5oV+nGW3GxbVgNIkTVAt8kygLvPTAfnooomtokjcYSsKEu22dl
+czUvtjI8K4KeYdbIXGOxmbx8w9CmkTJlcjBKMF+SAFktOI+vVNjxtiG8V2VA/7afwbCY/b6Uo7l
5kgZuU4ZjnEa3fACo3hQV95iDZb1Gq86dBpuDEBd6EOQa3xJVziCnsw6k8mv0HjY95kXZbvGng5j
/EnTDlmA6YF4TRec7cD2L1fEyWRblRVZ51x9cLrRrwO764LrN+fCXXgXQkTBz0UCBDCSpZApn0Sm
wiVnNSMKMKxJ9jKbNnsZEBKd6smNv3eIVU8zMHqH2JhT3zFa85vak/iRjA1m8SkO8xozbk+syht/
LMxfZekamJuXmTHZcBhk/1V8LLouEJy/0/HLIS7iuyhzZkbO8Ytd7fbWQdsNt8OP61sid9YBAILa
FDINmMiKggTys8stqYx5apwid84A9xV+ZLIS/Zeu4qPm0xxQERwDNjWYszDWTpA5Kb0jLVoQlI6w
GCnBPjqVulPvIrtM7uy2jW5tJS2fG7XsnvLCqQI+ceUwz0mUBU0bq0HXaW7vkakXPJo28N1eogHR
u2G5ZN8EiwKDoQ1oGTCfyJtKBgXg6mIeZ+KczXxCYHjQ9PZG6V8p8hvXt29LkOR/VuoEXEdrO+dh
PgPagHmrhlek93R4+Q9y8IwiQ4isNoqay1OaddZ1qQk5tjV5ykx2LktfK7PejbO9vy5q5dIjPPxX
lGRaJtKXapE4zrlz+4eoIC92ve+m285SPV3nG/ZyS5h0UIoNmjQdTIJnimXFwa3SPB27LbaMtUNy
8SCCbACRAtJUy83T8z41BqC+wTI9M58bBbtpy8Y5OlN/Z9qTtnFWsm0Wygf4h41+edFRKZOgq4OR
RFoJcbxxR48S1geNnrINzZNbgxBBYBQQHDjNRl8cqC0klaDIeWWuXSch19MKM4isOMLMnKQbvrXx
YGOQjc31ny1vhS2d8mT0xxbtM7466t3k09Ltn3tHZUnQxKDw9pBXN2LDm0pqGp4RT/PbQIr8kTAM
yd4xauoR3KfY0H6pVYN5GerUN9wJUPRBOJvqcb1VFbswfkRDSQzdvjBJAhkqXazCMMfZyizlDAh/
/XWwPXLEBDIlw/SnjY28iGSxkfBwQZQu+j9spCuW6lG1JGOO08chqCy7fX1Xe+xNNL8W99XW+3Oh
GgDzonCpI1WG4PsCjq1NfRrZ2hiHbgZMzuA8AtF/NBuMWVWZ4nXa61BjuouRoTJWfJvxvzJcd7Mf
dpOyhd28uHnLT7GlVRdI12hlyuOwU04F5pnqfX3IwX7LMe5LYYdP2pR3YeiQwth4QNDkei3vyslK
uikO0/xbaii7Yfo7JM85po4M4/fromRfEqdpq6JwZeM0RVPP8jSVjhqAo89xqGV1oEenEX0OU7LB
xXJhUdCRiqwHnhfEv8KlXApxrXLQ1dJOw6ZwbvvoJdLogScgEO43IosLeBKWA0lYC1pvYbscyUAO
rhtFCUbkhKamnC275DsDcUZXG+UXXqOpj47luMs1K96TWKMPY+K0+ykB3zlPnOGAfhz9UeWArZca
XOsanstDBLf+vmfGUzmgcRQAZb7JMr+yPRi2Dv8XTVviCERe8IMXbEboHUl5moUJWm/MGy0OR+sG
9d7iwT1pNLB+tr+jKNhHj+wPvvn6+Yvf/TEtAYGQjQga9heHI2dTCYuSVkNhIuwxtBvzg8twfgS9
gpsdRo5BOteFXYBlltIuKIunFBD22oC0OvudxPVNWk2BPpsHmJm97aITaToPIPpn32BLc3veWOuq
eBSH0QkgJnAhH7Pc6BrtP82kWlmoFYNn1iVAaRHKl9bgoVXJq9URz4L1YFk/4uZb35pBkgGhd30L
VuyI+/ETpKtQapRa1CLY7+lnnL3YUwf+82DoVN/YQlqtvAmCKwqIDNT5RJi/XG0y2ia4tbDaaDry
+u8Ygdx0eC3Q5ajHXy3ab8RYl1oM1iDsrKgAwHN4b936oMWcGV3e6H0Samk4OMRvHDCtABNuFW/X
t3DlBYIkHeEPoF2A6sthiROlsZ7Bgw6HvQUCufo292o/IRhx1m4o7KV1RNZMzEIApAVvq5y15Uql
OqVpJMho6aLjAhNRvhZbQmQ6CbgmkAIrLHIxSNLJJdlMa2dUEOM05LsxjE7EfyLmLg6UoAm25rav
HdJHUZKfkOUMvaE5RNXlH0Xx40fmnrtmIxK7aFQRCwKgGDRSOnwuQ645kWxq05K1aagf6ifju7pD
N57X2PvH+i0fBV3L1+sasXZMH+VJHiutJ0vPesgrtdbPqyBPUHqattKbl6ZyuSrpPlFrajHDDlLS
eZfu9sA4abvm0f2zOWfl0u0Bvh5hJiyyjQSu7IArdmzYEbFS9KJ8s43iQY3LQ2knT05D99Xs+ilr
/cb87sbgEnC65n6elL81+lCV/nh9X1cMJiIoBIYIrQFLwPKXJqSGG13ZRZGF9r12T16c3yT4VQbq
EQM88ee6sDXV/ChLHPIH+zGPU+UKuFXYslOlo6HJfmvq3uPjFkfUmrbgPsNDQMCBYFfYzQ+C8rRO
6tzhWUiUzGcYaddbYBbKNnyei/KzuARolUDCH1NZReSxFCPgADFr5yxEwfkxeyAnYEKLp+IJIwFC
zOsNSgqu+WO/YbHWdlFMNUE7AdL+SHkupSZmqSSzaWZhrPYepg15aHf2kKMZzA1Xa9VqCbyfmHwA
DhzZSbURx2tQ0zT8bu3J5M1njuHd+a69QQC04Q+v6uFHWdKrWc3ZqOUKZHEQX7rea+t9g5cAUsLO
5xsP9Nrl+yhKcojbBsRpyA6nYbuzdv/plwM4hYoyEDh4vZano2qDnsQRehzarAOLVcE94ZgFn79I
wOT+T4i0AkSHGpnHBu4kJmGTqruvjNKj7mPcbJFzr+4Vsvi2izANmTdJ2XQQjrgu7bMwswuwzCjZ
vaqAj+v6clafe4Cv4FRgaBbS+JKUsS6rpslxXyd9GA9NouGZdGcraAAQRnnC+TUphoqaqZXvOja6
u4i7WwP7Lr02+MiA+IEqAlcZMczy3BDOjwT1Q9jB1EoCxXXODdrQd4lq/J3aygpGE7HF9WWvWSkX
1gMdwuDRA5JmKTKazWaMqLjImXtAsmY+IvilfgZW240NXjEZ8G4AcwCeD73YchmcVGpfcxbTULP+
ltg/uAQGbXzRSPvpJS0ESQcZJ31fmZmShZae74BRP0XcCkGIsbsuZuWdFrEm2l/AMiJaIJc7F6NL
fyhSSsOUu/WuiljMvWl230iGoZIoRmL8NRihvY45PEaXP9+EQK0c3eIDpKOblbRBcFPSsNXU77qi
HnrVus8n5RiphHujY95lxPhWx/VxEjPLUOIEfjKrwT+TgdJ1zAuMNQUyObi+LWtfhRwbzA7K3Ojd
lb6KlcDigd2BhkmDEQtjtsvnJ7uyNjKUa8qEchuqzkjrIUkkxbJ1ZiQ9MGxi7e1tXf9MjHtNT48u
EjWfXw7moSEVBWQmDLZ0JVPkoVLVzbEco9lpJtqD7be2/nRJB4T8H6XIBrs3bB61BQ37HQEGImFf
tfZPiR7rr9dXI3RyGYaLYTaYCegCWwv8lLQabgxuxps5DxXdZX4zVCVCUr67LmRNAz4KkRYzWV1l
xqWah0kOYledef/hfttI1yEVhh5wuD/Li1fEDeY5WxWeg/a7nr9k+rHJ/l5fwpp6oRKFGBMcsqBR
kOIXrS4iEErUEBHfFdHTSG/6KCDFzXUpa6cBECweG4AKMLVH2qi6j6xmtGARDdBT/0HzWutbFvqc
NwzvWpwEYOy/cqSXummrUuFaQsPqew5vUEm8CAOPoyHy1Ljzm1o9REV+yqvam6cwt5M7ppkb93Xt
dV18g3RoZZv3la3iG5AEY79RtSJ/nB/VuXGCpNwlj9c3duUdFRMERBsz8PLIzy01BFFh2lo8o2Gp
hFNa3I85Jle2R05BRVtttWatqDsSqEgVYDo3HlEZmd83qRnbmUYxMnv2OvI3xnCn3LY2LtWKRqKF
B+hZ1PyRQdMkjRyUOuFRM+EMnTcV00mVeA8eGhziFp51dTlIBqM7DIi1i8FXWez0dTvqeKb7xtPL
2J/n08S2MI8rqi+KqKL7SfRRGtJyeM3SNrNtmFWHQBtjX22b/7BjOHrUrIHdMYGuXypBztss7lpC
w7r5lc6PwwAmMrAC0ubLdWVbOxk05qFtGqoGx016ijAUA4PjLBdLgR9s8AQ8QbFv5AdQdW1c5LWj
gaEQ2E0EfKDHWK4IhR4MCu3jPLQwkLg3v7lg6rGzz0d2wlQIHK8gOpEx7nSoh6gYWgghqRc7Oze+
15LbOt9Cl6y4TyglCSSXKCYBYSstBl0lY1tATksjL03prmnSG0pqjF8NhzI+Jb1zQiPE4fphrYV4
kIfOFqgFXvSL7rGib6aZa3icQv0RHQO9px7YvQN2laD/PVBA8jYO7TI9KvAT/wqU1KNSMzRYUSHw
Wd/lgfJ13rGdsfGSrAkR6DSg4RAkoa1wuZnUmtWiGKY8nLUHOmJwvV4B77f/bVbfNvZPeAiSB2Hh
VUT+EDh/5HulW5WBtB/QRSNHs4pX7ByMy9ljKq/9Mv/BiLtpq2axdrc+SpM0nqlVrSBvCmUcYqDK
38wYfJNq628nR8VvurYuYbA+ZGvmMtYSSzGxg/15tvPj+IqnkfFdR/yS+gM9p9m+rYK+PtH99S0V
pu6aZHHrP0iuiGEUo6ujq+m2SsJx1/5ue895+78JkW7bEM9zGts4trE9vGY/6Y8ZtKRP12WsmSc0
QiN0hvMPyIosQ22S3p3yImy77HeJ5pt2RjcTaYP/mxjp6VBadUwmpSjCqrWOjCU3cz692ma25Tat
LQcu4DtYHVGGbAgBdYsMNtMi5OiC9nq01+wpj0WhwdrKpq29hng/AHISvIpwzZcqANQIAFAaK0LX
yIivRWjUJZh5fX3fVu4SIPeIyIAjRWJI9iDGuHFdPsNGILfsJxaIBFrdR2kUmLgNSe+hr6TS6ASG
0dNQvEeRRrq2tlM7ee+MeZj1p75NPKu70/NvdXnoKyAvfqnDaUrfivgnSs+1ZvlTt+VerK5VkPgg
mSN4dCTPOoua0hg51L1UjzaCtird8yj14y1n6V2nL1aKmgrcPwDX0DO5PLmkBbcj/hYhuBf3pj8H
b8UJQ588A3lrtrN8ivLK9WNc39wPIiVlmWk8UZOnBaoew1498Z26S72k8x60U30zHphvbUhcuQhE
tdE97iIYAuZDaO8HA6VppeUOKkxjlBeHEnxgqE4pycP1Za1YQfCzmII8TpyXzDzUkwp9H12Uhxhg
h9bdw5xrfmM8dtGL0m6kzFceS7i1YO4w0X8CnifJ4HZgZq4titvGQH7jDUWcgRIwKw7FZI43VY94
skAP5m2KDsz/sJNierPoORAJBemZRrJG1wv8E9pmOAx/+jAbPg8gQbsZ8Oqo8cOUgDhteVjGEJVV
EidJ2HdvFWD4qoVWyP5UoHXVRSH6+qGtaAYysgCOAP8m2sukew4Os5Yo85SGc1L5rD61sYmB2xvB
3MpdhncIFxoAXoTjcl4WJJ+FTi0T9TDzsZj7QLX+Ehc1jc+jR0Sf179yJLVI7QSOoYlymG09kcgO
euVnVj4B1L1hHVc0HTYedTdhGqGDkkPoaNbYgLY2DUF5unMQMASppaE0r8H5LOjrPFTaxjGt7uD/
JAIzvNQJs9WMCn0HaVjZuW8i/NezJwaOVYJxQv9BIT5Iks1hXmVMYxFKim0EKBVXsUDyc+ztjSBl
VfE+yJFsoNvXo6AMTMOiRgXPyAKrQBi5RQwi7opk3OHIID1jAjqIBJ10l9C/FlHLYQBRNNZ4cDV6
HAy+FaauCwEyEc06QCXKh0N5a6k8QzYLVdiZxH/BqP37+qGs2Dss418J0qEMcUz7XIMEqra73PwJ
Bl+/Ue2jot2CtyBAaOdfF7i2JETCqMq/h/gyQULvZmgBJhCIUu89AzOCOjUv10VcKoAhXlsAmQRE
A5u3VGlw/kSjVsCGK5Xjlwn1uu5t3KqNXG6cEAJqOMEGDGy6JGRobTr3yJOHZRXtc9e6y4yvKTHP
yTjeJ0UHuhb7eH1ZlzcV0H48EKjlwhjBpi6X1USK6QLDXYRo0vYGPETjQ+w8D9mnDcJSjHR9zN7N
O6UvixAdBOBXtvu7ubojWyi5rcVIr0NaRV3SsArvLNnluZV6aYsMY1HnXuP+ub5vlzYVCxKFJVTv
bJSJpQXprpI7mcoLIILuo7R66cBtU40tlgUMbUKC69LW9AJUA0igi/FlaExYnlKk9goKBfCkkwyV
/RTJMWV8qc3Or5vuL/qdtpMyF+oubi9KZvBmRZOizJ6nxHY3qnPVh2aeNUELiGYApq7yaPTjFlfQ
iij4DmBuAG4BDrwcJtjAVpVTog0hTSOMShrz7yMms+5n2+oP17fxwkzgSQcsQlB8iFYmVXoIm4jo
Sl0PQ4iSaqDYVZDkG2kR8RsWBnwpQcZGFFFO2qbCWnBbFa/v1X4Hic1+ZrQ7AryX+Yra6HvTat1g
pKP29foCL5NNQj6eeNRNAXzFtI6loiROqTE4oUM4/DL1R9O/0WyMRGLAeII502/8dmO9F4r5Lg8J
E8RcKO7IfU5OURJaO1jv2PrlnwRoKPDQ98GsbDzzF9dNkiOta6ijBC2fOuSM+9iqPVt/joPGuNM3
i/Kr2mj/uyLpqhm9memRixVB4+sXEMvepH9czLlqdqn/9a8a0P3GmW0tTfz8Q7ATx2mCYToQeDv/
ekgCzFjceBwvrKLYO7B/I/OJqjGesKUAeOxxy2vs3fyrTP3ZL/Vgd13ttiRIxrCskHEshBa05JyD
1jRqLVCbgiH513U5l5GotBTJwKN7u9dry8D1Sp+yNkibB9P0umMYDV6Ve5gN8W3E7HELow//j4KF
ZflwSJVVx3MeQ7B1r7sVxtTyfVL73/jeUI/W6Ufzs/I29nRVDz+cmvj5B4lzV1Mt0XBqnfpCjVsz
fsmNDdqXLRGSqpdRqk5pZmI3jYdhfOPObWm8bmzcRfZWOjFJu4FbnItCKB9NigC0X27im9+r1qNB
9+SyQ6RvGIo1Ew9GRDSkw39GTCqtCSzpmQHu1SFU09FTIzzGxtaUtLVt+yhCWlKboJ06i1Me6qPH
b8g53Xjst5YgbO6Hk8cwBgYZWEKXverdfTY8bZzJlgDpGUwMTWlrM+FhhOxDdYPGgTq5M37y5+HW
uVPPX9P7zM8frwvd2DSZ4j3vYkBn7ZiHOauDUqv9EvhEtjXbbVUK+DZAdCiyLY74+Yetq1JwD+QM
RxONvu4BCNBs2NK19w4kU/8TIKkXSHR43naUh+w3sBt+Zj23xWEYdk16MLdKEavWDiEa5oI4KPaB
HGa5moTlkQ4mIR5O2qsqaMj3yFB5iYcRq45vvuKQNla35r38T6DokZYEDnTsGlsI9CvDV1PffuvA
0sIxWgYZsg01X9/K/786CLt4lnrKnazkSGROf13PG//+3EByrmgDiJAQ46IfA+6x7KM7vc3RzAad
q5pHlj3nye2UPV9X65VFLERID1JZVpVNQXYa6tqPMv+N61qX9y36/x+0cuPaCtWSXMuFKHGrP+i2
3lfoOsaIl7DIWyQ6fhrOjxETRLStGHRdDoq9KMW+z7hYyhHGjQ8G7hBUwOWOzxwk8jAZxnS3NGDF
88GK/pUkGTrBgKFNNi5TV2Y+xbwekyk7avhKNHpkY/dWbB5Iox2kVDBE0wWWZ7mqWJ30yalyDox7
7zFz9jiyX9d1YXXjMLvnPYwGn6FkfCzNmDtaQaG5eirqeA/KRM8kR3MsjtcFre0bEtaoKKMLBnV5
SROcerS4mfcjmv57Lx1v8uqbw36I/JrWf96/R3oc5XkxP0LgQJbblpcZT1OjHIGTH55bxWParqp9
4E3op6FJINL7KElaFMbmxVw12zHExAMwURlZ4vcN2wqkL1FBQgygBviLyiEc4+WCQPcU21aKCYKd
4VehuovKg6ocR+LN+aG+Kbe6c9fsw0dxktpxByNOlRFHlRj0TH4rehyk0zc93mnaASjjT9K5IN5b
LE46rQl5SXekWJw1ZEFRql6Bqc2f5D4ESA0FPbxKwAsDSIN2juUOZq4ysqydx2cguzBP0GLmjROT
rcKFtHEXUqS3j9EkT40cM/Ws7xk/gEqFa6BZfMJQPYV/v36d5IYGWZbcPUeyxiiUFrKoEirFD6cA
KdkredVZmKKq1g1eQo/ZXTl+0ac7RLZb1S4ZLfePfBRjQWKFyP2ieJmkTm2A8218Rn84mOWCYth5
4JizbrJbdP06+5fr633HIX14SS7kSVeNEWanOOTx2Tzk3RdrDgYM0txjYjNDLY8d+HF6w99jup/w
b+UmPwRkd/0T3scQXvsEyVYOIufUWhjr46g/cue+Q5NPyYZdmR1btKxmZxuNF1xL73vaBU35g3Q/
J4D2ZnaDgqHvlGea/CnrHcGwwfHcVR28k6eZHWhr3TkK5h063K+Uh7arbzqinbjJ/WmjHrCuNEAs
Ocj6A38gW/uoI6TvE3t8xnQJ1Y8O4k9zg8Gw+G/ij81+1A/JKbi+b5Ll/+fkAMl7Z6lFSUeyXtXk
osdSV8bnETA3M6jKGgWdeDJTj4PJOYjsaQbnG5rWr4td15gPciUzNtZxR0xKxudWR3Q/BCnjewv+
gRk9oMBDTbrnyjetOsTDbe/e8BgEYK6X6h7hVpCQ7wUF6tfifopJnOxcbnyd3LDzz67YqOSCFZMg
6JPc1tzB8K15wFE0ZuaR9Hde3SG/lzuoOt2Ao8jmitecos2ig8ya+o9cwbwjUomA7EqBYK6YaEKN
cRpWMuwzAvYXMI2QCAPcHRZE7uTFcY6xdzslOjfIGWi3VfWMrIUGDoi5T71iNs42hqWTh6k8VWBW
vn5oa9uCKAigM6RVwRQiuzwD4YxEldM/N+NdgdFFVfoEXR3N1KcDw5zA57jy+BRujUdf0VG0aBng
A0RbC2iD5F2xa4YpacrwPKsvrVYeZnJoy3o/smJn8M8FLOIEIAvEZeApQWlHBgq4boFWB9MZns3x
vjITb+AvVNkTHVn5M3plzKeNLZWyGf/IE/hRwFnAOyfTmw6mwqxZM4bnifbll3GM9V0FuWjxNn0V
bUI7I8cgmxSH+UWPuX3KGeZXXv+GlYcRJL0AAIFJE4GNPBS6MvNcb1J3eH5yEh0ZZtNT0USp/M7n
xs+3umrfC46SnQYEGJgk2DgVVJLSU5HPbq+wgvBnSiZ2N5uW8pTbnYLphTQmoFDpytPYQ+ONqpmC
uAPbMkPdn01uv0unWQ+V2cGQRWJM/hSBZAvucbXv7czx+67uz33qfMXcSCOw9Yn4sw3G7yGqmF+7
MGYYctvtDIz+bLS2Oih9ou0Vjrmf5tSZXg/27r2pTkgFt70Be2P9P86+q8dxZGn2FxGgN69FK9dS
d4tt5oVoM0Oy6L359V+w9949EsUjYg4WmB1gACXLZlZmZIRQjCtX/NJGxp0HKhDUQADonW3kPmAL
P0wipEXi9BX8648i86l0j23xUAnu/UWd5+1/NhYAw0AcoL4IqbFZ5BardQdulqw7i56piRtolW40
DnpbQU7y7k8L0kGgwV6HqtMThQGqeK2MPocV/b8PQFgMeV0UA+coy7xt/FFhiu5ciJbXq3ZTBNYk
AZtnBsgPd+W4ScNtgkq+LH6xzXPWgOC4kEEX85ZS/3R/Npa2uAw+Z2hVQtUBz8DrCFNKR6kVpbw7
M96vovkatGOUk1ImSvawGqDPUh7/jBuFJ9TCAdwGovraFsjGki5Im+7M1/QTMEwSKTJisPAof7VM
rkMBuOFX0EDLi31hc+ZN/bLn84xvu7PgMV+CalPPznK4UH+bxZUNeIsxNGDT4XripaPB16touWkC
b041+li0qdTMgkX6etBjXoPNkqu7cyLuRLopmr0UH6LmCLXe2gx7PUOXTpnvOIordDTSw7jGxLS4
whcfMDtaZZMU4jDtNiFgTClOSC+llncSQR7egFpMScWVGH9txNMHXSRP4MJlSmUsMx24h56rNkWi
7aVmLf+46HNxgP+d2dmzhekgoaZRzOzAVA4XFQaLV3kub0KmJ5CxQ7Zm0nsLLCqRRLLvH5v/sq/+
NT7PsXo9r3SDiEHWsXWQZT03kW1X38zRfa6claBreQWhjAhXP0k2zPYw45VIslewpSTvBevU0XMK
fOfwJHgv2oqp5UmdiAeFyRrendeLFwZ+z4ds2Z279HcXHmQwVXt4vacG2teQC8s8609W//lfJhOd
WOCrnsjxb6KnrE7ZusUhbeC7VNDtWBKeSzm0lnVGI63kqE29aWon+H3f8A9V8c3hvDA8cwXQq1Lj
TOpwOEcw8D2BqtIdWcBNctyBuAeDSb84o4QNIWbnQyZj03WHvFYdDcFdV1MdsqQbKp6D4lSwz7zX
gP7YRq6rR1Kt4VsSiY7arrwop/vi3ifPooSq6Oq+yTBX4BaKNyoybH7n1Mxaz+LS1CCtBpbLiVMT
4d7s3gr6LmtGiFWcqXaQrMBMG12ocpK8eJIt+5C3NmLwAoB5OP6sXK08MykaH0aPZJp34pkDXvBy
dgCR2bYE9uTUj3YnOD3e9/dXcOFoAL/DogkIHOt4jcy+Ep3IAZcz02zYybjtvUdJ2EAE3RjEYyGt
MRwuG4MwAeiG4S3nfRheOPYRk0g4hykIkB1f6KBMQOToi0UPftrSlehzYaUxtv+Ym91vgIxzoHIX
u7NGyr1nW8rwP03evwbmAAraSxK0xtnunMeVXrCyOaQf/ta3pRE9bt0aMf20MWcb93I4PzfPhVso
mLwTqwHD2UmkXZmqH9zKvR+fXZFiLtRR2uLHefrsAQjHKxXyLeIm9QujFGujqo9MTZR6o+KkeD0L
oiYRSJ7yWHrllg/rQzSspajn6c8p3MGA0WcHdB56kebtuOBf5n30r2FvstlJU7z8IRjiSUG+5hVd
7YboveWk3wjula1EqzIlUpP+JfD6n29AnyQ+AOhXaEFdX+etmDdaIGDL5sVjwD+hlg5pcNn3dZHf
3D+JSx5xInf519QszqBFn2mlION0FMqxSJ36rUA+dAirPctsw69SMujBAw+Lt6YCv7ix8HL4yQ6g
uDW7EYXI88qSY2C4yVTCaB20intar22xhbBmevb+a2b694v9W/VpTgfV687s4KjhYLXVLtP7vCTN
u9/YZXNsdupIQE0UDyCfTD+4lQn+aV672eMXHzBbyzrnaBlLAZLBm95qz5DfCElkNnal16ejZAnW
L4aMxoGyZDAe2tip9d6udbwiMudxZa2ntbz5FFFEt7k6pR7mtC2+NyQNqklIyMUPPXTKgUFhQSZa
GnH5RqmN+I9U4lPxVlc1EUbdGx+05qnWG+/9/ofMCTn/2d8XHzJ7UhRRlo1JmCEtdGwz8ob5556q
xKkViBPYCZRFY6zIk0L1Fu9WvtuP0RNXWvWoV1Fj1IUFBpDoGKBDNf1LOql/vgzZezzwpkTznMi7
QgisqWHYn4U2ewu14nuod0HycX/8i+uAfqyJUh6M0fPHhSrUg8RRrEPacwyyuiBP9tjQkMvUzLwa
jJdr+MHFszYVEoGbhsOdn7UUFY8uaWh/BtkH3QrVGH0MAU1X+skXj9qFldlR6zXBixWuwNxFjbiH
aLG/y4UgsDKp1p7vz+CPlNDNVkZpBcGOBonzOUWK2rBpGdaYQsRTrVVbw5a3eRtN8y5jBXb+ht1i
9V8G3bDbyhyGY2b7+9doM1jar8byN7nZWJzdWemf4ENS9KrZ4M/WfA6tWF8LCJaCcw0P9X+/dXYD
gJ8ViIIcNwDlA5INpOeQFfAO0PyJeJ6oheP5T/Xhf8nEXZmd3ewe+DhCucZWZvJDyP7KvOdW2Kjp
UQIMLDnlHG6Z+4uyuP4X45y9ILNI5aJAjfuz0obDNuv70syattzIarjWdb2UjMHgkMKa1BlxTmeD
K8HynPhh2Z8zs9vWFm+nJ85gvuTnaXVBi7+XrdSunPsDXDy3F0ZnA2yZfmpLSHF/Mp23gyJYqOdl
Ju7LKpBIkAk+AQBYWQn3lj30hdVZQJmATU9NAwyV7zKzd6R6BLT5WDrQUyvTA5iPeA9ZXZNJ1m6N
5fX8d47nj0quQaTpobJ9ZqX6yOPdgAKTynQrl+F/OR7/MTN3BjGU4po6R6FLQ5r/FGmq3rLb0CO8
8u2/t2lAFO6ZWYs9l0oTSPvzE5ckWqelOWA88fiIa0Cjdw5Zx080XUHOtA6hmBsauIw3Uj/qtWcB
nmyXqW8AgWSI3KlK37Xqo1A2zIfP/OH7HTjXdFlce7Islc6uPm62vbmSadNIwFFKPNOndtU81vSs
isbQbRK0BugQL88MKdrRRiU1KI60v0/sXtmf7XQm1KBvzWDp89TXQzPJ9pFi1nmpK/la/X/xvQS/
K0CiDgxMc9E4RkjbVizhNTzxjR8cuXmXGbDt2PeP7n9Z7v+YmYWbnuyn4wSeOFPGEkHTgFKIqD7X
yRGtPmaBZiWEPDygIqoRY69J2BAq4GoZ4o9Ecdjs2DM5icMdF7U6H3IrZ3xtDmaeM2TEQuXbuj+D
I04Xo0BPPUtissdmlQBx+eK8mO6ZM+q9TGk5toFXiDKLhvtIeygK+p5rJ406qZ/vRvZdGJ8Sdktr
x2saA7yXW0bdF9oaYH1p0KArgMOYpChv1HxDNah7KRtwvShF/yGG7WRH7I0+l7l9myTS2ixPm3Ye
M1waFGZPgVoTaVAAROA/VPJJYGsCItwmtMJsm/Br5YIlX4HSIgtS54klcc5Aog61wPeZhxP84Wef
VbBhQRfeFIrdfd7f2UuGUGNHsofX0BI877ryGKlTJyazc18UxpjjEmMaNy87Z8zCoyqu3dYL9T2g
nJDUhPzepC81uxmGCO9zr0VpdMwUO2rcrk8g0tbqarMVtJ2Wc1sh/KOlf9nV+hOXX5qdOUGfq4VI
CpThHIIhpNqGxVu0xvmwtD0uTMxr5KPUD1nKQJOxrd669liWPfT2rDAWiRqdy2jNuy6tG7KmHFAI
QGSAA+B6NzKhVwhMxgznOkAaJ8KzT3nkG0ftGidApfBvNwka70H9hvsPxW4o7V0b89Wyp0EAFUwR
gJXSavkP4VfGEyVa8Ru3Z/razvyIqRGNQx92GG1bK79G5S1HL+jT/cHcvmaujcyu8rqNIcBIgYwB
0qHQedFjt0w2sNZ9KwsPd5iBeNpU/UE2dZ7ehtjhwLaAyp+lntN79RPRT8+Dk9YcGcOvIC3SbrI3
PvxmhpdE2inD94AMQh4whgTUQCFSJ6i/gvC3CGjDsE3V3OHFDZ8ZPjxN13RQmliZltv9e/29s7kH
WjyUlA6osyQ7DeNj7VRGKxO0ssj+Cmp4zdJsARIAVdAuA0ulsgnUTSQVZuS/oi9PZykLtMYKZm8B
W4ORwUEgHYb+UnRpX+9eDIoJol7DyKL4ILSBU+Vm2T73Qk+KrnlOwRakWl3Fki4aCUAlVGR1NNiS
0LNrdtO0Opd+0BR8hB1KSht+rUn9Nk6Wcc2j/gEOMBXl4dnndS1oUvuKH1AH4TxTLYuBRDn4hduI
/l7Zkwvna3IpCpBw4Ia+4bUSMk6tAPPhz2IJF93rHHq9MlMZnjXpCVI3eXFs5YBEzHPpS+iCJFL2
mDOPNWBG4R8q7WhAvxL1W0HfGzS7mzeIUDKNb2X1ygZZ+cy5TojP5bjCPJE/t2LEW6CkNWulCLdI
uEanYKjX2kF+OA2uPTv8HwAuE5XpVGybPSFAwRYnEbCs511GkE4ryFHWPz8/Rf3ztH99fX1/f394
+Ni6SLGRPx2J9e+/XhbYRx4H/X0Tz868FTQPZLkDTat0DvbAWRDZ7i3JAiPSwbdDu94JtmcJT4k9
OvKGM7OjbLK2Qkm8pe4qbfetf55UyJSJfx2yGzet66Hmq3IMzbOzBGACsWoITvkgt2LeK2cNoriQ
KkdZE/4EDCQTVHiuPMMFVAnLRpHP7DZ416zRAanLQ2rK4Ai/P8Hc5N7nCzzR7YBeEj0rN2m5gRWo
MDSafM7IcdDBDK6/HX3yWySFcdq/bwPSkZf7Jn+wKzcm0SYFDpkpfpuTkilojcjBRS6fjd2hPJ2P
1i/rYMT6oGsh+bQ2R7ROk7NFcK08VSfHcXRna5o2oRi88bhb8asLD0JM9cXXzOKfYETZnM1y+ayQ
0Mxao3IB5AvP1NH1Yt9vY2STtmvQpjWjwqyqjB0NIdoeU4AH54v+a/gsYlN4FfbjAxTN2pcaStLP
/vPKvE9u6s68zwGcbEjxBA8KzLtxMH4djtbxmBrWMdAZ8qsgn9OkWwnU5ki2KR8MzPszJfoHT7Kj
8yidGuKsbIS5rgxCz2nqQQyDV4o2ceNde58yjWV/6Cv57B2ap4NV7uPQ2r/ylmba6PvRud+PwHf+
GbbKGjxxcdNfGJ5u2YvSBVSAkB7mYXjkDF7PDtpz2dpFhPe/VQtv96d9IcuEUYIg6qcvWkRL0LWx
HvQdWcjWOGEJGfet5nYjyDtOvX/wXpVQp08BhMdWpvY2BAY0GBJPYIRCmwF0iK5tgoiY6cLeV885
VlQy3dzOnJVh3frmaxNTKHMxh2kIJeXO85Qza4tbAG5NaoUmo7fk9RXVNEd0VqEYaxZnJxVAhEaI
fUY590ZrdLrvMA/lLnK5J97ILGxQJz14K9fjT1VidmZA5AqgpwaJYXAuzLaozBUD78cVRgmO/HYX
6JpZ6J+BAb5yPSYo/1uZlZKnwi62hV0dgIawpjlIbJ+w1lNshA41enKS7JJQkz6CJZtEZPr6Bn/L
7dCICaO/Ar6odztpEx+YTa37lqcHmwI8+c+Mpa6MaHFnXAxothvlpExCRimVs5Fb/qObHdf6+H4K
BLMpAyJdBT0jCEInRdrrjaGgTF8nraKca0PUhZ13Yp5yi1qYMXN0ol+BMTr+trK518oqibrLrGAX
kNqu7QiL6D3xmAeQezveQ7fuVxeuQNRq8HoBtnKB7oGqbZiqcaieoTJnNuavcqNY4543iX+OQ917
vX9GFlJjwEZcmJudEZhL4jGl6rkx0Z8OaL6lmMgDEc38yIzQonZgIqYminHf7rx5c7pYr+zOTorv
VYFYChimbKvbepM9hKQnLWgEXotNa7cPnnnf4MJ9+oO21iBaAVaSee/mWEKIm8a9evZsaghOvcPC
WqxTrNw5a2ZmwagA0TBkTWEGYaDTb/xHzaZOrivv90ezAJ6ANgvA4/9/OLNnRwyJZ6XoOvX8lm7Q
gGNFj0DEPvkHeT/aDRQyFLhIJDXfuTXD0w/Pjw6Y56CbjlYq8LXOBigjlM9iaVDP9b7Yyh/yNjZK
UzQUe3iOvqTT/WFOm29uDNILyF6IwPwqc/YdlnoF17WBdhYKMxQJbigU0Xy0B6zpcyxFs8g+/8fS
bD79Wggghke1sxaYnS4FwLXuK8GImmfZ7DidXwnppivsdmAy1C3ALoRre9pGF56pQutKPSapdk73
9Fl+5o01ybPlmfvXwLzaDyFBbvAmA/KBcYAMf/L3rCWubPblWcNDA1pZElgC5+l7gFI0pZUL7Swe
2I9iy3+Xf0BkZvJP/MqbctESooQJnIMmVSSxriesSTyxUepOO4M+o3iiXwrk0ywUM8HuPH4oK9tu
8XK6tDbLcdSR3IaS12hIz01wMTTJZI/+I3cod8oDG+nlL0hP8glZe+EvOL4pFPp3kDNPTtHA7PEc
zGpH8Bo8i9/c72aN/Xjpgrq0MXOuWpYrXBi1GgLaoCXdBzrCjuWfzKpXyDMWag0qfDh6f/AaRePR
HHbAhR5UmJLUOxtRReJT527402Dokl7tOXMbHmP3/l2xkCiCQQC4OORi0GQ8Z5GM2TZl1BoG2a1C
CjvAk1TaNfCfAarC4JknvJUAAyDoECzVm133ucqCsji3F18wm1toD/sQs8IXlAYauh6JYgaW8FnZ
8ub1gTdA7vEeu9ReE1e8vUuAg5iKZ8CUgLlJnD3UBrVMOJBBeWeFHS2P3xQltx3/MHVn3Z/gJTtQ
S8fcgilxkki4PoKlXFRVk1fMmdXyLeLQr2L0FQeUb62Z8z27EiBMv3Z1Q4pILnDIYuCFADaqefPY
IESQ+cgj/hwzuISjrkyNDOoMJi80wkq8Kd6sG9LwoKxDOQrqWROC9npkfAB4zDAK0pkZH7hiy+Y7
lW5yjSjoRPOYV8/7DqFkQg8sYCb+89ifpIxIvIsoTVcEu/9m/Y/GUbznPNZHl0MFG///XX5kmaOp
z12ps+h58ndDD8Uxz/J8o6mMGs0LMqSTwP+XkOY1ikndmnKBwDxBDczto53gryB0blwCRgkXirhy
Eja88Tki5FmSdHpRpoHqmUU1QOhUQRqRgjjBjENaOAGf+2bRDN7KzlmyrIoT8z80aEB2PO2sC28n
Sj3YAZlSPss9g77uHvzyvsDnm6rHJIeSlthKFaWPkjasFfqXlnbqUEJiFqESii0zv9ExZeFDQUEG
/AY4CY4wHjQ2oq2UugJH8kMSWE22BVG6TA+jv6XqMdUiveAObKeznBMw+giy5E9t2I2jVZXEl09c
AzRm/ov3nUg1BVA1VxaTvcR/wuKQ1B56OO0mfvcTvZVIE+nqjn9Lt5L4yKqjFVLidVap7gX87f7h
vI3jf3YwWM0kpP7QXDgbqCyCs7QekY6DlO0J76cS2GNwSTZF7jt5VQ9G2ca8EZVCuymk6rGOZXB1
DcWzLyeNwXOeqkuaZ3RJ+ieZRgi9mEyvhUQJCS8kAinAh0faVOk397/7FgAyYe00INMQz2II83hS
CPhOHn01doVKjTeg+EseeEbeBDH0DUIA2NseinmC11tajrOGkDi3pIT+rbg1ritFkiBTjMfglEme
X25tBqA8LUfvnFNIOdRc9khxZMWyI6AwIQVWMpLrU6C8hNzK7XObfIFpFS93UI1DFIOdx4KiJwsF
W7K+m2S21+mC03FWy9pdbYRuV28Bx5S83+Jql9W0Ia4vWJjFmCGbg3ewNJdkkaNMYKMq9V3aaKrJ
MigXdR7rmUPWBnYVchDlbavKGQNP3PIB01roKyENHXNDhXC7qXVFvRZO3rwtRDCq8JoEbVfogyDq
n90TbQ3edVr5bhmJyLTRSpfZSNInsWyrFLLBagApNKK6UG3NZ0doolWpVYeUbtSBX0Mo3CYJ8DUg
m0dZHcI1uDpm/s6nbJiDYsN3uWc10JPoMPxhQcw16mgopXhniUbXmWloCt6RE83KtwDNycSCsMkx
zr74PY/+79xJoLcVE4rq2PfQ2hLdZpKpcDtJMDTtRXF9UVeYtXmcwtPZ0k7JSvTmwE+D2Hrydxf3
bSJBnCFLOuyoF08mgY/3rrBPHhvloRA1UtVvWfd72NHRTuRx5R76ydDe2MbrExUq/AkmkWvbg9Dx
0DbIfZdXH3B5eIb/NDCAxpEg3zaqzrdOJJ5qyWI9gzfKj/iRfepeRHPoDYnuOF0xRZ4IJ+mcqEbn
GS1jauDfX7t0bh0+lvbiI+cOqSkkJSgy3wVdonZkKrsXTEHZ+gcJdcP6yJniDrryb4LvKI8Mbv3S
4HRWWlmmn8LQbKrAjIBTOIFYJ/zG9VQJ6AztGkn13aqLzOxxKF7Swux928t02ftdM/s2t4vmPR0p
EcR9MHyVrCFztgJcUC8RLrWRY2hN6CNCWZuwuRm3hsjY44DWhIc4Nql3glCGWJpM5DQa4WJTehS+
USH1nrWnmm5KUEnUSO4yv0X5MQAFQcMdmu1Yvysa6SHzGm7C52iAHEu6raU1DOcP7fm9wc/yCCKT
tGICoSZXPlSyhWZHUvVPoX/QWj3ahvS1KEjqJNErWprgtNGc/56eaOZEkjEGe7+2ZOmV743hW/Y3
PvMkAhmebZXBaHBja9VR9mIilE+4bUjau2hDH6buET3sTopsgc9e+eWJG6V142hTpEegDINJg3wv
K5Y4HtJ8FwNXGpKW2fiqnqNwnL2kpZErZtHvSjtUHvM3NKnc94QLHhyFJhkAfYRoyK1Is4T4oFS1
zzKy79aRJRc6sPGFvwETfmsArBUTPrTVWh8OWY12NRPtb5Weop9rK6u6PBzENVGPJbd09TlTUHdx
icQpxIy6yvPd4ZCIaPu1qsjoUEQPWJIFL/Wgi6IpspGh8mt0Ggun88ry7PpqYr4fE5HxXSYlSRKD
5yjXtUohkmyBWalME4KO85XZv33yIzZG9I/LfuIQBj3V9XDR3i2IZekHbs0+MPA8dOwPga+SKgee
Ip1oEs2oGgiYk7YcguZWxXEMho2mrtLa3byz8CXCP41IU35t3nKd0JwvxEYI3EyVOpD0hdqD1PC9
XbQKp3dDle4rJVbPGded/Jqtd6nm90aWDCAFCzj+LZMbTR/YODL4gsu+c8Zbg3rfPu3xhRAmhcoA
DxI80O9dzxX6kZQwqYLQbTzBKUNqaEqpA8peKXZeWUHTmhWzSWkLJbknyrzE5V4rrUgBXPnz/pm5
LVKi2A3mLYSFWDhVkWcXuZyLwiAnWeTKdgRIE/eqWMMBl1Uk6ry34SWnJPx7dARVkHvf8i1AaLIM
NV8BHhYQRmkWq7TAYvCVFsSuXDykmlX64ORxsuikeK4gf1HlkFTEQ7sF+1DLZqVWRuqxbzl/7sEY
EKSTlEYGoOlbxwJZHXu6modbmIIWYK0L0neggismWHkA3qSXZp88hQ0XJ5oTY5FB3BW5vJwIbo9r
yKJdVQHFE0NCpKSpLvZZsOJrF3YzinCIRKCvgSTuPDvBpMD4hmwZuyUgEftqjdxm2mozN3L18zM3
EvJdCZw6fp4bHpThpftWhG3+0Kr6WmL/pyZ0bQlZCPTrAIyE3DdyTNezp5SJlwlBFLtDPG59ehCH
LVcqB6/ZF24ximaXveeD0+qILQxG9M7399ttAhTpHSBcwOUC0UEOyuzX5hOeERsv8AK35CYaLNqR
aEDHp9XGh7SkJCltdq135Xa/XJucHa54AFcU12qBO4mJRHxDYoFDA9b7OEq/GSSZ7o9wGsBsfpHc
VVDzAlkQKPVmB6pPsh5MlUroCkEXG0EzVoTNWJ3plEi/b+m2qI+5hCwkkH2agFtjHtlnReX3nEKp
m6W7QX702xG0P+g1438joyN9gK80Ts3C4ijp9rJ61GprPICfhzQVSfldtFbBvQW44HvAG4kUOtin
J+HC67VV6pxSnompWzOHbqKX4PWEeZIePYsZSZ5ukqOKkuRAqpPgavKp7B0/R5oPsnLpytTc1pWm
TxGRPgBcdCJIn52nnO2TMgNXlluK33l+bsvHijkJCSShAtMPieyhqZ+6Um8IqBWLWw9yfQgv+YaH
MqV5f5mWtt90YQB/idoPnM31rERZ0XcclDjcRhAQDmlNapcCrYHLzUaHKkVsIEhYe78sGQU5Ezh9
sBbwLDOjUlQFXBKEkRsHquqIbcVuuuadq9sdUEgjnnhUW3kxLWRAfvgTsPIQGJ+4Iq7HORQexDkG
zOoofonDZlA4aDLgvSFWJHnuEYxXock1proGC146cBJ4e9CCz07ZsVmYxXdNTvEIp64it+OBA8NJ
lKDXpS7Hlbtr8ivzk62AgIpDggUkfvNmG6Hp2EFRgwgJDsgfCSEurxUns3Q585cmpmW9cG0e7mZ0
+dPIDSqOcGpEmhFx+7cA6MILm74PAoGmVBXtaU/6ldLU0o65ND0LhmRf0BAOFZGr5pICapae0WnM
AZKUK3juKpkK2qkksf/+bCh44aN3SQbicR6BjUHAjaxWRW49UDTMnj2hMALB12mf4zwma1v01stO
4kgiAh4JOCF48tn0Zm0UjBnGiHZVzso6lYeKel9sR258guj5pOSgRIaPWNXhmhzIMIpWXTFoQqNm
SlAhqGNqRsDYW00lfyt0EEBtxYS7ZORXW9qnC+pms6HchEQ32rvA4HP9qTWIMfJk5LAcya6RkHZF
qx5RhYcKenDjFq2pbGVHa3w9i/sPUwRedSiYIfMxu8HZTBoEcZAiV0sqA1Te0D1/ZkY9Sc/IdQul
1eCF3qu7ijXQ88v6a1HQdFTng0YP3VQb1UCqMWebqVmPz0c+j102a8MDk6looVbj+ETFwI1AY39M
Ryi4SaqX6EPevf/1XkT+AnU3IDShLv8To1+cPUnwo7zP69gFNRG6bXeCZHSFKaagZPl139Jt6zi2
4KWp2VUJZlUIQAlV7PIH9Fxu3pTYqj3ztXkLdRAImLGFJsxtHukKpP6SI4V+l+Mf5dVq9G1MC8Sv
issMUpSToPXsyEOOVxijME5cpKcrI+M5MI5FkJj+ewd4ZWZ2QRdqFie0ixI3GSm6lLfgmgr4Hdhj
+rVc58I76mpE8+CWL/yAbVSYEp55e8yI8qq+QzxZhQqMXptIgYVW3xHUvp5XVpS/3bnAKgMEiEhs
UlKexRvg8adtGeaJC7iZiYT7x+BWB2r9pseKWNRQAS7pjOok7yD+OuzgP9aCrwXndPUB0wde7t5B
DgFTTBO3ZFONDLIWm340pNb9cS5kUzDBF+OcxRW+mAG5n2eJmxuyd2o6A9RxPNR6wYVpMbxTnfly
K6fOitUF33RldXYZympVQvEEg1OO3+VXQlCbigzxrdeRCd6UurDVzeHz8b7RBV8Bm6DCBjUdHnw/
iZaLCWV93geHQZ24TIQXJahRP+E0oGTRtJEetiFjNx3f62KarQFKF1LP03McmBoAy5BTneu+o4Lj
o1DUxG4Mdr4jrfucgyv2xUb3c4YDGEsqRvV5yr29+Gw01KSPs1La51lWZ3o4RMlL4NP2O2K0qv3G
e68akIpuGwaUHJpaBmgfKcAkW3JiXhoslZXx4EsjeETCssplFCM67YuBdLBk9VEmZkgpapLJxX3w
KfShHxpNT8voACHvPtWzVIZHEKU67Yz70794lCcSMHhpOEAUla43NJ+1klTkRewik1AzraFWhPNB
j+A9Kpre7SUUrFU9CsEG1eno70Vn6/0P4BecEVTa/vMBsyMtimxKIYqFhzJ1GokFhLQJIU0dbSuo
sQt6BMbZL7BT9pYKeClKI1ZQEWnHNGBYrv+UzFvwglmO66fax4yHREueC/mAasv/8JmAOoMeFczz
yODMLvEOja9DTscY7GG/ww/WoXsmEEHKW1phY7SdJZekVQkeSXrhN3opvTHeQwIkdqtrZaz3CM6j
jeeZKFNGvF5Gm7bflCE8PikUwq7pKNxSe8HziSifA+MLtCZeZter2iBBzow9F7vZ4BTyrikiEgUW
8oMCepmp8LvpQrNGbr+lHGmjtwEM9N42hAJLhPYfFDCLjSq8aIMud+hmex3o0wB4Q2KUBUO6taL7
0g2ANxQe8njPT0+3629lgjLsBqrFLqr6reE3cm4UyeARDVNuopwqkzhOMqcsmTV2rIUnzYQUBG/S
1JADhZtry9BW8opIFjFLMus7VS9UABoM44OUFPmKc16KAVB4hPQIom9wls1C4lwpfKkcQ1zoAieC
z7oZTKplLyjzbNmoWCuXLPoPBLVQ8QZGH//NDhWD+DJswOPisgnanDjNog2pQYtVn+XBQj0gfI1G
YwjW3NZ0WcwCS+HS7Mw7emoQerRoEreQiVycFOnQsDvVwgFlol3e20O58rC5RXFho4O8F5llFF0B
IJstYS8VFRdAss8dWuQggCyCWtYnD7B6RRr+FcUQ9RQgGqImMxhtpSsWC08KUL8GLuvxDzdsPXHl
k5buM+BlQHOrADqDCvX1pmILjgkbhkFsFGjtFjy0gI7U0jPPVNIBItTBjssKX2eZJNQbIHZXnpdL
6QEBV5SGhxdK4+DKujYfKV4ATvModSFKRGT6pgyo7okOo2wFwU772o79x1KtzHBN6m0x2oZRXpx0
IJB7nN2QIpcARdTCcieRvnis2NTQIAziUTNqE71kM72SX9t6j15+4ieWJFe4GvEWzE202Y8cCnkB
RDrBK/bQhy9qbLCeDha++9f4wjGETitCcKQGkbOaH0NmqCXKJVzqQqlaZ4SNX7XgxDhoa/iahfoQ
EEx4cWv/R9p3NUeOM9n+IkbQm1eApkrFUslLrReGuiWBHjSg/fX3sGfvjoqqFePbjXE90zFKwiUS
mXnOWdKTJppEzpehrjvTrjKtfMzD5l7aF6SlEM8id3fK3Z+GqFtcjpdygmf2VrtumMteNDHscXKM
ff1zAW3cfczXN1lokucKeuaPLdQSN2/vCyf+zO7qoilLpbXnVC0f+z94B2T6oYzfSisweAXKDKg4
NTaJjCM4uuTxvpUOET6ncvPMGwEd6g688ni+0Ul64fydfdGyBb4ElNKsmxGeneUjiuQLSqBye7nA
rh+JEn+04yZZyEV7aFWTwU8JUOeaXWia8sRqK9ibRsAnd0i2kj0P4vsRa47OeioTWh0XlIzX15Tu
BuK+F4eoJU8/7+y/nRIr37vEJv/9HavjV/SAHMcOdsABNCTEIRoKwgR0rth3H92voHXDEi2tFbl6
vB9+395upV8vpYLP7K+u8bbstVqpl3knaGcFB2ET4tXC02C84hGGH+NRmLi37PfP475U6fhqd808
lEwdWCYSjLujk0EAsscjm+YR5C0CV9v/bOzCA+nM1vpa1Yckt2OM0bYOPVhgU3ETTU8j+9hsjLmU
IjoztbpKCzvT+aRhWNqpALwGmRggg/tDO+BpSxr9On0d0KJ4jLYy2pc917/7aF1YMRhDUBHjRE/K
jtek41Q+yk/yfJV9oDNnzlwJtCvcq+9VcyNfc9E5f7G88mHYPsOQz5hdWbs1FbTSpf4I4bnN4Pii
z1pS2SB5RePEmk2jGUxJNxl6Og3psPQ8Gn6hAOwABvy9BN1ha6ntZH7zpj7LRkdl23fSa+QnCxQJ
nWaLvXzZMt+P7b8fs3JXZafk8ahgndPq2MfeiHeNRKG6ABh8jr6dQ+FKW3mxy7v4X5PL73/xkMuj
F+QymGfNCJXUF+BF1V/QV6xsUomsDycqQmD7/6IPtVrSZhwHZ9LEGKrNNVpqTIpHZX8tF0c84qTe
kzZwMmsn9M3e6joaIsUcBgMCUdzrAapPT/wRuQs3IoIoQB/G5L1w46Oz+9ktrK6A/7KKnlDw9yCZ
sD4yjYIGulY0YzjVhyRqQBSMXFj9q6mJFr3bua938UYcs1rCxaIF9BHY5pcOUITc50s4102Wd+UA
3S23Plbk7WoL87gszJdt+c3A6jZpNbOXpGQcw0E7ciMmTfSfz9nZCFbXhYaks6x3GIGZjd6QpbSr
CNgHMkMjuWrhvqhY5f68TKvn3npMfzfrl30/goYk6ySYVGpo8RlHPAwgxrGxMmvH/c3K6o6YWB45
lQ7VMHQB+tqL5ovfoXE1vQgvQjaSP/88pvW1/1/m8OCASCcS+mtVSwHq40IfsOMHGt9A2msPWUui
EyNofSPQ3QRZ0jYAuWJ4PY+QaJOARS0ALn7/+TMuHXQs5///DGf97EgB+rIriJmHWbrvJ0ZmzaQ1
4Ap9Z5IsdWXWEWummmxuhD3LPvy+T/+1u57tXG4y1mP4+b56GLzoVxdWd/LGXl3fiatJduTVZQyC
lXQuHKjp2S0o8l2lI+qQLArur3X3oiXck9FhyZ3femaQCWkgFLyGbCuFcHn7/jvU1ZMiAlMvCM8x
1IcbukUiuLGNkDY6dygRLxuwXOOHM1UnErSLQcbimvFRYKipRFvE8bPlRsVdHXugOZpLv4WWSk1y
dCpD2bsL+trnfbTXs4rOcwD0gnCuW2hu/LzPLvs9ZNFQQFrEqVa3JfrT+0k4OMKdHLRoYwPs2kFt
0YsU7/9maOVgGzO1GxCl4RT70LvaX3W7LWGn/2FT/TuWlYuVRmiWZDGOjABjQ4pTq/gWUdz4rQel
4a0LzW/685guH1LkSlB8gzYe+kfOF9lWWKdHqTyGiYIWRagvNKIhef/RoWHDApw6uk6F3yVbLQur
uO6f0/PF7MrVz6DEMIoYcznK9w7jJH9mekQktnVKLx6Q/7bzLfURO6YtNzrsaM6bnQf5jdQH0yPg
hMsOjn/17LV1q14js1Dxz4RuoYIvhAHIYcoIAJCMQuPXKvWiVgZLgZOBl0hkYHYkb6g+ocHhzyCk
V5Pel8ZHKdpvrOly6r85wC9GVw4w7waBBigYhVbzrS2hSzAGRotfoZfBMA4MZHvqk27lexnnNS7x
KuIbMde6Peqf5YV7R/LKAv5hXUJXoEk1qLMC128UZaCJh07LPBG1r0rt63Lvdda0r4caqVU3BnVd
CSmcTLnvAZZSY77PGNSQXi3n2OXRVcE2rod1Ouzbxy175sudPzRQlAPPHfyaafhGVLjCuYm6QBvd
qDkOmJI7ZdpXELz/eVmWk/RtVRYuODhlRGrrR2lZ8CKah8VsxOjMAqHRvGDHRnLe5tHwbFv6D/N+
/wz0i8XVPtCmWG3mDhaNe2n3EN0oV+OVelO7zj7ZCDkuO64vpta3YZHkcT3CVFt4iv8QuaZrBNce
RF+D/DrcYmK47LW+mFvde2WdlCnansdQUtxpplD0NEPpUyrc6rakW+mcdbPyt3lcXYSx7WQJ4PZj
WJXGfp67HavRYasSIzRBbhEfW13Bbz1pSGeWyAAwiCGimDPjOmq0/028uuAfQZrlQHl7taQmFMR4
xVR8Sheo/dFQHyptY9t836cmkHQQ5bHxGgaQbeWaeVuNGuPKFL6gNcKDR9wKLL77RBhApR45UPwC
9dbz8zdPrZZMFQxYrHyQGtqChA75jET36ppDOfqXWvUbsejFMS1aZ/DBAIetcTIRmBjFjDpOqL0M
6N9KKWQLbrqlvePnM/4XX3Z+yDGkL4ZW66PKApJ5EwzhdKtU/EaKUdtNT5qrkOTK8kYv2bf+R+NB
Aq0GEMF1bobf91saWZdHC2QeCn24TP5Wgr44OAACzNFoMMGqSRltqH6Q3K2mh+8XOAYKZcgFC4yf
t+ZtcKK6Lc3cnMLCphEUP+zaU1K33SQcvjiWL3ZWZy+DNN7c6MYUpg+yScomkArSPDfybafyjVho
Xf3HOT8f0+pikJQ8qYRsTeHoZ8T2hA9unwBiuVc2na7JDIopZ/mDNh7YUWgWVPBvVyW5aujCbhNt
RuDfg5fz71lFtnXm8EwpbHwPnkp56kdmC4W+jVFfNgKKSQQMIFlY947WY59rbIARU/cFyrzTjFUU
G27rgsNehvKvlVXs7KD1rzIlWNHT59K6G4ISwsKIgXLtdWCeYxVUG42NkX1/GAA9CLFnUP7hKOAc
nPsZPbYnaPHAppX5qfNnSANLXFcOdQBG/vnYX9ikKK8tJMrLNKLCc25pUgpdq9p6DKOMNA8RqBkP
0am5cm5+NnNhqUCxZi600HjXQyv+3IxQ7MnJ2mwOq1TGnHWnygnnpPZ+tnIhPkLSCr0fyx0DI+sL
oKuEGIc5nUOLn/hdE1YYVVHttI6gDXAEYTwIznP824bZ78u1MAuAgAKbUDG/lcMtBIxWVmJ09lEi
p3IvfNnj3oxHkOR9dL4W0wm0H1tJre9Ld251+f0vvhLIn3moDFhtdYOq/FCip2akhvbA0pSKZLcx
yCUwOb8fzs2tdoq+wEIMAXNz5kfxUW/AP9M89MNVdJflQWdJnq550sKyHEPOsP/9fzO/3kEsM6Gf
KIo5FH/sxwEdRxxVYB+aQU3AfBBKJAjAt6oHG+u6JlcVNbAfvCznsEwqqssvtfk8vcjIBQ3D58/D
u2wJ8q5AXKN3xF75S73tctwWErZJd59Kj3L0GjefWvTBtxhwLiT0sIyLJjn6C7BZ/4r6ftk1ttN3
STXFc5h2lluniZfVCcGFKyGR2PZ+zWkV5YAeh5Mi3VavvWg3OI2V7/fv8gWQpVKNpUd53RE/52jW
nUQ+h/GeeyJ2ebxDr1rjRffxnXMV0XvwGt/GH9nzz1P8PXZbzC6YF7T8g29hNcVqIQvZYdi/E7o5
TPRTBMoMPQQiRE5r60q9+9nchXvj3N6y5F8mWi06UTQ2fNEkH6X5vn3jFPlTgJgTm1TzHvmSjUvj
8sRiQsFOjz6gb7ytoIgouFVxcFj6ICzwjs0JTYfLH3udROQ9RfGWbdyOF33QF5Mrp2B32tiyoZpD
mSoHEKFdGXuLbGUi1m0x2CuYyn+trNlYG4tlfTzDSueVJ5U+zCSm8+5097snvxjQ6Xin0zwAY5+r
0Y3w++Jm/WJ6dRNbwJKKTIYLEHNNEx016LkBKcgJ6NeN/fL9ijwfpLraL44pFIPDkg7CTpW5ZjG7
xuxn8gPPX0CrVMUGqL8DVWa0qpQ9Xgp0avei23C0S1T6zc1/GfByDXzZtk1b2u3oYBM50a/E+Z2N
G+fioqf78vMX+19+vj0DxRTH9bKWRXVnR0+5dlJrN9O33r4XMjlApqBFHX+BxRjvznNLZWNEbd5g
14w+KF2e5t1Iqp3Y5a7ln0qiXSkUjsAHPw3AMc+b1i9dl1+tr+ZxYF3bSymsm1eGj+oBLSgkFY7N
zvISOlJ8AI1o4+rHFJyi+gEpdrKRylp30fw9NmglW+JIPFpNZ+WBQD+mcNZiqoXfetIJPace8w23
9aq9OiE3i3ZIYRGknNXchx4op5vJjkvuAXx1gNVB5Aal6dUkoPw1tX3czyF/Eh3N7pqH8kZ9s3q3
vB6e1QPQvpAegzbpYTht4bTNiwvwxfZqo1lGbpe63M1h7dVkQg9ws29uxn30CabPW6RddBd9RAGj
b78q+mTgFdTRd5B9eo/B9eOjTRLq0LucvDH6K3hoyR5UR0RC35P3FjI6euF1c636BhXB/eNwMO+2
YspLfufrzC3e4ssx6ebcUnmBmQOreigORQgxjg2Hs+z/9UlHuyj61cFniQfkKn6s2jKf8naG72b5
0eBxAcqj1t5Jspyj83CWjsUAzKdWtj3lJgg2LF7vi6ZLUR5imv/zx1zyOsDG4QWC7jKgS1aXs5B7
ZaoTdQ6T+o8Vn8p8w7t+9zoYJFhX0SSBrlV5HXPkaPCL9NiwQ6FTNJF1YQni8J+HcKFaj8Z/FQSN
2O7IPq0DjERt9dwa0ii0H+snGex3aBGkuT9S2Vf3k2sSsPDl3vD8s9kLbg5mwf2HfndFWTjbz3eK
EYP6r1WbKPSr2Jufi5rs+9/6A0IqiOQGFZn2+jPa/UE5AyoV6WbceNlduJxh30RkhQMON7Omz5YK
pg0dyL/Cg5NT80p9kq6z1/J9JOreeXWOg8sf6hsBIth2Z1DtRr7egu1+dzJgIgAVv27L6LrW1i1r
6GCKoko1o5AVIOSABsJ0Y0g3SJAhoTmoG0/Mv2nK81Nzbm11ahRRKQ43rAgVak6kU/ImkYVGRw0G
z/CTO7A9+llguiNBWpA83JkuIzfXz+havFZocTPsR092Vb8PZDQFzB6EaNyf98P3kwStZ6TOgPFG
xy4aNs+3gxPPmcUzFoVxWRMdgOUtsZU1xgLXyrmF1YYDMWEeiVFyQj2QfOOlDfhj5bWP/bPz2Fzz
+zJQbuKt7OSFaPrc6OoyjwqAXEGYHoXtnTjM4GWevZJmpKRbbRUXPAXSIaBkAwEW5ELXl6Y9VHEx
2nj/QFYeqlXXhadlt7qSwdP/vFCXDq4jQ78TxrBO6t9w/ouLj7gYBNTApbAAK9Exvun32iG/58dK
Jvpe3ke7+HoKjUf9wE7RtRRuMWeuB4qK4gIsB4TWAe0OAMTnG0UpzH6sK00KJaToWPJeVj3JodHZ
aC3l9cZgLxlDEIAsHcaKVPbKWCRPqsnnlB1Fuy9vcLvsCjYTuwRwd96gUli7g2VcX02tdoqYmgZg
0IwdtSjaQ9UOGP1a8usWiToGTbsUWQKZbT1R1o/LtdFVoDNOrAI1D8bXPJzs1E2O5j6Dt8UW/f3z
rvkW1P1jSV/cPWqU6NA9XzakIrUSUkvYDxAzDVVa+bmbus0BKd0cQQv0Vb2GcL84OTdbIqDfDuHa
9rLKX3as2XZ62gENEDrQH+rYgzkHw7Bjx2Q/Vp9sBqdk8v7zcC/OK8J3dJ2jngPw9bnFiauR1UqY
V0UEquHWo0zkl5QzYkV3095K/tOQ+e8I4TRR8YYPxbVybo9ng5rPGTbPnOT3+cjdui+J0jKk1fba
Y1zcq8kjixY0c81PaX6bWxVtwdi+kGgBf1R9qHNCfp6Cb3HF6pvWJDK5MjaQ58AcODFBgvEUXXXH
7HEa4CWykIcARFx3+0Xolmw2IF46S+CeQLkOAdKSUz2fjlgMZRdnFajh0E55TP9Uz9Gv6tQFFmWQ
Xpk1v42JFGqPky/ttzRY1pRguL1g+Yvx1dorQ91NdgXjNZQACm88iFPxZlJOs2MSGjFFcD4dek++
v5ZueiC5toD/6xAc9nUVnQALzYCD+HgVgnMd7rGDlPORlUHRndr4doxuVGULtrVlZnWgtXKYlLqD
mfazv5rphjdchwN/BwHqW8DzF7D231fSlyMrG0pSIkCC47X7X1HS7FmXbST0/qZfvoZEiw3NAJMp
Sghg71rDs2LonOCd3cdHUFEGlW9fzW5x1R6N3VHyzPf2yIFovHLc+VjdggP2FCFLs9uh3IAiVX50
UNP/zw/M2fesboC8tIFXAY/rsW2eevsVdUDCQZEHzrJfdv04tS42TwPZ4Oa9DbOO9OBaLR4N5HZ+
/o4Lh+fsM1Z3gu0klpSomJYctLsOWtsd7VaXwKp/pWVBamxY+1a/xSoYKLBArWdRicKz//ysNkUM
VB4fk2PMIRKVUeVZlGSaCDh8oR4wF2garjz9NHpIOHxOB9mNa8IB3aC7n4f9rQjzz4cgvQsKTqRf
/sY9X7bcYOWTFptDcnTGe9UgpXY9MMjnJiOJd9kJyc+jsfUE+IvGWm1BAyEUmMCXPnjkfM4Hr4xA
kI3OlIB4LLT8egSI32+sq1T3k9ux3GmOr9fAnkNE5J35BYntEO8hbm+swbfk+jL0r5+xnMYvQ5eg
xTYwc06OGnsblJZW6BeN2lNxE4HsbDx01YNauRV0wgDLloznnyf+wl0J5OfSQw3WcNTYVv5ybGJw
UTArPWbmsw262gjksUpEslcOxbUE+nxltcmi8y2uQ18CXAsguSoytN/gQlA2qqssr8djQTgSJOCs
pS0xqer1NyadX/CfX3/f/JpcMAjTmTw3JHOhJYP8SYU+hhnRysdfRaKZzhQNxbuOOO6AhxF1ZQT3
B+ZWSJSBiAqaPD/P1TrZiqeyjac66p5ITJkgyT5fqLlysq5DC+yxrx4SiRHoOxvxxkH45noXG4jw
F0Q+WJzWCMI8jnsW8X48dlZFBpA3ZoCt/jwMZQ1TtJaBILcnO4CMahjHatE7IQ25E8fTcaKvx0Pv
7uhL485/QCexQ9ZTpb9H8pyQ1wIz+KJ75OSXLhj50ddLTw8n8KISsn992P+Bior7vAjQ3N/easS9
Cnv667MgV4OvE5PcIDWEB2xOd0tTzbUS4JeN+9nTt8/OyyD7l9OBfponHZAsDf/63vsG/l/a+Pc2
GalNsn1OrpFkM05I0QehFjwP7q+SPIY58Tr685x8OwarGVmFcHYjoxN1YpiRYG4fDMmV/4wltqYM
jpK9U27kA7Rlgs88z7m5dV1S6vnQ6RbMHY6vR5m6GXniZH98f90Hd0f3eNo3Hv4MvaurtyD8aIKX
nfvzeP/qDv/0Bau3VZGMaTEo+ALzVbhNaNL968n/8P0bz/Xg88m915PAJAHxdt51SJ92oUfIDbki
wZtr060teckjfNmQa8VSc9J1Zs34mozU3otFN6lZN9Z3zfXex2aSOgMMCIhboF8Bl9xn9yH9MTsP
KMwSm34/e+1BP+XJLRCislu+QM785zn/HpOvVn3l6FvbBkd4jY/g1Y2M5lz0OqsLgI4gRoeOcvwu
RQcO/gaARBl6f1A6zkpgg7eCu63JXoWoZR9FrNTxGf5TiUN9fDlxItNDRo5gc6EPBIePYg+8+P6d
wP0fBt7NVRDeP2uUHh5vcQLft5b/+00MSnVQuaPcgMQycOPquWeN+t6ZqgTEjIWK/ph92z62vHTr
16R8Bqs6b1O3kEMQgpTTcYio3KLbvgWYnwCI4KRbUuRredTFPULEcuFTR+chyG1XZ8OSrHQwpDk/
vkhQdXPFnh1KV7rOT6Nb2sSA+BsED1wlaHb2HhMkAjDaRnCWLniv3dr/TI/isdxq+78wRypeFYjT
wLmLJuO/KdWvYUItla1Sxu0xKTmamIGgP+IyytyoiuTAUSPhqQarA2UahQdGOvFHL1VnD07i4jqz
8tzNpzL2S1tNvNKZimBouXSULZN5cyJvoUW+35T4Vh0M+Ut6Fdmq1U4fVX22uJq2x4r/6jQIKxf3
6bgF+P7uRBcjWKmFyNbEU+V809SWE9e9AyPmkrV9ANB+BimNTcwtrjCQByw/69xdor6APWFqaHxd
9se5rZGrvNYaaXxAVAPOkxwtejOkSaCurndMeWN6n/6Z4zGXKWR9AEmVJPExTZCWDQBNiqC3OhVl
2AzgS3UTiM+8NmWtXE+TlHzyPDMX7dnBwdNYA/YxrxCODw6PTjNSfU9NOVTg6BoM0JL0TY8uyr6R
erbTUFQJBkllY6B0c/kQgzDNoKkZj5CeiHI02hiQVgymGXuJRCOXlH1u9Plz3Q82WLC1ZgQge9DF
ez2m9lPD61jbV6Ce7SioG0FQrFr5/CTXbduCHKwu+FSFRtWCnIiA0E5OP2PNihgwfnYEQSu0mLbD
7HPdKPk+6Zxi8pPMHlRAnrsu/T11koFgTtMa4aZGPyOSSCaQ7ZhMzFNDpkxLQB1TZTqId8zYrN28
TVLjWuc2L/atUwIQp1QJWPIirQMRlGnkc0SnOUX3Zda3muz1i2YY1erMLgJ1Nrtkh09B+43EuHgX
DLsHXco6zymqu6Bsz2W0xNkWfjDYX0zxzO1oxKE2RGIe9EECn3kBSo09UM7jXZ1nDXD63KjCODdF
7/aV0t6Ohcye57QQvxu9UGXKQap7VNPMEehiAmVSbalOHaSyzCWST7oYXGXqDdfgGTidWNWmINCv
7Az0g93QfIwg+1Jcw+JN7kIfqsYFpU1p6k+JlkV4+8nGvhKF+lFDcEQKSr2UUH8uJXCYcHuc/dJa
lnvUOssgdl6IGNRnkmABRCCKh8iSgUdSE4OBmimNG8kVAOvPyNhmg06FU8qFt0A6jnm7MHMPTVad
yjLO7w2R85ww4MoTv2iqSJB5yptbHiVKepghRYgxVbEIkqGKFMolWZ12Vu2IwzDK06IAr7CPzOSJ
tNc42Cb3SSPU1udAnqRk4rLxnvLGgnDIwHPHUyUt10gzAvbcaODLoHFvROOug1xyR5q6lRXX0bP4
Dy/s7o+j9QAkpVIrgM02RsBpeGmLJ6lVenAGmjPWizHRQdTcVBvQH9hzX3h5BYJc19R7B5lqPWse
s0y1ZKi0OODAl4o20dzGMRkEvnpkCMGZpUx0mnpwhKSxHH8agEmCsqSZjKBKY0WhmmRxmJTRCGUn
WA2fK0A8uF1io1Nem5Vuuhqg9iwdLWBj7WMrAbfmKWXCkcEwZl2lqMT0b+PQOA9jJJu3A6bxtpOF
E+QlepkpyMDH9x7EiNBNS5Aip4o8oxaXcKE9zXqSPhYS6MSZYcYRUUcHuayuZxg/j7DFiDV25rNc
DBZWFLKHH8BGlHgjNSB0ZGmCoy9w+2VEE8ASoXtftNBfisDqBdaSysmJ1eYcmKFxyJ6ULhMZRa66
+T2W47hXpGJKQF5ixIfSip3aq+yeOXTBqu2GFAINZAAch0H2OZJpk8ZwW51dWS9SrZXNTkm7vEce
No1md46K2JPrZrnhuSEdp1RB8gGUqvVjVRlFF/a2mmO2skRa1HTU4j0XQw3KmK7DhyazmdtUGIWS
gNMjUSFPy2XQOQkowj2gs6NGQSQCeABEmwbeakC0G+9GEw0gpBhiB4M2zQLNiFGjPFqAL04uUhDm
78YSiPvmlkO0JJaT7KFMivGtGuosBjo3taBOEi+LmjsJapJWWoHUagDpyLLJ4BAcVTRXUgQUCslK
Ew5LqLlRerM1y9ouBU7zdwcBJwvAr0g2PE2pWRKiAbYFAdIUoXaD9+BABlnLFGgFTFiIfnAG01OU
dDIgOeQMeCfrs6ioDELFF1MRXActesd74jST7HjlyFQwDyatfdulJWLMNGPdvjTj9CkuaksKrK4s
np1Sk5q97bQ8mOWxqwLQtHGFYE2kzM954djHOHaS9BYKL0x1pbYAkzUKMcNh7Fi65IcA5SJNbubH
dq65GcyjJO6dKpOukRLO8vsBTD8gB5M7rqBTUF9EiDQGmB28/gsK0sNENGUWv9vOcoSHFEHyNqIt
9X7iaasRtbeNW7CjiprapdU8zCJHVUSrRsOgQBVrwC9ZhdwHNoLG2cudDhnlhI1dsdf1qAXvjs2q
MpCS3OxJymr+0GQovO8Us5PMoDWm6DQquGmomfUYtKQX1u+xLevsNBt1L2iRA2NwLxsNqhW6FtXV
cWwr+1iZkDmCJ7J47Go8VzM62LXoXHUw2HSAdFwM+WBZgSRQO2ll6ZVMOCimR/h6qmB/VtREBxOm
MU1zsBmOkFhGpAF5LejWGvOhiGuoEeiNboOiXBWsooqKLDKNtab9hUZo644nQ/wLb7YhxQWtgBLY
cJKxCdshqrtdVkjjbYYmzdSvExkxUG44HFWdeZI8We4gjwHOrQE06LGt4oxntrFXmaggnaSmsvME
qMgsEZtBh8Y1yqbriS2J+ZUZMiYhwkSDn00a9DetrySNlkD/QwmxKlQ/LpHHJZEiR+PeqBsokaA8
mCSI0LuJ3SMN72Ru0bXgzetjcBHBLXEzv2JTxqzbPnGwi6pCtgTtK7kH8djSne3CnxtocpKtuARa
D5ubRk5bPdnMlMGp3o4SWqRzJtJAF5VeejJr2OdoZGPlFalhndBQtGRONGvI3HyQckFac6hxQBN0
i7kRkqGNKw1c7SD0bEkyhJk1WAk6VqPfQZUQ0oxNE4srrIV8ksx0ig6t0hXxDooSEgvGyOnNoFe4
eLASu0xpH1Wt7NdmkdUHliTSQYpY9V6mRn43GT1EekSco63AZFWXeA4TA7jAaq63e2fW9SLk0rSw
I7ASrBCgAUDqk2tqr/igW+9vc1307J5rWd2c7KqN2YMhhPpYCG6D4xq1s/ZgCnXqcZtPIHsCyq6W
k6dSjDKyuXqEMhMiD7gbMdbTAKUbRKl0ErNAY4eoumcOsvDPuc+rErQxujrs0AWbMILA3VH8SNQ5
Yj3EoOjkKbQ+xiuZm73fZUoCdRtQf3rcqu0K0GMxGDumghH1bi4dNXbtqi7xVsvA63EfjZHCXHmK
QNUuW3xwmRzlemj11py6c9tVLJjjhqMDFCSIzh4PGjyClTHryzeJORa7j3CGCiJJaAtzh84eZERY
GeInRAu2NUz3POO9el3iq7jbW6P2LLA7XtXIVCo/mvG3IRasuOUJnpjEQTvvi6ZIY0w1AGruWonN
fwwh27EHPbfitkDl8Ir3Nt4qfZJn9ywyUtB+doV8p402isDLpYuwMlftdyQU4lcUuqbprogym/ll
wWqED11jxL4cl3NF406JQY9fcZbSpOzrmHBEDEcocY1/9Ly3bTIkbe1AnyuJ0GxnNljDBpeYRqDC
p+N3VVa8x1AUqP2Cd81nkfPosbZ6pfVquMacaolhQ7PYBl4P1aaGJV5UWFpM+rlAmXcqe3CMNZrc
0iS12HWKbiMELnKt3uAOMXOS2VP5i08Ic0jr9HhUTMmAczRmM6jzC4ZZJvaQxA7eH3k/fSjCSm+V
LJoB9hPFHwdebVFF7OEYoYUIOhOEGs6zWhomggDJLDtAC7Tp6CRtjLeLrM2Fp6a4DSoRO7fdaBVP
1ahEQVaqqOhIjhFks2w/M7Bxh71U9reQeIsimusRxMK0vlFenVhG5ibu6hTLIWwdnKKGnu2grmZh
QXlnxoHF5Fp4cd2N5ZXayVXvJQZE2sgoz2AgQZ1f191WF81wjSlC/J3YDdLqOVjYUG2qK+mKGXgY
e8aY1U+R2iEJHtsI88mcQ4SASPEIPF0rVHv0xJg5lpc1PMbzrgb3FIKRSE9co+Myd/GYmUuE7jMK
RUioA8WVW3EVUym1nPpjGizMudayGDyZaVKkQZ86rYDbwvVzxPOLN0GTGsXeYE2S7TSp11VXlZuq
vbXQm1ngYOLOygOdSX3qAu8Nphcr13Jayh0IX3odqRSZLZGGquWI0eQRio8UAvGWTbhiQ1YTd6f5
0pWl8ayJFA+OSh+g2SvZaY3+GNEP11LXOAUZzCwzUANAqx36/fuxoROH9CDhrJo9A54aQs8NCu4Q
0jFKpN8HCEUQU9W6AzOAuC6MAqNy9IGHapcUDiIrxb6qk25Ep6SJRlsy21I1k0x2RhQbE+uFqQlY
u9py6tB4O05g9Tf00jmN2v+j6EyW48aBIPpFjCC480r2JsmyZMmWLV8Y3oYrABJcQPDr5+k0B8fY
3U2wUJWZlamjsRimOoGYWuM+KaJZ9oRFDh+OnTAj7k9Vp4OP+2w+dKdmSTbNtseovui+9/762ZqC
seWbxAJxMYMq8abDvHjjPGla1RavsthEX+bBLtk5mk06F5NX73VhZJA+ek0et6WLIEoKlrbhR6al
pRO1yNj/M1A3+EBEW/Qw8WeE3W3x8MSOGWO7DHv5bwts/1n0Ta3O2Wh4JbtEZW050DXV5dD2YYoP
fBqzQ9EpPlMcbe7Z95vOXPyAQkNFmdKvnLzmdbNNBlbnN7V3EvmAt/OgAvO077o25+FgIxlbKn4A
/g5tn2Ud+d25nvqWEWrLSNY5gn4o/WRUtkzsqj6vCeRCLTpMUWncjpoxdt+wCd+sT4Ynuwjfl3Do
XrDVT8CZWtphX/dk+cmPoBDi6fyJeCfeBkLrIsGPJYOx/9dJIwjOjmvKYLNluTvnydH8cet8vCyt
jdwprIA4+F+67oFf1uBxKxL9WcYMrfzqqffqgiH6JXSo/bNvuoQ9S9GHySlAc1AXgrC8N6r1Lk99
3fXLrUobl5wyJrv3bKgin3y3RD7J9tiTc+4NzbtjWgUWWuMlLqaRdggn3yF7YjFX4UgwOKpuYLw2
f7HxGupr1PYN1otJ7K9nu8Yt+XqU4JuESUVZb/QgiiDK6ncRRZu6Z5jQgpZwBbdsM49xFWHlQZhB
NUz6nDpRi3MdJv1ttJ1Lz9h7NX+mYZPPGjy6uQVTH063Sc7T+Drm9cBlvfqzLu2mEJEMk5Q1uVXK
tJesOZbolOlebneLkOYHnskZN+McY84s5XiUH1doWkSHPzIGkwTclLWMRnE7hn3qr2QBL+FFNPS7
WYsvbqkxjTm4PEJBwrQnxFNSd1TuXfnzkwmEprnuvYD3nrQo3Oy0FzSftBFmfYjNysDIiiD8CALZ
nF4fAP/G2nFz4JMi1o9KGbAlOzYRhsnNIsOxSDiCQO17V/FzBdG4neZmj7LStMwBJ7DhN/66/cqy
DYhTU8fr9yPTei+XyWiGMQ+q8kl6/gwCswBHFfnOdsd9GIu9paNaTHYiSCNlp4uTEJTCRLUgv4K9
hCJNO7IMasbniQo1B+oh6YLKP2nfDp/DXOZjwXBEtTt8FYWlDeuoK8O0Ru/ez7VOz5U+ejxWpJrQ
ZxI8Iih9bXi2ouuPV2U1vaT6WGopXFh5UzkPCRwCCDvEfcZ48s8/tPd+TPEiLgnd9cKl2UchQcls
txcqWZf8aWzqvALs79On0dQ2BybchaK77PkapCjhSKJNHWS3IYzlz1xMx1vgBY6Nj83b/wvksTPL
hKvArDzCrTqrXPWSTx4n3gY9918a1lzjK4qC716XbcwXcQ/8lQNZTbzJyl3GjBJd5BjgUPUO9iwv
zNMj4rAhmpPHFYMvvNDdkBIQErTU2JXI9+w8dB4JIY1L17m03e5nZVfh/1E2e7K8h7PCJq/pahMV
jNegPY1dj1+ZXcO/yoUJ8I2Kg9dtcjPGZDO9EXanES+zThsdYi2ve+7QPJR/tj7JVZl8dPiAg0ZS
wOc6/JBj6FWVyyLYBhjygTpmW4anSjrPY+7aUjZ8gl4/VdZlxznz97E+ES4Shk9ir/al7CkH/4ax
z/1ii3z9qI0KgQZbPX8PRDxgF+sfy2OWTbo9OQ1OU7QNrq6Ped8nzS1Jt1lcAmfD4NJ5G3xw00vF
SyaqcLvA9Vi8SOIP77c+MH598jYRdreN2v6cx93gnYI2AWACSkrbcjpi3T7FzuvaBxt2qi5mIXBQ
MZZ0I6KrsjYq3bQuf8JmEeMpHn2ZnfMAQWg5CtlmeGtGwe+MRVeezdFPGwbtJgrOR1jPptxMYL9n
W7p9lsTVcgtgrb+WQT2Zn97q5XSv8xrj4q0GAj1V0xHrZMWY/LDxBwS5o4S807mn7d2o/WYqRydC
ffbUGt9y0Bx3kqwFiELVUtzSlQHknOeDbK/KSZkVUD85tbT2ss/T4hGANDV0VbrYdkrDiXzBkP1Q
x4XtOfCZtTbDyyT7AcjY6iS9dguunmVHY5UVm8t2A9yvQxZ0WH0io6SLsqoUsvYBlyXM6iWfDMjw
xFzWEPeIXyHu0l5/QswpwfRMEz3M0ZSaW11/jBZTv/OKVVwRiN0BNNHLpdIspZj2dDqtKth/dpwy
TUb50NP0jlkL8Jk348luQXfvrYn0EMt4ISAMPyKm7T03IG1WND6QAgOUswOWfsZYnVzznKntZsiM
n4mo3H0L9i31p6VZfT5CvCIowEQCe55Dt3+yJqMG1s5/A9Tp3UlghknDpFj6pJWZNEGXrFsuxPbR
tYEULdl/os0xYff0NvvXYEy5WjuH1P+EiYevbjQiUpeCM/pn43HRFbioSa+pAxf+sYam+kVH5pqy
6faWdM9xGoP5pndBlHs6+dK774Sa7OXY+E8BkwQHl4XrFODuAzb14XeTAQu51aUn1P2ZucRqTl77
SfT3th4S1ozHaIpJp2RH9q3e9n784g1bLfzCHn4bFFmXk/2y9wiop313DspqrQjdBVUpwVfCuPAH
vR0n01dY2qZAxD9cu9Mhad3ZF2K5qx9xc8R/pqo71I9e0WY+z1wh8deAS9vdHVUvmmc+5U42mD/H
XG341AUPflwF1U+rzcEDU9P4SYxWbqXKh1qXvF8b5mZhOhHXg1PIu2FxisMQqezrZDPWBSp/kzQn
/l6pVzf2lrImJS67tEauzmw5LFpinpDNCXaWlZ9F+slG+6zv6mDRAqMrnUzqdXCe4FmMW9I+9V3X
eaeYNpcnbXT7Mgy6RYXFtLT9HVS3ZADkkAWM+Yg8ZPLJhIqooKo5fHmpqsbLS+49i7vIusX1er90
XhpQsFXjnTy6VXuPPYj4Bjq+PE4pA9y1p4sgrsxsXfzoDmt+10NmHAvhKlo+h4OPS0LYOAmCzbTI
6J3rDJaev0neyX7bptuS7PtwWud03+432CrK9Ie/BJ2bWB/lbNz4NrtkaEEedML6Lgg8m5/zGN2G
ffXlbdk0+uQizvaluiLs7cV56qoMHz/MEhoSag4e17p5/ju9btIVXdb7OH1kMoYPEuHx8ZlIYC/t
6GOxIrXl460ySR8A7Ob5TGcaY4Su1mQuImFQd3kBkEfZL1syvhhmpOHcZtTRE9k81XTBIruuruyH
hN+ilC6Fny1rvVO7DO5nQ6IpPeQ6VtV2PtCQES9rt6G7W/I5Ug+7yNbk1HSk5Z2SfpHtd3tQEu+6
ivamAuNzohEF18QS/wv9xEdVd4jkbqmjJSlyHWbvbPmKH9KbR/e3Xeq0+gNSt6dfuF5DhhCnPpSJ
RtIkNYJAqUjrFO6qHehiFUgNrX3j3eYo0gBdptH4m1ZAW7ACiBXdDjhmovy4UamMXx45qSL/mU0f
8sGLG2kvzZiqJ8LMJ2Rx3hHSpZn5wFGwMcFQttOojpeePuTN62jwSpckw1dIdKgcHFu18+7zNt+y
7+MQ4IQ0HfQSB8ZYw507eDzlmPlyPNWzr9NrIq2On3IrWrxExn7+LdowQZHr7NAXI0FeyS3D1/gp
tXOXFG5exDnpyBquglYF57Gi5TuHWh4Pu/ZNUtRVjjwyItnxb9D0fvq46Wn1waIAwmhSkz0pKThz
gwf8ZsxLrIMdnkNLnwXLrqfZrXsZAUnvmQThXLKGUSRgq2JT8rgLpqz72nyYXJ8HL0H+uW7EbUyr
di8b3XV7h6QBeEFxNybFOGomoqbygzd+zOyZCWN/7Beb/NxyHlaho2a7pu1RZUWayPn9iPMlLGQ8
0HI1UxLWnIJ0QqQ/tgsAqTXJFwGOKcELkpStj2nK9gIQwJFqYBPvaw/k7hWoOCvKvSJ8AOPFmvE5
Hx15FbAYkeHTaLZRUu5o3qIpcOeUav3VulH9MsB3z9220Id5vtFlRFjlXTuAPZ1Hx6RXin7hM7XR
YCbyAzf/PyVFuBTROIkfQ+PpX3XQe2sxbrt8iWiwotPK0L2f58CYLxb3EfK8yMv7vg6KVm3MVHw+
GjeR2vjRYMJfJP1bkxwM5TJpoHqSoKne+oGsgFZ9APULg/d5R/TQ0stOnT01+9ba09YPSc77EJnX
HA4ajGppHUpCgBRVzs2Y/3ANysq7geb/88ES4WvdbnB4lZhIZ6rs5p4GzwBBC9dsv+oqpd1v2gHh
hgA5u59V1ycXK1R3V80Wf2AWpA48KoAyeY4M8pxRL8pvUEAxDU0nk2cHBvDG5RD+QecDM5TBhsOx
VUf01eu43ZmY1vEt5IfEC15ypxeekYQyxKoNfiXrnH2eh2mEwRDT1JdetmwUsTAwb0vuV19EhP9C
thz5V5dVvQ+1s2FGLVoD0D+sA4jd3grzhbW2uDtTHelKZF3H39fANu11SrF9b6LYJ44HHurTbhUB
XF7vCNHd8wV2RkfdZsqEDvBuzyOpMbvMl791CgdSAH7Kb0ktFEAYoOELVhDKnpH+z3nZa+djayea
OSzjgSaaGWKreNKNC+9TLN+6Ytrb7U/jK/YouZQBakVsJ3ujh9wiQHqo7JJteQlpNkZ7dxnnyn+e
qslPC7uDc5WZ3nm+a+Tb5WpG4npIYWcnaLeBhEvehv1bv1Xdf3bMJ1XWaklhkbol+ao8pUMs2kL9
BttPJnVumYFLNQ+ZvvKtg891E7VHMds2v3YhHQMcRMXis2zbFzMdwXw39QuHKiLrSDMk4vrGS+70
bZw64qKJaOlfm2k+JBGb+a7O8YpJVOmHLvtzdCGLZ6us7AsCgf5Z8jGf1jq2nIj5g9VgKF5+aG/R
nwAG6r9ua2ZGR7q2X8sUHo+yD4BwMpfcS/Gxu7ItefwaNk3MxoYakv/UfgT5eevWRL3uIVQbZ9CN
d+vCsTJ+FHxntviAzLcUjdlWK/0wrc0wA7gFM/2QH9w1g6vS8xzGDiVa0je/8mFfvpBMx1ddmJbd
BXxyr8rdhvsvL1JKXdxqxh+oJOh6sjpukxNtpYd3OHjAvQ0clprW1nj8K78lP6eXzo6Xjpb3NW3C
Y3pHcrqSYGNiPctr6KGhLWXqTRdvr830sM45THMSuo9T1k3bcUts0EQ3+IqggS73pbxbx42ksT3Z
SfJoFu8Ibt2Qy+8dr1oEUmvi8DdY7CK+sVQbmnd6yxp1hcXFB/47bC6B12lRUrjFOwC8Sq7LPrf+
edB24Qc0e+IxRvFPA+aniMvWVeDcgAR6iZ99dAG0g201TvfxQSd7CmCE3xMFNX6qqFH+WQ19hGQC
eh8pOdNHe2Muq2yZ7bbKL8ex4MwU9cBT17wTw8R+mZsAKVKr/2U5BBTIW7e8pQxlGac94YfcEC72
JS/E8mfIMikRhx+sM+Wr9cT9RG9vLqFcAcEL2U3qm6ohaf5k/HH6MLa+15ZmJGX0TGJbtkJH1DI8
HYTHeW3hoD7Skzn4Cz9R06L8YazmjiAw8HPqSZU+xy6J/lsn51fnJROjKGrXpj8z4i7AIvzVhw2G
ib8kcefZW9ewJ4IcmoEUMZOPBbKbo41cTbNoIAOyTL35HNudIrt7wJMX1pOT+cyxAxWAq47Q0R1O
sVC/ebyoynnyOdR92z7NsQYbTUBPUEJEqGvu6VsjDMJaXWHY2kYoiCquXFkOcdSqMjSBo3OdsvjV
F/lB+NToGCXjeerh7WU6WYa9vAFKC/1+uCCDYUveRUiOYD1TBVW3ZuJbH4gPnmPAY+dud7ZKC51t
iaBu5/FSDk3O8LPS0WeFlwKR2hyOtwSOz37zHu+IRsZ1gZHcl7k+4VKSuW9Bb7jxM2kX74x0auzu
Tet3HMyjgRbbkFEk5y1hai0pqOnKllTtwhO+6S0/kOukPvUyCPen2s4ChtfAzx1nL5i747yO0jXP
u6kTXI1mGKjnOET411BPt3R9tqBp9qRifTT3etxk/2QSv/GvWzQE9i43Frhezp3vPSOp2ptbmwx5
yri5q8ds1vVCE+7lW/cNAK/fGHRGo19C41rfwfhEY/tVVHGf32U6hXRZBy+O+YWBmb/XzSimqxIS
jD4/fPs1ZDxLigaX/Q/z3WYeTrvLrbvmlU7B7zqP7XPtjftftGLAYQQIp9sFmR8ZeKCVob70/ZHN
l8pBturI2d9b6K3rRXiV0ielM7eX3mEI3rCRRqDn+FwQLEx3z7LZ1vq2YeDK/aRstT8gvFuIlMhg
Zssm3oAjfCAokEtpVV6uH+GLJf2HZQ9JBuzJyeUAkc0WM44vtWxA6rlo7XEWfczexNTmH8Ii3ybu
2k/Z8s6UU39J9xo+JEjbOShndAwTyAf2W+elV9ujgec/LtKb6hoTBRqLH92WLmzotWNWXXjICOHU
APtLbtpYL6fRjjpHVREcOdCHqqZPeUfuckE8lO3O7a45THIJd0RlZtL7jwGpIslxJpi3t4Nvqb/M
Fcq88xrLsHnZVtjzH3Xm9REitAoD71jogZ57H+T2ZFgbeJwIaFq+i+DYRvyWkom3bePyLaupxTy2
FjNWtmONN2leVATDta9SwtCUVcR6ATAw5C6gVnNUj07pCLooTfumgMdI1B1ayT26VzMy2zOAdbtf
xjVnF3Qb811c6FCz5AyIo1gx4JFXd66tzZMHiaVvjnWW7nXNAbPe/GxsgnvF1dP8XVWaLQ/CsbZc
dKkf7zdn++ST0OnSXOtql0epGidwKU0QojxW+8CONqpKvKrW4wCda7zsYN6GVGi/eX4aziQ2pDr/
vORetr5HY9hxuqLaBvcHfQ6Gr1VkTGn4svJ0LLaDjkQwsuILNQhurb5Ks0+4K6X5dd3hF2/DsOQ9
WGlCN1cuM+/PFSZ4XotQBpG4YGPZufMUxlXOKVtSBBnxHDX3KrOcSovIar9O2k/UPzH5R4teK0To
tox5LuHEZr1737Kol/G5W72qu6LS2PuTF29ifKIqD8+jFFyDWqSjfR74evlNmX2o3hRxjduLj787
H53rqnrsbUV7u8ut/iM89rI/iT6lMidg1N4D7CExBQN4LyYNYyO6v3ZPAkIfZh2ac73rCPYUHL66
61qAARQbxw4jReHeh/Ox20GQP5bFy1cPSmf5oG3g++g3MzSJgNRVc7eSh/kHJMIqr0B0E7qTMq5K
ig0Ob7hbYQJgk3Npgouncs9eYj/Ggt0FXVbfJ55egmtMyvLXVFXtcfNcFzTXbYP/LmYTVX/6pEae
s7J1PsCScG3rAiwGYBfJC8MG8/HKmlXqjesJZhw1vrctCddHzmWNOM0EH1KSOV1unl4988BrjpAh
O2TU/1YD81jhgknEZ5tvQXKKtjUGJhLBmGCbtqvuIdHp9pBPHSOgWzxsmZboiHaiEDvSXnzi2duL
53oEI2Gso6gM5hjFL7ck16o/OsYCU9FLTz0s7FWjPd4LSdNjCn/LFu8klcL0eq0CBHgtoA80BgIt
NmxyqM9zp6ake+/14v9U0bRNYA4GHR66i9wUxqbpOwxxRHJVpsUr8xEeR27qIkpfN0/tZ0gTaa+7
guq561T48S4v/s6738k9gbZKdq5pEyVTOfXGkE95+P7C4MYG+L1XewGH4IgBt4O4745ijD7mK7MG
oUO3okR2p1gAcDfv0B2UrKxpyLwoDj86iJlZlPXrOD+pCtkEY+CQYUe0HjXxk+M8/yc1SXZ10nXJ
WcKtfDl0AlqTr8pnDbhKjzcqB5tGE3PolzCHDL1O1bx/s17Dgn+u1fwCoD8+5dnUVoxAs3ttMfSw
13ZS5rgMDPcHasIp/Kc4TXEBzENn04rQRVCmRwK5mFiBuijPlv9ib3bRrU5WwZfH86MHHXItvh1p
7P2CRFlaVHdj8jI7mLZyzTsjy0otKMpM7W+PeGRsuK/QoYibcHmOV+HiHJGZ+9J899s8eGc6Gz9v
Eo13sdrc78sNtbG4GWi3v14QdSPC8USa0idduz7Bu87sFKbd9IjJcc1iVdMh8nEQB99ShID6ljo0
Qr8NcPeKNDDl2KIfl+09MEU04XwpN79Yd52hKqs582c0Y3ahAww4cL2ZfNCFOdn/pdtwECxIsqt3
WeoNVcVOtPxxRUnmf9p4e/qTymNLC8uzgHmKQ5pXM7fBFQPQHGmAymRwViHY2mlFsss9E4WuvVW+
Nhr4oV/UVekW7z9eVzar02TpgHSyxr87wszj3kzDYcOuIYsffD9Hp2hGgki4C7i0UBjsTX1J1i4L
yi2g6eAFm9V4XvwAOeKeQOAyYn3oB5Ng3VlN0+iWYBWscCR3VBzwanMMPPRG/n6bZbd9blCKK6A4
OgjMsDqcMAzQsj3TGnc3L8/F+AiFnn/N4f+HcxqtHjr5WSZxuXrDEd51yFH3e5gD3gbvQFZ9lq2l
F7DhpNCxdsBCZdLWE8GBY7p/yxLmoxKUk2xamwxw+P2cm/ZsEhmJ0j82H5ZPrtOL6YjTLOI0U+82
iUcktW6rkluwZnxms8+fw6XP/sW6816R5KTPW2XQGowzar97Pgz4194Fw1COid1Qm08ZXk6MAe7P
kk6x+rGb0R+LVLlgLvqkq+NnyIqwwUhPejKAZqkjEdwNcHQcO8hlgQofrfHZ+HN8fGsy4NsCBKrF
knoJcTnto3EdLnNyxJ8FTycvdWza6dOHluYXkLgcSnlM7VyGStcvVWfo6CUn6x6ihLMfxsyUF9XO
82tDSA+pLw4y8bostQfaOfvVD+r9kV1oQY/qJKsRaM7MvOFleqjef1Rp6G7hMddobd2iaLXbBXiZ
b957P9L0MEyefcvSzGbDqPq5wATdPkIkYoQaHGF3jX05o/E3/f7qedHiyi0D8vipltAwr4wTBnz4
2HoC930qMVBG777Iyik0XokhfyId2Su5hCIw+72kxH2Fh8n+mBh1492QzevPCQ1Fc5riiLcrQF9s
b61JJSvS6ey2L5qYIqKlGjc339PINvbCb6sog0vovW3zlCbnrqYOl9OwxPu91XVlUrQdUfjJss2x
IcYyISuObZzmBSjCsV3SvsqTy9b2+gOW6fOf6Siy32oN9hEVsAq/etLMP6LJI92SECbXnVVSra5c
2yP7Mo99x31LpTGXIemExwJ7jccUAo4RelZlfVh9RpDZzqdly7Aqo+2Ip1fYlASPPU0jWqY2wVLe
H0cQ7cVJ/+cabc1zNzch8VmhA2ocBsa1z0F+ECs91u2OGsZ6E+7iasmC08emxwSCsZu3wKpgKtGH
VF8twVgjAti2rbkSKGRnJmP5INMl41KLalBo+ioWMICTh+/KH5e/9M/9/qh7A2aT2m3Nzp4JdHPX
8hT+LfHY9z8jn3UQMCkqz2lbLWhFaAxXaD6SPXya47pZzkkz1/0vHmCDNJsJdT3trMDjfsttLE9J
GPW/Rq7HJ9/6+080uH1cZkeMfmkSWzyXx+wnv9Y9nOLLQuVsGQyTyfsm+o8tOahnbmmlq9z9Dtlh
eOpHtGa/jel2725GFe2f0Ou100OHr+DxetRQmWWbdKAKsLzgwWeWaORwB5pczX9pgyL/smTJHtz3
+67GJ08YQ13bDxsWW2jhR2JjQoHSQVR9+LC4eK5OCATXBH+cZYte4nGPsPXoKAK3g3uB8I3atmjx
xmBrruaYbX9ponkabvFcy/R+44r27sCIIUBJhYWHT0S0iBO3Y+Nf6iCGH68ZxsA8snp5aeecad2P
o+nNNmPiijHJYHwFmqnXJF9aceIyHDBNDVhrR1rRQIcuMpso7kcyfh4dEeu0UybaLkiwBZ+6csji
SeHYEdgdIUUDMnxT18l4OvrEcUzr874wx5e1AAgvJjYtoit18FhLyf6sd8t9gYpvQRXGz9uPRKf7
1vuJicP0OpjFrF/yeQijs7Z+9TuZUZy0QzxUJ6uq5m+9R1VY1EvYto976jwAGVaymk8Blsi/QTby
35tOGYH73Y+zl4Fp30dqgqKtv/bQZUiMYQrX14r9J6QYjZxpP+N451080sq/zO3imjsbI/+lTvmN
PfkmnNxlsHNWffL9KuDmslkwPhOP0pC3buYP/V6XpHP2M/KYFTikg/tu9dKLqxAGwXtWjbn4tCUH
7M+uDhc+VhECmItIg4NGQ4hgS8ezYsliWlH4DAjcQMHUPjbXuHXxiKBBixE8IIpT3B27w/EveYiM
lcwj71EIYNmat1fErCFDRI9fJZSjukgAgaOc5iqgNuSy/9ty3tBTwp2mjD9iWc/SU73HPfcRwtT5
nQ1/pX04swyUh5btNTLeZ/wr5uYAf6YXs3Yzv0d4sH+5ixRLhAHGhi/e7lTdFKOXDcAYozNf+27x
c5pwL/D0w+L3PSVqqMfvhqU3yKPN1+/HuG9fje/W8CXfa6Kg9LiqH4GRa1RucrF+ERMTm/wgWWBE
Odqi5i2CZpccwMNOQIkdzVRQ2j122SXMMMJgVyc99GV38/4QRIbxB5na0TxZkCrByNyC0Ky4EOs/
0XgAHC+ZXghWZ3sjlOfZZseba/LsWbKsZOiXgy599IErJWHP1VJ/2oKmy86ouNr+MfKNqr/soTpC
Q/uUtxIlA+2VQ0Cp9+yLQ+K8fYMYF++zD0N0xsPDG87NgtaFMt2kXLTgC7ao1YpviBJx8xW3uX67
bQKVNTTPvsunsAo+9m3YubMMgGRlnKvB49aohqb7A7HuA+8hGljz58RgFvc6ZBhGlpxE7hfk1dn7
Mnfya5/C8bBJIyWwLPOruMx9nnCaqmYJSoSwyyeoX6bXWUfyM/rnj9XqfQ5sEQgXv5vUP+Qz/Cfd
047Rcn1KxSx/gluF3GJwkWh/1lizOSEA3rekIxU5PtqEnQn1IXD2W2GzT+gRoNqGNZ1RRzGEDWXd
t33OvTzC/Vcxf/of8G9d3yWgSPrSJkiV6DoQ2lPFFjGdWPwU8rEi91KcWzpeRDDZsCGKHPxQ2qea
jrG9s2l3rFffV+ZnB3uN9eoRuo25X2xtkXbN9G+P9+Rn408jZUKJruy2rH/Wlc1+CFZBfqZeZxAi
1mw7n0SazfFJrZr1UCN0/9PY1RMPbSzYk0DK3m7noM7nu94uMXnFaOXiT+Fi2/VHZ+K1KniFUzI9
IFPNKU1aFM5r5KH+HfMQR/5ODSFc+LRn32mrCRBNWErA5amq2UtD8Y8eMq/czhNK12r/2NlwTcFP
T7+19Us8lax/Lz5Nekz+5jhLYd/XOQQeJPV+r29ZNEbsjOYfm3eQSTT0pQeF1LD/6GTAflxmvsRm
Cx9BK5YVjHVY/qg9S9m3iUFCgZtYozn+0S/tbztk23qpx5F29FKn6GdVwSxlT0HSDLi8Md8xfEf9
vpZZWxE/MU9aBaeqMaxZqKiRrzr/n7QzW26bSbb1EyECM1C3BEiRlDhJtmX7BuER8zzj6c8Hn4iz
JUhHiO590/H3pGShqrJyWGulGRRAR1KzcpouKpHtVzopB6/hZTd4mxw2oXbykUDds11ZKoMnJhzo
0v2kpkrlRkPrjefaDFJi36oQuiso8vuEYCa+iksBuKOqlOaZUVq16bQWHT8PqZqODp09PHthG/TP
0zBRjK5UM2yBds3HtPdj/Q/lGvYhgn/p7WUmnBJ7c63ZpWHSVIfmocFO6h1TRXSQWa5V6hJaG/1c
4PCmOVQqfQ2mbi3oagKoD+X7MRRQ29U01D+Vflkyv9FWAeKYvl9TT/MlqWUgUdt+ovGbgclJ4CBQ
/w89z7XUqr9nPExEWZQveSE7jy9m40EpohKVp46Rt327ZXS23G3aemZJG5JMSzeE7qlvaGuq99RG
2u9drHT9Zuii8ZSS9IU8gJ433GXdDNmkCy3fBpmPcu4aOhYH2mpdgUhgnf0CPF+QphtGduYDRgNV
OrCttEFCrdopIs7pM3S6AsEIWCMciXyqrrXUFonrJzkZvyT4EVtDr+wfmtZCN6AUCgo91dWWUNxH
fJbJnROcb65DWoJOmKGdvZSSPsp2JkPfBSToUNYUz6YlzJ+ZHOX8e6raz00iyw+kseHk5HSdvvge
IbOj91MOdaD14lsNiU3Z2KAWqfJSnNsAJ6e+wqME5regzPwL71v6O5D0UAbZkkHbDaE3KBtDS0bu
uy+QAidaaq1TOMnN1Q+l8RqoSia7tKjT8s5MxfA3LWGkbCKjoX9ok6J+po9RfIaCxDNla0ls7JUa
FP59RefyVxp7sBamWOuMbWAG8SOyqh0pf6m1Z6OgTT/DAXiGh7pMn/ShStQtKmkgJ/1piI4ec9pg
5GUyui5mYVgk/4rmZRkuOCzECR8sAf7yDNUGS6BIYfFdB4+EAg4snzr6EYKIBLDIiUiPii6VvVsZ
hoA44jNv4SbL5OFXvczs6ojv6v6iOqCXDyRabXBXpkb2PDAFzQDfFeX1p6jQc2kXZol9DqlP8raG
MhvLQgDVdTKlEaQENKAIRaTT0CNNbfR7BU5kCd0pGfR+m2ZUMr9MqeFf+4HG3gOlTvkxlu2kuo+E
SVW70QotPPdWbVT3XqbNwOxWKME2GYjeISLF0y9oxPSPyHMIbEgDaTzTKPa/2TWxE/8Lz/irWdR1
2d0gZywiZmjtNoAO99XU28LJEtW7IC4VtttuEPWtl5iifDDoFitfvcrTPulNVP+YdKUvwSm1RbDR
k4KUFcCCaCwAFGksBZs2FswhtCzPHA+VnMjTPWyY3L7Brx6ftCwGEDFEJbT7OTBrjnVhBQPbmEDz
g+1BN21IIltyo6IqAVCGveZtVTnlsQBI5e1pFXSfGzXTnim9RMwNapsIYfXatG3HD/zq+2TbGiDv
Th7lDaSP8Ec1ieabIJLjAg46dJQB8OlvlQiJNmJNHccBHj10z70Ut7TyWrzijs6Ppj/UykBeDKeo
eUggv0KREz7uiCQ+dsWYD/rGt1Mg0x2FiJw3YaJF2Gq6DGsCdUxzp8vE+TfR90JcLVhDoPys3n+U
qBp2l8HsBeIMGqlNRtVdAnALodNDlkrKANWkkFQbRy7zStvrWgASLSansNyRxp5wSt2vP2Wx0cGf
a6EJ0fm1vG2na7J+KOu8oGUTWNW3opLq+q5LE7isQdsmrlKFpon39rISdD7zBAm35G9FN8n0o7Mi
p+Aaaeleod4709iqdEtlwqi5P8OUOl2kkse1uhrs+wRncYQP74FvD2Op/0q0kyK7RLMrPMcAaJo/
pHEZIhqJhzjQhhppYvGuB+O5gEXwpVcbwLNZQyyx0VS1L59GXejg+SYwpfxc20i+EJO24QFtr+53
HEBQ2gBYKvEPhaV9MzJpPMfyyCHMw7yId13ZFp+HaEifrDCZKEn05fi95bH+3QFTMWeiVHvNglAq
XDS6RxV0vwyq17IH48nwRjCERmVrz0lQzK5gtLzUgXSXJewHoR44QLCVm7BsUNJpdGBhruB3WpsR
X/TFQGsCxFUV+l8aL4jDJw08F/1//GryVKpD8DlO7WEEq9i0V6rDVcFRnCDTtL5sd3saQhTiDb9J
jZ2sQNfdFBQg/1gjcaZba1N0bkYPhi6MsxrEC9S4TwkadB4YXRXpFkaNjpBsxjD53kyFDeGyl4Cr
8jT+kLnelQuINPtuUX9HfQouYudC5kDHIOtly6FF3T+jEDfqcBGj6IJev2D4ni1L8l1DiHkCGxE8
g0YCUW8UU4S8KtIdz1C8umqHRLFf3nmgnnyA4nVc/ph4x4nB5Fh7Is+0AyfVMrD9clhXN7AnQ3gE
t+TzH5v9kB1MxGXyhylJ2305VRWnhJZSyNnVTYDQNAaeUe5nC6y66c7xlOvfKxXQ6cZi9jEiulVP
qVsSEHoAFJmgpigN1590kvRfMD3S5i71KuUvuh2luh2Y/cRUIHr0TM3s/Hk3WjUEYY+o2dTS4ZMn
A7JIUdDgLQs11xwrLkbk01mAdLaqKf9CgYzWj+/12TNONzsPxASyQ53WJlqqw3Yecx+Ev/AArbKB
FDaIhxHVChrGaiSO1Is1Yw8UNo0fdVQBOpaZUw2s2sYmTBRxf7J00Fm4vAIV0bAkpNqEcYLD6RKj
Nj936LIFP6Ct+MFdZnbRA/ApTVBfRNmIQws2o6BgOewprpTlvg5aZBWMCBClY6oRM7VGXbZUZyqs
Hm6AkYnfM8Lq1NFFkO+m2u4NAvZyrO7nWvKPEMGKGIiCpX2ODVVQOx/6wL7kSl+Xj3Sr4Jil9ixt
IIWxUp0TLWvibWtlxtcm8kdEh4nOLh6dJ2J5gE9fC2WE1NKp2UTTXArHjBHHIymy6OKODkDuJxmV
oxm7QRWeg8BVKKE4yl1FvG+Vo3LO6sm/oNwTPbSKCQ97g4Or4qcU2p44m1afKURpTQTz25F1WVLk
MyIspBG7PCoNzwba2xr1zyllHl/lUr0FLrtJbd3qhx3zXjupvQHHV0rlao8t/Ko7JVDDFE4PfMDU
fxQjCgvlva2BDCZTJN/S/K0Jo96wIKjADg8PTPOzJeY2G0oiEadWQfnDLMxJJgME9eTGYVdATM9M
y9uFHuNzMjevVBVZ0sgm+kYBqpOzv0XtlyAz6Vr3/UnKhS6ewKhP9lbN+57ISw6RUdDyxvI2raaM
fzS0W/Lj5BFw0GLQi+xTH3ppcQzwhIbbMn3iu0C8Sb7W9PNntjZO3v4tdWnvX1VrFHRubDUWKFQO
YdIeYim1prtM65n/POuJUHjp/dT/MY1mlR7Gog+0fUPN0z+JHvHPI6p/+Ey1noLU7eXIGp4a7jSD
iDPLNOFmoIjwpWzVaLqv7djwTjCM4FupJKiwuOiJAoZQuP2NugGQBy1rk3G7DOJWKCRbKh+V9Ejx
BOrOENPAPUpIbA4bGQ0Ybs+ERgE6RgngHL8RI3+WVnq3IfPu50JfyTzMPs2AxAlFuSLiG4Osbwdl
gkosaBOAu4g+G11l/lAh0fBeFL14VIopY6CxSslzpMEIWShJIyIb3p2MRFx4xia2vPGqe4beXWhQ
8YZxI/XPtWYzgtPnjp87qesQPGC7xVEyKvFrCEr/Z8wHmLYBwHCZQgOVnW1bmfWvNOgJH3s9pBBq
pXSRPK3nb4be1MOc09XpWzH5krdX40Kq9jTxhi9dZvW7zDTV+q6pvaE7Z0OF9IoNquCpExT6AE/A
BN4PXgHrFPWfnrNixaifdpzA85Tzwt4HFgAgwJN4BwSDIm9Lu7vaT+nUlNu8KfPHcfz33mnK8LnU
aMW5lRrQy4RAk5lOgF3LCXqhDFTKjRiuSdnqw97L4+AZ0ZGQrKFNxQN0VhRPej3Jt4muGNYGvAVY
1dAAjL6hgNvme9x7gc/SO9R/piC4UexSqg1pO+W6WiYDmwtXiratYWI+0cinQa2ViXQZg4DCbeWn
UNe9TrR/+95sSE+5QMU2AlVBqk69OKdICC/t7EMR9RB+yJX2MFBDubenBuj0wIx2Bqii4aPet1ph
A7b2axAUMg3akguVDtE20IqapfleMz2oFsVQyOmV1zl9TW0adRFlIiGpkR++JpU2hHd2bQczTass
5Qe1g11AA0GibldUQze4ckrG5ZD/yiAoxghElpXXEEr8DqEF+nLRxq9VLXfV2O//AKAn9/OAnSKS
GVitfpfXlg+RhPf6LkdadNqiDmY8BiWaCS7KHd1N7m0a3a3nkTiB0uOcJaDePjdeqdMyFnXtWjoV
ZwB0cnVDACakngVxoXqwEBr7Mub94J1zps4+2/JYubGqtt23UaPxTTV9FBFxL1177jfdWuiyCIKC
cqw6saG5I2cOMqEIvCgRpcgtyBOQrhoSA8AuSM0UGJuV8VzMaY/rGegE84vNIj0IffI+V7IF65n2
rfFkFfLoQi3vLmVXJbsJuKsPmt5sfkPiB8EDP4QqPDp9JBsTxV95SxYvX5CbETNfmW7phgpkDGMd
CreylWA5Id0BGhkkIcgJyKXFRLtdTavkOU77xLu3k0QaQHonsptGJnIBQrH5Z1EYqJz1Rj+dSpL2
XzlkA6jqUh89BlNlqFDpIMdswCG3Gt1KEMa7SKHPzzkT9X0uK57K5BNRZY+F7lNHyeSs/pspXfEz
pzTML6gymySdisH4szPSytraohwuKaWtfhNmnib+mLJEI0mjQ3/nK7FgfNOoNE+ISJgFzHE7JStq
iiwFL1Bqx0Gv6KTUmRH4h9ys7ckVNKKKrd2qzNWxwd7fK7PQ0HbMg+6CY+3iLe0msGgK7kC6mye3
aecibcf+Hj4AtIkeBRLlUIYwxARJNWhAua5/mpYlhgd4I8K8Ur8WOuxYiB3WIBCU6qSEKwfXMJCi
vZm2UMFC3Qp+wBuIwAXXom8ugT+Y9Ulrhxmd1inhSYdDEVziNk31k9x5A20TCC1hvAPNYHNw+xhi
oAIH+FdIDfiHgHlxBT0E5puAorOQCRIwHvlnNT9ZEBykA1lLp8IObvJkW9KLylGEgEhDUSIEqbbx
iKUkRzBjLN5VCYkTNyukN+iElSaprpl4tnfEy6HkaWjSDCVCXA81mm7q2yuwfITMOfiFjaSJP4H7
axwj1Fvt4tf0DIINfOKw51ELYGhUjoKzTh+pAU0wNBk9Zuz6Rvj5Xhgx9ERabq22m9Dm1O/Hntbb
XAlWObw8vy6p6RQ4YaI0v/u21K6pjq514oiWKs9pZNAgUlSZKXu4TH9synugNqn+VUFQglawIUn9
jRJVUH0BMxlAqLbAEuhuBOgFTIxKk5DaILoq2ZfQ6sxfCY4GDIhGj8KaOp2uT28i/giwzUrcvgKM
Diac9usuLeLGOyS92Vl3aPVU9Z3oCVh4EEFyCEeOqrgA8WwKFDWHKmqPeZbCSQ66SjsNgy/7gip1
oGg/p0yvHtSM6v5XC1iXcm0AICLzNY2N/RgVTek9CKiSVC8KSUInfcLMXQntVvqq6HWXM8+Xv/aU
WNT796KsaOnDgVEB4UESj/XUVT2/vDVSk6mHltqCjQSTqj5FaugjBS+rBNdl3IPvkWZCZEYzQj4S
8/rRYfC5sfuAXXlsKoUsU1QNUgOpZQffSTCH+g7ZzPbaqVZZb8PebDvAyo3kH2AW+7JTdPkIpwsq
giLd2xTvEe3yRODdvLhQf0WF5JeHwi4LG3y6IAuB4Gt+x6U06As1tOxQc/LtLqbYYGk2LbQaYEz5
NZ94AAtYdGkQH4Mgkpvvtky8TW0AHvw2D8dSOxuo0wX7PAKPgDAa6lEbg0IeA4KTyI+fEWrp/Rmp
a8iPeVkX+YUZwIyYqDS9rq+1KAG9TWyZfIAt5BOzq5KhlZ/0tjBpVLc1RY+uR/HNTetAT6+UzYfh
qJmAf6ROM+EDWHruQWZrO51IcTD6E6LT02/d7owQcG4T/VwRwX0rcK0iYQiWxJBVnl91Ia4ad6li
g39qTqCH2/BJTdJtChIPg0Cc5M0k+Z/8Kdm1uXKw943jsFMr6svKe+qktgrISGY4CFNCFj+hNDOr
GAQ/gal2I3LX/hYhERd0yCk9MLDC8Xer0wVmAdulfijjko1Z0luDsrgQRJVYVpdYfnvqk3LcdhUT
UCqAWHSFe8YLwiYAWiHwavFQtjvJtL5lENcOcheoFx+igrciRfxmfISiCjClzLu3ZCRUl0rmRoua
TpDn7Yn2x7Yb91H6R/hfkela2ey3UsOzHcTe+dho/9iLLz31SqvCUGpP9m1oPuXOOByskyFtG8dS
PoXZqXI1/y5FjsHJmeZ4Sdcms7yz06/sL3SFKYAEKhoLMFB/kFEXDRNNjS2kvvG3cep3AMz3dE4C
ZReIlQ+svLtyipiC6dgqa1+u3AoZxSc3LfNXCmdqzxOqGSQ7vnyHAoHgoTQKeAV/STspO2+LGXjc
HEbtr9pLuyKPV4782+9AAU6W5+2eJ03/mwT/Qju4aqB5diiXnejuXPxyRwvtFJWPH+/2u0YUhjdw
vi1TWR4qerTakEBjOCl6egPRd6+1j5H+9F8YIVWlDUBkpi5Hj8eZrzWm7nUnxGy/CFP5A3f9Zgfa
ikj2ci1cC0IQSIGWoK5o2Iv7akqilm2jQEspfK6UR9X6bJcrJpYnBBOKDMQENWGDmFFZzFxTik4w
WVyNLqBRi2ZbQSo191WyB2Px8SdbXvalocVRJIQ2Gpuo7BIVtyZ+jL2/qvhZtZePrbzzxV4tZ3HV
QmYWTEmlRJe6+qmGv21xmdaGdK19sYXgsxHECb1KvliiO3V70Xi8xi0wcLNa8Rtra1nsfiENXjCE
WnSxws+ecfb033q+MudhbVPmn/DiRiLFNuii43P13tXwz2yKHD2O9X94W5ZbvxjvEnQaVCsZKygJ
OomCWIb9VTdv/7udn7ftxVJC2AI6MNDookFAiaU/iAhCv1w5XvMnf/mA/t+VEFhqiqxycxYrAR9Q
SIVsRpdZi2xD4+woN9BxP17Ju5ti04w3eBRNsG6vV0IiB6qZgSiXoLjYKMpGSI4q4e+qL1YMvXke
5uWoBg5GsyikaNritlhdpsjBGCeXsHmguhHWD3aLnDMowqn4NhpU7ehzoZK5m9SLZ32NEfjWUtsZ
6MwEIDAFYmAfL30ppr78QYu7NTSTPkoePyiY1G2CCFpoqLR6fbeSCoh1DFN5/tjge9/65RdY3DFG
YHhmTVHo0ok79UeGvmRq09dc/dLzni0Pzks7i4s2WSVF09JPLjEqpinIZfh2oIMQfRN3iOoJCJjx
sLNgQHy8vn8ncmnY1ixePU0B7L08sa0dKzLskOQiMukCfRJc3RWJPfgAyPdJT/Gj9ZNMsXtIj+ZD
imgTZfC1OSPvfWNbt+dpBgR7urn4xpEWGO0Igu9SuEG7DSRmqcDvN7K1pc4vyJulGoqpwjMwmOyz
+MajYntAD5vkUjaPlHw3aKYlJGnKN29j3fQdsloA+hJn5QMvZ3pYKpObCGdMmQDLVM2FS4iBeFUU
mMaripyHTB5bow3BgOaoezT7T0p+T2EwomDTWne2+nMok+u8FwBgRkTCij1Vj53RpSu/6s0btfhR
C2fYhOE4IPw2Xlvol+PwKUQOQSAw1lK9UPLdx5/gjVOcjRFba8jrCJXZGa/9VYEGqJF6fAHLf6Ty
s6mqP/+5AZO/P4+GQoZpmSlRsgRiZBTjtaeLp2kIdUvfPrbwL8x5dXZYw0sTizVI3WDYpObjlXho
Y9oPgf6bNZ/1eNsj3k1b/IAQSFeKlX36/9glE7MsgwBMLO4GNV8UELNuvMbZuSu+IYroSjN5T1wk
GzGkn0OL6OTadLc3F5LF8hktJgQy6IQQ9vWG1RBaSnr601VCUrpJIUhwJ0GunPRg5U6+Z4nR2ArZ
JiMyGBzy2pJdel7V+6V81X0E2BGW8qID6uEApVYmWK8ZWn5HkQ2x7ifytUVj4Izar0S5Ev1cLm5y
aEZhux8fmHftWSr1+X/JjL14o0eKC2TEg3xV63iTNE+C+AmN/DI9fGznzYOomnONQFdVyqOWqi62
yvDBJoF7kaHBW5fGiO+a8pNfVggr6bRn1GuXy08fW1Tf+g5MWsQ2VCVIOpYOLYXhXuv9KF+tHHXV
RJd+1p5pf04nWj0pql/3hq7lx5q23VGvJ+U31b5yr1MFdVGMrc9pREtrUmAJbzw/Su+HBqw7Gm7G
ET2RTdsU3xt4LxC0jWbfIU+xaWh9OFIvnVPbiA4oewbfIJoHKzftvQ+pwYVBFosTrxqLkwiYJoeG
ospXpX/KvkUxftCZOrepzsXKUXznTpPbohRJnQV3qCwHsdKOkfK6EFwvtMPjQtkVprkNp6NmD06B
xs4AU6efUHeaxu3He/d262Y3wkxzGydpEdi9vm55HauM7Rimq2VKOzQQ0ACRdl16DMCv1dr3j439
G4b42me+trb4pJD9FV6+brpWvwCmN9+m38qTfBS7aOe5+kE9dD46iBvxI33wP7WfimO1+/gH/Bt3
8+YHqKTf5K2GYf4bMPci5NclBHwAo07X/ug/0k64Z1ikdDYeTXe6K76cw2vKbFdxqPfRCUTWivE3
0YbK6nXNZqS4wb+os4d4YTxGHAmEsDVd/RoJJxhW94Fp7PUo/aqk9H5Re0YhrvmZw5eGOeY22vT1
v/kFgkIr51rVKBK8/gWDaoCGR33kWtcSl6v6Qt324A1uHxkH6OrfIUuDxTfteNMS135s/L2TRsTD
6G1DmbVZF36pDf0pqun6X7Ws/mQfa8sRWfaUTn/t4u5/ZenfKXzxnQO67tBXzH9nOt/oMOfpxx/T
KTlIPTwnO/vysb23nn0uGxGrU+g0eB4X+5ppwJ5E7MtXVnhsTW+HFDTKEMWj3a1YetdRUP6F9ctj
zOO/MEXROZh0OcUnXUozh/jxK6o/MRcugvImecWmTORtmVtr/undFb4wuzg3KAxqaVxhVrLqXdXd
hU0FgaU4JZH3yfNUMOXbwK9PflGhFO2i9dVK/TEU8bagOl+tjR+fo/LlJea1oUJpGUi0mYuTNKh5
l6PSKl+zPgnvRDf8ZdxQvx9iZAI+3tn3ziwZkCELhUFGxvIkpWpmgGZl3Tr9t3hCpnkPcLLoPxtw
mD829a+UuVzVS1uLatdUDUWpJ7F87Y0W1heTZRzaz3tdyj4Dqjj3qiY5kT48TGV1o6l1n076U5pM
DxGaVg4609G2TgFDG4jsbyyBZlemaFC65IuPWHQwNTc/VFAxlKrJzakgonBBY8ZTfge2cacCb3RK
1duaXQ8oW61XHL/yNuCnVYv2hS1kleqnWCzOKqMQ+GlFUKIa6BprzbmN22fZmCInTbLCAT/5E0Hk
Q17q3+kNnkI7OCZVrsIj1vbgsqeVt/3d36PxAlAsZYiwWARjhJ5UwL1WvjbEEpveUCMHbK2+YuWd
62oTIBhMv9FI96hVvva3RSuYtxVLyjXfoOt67O/yfhtdwANH5Q7pu49P0NtL+trYIpmtYPJLmuar
V7uCP1GoD6l1nhixBnJb3n9s6v2FMTjApC+kyapYOAQNKUitgNBzhRfSm7vItb4HZ+S4IMx/Hv6r
hRmaUFWZ4FnIi4UBiJ7Cloo0N4N8FE3FAP1UgAZQcT5e1lvHwhckhMWTCzpey4gPaaFkMkcMTW2N
aotaTncN063u/FzzV6L0d02ZMo1zgWyKqc7B54s3SlLGtGhJgK4V/e+/UMZCxw/77JcZmr8+XtRb
H8ai5nQAqJ8qZHu5VchSG8LHUgYgA8iGk3RH4BQpSlp5stIaUOYA7rUTw5hAq1mYtkIisnDNcaLH
NWNLVEATBZLAoO6szwyX2uvWp8b6ngIiCMMvsCARXN3H8Dy1YGU8+9uLTdvcJAvBXdu0CBdnJQtg
EJY9g0LsESg7IU5Ktz01/4uDQhZn6YQyCtjNhRUkzhRa0716JaiXQcbo4AnVzFEfP9669270SzOL
116vIOQzulm95glO8CiFN1RdwYJ9bEV5G5fyzeYQhhVx7pc93qKeCslDku4aaX9GsJFS/KlBUDVL
93HyB8DSRk+Zrg7G+/ax4ffuwEu7i684FtTfNWtUrz4NXD3V761+rxTN7mMrivrOmXxpZvEVNbPQ
+ilV1GuWo2xge5qbM4tsW1dU/2dUKBM9mu5AFlSdEfMOjwhQpqfYisOHEYmClV8zG1tcEEbWC13n
7eFZMBe3UW8yaP+9b11HkDvUGsh8UdnZ+JWlbZEgbrcfL36+bwtzwiI3Fzw/7OzSnEcbxYx1RAC7
6LuGqji1MscfbmrBiW1g9vjtfVDWK3fwrVEhQ7g3dNukvEeawY964dug0nTQ2GLrGpbKXso201Oi
XftReYijR9s8CnPF3js7jGKFLggFNRJZxra+Nqh50QCmshdXVWm3JQogdXgr4wNC7kjSVZuyA3bS
ftY1xbHg/OI8Vr7yO3ktIGUbSubs+YhL5yP4YsUCCo0d6WNwS9sfhrhAWd3o0Z0CJC4enBZ4z4AK
I5+cKQdSegO/OI0nC9YUglAl4mGtmTKY8rcwSvfj7X/vy1g2WYnQGCRKzrs4+znMaaA8ineNodwA
pZJr4scjwPQOYHzAZFUKQ5CNv5q7cG1c8xu0yvwQIAquzJk28dRyWHs3aQ3IW9+/9a36pagORew0
7Y4CIyr4J6sdtgKB1kpChEpMd3l6MsKrIu39sF65cu88SgA4COJJzghZSMJf7w7sG0hSSuzf4Ey6
mvFFnqiqVE/5LxXsxgkAr5z7Dlo7bl98s/yV5/dtFem18cVDX2RG06Gd4d/izN6VIzLniC4I/Tui
704B6k/x1qb+zqf99Z3nYyO2r/E+ySiOL25DyDAT6GSaf0PCCeJhCKoNOUmxRzRlrU/zzk2fgwuu
HchC3Vr2aZjfNY3WaPk384S4pB4esuFs9WKTmPE2L79J9spFW7O3WJoeMUuFUW3+rWjnZhTqMtlD
y6A+2PwuUqIfX563ZU0N4AlYI4o15NtEua/PDVg+1UQHJbpN49nfJ/ph9E969LdjA+PoU6vTZUcX
v9iNpn9OekrIjjL8ily0mSRHle6EdF8jiuyho1oWklP2dzAFAxTNkyhcSzTe7Pnrn6ot8hlGKqLP
H7fRLf8SfGPD7Wv5p/w8bNtDcgSN9tkDqr7yed5EWguTCy/fMzyW6YV9dKv7bxojvds/H3/+Ny/l
4u8vfCriclZtevx9vUN0xC4diMJl+KNrv/3ndmzVpMpr8j5qy5DV7qomG6cxujX9s17VZ7vAJaXm
eAv9XlrZpzexOGuyde4LgSPvsrzYpqw0+kaKPdZkpdmdPOQJEqQlOfBU5Pt6bLsDvM+VKOttrqYB
ByLawB3gjSnRvz7G8khiioDcdGodZpls+ztO5wHuQ7gKW3tzPbFEcVWbE2oKNMuwODUgKoadL5+o
WLvDQTqHjr2T9+HKq/b2ZLw2s3jURmEFaSQx7bo9Dm68B7yqruW3bw/3bELQ1ABVMcdPr7+ZCK1U
lvRQPjUHqtMu5KVN7f7yr84RyamH3//pCXxlbNkZol7J3LyJzxbvA1c46oNy+NjA22P32sDiqiZz
fDTK//al3waO/QB8YGVP1Lce6LWNxXUtZYFEUh/IJ+sJXkgKqQX+zePwwOd79i6h47Gy3g2vFL3P
/S9x8zb9AQ7KznpoVy7Zmxf33yn8f3tna6/3rmH0b5n2kXyqt4K+gnDEMXStlfW+TZoWVuYT9CLk
62HX1AiNckLcfotq3c529V8bdUMta2U979+q/1nP4tFD+Cxtu4j1wD+7j1zJsW7qXnLXzLzrJ16c
eXtxrZAwhm2csYP1FjSPS0EQP5H96O7WjqOytkMLj4QuBlrCHZa8m9i32/kSwy+5xZ+Le3FWD5pT
7tRnZn8JV1t5tNZuwiIaY4A9OmoqllUncIp7beuvf8e11S18x1R2cQmfSz5NO7FLh732k/Dbye71
jeIgV+qYZ3FFsFW0rr+6vvePJRVNAjLArEQtr49lmUV6aATJfCzbrXdMXPVQuuBIdsx+WvEqb5OL
+Qq8sLVwK6rqMYiQgQ2neRPHbby39p6b7YO9ts3dZPuxD3vXv7wwtvAvmWFr00ycOh0e92sv5Pz/
fRUxLxay8BgVRatSAwpw6jiJ4Tbl3PfusHXIy93w+eN1vH/NTNMCPUIRgE7Y6x1CDyeVpKyUwZDH
exRbtsV9fC1OnhOt+I1VSwsXpUso0gcaluYLVm88F/2vY3b0nLVbtWpp4aIUxI7lcl5Tv+0O9Sbc
Eg+6+kN1l68AXN/1hS8+3sJHFcymSfyxmH3U4OrO/Fxax+Z//+mWHiprx9w2WBDqiIfhELnNRvnr
IOj1+L88DQuHhB6IUCKNBVU7dBw29UacY0dxmC61chrWvtzCK7UMvc+8mBW1vIoJpBFiQKe5ySsL
etf5/c8GLRsrXiG1milYz+DOj696oInvrHmed7w4qEACdgUnRy97sTtA9WmPQnDGSOBEGBkf0v/i
mr6ysdiYKdIZQGb/O9LoDLmbZrPJD9Jh7dV953u9MrPYlkIwAAuiybwtTO51ZB4/ZlKs7P3b9htA
uxcfzFy8Cj4aCOEUMsG73EDfd5oH5oy6Eb46RH4cMkni2Gsmtbc+9ZXJxePAkC4duSkWpl3M2+xX
JSdDSX7TurJ7/LvmF95792gHC7Ibah6gxhbfUUEbMMo7a373hkPxrbgfuEXWj9Blat/K0t5W++av
+T+2lmjrntmjVtH8s5WeO5SbH3u8UU05glliD+qTd1Gc/Le6SY7yvfe46mxnt714rV6ZX3xZRvRV
cCP/mZ/deuICH/13m8sdsxmcgDxvxUnNf/GNRcCOIDX5vkCD+e9fxLqqYioJEn183HADv/y+2Oqb
wWHku4PG8YqHf/eskq2CC6WAaOjG4qFvasrvTR0rpzSFZB3Q1jdvBinY16m/Gf6xTm8qCCXtEyNy
Nz2Ub0sy19b7ToI5J8z/7yfMZ/vFepWgDGO0ZhWeM9VJXHHOfkKw7r95e/qqjn2WHjwn/ynLK3b/
UQiX3/ml3cWDPQ2GhCQGduutdEFZvHJD13amh/7Mu/qgfgmdFAlthte53qX5gSaVW6818N55Jmic
CZO8l1bom2oI2i98e7Ce5NYGs33d4FP4GD7OXpaJS7v0gdltTB4LHrNztYndNUf17tV6YX75fEh1
QsGN0aOn4MG4NO6petCPzUO43+2U8x3DeX8w1e3vxNHL/g9p37XcuLJs+UWIgDevBUPQixIh94KQ
hfceXz8L2hN3k0UMMefcflFEq6MTVZWVmZVmrdWCjs/dKkmTRYx4YrgBP6kzl7qMZ4cKZ35qTMmu
9j58vmtPZoQn/Hb5nfCXk7s57QuJlMli5XbwhKDm9sDWA0+x2enKU7eaQprUrvTBxMMSCRugVm37
dbeaHrKuPeoaAN2/wKwYk8Jafh/xM6EwWl3+ZxskylOETIDh4hHboNnSUT2hun9qNqMFFhgEW6Cp
Tz+rL1DRr3IdvBZ40Bd4WCycxEykf/UJlH3r3CAENho+oTdiA9wERrZ3H/j1qId2ugcxtc6clwKK
uafMlUzK6OC5VskM+LFxDHlOIlv4e2hjZt5Au0r3pNkLa5y28c7Z050GSilInaCW3P5d2PqIy3so
Wa5rxqKgpfOkTEoNrvgkZrEwAdcpO1Q6owMTVgc4SmeAS3u9sK6FWyRRD4ESYCzuOK2rM6d3vYsg
I9m0WF7y4MJeeP/VI/Tq5KgXAd5ZSpmE08nhskzP0H5X6cpjag8GetOXouhFRaFCz4kfRmRcKKe/
a43kAEKjv9PrDGARbfIlh7C0nZRR6usJNV6BiWjgiNo1xtTAxmbUBrCqTH7t2i6MAHOSEGLnugLl
AUc4cl2LpzrrFC6MAmWpVA8wBqWMUwUj719eCChTenucjJVoAPparx4mO6AZzGIyT5h87Z2bQoeu
MpgLwf2E81VP7qY4wBSaYNo8eC+1gTZp7PoRab4jWt5sDbyypN3Ez3JpjDq46luibBojPsQHELj+
lznAS92TKUsFmnRVk1ooQ2Y+V2aFHOfDSjqxZMktzka36BrWOBnzHgirKSXHlH0UNlHH7eX9+KX8
WQywFZvgCLEXE7lzwd6lLErDS6bp5AroJ39pQO6pt7pVuwabLux/ansPNVFW8WFyiyEuNCBjyH0T
Mqn07Xn/u1RK5YEd3oDpAOKbDXAwdSSO4fTCpYbWpUVSGh3KghsA6h12SkfkrqfH4DSZRdAYHP+r
l9DFhtIuFbaeA948ZKHqjrxqe3aNdvKeOD6eiP/dYw9tlhhZQIssmssorYyFGAmmgfvntoY7dQ/Y
eNgLHN66xX1QLd+8f2SzURtCRhl4DCIwLWXqzJJO8ZIUxI57kCf+9gb/LNTrc2Fwq2LHDCbglux8
n1n+PsNDk1lJSzHr3GHCOgEaQuEBzEdvcDMABikBn9pew81QoaHoe9WBlWUgSl96ncw57ktZ1OYW
jcrGNbCn9sMKL/a9pvePNUk3/x/voOme0RfhUhIVkgAUsK/EEKtSjgCL/2jPih3Coaq7+rf8SA+F
JaII4OrD4/3DvG3bmIbyLnaTevzAzgA0t8UKQQ56yg4tYlJp6xrlr7LxdOGHJTWQRhZkzp4g+uim
rijQetJG3nVdLiqlhoefY0h7zDaeiVNcYU6a3f43Bka7kEWdIAcImaAYa2iLPRVDg59qjYb2hSB2
zmNeCqEOr5WkkosASPh35yfTibB+JSHAu79xS2Kos5LKqpsYYaZ9i5B7bzdAgyfo4l644LP+53I5
U5xy8SAuh5xHwbrlUdhtj9VJ2HpmhkxVuxJfgoV5+aUlURFkzXe8MoLE+6+GDGrtygBfMrR96YQW
10T51AA+TkU5nodPneJ9z5zMcq+7hNsXL/ePaS4/jhmrf/Wb8qkRuDIzzsOiSgPDNofA9FFe8G0E
b/9LhaAscZaOQFqalBtw/bspJzXZfSxqyQxOp3BjnC4WRPnPLOMqeWKUhJeefFpkix/DYXqkAkzR
ALK+MWYr7ft/t4sK9TYVWperKx9Cp5Iri8RMoo8bIPjp7oI9+hsDo5YHqBZWQKpaBS0A3TOtJEBA
jsWBR5mwO0Q2mhl2gvFVowugMzAb/uHgopnF05NnnE5LWzsTAF3Jpo6wArBmgsEIfr99zR94M9qO
BJjceqtDsKQDvdZMrHi1tLeTpbi3YupAa6UQcr7Hiscdyr7Ay0XyHjQ4u+ShP8gIMoXzwmHO5Ngu
l0lneioA2/FSjGUqZM8Z3ja3jusHMz9UD479vbCnMzblShZl8sMR/c9iiMU1Jjhj8WCLdiFpbGnh
8s3FQVdyKKuv9X0APF6s6RXg4W+szqAtYFyvf9DoS97eeAtomyD3g7outaqJM6fH/TX5yAo6/ek2
zyqIal7rC2ym2BySonSiOFotHNiMj+Y5dC+JmFbAtJs4fcOFDwjQ98MJQzVd+X/KLtE+39aHqUq/
2Fwxv55/ZVFOAAjfAmCWJ1n6XwrWJ4C+niK7KfWEmqyhMYuPrDmFRK/q1Citod+PpdbXBEPZNFzJ
70O5wgikybBvSvIrK4ugE3OCeBatseiaFCZYteuNbJImSrhQ5PfiqsVLHlVMJNfWj+iONXkLuUaD
hQtfOLw5o3Ipk1qcFIlggIkhkzu6p+SxeU7XrCkYZxAm6aWZPseH5FwfBLOz7wueO8hLudRB4imS
MWAa4vdAGQVhg1VJP/cFzIWrmAv6dzcpNw7GGE8RI0hggMU44SErhptvWRfULJmZtoeqXZX5Z5My
61x6UQujBAXwUv/5nH25/AbKvQNAk0trTBjsWd3dRNvPyPRMdj/5J4B3wox2BsoYoN1Et8nSzZ/r
pblaP+UuWr4BqVwr8HsQxprRoV0LOw4jzS1pSUyAITwYsiWYpQ5zd17Y+iWlonyGyOU8hggmT/W5
/wQwLTk/rlYPKAz0q6eOLFWh5qojlyv9s74XBijJoEjglsHTS5dXo/FZkON7bKyBiQLnKMMzl9N7
etuR7//tJv992oVovwYyNTdgk0HmhDotQ8b18bx6mLIgH+BPQvL2tJQ2WNCpv0T9hUix5JUe5dPJ
3HYQGVoAFkW2fekFcQvoBBxSoG1MGAAYNRJopEOlZALwREmT/oBJIty11tE6BuTnpzRLE1RNH57+
u6A3kxukY41LkZSbFGrgoAcedhO1WrRXZJsCaZ56Uz7Kdq4vVrRmTdDFAilzC0K0uvELLND3kZG2
9mfv72rwr+yXtGGM3Li/uiVx0+8vzo0XGSVIAoiTooyM7EHMwgUJf9783v5RRlVrQ7BOuP9XG0Vd
NAMz03Fe0w2I7VL/BQ/RgszZq44pVg10ayKGCygLxyDFAtwAmd+nrx54CVsjf0HbbSGYoBC+v3+U
JIxGoUFakvipjI8pTImyZzwPUFgt5VPHAii+w8GiHsEcZ98XQkdq/0iZUGZQ0sbgG51Q7dg456Jc
TJ1ntN2ERx81dCCUgRBB3wBXk4DAw+7sJ70jXLr0tqDiqBvR1FZqjOJ5sSKkztawmh/fGNEulVoj
Udt1CpRpXf+N99lnl5ueFVX6wjnSABg30qntlZuui9IaCy+/KjMPMEqbkOasC8/oytAas7ROHTlN
hRp7SbJ4fev/kYyuNxS4MQAuyNStDwTGB010kDix8AW2qh7Y83Lhk3AM0Cesqs+VDzTJGODGawBa
lxNH+BIU399Q7cXF+fsE2DggC8k8Srx0mkkR4w5g4mXi9ODzUlcVyKoBWmDy5gCMdH34SSJrAIdM
tBrFtbaK9uWxLFBpFi0ZJO877mdMTN6u6m0Y2Kn0cF8lqajwn2/DBKaqSsCb0URKLbrQa0GeyCaO
xoEpnMlUHtNCKUSHuQ6qwaWazmQjbrYCo+mI4zGXz9KQPUPJiYWsSYmT9APoGOKUiCWYc1RudX9Z
f+CptCCYDFxpyMJ4KRWfCUOUia1cp46MEtUnGO4y5gGjO8DSYZ+Bs1YQ9qfKgYnfgW5pE61L32JK
a4Q/+Or7FcZ6lNCIXXNMAKy/8QIwRm2iF34nPmLEF4T0Lgqnv15ijpHhd6f7n07Pjf0dyeWnU0cC
tpUIrqNJHVU2uj7BBA9YM0nc7VmEU1smXKcFyezuuJRk/gOCudkzZRrHFTCwcYNSE0RghfIU2EBX
1hVwBJBzhObN1ngACJ4O3K1hVYO6nhTfwapyJsYdcGDWSA58ARa72gXiupEWjpHuC/hnLy4+ifI5
6Pjz/bbHJ9WWMZiiOfxYa/lhlcKXfuW/og3PnVgYb1ph4uzx/jkIc5YDE23/sx2UCvlcrfgFN6ZO
uJZP0cer+HsMHpWtvE52gV5uvXBVm79IFOqb5CmwpPUBM65H9Ijg7y3eWEpQ0onDv62A/dIwS48x
3huALZbJhnookswRAYRZrEH3BcB+0EMmr23Lsc91ALpOQwBEOl76fJA+NWPCPgNnPnnNBC32FvzJ
nN1AkkoSMOuONwgdJw4+fgcGhsxpan+02CpLQUyffFU1Kz21Jbs0LD7pPKWawGMGio8oIJ2JMXv8
/iK80XoFtOeVkjmYKBfXasDxVs4WnKEw4G4SCnA8xmUsLmgf/ciZthyo63gto+NTBAw7lcDhBy7i
8qbOHD42ZImUoYkrWWa28FiiSWfFDY+iUexLeStwtoL+jRLFkaWAnI6U//kI1LdEwLgqAnCMrpcu
DP7AS3mTOYwtc3se7MQiKXYFwBgHgl1HY+O6Es0UFEqNBTjQ/EtZ378Ic5oHI4ppJOBGoqJIg3WJ
vscrvlRkzieemIWevGfnGrMSweeCnBmdgpwJSFYE0e+Nc8hTXhhZHyt10SeChVbjufDBTA9tKiJw
4YI0A+R0nASgV4Y0paePoyk9RwCdKaT/dLTxb9vRicYBzGGCPbpZNKg6Y09McfalVWcbZ/PEGBtx
5xMEKd/PC5nCOZuPCWGA1LACKwOtb7JFF/pdtn7Qe9KQORFBYIIQYFuC9CTVpQMoZBuipFbOkKXQ
iCoq/rNEmBPAfgOCHOPS10LBv8BwDZhAnY7NO4MpBoXwDSfaOfgCCZOlA1Fa0IDFvnruNM9djS27
VILjZy42LhcOG6GHyt4g67dcEbq4+fgG12Vf+sBjvtNe0AQjBfUicBLKDFjzCKC6M3gmUdLVMrVS
Dm4kaeApddsoMiKM5oIar4890J0PTRPuMNhWRQY7RPxLmgviC6hSMQ/P+lWH+Xgl4OAzlIzbeV3M
akTjO//ZzXnpuUyrFr2GCiM6QpvmS0PEc74Mc57gxwQWI8ak6Va/GESopatNdLHoa5RN8LkpLUCR
IgKGG50pPvk3fA6z4QWSPXQFSI44Xf7sXgtLdnWV0wGWRmS2Xnj30H2vkxIALAHfgwF1hIE0QDwP
4suy8TnPmTh4FPT9RTyaHmVl1YNDbONhIqUDGVvcm6NwuH/f/15v10Yd85oSsOnR9AlY5z/Ld6H0
ReOJagR+acd4fR/MdI2OgXrNkPeMvGMjyLHCKFihZyhjqmv4e0L0J+P3dNI3GOIzdjuYQZTOYvKm
6/YJf+yBPD2l+lOug1QdnUmbzUZ/WnpP3NooXBgBPTHoUcW3034PqJBJIWiue+aKN3DHkapeR/6D
3y+4nttrcS2Gyh74biapDQCmz0izmV58qAAhAgAhTOxuBVC53z8IeogSOnAtjbI+XlbA8USQ5nXG
oOdrhaDx5jff7fd7CywU65+vQSP9ptfJbvyNHpY6KWZuxrV8yhBxbV12wKtyz4a8Qq/33vqsdBAP
kbX48PDCWjmREVCB7UgH5v9CHHP7ILkWTQV5Kh+pSjSJBm2hmP9y0TECmer9/b0NJK9lTId9oeeg
tPESmBX37MdO0RQkqBduEp2a+ecAJWGC00GqBOgq1xIYsJp1o5Ax58R2H35W/abdHABo+Y1q9lYy
hgV9uc2VYD0SImOImzgZqD1jC9lrhbJhzoDOIn29nqjXBpCIFp+1/NJJC5X52ROCbZrclAIaDP56
bS5fiiMztJAmYeqgWiXKs4B28PtHNBPjaCwgvmAEcblZhLXXUoYR9X81ZZhzZkZmslJ3Ktn8euj6
XUrqzhkQ7IuIPndAWOChdS1IRvOeUvUuc+69xOrzTVgJpKr2Rf2fh8xY0YUgat+ESsxADQtBWtrh
7YYWCpEFj6xCAvYrjselDZyzWJfiKItVVY1YuaXGnLfgkMRkCn9CtyjB+/qL083U1DfyduGhPHet
EJICeAfxEgDGqJ0shUKIRxELjLXWlEGWJ+Hdfl8tZnQPASA35QZR4QSu9/Vh5XFVg0U38ZxYLl/K
oNyBtbYhfpCY9+XM3CjUUUGeguXgyfHX/nthIVQl7MJ2rDwnrbINgHOOrhS9amnwKRQDKZLW4nh2
4VrNZKW0K5nUgfVi7/uCmnnO3joCax9gA/jRIwO/Jqs1gbPVN7Z7iPGmfVqIdv8mlSjHfyWaMldc
KclV3UH06yurP8vmc6eD79GWiGFZa83EJ3wiXe4R5BtK8L9tRUPGAJder5AlrOxtbhi/C5nZGe29
+qJJES4OQGEELZTqwnOCQLPlEVzjErsres5IylqvKn5h82fFwchMryqQSsmUXoVcrrp84nlOBFJl
3gwaCZhcdlRv8yxZuJhzzhX1ZU4UMKqM9Oef879YGt9GVd2Lquc0m0LVKw8bKpBUJRgvPdYPqSG5
euWSGiPbxMMsqEtE9wz42o+uKEn25lYL30O3sk++6up7KO8Btl7AazO852BSnHvdh2iNsECb9xui
a0h3FzwjVc66EUa5XjDsSlELWnunGlfFY7tjue2HhESStB/+U+Cpf2QBbBQzXKghIOt4rUNMX7NJ
EcW+s03IfiQcZw7f39vnGLmp784WluAp56I2FBL+lUfl1EPXl1oWfepOF67begvIw2jrt5YCxmWW
BK6N/EAwAss+NmJfMARx2wZHjn1NtDVfb9HJxJKc2SipCYZso093kassxD1/D0j6nl9+IZW1Gfx4
dNk29B3MTIPj0ELRA0ixBOHlt7fRD9w7P0041+bP+Xi0HncMOrz1p5Pxut/aT+JncAyMVLdd81sx
OtIRe6k/bv5q/LuDdAdvKij5KPqR7/DSNuRJ/VKBABZz5LIeKhtgU2ebASDHfLnmjfg0yPviXHGk
/6gfmVQflFPuLyTjZxJOuBsXH0TZBeRGgqCrcKQS6A7cN47hTEmzBTc3ulpzpMzKgBorIPfElsDs
3lS5AX5d7adU92CqJ7G7VBWbeR3igwBTAMIQZCUAt3+t0wDx6QsAWfoOq6sb0axW4wv/EOjsa2ck
hutiEJNduLFzrvBSIuWWhpTXktrPfEcpbbnQhwpT4+nwjtS8v5TDnN9uFCIEEFpMYIXUDWqQ4W2l
AdtdiJYA+IXEEJ/Kg495R83sDjFJDcU/ViyKAasRtNEkxhzc+b7nnzeHkjzxwIH8DiHh9Q43E/M4
OEBx5PVqlEv0/wib0PvoPL3gkd9Nw3WiRiveVcAWX+nSUklyLvBFlRpAhoBsE+CKKKsltTIoqlPI
H1YSKX5BUB8SMEdzuh5ZC36fbpr5s5DYbOR6QDYAcEBKvdsRxLhFOvgOZm0tr3oGY3ji+kbLnvhg
G8oT37UegM+Tfyty4jEGq+iS8ryw4XMx3eVHUCo95toEVDf6TqM8NaquqTaHaYWeqJkxnCL/NAyV
wWUBgN2sYc3jiS+X/IIP/GvcoA0j+jtBWQHzDTg36huifOTiscY3oBRqJbHB1eQNw6WH9OA4TmJF
BsYWyC9M3um/WfyUSQZ+Mug86RnyvpLU2mNlWDw9MRVATDEYdFm1pvkh6d/Zp7SQOp71UQhy/kce
deJBpYhFL0Fes0Eza3lOHyKz3il2tpcN/6O0hcO4YVYHsD6ANWvjk+YTs2T60pFP20lvNxoIgE6D
96oEcNzrO1Z6ZcMncRWAw/UJvNfBSSlNkLvx3kbRDkm0876ZjbDEpDUb5V5Kpbxf4EvADWwh1Rd0
6/V97381q0qviDX5wVe8zNP1oCvo7JED80EmMhkCFNMOzgG8XqQkztPwsm0WNG/OuqqYbwcfBBTv
BltQA7Gxliiu7wT5yq/PZbNN+TcFw6B9RpZ2fbLU9K5PRgW5PYUD8QQVU4N6Mh9jgUV6rzMD4m2G
fUBUMNQeeKKAJ+6/8Z0wLBNfLOY5gAR7fchaiQZUIWICJ2s8UxK/PIUIvJn3wDbRrEZ+YDM9wIB7
9lsDo3CXhAYIvHVZ1JNyFWtLj+9JGLV27C6Y8UQV9cMbIDeUwYoi8PjQ0eqVHNsce+rcVSgtBFgz
zwgMjSMTAwET0CilYb0QCgL4skOnrTeMoNeCEZmD/6CO3/fNxvT/UKtBu4oiQmkQCSC+vd5aXmxU
tZaY2Ima3EC3MVBmidisg30p2AHvEXQ5Lzy8Z/ZPQFFRxCgZACDwNLuWGHCt7Ee9FsNOHevNYC2O
G80o55UAygKXVTi4aQMB2WHcpgb/k2/R+4F4D33F2rn7ZKz7Wzi/IGS6EUmhFYQG9SxShAC1CHni
QNrqRVIO6bgJ04/7UmbKKUhMy4IM2w4chRuWLi5JSr4qwsTBYGhWktpQSHiud+0OYKw7vKlH8tiS
3HxIgSqTpmb9zCFN/mTf/4rp+U6ry+VHUBffR4OT1zb4CDDGmyKmqTLv876Emd1EjRDdgyxiUwEW
5lo9Or5RuK4q0KjVw3GP6wCIqF1x8ha0cGYhcBoiYhXAsIKwZfqMi6dzmbpxPmRYSNkmzwpbqxZX
lrl5fy1zEdiVFGoxQGISfRGc506sHdt2I+zcINbBzhNz+yF7FcZV1YOBcSkWuy3+ofJzsTbKJzYl
qJTH3E8Q2UfKkzT+VuMpLA6pd+YqvIfWYbcQC8wYEUS4IowIIC7RXEJlWMss0No0ihKnk0hTRySM
Hof+raytnkfjoH9aeo/f6AgMIgQBlBhJY7xcqMNrFR68gnKWOsEQAiE3zlE2XoEmKdDjiF9QlBtD
TMmijlBUy6Tnwih1uEoxQhDz+ayVoAU8AMlRw37dV5gbrYQwBNFTWhIwVFjctVZmqTJUSoD+IHAl
aV772ZbV930Jt8++ScTU+IA5AeT66VJlPuHucFyLPkU0VvioCbWvrxyg4iTLe+C3W2ZJGW9icsw9
4HqhxQJ0dGCTpc5KyEHUAhKHHOVvGCyMfTOAJPPIj4yp7xFwHwiG76/w9ulPSaRODHV4uY8YIXe2
eb/9BD/EqkU38E9otQRkZ/qpId+2Hn0Z2dJtnzm9KekHpwZUQRYdgdTpBW4QhV5QOHjdGO/aFlBC
rkU83vioV1poLDaR31w7LBTNFECIhyOV8Ni4lucFmay6fVc44ipDsdv0LXBxjBHJf/qFpOZNbElJ
mlzuhbUMEw1pRgWSmuA7lo2nhiVPw7Bw05aWM23vhRApZPi0nYQkRBz0VLRljTiqayw8lJbE0C5M
ZiK+dLnCKcyp8ThEIlozI59wb9I5CKz7ynjb/THtHLDiUWRQYbD+vPrFohAnSiC/lQuov/yuvlvJ
u1YdmjUwUJ86ErdLKngT+0CciHo/i6FnEQwG1OLk2q/qHH2XDvpeFbINPorMqkTjRU4JRgvlZHHG
6TbRMkmcaJt5HoEkDMv1qbGumFfAtS4dVNcGMuK1B84eEOocFWStMGQgnjFimBmKq7fxU808xj/j
UkR5m2ihvoHSnDYAE1sFBjEH0xTNBBxu5AmpfR0YHZtNLy3o6bSHVzEQJY3a41xRWrfQ+tIpLWC4
b5dgSecs9NWOUhaTrXxVyOSqdIpgjXtNjL2lFoSt3vrIsIUH5bzIYTiF3PdWRFlMDMdFfOY1pZNq
e0leta8MD+0Jk1PhbrQKbbNkKRW4qDZUjBIquRTVAtRGyPYcY4wJ2k9fRDNPrPArx9ANRvYBwp/w
6JZGYyDhmEgX3tAqIy1emZtoCcc5TehNDIrIhEqUz627CB2ITFI5nPeYACBKTYnCbUZXrwGb2J1G
c6nGftsxDy8ItuY//iTc/b9c2oVNQAw/NEHkVk5fvkZoh3PiFwkpyWRqUw8PKlH26RakaeNGtQQk
iu5bpJl4BiRRsEegnxOBT0/dFZZthTDWtMrJm9ew0VtDbp+SnKjigpwZlwEqtKmVQEFEgyEPyi74
TaJyWVI7Yfg4CrbieOUeitQRv19A6xCmC0GpL2hhONRlNFRnwHl6LQo5kQLsgELtsGaDHMwn+owU
y9sEznkflpiw/tjwyL4AXQZgYyvvmOq6+fhU/mwxU4vpuaUBxbn4A5+DXBSY4ACZQvdQjMWgSW4n
107c6D7YP62kMNNdsFX6X5ysDcDK1ahto3otjTbvkw75dsYQD+pv/FpGCw7hNh0JXbv8GOpqe2MQ
tl2p1nCq7TcGCQH7hzZXAiBphGGoeBASoS/NNxXSAZFuu5S6mbSJPhqJhw4g0AQLDksdDVflcsvk
Q+OUMlifXE0Y9SQHofV9neZn3J6MTke8iqdOQwR41xpQdongNkBbc8qxJGAI4p/jcj0ROZIqMUPA
dto+oJsU4o2m2K0KNFNX4H8PSfuhdi++ug3FbdPomf92/7v+st7Xy+fQ0Ix5/+mJiZ+Uq8BjPmyU
hO+dkiPyows+6FVbmsIXYI5ssPWN3soXyZDrXbEbeaPLTE44xiFJWFtJjS7aohm8WQ2ckVffrgE6
aVEDL6fpjt8RP+r3v3VmD6+/ldrDJI6yiPPY3qnIHlqJBMM7qgZT58AEFxCY53SbHyT9KdYRSXwv
CL8Nyq6FU2qKLGOgZsXY48n6Huv7wUTOMgLlw+eUPD3vNfL+EpC3D2nF6Y5+ePlYkH/biT3Rrk3M
DHgcTc8vKinFaGKfqoXUI0wDy0BkjnaC9sOoNFIQCniGRDrM2Lv6gthbw3UtlbodiaDVqihpvVP3
h0FCfBZXYNK0E26pM0m4vYfXkqgojQcTpRhUWJ+VEOtovA96bzXmiFGxGu0Xpr5DlvoTkIwkWWF8
GxPjJdHZrQ5rTZby1LezKNReT9964f60NOnlgnN7J3lOd8KLCBjx0X6MIcqHPSr0GgrnfWshMU4o
GwAVY8Ez0dgpQFC73gzqVo4c2o64Bh/gFd9cvU19Uou7qBEJn75FYT41fgISnCyo+K2NglQOeZmJ
+BuwwlSShAk8wIFyDJZNuC/Lf3p4XzNf9Tq0ZJJ/fAgKumHdo3sQSLxiPTKhUi58wK1HxgeAKBXp
SLh9WKTrfZe8QONH1RsciB9issdM7jnaeOTxR/xePa7jpxVmBTF5/Ckevu1fQPEuFeVvJ7emjUdr
EtiGMVuC1qvrL2CYOBTdJBmc5+3rcR9sP8G/cziiVBWQx3y7Wq0O5tNANpuPan1wNrHpEzT9nuzn
+xsxHS9tlC+/gjp+Lq75zOVj7AMQEMsXpYoIEOIWjnvuwuE4ceITtgX6wq+XitaDXCmrfHCC0XQr
xYw5zby/jLnjvJRAXemycjPZL4vBqRJAzkkxEQRc3GjlcYohRXhuDossybex41S+/3dR1PlxQ9gD
YzkbnNx43u9RLMjIdji9vu7fff14LvZnuHgj5fTHnqxHsnbXHjkL23WirwgxTSfjiOMD0hLtqw/2
U0g2ZnrAcKzzm+rfxv3NmbOswsTOhpFMjIfSGUKRmQq0CS5bl0xkvKdwfM8x1ZyoC8c8Kwct1ng7
oF0W/GjXxxy64xgm053KkQufUp8qgitWRgNF/Xt/RXNaOxXWMUKDRi8QPl5Lyl0hbwctGhz8o45I
EgYGZb4jLTKg/ytBNzA6HfYuni6plry5/LZmHYF7vS9idtf+XcsNd3NXVKCqDQfQUAP52dsleBhw
0YuXL9XqFjaNbjBuG8nT4E0HpxF7PLBS3MMUdKRF5K/vr2juul+cjkZdRqnOBmZQIMjt8KbSUOfP
6v/iXMB/iRAXpnOaKLpWgEblxYyNy8Fpo8bgYjSPegcpXEjX0hDSf77xUgrlJDoFHLRFCilIFe2S
6XHyuj+y5tF6yO2WPPbbx0fgRrXm24fIkw+WGJjPuL+Vf/Uy2j5ffgJlOtE70bpiCQXMjddtRhQN
ZmZvWcdHuKrVeHgQTinZfYAQ5slGH0WsL5iOuaP8G5wRMBeI/gbqSg88Jgf/9L/p0SSepUSN3u+v
cE4rLyVMlv0iAKryUPbCHgusIvQs+IbsPefcUofe/+MkMc3yf9dBGwwp4ZUqhpQgtBPyvM+m7oTj
+lFCRtx57B6+RNIh9mgB8gCAFX3aS8xgLNjHhaX+hWIXS1W6EMSuKj6inuyj9iM5sWf957uJIh7e
fhigBJwEdS+4ti8axRtwLzC9XaWS5RbqutCW+sVnXtIoFqKnB2hVSGtgUOj61OIoFIWGb0f0uwD3
GjrZrzF8bqyjPTFBf+bp5Ub5yHV7abhsJrt5JZiuroHMLZVB+Tk6Ain9lfwRRNvqnX0oWuJiUE60
tYfs8/6WzoUWCBLBuAv3iZoepaAsV4a1kFWjk6CJaUhNEU0BYfOId/J7FC5kb6Zto2875GCWHyOo
LB7J19uaDmD5qTp+dNQhJU381HC5kQuEfWXCkybkm6RYmtmZfexdiqROMqzTLEsqYcRjbzsA4xvt
QrpnvwO8yvIckjR6ir6HpZ6h2VcHsm7AsgWFKsaqp6tycRU6Po1CtVVHZ4wsLbaKniV9lBmJ8BIw
pGN3TWNiWnV9/yRn6g8cQoZ/pU6u+EKq12h9qhXu6LQgeZBJ2ppoIlZEvW1+OV1LHsCQCwiA5NXl
7fuSZ8/1QjBlRsu4LVg+h2Beewg2HLhLojc2e/OFVblJlhDQ5gLTy1VSSpQprqRo6STMO3WghJd+
8mwV96el3hIaO/zPPU6dfSysgIIYkvLzEQZrvUSQRme/r/SthSyS3Z4LhzFXmGLUA4s1HE7/Gizz
45TARDR2vvoNzWZ7WnBSswsGNrGIGWZc1L+X1sWxcoUrBJ2mjQ4y9YJq1bbg6+CAXqqszB7ihRh6
X6usEbUBYtJ83x6HgnQwBCkQ3lTtuQaByX2VmU1ByYB9RmcQAmqgAVwra9VwoDXOfdbhyHrNmI+e
eT5+vksYGj1+rtePa4CrWB6z2Jd86/EVNLOhZIYcHcqoNH9a0TRp09RM67Aj7zBSrkvCkpUTbh3h
JANjpUBVQKDIUoqTlZ5flE3YOYho4IllXfvktvDEJD2uf1L76wWk5uif21Q1ebIdl/j2x8YGcI5i
eC8Lu3wbfV9/CrXL6DDIldiLOudZIMIR4B+Es/CAQwtRspqI6tj16uUNM3KH6vh0Kpb6VG/7mHAV
L3eCsoMqA9zfIYJ41XkdfjH7rx85Yk3CEd/Ju68X8Qhsy8Oh1gfiv/+iWn9//fOn/e9JUBZxjMRK
jmqcRD68JPWxUBZq5TNafL1AyvLVXRcrnogF5gbw2a1XS9THafqq9siDmaLMs9votv2tmovUHJMS
XfvSa8nUdVUbtlPKLO4QWFaAnmLxIjU0z0i0SI8B5KJUthavfO5YSg9xuk3yxWnjpQ+gPOtYq+zY
RdhbgbxGh3cUY3zjLNjrNRGNlclam3zzBIu4FGXOxGZXC6djQMUf+4ib5G5bhGbA+Yqt889j+AJA
/I3umzbzYGNY9r4ezST3r4VST6WEUcKEzyC006WGAHjuff/ZPp2j0znbrNcryXyJkbxOCWu9ITgk
DTeV4DuyiA8345SuP4R6MA1Sl2bBn20pzOk6d+b7e33WSDslaPayfg6Nx1W6Jclu95b9H9Kuq7l5
JLv+IlQhh1dERpASRaUXlCJyaGTg1/tAY3vIJkyU7ZnZb7dGtbro7tu3bzxHslzYcP00jd0A9Hfh
1V+63X/+yMXDxGsNyfMMys+snl+Bd0HgW8mGvQaOM6D0H38Ua2cpmPLnde68edDMh4XbvfgB0/W/
+ICmb4c0DXAqExggkMjg3eH9wCaEOoAdnWJ1ZBTjxbI22IFk/xA4CxH07ct8fRiUeRsGVUpbBvID
jBd63VYtzhygTbzMiMhCHHmLOXdtSv9mxy/WGqla02uTKSVWipLeXrQOa7C4HC1u4xo8HhJzSekX
t5cybkJVFE1TQCS6EiSbM9fBydfbyS9AXPmIdqfdLjVhuDeY6H/5fhC+5celuf6ZNPL1FlNmTok9
BpS7020HqMF2alRAtwK7KXc46Ancut/GhmIcX15ATQEICUsYdAs8gZnuHQodLeo4+tVq4dhpgG94
htcfRZm+OEuJX7bTR4Gp6IBcI952pD8fnS8dhi88wuYD2/tbWN+3Qn9hwx2b/6cjFzowagGTxpPc
WBf3qW7Wu72tYNbWMx8f+8edzjxAFdBlh7h04aotaPqfUb6Q7AFZx4tZSBYIWSNfZQ9Fvg1r34ji
0c5b3rq/0pm2iasdptvdyrLKg7SAvNJ8JR97YQd/UHc6GyW6I5Z48m1z4VBnYrZrkbTXpgU8EycQ
WZje3nMkO9x4K/HgbYclu7ngH/6p18VmJul/vWDTrNZ+3+7GXD8cMgD++rq3c45IuWWyDjzlE9Ro
kcFi6Sgpo1VrfZVr042SU6euHA8T9ymoGMc1Ey/mUabbeU9hKf8rVr2iKDXIGhwzCvVXPFFEt1F+
wkLXj0fF+FJPbznsmHn+fQC8wXZBbYXZD1AASAQim4ndkzpUdUiqKMrgJYkAxG+Q2iSG/RjvH9Wn
sDNAQLWOH9aBXW+FR1Qtclyd0Dayh+mxWqnj1LO32Mg50zICPbv4JOrRIn6olnWETxoexBhAKHuY
cn2tjOgf9ewv3UWK7mQgFljYitljvxBLHTtGA1OSCjgKwFOZslGob2lYGB5xUs64f3n/uqhuTv1C
FHXquSJpSavh3QDe8UP7NQXHLJx/3vjMMAWKo8d/uO1TCS1Y41a7Lm+i+JujAogpXbt83r0IaONl
ARbU6j9lrT/y65fGfotcaWMBJMh8wJgAELt38rC0SdPe3/ty6sXjk4DvRTHtzo3Hu03MnhlOWKrP
z9TEJwVANy9amNipRnrttRAvI6GmTm4TMlLK5LEgG+Xh9ivW6KIjDVMdFmZYVhmKZ1v/c0UWx8du
dUFleVaTFQE51Glg9foLRsJXrVKjYNmwiRnV9brxmNJgvdTlVUXPWCUx76sEN63pemOvJNKFJpK1
XBcF2XA2GV6Pf6IIbNji9oExoYwLom6t67UoansH4FTFY4DFdQbrSIftVjW2e2BhwWcJTLJwq27j
awhDkRQWZsp/0R12XJvXZdtjXV5ghETHvKu5cJtmuicnETLqQDgtwBhSOe+wwrTfMKIQC3iNaej+
/d1fAZZg1F+Gg9rorvEwZvb9PZyxUeicB4gYkPExX4hxy2sF0VCz66PaH7GHYBZFw9jn4XFcyWZl
o883X+vGObI6/TdaZEeeeYXRTS9iMAIwQRhboOeYvRgRBdNIwzlqNkNnFYoMaCK3qtHSBdxXpf4C
YIOeFUtJxdt34lrs9POLJ7nl+YAPCcQic2rhtzNwMneRbzALLtwtloJ0LYi6ehEplTbAtPr5GUm2
zDwgHxJvn4CTh5k/bVsZn5VzCEEGyCHbOHEzH9Y7i9+CfvAMuGHnnNvyqnU2m9YBqdGpNvDPJrdP
rM7qA2ZvlxpZ5tQbEEdIl01TxgAfud4WuY7GpJCC8cwNp2xLyFkL7bgLFlR8JtDAplyImczyxe5z
YkW0soO68ZvmgYiY4vhKdMey3KlQ9XtKLGNV26vT6iM2E+e+qs+ZQuQDYYpFFeUeldJ0nhRpkQrZ
ePY936i1gyegHy3aMkKKcUh1QdhM4DARBGs8MJpRElckKnrXvAhVyBx1gWzHbAuA5EEFGAQPj4rx
iRrdi4pTBCnlHtmT0lnqhZpUi7bBl8Kpw+S9qiybBAleP1nJz4UMZ0dBlpf/rWC2SgIHpF4Enpiz
+5cyqZNttUBr/RQL5nY9RniLlaIYIQP841LQB1RDX4jycP9A5ywIBpBk0PmhSwOhCOXocF2WtELC
tWflBSYfkMa5TURT1Pbt2UvXeNPvy5vZ1StxlLPTlGDn8nu2PYubyMRMHDA3udRgqqMfOF69gKox
o61XwqafX1wUMRmlOqmwNtFQGHvITFK+kkPtL9TpZvcQnsHUyYuSLQaTr+VobS2DJaDuzj2bJEdZ
ivdqlxM98AbJakjJrLso5XQRCNZpE2iOJA5LVGTcpBmUtuKiAMcf+GpTRy31jKNDFTTTgtaew95k
I0cqJiRLZpO+8I/5J/kUOj39vH+S8ozncCWSWnUaylzRehApsk5RvjWfDPcphkYRbtlM54gZxnrI
rYP+jcUx96ZU7En2UADHNnN6bZ94z+lwqNFOKQHz9ifWwHWabVTQgg773HsU8f/WEkuGV4LDkx6G
d0AXyL0djGaaGxVILFQnyZwGTPGncSOgKll/R0DN3WSsQeqXIPmSpa+se5QbQ+jWUlUZqbeTC6tX
1uGGRC0wTmoDwK7ysMRPM/MIYFtgrDDUhNk+ibIbbd+gRlKiZCIW2/FUcQZjN+IhHqaRqjzYND2A
nC1BBTb7McMI9ku/1Is28zhffQBlRJB4GBIhC5H26Exx0NPfIfhFiTptnUZe0PyZ+QLgKoAMdBoO
gdP1pyMXN0xgi5qv8RideWJLegGa5gLkbXZ0aO3SzpxkvVUDI7DHbXr27DFBWlEwPDtFCHtS3v+Y
sYGDwSy8G3M+4NVXUUYmKXoGDDL4KsBbvkqevkfb7NQ+y1ivDID6qnDbBI5RnBds6Yy5AaYOq8qA
K5fAd0E5K6lcyIATTvpzNspQUdbIQHCeIaVMMLYXvd6/fjMXXuAUTMOiKDeBBVAuGAqwapJ3pD8r
NRM+t4hOdVHuvQVtnikfqAKnAqMPgJdAEaFnVSQtD3hPRZu+AsIa8BjYiWdqfWACqqlo9VI5jyiv
okrvwcNNzVBAU0RnJJ1iiMNJLjdVBey6klkVgcUJ9v0duMX/BLabAh5cdP3hAUOTy7XZjVSfG+JR
6c8RpqB6u0x3olToDyT44YGFgWIlEIURS1emxxiEOD6r3/+AmdD0+gPoq55GIQwyWsfTZyB82e+d
9Wr6n7H+8LtCZWUFXFfiG/xby+rpsMW/WcrBzdx0oABMDdMTFS9mvq83gCctgq0S4VSJ3nVki7zO
BL2mfRh19iAful14rNbRZrWw6pkn/EoqpXl1NwLPiUfj0ra2E3RM6LFLdAFMRk+PqfNT67vO3n0p
Btpau/Wm35+NhQ+Yi46vPoC6Z9gLuKfiFB3jHeBsQPq0Zv/B+2jROpn3Fzu3wyh8iwANwDg9QDGv
d3jIWUb2BxYeKObPJBQq+udsfBrT1aCtFXXpss28qAJm7dBIDCYM6DRluWW4ClnVc+M5SA3htfmI
0UaB5NtRl82vlxe3tTAeC+jEn1MZY6VL27okffr5hS1XAoaonQLpNdkDgxN2U8Dgj655oz4IBoEr
A2CXeKUEBv8UEHeJ2HqmHwfITOihBmWNAohYusUhiWM5LuoBrVWKTfYBp6v+LxoBtgEi2cTb+dJh
bFc+aAlZ6399yFeC6YWXnQK8ph7xVLTiuY0v67y6U8RWz3kjyBeitxn3AJM04BpBUyom0zXqbdJI
0TBqibCiFnbtp6j9lv2TpiysSJp5ikR+SguoigTIEDpOI4gQuVrD6yDozwNoHaXX6Fv+7XecDbR7
Q7KJ/j7arcka4051ug8OTF0OWhtGo/jAK012rbV7w5jDxnJ2O+tjWHOWCNqm9cto7N42m98lHtaZ
ayaKCsD4eYA7wJRRhlTJWraLcn44J8UD4Co1YmoxJm1qEM7Aab5/2jNlIVCJXAijblmJoVZWCSFs
uz/IH4kJuPWzrjzWqy/HsTAVDQBJBpjr/Eu3aLBnTOeVaErTWk1o0ILJDWfeIXCLQv3T3n4/7ytM
kSXPmrP5YNbSggWbs5ZXMimF66oi82oJMlOdPCv6a7Tec27xHC2Yj7lgXUQHtiIDegQpAlqxE7Gu
mLHFtuZIgGVmbsiIOQApza4RwFbwvzy7ttTX1CQHZq0cv6UnwF48LdH5zJTCcLoXn0G9ia0XeUPQ
4TMAGM8Bx9etsbn8Zny1xANzbj8xa9ljeA+Yr+sTh3lCaUG9Ju2hAjG0oONvGSMWgBugjlj0qhy7
gJs35D9V5Fbq4331/WumvRWA4ILHdPZtB+oYjSim9lV/RjvHOxgozXEnPqsb9O7LaCdIwFrvO6UV
r0lpKs75hNKIZv5OJAEAV2OOLQYYa7AHgatSX7rF80v/98uodxkhMGHTvu7PocJW29iXVFdSk9P9
9U/7d2f5f73dF69U3Wm1wBUlhHj8G8/7zTPJ4F1iainb35c0uxyMu6HVHTDsN7lVf8DgQkOw0UEU
nIiKWXth6cFfEjHZxYvFCFIltZHX9OfnZjBSEEDgSA+F/dcTtEvXGD+UBeNtc0KN+v7aZm+rdLE4
+qz4nhm5P8mv/GZvT4SiufMYOnDcTWJabzz0Y/WrrRNUVZYya7NH+K9sOl0uZ4Lakqbtz60srTr2
mdU+WXm07q9w7p29WKBCeW5szfTAJ4Iy+vlP7ZlK/8KFdhSk5v9BDEZOJmgRTBDS8Md9BQCfVuj7
c1H4hlp/+oLdFqcKofd9OXPBDvyFfwVRqpKOMXBU+KE/q1xlpRmmtSWv1KFBuZ5hcDtA43AcIpkW
8b9CpBgFkPfaFuUpTxJtovRrnxeftT5d0OBJ6s1tvPgqSo0ECc3wGoujHFHEfOIrNbaDpESjZI3+
kyAg8cPQip8lowoLrYRzDo4koeqBGULMbUrTzbq4OSmoQTyJwVR0VdQPHR9ahDwM47OU8VtWW8q4
z7TFo7qDUQMeETDGQ+lEdJ8xiPoJ8rJehWaZ0JRLPdPQMa5XINEbv8Uao32b5KUGkgvgOvpfOTVG
AciHC/nM2bcc6RbMAvwxKtI3R5JaDcQ16AImv6n/6nGimQhW3u4j4UMR7agHiQ5YdUbtdUH5prQ+
fcwTiNlUVFNF1O+udzsI+BYkzz6LZg/WyJEm3jNuoadH7yVYyKHM5VIBY4m8mQyKA/QgUO5KNvSt
n/HpeDa5Fw6gJp9Og2J3plcvzYINnHHG8IKCiAdFQgl+MiVJiOWx9DLUMqJ13Ri9WaEDDhzOyeNS
ZAPg6Nv9Q/c0Jl4loDCISLRf718TV2IdF3D6NTCW7LV+9GSrqpEMtgFvzKl6Qmo+MMjoib2d8Arz
SXrRex3yvmUcVs16WfenwFCPA1wJIxcCCTCyrczkP70Q1PFTk4HYEDMSqujrrI/mdwM04HH2qMh+
haajkiAPESZ5kezUWgllSy5ELbfyFNnbb7DXe6wNNjlGRYJVzUNDFSV2MEuxZbNDH6TSRDmGiWVr
GinN7KxBJ6vOg1iYsTSQQgi6Hw9DaPadH8nrbuy0ByFtE+GQK3mfbMUh5/19GYQlY8oB4wk6uLsL
1hlz1FG2AFbgo0Oa1VL5quRKmx/bKCy1dV+jW9Ipq0Qo8LTLIXpExy4Rba1PBG6bF8NQbvhU9qYa
Au/Je55jCYZTOk/g7Cyp/CfYwKA/pUOYVPtAkgLFKIH5DTY7iQBwNi/DCFGeJgL0XJPFsD7GaVdE
9oiOscZJc00tTXEsBoxmDCnY70KPiYHEwydsY0keLwQrrlT7ELBOhI3PuZi02Zckpehk14MRWbLP
lC94cJnFXs4ELuoDYvEgp50mrpQewPwPCmkCzJQNpcDofM2T3EoqJRmw9WUfjobapXn6ngGxSrZC
JAyqr1rl/fJLrJrUB3rVWDHZqslFrdv4DCNFz0C0CSIrwBRs8pTHER8TvawwSQdGgzSS3bZVpPAM
+gUfY2yoAWGIXov7AvWestWQlPf9RgGvdyVn3KOfd81oJvjfpNaJ1ODPQsuyc6yBw9fqCr/1t1WJ
xMhv4nNh0m2qNpECl2kaWXrDrynQHpEqXfteC3Vdg74u056SMRkGvQeZIW+RJk1y0yMAZLZ47DS+
SIuU3q1LBpzRzRDxsuPnSRjtGl4LwBPGi14s7ZCgYcKtV3pstmcSJMQcGBAVvxQT5lthFBtGT9s2
760hzDMQwudeRVKjKnMpNlSCeWDAX1XZUD75YDcUIjCnaF12KopCGXeZQkA4kvB9whgig/GolZDF
POiWFWwSpxdIVnQmvqX21zX4VTOgdWcZZzVMKaRbkrMZNi/oaglsqfBqOIy+1bHa6xiW1Bi9rbqU
rNO048gRCASJgvbegQzDyguZij1Jao+WmVGTS/Xd7xQl+hzzspAcf2DkCoUPOWyt1ku0weD5sA1s
TvZjAUcl9KI7ykBJwt1oyIYLBhmgFQUI6p2kKpMMiC2E076YLAUhAus3vmSO4Hv70ZDiCWywWPrB
ISiLgHG5MuNiK0l9UluMGva5zYU8W5R6yzLJaPoYRlF/uyxjLMC1jC89oH18sB51/c/CIzPzpAMu
GRVfYKVhFoTGfhLHNsYrnI/nsAbHdqRt2+jMsmslPKNGqWvSvs/eW/WJxJ/ox9FJEP72fWFq3k+Y
AudV+134nJk37x/kKwEIbih4U89DmY4ZGk2mUrdvM7UO0jrOQTpZ1TnJVIlzX9r0y6gHFlV1JP9Q
M8Lq6SHpTOM8Brir7DmT1dQWGPVZUkM7Y5vIjNghte9Lmwk78OSBxgpeCxA9JMo3FsrJAW8xxDhE
EjGzOvQt9M283RcyV5IEnBbKB2iIAVTLX7PhhYsm1I0asQHGFxMGA+YIx5vC5RpsX43kvPQkjRjE
qHUEXrWV+IDU0EozV1VTXpxPpR56pJOAwHfBp065znGTd5pAwKcucHo6GrKEGDnkTfar+Q6XOmOo
g7yRRTnErFyWJZ+p/B6+eLR77Ap0Vt/fV8rlpiXQPmBV+aMoh1hNAacFYRqam79VDWiNerHUe7ew
cXQMJYV+IimBwu/lfZjC6RtBnjLogm8MK2Tb7y+Ldvz+WddUNEUGEBlLGgFFAFNklUuRsE8jz26D
nVCagM61vTGH7f3WQldla1MACt6C3Cm3eHH1buROvtuFmspVl2mpCrkoJow7GTV6kFCEGE1R8Te3
rw7dy1KjLz23/I9MtKehqAYQtJsascR2ScHFgbDvBitddbIOdlvNqL7wZAE7gNtrb0siZ49SBPkE
QiXgwdFQfhU6qcQmioU9cqtqorOimUl6+D08Rec+WjrKyX7cbCmiQqC9wunlb7B6w0pNGpCQ7ptf
AAeu2hXjCm7/HD/FNtrR7p/f7ML+WxZw1K6Pr2ubUeq0DFsp6WgR4J5kOKRP/nduqp/3JVHv0z+H
diGJspqMD6YYpYMkVTWk1gb4429B4DYsKSQVLNzI4a9XFIulzMeTHEZn9+G7Gk3kJEDtbI34OKzK
c/WprDtFl8/3l7e0kVQOvipZTx2FVNi3qRGFmUWEnxTUpAAMCHZMBD/n5f8nj4rgAzSzFF6CZQKx
HZkMtrCVUo+P0WO5YY7/P1HUFWdDLSF9BH1kTvEjcJ0sD0jwTwOrL+EcL+3h9Dpc2BKPaVnOr/O/
NanP3AtgjsMQcyacb3DCguLfvgPgJgAU9h/rA7wlSvGDbowTgC1r+75WMVfC6klSWHxxSNBYy4Ct
3idLinlrKQHTiyQA0AimyPwvO3GxuphEhYoWXm8vBaAeLmuLeOo644CPODRmhnuHBp64bHUmikFh
fGzAZTMw4hJ81O31uP4K6noUTNT4+Zh6e4X/GWInzzCnuuCNLYmgrgLDA3yHGRJv34i8HSVrxFmd
uDSrNSsE+SsAf8MXAxLBta5wmjbAv2y9feVXelsca7JrtIUOgVt9RDMa/gLSpYgEBG0cRWlgQLkz
Bq4ab6RX7lAIFht9V9ohwcRMVS4kAym3EobrWhplIIccJHdoEwpcX/A1o0kzTmcqsTTuX2a6uwdi
VNTHZRAUAFAfqbAbxQ/SqFDCyK3HbJ3mp1BEedjIEx1hlRkVzwjDdfBoWNqol+O6E9CIpxQ6kNYP
UVtYkdxa3rCEIDcd1vWLd/1N1NIJXzB1jASIG4nahmQnodPWfvLQZkvaT1fJ/1YPxlGAGwA1G50/
lNokzQQeh0FiVw1rkygvRQaqaDiZfmBqD6weuHyo9z+atGBCacycSS6IaNGaAIg+dNbfxAxjCHqX
vEncBkidKFZYKJlmZmT7jm9xJmNVpmqioUsvnRSVWzTLOjIYnWr7zH2rC2lQuuvs5lsoEzBqUQ28
kDZxE15vgyPmwcIaA8VCq2fNtuU+uTgzsm9BciJVMVQwEgy1ziQrNAHyzGsNpvn3MDXVZsswVkd0
KXpJslMamFwU6f6hJGZEDoOkJ+9CuY6RPmBftEXm2Nu7Ao4BeICgwwQx+s2YQjTGA09KOXFJkn8D
DRiOUX+6f1FuDcy1CEongwJgK3WiJK6Pfsy8XfeyiazZfRlz6ni1DuooRKX1Ac0JIRgeAdPTWOts
ZPXZStiPliYZTa3zhTUsOX1LS6MMtNCG0sAPkAoSx5jdVqHF8wthFp1rn5QMNE4TTjGaBZC0pcwM
2/m+5FVV7jIlsSvlyJUnMW6MDo2p2WAm0loDgnJXxU7QLIi+dTSvJVMH53V9I4x5nbupenoX8tJS
E2NS326JkW0m5rqWRJ1epfFyVvhN7haxrXCmr1okQveD3qlOvR/0LlhwIWZXBu5XVcWIzmRKrt+8
QkjTSKtzrEx8Y2qkmBTkP4s35Aj1kF9ykGZsMsA0/hVGWUq2F9OQSwssrmmNKDoIzYeSOyVw2xbu
wLRLlPGHIHT8grgJpQvaJCsRGcu4wXkFHTEqbi0HGzjtCsYDmGjPeadePqJhK5gu4YIlnD9AFUkW
Huyy6J6hUhvamDVczpDc9cZ1GTAm6HRYvcwxqXpW2GPp7fpo4SGga2HTvUBnAzClUV0F0QydFwMm
aNGpgVy44cdoZ8dPxuiOIugLLRV2n98azSo5K8sMIrfu7rXYSbUunE+2ClUkh5XCHZoP8Sdt0Zrl
JfAvrIrBQPBK7izvi48cUd13hyHWzq1q9P2bAo5s2bfuHzhdPL/ZAmrX695HQl8WCpdZsYZgR3Z8
5oGp3W/BlpEYdQROldEAUI1VAk6i0wcUZcAkauUv4iKv8K2Hd70t088vtmUcCrQnFjiNaD0CMRZd
IMhxGdkKA6Gv2p7sotUvJiOZo2px6/u7MHsgKL5OCN6YZ2epTYh4orJKlhVuXuTGICE6HXwj7u2I
R3IIRJaAFvg/CJQnVj0ACmAaiBLYDbUfIG1cuJX0CmB9g+32keebqG9UOVqNlrp7Z8wHMK8R64AF
HWlpeoafKCPjDQ1fuOkQuLGXOYxH9ByxcaMtebTTU0IZEEmEQZxoFpCjuRkwFdiUC8uQTLAwnhk7
SM7oZ//ALzS0zPlwl3Joz9mXhYAbI8hp7eSpfhqB8s/p0YGxiNmCbpyx4MztUR0wPbs3PgbdPwWW
ukrRyA+GypO2XmLXmHGC8D0amFElQVXQv3CtvKycRTBeKXHLIjLyPDK6amFr5yQg8AHxEEykcMMM
xxdN1EtCRtwqTLltr6iBFSkou97XTHoA9M8goJdz4mSbmJxobhktL1quJDVxizVvTM3Q8Yq1REva
9vrON+TVaCWPhXHupo6sxFjK7c0v8l/p1EOXawyq/nwD6WpVojek4I58EA4LVu+v/kJr6eUiqdMS
pS4tmxKL5DfZE/MarhDesXpkAnhe3Kl2CAbdt4X4dXZlPI/9VaAh6PS/VpAya0FgiiKrG49AjEq3
qFouGBW6SvHP0V2IoFwSyZeIWsc9cbUVv4m+AOTmvclmaVU7zvK2MphZlwanZl9QYDr+96qo8xor
TgzzCqsK1tKX8IoNfY7M8jPbhmvUprVN9KjagTUxMt5X0zlvAelftHAg/ytP2efr7Qz9KKwCDfdf
ynJdqAwkizyTBQOXk/l7DlGCGpGFC/g/yATOtISJVZWjXT4pA2dPjPSzW4MOnbfsYwJI1c0SzNX8
nsrw0rE+TUMF7XppSY+ZfGHoCEDiZSdeJTZjwRMKPKPaCaA3abbC94TY/xstEdLPRUASzPZ/Sf7b
gIsXuARkW8qNkCwderMEkJL0iK6Hw2h8aGazVRbOcFLHq0soAtUQLMbg5YEHhvzf9TqlIm+KCoA6
LmaDcqNUgmYlg8zbKhGJmffVhUZrA4PttSzqwQ08TosyPyZu2j+l0ffP8B6Am9tk6u2g+boqHiqU
SooHD1AstS7Vh+gd/z18lv2mPfvrarATn19Sp6X1U+fclY3PERXfJAuvACHmlHXAnZjgjYyBwQZ6
vG5jJwIyIGZKB2fsDIVbsPW3ceHVriB5d30Cgib0Ci/gC+ru11t53m8KRjZyGIXOrEYbzN35+MyR
JUj76Vyvzn3KuqAsiglTuCLokqekFmwdtnLTuOgNsQr5oeU2vJIZCRiMa//7/sHf7DHY0RQ8yzyM
BPgYaNDHUBEaQmS5dEmavBaxb2cF+C+a5vm+mMnMUUtCWR3gHuDyRTBI1/uzXuqkBOTvbjX4Vi6c
QgytdjlKYksjF3PruRRE2du4wtamDQShV+gpygtDTbX9KOYL2zazHgx0TMmxCdsClMzXR6SIVYEW
oBDrKdwC5KVqcFYKO9eWSswzqgBFgJ8BJxfpY9qKc6EIvOVuKN3hWUx00SiPRLQazb5/OjObdiWF
uvyF3LVqLo6lq7CZUUXH0BqRM74v4/YuSdBpwJkinciCEJ7mQAKuT4HuhKhyOZnB2G9LBGB9cmVr
Iq4x80iSjbjyYqNoY2JovE/0vmJiq63jpSrw3J7KuGCYl5n+kCmzwqZt2RWSQFxWafVEEh02/IrF
zPCUELPwS0ncW8uKdePJAK4Rhp3QgEipSpRFHZ+ofumOxdvof+WER43bFHgU2lCDFrp8xRTHJA/O
fWFr713tOzWg4zg3YFcS3xqoRchKg15PQC4dtB6wBPfPhUbPQy5j+j6kJ4EcjCITrcpxGbcZ26nE
bUptVWeZIX8FwkSj8c5tosqInwpFD4QVw26SOLRVYV30+ypQHNWzBnFfggk2eb7/SeKtscBEBVKl
AL4AOJXKX1+uphnjulcV+LgDeSFaaNSxuOBszmi8wqMpC7USQQMzGqUDmKYK+qwjtVtwo8mHmx6D
YLG8YCRmFA2z0irAM0CmNN3h63WETaWQMa5qN4833PhLNM2MIs3gg1FXhGQhOztjka6EUXc4yX1O
zuSydqVSNfjmEBRfbfETyu/3z2b6NZQhx5ngWRJE1HfwQl2vCRWWvi2DvHHl+pNBN5uqYfTGB7Ec
v+fZs4RSzH15t+EWggFgkCCNKKAiAYW4Fih0fiGIcte4geoIdYT6g5+aUvVa17wuaG61Rr9YqFjD
V/7EbuN1/gSQAi3eQFNdeVuJq/ufc6s3IpJvcDzBcsKhN3ZS3QsHMEmTgUnEsHHT7FjLP2q6i5R8
4UbOyUB6ETxcmB1ELY9S/0DMEwa4K41boqczBFFfjjxT+7/NO2MJU74DhzhN89MDmEXGylXUFI07
2jXiA4AHAqsReKRL4fKtvlzLmRZ7sWEYN5fQDw056oDsGWupkROlTjuCIWbhSt9ajUkS7jRic7Sh
/CnShaRA6MQCxaLGbQQ5MGquP/DAg104m5nlIJXNsXCXgVAGhO7r5VTE90cMDrRuZtqxgVSzLi6k
eSd9vr5gINu4kECdfiMTLUITc+uixQWQfKCcW6v2w1K+nB5nh9UHR/OEJsDyE1EgbQBDRcvLRoha
NxHTffckd/Dg67VWYlQxPKfBw9gUr2yfrofK2yQg/wTuYy/alSwaYLz3nwK0B2P+P9nnmSGQUx7m
O3lMbMw0Md7j/Ss3c674UgUOKg/On5vxVnVoOAQnpHU9tWLWddKGVlsNP/eF0CM3/7kf/0qhDrYo
y74shqp103Hf+KBdNpIA77P4ERzFtDekg99hOlXLjz2bPRe/cmBHo+XzyYJ9mVnsH4MSKDzQJcD9
gS1fKHGby16hZtXgojVa19oGEP73F0qDPEwLhQTYVHiUgBOj+7XaTOjYIm0HJCQw5y68xo/RU/Pc
7+ojYFMc2UwAIxoe1cAMRqta8/q3bN3/gunGUwousXCa0fYLNxBjTtdXiAniLmYqfnAr8EvIaWBw
+TapavO+lNvnEMvEWKaIiSE8vX9e2cVGykme5mPvDS6X9SsZoBEScCqy7IVfSsjdtihgQ3msZWrr
APmzOB3phaSuzmS2rsrRHYzR7NfCtjj5QB/ujc7MrGGLCeOjb/xGzni6v8K5fbyUO/38Qm6Yhk3G
MmR0X83jUuQ9aTt9Rpe/e9rdi98t8lHNY5JkdDVddD7bbQ1sO8l4iO2lrtMZ7/h69ygfaSgVBnAM
kDQYn6kTmfleXYvrbDU61WtlflSrwWFs2UVWGtyTpelZ+cKNm7kQcMsxYItqA8a+YGCu1zqqo5KR
LufdfuhiA/39use8RGyoiz8Sa4EGBcVLQ/EAk/2Y889lZedlYMdZdwg9YMkjSVnI46rNd+Ng8Uu8
arfPDXqwJp5AVCcQZv7FVBfnUAYAXuJ9Du3/aM838hFDYCMvB6ukLwDIIqayzchsgzK8IDv3tWte
MnxkoBcAjo3OQShqjgwtkpduiR6T/yDtypYjx5HkF9GMN8BXkMxToqTUXS+0kkrF+wbPr1+nHmYz
IW7SptZ6enqm26wjiSMiEOHh3gN7kdOMycM22BfNWwQF6uvmfvo9AFw0CNQB64PcX/RKlMixNMWx
7kW1eWtI5QZENysZz0ImCZYNGeU0JOTUMDThqCkjydBTtHSPh255H/vo2u4nyug2+0q97Kb0VIkl
Kutv6szR9A2HeKByr2wiR7G71UriT/90+WOEUxf70P9MfKp744MMUgLzqID6CllYZEfDvml3FHLJ
T9ML5NpGvlM3Vru/vuA/i6gQcQKsCl0oeZ4NEMvtBa36EZwSulfpEgCftqY8YOaG5M9lrDKzPaTh
rdoeEnowFEYmatN0Exsf4JbqP67/kp+dqu9fgtALHReUq8WqsWRUpDInDFCST5oC9c10fkqCO8mO
7o3oLgMXibTNqtvqqB7Cg+7FD+ZdfUhP05fiuypTXxWyA/TK2mnUBg3QtBJIfuZjYFwyKJrgFoIy
qD8v3UNSN2pRxvh1I/9sQX/JrYdM+/tXh350JeFZ/np9NX72KLAa5/aE944E5rjezGBv6Lbk0N94
FmQCnn97j39WPkybA+2lk4cl8AlhzQHB/4HyCrJ0FmNKDE+7g9gvxYTG/TBtghNG3YwNpl7TbU9Z
P5yA76sLFhyrF0vZqLfd+/SLdLfSZtJdlW8m8mCYu1wa7BKy0tVG2kb6mqDGz1B3+UuFlIEnNe+I
mRkAyXTMrKAJPx0MfQ3s8DPowQqqIYB2w01g9PVyp9VQGQLS9Ibnj3ZST8zS8Yo4RZgmG8Ka6SHT
dYywJMlmLSP6OSIw7zlyXPB7KfPIsWDZwmD3mEmd4UXVp3GUZvFQJ2+cDkSb445HdyNA4a18mqKV
T15c1zO7QupijL7SGg034Ple6ugpx46X/7R3dJ7JIXROOoWCQc17aUyKyfDaiHsTSXYd5VvNGFZe
f7Pz/nGYz8wI+TuahaFpDYPhGamxNfrUtMlYftYoyqZWl7lR2pYrIWshQs6BCjVz7J2KwvblcVGy
yoearWx4afme1GD83zSJccKoOuulaBcOknvdMyx9IdSZMLI5c7JCvvjSXmEmRJsC0/D6IWd68Gqo
/Tb2H3OMTQ51tvJxS/F4BtyiBIfkGSKxl8ayCLOpoGs1PPBMmkyawFpU5DlZcUEL2R9Ard9k32gX
4nUnhOSwlQyMM6u6Z4JcLKdgcU5OWfqiG5jJ0V0TB2VwLQjEuT14/wm4qT6SfFNZ8ww3RuYs7T0G
2IqDc7LN3NWCwmLCYFIFfHN4JGOaRlgEo42mVk1M3cvj9MAryiDa7EjYXwxohKbKMHVsG+Cb832/
sKffEC/A3OlMGq9pT4G1K41XC6rej5Dw7tqbNForjf1s0sNtYPB1piqf5/tEJEI9TlzrKUI4+A+Z
odkqNH7rZuc7YMr87TuARrfGKbqHkq0zys/N2hTX4oE8My8sz6CjYIfjjuR0wFAmD8FJHcVV5TQB
BsiwmsBGWKO2cguWDiaQ5xCdIwDPABd9eTDBQUl6MiJo+WrTbFHgisF7CR3Blbs2/3bRnUAbC3Ef
r0jA6gV3QkoNA8G9hlzxCRm+6+rsZNk3p4Btflls87mN2K1sQ9d5QzzJsV335vDqfrHfN7+fH9sj
uKb/hGCpfwSj1vtu97DbvT39fXgEb6BzdALv7Xjw7ePDGmRqaTvOf7IQJEvad7wZcVr5xO0hfibj
sSfVplPuFMA1rq/PYpZybkyIWH4WTA0ddd3TALEv6wMAjyp51vON8iFVG113s2ftQG/i8uiDiP26
8aWodW5biFqz3nUT59gbLX3XUbzsawdT7NdtfGt7XjsAgncPfLks+UB07wiuxWEzM/aAQA00TCqI
Tsms5+Qm7sCoA4WdAHP9h+YGz2NIjjtrT+SlBJQScJgBjI+KsHjLE73VtDRBnAnGX8Ww6+Y4HTA+
3UXNUTY2dZ6trO/SFUNPBLxW8P5IiISzX3FaSTNnglf5MjMwQhWu9BC+3xbi4qJIC9+l4IWBN8jl
JQaiIAeMKzW9DfQN7f3TxL5MR2efxCX2l+983Ud25ZjMjYHieNyRffr2kjEoZpz+rA3CLd3z818i
+DA6Dro6dfO3GsfR87UeL7BfAEKsHKfvTbr2xUKgAz9DOOYEX5yx8QD+zjcLugEfDbNYffP2sXna
U+frW+PGsez7z/4NIk2sZCgwgxVv83um8Uo2D8cCEpovrb1GG7d0oUB4qUB8BGTSKLRebsdUhTSP
yhbcEWDsaMdDp+2KrFs5VYsrfWZEWAHJ4DVkhBrTG+ArKBCWoEJpwSha/L5+cxdP75kdIUA0BNVi
zvExbTBAfIs0GBSpknElP1peMsy6z4EIEwPzrzgrzMg1za2pG0wPPEJ4KNx0404Bv8f1T1nKMC1s
CXDXBHURXb00AmKQLgjz3PRGCsjkC2YSymcyYFIUxYni47qtxe05syU4dFUGd1QdZ6YXWMfpU46d
sqptpVlLmpecGQhbv1vOiN7fGhBn66Z0bV+bYWV6Jci8Y23fNLI9hpUzDA9IpgY0Ey3rdP3LFuIi
9gnPW4RxC/gD4XRTsDIHZaqZnmWM45EqYeXySNlOpXnboEoEJp5oxeLCEYRYLPSxdVAizHjiy32z
Rh2CHBKcilaD1yhGhadrnq5/1MJ2XZgQqgQkKlQQRsCfKInONMB6dZRNpk2WrWnGLBx0gnkDPALk
+U9LOOjpFAU8UWCoqv4AGRJiWn4cVmYJ12zM//zsUExcJgGpYYMnv/AtLdkpwwocenG9UMzUDRQ6
DCRvlyYsc+xSPuJ4D6mZg99jfDJNPPF1CRxfCcY4ru/O0pHDsBeAewb4MPB0uLSmBnkG2fDe9CS1
CN0uLMBZPdGE+U2I0aksCrdtEa5c4G/9cyHEoExMCGjjMCuJ7bo02pZ+2CqZjE8EQfQtAVfzS7x9
qZ0e0o8VhDQq+y5gEJ7cnu7v3++pc2IjNONuFGjG2T1TwQDYs7XcZXEhzn6TsBCZBFAhuB5weiz+
xKOB2gltIc2ARgwElVlnlDq7vvRLZ+l8FdTLVYhrsKBgGs6EWtSjVp9idZ9GKx3aRRNwJ6ACwr3A
Hl+a6PMhA6OQYnr6dNcHjxPGqHq6cr+XXAgAZv+xITgtKwCResR1+Mmp/xwU/ikVjXt9pcx5KX4c
mDMbwp3gmly3qORjpOIwHl4aF29qm+Ps4DWNPxJWv0Efqj28aazeIAl++ipsaT5YoHJlGF4o7NPX
/oTrszcxEBTZ0KaB3KQfsgH/cyYlBVUVcpjXzoY0ksx2hvPwL8fL1FAQAf0EwCjire4afRzGgmCz
jUDfqEEKOqmseCtHc6+2anZnYmbKWVm1hUVDzRTiTwD+gQRNWDTk6YnSk5R4Bnke0z1eQAUUu9Qi
+e8TDIz7k1ldHXP9IDm/PGTZ2I59rUQEaQxGGORcK5y0Q/e9b2i/cmWWLun/mkKz9NJUmht1ZRgS
znNTP8Z696IP6iuJFM5Ah27YIbRkN9cXUVQ1QhN6HgEBkgYIr++a56XJIKWwGWXEe+MQDK7xoHpB
OcdJ7RjvLEx72eldw8CnteEOdXv7TXWhjW3WOzQDrv+SpbuM5Ao666j6/hxsyg2jGlK9Jp4lHSTz
QZa/LOQ+120sri9gKSZGuJHJiVIREkmMsQsK4lXhFNvogd1DTx6lGQM1Ze1+irfXzS1+ElR+0POe
talEfm0AlyY18jnxQAfHDMyjFfQ3n56vG1GXAiq6pqiTYxAGAELBs5Mx1KVobIlXQ9Un7I89WLMQ
t8e/A7+XU9bRjUUxHCnfVyYqdPoWjH2pf8ynhuW7SDoNXcLQ52CDFLDR72+DEORJEPVq7+U16PHP
qYT5sOESAXYKwB+mxi4PWz/wuqn5SDw/zAAV1zYhP/Z46AV7lTuGYpsYz7Ab1fqHfSDYBH2e9UK/
UXDhda9RsHZoxFN6KFATwh8kMLRtfRQbVzqb350J0ZOfm5pP4FkCVfeYE5BimGrtbjPgDwPN8hF8
/ihXYEQJKLJTvh8gA20hE7hDGjCwxA5A/D5hdjFl98H2K3DZTYRVYKFlh4eHh9a2/iHLI4B9ANEJ
7JEshk0U0HMjBYOIF03mE5KgJ7Mmle0Pqrxy377Tqx/LgWQfsixAj0Ii8HI5QgizgcrRgo9GpEr3
CescZTO6DbtDG2unOHcR++rYZ8puin0JkjeQRKDrq7jwdQwffv2mfL8vrv0a4WWlzJTVZYBfk5oj
01vHAtfnH6nfGnzr50cz8+KwsTUTNTsL8zkQVgL8HvIrzX4sXL1XwTI7bECyBJUlwLKlo6XtgVt2
SvM4NjstPtIYz+nE5jwBQfCbEh6yIWJtcte0m0YCNTBev7ZJmexFUDXTs8bpTYg9BHujHG2zW/tY
rOy1b53TmrODKMVgBJ8GAq/QYdgQRL0Y3by+nEt+B61i9KvnNx3qs5cWmiQpcccD6pHhnk/g7Iye
qAYGxHYlRC1VbDC0BVL3GTwEAIZwp9C0CKIwx7bVuDcFewMnk0OQG6EnxxCVQIthYfbPtHGYThCs
cL8+Kfv81Jn5rajAXVv+nNOfkVH3IXFQiWBObK81UBYqBNCCgYrGrNZjaqbw0uwqlRMtjKmnBb/l
8Xc+NGA0+13lvy2jcnWarUTLn2QccKXn9oSsJK6GSuMl7BH6IQe3vrapIJjX9B4JEbXLismVnfVM
Tx3rGMW9bQ0bP9+HSArN8YGrCXhoBjtVXG3UcAAhCg/UPaqm2WNTOanyPir2BK3BTGJldUq7F9o9
Jj4zpmSXSGuTFYthYV63eYgDmBARyjm0fRFURka9dE+Hdx+ceiGaTXt910E8XfeGlV7rUsmcnNsT
vRJJTCusYK8DVepUZK+G9Sq3oW3eGYUdWA8lhacGOcIUuWbyAPpC35hWMj1RMOE77zr/DaIvCkFU
ME8jeIN/J4e2nz+CZpxF0JlRHMvaYvpD1R+Qwdga2UwZiE4Hl8i/5ag+1SF0nXymrE7tzkdGdBno
24IaCe0iAJGFMMnlUK6jBEeqx/57WoUKUPFZlrZpHtJgV8Ur/mNhDGXus6OFiuwdMoiqcIQrSGRI
RVBSD2oQWuMa9wawZ14wvFc2zxo2gf+j2F/3WUuNxHObYg8cVfbSN4MCyw4ENCh8NqE97CQX5D3s
nrLXHH4CdGgOBC49DGI72Upv/OfYIq7t2TeL9YjRrJqwme0bw4Y35rErByAvO6jlOWazDcfG5s0d
iHKz/KirTlOsDYbOvvLnHv9nzb+RKGdhoR2CmBs97FdWedCkN6rZRN7LGuYnw3DljC+eJ2S+kAhD
fxDdhcsAEeuhMVK/xrUeFQb2KNtqnBQZaUyOknmvapWdrDWLll3JmU0h7IG4GjSrAO56mubq255A
rxqLi0YwkA/M5K/ls+L/vX6mlrJ89N7xPASjEOYihM+kRlyBObanXmTIDs/fZKBxiuTpupHFfUOt
FlzFYK8EyOFyLce6VfSipsSL48yO1J3fpw7xXa43trQmrPn9cv5xSHBGwJiOCh1evZfGTKkDXr2B
I8D0txPv470MWXRcSBYwHV2igD1ZiMMhWKDQhZsciX2gC7Yzb+6Lm955nzFSPsv2N889+5PaOVI5
kKOgi6Junv9cX5XFE4a3HAoPWJgf7+VQMtUm7+HIjTD3qI8TPCbHpHXwCtkk4/ArqStQuL9dN7oU
6SFLApQx4KBAZAjpiKwULfrhMEobjeUJspGbbNtaoF4rkJMoK8+7xdN1Zk3Yi4rXSVwZONAmXGKp
fujqnxGvteuftPiGRD6B8UaomeIcC2d4tLIkV6UQrl96ydqGpeZH1+zb/ikI3lK+SzlrAeyTI0Sj
2zj3MmU3GATkHwWwIB+xdTvORAEtaKjG0q218pUHfFtH25Juy353/bcu3ARkCGD9Ads4OFC+i69n
HizRtSnsQQ/vBc0I5vx33T9hcpAl/X0drxFeLcwiAI4HODnAeWgtWeJLKbHIWFjp7MKQ6CMvqXZh
uJ3Ibqx1FkPqNSds4omToEjXsWHC31RBCfxk9CvXf9GvzdhAcJYpKLKJesGBMvGqlDrqKYEbGm5R
bLNTW9sGCgshoNHKqVkLz0vH/NyikA2QTA/iOJzdWoS3ejBJ70GeuIXPMeP1WSf9W4+U5PrWrpkU
blbrF22cjjA5Jok76cjr+dOQ3hWYUg7S3tUlY2VSb83g/M/PzlKGz5uabpgNHvxD1kQ3if+nCk4Q
a3DyqNtd/7wlbzVLJMKxIib+6FQarao1NSo4XgahEqk+KnTXS8wEihEEuvStlVYSrMXaHiawZxa1
eWjvOw8++7y+7nOgJ4BTUwGRoYcBr6ZgV95rGzAHsl+6WzHzMPckFPaUgDypY0+NPRE8fd08Xdna
+bQIIYWiRGXhszHfCsKWy5VWgm6E4DjqwzjILgk+1LLZcUJZ0a9xMy35h3NLwp6mUpmCawOWUv8X
l2s2v4UU2jppguqYtLKli5+lQ6cV03sI/uIKB10YQNU4JB6aT8ig4o2uQqbFLGxFXqsNfwOdfizh
94gG8Cdoac6R4mw3k7KbgqqKyIw+ieI9BgEmsjeLz8nppPdkcJOwdJJnKDLwj1G5iZrRBg8E4DDt
XhueRnOrJmsdySWvBD1FQN9QS4JTFrFZVWLVuZSheJz10NqdnmvlpFM3NH+VUrYnxb0WFC+a9nr9
Gi1u8JlR4fWWoLdgDjmMdvC50vAF5KLDi68WcyLoX65Exjmv+rHoCIhouCLio3J8ueiypJl5BGUN
T44y1U5TIAiltFrj/Fg8RmdWhNvRTlEqd1OJgpxyGDN04tAN6jAF30PLe1wDTCy9u8ALg7g2y28C
6SkE+14DGSBCN8pgb1x2PiaoePsg3Ylv6Cl4SVcQRoufhqXDHcELH5oAlws4KVWc5nGDsn78Tjmc
uP7RNK+qtAZqWdooExkZgDPzLPSPBJlEqdZlI/EG+hRNHuUrqebSqZsRtt/5MBTnhe+oSedzTEcQ
D1zMzKjeB5BAWPlLBemf3vh9/YTPLko8dJizmZcLozg/RuIrrY/jGGNumAh1J7VmhfqYTujBPDQo
X6955qXyGqCj/7FmCk0n9ENSFfhp4uUN3WvFrVyAWSp+r6W9kv8OQarl27UBzxamxzgNnbJWwPEz
HYa0diHIzqbkdWigF9/safhChoz51p3fP4QFBFRsCWz3A4rc0TGBWoq8n8eAp+YA3ok9uM5ph4t7
wogw2EFYLmFyJL8BiXU7Mik7kSBi6uhcX9mFEHzxrULNEtTPfgTyC+I1anjq+Zaakg1IPCapjhj5
6fdcWWs5LZ1LSHNizhOlS/gRYXV7ZI+QvMJeZiS241y+pVK5v/5RS1cMwg0YmMOtRiFl/uizwGD5
bTuCppJ4SaHrrEtVyyYaiADkDBWlMgjIStDTZgfx43xaaLxCaQBEnyIaishhkrXcJ97tm8EcYF0A
xXyZK/xvv24/YucDqtzsDf8dMLSk7bmur+OPrZna3fP1T18Y+USCjpkpPMbQeAav9+W3h2GPaXMV
P0UfXK1lGXEy85iEO7Pdy9O+GxK793gDpu+DDLDbFOLdskHuDpZEvkbfsQQCv3gsCL/FopEWKLSi
nlTtTB7tpMo18TgZTwXYXa0t6h15/NfX7Brvqy+QiYxrneql6tLFLxDiSKUMEOoa8VwJ018F2TRN
u+8i8MUZG2Kwrn+YZz+mrzJNWFbshzU0xtIrEpP4FPORKB/iQAoZCm3TTio6TkGGjXnmWt202fSo
A3fD08dYu1P9WyjEB/Enz/4a2lPc78fPCSzsBrqN8bscjfZQMkVrWK1CKhaJoaL+4e/Z47Cm07z0
rEPvCy1vtKZkE2DLy1PT6hL0tKqGer71hndskPlOh1FDmte3xpjZVE+YFR8zbof3mpXbpb8bJwfz
M46ytmYL7sECxwBBjxjpExoHl7+kC5QsKnsFD+8JVCT5IV3Te1iK9rCAfzPIECwwAAunMgy0ojQb
iMJyum2hSruT+INi3M58MtVDaeqsao7RGgPEvNOCh7gwKhzEvo2ays916ln5k2F9zI0urm1W7v6C
G7LmYhiIrKCmBFTm5drhlHQlLSRUAuQYIOUMzPN6pldAJxTPOdyT3YVDvBkAOkbPd4h3oGmsb+W4
pQ8mkUymlNY/VFfhjADfxYYScGAIb49GrfJM4dhNLt0q1da/l4xjihJ+drr+6QsJAuqAgDQSVANA
ZyQsb8OrWK8SLG+CopCMvF9Njm2zQ8siQDYXrlUflnbz3JzwWaNSjH4D9SqQ399y9XcZ3Rqg4/7/
fZJwJS0pKdtpxCfFLar/EPwqN0qtMbVyyU38D/k2BsyxTYo28yzJwsmhKk+TVi8sL8M4caI8aS0a
hNJbq64diKV5wgtLgkvUQW9VJHkOdhy1fE0xAzRCybTWt42/IX1zLCxGqt9Ni6ecw9dAy4tuDspD
BO4YlRxg5C4viFJojdVGleWpW33aJsl9CvEAv7U19S5RLHT29kZ74tah1J4kMPrGzxoGrdf0Pmf/
IrqC2cGhbq3KIBMVNlYfdS1qjMbyOsz0cxB6TAba5HVgN3SlmrOQogNoALCngawZjL6CpbxQIx5P
koWBpNwxgpsxaxmP90r0QPuX66d16Ub8r6kfbIQ5lBAGqwt8L5MPjQ+CAoyMAxhw3chCcgO/pqLq
iHlNzIaLoLrCj+JRinF4ovSxMpw8tY32TWnwIIhug36fAokQ7fvsF5EA2alcC7yI7Rb4Ny7tyApk
5OcuosShIMvCXxBIxEJHCqAd70zcmLSU3wulegPIBWo0pN+kWrP26F6oK2DCG/O/KHbOOsPfha2z
jFauFCAuewU7qRg22KXKei66GkjRaVTaY7qRmV6611f755bCJkZt8IKEvrH6jdE8s9knqPUPPPY9
jsww4JsW0rD9Cjxo+cPOjAjhvuHqKEc09L0m/RvHJ2uT5wyEmSbkjD8lTXbyae1d/DNUQEsBqjZg
jkDTgopLiUH6UfbRQvFCDRBc/72ITK8O9G0X/knzG+BS/vtVnHcN9E+AE/6gYOn0MgTpQ2x5MuY0
x+lQ7eUqXmuizm+mS5eCbzozIjjVRgMLQq2FlqcbratoNwVUGoiF0S91m8cPg/Vq+n9GqVy58wuZ
FMwiXphQSEYxU2yS5IjHTTLhDvS5V6jxwYeoGzQxWL1vZ5gQ2fRht62DyFnFIC88LS5NCwHLygpu
Uam2vBptzCF5fhigV7cbHChC+fE2d+gfi4M4oNuQwpWMp+t7+n98OMrIAAbgu0U/RHSIAKThvN5K
3rK8/4qBaLrV1F0+IZpNKHbaWhA8N5O+cpoWiBFQpVIACdXBDIhILVRdTKPkdZQjeEA+5vQEgiJg
nT+JbUL1RrIHdCQhcucG7NfE8H9Rwt7WJ2c8Wg6wVlBLBMR9c30plm7T+e8R7m9cZRp0svF7zGej
B/1nYKum26H4qajv+iofzvx14jnXwVgNjnoAMpDnXsbvIAL8zKQcl4lCZyHCgygytpX81vvWpq5D
yBZvfB3OSqF27aMfBV1e7ZYME553RmNDHFpu/8j1hqSoHYHustmSNdqC+dz9/IWgRMZcLkQp5Dls
nDlNqmhJYIaT5UEJ+z6UQkgb18Hp+pr/DOs4Axq8L7j6AQ0WFSoLJeVNPyIYWKCWbsD0EQ+npoAU
Ld62q0THixuMzuLco8E0JBFSJgz8FxQKNLhojWYnyh4vwgCAWkoL1qg5izHPrUl3crKNpIFJ6mBT
c1uUE0amErehhOn0KYDo8vUVWAi+mDrTLNAiYRgUMNbLVdbTOtRJ5CMcAuZmHH0U1hQoXzR85bqt
2RGeFa1aN1MlI4GSWv22ifIdxgQPOp5u8crcxpoh4UER1SHoZ2sYGgfXsBjPtmFor2FtFs/m2aoJ
6WCkFFlpNYi1Zpf8pmECjA/0Wa7vzGJAP9saQyjv6XiygCQfXzL5tg+Unb4NcG6eP0nsBO39SDbX
7S3QNOAyUAwh4C9ICUX8kEFiOVXGzPcSJj3KAD6GT4MzgzOeQIHOUWUjWxMMYTfk4HUgqrlufekm
grFunmrSwY7yDa46u+2pPugzTs/3iBGyHLkfpka1/FVugFXuVsbEltKxc1uCp8X8vCJ1WY50rN8S
/VeVPVTGiomluz7z3xHke8ATiMD5qPFTH50Q34NkPQEVcKywdjj62l7RDubazs2nTfSUGFaBJXRe
INYtnEazyjEMNTWAlWXyDZITG5MrjhRKXyYK4TVVb9T+s+5XXkQrRkWKWA5J79IcS99rxxyoZZRF
rWMt4+UHdmw+pZiAJsCYq+Fa0rloF8KHqA+DzhzzQJcOy8eVKJK69gEg0g+8xAVn02j7itMcjLX3
5eJBObMlBMlWz8sslrGwQf63TJ6o/qeS/iXhRH/3P98jOODMbwJJj/E9hglY70Hd1y60l4bxV5zc
gnyyCIwVj79QN8Cz78yi4Io1jYMWVIVF0x/uOn6rA9si0wDdlNugOJWoKYNi11Ruhj7b1Gq4u37R
FwrJs3kwgIEHfIabCKe1yMxyGjOYp+hEMcV0x+yjVH5rwYNVPirZzuIakzWWJodk1Jz8HyL+mfVv
p3vmZ6ZpRoGU3AcaSWEVQEbGQHakdzJoAJsrMW8pSoBtH/8BWQXyLOGoxrWeJ0qAZx9aW1AwCLfX
V3LxJmAGHhOEkJgHZunyJoxwBEZrwI1FyOZswhtniAxiF52/7Tp3eOOFDZmnFaMLhR9s3/yvxogH
lkRMGJq+smiZKTg9EbcLcIkCHyXthslJIRqlV2+cbsrQjoJfESbLNnFhV9Vrq6xKhi6u7dnPEA6x
jB5zYvb4GUmrQcOJtebjVLqBO26M7eCA6c4H9gRUfxVWRVo5Q0vOnWCyDcUKnc6Z3OXCNzQKhiKC
cx/jHU/eoW0FjDEr05o1il0Ya0wdizfmW4WIzLkwan6X9uKQgF1exkYDumEPZvbc6fvKsnXftIv8
hvPIlsHSW8uJW6IXI4NYs/2HcDYPuasYvwTpsghtzssxlqUJzh5Dk7YSb6xyi9EUv3JU9YaWK5Fl
yeueGxPyZKp2bW8os7HpeZ7gqm8hE/YvTvDciHq5pjSdxiCT4NqRbvh17STqr1QDGbfyGvmZrfTB
LsOAMWv7aVPmTj6ka/do3jQxaOPwYD1lyLKAe/PyB/it1qRhRnwvRu0y1W0AcBzMQAC1hIJbduTd
pk0/aHmbR5AxijZEevnvvceZfTF+g0sUk5Kp6UMM000bPDaH9FTZo7wpje5RxuM/Wp3FWLqzgDfg
6gCrBcy2sLGjHMdSp1q4N725zRLPUD+n+rX2j3KRbn29h+siDuT2FP5RBbELas5b01qtXM9WxIVH
jovUAdQUqAAIAVflMi/BeS3BbWISZHwM2z2tQDoG0sGAg1py6BgBX0ClxV5RKI/XV31hNmPuCYAQ
B2KLIPoxhZig0r5q4NMlL76Z1RaHDbi0UW7BBkAPw0u2dB+5Uuaq/Sa3q93au2XpTUGRaqCAjXEE
vHuFLQjbvqkTVZfmY2+miRNGm0w/dW5yZ2GAzvXV+5XvXainwSDIZTENaEF4T/CVg0+yNElVyWuI
bPNKcgFxaUco0jeM+ltS/pWt3tZWb9fCJl+YFV6BSqboJXZP8or0cVDu1RakxoQCGcnAcrEBjSXy
1sapwzXm+OUFBnAN+GEFPCRiMVsJo1CbyhYxH4y6SsQwJ5VNLqdAjzN+bHWwrq6x+M0HVjjQkBCC
6ArgSbP0iODKIly1gdYwOUrgLoc2Vghdj8A4gn1if303FwIfRc4GMgSQyZtga7/0WbxoezOWEHS7
gu4pqhQ0OmYZ3VEzshXtlYBJ9LrBxesyU+OAmwQDA5rY9SzjoalGXYWbltAGQWMJ9HMYUBrMfUQz
jJE9QG/dhliDqxTgwSOgcAauTUcFB1m1E6tvefCoBs/aWgawlEODxHMm1AWyfSaQu1yJMDAiVctj
yetSKFVJrpHjz5tYg+PCm0/JWTO226DZqlnvVsUaHGS+NOKOn1sX9sFQgqBt2lDyiD9lrGkALzI8
s2RVZ4AobQ2KubjrYJDQ0S8BWl3s8kdprUI4poQ1SIGGMY511u5GLUKagQmFtIQukrJah1+IFRhh
A3EAOgtzwUx4euW8lVrspwS8BxT0VLV18juLbwr/LvdLhjEJUNmibhaCQbU4qtVdnh2LYSVELn64
OZNjmhgAgaLV5SZrSZ+2UpRL3mBuacU3pIocgpYxbnOt/YFY18ppX0h8QMQBWUtQcUKkRxdSgsYE
//eAig+0m03ZsUo0cCJJyZ2OFGsEKot+SsHiQqwc9xhlpstv44PsB0nQwBZqFTbO8k4K5WHfAX7l
0LS4DSzM7CdpYRz6IhztUDHXAvHi6qLXgacLGrhokF3+AmkM07ENZcnzcXKtFFWDEC2rYwvGmJi/
h+nriitZikSwpkBpCNOtaHte2pusfhz8DLvZZEc/Tpzmr27aBjfuoPhAjITh+S2vdRuXLuq5TWFH
E9BHtZoCm1nNzKlkpdtiliP98O3rH7e0lpCKngms0TDWxW/r667jkmFJXm3673lVbMoUlJmgPkp/
YXhD58FKy3bJHprh6Lzj7YlgJzw9i0RR2yzB3rXEjnm0le6ardKqtlw9Ddnu+rcteYJzW8I5SaJI
9ov5nPTDxKIWiPs1d7oUQM8tCPe8yjnJeTlK3kvIVde0m0hyJYBFr3/HvNei0wZYAtECBU5U6oQb
Z9YmVzILqZdZmbcD3QXDE/X3ZQX+eaVCAHHDh+sGFz8LKLSZ/x0Ntm+o5Vmpw9CLuJlBC14+QZJK
smzuQwhGk7fymvzPkuNCQx2jFyhzaFBAu7xaVauUap4hySuNl968yclbuDYJuRhxz20IV6lKcRpr
FG49H/zVvtu8THRHEhtLmDPiRNqX9UXXWnIr30WEYz5QnvpTB5uW+jdt/1Lrruzer2/SoiM++y7R
DZqahEKKieOtwQfJ6VEBAbLmyf4O9eL6K3id6jVm1aULhZFZAIeBJ8NMqZCSW1XPo5bKwR1Je9mZ
NGNkU56vMWIs9ZWR/wLTbqBgAK1YIYJnka8GdVkCnONULLTRYQQ9GXFL9/25BM+lvFuzuHTezw3O
//zsvFeNX/qKBkhLlVvgZ3Y766OrFbC7WysXa/HTwPcCXDCq7sAECStIy5BTGplo1Vqtk2DKKpp+
VwdMPeQ9QPTlIalvQ2szIciMCirw/o0Zv2fTaeXkLAWX818h3DqjCK1JCgkgWNlXC5qGA3+rrWc8
P4B5Hxjo0GXohjhD4Q2R7as3+CVSezMla4jXpWWfSRCh8mOqACgKFzOVwSveq4PvgUWIlQlgoPFt
NVnsfzg7r97GoWRb/yICzOGVpCRbtiXb3e0OL0RH5pz5689H33vPtShCxMzDDAZjoEvcoXaFVWt1
cbPhQdcKYRSh/tfU8tnR/clME3MC4oK+qAkVGbiEY6ZHd4yxnnuroxz1GmcwiZvSk6a+Vu0Gxmbt
5iAQMXP9zLpNy2S2jopayzLyn1p8GoUAKokNb7CypVzMGWU2Y8x4YC+PcKcbuWFOmX+uLejGQh+H
wJsX/whKUrp6Mwhc2TqLNI5hVzjgCewX5pJCqv1WSYJz+k89Mmx9hiTjmO7ip+GVYQrvkw9hbcRk
8P72yZ1PxMVLiMTprLMBcEiEKmvZAfDHJFLKzgjO0MEPijujDtQaPRBbCx8LY1/2G9HKhr13F/zR
MYxT1jc59qQwQ8ryRyAntjCerfoNBUS3yo5V9Hz7C6/2cRZxpbjH91kacPXF1Wylxs97T/XPXZ3s
yky9q/pDEr+UlvrFE9zbtq42cbYFbghU1MwGtpxOSsvi/9oChQVU5lBCO9YYwmETM7JlaOHQzSFt
/Sg2/XPrPZe9As8lSsWpbJdbhASrhki3OJAzDnlJHG1SoarIGPzz0CluxIyQqT5Hk3Wfy79uL921
Q5nXjiug8j4h86fNF/7DyUgiEerdPgjOEDRVPbKT0ehS5HDVND8OSviQJGDb4CJglIczIuY/Nr91
7Wx+/AWLRZ1ZAPJ2iIMz+IvBi++F7ljriAGqqRvXaA8mqSv5f29/9tr6zqqTEikm3Ytl48hQijpR
rDQ4iySXsEqoPeRR3v1mb3PdjgG5PoA97sL89w+r29UMXWtDEZzV5E70/87EK5BXBP8x9S+bSHr+
v2YWXiwqGZXVG8x0/rgrQtT0YpjR4tqpS3hYtg7ndcA2m5vhxkAVKGUv71tRoglNFoa5ZnQkfNj3
KOxtLzj5ZrfTvozCtziSNu74NUxuNoqKHrkDKewVgjQbx7JJRjw1bGEH4a5/iR6D+6A+KQd9q7U2
+6aldzZ1kxL9LAxChfxy18qi6YZA6gPYhhlSefS5CE9e+EWQD8HWQbTmnOfK1nw24DiZIbmLrfMF
zezGpgvOD99+GHa9O58l+2zZf/b78/2e2a/z/my/7l6RYLBfXyN3//czRIcO4aT7+e/u+fOP59PX
v1AS2o8w6hxPzvfT7nlyTsHuz7+XN+v+5WF07gy7tY/w336/+/TyB5b5F+fTi7M7bmzQmsOf6yj/
70MWDj/JGfwz5g/xT+pzY1d3qj1tFUzmhb+1WLMr+XCdYmUKlS4fsOFHxD56qxPo+VtBwXsQdW2G
p5m4HYD4coQXikS9iqEjPUtaZOv5z04N7SAGfTf+Rh16UkNHTodDV+yoy5X9XTNVDgyijhh/rvTX
DAGeXsgZCFNcMF+H245rdoa3ftriaDICA95KqHBcR6STfm5AMVbXF+5O0mUVz7gs9+nCkISRNAXn
GMK+OGG6fyNiXzPA2CqisnOAx4t9uYFtH6tdn1vcrETDtZe4qmCsSvf2Iq143Vnyk0gA0R1i1EXS
qucx8HbPJKh7tZ81R94IwtfOx8W/v6zHeCH1vGb+95k6nYIUmn9pZzRnGga2cfe3MD6bkquHb0Ka
QPVtD6pbjHZc3IvSvyBJiBr+C6goHbOPnyxfLmzXtFppjixs16Xq2Sw06V7x+o1p8zXHTw+CTgTf
B0eAtbASdFkX0uTiqY4DhoegCLxDPDZSXhDIjm2yrq1p+muI8vxdHywuSka9oRiJ5GFx+g0c2f5s
up9/nZ9jJ3Zq55vADCxpnt0cvz5+3w3O7o/pHO2fd8qwceuuZy8XP2Nx7SAyaeJA8YKzEj+KJloV
jGBOFDLnflOZ6GDDn9QxchOjtY3WfJCU4DAgZSE9COafRsodbfxVyN8D/3M/MKh56CK31aDqCkIH
L4EH2gi+Vx6wi1VbXLMo7fvO1wUOaAn3oOhGQAlb2Dqs5GuelMyQ57vbN27F+V8YXMQ5cerXYqqy
PrT4ngPLc2vxwfICV8g3juBKsIgh9MjpOMGMsWS1U/paDoM2RipO/F52QDIzV5Hgk6vdVEEKTfuu
Td9uf9p7v3LhcueIg8kcUl5GnxbeRNWrLKryJDwr1TfJxLNLDXrYgXyQBYjCPeseerKdJQz3evhF
FQSnbZ4nGWBQv8XNtOI8GfOSGPSam0IAjy7veB1WYp37fPtgSAE0kiOUkWnxHzO8zEf9g5XF2Wky
ccwapK3OXfRDPUTaoQ3emmwHZfbtdV3bSagksMYcC7Q1i3ghbMlJmnaMzs3ElNcp949el0Gc2f3K
0sC2mDd1yHtu21y7Fx9tLuIHT/dCIRWwaRE/MvS6U3d++5QHmoMow39uCoQts3kIAjIKPd+YD6GK
Xo4hGWIenaXG6WbN8R1IzVJ99ponYbMstOomNZk6BixadGX1xYd1XSdBVNBgLRV3AhKOXTT3BvvP
QnHwfOkp7NBeRUlXfxGCfQnGomIyygo/DxFL3vensvvbC8rv9Jf6WNdONfxE4bcMv7Y0GgeCn6i+
D/Q7A96b5j6Sf0TqFv3Omv8AJMh6EXWTOiz8R6hP7SREZXQOp+ZAIwwgm54+phJclVsd/LVbBKWO
xJFjjh7k0eXGeE0YJ4KVRGc5/EOBOdoq06+da52WLQjB9zLZ4t+vy3DUrJitsAhMhW66j6anMnlE
e8gGk9g3SFA0/7H2JLeIchLD9vSnCXgW73Jk1LB7Ie90znRGhpTOjqIjhdGN27O6ch+sLN5ilYyI
nlDPyumRZaeN+YdK/ZbY3+ryfTCycHIsWqZLVhudxfzfkD5plitlb6J5F+ixbebfo63p67VYEerj
dzgHsP/3/OzDPZV6ZSScY+kk3w3ix0SMbEOF+Sjb4qRdO+IfDS0+rBm0GqFJDMnGJ1Grd5LB+38O
jXqfqe5t37NqijYUcdNcQl1iFZkSHkJhqrlNTeXK3avV0ugVHKt6i4S/t02tpeXwgQHeU2ZNccrf
l9dJhMQPxU5yJdnXntMxuzMr0Z61gLx43MXe5CoaxMaOKXwJwy0c98reYdsgRyMmmClCL22ridon
goztTnktirsMoQFc+pZC+MpqXlhZ+CbdHwSLSn5wbk0ptwuQp3r0qCBYPUz6a6zebyzo/KMX4QZE
NqD66WUznLYUKRvlUE2orIfnNpLFBy9OSldMDEjui6zd+WKS7LS+nw6DVEKmWxjeg1GH0VOgG96e
0aqMNmeev409mWdjtOHGyVq5nYgkUfzHR8/51cLRIO8meYTChF+Wf6ghuqCs/qdRU3tIGQVXPFeq
mx/Iqf+8vShra/JO1cTjPcPIl1sgoGeuDjym/VB8juP0UwYhnKJsRbFr+Q1E6DPj3AztUpZlck2u
/SYy4uQMOc94gFq/tNspQnPUPwmACOTGJ+DLbVSPWiLPYkv5duUzkT3kDv0fqq3lK9gpspKWaZec
K7ju48HRv08IVt9eyususj5rK/5/I4v3KZ4MQ2isNjn3o12O0Lyrgg3naGlHP3MX7rB9sLttceX+
YJAJW2YtoWdcVlMiMQs9j3mYc1WZ8Y7DIj7VpmQBmcuCb4ZUl8++mm5xiy6NUp4EfThTbQM+4XFc
uKVAF700hPbi3MsdON6D4Z80QGilbhwiZaNqclVDn40xvgJhE8P0M7T00g8pQqBPjYIxX/xetHBf
S4ItFyjaw25jni3D7aTvLQJVqWh7huTE+kZTbnluZvsayh86pECqTPHm0v6ge9aQVV5yVrzEppo9
ABOJtf/GyMy+wjZCJr8Eb6Q0P6wYxPi50mpb174OVWMLm4Krq5/ywcrilfQn5CzEOEzPI/2bnvXL
Z+4OiLtvn8mrpG5eMv4D9HxOPti+xZKpfR31jZSc41ja1yZig0H2hQEn1buTjoZ0ELXsXkrNvSo0
KIXUMN4hRb11FZfpyPuPgPUQXOHMILpEg0tSJXStyZKCYDTdxnNh2XIaB/S7LRw//fnzLz33IDtu
f/razZiVFAhPZ8qJZQeZtqqfmgmHJW+CV5jmKHRyPr29lOxycQvxs3o1ZvUc8maK9zxnl+tsxHIg
KtX8iRNKHYXbEV5R9Jub5AlFiToe7kNrsEtykgmJhSL4l8Jz/F98sUzaPDOXANVa/AbEWLyyQhPn
LPKGOGbPs+oTHu1Gg9ljr6g9O8mH8O620aspITYXNQ0SP6r6TBYvmyQwQUxeb2JVg41F8H7k0508
5N8T2bF6uD1g/e9dGD0V65eopa49Nqhm0OJWtI2KydV+z210wE+zJKRJjjX//UOAK7a5lwRgVV9M
RRB3oic6OoqhzjROPgUqDSLMPK0Ptz9+vqUfYxjInAnJQK/yWlOqeZ+z/WBT0AJhiBUrfMmbMXDr
QJbA1cvTxsNyfbhmM3Dv8V4q0H4sYTxqNRNyqZiBuKXp/zZF6SijtM+acK8X0BT0X8vmIQg72DFP
YXlqkmbDJ15Vgt8/9MMvWHpeEG1a35jhi57AVJO4wvjQxY+aWnynG9Z2kk17MRlS9IZ+Dww1MNd7
bAvIznS7kZ8E747xGmXrN81p2MXiv5cdeGmJzwzQ2YvjXkwQzKctG96nUn4f5lF/iBNJOioeA9ql
Xyn2FNUSoFapgddb05/iIm/cpg7lvYgy6rMamPOsbtP0x6mRJtuKvcQRCkQxRR5vt0ibt0BTfwkt
6vClFUa7IKAYdvsALSP7maCG309/EaehycudRQy2TEY9aZ5ayWt3mSrqbscLdIiGCNkINGTvb9u7
uq3vBgGE4YYZReLcXN4SbQoCQWjK5imgfZWlr2bzKhMdddVrVw220f2oeuleyPqD97W+74OHVvuF
+5oCY+Nheq8Lfdy9+YfAAwIZh0QvDd9x+UN8q8vMPq+bJ6Q97n3p2PRfkf1B+bsMHN8Pd2oJpZ/3
YHVocwvoq3TPfrDznpP2l691+8J/ylT9Lq++M3sY8H/4zPF09Xl80wXp0G8Rfl4NzL//WrQ/+TFk
KnAJXf7aIaRm1yRD80RJ5zjkttWqUCcb9pggsth89uMWbd2/OkMnlIePSjbt6kZz0d5I9fu+OKbV
TLJ+CmrNyWCV1axP2jjMnKYb8Jf3jHe5qswqvAO0COyXGjhiVTUwvibtU2KkxWRXvVa8ZNIsyitP
QQuGyhdD1U0qPbHs1jeCB3lMQs8uB0TdxZBOt8nILLSFaiWHn8sCGLWtt6p5jEpvyHZtWkmnKG6Z
8Sy9KAMVJZjp7ynyga8Xfhv9Lkut9+HJroqngYTiRxBXIsVbuYoGV80ac9pnSqyAEJjSLTK2ZYwx
75BKvYvXnpkcZigvd0hVQ2inNKqONeylhRe6Wvcvk340wQiZyKO5NSmxfG3ezcGlojKjyVzuu8v+
4PmlaWx138AccC2v5KS6e5u9vn1br74JjnMeQsbzQPXiKBZBoi4NUFEHufDkh95TmnicvupoaNND
LDypcUPu5Elfb5u8ckiYpKMoEX1CC4FQ1uUyBpOvVHR0hSc9OtLrve+bp4EUMVS/3LazfDl5qxU2
ZP4yA6TDUkxPav2uizk5p9ixzQ3fcv0N1IOYCSMew6mSwV9+QztYpaGPZELCVNmJWd1V5RFdqF1X
jBvBzzKKn5/lj5YWDdK06LOqTnT/NJmTIwuTaAt980dozI0+19VpW9hZuJ+kLjufThF21PaRQNMt
Mv9B81NGgaPfSbXVPphfzgsvgoMjiJzJ/ojuYKu6XMCxUGPDL1jA4pFg5mnwXLhVtC/kBp20v30O
ro/4pan57x/uUafkShu0mAoS79i/KuXOa5/i9AcRHtHDxuHeMraIGAQpN1TalixjFh5NxEbgwreL
VGOoGixYPdmQmN7+vJWN+7iSywql7rcTZGxYVNNPYUyHxPTcCfoDhm8D/99tWyvH/sLW4jB2eiuo
cWH5JxFgRtg7aveYkWmM+kZitXLoL+wsDuMQ1kanJtiZ8u+gA2C+lvdSsXEurso3XK0LKwtHRCw9
wKmAlV74Gurm185L3zJPfpA/Jy+l6gp++CpnzMBpU4sC4sZc+rV3ujS+cLxTXlhKJXmcSuOL1f8d
0/8wV3n/uBn4y2gfkes7ZeOHU6/nntenk+CfEgvqhkHSwk+tLveOL1XFviuL/FS2w1YVeW3fIBUA
1QDcEt7ShVvsUmEa+7AJTn0i9nYEsv2YGmPGkyxumVpzIJRP5uCOCgrdrstbretVSFJQB6dGLSNh
BzcF0Wxep+B+Saaekzr1K/gly3w4lFPZ7jzR77Y4BFeuw5wtIeDM4JvK6P3lb0gTXIs/hvHJ7/vw
mxJa4PVbr99JQyM4Y1HVG43Qq6Iqm4o8rwV8j6kfeg+Lj86NxJoGq4lPQ4fsnuzB/UhpE31Ev+p3
8RQfIs9zWj08yZCu3b7667YB1THlQaQA6ujyY8t6VLVJk+IT/MbJW2Tl4mFUStTfLCV2BtDfcEVI
wq60hG+N1PduWeb+xlu44lwJ46lGUjVHyWTZm2uMIpKFQYlPudWV6X6YJu1T3VXggEwryMt9oKti
4ihZmYWuF8bB1gTPmn2eSTRE+BlMVi72uzG8TNCzKTqJo4JmW1QmB62tuy+i7DOEQn7+IAZCczD0
VN4as1k5agy/0NOdI24ItRY3q5zEUYrbNoUjXvLPOQxuB6upPDfLzX1Xlerh9m6vmSPr5XLBbQAB
+eKgjVEr10ZVZid/ymAjI53N09YpccXMF23ps15VEDnWzFCiRcr+zOOU87p/8FVZJ5pVH0z5SW5M
1/Bbu0/0ey8M72L5KfUnB1qhXjDtVtKdVBLOKr3mOlUeWmPrSVjZYKQzmC6aJU7IkRarHNdBE6h6
WZxKKkyFAalAkB+s2DwW1dA6UdS+ykK4u73UV20/vv6dxQL2l5nifVlFjObKQC235anKzbvO/ymU
L2X61fDOFrK+IAa0qLkLx0++vMXCv+KtwcMb1LtldhoW1MtlN8ecsXMpK0+Smv1rDH8XaT2TpVGy
8dCu2QFJMXcsYGoCcHNpp4+9uPNMqzjFMR5STVLd1t+8RNM37Mz/ziKmpNowc4JwRRRGcy/tRDSc
0ZrNy9NYh7u0YpKcupzWh3s1+axoG/HyyvttUuFg1hlNYQAD8w36cGb9sPUE5qkphflp/iIJWXbw
YcDcCITWPonynzXffCYilzlMDsrdM6ywOhWKAwPznTlKhzLyn7r6Sy9uIQRX7iEncJbZ5jmdn/HF
N3FQBau3kM1Dh72tbYGx+OPYkgM2Z+2Q7vTihzc9Zki/psaPyNo6jtffSjYICQItpvkqLMcnRLHP
R12JilPSMUPt/xAVnxrkPY+Ba4WKffvWXW/fpbHFa9bGuTDGRVycsgbllwqI/xbx0NVcHwNJMxcq
LyYkvOzgwoRQhU1qdGZ8Qh5unx+lB3iW/mp3tZMDuQR53tkob5db3bp5jy4vwWyVfoTKBB2578Jz
x6beI2iBVUlMdgMUUjFDX1HtPaZG8XJ7Da/v9aWpRfzcImo5KxHGkOfVUeiaxmucbKGZtmwswmSh
ioQKStGEYciMmfquCBM4/VPT1fOmebv9PSsH8GLpFhtGK6dPC9GKT6lf2lN+XyYcQPNBVHJnMjc4
sLZsLa4a5XYtCw22SXzJ9b02vDW/ENt1knRroHIly7ncpfmXfHBUGtCKIkqxxGRjPjkDfC5WQn1x
VIJPQVC5hfApjR57mtg+ELVe2gqaVr+UVxWIKWBLRVnsoNV4bUDzgQPZZ07mV1+jut+LY2AnPkl/
/uX2Hl6nBZSzeM04d5QXGBK9/NrGGCd9EOPklJTofz61xUGN3Ua7E+Inr35RxT+3za2u7kd7i3zf
SOR8TDXsQXNqi7vMPb/+Luxpl8K4tGFqTq6XN/uDKXURnMhTnVhVzBBZ4+/E/CEN/g0Ncq6jA8k1
s9GMdDa2RXm4GLoN02tbSJEQXNy8gUy3XS5qXI2mMikg8KtBcEPbV0+mSc0z+x1vzf6vOs2Pphb3
IohLQ61yTA3T14mJAAk1Xrnbezna8Hd5PB4Uw/WnHkbjAmae0gm9vV4Pdo1a8+3lvlIxnN33x1+y
uDeBp06tpud4nvvy1O86F4rHxu137Wt2BqL13X/qn5sdvOLI+cWF7WSDA4r/9o9YPc0fFn5xmpH3
KX0UfJOT6n/j/Zi+wfAG3VT7Of0tZhsFiS1bi5PsJURnvVkkJ8M/ZEHBMAlwln1Z2ukfOGa1bovN
5LpPNC/wPBYE0oPZsCV72Eyt4klGm5wmYT/ta+YPhF8pWMF0upOmV6H9oxy76SnU0flN3anaje1e
3ypDrmS1eCRyScBQ2lyUXlS0aoTkx0hnhdMS3prD8JB+Ywg1pV/xZxpsf6umv24P94TyFF6K23R5
lSpBiFOjSVLkKSpFskn2B9/OImQkHD/qpLnQZJQNXbI2/5fS9UCBSxRB8ZaVUf4Xzx2TJ4SNc0p9
NVBZR8PQiCUHXFPrvZjeydzpMXlI8/OQDBsHee0Z/2hrcZlKMaKVgbc70Szy6y+J8CxYG42p+S4s
3SO1BtABc9TBll6ubKzoRdvWeGIr7l20xyk/uIEJVRrMbMN3M9oqQK3ZgyyV9YOCDxrLRaClN6I6
ZV2ZnLzpyZ9lN//q+r3fPYz6j966u+0HVp8Z5D4MqNUVoOnLxDQMQjMfRQFj9dsY2Sla3tCXRd0A
rbVki8DOfN0RSm0nT7/HrVLl2pdCsqjQ84PPm7L45crmSpWFQRenJ0GE/DwNngR/nxrISbaxI5g7
lLRvf+2avTlZBPJA2KAtsTyVryjhIA0MUYfiURMewPY4nvfqq66RwTvTwtpz2+Ca64N9aL4HLC36
I5cfqCadWLapmvKIF3pkN97L3zHgf7/59Wdf2cLQrH2eOQtzcHbIH5cjsYPRTvClWCl+z7N9CHt0
H5qPzNFCKh3ZpzzwNlLVK2gFe0f9E+15OCoZxVwO8RmJDz6qFrLTNAGvoEDZ5sppLL8o7UOjfO6s
/iUxvadesQtN2TGz4siPPs1w0IXF1DH4rLlT+FsIj+3X2+v+Dlla3FnmOZg/AgE7czgs7qzlF5Pn
e0l+MrPoPuy0h6opfylW8UcD/AypZM+B05hlV2vxUAqyU5GIBrYfEL5Kar73Kt0Rq+lZiA7UuDd+
20rQoxpgrSgEwYHFRb88FIpe9Yo+CPnJ0P8O3nie5Mg20afIJ9cXXjPoWKoXfYrdtgvswbtTzdYR
qD4L3f3kIfhB/fv2D5rtLdcKZSW6phpITNbr8vdEaaV6Qu+nJ8/0HE1lNFY1sqewj2S38D/dtrX6
7R9sLdx11WWi7k3qHAu4QnugEeqULHyduKmxxWu99V2Ly5f6YWJSzuRpUIKdwiCw/EkQm33Wb2Sr
a08vx5+BN+CBFFGXgz0RNSMzt3BjVY/8TqwWACly9C7h1YlFp41FN0iU/cSonZFuzfmvvH/YRgEU
gCTtgmWnAPaEMUq7MD35beXkoXEfj9UXa5MV7ArGNd90U6QrTf3GgkNr4aqluBOM2qvTkwKQvaqH
nRj2j63/qTV+Jb7lNro96arbe+GdX/c/VfVLsiktON/Z5TmFOU6csd+MJRuLZKFsK2WavAz3pquJ
I5s5ioeW/vf2AV17EGkczwzSYHt04CiXtwGgTBxoFR8aZv/MxL9Pg3SnDfqfMRuOGlhXIzQczc8e
tV57MkW3bgf39i9YO7Y8iDyKwAHVKypaueg0tUzKlGk7rDVgdRBY8pkZqv1xw3+vHR7OLHQN87Aw
rabLb5Uzhc3qmxncI0q22VoCHMuWvJO8casUv2rq/ZVAP5ry0TIcZjpFZyh0NpXtBh/12bGuH0OK
Bhvudd3QvINICsMyu/gmMtmyCY2e/VNUmJK/hD3Y5HijX7ZmhKEdAJsM4EOFuciYFab30twikBDg
HN11hvynr3LR1ht9C721dujpJsuUucFAg16/3CIvzQux8IggKqGnWPSSh8PGgq3EKNp8qxnEF9FC
W0oZa11nWkOZZ6dq6nLvmA4NfRiP5s2hEMbGuw8EhVxZ8EYrcgU6iAceKjHd3T70KwtKJZp2BUJX
cxNwcetgsR6roOkyEFqvqklVs7UtpIpvG1mLCiCCpG0tgd2zKB1dLmaaJ4Gp0z48han71dp19l9I
tJ3n05evO2b/7bfWhkpi43Vdq31/NLqsrliFmapRitG4rlz48NEgGdBHGvN6V0X3jeUMHVxkO0+9
K+K3KjwKEBbf/u6VuBBKFpksFHixLC4Xt8sTJpmUODuBaNP3Rhh4u4pRHUifmcQylWJf6Ui3TUqx
VXhfezUASDHEOQ8EAbNeXMY0HHI54L9OvFzFz1Js+ns9H1QHXYT+PmzM+URJ0aEYw4Ex6VJ3egsk
QShF6QsThoKTKFm9/88Xgz6rwSnD8/HDLs/AgGpjUqAsciqF2Hyockva1cRFR7koxaNfWv6u6ovR
1dRAfL1tee2MMzSkzMpF9Jnl+e8f6qViMHawUGfFSdCmvVd0d1nkjKV4uG1lJcKiazRjrlhwsseF
axKtYBqaKc9Prbcry59yd/e11/5tlkPXzDApAIoQR0uRZbGzdG2HOhcrlrGI2cUkInQcxPt+Us55
N2kuRYitofcVR0UPiShnTm9wFYvbO6XBkGZxXqCHpByljDFqiL0S4ylXJFdL7rqDiKbP7cVcu7wf
bS6RmVmhNBAN0bdt+k+m/xSKPzrztU3E+5SqXKKcVUSka/l5ApiaZp8rPz8UW3X2lRdgbp3Nc0Pw
p/MEXB4bS/KEirnhgrxqcoThR51vxa8y/8IisEIkBEIBGtTEG8s3RgRSE2dlT3M6vpOinQgqvyBp
3HXdW5+8SWNr+8nnJN5taYGuRDpAx4kFqFrh+5dTlN2oD56nkD22iVzvUrX5qSCT4sRGKNppYRbu
7c1cOz+w2swjZ1SaiXouF1IU4rxNxzEnsGqn0tZDsbB9OHtfpI7+T2fdl7GOrlEXlQgiC+JGrLXi
hAlaievAwcMUvpw/yylsG1Eo0IS0AIfXgYNuUpzsK+WuF7LZFW+MGKwcGyaZiYOYKEFvdInrULwx
7pSiog/ZfpXaxo62lLVWPojqqjRP6TPcARDscjmjBDBKB9rsFClqdeePEKzn2jA+10oSn6xcBjUl
yD6M5L6x0eJacaRzpQohRJNO5NUcQK8MfW1WU3GCKo96ldU8du14F03/RSsXX8MUJngVMGfLAQfQ
9K3UjzFt/2lwAl+3fWV3+0iuZRvAJICr0lKau9OL1wgyjTSXLSAafiYcTZxMNzVOabimV9l+l78G
Rg1rj9G5fWnaXpPsm3RLqH7toMhkdyiBSyCPlnO7o676SGQD1vDikDba57r9e/sjtwwscv6uNidm
sJLyVGcPg/h1yL0tLz0ftYUDA/A9Q3xYR4KcRXKqFUKgpB4blSX7DAHae8htVDev7+Q9Y1tSaZtb
/ZOV588glCKcogAGcmphMQvKNApHvzylM1l1ID4ZsLWru1yByHYjYFlbPsam5iEtDgpZx+U9S6dC
NIu8Lk+5UUm7vJ5Ex0/CjR7N2vcQm0iAClTS++Uh0MVYzutCLU9qUTntJLsiQhV6HdkQVL2QEW/k
HCuenxQe+LkqG8Ddlih3OCwHc+zyChFoml/+cDRa9aDgoe1g48PWfAVrR+I0l5mv2jAUlUWymrg6
xZFZ7lSrPPdxm99l4cYhX1vAWW1sRu3Mo0HzG/shuJsQCRjqVq0I7pJ9LwQnqTgwu0ibv3jdJDJf
ORKoHpHCgLACWCAtbpReVEEc6UmNNF7+NlmDk0XlRtNjzQRRFpAdOJWolS+CrTjtx54eIdixuoOu
xPCiXdcmW62OlXNgEtbwFRSWiDwW7s/y8H+JBLBKrsyHzohsYYKiSU/dLjzcdkIrlghWQcswbvfe
7LjcH4F+a6IwQ3eCEsVVwz9N/iZCT7hJJnq9bmDRZiUQoGKUqZZQMVlIi0ztAEHrk2ieB83sf/gl
5c3bX3MdymCF9iZ4HIpy+IXLrxFDOeoln1AmC7pHtc8yGETQllT8xrr3IhgQhsEsUAmuhZ3ZjNbu
tvXrtcTVEpMCUMZhAMq+tM5QeZHzYuanui+QkEki7UX1jMT18oEa2WAEG1+7AmScfTvlVZAeVDSX
geIgQ44eqEVxUnofOPAkNNJjLUamnUiC8TjUWXSeakIBs0qBKeu1p3/TuwIJp4wZsv3tj7++6Gwu
Hp9fxEFiGy4/PtTTPtA9srhQGt/gT3xUxO9oNbV16RjGllteSaCxBlMRBMN0MQiTL601dRz06NrM
CEc5T926LsrveBitt9UukV+GPKe2LWQlFDyZEKrfoLlS5cee+enA6eMKhkulE0rUwiaj2Hh1107B
PLEMrBUXTvn58qfVVpcaYSkWJ0h/Rv+liV6q0Kn6jVhvbbkRPwN2Bj6bbHax3FHla1GXesR6da3f
jX7uHTQvlHZJHGmu4IWfYKSSN2yufhn1UK4w0HtzmfR1o5hFakQ40VTBXhSEdFZLPBplVDilXv+8
fZ6uw+i5+ErHnviLQF1Z7LCUNlqeyRir89Ge+yEWBI1IxY5ebLextaPivfH4rjkPwnXYU8i8cLyL
jcsJn4kBcLp1/EkWfxTSLjCOig9DY63+ifQtH3/9AvOBH8wtdrBva0uE+QqoS9Q8I5V0N+jfQRVt
SZqtHRRIp2ZqW5OpiWUtW438ojQy8h3+fOgTf18P49PQkR/ICbD6aOP0r5rjvZ+pjpluXNbU2kEI
22Lk9JuxdAgDsOST1f6dFPOXOP4O4BW5fUpWXSDpFl4AZAu18kXAORMOVqoqFafqMY7/ta68r0w3
/l23qFo50pcvt82t7RlN3bnNQlMXgPXl3Y7jVqi7Wi3AejJYXYOOh1jDGrdIfNcuGgRsUGrxirF1
i7Mf+F5pGe1I6oGyZFaLhTtq/vdhUj8Jqv52+5NWUEEMFzOwzogDYzWM9lx+k1QbXiDEMsaow6KK
dRf0+X6QHQYfQ8WZNFK8Yi+Pb4b1SYxVpMoI3vqzaDyN4f72T1k7O3gVRrJngcmrYnfWDLmSlGZ5
KsedrJ/q8KGuPhv+nSZuGFp9Pj5aWpyaWEu83AuMksqvrRtOu8vt5LcW2ow/3+ewgSOfWbvTFova
SkOUpYbOgloneRkqCpdLHTZTXBA+lKcJJViJoi+MjvdJ1d+LnmYnlkQvdPgSFcmXqdiqSqzg/Gbu
cYLJuYFH9WPhbqoUbrokmspTB8CP5IKJnap8aqrvqaHaefSUSK+a/FNkwLzxHuIcktdUeEbhayPv
WNnjeVqN+IzCN8HC4mfIYVLSI2LlU2YYpX3qyD03VXE3QqOVi4oTB0kwMwrOGIzLlUaHY0oCTyhP
rWycGgCDofyAXuvn2wd23q/L/Bon98HKwh2MeTnJIWNvpyhJjrruwBhqU3vZNdnGgV39HMoQLBgt
bQKey8/p/TzUtLCsTv/D2XntSI4kzfqJCFCLW5IpSjCrWosbonu6h1prPv35WAucv5NJJNEDLHZn
MUB5RtAjwoW5mdl3B9FMIeKQH1pl/HV/PZtmDF3UGbuHo3WddghdUI3+zHpSQbEY1ZUBs1dpewqp
Lexc3BuP7ZIH/H9Ti5/8kRcKIjq10MHWl7DHARJPiwMnjIUPUQtJbWXFdlLBn+TvNfW2V0h30oAK
ihrZaiOj3vBrRYvri0WQmp6jf/w9QO2mT4A3pIMCGSjAh+uFaX5B2F2FS8Ib20xYHAqiXzW2Dkmx
c5S2LNHHRTOODJ5Lc1nrH1vYVU0zTXFdXwKQFVGqu0ryyBD0sWp/33eLrXsL0QLyCwZjkClZh7RW
gxT3GAz1RSqk7l1STPVRKqf5Z67J7akuC0RmJPWpj4z5OIvyYxsVewoKW9fGAt98AzgAD1r24o+1
xnCs1sw41hcI7lw9Q2d5/BgIx0hQj1X3Hw7bn7ZWrqkLmd9lbc9hO/X6b/PF6H/e38+tD0e/C+k9
slTmC1fPu1DAfOgnc33Jk09BitLLd7CZvvTpvpXl8llfTm+PDGObBNDrIbAg1cqhUaT6AittUZ4U
5dv9v78RoDMbC2JLhnIGZunVTa5bjaC3CUEKFHLZS8g6v2VC8SjG/L/KjMxD2qaijXrq38+q06Kk
PQK+gDk61nbtC0HfCKM+MAiWdofS+qaF78xmpymxdTv9aWJ1tOo+7fJQE4kPUroeOdxWIt3YfHqv
Wu1BFF9T8SBXp/v7ueXiSymOXM6giL8uXnUNFXf+XXXhBPVa7/bq98qy575z1DrYoTDYPNHwcBPE
ku4AB1mdJ7EPIqk39fpSl/IPIRKlY2+YgVOrWuUy0SQdJQVmgyILcrcJALx16WD9+Pv1onkMgIM8
mcbz6idYWR9AiERlsG0ey8h6JoH5EETRSQqkl1bfKdstH2x9GJi8pN6JThCuszpyMc2Suo+iFnHf
FIEsDTar1Jd23rStc/2nkdXVHzQ5wFk5bC8t4utDfJqtV2Gwy/k/3PsIz9P6pLsEQmVlRmCyM/S7
koDdGkVPljInm4zHJrZUNyyU2L3/mbYWZYGc1ReNHoTuV7eh3+ZMfSDjfMENKqhJ4K1vpXpwU606
+3rb7pjb+FB0PZe+3BveZV3VF2ODXnbqN5e6bfE93awcWkEJCLpwT3lrKwugSW8xA41ToLy9znwU
P7HCumsvRliWDF78m8cAu6NAVdxpnK1Ly2TT0ZwF9Zx2onJs5Cx/GUIjP4ZZaIKDLfudL7uxeBoN
ENws/DmgolfXThWZU2OMccMrB+wsMG2l71xd2blotg4/DRqmv5fKCpnIqtBhyWPVhXXYXfSTVT36
5iGqnlqjobH2UBTFUTYiTv7DX7sRNuGoJk8n81ozcDaGETMonHYXiMdMesyXtPjx965DXVEkjUXU
kTRrdaHkfjZyzTT9W0jZae9LSbHjTnT+fiF/WlmdhyYNKqWe6/4yzHY5fe5at5BeBzrl981suIJG
/LhAS8nK+UrXj5w8xn7a5tFw0YtfQ/gYSo7S/nPfxMbJfqPThXofxJ65vhPhQilEegvDJZu9OPpU
Aqv2E/lgQdV839DbQVrdvpTDQd9Qml8SslXU3UziCP16M1y6GPj9FJbPdfWFwjj8isqQMR3J0A1l
asU6F5n0vjaguPjWB04nI0j0c9C/z/pLkcd2xQetVeoUr2n+ovef9Eh3ogGUWJuc9bh6d/9Xb20P
sD/aSIgAIp6x+tFRBiPG7EvDxYhiN7dcJGrsRvsU6dGO324bwmlhbl4quatAaprSMtWNbrg0ZXaC
DaevlPdBVLxOQZrsmFq85uZDkA5DO0kFF6bua68aZ3Eck0QZLtMpiB8GXTtRRY31wa53571vw0M0
+TiHGuwkNDTX4UzUp+MoxnAQ6D04Gd6L9il2o/CfSvq3FP69/6nUm2VBIIH4wvKp6DyvQ10FhfWZ
3g95uDbaI3f4uEc+cHsc0cEFX2VS2qSMunaGeq70oMmWanRayy5FNHtQkS+V1L8Vu8TXmNBDXgom
R+AV6+c2bmad4C+mPpLqrS2GDfBj8yRG8CImmTOn4mV46ZN0Jx7c2ECqQtrStGA2kLjw2i/80Uib
eSJpldTKg0nwu2TlO5fARqUWOMcij6osu3jD5TKKjaknESFnB42Mm86S4RRG9qK3YepaFQyyKJXV
blLTqZJDs3HHOXN8KDN2jsDWUt8AtYzB8ARaq2PdlWlpFiKlFFTQD4mQH1T/531vXP7C9SGjb8tM
HEVwfB8U4PVm0jjx+7ChxFWWpZ1FSka/oqfQVfteqUqtG5jqv74MplOsdt6m2+NNKE9jbFkYxY21
yI7Qaxp1PqO+REF61iis6KEXLOC1JHhW1A/3l3l7bYG9g7MFzlHanRRUrpcpqyCiGZXtLxPgxodS
QQlCNsPYDdt2ejCUQtz5cBuLYzuBOIJxJHTRVtEaUgmFlPUF9or2DGbsS+lD+iOgLGSrU/+oJurx
/gJvbzAW+IfBlafUyZQFpVz1l9wyzjIzW2HlGqCrZjw08eUT02Sn+xZXW8pjDwaOhJaEGgqLmyxF
UgNlGM2m8KpYgodUH/MHbUhNR5Xi+Slttb2G9epWe7NHJZj5GInnn7mO60+ITKSp+WJRegYTfirN
04gCf2V8v7+qNZjrzQzsncxuLiVfsH7XZgy1MVMah5iJmU1BhlF7hBkXtve4LJ3ZGJR/2ilN3vcD
3JTSNBlPvqSOrpwPw+MU+dlOKrjyo+XXABYCVYnYEFHPujRslfQrI1luPEGdmqM0R59yI/6oa5Cv
WEGmPgg+1F73d2Bjn3luQQXQEWOf1xWLPGsCxB+VxlPwYIaPhRBq3HAgzJnDHRdaY/nflscLSJUY
AQHekdVmq0WmwNIso9QUSolxRM/HB3vbMcBqJZFAkB/pCdymTV1/CYukNw+ChDiHXShC8I+P9OrX
rumFd0k31aaddXMNWSyS1grM52lRH2q4v5jSznMxtJkwLnfqLutm1NuvRztLWdRgeW9vYtKBd8Oo
zMarpbQc7CSIq3NgzJlbFAZqhE0/CPQngvzYdHpxSoRR/AHksZXtsKuEo1DFUN+JQvcYR8hDqz50
1X3p1zufc51Avf3KpY+ysKJRsVl/zySZwynMjcYz4PWA+CKu3zVCADhsTGcnMNPqKDRd6mh6aNHm
0ZH6Q2Rx50O/nZo/nhl+xJIkU894m6Iltbo+VcXkw+ZJMcyb/QTJxkz2tcCVx3kZEPaNkTyriJrP
nG+/O4aADbtjDTa0tfNpDH4Ova8AMBvaishM6qsXM5s0p9a0+BFSljygX2JOJTnoCA2wGYZ6/jOa
xr51cgjpyRP6QPkIjy6hlqj483xIx85v4AsbxY9/e3QkcENw8ClUMBd48vUq62ie9GSYWq+QpeKQ
143EWDKpQ69Zu2XuJdBe7yjvCvExNzDdj9WOdtWSpIoitmAhd/0glVE0aGKUAC3fdIvA9z+NRgGE
Uginc610HAR5/oYWc7zjYIuh9Q/htoDAZSEQh4bqetFBUUeloOFfhTFaSOZEH309Tc75EFHqidGO
jZu/e1zfnImCNLOuizQyusjXFo1G1epEnVtPn0uYsA3CrnZWYfWHEfmAnw0noHDtw/1vuwqU/mcU
nCPJgQ4TxLoOEfUBqp+x1Hooc9bvaBtG0BrlhWtU3XQgGmxOnRSqp3CaQsef9fy/mCfc5hwv86lr
ZIQIhVLWdXxuvUSFWdWy4RtiCxKSGeqvJGuyB10VGifpa9mhNruHNlk3ZJfV004hVuNFXNDoq7RP
E2l3m77Qe7rYRB9SvUESSRXhqzVH/RTBqHhQxmg6jF3ROQHR+7FpK8EhzHmvAPxx2kqu3CIfgi9G
3+5151ahz9tvI1MHhQpkT6Y+e+0OYjcymiUNpRcEVB7MlimOXjUcshPJrijcvTNppL2WqaXsRLC3
LyVvJAVhxmqZe7thrqOXVPa0BmuvR9xvtOugYdjTEvROPPkqB3/HBW4DLuaBIJakEEZRm09xvc7Z
6MIhZo7EKwBAvEtVZr5UvZkcUyuZ7khKLfpy3+WXP7g62YxZcDO+yWtAKHptMAriMJ4jq/YEOZ6P
wuJ41L73umWby1qKR9RaqNuuh59p2gzA0ILG60Zfz5xW6pU6cShblcJr5KczkZ7gK8O8k0VumKUZ
Dl37QjwFm8xqN/VoBgO4LE6evksaMDTA35kAj0/Q7qRYG/5JGKUt3gnc8EYk2SglqyabbLwKkbg2
1RxDbw86IrYdeK3SKE5NvscGsBHFEpRQYaAJw5AaxZPrT1cOdZ70Xdd73EzWl0BLv4x6WhzKNNPc
UEMwzhqV1OkJW+0EHTOHehiN0UjVkKHs/T3qxQ1HQg+FIWVSae7r9fTkGBel30BD7THOq74Px2A+
pn2zV43fuKEpDcLNiWIyCMn10HdJg6GKIrn3EjV76Sz/mBiiOwmwE80PRQ2lmKF8HNRwJ0Lf8COq
Rkwqg/Bkt9cX8yjNeW4Mde/VQdfbIYAcqc2+i014rtTz/fO4ES4zGrHwlqELxVu75kDMCrLwxtd6
T5Ta6IPiC51+zoS4t5y49eMXPe7y94lvlpYdKtzTrlg24Ebbusp+KYGaHAexMOyEZ+wlKKPxleL3
typppDMxbvNQJ4L02itItN7/1VsbhEYnJVXEeZbxhGtXDMCHdWMZDF7LVMygWT2ok/6HMlalU9bp
6b6xjbNGpXPRxyAmX8p518ZKfVCyOl/eqbHunameDTtN019tIH8P+9ZtSkCZarsX921ZhSKKcVTm
SDQy/murcad3RldGg1fr2ocme56rf/r0lPjEIe1BQ9Ti/iI3HJ07aym5vU38rZNCc4hLYWyLwWt6
/TwGBtSin3N4WcvkYCn5Kf/lozh33+S6/bQ8sjQq3t47mrCU/a6XaE5M/CRiOnjGbMJ9k03mQ5/q
yJ5AlntqVbE/QUZbnINoStxMM78SZ7YHiVqnnVnhSZvMvTnwDbdaHkGuueU/N+h5Ce2LIM6awUP6
KX6CH7U9TVSmTzIXw4OQznsTPFv2IHQF1MH5401cfOAPUMfcjZLQ8cx7kjq7BSh5m5P3I1CKr8Si
7d+fGdCNRDOU5Bbg2cqhstZqdeQQR68L4m8VJRxr/rfUpk+BXu3ApN+IqFaPPLU3MKk0ocj41wSM
MY9QLFpR5026PH2ET/NT18TfxKovXTGe56dATi03rBXjI3MqhZMOTf2CqFdyMMQoQj460uLMnsr8
t97pU8XMglV+aFjY0aeCa4exL9txkYwn2FPk40DVYefEr/s1eCZvHE26ZbKALGQdPzSFYJh1kwxe
rBoxjANClz6QOpgfgkA5Jn0fn4Osrd+lkRmcQwOCZkkGdT7oOZlulBnHMlRG6C51xW3pmpzqKraO
naW156LPJ/TTpBZtOt23xdR8H2ax4IZWR57DJJuTcQu5SZk+Rn0P+rRv93gwNr4OGuT0WkyiL/AW
awzvyDyXVWft4FUJmm4Ai6IPcd8EHyN6bodh6OvMDhvlE6PFk9POynDMjWk8yFMdu303zIduAh46
Nn37CIW2/2hyQTk1Da6TpQX6KZ80387FCEE6pRIPcVeoO458+/Lz+xfi7oVkgztrCaH/ODW1KCed
r2mD58+lz/iqUMLShKTo/dvp9mxihQCSR59rERb8aysmM+ViknMXqK3Qunkizc+BXAzH1BB71xg7
eWdVt/c95XgALkuNkHBmPR8k6Y3SzHM4enrWy05iGsMzBFazrYZKfzCSInTb1iyQOdD2aBi3LMM2
RRUFGDn4slVcl/RwJPslt1Azlv4pkoNP8Qxl69BrMECL8vTctsqpbMa9evbtk0PDRVkGhKndyAx8
X++wnnW6YA717PXtiQjMhSFofKfpzaMknKbSafZY0JaiwfWttNiDn+StEKmZy7//w28MmkpTHkez
N5TDSY4iW5GQ7AveVZLqzPkevcfm6uiAIKNEiMIrd21t6pYN17rZg92hc2urAsdhCQonXbNsaTIu
AgBKd6qWqpOuzzvetOG9FNIZRFqya8qIq7WO1GYAI7K3g3ycxoc49Pr6u/mfjJBlMeoNwdQaxteW
SlrkE4yZtdR+b6TMjdLvg/47RN3s/lnc+HKsxoKCDIJ8cA2rQIHBNUMaxGb2GPcJ6xcxvmjdJzGZ
HBjC7lvaSHIWnCeLYfcXfK58/dnC0Rd0MbUmL6jJXRTwxocodOPEaShCqE77pW1Tu5YBRmrujunl
nK38c5H9BhKO1yxzgtemfb/oWzmYZ49Oa+9QpmsHhzfIPOIt2pM1hpUtaBHFOS3M3MmAICms+mgn
9Vh3KZenD34kSmE6e0Bsvbr3UrWrx8bgV+Syq3zxP1L5cHVbdk3bAaF8f8lb3/VPW6vIOmi60KxU
bHXR7KqpPVPVkR61NHR4Y3a+7MYtR5pMmYjaJudhTfE4S6M8joUqetRdnmkAmANxncb/KpD+tV/l
st6JqG8rOdRVuNsWiDdbugZXUXsfi6SaJC/S0geBrOEjwtORXebCHljzdhuxhMQMIq3ANfh0146j
l2HZNIMveQ1UtvI7s/rV649iSzdrCnZ2cWtRXNbUDInqaOWsIla5VmrDSiPZQ+ewfcprM0T8RlCO
XdkK3+47x+0zj9rM/55C2gw3usxtJdVGoE2KF/d5eaDb0znjbO4t6PaiBGdGbZ2Abzn066mQ0cjz
TBxE2et69YOM9oZYW3aE5n2d7imcLJ/h+nxjiiuFOS2yLODA15+JzELXp8iQPVjUXhXRlcRnRFaO
wSSeIFo41VRtmHbfKUndfrAFskhqR1ERVK25eobgfRoSq+0VKOx9KE1pZgjIU/TwYO54xkY2h6WF
DZeHgFB4Da3J6zlI44zllXoreVrffu9bhvm6XC+PWRG8SiqqrpUAeVNvoJyUSNVsc/2E9jxXL1XU
/iVBGhcZTQzgN/Q4iWyoBF5vN6W+flB8UfHKJLfr7Lfif77voBsF7Lc2yRJDs8U3MiqmFtTm3EgK
6oxiHNtSpzSwmviwhqsT95fYyPXnqIqG3CXPIK9RtDoFSQyCrnWaSOjGw9C1o+CEslaETiqG8D5Z
XZvtHKSNbh3UtuQzi24V4zrrOQmrGsMyHnXFM8pGtdMkNU5dUvdPRWBV7sQgh6PNeL2i+Ah+VubP
TuimHTfcOGaQjOGCtJeWls7qihq0xOiGulO92PyhdAud1jm3smPmyzu37sYhgw8JTVMONeQB63LW
5COPFXeNCg//BLSlR0E1NQTdrsu0OGliGR/KakyPQtqGp35Udtm9b28tsgXKsvDQLHHXmmUrEMq4
lvpR9RhYelKLyI7F+HVqm/MoRk9BAoGB8qBGPyIpoo8AA7cmocn72qP3dt85N849sDPCMsIZRn3W
4BTD18aOyoPqcV0zISJlNqIuTwySf7xvZ+vDLjpkS/Kw4DVX8ZIlJm0dy6XmWRBgW818mhABGfoA
jvodS5sr+sPS6vqUo9osArPQvKSuAdN9ibLosRF/3F/O7VNKPsnANR0YejBEtteXRl2WNJHbUfNg
KEdtdRgHB6XQTxDtwCnQMeE2SV39Hz4VFC7AnjXAwTdIVzX3G94RU/PGgfLuMBlAP8xUPZZttaeL
tPG16L3QaSSxZQhz3XJLQ0Vv+C/VC8ryVbfA04Xis1b/quDWvr+Rt+GWusQIEIRQnl8Ghq83ciqj
0CpQzvUQXXoUjMdSidxQhFVe+qnUv3P5eN/cRlEDexSd4ICkT4rpa3tA7vqyayfNy7RZ7NyeyEHG
5aXpJHXzWDtjFVpPAWS8X80sh8i8pSl5MoSc0f1JrWAEGqRJu1SSFYl2r6Pi6qSasgg6MQ4IC5fW
hr9UOQvB4RvpUNhCMIvPk2GUuq3ERvTz/mo2shBWQwTOkojBKT6vVuNLOhrgsuahuCRXkW34k50K
yalkCNoUnVhCREV86QDJT8Nos/Kdr7eRBSx3NfVCrPMP62KhqhB9LYUdzwhiRy3890PKjFvzRQnj
S/vFEB+zbrDb9piG8h6Gb+u5oiLKdyRm5gZfN//HKgFwBzOUJ48/ollzwA1+T5pXiHlpFTJ1rsSO
Lo8l4+en+9u+8XaQVVEABnBOPL1Gg2XJMnugVbrn90Bt/DHoD2HWCue8txCIkMXiYNamhOxKOcKf
TrfrcN/+xg2nUzIlNFwA10Bbrr96BYsx8VVPLAqjsRuMRepqAIidKlKanczrbS2rYJS3ATpIKCYY
JlsXCPxw1pQpJFqL5/gAba0bW9+qyH9JgGz6ijOFDfOayOIF/VGvPwbqQjN+nvJzqV3K4Hc6naww
siVoxxuKKLCnUkw5Gi0cFcrD/U3ZcoelikGdEhg1jE3Llf1H2cY3qB4peqp4qvTNryK3aqxfdCJd
U35eag5d2R/rUTk3yR4h6AYWa+kwvg0cIwnAVq0sz4VgxgRORLTBWVaCk++f+WpfzXJ0/BRY2LNY
pWc10U6G0rp+dw6j9uzn47HWwnMa6u/v78Tt27T8HCJNXnV+1Fs4+sdGREynZmE66cwqHAbTFS4X
efpS7EkhbFrhLFH/oNl1W101klkLoYP1UGYunHKGhD+Ja/VA8kquAuqXSoj510/7wpgMCHORnOMO
XyUpkxKbpe9HMHY283DyG790Y1nO7Kyf4vP9Tbw94wtvFbG6CG0aKewqiqjFUtfrVtWJIiynTBW4
aRpnyIrLPCpHM+jI+3Sii/b1vtnbhxezCgMBS/TLCV8d7TLUQpBsuu4J+cepfg3Hf9KAeuveq7u5
uj/MrN4NWcjTSQxM3VPi4kid/7cEXkXJu5d4YGyESBSyQncQdqa29ha3OqEc3DzrCAE83tXkPBqe
8WjutcQ33JINhM2emJUxh3VLqQ+7ujJ0SF2reinchHrwFI5l9ZCmeeaaQtkezBLuzPtf7fZCXr7a
/xldfbU2nHUjTKCp7JlGdGkTUY7vi69B5beH+5Y2bjlMMbpB3kwN8KZcnLf+pA0JfplbPyKkRwzr
zM3kyKl4zuWnpH7sw3NY7vnL5gL/sCpf33BV2WuA2LHKZQ5omFi3t4M9VMxyTV4/NcvSlnllvhx3
+GoXS0kXwiDTdDobrjSfdyWrthfxf39/5fR6qYJY6vn7pHh22n4MpM+6v0frs2dk5eNyWje50C0n
a5Tc2tBtP9aeS/WvUwG2CjwePVoJCPy6khdYsQ4hncXlawXBoaF66HRZ/ovqX3+873CbH4VogwAT
tyNlvf7yQV+OlSyEhhdrACt1Ka6cErDGf7ACt+LSbaT4wBD+tRWzEutkYRLyhlwqHsxBogFsEr/d
X8ttrgGVLQ17Iv8FxqisHCzRZ4DGfmt6uZjBnZ5VopNaqYm6l9U8QrUz20NR/Uyhu9kJk7cMAxml
i7o8yNa6qoEyyTQJ4mh6/jCjXaZn+pGZwgxB4Wg+jLGRnqVWbk5akheH+0tea8VR3Vqmy6AiIyQg
NFqTFinKAAJdGExPKz/O4mdUhI9ZNJznDE7G6PsIIjeRzqomHHrtsV/qOjRIGXe3Y3WyraY4M2D0
aEKIFYnRo9EsoMbdPvPyaq/OPRo2byEbtVWY8a4/fpClcWlEAue+TePfULiUHztB9Anc/OpFFdTC
MSslcSmjqKdSnymGIhQCGWfoQFkouGaodMdKGrQX+qCiU8eq+Sm2Bh0sqF65nST8HLM5eR+JwrDj
tRuvKDMh8GeS/JAGrUW/y65UzXTiVjRmyYknzRVzt+i/hOLDXPzTVq+S9u3+19w4jEQkhEA06xjO
WOOAp2iyysnPYZTShO4gpcZ3vwVUd9/IBqiBXJyjvmhNc07WlMJG1Rewxfq6l06VV1iHzHiikN+i
Y2Insx1Y4XGefur+7zwO7Sx8CRg08tunQL8otN2kfDhG5vDUkA7VdjIcavNjZ54r+bloGA49JCEN
1V6vd+KmNyGslROxKaBIgB4yFbgmORdUWhs+t6InzlKBb6e1/0HSa+tj1Opt5oyJIp7kzugzBNhU
Drgqh1YANjif/u3UiMnLij7ffISuLALWEFbFN7+2osA2ZF+E6ttIc1DOA3RQoZHIrStnUCaFWtb+
M87ajMjZkESKKyWz+k8MgCN0ZSXKRachDm/gIvV7BvaKtksPggYzqluGcZeBM40XaZ98sr5rVWOY
tiZklbfoUScAen1YBORUg7ujLeU5pSE8NY/EjP57pBClr2qY+JQgGpn6RaElUsdd5guG3aVSEjvQ
olqn1BzUL8Gs1INtjVr9qQ0zMbbrvsm/pOjCtHbQFAFJi2Z1EGEGZeKC3QTQ4ctC4AhWxOPYZFPT
udMAH96j3hvkl3VNkfagdYUenWB00suHpm2672IvSPJBgNFGPenaVH0vqIV/04M+y49skR84RpfP
wxkpWUOx01nWygN8qvkHsaNVtHPfvs3M/ukNDOxSlaMNDEqfdsYapUYXTREELhZkQeO5tfUkqFPb
b0ArO7IcS6OddFRSFSiURlsQaNGqoZW+GgLqxHY4W9NTUTHvK86mfFR6IG+21EvDL6tOg89ZVjQ7
vdR1zMrgBiIwMCzwoi8zgqvAJGoMq50bgcJeJJanQoKDVSrH2LWK3n+KBrk9+KH4t4Hy/4wCjKV4
hAK0sUpwxFqKxKKPdG9Kzt1ns1DduThIzbGN/rZcsViC0pjHnaeIOaDV8moxZKJOKclpLMX2Q/2z
VXUP1IX+MrugG87VSN7E7OwyT72KIbKoVEsxEykHCRxYzZV9eMaGk6LsjYDcFL0WS1wxPCfkokwC
r6LhNC/9ue9bzZviX2PTvChxdRr65yjP7LbXXkZTOYn5uzaxfiTDHkvl+s3BNpAzQKaLr7DSlW2t
smZh9on8/GmhG4uPdFrtPNcejbi2JUY8JYj6up3AaflC18fp2ujKVxTwWknKoKCnhD/C9JOA9F30
tznUsjC8n22FO5R/WNlILb1JAAPqXlfFdtjGbs1MSYDIzM7rto42sAPNE3BSyiDUENbAja4LfUmu
JdOTitw8pY3JoDjocYexNOkod63sBqkeOFB/NMBhzPlrozfl0eytr4khd09TNkje5BMppTXUwJPW
Kp6gI80otEn8oPaw6/tarh99KdxjMV6LJTKFCQ8WHWHY7eBZwPeuA6VoRhxRbWLfi9LAVpI5t0Mh
+9QH4lH0n33zVKlPVm044sJQ4gvPw1Qf8nICZNc5ZeZqwgdjCA51INk1mJDY3Pt9N9Voyr+UCeFl
5KeBWZJXv6+tk0Cknu57kvQ75CPG1VFq3iUHtQrcXJzRxaEYpvC2Sc1zUe992XVwtFgH7IcQ0FK4
0dYQfLlF8EdpUt/LGHmzi0gQ7dDXdyKwzTVCuknvYDmDN0oBghQaJZTCxBlD9a9iADiI5bP/W/Ad
RfAiv/moBcNRC6QjpMPo5u6hvdfpJYtEfkRBmozKFGTkqxQmLGSaP4SynqnmdiBmR5FB8oaZlfun
ZM/M6spWdD8MzH4SPDma7FY7CeUvCdm6+0ZuahnLYpbZBVQQyGYJOq/9uUlRjkh8S/BqMznJQ29D
tqsPwA+0b3UPMXja+I5Ztk46pTsv7s00w2J6UVIiEWQsgJnra9NZ3AoMoMTBxZfg5TNcQTXOWNf0
V19qoU6u7VnRfqZK/0Ho2lcUWP8Z4DduVUK08VHOdQrYr1HqmNP7+3tyE3y//TBgXRTw2Rx6xNc/
LKREnuhVFlz65gD9COodjgIJUFUcU+3BYNadMaEgf58hMo5OQAv/o1y8X0SEUGFzpewsgcrt4k9x
cbCs9119lOP8UI7nOO6pQ9dOVD6ajbojZnf7JpEukGTyKrKXNwwmwNFixZdLfrNwnMBzY4nWVxdB
6RgbjimydaXJIBWD0vd36/ZdWgwvdDmEFbSv15sVxqrGBHdwsSL5MhiDPUEmgSjjIcnCh7819dbn
hYRNpsQP8Pb6u6SSEUgpUsOXyjdNtzXiY6NK8yHIvzPocfxrW6wIiC8Dl0sleNWjTKlcSJk6p0hj
AUugv3cOcv+RXt8ye7njcLffDhaVP2ytSuqGnJYVQ01InU/pMsHuD24xTa4FFcExD82vsaDOx1BM
oodAjJvzf1ioRbAGnpj2zDrwrXzcicpFehHiZzE46sVzWkeu1e11sTYiNhC9S7FMYmgDVN/qPqOa
XWdWFmcXcjOnC+DxrT+V6r8UHg4znd60t4fwVOWCqxXGTlh6+yxpaEa8jcssOfWa51sxx9S3WsRx
+WXtB0h9padMS5R393dyXWEi4YFFn5yHSRlIg9dTQBVUG6YxoiCr9X70ONKhc4DXlgCKRjlicaLy
KaOOiJJ9Xfs77rple+FL5vyh/0NHcnU0YMfKRwHBUx+ywAH5L7VKnFCApwbKqkRW3pVK+fXvlwuY
mLIWvrMISF2brKROFqxOQbQWdeVoxmeVkxF/ZZ+PSdMyivz5vr3bDA3MCh1XBng4/5DsX9sz5anI
lVHLLnnP4DtljyEMBLcsxiF/rccilk9WYs71GbRRYv66b3vLgRa6K6Rk8V4qiNe226lIq6aZUa3N
mCOcp5buqaLm7t9bWUCojBhxITAycW1FRtsMTJKI0HibZ9xtovRildK0U47cCJ/ArgCsZVYR0Dlv
xbWZIBvELGn97EJn0Ta00GkHRqf6s8gMQRiOR0ELDq1uh5n5QfA7LzX3IpuNIJrZH8C9BKkL7/Da
W0WDFoOlTci7MqZhi3rcHisju4hG9kPWOv8I6VJoJ4XBdTS2vpOr8w+jas9xLU5HHwmJU96mHyEH
y5yEZMxeMIpO0MrdwVAy9RjRev37lwd0DCV4EnXQ3usZxmpG4z6BYufSWsIRYqiXkRe+qV/rXUbm
rbcAgnuOMSNtQDNXPlCJVmJV6rI19VGXHptTcIiGx5ipvgPatPf9bblxr1NKjQkLc5kPhl8GHMO1
IzBLJXei2GcXufOTzygH+y4qo+PrkFoqnqfJO563dYLJljnDUAfJsCte2zM6xcr1jFMkpr8tK7HB
/mQ85sNjHuwpFb8pgN6sDfgu6Rq57A1fgg7zJWh1gX1Eru9d0kNgIweSeNYCK3sOmdd3+5ZxNjET
6oOVCdzSsOi64M3iU6zXxVFRMuuZSD92ABwrjjFEvZsG/4+0M+1tG0i29i8iwH35SlKSZTtSHNvZ
vhBZue87f/370BfvHYsiRGRuZjAxEIyL3V3dXV116pxKeEp9n2Z7qTbvRqsx3LoOtAdfK+MD5duz
XxbCTo2y4tBHin8vKj1w/Kbs/qhmMPI8zRMHvc0SmlWlOo5yzUM3N8w9WT2P1sm42bjb124FUnB0
t3OeEMouFrhLwLOSUkSbUZj+EPy/BKJnS1K8Zw85au07owim979wKkq/cx8NjJ3L/HgqmJ5cDVV2
gingoZJGhH4e1SD7YDTfbhu69iZOMM5j3po0p+K/l94UN00oIA2ExDZBE5LwqZS4DYdHPBnntJte
blu73pdc6lC90iNEygfWn0tr3sSb0tKL7KTovzrjbu4QSiu76v+qfvIAVv0Taum3Lb5hzC9dGJPw
hwF+ACOLjM2lSX9owl6UEEPRAtTPgCyPTW7HQmj9biBDmuyc9loeaopV5Q45B3oIepTYzkow5F/E
ONdeZciJRtvoiqm1jVxXWrsQY+U4NZn8LW+94tkKtPKHD4qkc8U09WmD1Arte42i514FwLkxoLUF
ozUA1M0bXmV5vXV+VoKL67OT0NDDVYg2+XBwauNLbPaO1kZbrKRrS8YrjlofU8ifxXEzBH4d8/TK
AVPox5He7A9+Nu4T9GUDT7yzlJg2zy2t2esdx6EJLhQqNjQj2HOXazZ2Olrio5+ddCjDCmuf6d9L
M78HllAHwc7iMX3bSVaiagzOXef0rszgzUVUbaZyaIDQRpJdFBpqEfADfE0B6N/7feG90u9idk6q
xOZzANpcJ0ZLSIcOXQ49XKANYJ5vf8/q+CHzYIPQ+kV7weX4pymxyPOXGVdKHDtqRJUwyDoEFbs4
o4Ro5U++CrsXcrjWhuX5LFvuFnKyvFaQdJzj4EvLLVUSUYzZoOagup0uOHF8UALxn5/ZTDOBPoUo
po575dKKJw0oBHpjduqlO9gU7CT61FHq6fPJMcSevpB4R1pjA5B/HX3ORmHOgO4IKNQy4SRbcZeI
48TZ08NTop55HW9EnmuTB1Xh3P9IZzu5zcthlZlveb41y8dDEpET+8Ufks3S/9r+V2a0NgADoIHL
J3VgeJJCzJadfDSQY3osSuHT4D17IJH86dNtP7wObWaGBDiL5iYKnvCLGLfxh1IZB4UpU5Ld1KkE
uK2jZNNO7uotxsB5zZeeBx4MFi6ej/M+XExeOFZNMAvSx0L+4PnPYvEqqrbqo+NCaPNjNL/X1har
25pLgE7DCekBRFZjYZO24xo0JALhVDK9fW1okxtBDrK/PYsr2UESg5AhsqWgPSBmvxza2NFeqMh1
fpKCAnUVqsYfg6x0vPElu0MM3i1MzY63Iog1Z6Svky1M8wnX7eJI65QmNiaZ/mnVeCjSl0S7r8St
bMTaOfXexuJuII+TdUGHgHwdjRDXHqeCZng4xaGPU2ho3PDGNc9/b23+mndoUGhyK0OpfGTNtGTX
xrKTGYWtFJ+jurnTlC2plTXfAF4DWAiWeO6GxWYW+zaKhI73naYBFoka4jzo2bcqcCs7jP44yIMt
ghTgdIsxJYNUNlMWFydfz7JdPRlKCfS9lQ/jkIZ3GfRUG5O4MizGxOuYBkN6V5YteZMVJUWWtMUJ
SZJg71P3tmH7+Ue5aOo71KOAD8/vBhMUw2JjDaYZRqOJnoo6yN65a6FqMgvBcDc21opHzL30NPHD
jIOlhRkBUHuMUsGsqkJWtn8phuAxFl/UqueBW3xMqDw3ynic/4aDa6fAbhIgX4MChZ2n3Z5UvusF
6kaa7A1IdnGSkWUkm0O+j4+iFX6xprw7O61mzKfOaIdvyRiHkVNEdDq7/ajmd02phKLTUhaIXCWM
BbeLNP2gKrTQuVKblpqNFLzxIwYb8aMZPZRB/LKRbbywqp0xGtUn6MQqehQqK9h5yA0ZO7UJ+sEp
K7qYCT7LhgYJSIN/C62s+nuBZnLdofDZ/4lacxj2ie717ac805v+riqqWLFL+Itq2+gtOdz5Rjdn
LjMv5kd/1MFTFJDubqzcfORdzREpNtLdOP2VWJccW0VvFYFOFFsqRz0tjp6YkvWue/GYgWp0jKkx
RjsMglq26woOks4SZ2HBPnw0ERXY4G+5DgC5teduJCA3AOtIm1yeLag38RYFdXNimRo7T5Rjnjau
Yh2kRIG+1r+HvHo/0ezlx9HT1HsbAdHVYf1mnmQXz0sQsUui4zBLJLM1Ev3U1/4+K3WJd0roBF4e
bkS6Vyf2bIiswaznSeVtyStQllEbdVOhn3IzAwwD50xS8YJI7aqh6b557L2NPbph0FhsUau0FGBe
uX6i08Nu4fO04ASuC1fSVNuI/wjW5w3PmmOShWdxoYPABnLOZbssO4WmETS9yO4DGN7tOKnyByVU
/04tfR00EyDeGOaT+lKXdCx0mZLvi77XD8Ks/HP7S9bWFNQ2i8pZiJ2FSyG3rXboZgEmqyS3tQ6q
tCNZt7Ge60aAvrCoBLXL0IIALdUhldRPDcDGmgonNXHO/Y3tumVl8SpILVI2vpdhpb5vSGoa2UHV
NgLAa0fB9UmEUygk38GPlzsQgle4HXJVOXm0jNILKEt3XnyE28xRks9SaG745VtF5tJP2Gm0l1BF
mXfDMvERiCj2VFqkngihUgcc8AQz9aiJuzR8kuOPo/pNlD+LpKhFNXMa8lZVN+5Rsv7gq7QPJVs3
5trw333O8knU6P6g+DWfoyiPqgfNp/7YWJ8beT9ED322UWO5jkiBKRF0ACOY5S6Y7cvJxvfjyNAE
AwlwUX8c4syw/QI4pEc0twdtWp3k1Ocu4Ep56rRidEpUz/e398dVJMI3oMEExwlVQAjtFokZWQli
kKGGcUq4H6l0uXH69d8tUAHgDgaLBgXYPOfvAkZzprKypto8FaKgOjGb3RWTYksdZmXlSFEALyUf
A0fT8kit87rNEbvlSG37vaD8AQD8KIQf1CPCly7P9H8+VsiIUEEBuAHUTVly+nQhwq2dEDNtpniv
yaTQM/Ra1VzfUqS93vRU+Xi48L8gZ8HQXs4eQsyFJCNqgGJw95DVTUh9PnySPGtjJ16FwGD/39tZ
bny5plAhYifuJ9uECSUOPwNG3hVb+tkrl/xsCcgJxQd+eivpvPOHEBc3u5mIKONQ2Jttrdii7yd2
CxbZ9RJPOHbN5N1BSgyzmTcI+7bNNI6fzNzddswrHgWe0yoyerwvNGUOwhe3ogjRpGD4HoK3o2D3
yK6l6edA3mWp+uLRbloejMkti+EcadlzMQwv1AdnwGsSlxtfcpXdmzvDuCzn0INDcNkUofsliNha
tk68UagnS1l9LBOjvxuVLN4ReHc0n3rSvmx84+iNsnS8PRFr5mkEh/mXFVFIM1z6WKCXRWRlmBd6
C0pVv3YLgzAwiwy05K3jBNm4nqFdq20M++rh8Iar4ggksTkj0BbnX13lohbBWnJqf5SxDQLFexhU
O93IOK2Ojjn9/1YW12bI5g/92Yr4JDrdx/a1ixzqJH/KrTrNvBUXdxkwsf8Ymo/ad44N0U+jphOG
lNwmVfg5+XN7ma6ni+IAz2ASGEBsofa5/P0RFzPtHlp7UsezF37VSEqG0x8zO3raxuPpespU8nNQ
2wB9g4xpCbzzRiGGQawaTpMFna7QoqMyOIL3hRRr2avkPgUH7uyN8Ob6BMLojNxC7w4R+GVTy9gr
Qa/58nCStE/gxYg+YPn/mOnjRrC2Mo28hWdbaBbB0Tj/+7tlqlsRWazAGE4l3Zew/ditmdGmDzRf
epbCciOgejtELr1CJbdFopOEJ/XpZbkd+iwvplQxnjqX0/SbWdqDyRnulKrdqnasO/DS2Idvr8/t
l+og3CffQeE3h3AfDHbxZ/hTPBX3mbP18rt2VT4KR4IWhTzfVVql8MW29vpoPNGg9NiD6CgEhKmy
Lar1takmd0k/j0ql5Oo9N5hRJVCaHE91Tfd6/zEIwO5ndgP39r9TB8zv/ffGFjdYa9KAgXDLeDKm
APd0xLxyLdH/oCTp30z9UdWPnVA85sVdKGx41NpsEnTMHBoz/G/ZRiwKotp5cTOeAv0YGsIxi20d
BNI/736wFP8xstj9U5bTQyyW44ns7cFQQzvpx4f20Q92k7C1bitbEfQ1/yUfNvd9L0K2gb5Gy4ir
6aREgF7Db0otO6L401A2go6VCBjeDKIANEdAawETudyLlcG+y/R2OgkV7RHGwfwqNvSzuTkxPvTi
uyzZiNuuASMQar+3uLjr4l6O4QjBotFOe1PNP7UfJ8jYHPJRaCcP+eNgFnfZYMvdhuW3R+DiIJjZ
9cH6Q717/UikF6cNRbmfTl+/fgjt/Yenh9z+fg7ts2WndmmH9ofBJcS3A6d0/N0x3sXzD3aw//mz
tGtbsumV2n389OXxJf/qmHa3++bZr4E92rJdHXhAH4IdeW07dGX76Y7t5hru887+dHh8vP/79BDY
f3//ve2Rb/2Nt0a0uFkryxyMumdEmp3b5/3DQ7eXd+MOALFj7ZFHeQDmcrZ23qPuWt/rR9g2NSc8
N0/OXW/fA3237xR747JfX993s7y4hKO4GnTdn7/p7GXprioOKamsPbl9Pf5RPQHLq6dPWyHG/EsX
E4GykTo3tcIjcBW/wTrfj6WERFwUkRMPhV1cxBtX8tueW9qAjYI+ZmB5tIksBkabqRh7Wi6eJDt3
fiIqxH/Q9XMS+8vrj8AW7ZP6aWN9V44BOgP/Y3I+997dlGmodlNvYVJVvulOfJe4gtPYqfPydXbY
7/Bw2PU+/aowxSfnr3lSjuD1bH3XQtso7uHn0HObu0Xef+u3OFVXIpSLT1sc9tIYxaEh8Wliouw0
oeDZh+p7WDU1cUq4q8fwpNTwpqjixjG8OifAklF6Umj7WKKnJKr+0qhU4sno2o9dfpelx9r8Gavt
t9uTfz3ANxFHekHn4xEdgMu5B3ZZjVXkSydYf+vm0So6Oy1Q/HZHuXMySdkZ9e/bFlcOY3qZFQVJ
GM5I2qsW2zmd1KSRYl06wc6mTqkd1ZIjR3/7BA6v7EFv7+OuP0Iz/XHD7jyUS8+ee6jp0SELPVNk
Ljxb0VqTd7MmnbJHwbybVImEPPIr4y/Y9emAbbLnUs92krG7bfc6OJnNEv8AGKM4tyzNRUnLWd2a
0imqeXnED7HwvUFjOTyHwkYG5Do3cWlpEXF2hdxI0WCwlk1ktz9E/0UWP2dl7Ab3Hsyct4e1voxg
4YiGQC3RwXbpOWJnNPCYM6563E1ni0gBzhhPQ2o0kmAB9aDC+u1zzd42uzZG5osCNaVjlWf1pdXQ
gntNUzP5ZBr0dFr7oPloIJ3rOW34QxA3JnRtjLgotfdZEQSOnMXJVIlhPEVmLp9SOjD73g1rW6Wp
sjR3KTdp+UHoYjtBRuv2GK/3/tzvP7MWkRhVuMIvx1g0gT5OUSKfSvEDONM2rnfZ+OK3/UY8uTKX
2JmHR0RE1XhxuJVeooSlXsmnoagdM/8RoEkYhQXoOw58S7tHduX2wK4kzciAXFhcrF6SDd2kGTWr
l8d2nCD9kdtZ9xVgjaA45VAeOsFVawt9UMMm02cLgUWviJvzYzP8qrXywbMOTWr3JbpNuFkdGofM
1w+JbDiaQpNLsL/9xaseAMqT42ImlsTrLtcij1K51dtSPhXCPvLIHkSVm+0BpEslzKal7Rm0+W9x
+a7krmCBIVQlR8JRCTTq0mowSgWolg6/C7Tf6JQ5gxXuRMUteCOLv3m8oiFQ2a0BRX1q3d0e8vy7
F8ckVwLeTnmMBodlP6qkVf3UVq1MUG5qUAjV+X7yknhjYlfuHSTfCFDhQIPvxlrcO31VTmYaeHhC
lD17w3QqJ8XJw9YV9AxqBJHlVMiG1xuH8drMzgzUpOSAQLKci/XUg6qvBDLlp7z7BTVpj4VRQOve
VoiKTTvMbOVPLcju7TldNTvzTb1tMxBD8mJBu1Iu6kqg/kCP9ljta2F0Bz21zeGoS1+LuHjVhb0c
PkI3uRGpri3ne8uL2zanhSI2Yl875UNZ0f/fE7k0qJDdHuDacnINwBSCyhvauItpVZJQySIv0E6R
RwU+pnG/+TuWRwFxBL/rdv1TGRmH2ybXtiZwl5k90CJGA9VzOafipFElZsue/NoWd834LMM7W0aH
Pn8VE2PfT7EtbcQQ15PJ45Fgbk7Hz3yzi8kcYUEQ0HKZTokcKbu2DfVjLRjV8fbI1qyARSE0mske
r3bgGKiTkgfFdJIn4vsxRBoO0vh/FZgiHuEaJWVCcYH+jmXkV3nIP8RlOZ10YUr3ZghZlzko4cZp
cn2XXVpZOH6eWjpgF95JHXrhjwb6aDskX4nuZVM4Wp7ab8zdij3uTVJOoETolVwCZgdrkhMvjqWT
Fyn691yzxr3UmYQHmhdUNqiiaGNrzyHA5XFJHPvGbPo/Ee3iIJslQCueZQRdwGRosvCagIZLeByF
vGy6jW02b6NLYzD2m0hO01LNNluWg4JsACmKduWpSkXbGHm1D7zLo0+a/2cyH5RoY4tdT+alucWu
HkqhTy2w4UAcI0dLRocN59Taa/XvgIxLQ/Px8u4FKFN5UhtfNICv5b+SInkMwmiyW9mWjcAWjAdB
0Gbq6Paset96RNhu77c56ria1bkeApUFT60lkY9hFroVE+eeUvrnf4/+Uf9WJH9iSCNv27ne12TW
5uYv2q/pxVr6ZlKHQSmg5XqaKv9nSn8MF52Xbtxw1/6IEVo9wULweicDfTmVEoqig5mn5slK0tAB
2MuYqDXTGtT0/8143plaRHN6mpl6AREV5WMzsw21yHbhABf1fzFr76wsnLD3p6jLRwZkeum+aSZk
b7do4tYc4P2cLdwPmv8663wWJjXcTCgyJwUJ0Bovpp7AyxS93h7Q2q56Z21ZDpzpgHLdY9okLan3
Vuu1rj81z6PlP8bVOG34w0phAIegZg1PBWnBK7pZdaqrsFNK8zSOmSvDj+g19YfaknZiZLpTd281
7QEN1KMqt454H4+JHbbSQcrb71bkfS0+xZ3xx4o9W5kOisTjh1JhEEvnVNHt0XMNKM/wgsNIM06u
2l3cEZJ+uj1h18sz+7FMOorAghtxcYdMVQjfPGg6OCyHCewsd7vsNoOresdMNbfO2JXUnmlwJ1Kj
JC7lwb5wa3VICkuj6YPg+0tk3dGBnubIcwl2UEGOG7aj4w3NX0X4GKSy3abCPxNC0FU8kwMT1BBq
UNC53MG1MEPOhUI5dbDNutTIFVuNxC1s2Er4RMeFiS1ih5k9fxHL+KUg0KMX6qdSKeysRvR4x5vP
+IwObfXSn7Og2jhmr/2eOhhsciYsJtCpv7WfvTvkrZyOL9+rgEh1SEMIZvmlSEk6ifE3obS6jbD3
mkoJWD5PC1gnqLwzi4tjQ21jCLVCHcxhLO/KbKKyL2cHgF+8by35J+DJCMlzE5KlLjmmHvuiaeKD
Ri3MC4+KXCgQpSTVvSp14/1YaT9vu/QKIImuAcRwiLxAzxJPXi6y2Uo01XmBcfJN6aEX9Meq8Z5h
ULBz67PMMwhNdlev2zuvTvbwFKfqo6bc15K5k7qzvIUef4tbL2/A+WvmRmEQ8DNK6PJremHoLc8D
ZiJ/HggsTKgQvlmQpzu0mmrtz/CX1DvWR6O9uz0LVxsb6kRgWcw3tysUMYtzt9VjuYZLzDpNXbYb
g69I2ztC/tGYXqC/vm3q2t0vbS1P3RIYJ+UYbCmQ6332/lbnIXdrN5APpWlvtRjNznUxn7Mx2rYo
94M8AfVxOZ80UahpFjUYU/RdnT+jgmELiK4n1Fbyr1sJ9KuNtbC2uPIVqfMLTm/rlOl/m7G26fCE
EeHbrAJ8exKvYgsMIXBKS+/ct4/fXg5LqvRRSKzAOyX6aJdcw3Lw3Wq3WNDWhjNnvbDAzGHm0ore
+xHaE6F3MmQ3tlyg+GnwYBYbwcuqQ4COBVX1xoG9hPxXDK9PDMxMoA2eprumsv3UiShpdYnjP//7
zJHRA2AFQhxUxcLTxahVo0KIPJ4lFfQ6rpT9VNKNM2We/YXT0aTOeMBYzy1di/ewTP+HLha+cNL0
tHZ7LRdspZfT4+2RvHEUXJmZwSEyZEngeBbL00SJGrdBIpy81+qj9KJKFL2c9s/k2+O4v9c/ad2O
hmB47Tfszp+/sAvCl6zfG5oZgpGFWxhaJWSKKJzE6jGiwj9qml3H35G/7prMVj1XLgDgSRsuf31E
8YY0Oah5YNNIsWRnR9dOCLVC8c90udvd9NtqartrfxrSV6TKNmxdnxrUX8j5cmAwufjK5QjLqIti
IZuCc5/9GULpxWw/iHHrgsaDzlF1+y1t5Dfg5+WUYotsGP9vgPB0AF4abKugriZEu84q51Na/2id
WDyjuUYTFsQq02Oj/eohpWzbT3RLIUpL94jQPMA1dgjnMtFXZJeMAhpziw1TUUXZIuhZmXxgjyR4
5miM9+7C1aZx0j0r7MOz6T3GhU+CTNsL9Z/C+4pg6cZ5cMU4S8RFhhe/orOf7bNsf+s0SsweMh7n
rHuOsm9e/zqNjyOE0Z5e73oJj/5dCnbI+4OG9OxXVp1l6DjVL12hQDU1ibaCCE0z91f4W4js651N
NIjfz1S83BjqwjHEho6rMVWisxQCl64zMufJ4FkbO+xKM4EZwMWRuaHSAcR8meueRo9ELyQoZ01m
MzeNm4jxcX5FFpDz+cLHJi+PbSG6xhdvyG0yKXIAAgWcbepTuku+0A/tCLwvxmI3RvvmDcw9wKek
uWm4tS/nA3PhuiDHZ+kOmBHgnFrET6A2PSMYxfjcBk6dPat5tS9nPQf9Zyv3d16K3NPGwbfijOBv
eYhSeKIeu+xtCDJZSibDjM+VdR9UL1L7MfTvm/oRUP7GOXD9AqHuM/8BrIiILYHE5b6ETbyE5NnL
zkHe7YFN22E82hUj7WXNLvzqTBIBN/TcePwsedmHcuj+ebDMLeQHlKBAbdNFcvkFbRgbRe+V2kkQ
LCccAVvU0JlR9ZCTg7mBWLmeWGh753oXfVTzu2CxlL4+xpVshtxbmdbsw1QAbDJo8qOXS3RyqbV6
VttNgZB1o7BuEgGApLiSpk6CKQ3NWDiFhYQciBr0ppNZvrSbEpD/4ljXTkM70+fbl9j1CQ8Ijlwr
0Aq289UOk3K9kwp5EMgAmdXkZEWo6Q7Pd7PihM9rz65Hz6J6Goq1uAPvlW6p8K64FmSm9DyRRAQF
jKDQ5cKSn0pVqZ/4As8PcntIYIAB+Bs8ZpQGnC5jo3ZJmrkCdL52lsbwxurVHaGsfNAa2NBuz8d1
QGkCwEQ6AbwiZcjlI60PwiwzTDE5B+Ig7TJBHhxsAgko2q34YcUUSVPaYwEdkPNe9nxlPRnuKrDi
cz0oihvP2NKhotWtHMYtgsBrrh7GBKsVQGv0ADhUZ+d799LNBUCmYRul5wL9yIaeMrOsYZCtnO5B
J1bh3JCHV/bxI4dIN7pZZdw1SXoo6r2h5XZVDfsxLX/WdA3LG3vt+qU3a+IQW8B6R+h7NeOS0iVB
0KTpWfQsxLC56qVDN6auV9AH812qWsfQ9grKhc2hMR6SVPjnFYf1zpzbUVGA4nxZbHZOV7WRcyM9
e+K9mqnsucRNt0pDV5ubBhPIUuGwMWeV87fQ/938+2rLHkD8irhGvQ9U2WnrJwtamlY7U4He3/bh
64fEwtpiSJoqtK0/+vl5MrujWfa26B2LwX2N4DuFwEY7ycpWpHgdhM82IYSaH0gsorGwSThWd9ZQ
5ecatho7kLp8F8nZE32mPyp1rPdcVuFD1IUwzLfp6CpjHd1DAAEjs2jlbuFFwo8gE7bq1mvzThYd
Fi7476AtWdxbfqeMzdiN+ZnKGV4UGjSJN51Bz0P0PeiTcjep25SYMpvpIhJgKniOQKJKwowgfWG0
MiO97ms9P2c9Ak1arcpHX6VXvOxTn1RW7d+Zvs/tJQiCq8ep94CK/bdcMspjXzbm3w1nmEPSq68h
jTKDtqB0XT5eRbPvaXiU87P2bNwpD1FBWsnu7OGvApe7HR7zxqb3cgtIe11fnieBweuk8yhNvmXD
3nl8IUIUb5Rqfh6m/K6UdNt/qsbCrbvatpBijPX71kLMzEWw7vaAV5d8fh/BFyOiuLW4T6xwhNhk
8ouz2DavdTtGO6+EBUPWJvUQZaIBMeqU/bxt8+ooZ7CwL7LDSYSaV/2zmgBmTpim/BySGaYJK0Ji
tGgFp6IDbHfb1FXkPZuiwAwMj9iPR8jlSa5PY02sJRVnw/uuyK+69Xr7918FBIvfv9jHkhBoehap
xVk2XO9z1KBjYVelkyUHHOW2qXkfLDyT7ri5AYhXJuW2xUolqKVHXmIU5/hvcSw+xrFtumXrtC+B
+n+0NK/fO2fsJfTBEkspzpp1Nsxj3rlN7Az1p/FZ0Fyp2Th/VzzwYlzzjnxnLZQnvU/mcanJsxbu
JO0p+OGnL5sJiJWlmhv/iJC40ee/L+2UCMnFmjmyVMjaw7nb/y2JmET/GSpSJx5K9/ZyrXjehbl5
2O+GZVrCSBCIuQlF2eil3YIyrLkDqD1gNNAWEIQpl7/fEkwzC0n9nxO5soX6RR/vY++vVx6l0tHR
h+7gYrk9ouvYg7QGz3lemKT3oExfmISpsWv8GGendXkqPoRI8sCr9Eiy+bf3ApVIbh4jGAi2Gn7W
ZhL1JBg3SfXBh7kwK5O0pOEQBzGzh0DwdypidrdHtmVh/vd3a1UHIoRxJhboKBR2aezDOTaSxL9t
Zc0B/4cICNQG0dvirCBaAtaiYAWuSeklUY9KTY/gXTQe2nZjT82+vDwrKIXrELYTP5GSuhyQHiWj
FYd5efb1fQDlfPIkp5k9GBsg57V5e29msTIdrHd5Xc9mcIQmuw/ku9tTtmaA1is6S+BQQsd6ntJ3
CzM0+ljw4CnPplk7Uvoh247156lYTBU7CDSGySsStNHiWEgQW9XIU1Vno71HCoVeK/3YuzEhvmLs
xfCjJN91ozPshjurfg0DdSfbUWz3TtW6mrSnrJJuNV2tLN7FFy1Pjiwq03owKHAIzZ0Yi7Mv2lnw
txP/uR5AngzaBYYPtwR9nQu/94WcQE8y6vOwj8zXpH8stmqGK4f7hYXFVRKlbYOMCRaUfnTE7q9u
PoTEs1LkI13zdNtZ5t+1WEmaU3mWU6KEG3EpOTWIelIWadGcWwRWHHKNAe+GKLlLIjAU/24Kp6SL
E7IhyqGLsKLXOyLHoG7OUy85qvxBikg8jIfbRlb8ACqKORKn6s8mXjg/dkdzMprmnEKOHaew4cTx
DyMf78u+2IgCr9MKc8bUmmWMyFaRR12cTVFfc8SiQnFGqOtBqg+jgfOrz4rxbNB6mKrRPoYG3BPU
u1rQD0GyxeV8PVb4BcjO0wQIqBOOy8uNrkJNjZhIWZ/5EPC4fxL5xRPcAcH623N67SO8m0HmvlGy
4vILf0SFI4xQfK7PkoAURZZDyC0fhHwrA3h91IPMY0Bk/2al9SXZb4NSg5x1U3PO1MjupZc8OuqT
MyroQ4wZLZ3H26NaMUcGjLZR8PT8WdZhh0ZRmj5WGgJq/bPQ7gHpdbUjti+VM5XiVin2ek/Dy/cf
a1eV2AG4bxBJzbn86z9B6m8E+9cuSbaijXnJL7fzpZmFS0oQUKMZMjZnPfs1RnTFGg9V+U1C7NJz
w5BQw1PtJvp9eyZX/FBBZoNcFn+xJ+axv7tw+rweLCFVm7N6gEnoU/u4BR66DtsY1TsDi00NY6fV
xhEGIA1zdEeydVc55G64vz2OFT+/MDN/xrtxeHFSpRWqyOcQkVy1e5hzUV6xsZlWHGHGYPNShpCF
LvDFWKQkLYox95pzUkCfAdlMTwLUy0D3P3lGsXG6r6zMLLKC5iQYFNI/C2NNR57XDPv2PEbZ7wm+
pQhQXDVJrtZvvYlXAl3I0N5gtSCI5uzE5ew1o6j3qi+35+Don4pj90u8R2P60NzHj81f72u3MY8r
GahLe4tTSUw9YYhEqT03++ZI5PGiHosd/WpH+G3/2S8uRjbP8ju/kHoxKhpFxJL6avnlz8mKvw/+
v+NRyB6B8yJHToKLXO3CTKvpSU4Y05776IMXnTXFf660nSDc69VfvYe6x6fkaEl30ZRCKp9/yvy7
2+N86+xZnB6kbmcKaO5P9NgWXzCJHhzYbd6eLTOBCNjuRcUO/Ac533vax2lypyRzKsMeA0iwPzbk
4ArrcQuXOrvkrW9YHCaynHvjNHQttwCp2uaxVZJHs6nv6qqkO2b6Nolb+jIr2x4mBp1kGqgcLoLF
mZm3ct2D1m7P8ngXjH+yIrCLfL8xtSsH84WRxeOiy+DPN+OhPSf9Q2eAsJScQYMMRvykDIfEP1b6
l/D5ts15ta5mEtAtPgUg7CpIz+Uo1VN4aHHb0FFQ50TcL/viaVvllVU7kAvDI0k2Eqjv5faYdCtI
E11pz2Fk/eiRUDQD4WcafRnVLQap1TMG0Yz/NbU4Y9rJSHpQ0+252BMWNG5j2kW1z/N929tB4tIe
VDXu8G1L+mQl0mNr6srcsgNQFUWXxRC7SJrEgiFaUf4Yxh+aNtuVEHZQynHB0+z6iXI43yB1HmRr
w6uY1efbizmP7Gox333Bwn+Eeqj0EPHUc9JVHyO5edWCrXVc3QfvTCzWsY1Mq8+AVJ3RWtjVUmBb
3aOqb4zjLQC/NZDFEqZtOcIIiRXlLvxew3D/+2cg2eFOhmi+tFOASA/dXUL6mCzqV0ry9V3xJ/+Z
DY5O/wQal9SAByf6s4lD2ZrgxXWieEGY+y2uNcqZ20k7o9+a33XvhTaTFjcAveg2XHqRBD+ggSgc
wu2yrca0mA+BWx1/ycO+7ezoR3yUP912mtWd+c7g/O/vLq5Qge0o1Ocx3SfHYS86vbLxpruu+s2X
1jsTi+O67UMRTWRrvjLUl6T8EPpQvjgIDhbNPan7o5bo91noqPRF0St1ik3t0dd9Wxvqo1hQ11c7
WxVGW0P40ew3Mi0rYePFty2in6QknutNhl/uiqYkPfGkP0nxK/2T9qB/HCt540WxekyA9iXlYgBY
kcSFbwd13NaK4HfntvkkjgBjrPCDF84ILfnDNHzKSNxP5ABTsT5Umng3BMUW6cfaihM/AGulr4Og
ZfEk1OF+G3V56s9CX9mKf6jl3laqX+qWMsvaWTFLtSIPQ8ORtsQRZjUUQLEl9UQppFlIrf+cynEj
7FqLBBBzhPkFpqSZx+/SexV0VCrZiIZzOZW7SHw05N3QfBwGzy2G3ZaQ8pqv0BZM2ymPNEpqi/M1
tVrBk/V0OAtx5/RBdNDoz+VEL5vsoYsMu4QlXhzd2/tz7S3w3ujixK0EyvBJGg+81v4E8d4wwFR9
1fMjD7fbht7qHItTl6ASkbIZTQj0c+GZfQejfq5jych9pwprJzOru1ZsXmifd734p5p9yxq7DOtz
SOsrqtwHXfpWhD9yofuuh+ZhgsRNr7LdICVOoXj7EoHd9rkpEdYR063IfsWJwYiTDACJYxhXLwlJ
CwI0fViLVLxrc1f/ikSkP+ysMXHS5GezS3+F9MD/gbNu8H4Fpd1tJHbmyVhO1nv7i3MaDuyhBnSG
L0T/j7PvWpKUZ7Z9IkXgzS2Ub1PFdPe4G2IsToAkQJin30t94uy/i2IXMX98c/V1RCVyqVTmyrWM
I3fJizfUa6G22rw3NsA3osF9okA1z6C6ItOpzflwnnAJQKH0u2c+O3b7VNbndPKCBv1edfcXcPmt
O9lrE6w289w4SOFVwRpwbWTjrk8W7ezOMuN+PNPO70PDGw8aFFTRSW7GrySTPzUT5FVJS/YZN/g2
1aCH3bn5Zpj0fmUeFs64DVInwMWRdUeef3ZDSYJXT1vm+BJL+8brP5rfXaBMHPYEnW/fNX+tQWLB
bwHtiCo9aiNI+8xf3yBAtq2+lSNKjyzUk+Fgsa10+3BIaTClIEZNToD2jexHaX0R3D+LH10Sn2i+
xlx22wqBIQPuDXkDVZW80RzxqsajSTON57Y65+CC69LAMB9cuffc7djupOvvGTiowEB+VD29WrbT
wE2r/6nsZGW3L91aaB4FbgQ1dChXaTPXJz3DTTptHM9N/dAxxFZs48tgAvDy2ZBb92nyvrrJGuPO
0hZE3QbVA8TzgAzMzlhMphGkkOV0ZpBlHaAcnHbQyoHS04RSAcCVHhKMRlAkU8AgBh+7/lpCbmEF
0ICheNog0ooVmOfxnawehGub05nnX8Br+tj8wBQ98NznIe/BFBWzkGghGwO0ywhySDrQRCW/ZVX9
Touf993zrcMB6yDyx2A9xTqgZfb6PHrmCIVzQ5vO3QA4rcOnI5hF1iqCt1712sgsUtOLyk4h/zCd
aXuqwdzEUOHarpJhL1kBVh3EEeCawaU9u9JS2dumaIV2tvMkrF0jAMHNXypf/33C0OqMdQNGGPe1
cisfAlsvh36oTbh2dsbxoTfcLDBLL7pvYyHBhLZ33Jp4b6Jvy5+fCyIAoURPpHZOu1M8HCCylpGn
Nn+mcYNKrrkx/SRMrbW24KW9AD09VKgBpFP58OuhGSyHUE8Mq5DBHANwUhZbF0Dxlbh9aZlAEguy
C3SLKb7Gaytp4doUnkk71/h9UcR7wPdeIOj9g6XZ9v48Lg7og6nZgCa/olpLbe2sW9NWjk+QM1gZ
zJoF9fePuwH6xybnFixoI6CFvA58k67E9rcXB3Io70B5VK6w52aBdZpnhivsUlOYmAJifhp/qvVp
ZSALiCZl5f+1MaMbch4VZLUsO+bi9FQSVHU+3kRdYJ6MTXVqn6rvbMXc7bwhJWUhpQFOKiB+5jgf
N22kjkEZ5wS6DK3YU6gS31/721nDTyPOQEYTaAvAUK9Xxm8IafKGmmdtAlaPim2PDr8S+Kz7Zm53
MyIpPLhUwRs32LwAMQikaOt2ss4jA8OOdmzR3TTZp6xYw9MuGIIvQL+R4o/As2TmQ11SGrIvdOtc
tXyXO9mFxd5fs0EvSVt+uT+mhcXBIw6CcKCIRaPKvFqK91tVQjbFPeOmDFLtO4MjvW9hYbcBwAZM
NMqHqP1CTOB6ddrRsquprb2zC5xe+djyMWpiHV6794Mm7yo0gZAfdtYDcTE8+dAPWvmA29kEOgUe
CO0uyhfNK3AZ2iCHycr8c9o8dZ0GdY8nRyCFl63gf1fszGtvwyiTJpWpfyZpHsZZHkhgfQ3/KOnP
+zN6G82qAUH7E7OJcvo8uhxGzRCjLPwz859G44REQRCDcLerfuiJfkRD+qf79m77fdX2UA9wNGmg
R8ydrWDt2FUBgh1yttMWfLfGodFPWt1fhKehSVuGIMIBXxh6xp/8KZpoGjTkN+tNBDJgjwGENvv3
sO76g9RSfHDFvtcaLtU8cjYiTgPy1W6DY9yGyWt1kk/iiezuT8DChAPNBQYeVOEhiTGfcBP84qo4
nl7cmmwm8qPozIMgfJvFEFbpAcFbhXLf7CUYQkcjQgKEjtBfVXmEDwP07D6JjYQrsY8Xf4SACkmQ
cpYu+dtDOf3+6JZtKZ+GpxE2lHFtqxWdKFOvd547zx5PWdO8eQ3UAgUX7i63Tboymcp5Xb0KFaUL
mgSAlUdcjNfAtTnBoInbChts+HLDOkgKOHsp5IvlxJ8dWaxZu0m4qF5h1ROC0iTgrNrMlSaMWW0D
lprnzv3quF8kTx5sEbQuBzU6UleWF1rd2oTejhA2EVvhhKK+hnW8HiEVcY10DCgvhJzAg8vbC2LL
vZAxEs90tEPbR5PZ/TW8PaJqnDgUqsEMtaW5H++LSmdd0XrPXIACGjYPtes0+zrR9AOwHQ9mF+eP
aUHafVFX32qkHELQ0LHATifnpfY5ZCGbC9BI8Tl2JrrhcpUe7OaStlDqw12m1h28hnPIjNsTPwP7
jveckxbdwKAkS7oSNAXly8pUmDcbDIbAQo7IFu4KdBLX018SXUIENQET/xPG+3lq9+CrllDUbd/Q
EhNkL+bf8YicotWuZTxuLlMMUfGu4YGLTmEwMlxbboRvpbJjIOHPab/TBRoX0fXnrcSItw0KMIOn
NMJDvBswnbNwx/YTFgtq+c+uJpzvY9LhrtFTy//qGlPzk7clnPTYJ/7XCQwVPOjirEgCAl/DdsPY
g5mky1KXHtKplvtSeP2ajsfSNEBAB3Le0ApBOlD9/aPzShqt7JS0k5iS6RHaV3WQGmO/X1nnBTMO
bkD0JQA0jELHbBqcGjwUjRGjydxt2cOE4N8PdFEAVwMt2cCZnHpfuKO3tYreftZNQKUrhyVh25fd
lni5u2WdQSG2XKxxP974HAA7FRG2yi4qvraZh2v4wAotL8pzaRg0srJU3ycxbaM40ZswzdDriM4g
cHh6fERfFpgx7k/MzUF7Nw+1U6UzCfjxfPpTcFR3LEUbklv6m0pq2baY4gxJTf7PcEgH3sZD5Gij
+GtAGuZ6pUeeUVCBeekF4jD9b1oiwJeZLg5jQzW0z6Tdj/tDu30sw6CaXNU2oJ6tsxd54VR2R7Mk
uzjNL2t47aGxDILNXfbGDAi2pXwXk5BYazxkNzckJI/hsrDJ0I0BDzvbaUkKITdeeNmlMi1xMLiR
7MTUWtvCaViQjdWaCsVNvDGzN7uReyjKMTzbMUr3gfefoEtaoAnERo42LCGqdn9O35/6VxcyrCGq
AegZvR1gN5h7rbZNaYNM9KUPIQ538Ld0Izcg8N14G7oBTyhIzEm461EU/Wb8Ki+dHtpV2K/BopWV
2VcoakwN4Sy6ciECf72ViA7xyQ4N0pfSRlKugjxvLkGTYtk/waX6s0gTbyUOWVhUhHSu6uxRjYTz
Y2J0lkV4R+nFzB71CZLd0+VtbNYIh5Z27JWZmTPQeWNBaaikEE5I9ugKc6vkQU+yfV1s6yQOKarf
nekdmO6tPLtvvBDCuY/jm0UhUAajg1uQ4qJBXN4eHnJ65gOY9C6oQQUg5Xdytr2/k5aW8KPF2Ubq
SdFaOJz0IsZn4osNxESTJ8J2Alrz9y0trB0y2lCSR0rfxeN1NqkugQqkkRnlxRJIqMtsX2afzbJ/
noxmc9/SwvrhkgG1qCISQow1J6nwRO63k1HUl7F2wV1mh5jHbAgh8ZWXORSOwgrdRHaOprgVw2rD
Xx8IoJiB00LNAs1ucD/XB6IXdWb07gTKnqb9zodwnIIGaXt/Z6TbtjzqlAdC2+sZPTirbHq383tt
e7aSPm3BBqbpsD28pKAJpNWh7JJw/LIyxhu4Ejp+8IBVG9VGxXDOc13ldevlBa8vRL80Nkhqm2Q/
xI+5/4CMMXKiYEq42OTXfavvD/Hbmf2PVXVyPsQn45gNblXX9UXCwRVv4sX+WUT5WT5YG7DUhvUe
qOrHeqc9oHX3PD6y53xL99NF+2R8Gvftzj6uHdVbf381De978MMHlSp10HZNfdFbsiHg5bEHKyzF
UdcgtDKJECqj3+7Pwa1zuLY4u9FEOuSJNmHiZRMlGtz89FQ1O55tsv4Z+oRotdjfN3gTlCBKAxYF
h0gl7EEDcj3nbckqiYilvoAbKJQ62SSecSirFaWeJSu4PPAf7jRkAtXT4MNE+g33fF5P7GLGAaIs
8n0Vv3ObzVLhJvYrRCKRzgKE8dpEnAwVnuspv5AY7EkoQshND0HVwDQbc9ty/L9mKLRNPUB6lZpD
+QX9PmXYJC473p/RhTOKiiZILNDr/f6ouv6QaowzRC02u2RWj/eaUjs9oZcEFPFrhBULs4rsAOrH
IM5GndybrV3NUKhFWo5d6m4MKm24CODQcjSO3B+QmrnZscTbCUhh3MdIecx7RHyrLOxJlvziVVTu
eKqBqLqb1jTEF3Y+Gk5RlAVvHXKCcytNOvFCZCO/oGy9s+P+BKqKKH8g2fhNJ96PkU57nqycttva
J4KMj0bVR33Yl2mfjF3tNfwykvpY5J+5QFZMnEoig0oMgWt3AIIfBxZWhLwlIrvcn9mlBUSTLbYs
agrAuM+OhTTcIS2lzi9xa++6oQ2l7LYtqVfuykUzKseC1DiKVvMbK56Q0/KZxS8pQUGXA2dHWm83
Muf3/eEsuEsgl/9jZ3Y7eWlm98A78IvtHg0u0Az/qlegbH+s6Rl9+SvwLvVr823pKao51ZyKfrfZ
2iVdVxapLcRlaKo2surc+dzVhR+iagg5qtpg21zP10jultwMQBN4cKhOwVv6KJci1cqtUlzsPD1o
LQ43D2z9F3KrhfkJ7Fx4X3VTtSd0jbtyYXLB942yKgBKqHzas8nVAVHwGFiRLpNdQ0fRe5XcqzdD
VUQ2Glqz1nNDn6ASen9Jb8++Kg4YMIp3CHIoamt9OCAFQAglJU1zGV0BxIRO08+N4+TRfSsLwZyS
SUVAZyM7gVTuzJNVvNRIVloYXDkWhyYdnZPN/WxjEjsBFY/WfKp5P3zOSYf+bacjuwLv38PKR6i7
9XpD4SOQH4JwHTQAUBm7HqtTeG1Bdb+5mIIbAbTPkXMT/g8ddMLHaQSy0ZWKPyS2y7CmXb2lifCR
jc3/uYFTpZCQncRrGrUZQLauv6NuQFWPpElz6ZCJ2AI80h6mvOQrF//Syn60Mos0pCdQtMqQXAQF
bb/FmwWka2PTbu9P6u0hVWPBxas0z0DUMLMSo5u7yUrMqd7xB7ONc1A5Ob9yI90nSWKHqdOtQHxu
fR0MghADJoHYxnm5njyDZ6VJfBi0tRHa5qn+y9DjGi3rwl3xqrf3PB7EDt4ABoBLCo1wbQkZThct
jKK9NOK3HD6bENos30S84lMXJvDKinqNfDiAFTK/g8nr9oLUHRRKwFAYpJAqBsshiHgrq0BbSOWu
EdbM9wbCERSFUVrCfQxG+XkGbxTo+PM7W1yAm+lDxrhAgjy1Vh7CN750bmY2NqNl1TRwD4B2rwEX
FMiQoIvd/4khImo0kZv+GcfmiE6X+h/3yNzu7NqdejZQpIrFxXc+9/m+Hd+G/PP9fa98xUdf8m5C
zSEiUZQa5g4tsVAZpk3SXNziu9FAfB5wUmixb9HOAi5vdNdYdgDd5hVv/a4oPTcLzwGwiuI4QMr7
erfwqRSMxSPctbXLz9mb8c15zZ7kKX6s/rphcqqRMYIqfdgcaXLKhxWXMt+rBhoz4LZQIUeySJV1
rq2PUBuM4xhllYwG9q+qT4+552y4bm8cy18JnW6Q53NjM2/NaGqkZaK3F58iibTTwBQAKb9qRNuZ
hNhWMJFiPA0DvNPBqgbX2RKjatKw7QQ4Qm3XjrN9rPtSda8zgx5i3rheSIsM3XFOBsHuDZONNh0M
hwLnYzKnoSGf5PT3/j6ZOxGMAgBQrBRQjaiKzFmz8K5MnJZO8mKOMt8TlH/2xZg+oAkpP8SjqNbu
uIUlUgcbVy2SeUAwzI5cxureLCntL+gMNJ6ysiVvzVi6Ryfr021MZAP3wiYkFrVGhmbByIYxEzy+
Ti5DPO+MsJ6MQ84Yco2EGMccxhB6lasdN/MEBOZFETI66LJHlAVXfr2VEjJaA6iL+0vexX7gGPWD
7YvmG5108UjN3AwGpAm33KmzI5p29JOAQMkKMPL2CCv0lyqvA/6FW3bm36u+MlldG/0l663+hLTP
MwGVwldLsHabkaE+d1n85ibms87kGh/7eyny+iCrEhI8P7LpeNXOwe/UGCnq6OZwyRODnwWNh51t
mCPKR+kUIkbRdoWJlsBOJ/LRnyC265QyPQDmzbZlwvofOc2r56I1jTDvCeg5qd0jgQHFN3No3KDo
Id9IUw4/y4R7gkgeB2uTLJ5Bf9iHrW/FAR5EIJmtYzt0tPGTk03+TmoyORDpvIiayxANn1uC+DDo
yxYqVFVVrzw7F64HVGNB3wvqZhXjzwF4VVIImmrZcEn9n11tbJIRYqzpZ8hoHbzCuAwx0FjGDoHg
C77w/rFcOCZXpmc3BIrE0KMZoapbGfazXcQvwtG/Dn7x3MhTQZByv2/uJv5V2x2ld9X3joo4uOmv
t3vDwH03aHS46HkOVTJrk4PUFwjZkBpmUJM2NNv6SBhgK4m1W7F9e9lf257tc6uSnSvcarhId4S6
GEdjzmRsJN135EcZu6Hhx5uxAn+H1RT7Ptu5mhcCMm3SNejj0qS/v27ARovOknno5ufaJPkgsN55
F6ALVUMcINHTNzZ/gbhYCT6WRo0rCh+LDACK0rMZd0e/MRs54YDlBLXH2NYPtvDFv+8j0DyqHI2J
9xN6Za7X1TPT0vdyb7g4pR3JFMq7FhoEf1s+qF/eVtZxYfpQhLMA6oS/gu9Uf/8QKdZu0qKI5IyX
rOWHLLUD4X3m49FCY87Yk0D3p5Pd+OcKGoIp6s4Y6+inQe0eGvdXBeB3Jej+/ifNY3H4bjxUkXRA
EQuJufkcj4OIbcaz6ZLEFl6n3dCANRfw42zERXzf1O1yKrwk+ikweFze89exDzlPs5rK6QId1z7I
EPxv49qsNvetLAQduIrgjsB9A6A8kgCzOZZ2RZJM6Jcike2W0qw9Ms2qA+ZZ/b4fiRGNKNyDFDpJ
dgk33Q164t0N2HW9jS0nuddp7D4Wfl3tkrTkT21N9b2r9W6Yig7qkanemZEPIt+VgHchLkSiBK7F
RqoXXRZzbg3J6OhJLzcvY1JukLGwtumm8/9aXeCwnQ36tTHMA2gMggYj24Bgsfo6qXMnAraWTFxw
ddefolbywzZFXdwldolPcU5OWO3SzUX8gLrsjq+FOiqUub5CofWBOBqgDKV5P6dHMf2+6HWzMi+4
/oJyy0/6Jt/9Mk/xQxUWL/c3xsJOhy28+OBKQXU7b2eYulpLHB22WsT3FfsMQVXhr8GXbmPFd/ES
BanF9gM46HrmQJEq0yYvzYso3sDft8vHZkt7CEqma1On3NLN1CGcs6EdrooCM0uZaXKvdWrzQr85
5OBu+X7M95XYIadGTlMd9gdbD8o1sumFM4w8qIGGJGDCVDr0enx5n2GTZpN9EbZzGvlohbZd+Nt/
Xin4YaX+qVA63pzx3DT6zBoK4V1aXYqNW7Q0GIV4nNpsTVR+YU9g370r2oDyCJHs9XAsQ1JjSAzv
ktsk29hu1m6szio3fg1am/uDWpg5dJxqAOyD6g3tZLPLTDObtkxz17sQbjmQMjE8qHUOa8poiwNS
vhwUlEDQza24pDFbNhDvUjamOEpEoRlukS7/0kLSJLo/ohtbiHuVNgvwBkijoLxxPXkuSRhlGfUv
jaHVUREntbkjBjTRA4HmvFUq0VtzAMugpmuCvlhtilkMlKH9zWOuSxDr08CHXI4ff3fNHtK++74r
A7OYLiPfWejTdgQPEhHv8b+2kqAsmayglW/WEvsf5w73JTqCgCKeraXe+3bWSJpEYw3aCwhZ/S2m
ZE1kYMEIWMdBSowXIPoN5mk5j0NVnfheGp23K75j7Zdnu14jvo5rH7+MiCNcu8ZuPKCCwXz4bOW3
PtwdbtvVJfoa02jMvsCTHG3rTL4W4M9uwClHp51pHe3ilaXPVTKGhnhKDO1hcELh+StB89KHoNUA
2wUvE6CPZ9tT08umyeGMo9bKD2lG0UQjWobWWLcKimyty37BGvJw+IeHIMrx86YqEuuEgpkhj7ic
AhxMgArlRktB2769f+oWDUGqBVE4LhBg1K7nFz6XFZ2I88jzyMM09Qe/nH7mXhG6ySobgpqiqzvG
fBe7QV3BBIoCL91rW3ZJLQ9NtnmU5ellYN/Kaa/Jl47u5fDTRqCoOUGuQ/YJrRwTcmZAi6JEEAio
wud/HEIv90d+Q84Ab4MEDNYStziK4f5s6FXZ6WOjySIaEfztsyavzMD3exawPj35uV99GgaojBs+
sta5XqP32C7SYy/t/gFTmYaJ3aw2Qt9cw7g2dOCVVXui4v5VXuvjdvcZRJEHq4jinr5C1vNceN12
1GRgvNbCDM16X6GsjOhReloKrvUpoGvPpNtwTbHoIUGloeaE0q8+i3ghSkDTFqpgUe084An7nBcR
L/apdazdY2NgGxLgXLQiuL8cC/4Yb0BkqNCfjFzme932w8jBxJV4yKoUEeLnIFNKAexvl67hohZ8
FW5ohBuogyAYmI9NpokmbEAlo0z3hpBXGp6d0iOb+2O5gYBja7mKshzUtlB/BvT5ehlZ7lqx7fU0
io0SKt87YSN9n7bHyt6bpALZ0BhSCcaMegj0NtsI70HS30BbbgQAYRZ5KuNi5Zzf1L3fPwmcd4jt
VNbRmq2qk9rMjluAYGlKX/zYO8pa/LL7nV35vziT4RjHARkPo/kHgp1tMe7uT8nSxCOMVUTWqiQ9
7zwjpK8cWadlVA3AAesDRJTsBBy8960seDPwUyh4GFQNkUScHek8t6peL9syKiFuZfLsOE6vU5m/
kPK/Gg+wJ2hiBwAWmbvrFZaoXcrUcjCdVQ2Z62ObDCubaOlAIAcJug0U0zCW2bWa6VNvGllWRgKd
A2HTO7/ioQPvOKnWevaWTjzAl+hxw+ThJpjHrQUF/KjjrIrGvQYil97ZFeNhcKI4+9QZFzK+cu3f
Tzvo8ABiwfCARpqTFQP8OpUl4PFRIQ0bYpOSBD4xj5rxdn9D3GR0ccohmY0rGzIkujHfEMyvk7G2
8iqyzNcWTMKhhoSi/9aCsVB8EgZfGdbCDXdlbhZUxiJ3JzpWVaTZNdg9RlNuOtb+yUaQ4lPpi5Pp
JeTf9zxsIgmCGgy0cK2ZTUc2eqxPsJnrf6aO7myLhfYUZf8MhVbROZTxcK4QLEBCau7U4rgkFm2q
KMnCNvd3+rgd3tBuViGLoOERfH/l3rmRZtECzOEflGvwnvdmb8O48nLI1ZR1lNMpeTQzK9vGbSEv
RlMNG23ymn2faMOmTVBFFMywdlwYRugSB0ojSTHsLCSvw9qGXJogZrODdJWJRnvLD4ecOUc+DJpS
iUg3Ru/YQZ7m9YNWNvrBj3tQ3iXQ+6qcttsJ+Ktd5g/jlrGxOIqc5Y8Nz+xAonvgjeqTG8aYFOA/
ezjxJK0+FVyne1FCZ1x2KDYS3m4SYqQnpLbZyUB6+9xMAoIsbtft70+ZcuHzGTNRdIfwi4Z0ga98
8IcrVBi4bfDHOhqtstybsV7tEPMPoe0ixTyUVN9J4Yo3n3Zr+/42cY+9YWkoaSFARjw1j47TyTeb
0sK7rQNtg6WHUjf23nTss2iw94XIN1xT1x3bod35eH/UCz4fNwqaW0B7iafczV1LvMnjbV5Hveeh
feqzzFjkKp+8cs6WXMlHO7ML1LA7o4a6eh3FfGcWb9VZs0jgxl89RRkuf7ZrrOFLvuSjvdn+b9Hf
ngB8U0ci++7JTz2I6v1TQZF5xO65P4ULVw1SPwBTKtEEBdm83ji1WyRAE/lVxI3MOkovQ+XFg5Jy
T9s/9y0tTiIYY5FjApX2jfpcLMuaViUGZcnHerBDD4VyJ09Br/cLae4vQI01a5lQY2l0SMejAwox
H2jSZwtHfInAUxI4yHSjs2OSpYEnfmTWa290gU3zbVIePLvYeXVYx+mmR8CdB/YBr9KgIKekCxFl
G9mm9R9HjZ4cCa03G/AS7/X+1NxwcSr/ijQLwn+sBSqBM0fepp6f5j4cHtuoZt0QANJahAi0k612
bL6ivwXKb6kI0Oj7ct/00qp8tGxcr7/bTV4W20UdVa0XssnZNazYTKj9EK/fsZhvNZ5+Rhvcyola
2uFoSVPMsShioN/12qzHSz01c1ZHHtoiGlmGafU383859DX3P90f4ZJr/GBqHn52rK6EMDC3tjAF
rgbw0+m0f/IcAD3NyRBbsGNAI5yWa0yyK2Ocp10G1Jwq0tTwyUP1MjldMOqPjLPNkH2lxe/7g1xc
RhOOX73alPjX9XwWZtVNjhR1lMZZwPi5Rgd4cda8fGv42XNPnzSxlp5ZMulg7YDgA8AZ2pXXJvHS
MpjTFSyawI8P6jR+qOyyDHSTWyFNh/HBl3YSoFJP9ukwDYc2Tesd96GC0ZsT2Emd7PfU+92m4VZ7
8HRJD1XM5MHAFR/rabm5P0FLVwUomFDGAUgB96R5/bXS12IkFHFLxYMv0YRXlkePoi84qUkCakax
BnBe8jzquQWOHzRgog12Zs+bGJ1IyaJhdxzCf+28V/7i46/PTu1E6WBmMX7d9Jqd3r8U5TdqH+MY
RDzgm9x39Q/pJRvmoVMluj+P7w1Z80gDAieQswPyHlLas3dWxyp/xCFiUTuxbVw8gKzppTX90Mq8
LTe6l674DbocZzgN4hOnXeBfJvow2jTEUxnRfv+QantSQA2uP4ESHZTbpyQPSrLGeXNz6lFRBhxL
Jf2BCLnpQdCm3KnTnLDIcUfQ9fNwiJ88+dho2oHX+SuS69XKTbr0zMYYkG5HHQXFlDk/QWoNje9r
A2ZGJnKfigGPforWJMiWTWEuDHpKce8FgzHwQ2vb47ORj+U+Mzt/g3KgsbZH1A67WSg4A/RMqez6
HFRjdVzvCsJYZLFky/VDw4M4OVbuqSLh9Ml0RyggPhe/VraHWv4bq2jLMFCBBKGJOduZyJCN7eRV
LNIyfQdgfQ2SiuQ3TVngJfYfwYYy5IP3vah2RTUExEue+r4Pezbh9idfE9CyWTw5MPK3MSHftEoe
s+S00IwOzAVeuyBlm30eg7KWow0di3rWf0ek6oekAX2E5ZXt0WCgQjELD/AwSawt6epmJRPyHm/M
ZwcrgdoNiL8U9/e1V2i9riJexRmYSSdQhvKhRM4x95Lum4/3zmPPnVh1s0xQp8R5OkjJQZbmS7M5
tnlusGB0E/agWU3yhVUdyvzYUPJxMCzWq+oZ+MNLs/h2f0UX4/t3EDqcJ9o15jwKTq4lnFka9pEx
nmp7ODo8DvIKYW+fbMsX03lI43ASVgj6qpUoYSk7gccFWLkQAYJufk79pYM1ry4GA/P1tXiggYf/
TNSu11IS/8cY/2Nndn22xVC4uQ87TvnXjZ9STyl5fKLs2yS8EPiFre8Eutc8+2uR/u01gVOiaNgV
NQ6md+ZNOW145ZY4LhngiODccdPf5WoXw5qR2V3kDdRH/hq3hRElUx3I1yZ+SnovkIJt8vxQ0jfz
m2s/Fog3ASTb1AhCyUq0oIKB642P1yFgPsDHoP/lZiG5zWOrHXtchxbdmaV8ldoaadfCZsFLELoH
yAECA4DDfX24QCSuyUGUPNLHNCzQ90JrK0AryTErH9MEBH/uGHLtcx2vjO02zru2q/7+4e2tpUUP
fCXsOs7DJE6Dvrf8fe6G5hpwbGkdkRVUIFITDalziFxZmx6pkopHje3j7ZR2cUhsk6MfNllFa9/6
cQwK1zzcIVI+kNO7HpQYSAeKXMGjCiKuWWs9McjCu6qbL8F1xdmB5eTBiEFf61eXFY+jYrH5ZgFl
J0iOwI+oUEzXtnk8jXxAc1jkAy4LZgEEGq6WOsAe5oGPnsyBj/WmcUDUmzcN3VZDJkJv7Jtj3Qiw
E0PEe+VqvwkmcJdB7daxUB4Bqmae4ojh7eyx13hkVsYL0LGfHFlh/t1ftT0eK6s6uMOa51MX0XwO
VEYPRsHji8NzPQe2IcFV0dc8kk2+dVOIQDjsOPYR0ugGHzc9QmsUYsICjL7VCCnQeFoZ89JmQwuZ
StOqnjVr9gFmh34RVJ+w2ZwOkSV1wLnvIHKAMODaWG9jc9BIfDClPuXDAcrbsp4KHZoosp6+D0OO
UOFv0tO/CdNPkytCYfaPmeOHmjUGQ1E+NNIKk9RF/KLtR/swsDXk19LYUSjSUQtD5eWGlrEruM8L
l/II1CmBRrUAlVjJ1gLGpWGDE1Zlb6HSjTfJ9bALi0IiArmeyInlvmFG0Gj+H2axA9gKtitHauE4
I0cHCJtaUAtNude2LK6Z2dD5IvJisuUaCzXpRbQVwVAiOzdJ8lrXBETRvHhy0t194wu+H9hzX8Px
QY8OEFPXtlF1qF0QQwpg3V5r59forkQoC/OIHA8auQyAAXGFqr9/2D7M0KpBmzoRoYOaGEB0TE8G
fUrWAEsLm+LKzMwjplbXMVuHGfHV3FiX7vX+LC3+PDDwQDIgFYf69PUoRDOa3dRNIqJowtHodgQ1
OQS+/gsjCD2RzUeFGbyG10Yazc0oA+o2miwR8hQSQSjB9//a0qaaYACv+V8rs83Gu8TTxw5WxMYK
VtzS4mL/57fnVR0tky00DrAKeSl3LiWhZv7lxg8v/W821Qc785gp0TJOe9iZ2qMXg7gpEYGf71mx
5mcXsAhqtoDyg3wBfP08dU+qLu/z2sDRpEA/gDzHlKgflEFGAEEKfDA1g1e32iP6TN+k9Pb3d8Ty
fP7H+mzb0awqeg6B1Ag6PKFpIsXogARZghkARNT3Talln11paLHAvY6WIaSM5o+farCyuG5og83n
aDuTE7onhgQrN+AmtNcZuCANTenWl08OAG3b+9aXzpcJLiYgUHCdQpTreusD71XrNZqColF8Qq/N
jso8mMZ6xcpCEkC1WQLS9S6rBETgtRmiV01nOKyJeKaj/ZHLXW0aO+h2PdhGt/MT8sjKAyiSjr7T
bfLJ3Nk2Odwf6fvL/maiwfUJhUc0SqN+dv0Nhgs6K90TTQT+8G/Me7KB69eIth19GkBeskPChVVk
Y/dGYLhNFXCdP5LJPKQi2Un7VU/XkjGLc48HDkJWEIUBeHP9QWnsePUATu0IrWKTnQUSDdTptJLw
UKO6GfUHI7OZT+oRvaC6bCJCpv3o8MAbn03xw0s+6Rp4WlYWem1IKob9cOl4aW4QCsxeRFqG9syu
CEYnKo167dAsnU/1Nvz/UzcPw6hGcsTiTdTGgVW9+v9D2nftSI4r236RAHnzSpm0ZVRVqq6uF6Ha
yXuJMl9/l/qesyeTKSQx+6AfZoAGOlJkMBiMWLGWuZBe/ii5YWi9vW5XD6OtkMYCSyyb71OxVuMB
o9c+XklQN5LdKD6A8ol0kurOGmfxtj/qH2OMgyZFpRVaBGOl/seyvkdmgK61guLx/YOwFXDWZjX4
OYCV1Vm3m5oKScM0936D95FY/qTaBwVUcJx2YvYmR6es+rhv8Pb0rwBLvDOBtUGh2WSf84lCF1mD
aCyy9sZOxtLptIY0GLwAwN4S99k5HZqdliVEA9Lm3w5Dgzl4BaSs035Aj8nsiLI5R1GSVaht5VaA
hC5te9JR+d+uKeqqIK7HmB3SSRBdMlsX9bMmLrqOgsXwMh2iw6B7RriThJOSUyfmIVdvThljjckk
8kwYslnUauD0fCkc7FFNSCPzANW37bfVDF4g68wEds9i4pNRWmEaWmbtNwLqMMaoN3ZuNMcpEgWC
N5j6PCophijw0NwXZlntZEEWXDMfFK+d+xNuy4agxDM68dptv+9SmysANNn66gcej83YLBCCZjEN
az+21exXu7zpPOa5m5O/fvyFBWaN5zyFylsKC12C92RdegriZa4R6Mw+KBHnc24rbdfW2PxtaLSo
HTpYy2uMoIK+W017G2JkdlaZD2JFSYvqYp/GBNGhMaT9/dW8eYow1pmNFvpxyfvFqH1NCEGHqS+h
nRg1Dy6wnoGrWAorgG6h+YPQo4FYi7kbkOSYNMQ3msVuqfeptqcCJicPBVp/Buc8bi4ornkIQOlI
O26GwJV6TgdryhpfA40GBs9/Ge1rM0punUH/02kNye3msV97bi7IK/z763lbc1s/FTJDuDXAfAsY
xvWnljOIxYoWCxqr0DSp/mDmwanU/i3WKn9KhQdqqEfw7rzoC4/e8+YO+Wt5nXPCzDAKi0w+t1RV
IWlZ1Ph9I+560GYJX21n7UBId7j/jVsnEKAaCQpbkHID5ev1J6ZxCzaiFoUQMYeiedSYih2bLWAS
6CZyTsete+JsYRgGTHerWAnbnaDDTFWzkho/X/LFnoxGR1bR87SQeVaY1KUqBY32id74k+yEAmka
5/6CbbgkypN/KQjxBESfkvF/Ic913G9G48dv3ZCSajLJmO9A/T7Hiq2H3tR4ZvGYC+/37d6oDaLn
BPlL5NwrKxi4OphINvWqkUpdgrdMKwMrEyPt1SYkTIlYCzuQvcjoRuspxv6z0RlBX4JZW6ghYTAC
2QHNAwB3QckYtfWLosaT25bi2wJ66v0MlVR7FMfCK4TGa0IRWZEqvlRqFD9ks6GAZCkfwRSjUi9p
TVB1GkLLcYz1l19HlPXLcMDRcAWnGjvHtCwNNZU8RglFad20jV0Mt3gVqMifUf8boGxN5IG695fz
Nopd2tTZIUtIRkGDa4laX/hWBNmn9T6QAm8GTvzackY05C0dhK5onLJvFQ1DDplZ1Ch7QC/RpiLY
CPpFbDhvgxt21dU1wOKOCSPgTfAuWn/GRboulG0FYqOq9WXtFMX5t2nubKCxV2p8FI92fZ06umCB
Tm10ROhBR9HyGC8YkoQ0lZn8VPQCvoIhuMquUe3N8qd6BBMBGtl183F/1W/D2vpDMd4KxQnk4uz9
mClFjdZ+0fpF9rpMpygIMZcncYbtb698GEFGsjLNgkyTHUAHXGFaLBMVOTl8bvrlnCbUHmL1iIqz
Y8UcZoXb+AljKwsgqHMkHcId10tfhhZ4X7IW5TkDwKas2YtpiNSKpy+xaQZtQoxfr80ftjkS9zig
cie2fg+aI2epzAQNH0Xcg1uBR+28uXx4x6K3DqwlCnbXX9QqIIqaVKn1O/mYWCJoufYxJsny6FvU
cxZv6+Cj4wPWEAyvoxHDhNIkaZooBRuXPyTCr2LVccDLeSRiC2iHhEq5WH8TGx6YdNMomj8YQgJy
GhNj199XLVWEEQfUhIxhF4bgrKUJAblbZSvIYQpjlw2/7jv97cQyjidu1v+xqLPvJnERK1kodTjk
TjrkgvNNsVVv9jKHktCp7MmGWIDb7pRX0w45YW5rMy9NM+4ZjnpfF4uAzRRC4VWzmq9Y6p26bQpi
FGMJgg3F5DS4Nk1CxgJVIoQipIrX69saTVSma32myQ6qmyOE9xJmMnZRwR11vKn7Y2HBMQpKZ1Df
rM56bQp6KxLahiiKzNNngmTbTlVPznRH0g6xqXmN+GK1PN2cG2b8NdhCd2HlNkV8QUpzbbSOOlQ8
k7jzNcmpPpugCuYgfQoPgm24YND9kAXH4LFjbt0jAE/i9YvEG5osjE0zlntFqprOB+oCYJvekf4t
Wevfr0LIBEMNSucYkLr+qqKNqlKVpg6p7ktafk7dPsdshBW7mAR346i01ZhXZNq6gkHhCBQTrCKz
WR3p4tYyhSxV51ZB3SzSjsZHWg076SUHpzOIaN7xZORkGTxz699fmOuifDDCUO18sZtJCOUY2oBq
KSu/WuVBkk816hj3z/2mQbRW0f7DkMYNYiqPKkMYaqlDV0pbvMjMoPAN4fRdVpbF3hqn3q169MVC
KANy4urWbYEMcS3UoLeKx/X1p5qtkoLZUMfKdsOakMadFxlp4VRRnzv3P3LLM9ehq5V2BK1clg2X
xs00t2HS+/lcNW4/yiUxItwa961s5Q2XVtZfcbF3irRImWilva/nIUlSzVXjlygK1Kbl7NmmIVyy
K7YLNLRst03vqWb14dD7rdjYshA7Cg0S6Vtv8QxtrBskbK11YAxYeDCMXX9RUltt1hsx9eUiXVwx
G8pHI4wyDnhjwxGQZOG1DqHQFY3MBEiah2McUchCIM4HwAD5Swz1TS3e3d+eDTMoyq1DcCD/wTw9
8+Yq8tJqldrofZqUBG11glVTJB6R1MbFAgwwRlshwgZnYEdIqaiGs5UUgx/rEIwXhjK167H7QwGv
9AoMIZ7rUe84QWPzy1A4Q/a2lqfY2f0sLWSpEWLYTH708ZNSPAoJ52G34XK4RNDbBa0k2ExMJgyC
urabTADe/E5EIywfNdkRauBHBwgbOh0gaRwX3/A8BSAPPPfRjQXFLeMTgA9Zsxxrg192VuPNvb6A
JQk0rPddYmuzcIZAf4x+KfrWjEto4WKEejYOqBKB5Ctsz9Wi2cqL1NSemZcv941tvckxJIaQhoOE
0jB7lXQ1FeMo0UbfKqTpMe4LzbGEVvYxjantBbxn7bixwAzaCLKXi4l8pLJOvTYDE9f9X7L12ehJ
YcIZyc/K/XR9rBs1RZ/bSEdf6vVypwrAxbfS5Oh9+Sbr2dMM9+Z46EZVHhA71OIw6o2ZMpDqXpu0
urrrLFWgvr4kuDuBUHVaKUk8q8569Drr6nHoS9FBbiE84r6pT0VkoWQhYmhENASemvpGdn31a5ir
R0AxaaKjTv2pF2tHqcLepbol2CCPKp0pU5LjUCuY4xu64SjRiIcs2rhzgSpCMgGs8kr4yZi3mj6p
iqIY/RIXrdGan0b30Be6vfR/lmbZx6HIk6nf/OALi0wgxyCmBZFtWMxjSGHR702Qhe1+naQCsZ9x
nuNv9z1sI1yg7Irpa1QF0ellL9wKEwdlqFeTv4DOt/RHayLhjNoPT9B9I/KpqNFhrBlD+7czd4pB
NQ26FJOfgh59gAIeunLHUvq4/zUbVtDKVTG7pGHsCFyf185rAnfX5vI4+61mnBUBs8aRmrtC3/G4
cjaiHm5byOsCQ4mBYLagKo59tIAdbvFTqgtH6Gx0TlPLDSfxurWyAh0seB9uXfyXOYuNPs4NyGap
LyQVAJotUXlwstsFgwXgafF4xWgKahnXC9bEkRBFIdytmxvXajAZYRipDf1gXlhZX4bXRbnVEHIg
wAqQ24mMoQxpKZWmfvTF+UFQ4nNTgZhxSV/WRp9M6uV7Gf8Ox5/DyKPpvnVwdKnWd4gJ3TFciMxb
R01yWQ3zbvKnn4nlUqCeBkdSOJfg1jKu00Q6St/YMI05tUpEYwljtZPfzg0UunsMMVd2b/65790b
7gAgPpokkHQCfzMrXdVRAXrkkEb3xeiprlMyLD/uG7gNd3AFTKrgX4dEDZ4Z194gUZq2ehmJfmtU
o1unoooaij49A93nlMUqfgghMHcatYJz424ZNlHVxOsNqDtcPNeGjU6T8mxJRED9TdLOnj5BDE2w
J9FOKLAJOY97e2O/0P/FTmEeFpVOdgIsMcNsVGm8+M00EHHc6xkl07y7v5rr6WRcHtNMqBkiUKyz
ZszpzVCiQkwoFr+a90X3I1ZUO4MuN15QWsUxteHkq/4U0j5wr4OQnKnLzHU5jYrVLpjUML0ppy/L
qDsjxAINYTnc/6oNJ1QhhInyMxYQXNhMSoJ6cGsmIhV9WuSWbQxi7LRtwxNg3tgg9OcwJo0zi0c9
W8MPjRzCLNYk+lEx2mXuL1FjGzzWrtWdmQ0CAh6Mv/B5kJCxytVZ0gp9KCii3xTuvDwJmWlDCgrK
5TtFAYtrEbqy+HV/9TY2CkSD4K8HKRn4itiNAhY8zDJNEP1h0iDH1BXgE07HhWR6c+gzS+Rs1oYL
oqUKPjdwk0EPhSWsCKVGVRu9kfzisYUCWmMYXiidTOCZppLH9LFlC2Q8soYQiFoBC4qpBtmqu1CX
fFTik2Ryuimxkyx+quXT+Hp/FW95Y0D4AbIDiBGoFpq5LB+eMktD2uad7NeCugunh1iIwPfXEh1E
nbX4Y+4IOPRBECN5alk95DR0xbh0l7E+DLH0WEfUE0Pr2/0ftRHDLn8TS+k5aBieraZa9rM6cZfE
mUJP0I+9uivMYFB73oV6W6xcy2uorqFoiN1lZzSn2FzQ1s1EX9D3eVSQUHlL2twBF5tRPGZCgCYv
JjW9+9+4cfhxPUBUbFVuvdXFTqpWHXujlPy+mGMyGnTCyGyocKLZhiddWVkP0UV5xihUaixdKvnr
d1UaJrekHqIzix3JM1FSDqvcljUU1LGOMl4+mBW9tlag5BVnDZX8TgIZfW3L4QPGgqfeKTqOh2wc
/vVdpazPqpXUZQ16F98la1kthpEq+UlruFpKM+gVpBQs64CwljmvnL3hjyidyIg21gr2ZltJjTaW
ozaHkm+NnRPq0SP4OlLtTaKfkgCNu9G/7xobD0fkj5gpAi0heq7IuK6/bmyNLC9zoCZkFNQa+rZU
f5Syt0tpPmiaO1WCZ4Ygq87OVmadachj2N9oi6z5Kwq5uGyRMbNXRmr0uW5GDc5f8WtOo28zqB4h
nnIQev1YGwqZAUPKWmWHzMlLJfGrm2Y70umhqXzQGwaJF5/rF0yc31+WW15chF2sycqmBS0h7P/1
sgw55KEaA8WDqm8dJYdN9bk1fWn0cvN7msYuSv8mGlXZ78EiEUYnWsC084CC0boTf4Ng/Zxixiy0
eD9sA42y/jCAfAEttEDQxOxXDmRDBMgY1guPlxnqTmk0O2lSE8MY3GgwyayC4CWfdx1XWW0jjBhI
VVDnRZMeoBQmXZGaMVd7c5T9YYAALhVoA2S6wOtybB03DGSBFApkL+sQ6fXKj6MmlYAvyb7avE9j
6mjdglKG4oUljy1tI4Ss/z6A4cCG3cbiLk2U2FQK2S8XxcmKyAHaBVQ/EUlAvlOb7n2X2raGLNmU
kTLjsXv9XUU0KeA7wcYVqWl4jYZnTYRRWG8CASmZULL4I4xx+e8zCajJgsgLjaq/yPtro4muZ7Fh
zDJAFe9aaTiAR7uD8DD2w04veVWfDYwhbhc8SZE+r+8dlopEbeOhh4K97EvC4laQkRzAIaNHiruI
swMiBTvU672ePEbJl1Wnx2H8VUv7UQEFyTxyDvCWF6EwAmoCvL8xfMqs9qSPUrPIi+yb88Hqvo30
LTVeZ576xKYVFSULA0P4uHGYKCHR2TKmHiTZYpo/S3R6UNqi2mlm/yO0dB5Y5Rbzjpi0TjaBcg99
iZuRrVlPiypDxPKLDpXvdmdlHhDhntZlx0nsXqPkpaQ/a8vtB5UslujKee/khYH/Nxyj4U1qbnw7
TijYqDG4jNIAK2+3lONUpmWu+lWxs6YRJEEF0aY38FjdPze3wyPAiV0aYhY5CjWlzKcMhtSTMAKh
EmXOPEDa3ZrOSpm9zuYLeE1a6VDKELNa8veiEzjKbBvvGoxoI9HAvYzXDfvwTA261KBTUP2lDCM3
6Su6D9NWtCsV4wT3P3cjyF6aYsExkBVPxCadVL+oxLMw5W8ZWBTvm9jauXU2BXg/wDfx7mSCAgj0
6yJRVV8se+2lk9HiLcZKOEzQbPdUfhdgyx62EJUkvAoxX8rYK6G3po04PT6dS7fVekc3glpTnajn
NLq21u7S0PpDLjI1aRCzFPEAa9eAIaZMyGj695duyxFw1IGVRITDEMH6Cy4smEOb00nuNB/NoAZi
5AZg0xzg0tYxRwPgHxvMckEiqjbEotVgYHLn2o67gyVkJynsvFk81DKwxEv9aOXOMD1bGj0O7VM9
BKPotRh6uf+5Wzt3+VOYBRVX+vIC6AnckLlbyZ29LmoCSRaLd+tvLiwuKSTyUFcATu56YWetm/Fm
xMLmObjAShBBBXLKqctu5booZCOrQ6d65aZgjFh604AAwND8sOjznGRShzyz1lDaNFrqVKESnWWJ
vlC1MHKg3ZODEmIkpRqM+myqMW/MYHNxcTFjMhYMxTcEvZpVKlVJQ82fhl05nGh31gKuw/KMMPcg
mOvCuQHdoV/JkMlaTmH8nIep/d/t38XHMKXAZADGTqSW5rdZTYr0UwVjIhU42cymk1wYYYpYqKQV
SQYJDlBY7OQJkiAvUPi57/FbIQQt2P9sCnPAqyEqo7jFd2CtOvXnaP7riWjcZthxqJlZIBqR2Ksk
tACxEa1W92PrZystgIN+X5QBr9Y/9z9kY+PRSPkb3kGceUNpEoIsiyZqCTsxqKs6qBm50H9s3SpL
mgeMjvG+a6u4s1ZL0YvCqCeQfIwHGHXXt6mY6P4ofpc7iOsYj8Z4KrvyMY8jWwcZbjbrz4m+S3VS
aMbe7A80UDPwJbklj+R58+NRX1qzE6jvsiXCQa2WtATnmx/i9VZUL0IbOkb7aM28WY8Nd4F67z+G
mOM1tINZA+ABd9Ejgs4r6Lz/feoBR0HRBhgiVNrZFnqGBr64hOs+yhOpU5TVgTkLX/4LZ7kwwni9
tuJJ46jR/VY+z8bZKE6gThn/9XQ5yISBqUHFFl1xIFIYK2BI7s2wHvT1+KJNT3B+wV3OubI2UACw
sr5CRHRcAOle32EXVzSt+1ibUevwmzydz6MWBgL4yxzaAOxl5KUIDn0LNIN4LdUHiZrmLlsykI0D
k5V591d1I1zhXSkDroKrZgWaXv8SBWjduaK54UtWYGgQ7ta9htso2zSyyt+BdgaAPTa5mpNxGhuj
N1ByP4DvSZFPYfd8/zu2ThMGDv5jgv2OIaozqYIJS0GFLZa+hvpjyDH7InEg7DxDzNbFUjxhmKYx
fKX9nsWms9AgGnw68NrAPDtsHiCEumgOA+x0h2XUXotofqyT5DcVOQkpb3OYp4tWmjltw8qAx2O0
dSJdbELc5s/97eEYYV8MyTjmoVTVhp+KaDVj/JgmxyJ07htZl+S66YLaJxrAeAChhQN3vvZlY+hD
PZ8tlCWhr+oi7sm2ns2K21aLZSeY2oiTKN7HZs+rh/7t9F5aRi6IjgEemOjHoUjIdq5y6N9WUx8u
gfa0DCQMXROCPSR/zc90v3wIza57Nw9A+54K09YfuodU3U2TY2hgggOhwLEHxVrtvsdeARpkf9j/
u2X5++OAJFghzgYqhYwnRdUkGnlCxSBs9NYeKTpqlZTppK5jgchTWJNsGUSSTELj3rd8w7O2mgZe
F902TAKhfsrctxbU5cEGP4pBnBLZX8yXCSQKX/MP49hmO0vyEpAI/ZlQyLIViIQ+Jm9xwsmVWMf7
+wuAsEFBEIwkmNq59gkViuhZlhhikGv5iMNazERuJMOuQxpzMr8bvPVqC4EUhUegGBFSmbtD1Joh
nrpKDJyKfDbk82NwP7uPmhzr3f11vZmwYi0xnt4NGAxWxEIMCkIdjWSkIuv/DS5QKXt9ZxFMUtkN
URwvoeRYkmdtNyRkeJsdzrne3OHLb2bWN8kNcHRr+CUf1d8f8SCRw+6ZLHbnnI+pXXLVaNZwxB61
S4NM/K37qOlL5f8b7B2DOJQSp7HX76NuZNs2Zsp41/WWE13aZE5Q2kWyEkFtLDg9eD9+WI+7Y+TY
Inndc0LxTRmJ3VcmFiejMQzruHxwop6znGpPPdiFQx8cTolg01XRUgQEcZ1t0ljyfy0tapOi1xpU
BFTyn3Hrtt+Wl6wiekjsmcSD8yv9fd9p2ei8ftvKV4owgB41ypHXJzFPQ5CrdJMYeJpgSy/CYh99
mcfiwjPC7JQuU5zCHEbyg0WmM+jZKBgHiMW5aW4eEuzHMBuVQ5ZrwjNcDBrVq77l39WD+Q7QcvwE
mgHDzU9VRYzEBrF1b7qxQdT/xlF0KN+BFGydX2GvurECjLmYRylwCoLnf6aSRiVz7pkfj4Gd8ZLi
NXCxZw5cgQbamADjojFwvXUoSZgm5irnQKgkkLudpEL07jvHDUP4uqCXJpiI1hjQ6lwEZQ6W1zAj
79nXpycR79CeKFleAHoi1gNYeEry6O73ACmRXxz760107xOZOFZlAiZoMeURgAOjdQvifL4lbrUz
nWSXjUcdlhFc9gJiS+hqv3js77wFZs6GKE1jkZvaHNT59Gjq1X4QOp6aw/oF976QORogNtNldFLn
QI68uOtdUTyYdeN1YfN2fy03Df2dZwQICtgQ5mxobaypi5IugRQH0Iy2+j/V4qm86em/DLbs96DT
APaLdaARCujXTgm18KmozHAO3hWCe0D6mO2P9sP5eJLI20QKW4rIy/g9sV23JnZM5tNr0D3bvJC9
dTVc/gpm50BPV6RtKszBOnuvPQj6aeRRT2yt56UJZuPyRCqaosTGQdyBZCDPVMaZtMN5kXmSZzfv
0vUUrqy8UPxQ9ZXv8HpN+0SRq6lMliA9aB/FXjqBuyT9URyKmuSQhPpx31E20+YLcywjndaMZpxl
WDw6kME+PUyxMzle6Rwqe2fYZ3d03OB7+PTtJxI21/169cHDxXHWm14188ksO/xYJFGhLvESyPND
Y1AIsfuiCTryhYyDRLTuC7UfIUt4GJuNTQVdA65fhFNrnZa7XmlQ/EZZJplLUDzq70CgSd5wNNpT
5aXLAZK0jykRoK53ziAIG3HSmRvqcHwyFM6gyANyLBABsrhVIwcxQNoMYkCjr0l+rfJvIBbFOSXq
8lUk/W4Zn2P06+JMfe0TekiFcNegxmh8DBrpih6T2PsmdIr+q4krR4v+aMtCxM/7vvH3acAcb6QJ
aFih/rjOETKuuCx6LmeYjw7Uh4cPCQn1CffC9HPy8F7JkatUrVM+RrZM7NfI8d/vW9/yikvrf//+
okAzR+Bi6cp5CabuOLyMBimMb6LgTQoG1RycPoGzJzdl/3VPcLmi0SWur0i2DlNWJqVU0pcgnMAu
Da2YyHLDJAT94CPIb6gaQyhBP4pvhezKCo+g6aYp/te6hA48MkIoQrGkbKkuJkPcC0swHDv3Y/Kc
at7lgguKZ/vVoSPh0bNt7q5yYZAJm8uMWXQT1FPB1GikBpyhH+2KViCGcKYfA1i1zNxuS/Cj0Z9R
BFzNoyA9CSudvRPpu1HdtYlrDahWWCAg5RzN1TTreCh8Q0oBlO2YYWcyER28HL1Q9PhpEvk0wdT2
1WWceummCWB31z03UHllTLR9mFotxQEsCMgOlr0VTO95cN+Ft96IOi7f/xhh7scMOI5el2EEmuSO
bFc2Ki47BFbddrzFq8/lQTt7ow7kmwOH6ncIAc1rfBRP5UPi8WoQ2/6NcTiU3wEqxMTidbxTpJrK
kVGLQWSoP9MhceXu0I6ZK+R/1PBNH71U+D1A5l4aSak595di61mFUitY5JGVAEjDzuMZVTmlytKI
wTgJZBo+EiIOog2tyyw/DhPUPfORxKXkVZCZEer3POUUJ7eeCxiCWEkPAdAFPolx9yFfwFcVYy/C
9HXQP+ra13fDuxnZceypb+qrMoH7vhNBcb7rQFIG9b/hCTMmnCCzhkzWszHrviqUIazeUDMgCNR6
kutiAFkbRXxu3lvLSQ5d7Kit086cOulGYgQYMupN4BvHXC872WuY3aKOeSQFkon+Cc6RopKh47yD
tm7RSyPMJTE3jTylFEasbjfp72lLwIxd0A+O/7CA2DU8XphhL8yMNp2sCgL8ZzZsw/re0/ciPcWx
b2oP+eTSsSLS4b7NzeUDGAG09EihFZYouJoMyM8usRQosms90ojzz99Iu/39pH/+ffaTesBSp0Gs
5ECJIjCNdqKa+EAE17IXiXpeQmF5gUIMwDPLlzS2Bdi2Uf8kEQXtuZPiqTgR1aK4mdQoSSxvnOvc
TbVwyslo4f3tlgOQmJNSdbjBwAUE+oh+wIsGEjXQGhTNBjqvddhDZaIYhewXhNGGzxgdTyB02gU3
AkpKYHzGsJr51c/zYoAOaM6gV9+NUrmTNDr2NsAZKLEuAh7CdlkX2pNIkZu4hZKr75VUmqozA7je
oY0HKMyunhdg4vVFy6Eu3Qgf7dhOk3d/yzaThhVA8j97pjAxrqNVYRVAgQdODzgEMfbFrkBVarEB
aC53941tPZhRZPzHmHwdUMVRmRuBplLQniXH62zq5IfFS/bmb0+2+6flRSb943w2PdGJT8NbSnIO
UuEGfsq6ENPpHkADrmvN6qLisym4Aui5uydNOTe5Wy/PkehO9d6EUmbeemLzgRlBh+qlo4b+HHtZ
T93SfLZyHk/n+hi6iXEXy7K+tC8Stxhqg02lIyLknYvAIy52Hn6TSbO/v/xbN/jl6jM3+NxBdWeu
YSaaSaqcjdil1k5BpanoOCd1M1vHnBm4wpEOg5KIWWYLelKQr8FGa0SjdoKq7il5p4dhVyCgpqQ5
i2d1D9K3fX5M/fFHbefNWnHmFkFX771d2X9+B7OyWR2XlRgWUlBQp3/uoZ91Ms/lQlzbbL/dX93N
fHQFHqxz3xI4yxlbYpxPw1yVUiDOrr6L8r0EHUnJsfzo4xj+7J7qxS5eOVu6maJcGmX2NFyaYp71
SgriA7IyEFLp6xIDvdw55hMN2tqD4vj9D928v4Aox5jFOkhjMTmaHMXQKO5rCVUv+ViBirRz5X9L
7vH3mF7YYHKPKKq7opZgQ1Bs0ddLVyyDyqkAwp45ae3mnQWsHm4rvNcwHHR99rBnpdZhnD8w812Y
/9D0k1hxsor1Qr9xQtCGiZhJw0gku2B9BUXeCc/FoKpcTPqirZRG51on4jMEcRKNc/Z41pilm+No
yJUK1tpwNxlEfgrXMkjW26+8obTNeHLxXWtYuwhb4tJnkUxhycydHilw/NykLqU/gKW473Fb8RED
aStxDohWMWB8bUhu5yjukTYFyZ8sIp7eJ0RKv1ciVLD1/+Y+vLTFfFSFythYDq0cLE8ikgkrIYL0
U4FyugWZx6f2WPOqKlsOeGlw3c+LVdSHRDNmCwYzlUIaaa9oH/nv++u35RIXJtiSlblItALvmBwM
tlq4y/mTnsp3U3JiTv1jMxpdGmKSiXqc6AyOVjnQmuUgRCYkMN9DGRjirwV71kSPk/o6vDbxQKZE
5/j9ZiZzaZxJLsypAhdLVcpBbB2XEMomAGfBQUjpl3ZSc84091OZGy60pg4EyfjUDnTwvV3lh6h+
FrpjfU6ql0Wc7Lz3kmHf8WYrNq8ZdFGgSr2OTWHq9Npf1E5tChmzfkEB7Y21uuOYBsb69239NL1B
xrk8TH3kmrUDkhPdW3j4/60uHKahgTNSwOQMRVbmgMhdJYQ4oyjE9Xbbv5a1PTvQCnaV6iilO1E/
d+phUh3r2Uo4D6et6vmVaeaoCPLc9j0erIH208v2mrcccDzbs0AWJ/c8wQ4x0gkWYjs8GL66r2KS
H+WTLBIZf4SdsFPPC6gKUTa4f7y2LsR/VgRooesdSbWuGFGcFgP0DQjKr77BqQVsnd8VqAaddUwq
ABZwbSASmnoKx1YKMNI572pozdaAC9nRG4qunAR5s+wA2STMQ6AKgwEyZnvnSuvzSJ2QizrSj9B5
7O0jOkh+aPOUxbY+CpcHunOgVoGeHnOAwGuVZ9EoSQGQJ2MG3L9VOUCAuyPN1glqkvTPec2lc1mX
ir2LgS4HERCQlFAJZ5KXOjREOtcmHt/7AoIZQC663bP2HpLi2c1eT9WJl9tvtSegWQa6R2RMFjo+
jEWK2ellziwpyMipPT+Mu9wgjWdHjvpy3w03IwPakRrUcvBxmDy8dhNIs2Rx3IRSkMyfo/BbMA5j
9EvvDqVb79rUlsFII7ptayff0/HUSJxLenM/L6wz3ymo3WyF1WpdPw3VTv1qom+ZeWijJw1VYZ7q
3tYLw1gHCJG64REPfuXrj52SDn81J3IwA2doy4DzW6RZPpTSBdc76TLUidz2ocz2xc+ucV9Be1Kh
YFbVe+0gYdw7+lNGAHos3+/vwYZ7AbKzApHRDAEPFHMBdgvE1ypTmgPompOlAU0QVEzvm9g6oVc2
mHtumAuqyxgjDcC85I1C4amCeta7YBz2U/uQRg+T4MSQHqyr0auaJ6n9P/8C5uiW7SwPS4a+dzW7
SUd3Ldhu8051J2RnYPPvw+hEG4WAnYh04+SpVnFoOg5GanOlJRmVaAAK8BZh3A1D2d00TOIczAr9
nMDWLKQpZzNviH/xCjFRgf2PDSbvNA2A/5oFKz3v5l16jg/xoXM/nyKCP7ueTC8oLh3UJ518P75C
Ety5v9Fb/QaYh44YwAt/z/W1i6eDJk35hAb7x8Pnj4hUtmAXu36f2Ts09gPcu2Qk3T7e+TyB7XXt
mCB5aZjt8809cBrQGpqDYdl1+qMxfI3lR65zXl48K8xZMUEVO9IWXgSxOEjUNcNzV5j7JUXJTRwE
779aTAsVbbDoIRAzp6aO/3cxB7t3Hh6eSq/bgZeAvBCs5neTDIfGe/V/8caKt9wUDz+gkixc3zda
5ekkajP0/4Ar0I9Z9CLrvPGAv4GO3awLC2xyLykTBuZUWCjIONvmg77DxA15eoNz5iR9tx6sh8nu
yc/CnuC3CSkd2Z0Osf2Gtsrvb0Q49jvNlmxU121B+X/MfVlz6ziS9V+pqHfWcAOXiemOGHDVZku2
Zfv6hSFv3MF9/fXfobu6S6L1mTP9NFUv11fXSgIEEonMk+fQbil//5X0/en5Zq+ZS2risxDPB7Ad
8ovI+iV2ZGdOtvP23io1HOvmGFmxXTqpDeUyyoyOcjYzEHT8vASuncS4Pf7rXczZP1Kt0wF7GMcj
8IayAcj1C/RKd+PNEP07i+3c0sxBKmopVIWOOnCKIVfTpGPI2ioAJTFAOb981CjvESWii8NJjJ9H
+RUM/jTf04o8u0/G8CaprnzZfnkAfz0tALMMVmAkxp/w0nu6f2vs3Gpp7X5sn6CcRe+R6jWgemdW
m0WU0NXjCgUcoJtRuEdvzux5ZLmSJC8YB8xF+ZDFbnbQzK68kaX7VBDM0GZorY8HQ139PA/XroNg
PfvL7iwaYgpptDqBXdGBsPxz9eHp1Ehtd8FLL9qZ3NzZfLdhJ3U+FJkR39U2vzbRj2AcO/q+MJxr
3hIkDqDCQx0S967ZcFpPCkUQoPEwQ95ubx8KZwV5ycgcHzOGc8D1bhZuW1e3y7nF2cBGHzUDoYPF
It8zUgOsZ3QJ0okrYrbbYKeTG/S7LYzyStEKVBVIUqPoOTW1zk5cjpcVqFYDCrlrTaT+XsLY8aF2
RpvYWKINuPrizm3Nbjoh8sKaGA+4tjV099xp4ApXx51pkaX+8q8aynxLTsRXoLxASIho5XKJaMHg
6UUnAGPNa0bjFOoWtIJ7YZ2uHHqH9iZqV7bxyXaaTxPnsJEeHuWbR93MKrjCpbc6bbfvz4I8JCQC
QEoyP9ujahyZIGPUu+jZP6iGsDZqB9w19BObf2HRflF6/WRs5vs7FQy5fjm9zs1ov77YL43TOdra
xtK9u9ONliab/cOH9WSdCuOpdPpjYriJpZv+/fJ98xshyhTNIQHLowkWrdJkjpHoei1OdA61gLqV
2WaIU7PUEyg2AbVjVUDWryGyF5j62Ge3POfjsPIGdRMzJXsMFcavCEpzTsSP6k2bhQl+Le8caZTV
2wr/odnO1xc82NX4bxLbxN0Yys147Mtlw41hkI/QqUVewfQcladyZ3i8GbkmzkZ9dchePznT3ZBV
QzVjCe0y7bT5qwMjOvjTpvj3G9i6YLkWdBky8NVojcKrJDwMnB1QNPUu7PklQ9OCPfOfWgRyYQ/J
/mOrHl/kJgfF3SHHhObCgqGr4fz5kGbzGSlShiEhjaIyaj5vEI80KP1a5S80DxELORWCroS9toHa
N0ff3ccF33Zt502do1PNBCrc89eZlq3uJynM56UPibAdkT7kKKZNGBoy9+lB94XnDLktUHGkVb4W
fCuWx4efH+LqmkJ+AM1zqFoDPDtz6jXLvUSLa+HIfCfejFQ/PVW2U/t071iW/+tmvT6ov+B1oKj5
s2XhygGmT3sPBWzQTGNNzd5zyknqWAI82KxjukPapbPGAfNdIsF0kPYNXQj3rr1uHUkXpF2mSf/G
zt3HWiJDDEU4bqQAOkL0qfxk6PHI6Q1FKYQZullsmCGtHl3356FOI5ltnYlBGxcNwNvABjFz90UP
/yOVIn9kna2zl8J/q7sthKAb4OulyGzFpfrItHB/MjjbQkRkROuRaDtGb0K2U4XSVLQlsN+VbYqL
NppioSQnK3BIl68vFXlOyQrYSNvd0FqjEY4mq5coGpaszJanrGRVHoSwMlaGv74ND7HLWxIV3kQd
/HWm4uJMdNPukc+theVyLa89ZRKQogN3EVppZ2dVqAQQvGjhbTVQMfjavS5ss9RKYwvAkqJvzBJC
ff2HClUtzkiqY/b686K5AreCcxC+KJOmqHVOPRvmspC2Yy0COyoe1LcJihFbjqDe8M/gX3OBQqgs
zxr3P5u9Aoi4NDt7r6MccEzLYBaKPsrgmyIDqG6n21rnli3V0PWYq7Zu4hHS4ETueOQ5iClv20c9
NotyITr57iPwMOJEIQEqQ6Q8Zjun9bsqxl1WRPi3CmmwWSraTL9/uVEuv3+2UZBCl7qkGTFYsNwo
6koOAwOpRYOMG1bey5Co56udHpnFsMrGXd0urbHvG/XS/myykYQAmc80PhD3ZU/9viIPXmx66V3s
ncZTrNyqnaG+Z3SgwK/+/KKvhLuXtmdbK1eHVioIxp4kBmpWbZVTLtv3T0XllsBJW3K1VEqYAuhv
sw06HBD7o8EUyiqXLqMR6yEmBXLtUlwnQGvyLTiT1CZBA6XaKfJ97In8fVOFrQkhL/DXdywgEk3K
WFEoROcBLWxTIg1Q2NDCzZjGeU6HoOtf47EbThmfju+Z6oOr9OeJ+u6CME9nTz27FowDGJJ1BQih
EqqEfKW4EnDbcbAhfQWtySWVlisrAk0LE253wnp+k7sRhDrXMjRLHUPyJBcrLXpIG/vnAX0/jtCU
P2mXAcsJKoI5LqVJtE5iQzthYFKgGRNjKKoVF8Smmj9KidklqZFlSymQ78EO0l0Ar4KHg3zJNl++
e1Vv9KYBM/lxjMvICdLk1LfBklbmlZgCViBtN3E0Q05kTinMOjn1vTAQj0oFeH+yrkoayrsGjDJx
4tltC26uqhxNrbHD9BlcqE16SFlBSfS2hK26UnzBo0jgA8ERAt2ROVe0X8UNWJNT8ejt8ofCKExi
rcJ1vqlMS6OjxWQqLcRyV0rQMImVg/MYyr0oO1zOMRdoQ8MTlOqGQ0Yr5IZTQzaFm964iU3yb8Rv
yEKjIRsVSDSs48VeWsOlSVXDLgGIIMFJBBhj/s6fRCM1QkMTqBfQ5lnBX951T0u8xFdubqhGYmaB
OBLRNzif23BQIK+F4OMYZBR1rIGGrreqN+pNjeTtprbWH8UKsPsjro4Ld7ArLuzc8tfpeXY5QVtm
mvhiLh2FFszEucN3YPQCdNMaE9MLFjzP0jjFWQjCiSPYwjiMk//MzeJGMlf+OjXQDerdlpaM9jAP
CcTaiQNaLNXTrm6lszn+ujicjbTWRjn1YtjO931NQZxk+hsJPXcGH1gGFGibDebXSJ/+jZTPxcud
R8s1InhoscCwmpvxSTaSW9JvicE/IMBIooUA49opiLwSmAuRGkSz2FwYiNVIrml6D4RKv+lbo9Xp
u0/sXDeBje6C01gtQWKuOfgzg3PGHHEU9DFoWxy7APAPtBepiDh2ixZ3su62J+9pneAOsnR7X7I6
W0lIdPd10cNqn255ZlSN0yj/1shAGwFKDzj5bwS3XCc2dRxJwNuIjzUnryAjZdZCRIl4LCSqcauU
114E9ll5diLaYuRyntstKQhdOdwIuIMBNcUpCg7B6fOzZZsEcZbzIZOOndGvktdm5duYz6XYScS3
zCKZcyvzl5hnfYL+Q1iRdymVX3oTWmovxXO2Qhl/KYF/5d6K8x4X16nNHSyb8yv6UOOYSZSvIZmp
K9cIyY3+Tnt46960t6NIdYEqG3E33qLhN7ClnMp3bOm2d8XvXTzDLHTrq5HEGcEzxGi/AQ9JuJfW
EL3uXoMl2eIr967L4c7OlTDhI7WZhns7UuXd8R36RKX1Z2bpbrVUjLqyLdBBAtDUNLVTOvZytXDl
4EX9ZGtHrPfFVXL923GHgygqgIpfkIWztdiIip/pUiYdSxt6RIadunehU5m8bWW/sEzMn8M64cpl
BoP5y9z0OGfmyliF8p02vSNa2tVn5wBYjeOQv222943bLlEWXgs34DQnPDfwM6BYmzbJmT2iCUUe
s0Y6emlEu3UrWaK2i17DAyhcqLxvyzt+3FYsWxrn1bWoI1sNRwNohTxbi02EZFoXd+LRfBbXI64q
kXET0P7Y3SNxdFjC61wBmU05KpwCIOUB8ZM8RbZnw6y1uBmCOgewJLVy3ox1w2tCM+ET9DDGlp9o
JvMSzME2z8GDmUMJXjoIKgKwoLPa4Sgkm2BcJ5loVJlbAwSSb2PRVIP7TjDk0lBepADXS5Nv3xPU
URJnYVFcm6yJSQgM1khigBL/8umDHKjpjjTi8dEcRdq6q9hoXR7OETe8At2nd+LGrFTki0Go87Pp
K717mLgz07ONHHUFAdczzpzhACZd9O/VpndoTZ2SkEpPfGlZv5B7M+SQ/vrl3LQ7ly02tl9do7gI
gExp0nbH1eBy+L2Ppi5dxPEu0QhZnMzwBFob6Ac9LPK7X9vt56ZmM614IXDCI0w9muazvC58GnNU
2PEI0FxXXkC7fJH+zk8gMBNAhg3Ug2g7mVlD9k31yxhHK3muTvyjuunN9kG6ia0H1XC2AihkwLR2
KI/399LxWFJqPTF3S5HPvT/49sKOvJKlAfH1X88ye9FqP0hM4jTAsdFoCkomm8h43fJSxuLaUoYS
Ozr7gZ3jvyndtqRQ40EbpWNN7iKdpszxrR6hIbPC+Pjz2r0WeZNzW7ODYeB60RsyHq7bRHOMfi8b
42t45KzB3rKTRtdrNzc+jQWr13JvF1ZnHrVFtaOKOlE6TiWAgQpbb62s2weqmHtruy2paJ/G0Qhc
YlTvPw/42uIFnw2yAgqoWIDmvdwnoVezsYkV3DQ0o2192t1H3a+fTVxbJdJX66oI6Av5ujCf+dFy
DIVQrDC4ZAAoFwqfUrON0nWwENFf6Smbri0g05h0OJBlmq1GsfY1NeUwlA7tZMOj/4TW4X0FQobW
pTTdvmGB4kr81tIPznqVKhoMjrAwm8q16Tx/hlkUWhE58IVQk44ZyTi0NcVVQhwmjfqTXgTFsY6z
4cGH5saHAvryxswaD93iMheou94f0QuoF22dQt51YAI6RIpBoiRGiEGVPOZfxVQGMCdrUVSiRcFV
EHr0uQDbPfIY+m6FKEGeyifsLVHkNLEVL1WtkmteR7Sc3AxBk7e0K8fmF/D4zWoU+gaSXDpHjqpY
KQ9ZzpK9mJWQHChqMS8MNoDLyZCYIvlWBUSTjz8Hw68oU0vkSoU8dzk5RWBWqzoA50Gk7WIiJW6e
qND/yxX/XSSo+RqNTDIjYTUT6Ji29VpjIrdKcqaGNBFytTVyMWmgp8ASvrNYiTZMCioBQKdZUJ54
aNfwVOm6xjPQqBu/ppiqik6im0uqp1dPjL9e3Tf18C5s0dgJqv9j9FBAINwg9/oAurWMcqtg41m6
b/vBQkLuash7bnPubTSlGhhKrsdgqxjB/W1k+gfBEcALkViJQxY24pWaH3YIKshooMZu/9YxoHUQ
kI2Yh9VpBVuztXe72C0ATMroM7kFA9opyw25MJXEMLjMMRdOi+ujVZDbRE1lou+YbQ4ih96g9Kl8
lFuz5Q5jdogfZTQKlZRfYU2pEgiLql3T3wxL2Ljpm+eHJoTh/ml53i/sZ2KajySUj/qzmBsxlUpH
zLZZ61Tt/vCzt7vqARBbgLscPhViHpcOFT2h0PjumYwL97M+7JoWoIGF6sV1T3dmQ760keaDGBIe
Nkp7twG5CDiDAvPuw7P9bWtQa+3ef7rq6lFbvP9eHRwgk7IATDXuTtPnZ66ck0ZuEPxRPm5CmPl5
4qbA5ds7OvvuWcTWKOgxlKbvHo7W+hgAAPjz91/f4GcGZpGTSvpI0XMY0CLXcwIAC5+zFiU9GeU8
NaejdMgaherZtqsXgravaPOnsc2OpkJNsQALmM6s3e7l1gZai3YF8D5gG9xui9XNzVqk5r0aUd9c
OhavRU8TzPWf72y263o/yiM/4OWp7WA3fL7gPkJlCw1Cq7tk4+SfT7/Sh5v1EQiSg4scwr+16f8y
P0elckLOS12EobfPwvZ2ugB45p1qDLf3NdCPTrSwiq46GVzYEPfjegqQ/Wyq+zGrBCGES42BdtwN
BiSKa2t4WINn591b4nO8NrfnxmZzC1GOyB8HgjSCbMVr1UjuXOHXwrKdzoD52sG7g0eZyKnBdni5
51gb+1BKT2SkKux8w9uGe3h3m6U727UcAq70yFdAOg407/MIFPtCIyo8ZFga3qf9WlAGXn76qm9u
V79aK7jTSvPGkGJ6bI+xef/zGK9FiJO0PSSJIBGKJ7gcYqI2qVS0onyMlNdiOA3ZQ8qdhiWp7CuA
WNwhzszMxshJUDlRKgne63nymoHR7iMgpgr6+uDTAPtBpnTLHcDLvTVqkO+CvDK0B8qZugnurgYV
h5+HfXX1ABsCdKowKejMVk8eiAUvDqp85F+426RzlGYFoWx0UCgLtf3rhiZ9YR3XRrzey/lVxULQ
My0gx9rUFFt65T2XMauN3Vz//HlI0tV1hLoXKNknHcc5qhCiuVyepjCVWZWlUu5+tEfJSFYvOxuC
Ifdo2v3wp+QU1B8OyafFaPwAKs10j67k0AS13/Hn57lWzUC9GTxIk84YkDjT856dWF7K6YIfYGmZ
u87YQR6doqxvlE/JJt2SdaAYjbG0Y8VrJ9m5zdnxrBEv4Gqo68IFSch+gH5rItTt720sM+q80a1V
F4blThSsB/NxYcDXXgCajgBfAdoJ8NmZu6hqeWI6gL/l7vNEt6XkWQvuJNAE9cwC71nU54ZWOAi/
OKzupST81TP23PrsjJXDdsxkbZiGvjPLvf6kQhIefFiR8Qn2O3dhrN9BwnAXSAdOOGHkx+cZulHz
eoELFfmYoh2mXhWOXxosUM04atEXrpl9ZNbB289Gr57l50ZnMVATDqzKEd4iZn989naActHdbUVX
H91+v3/KtlvJuDFc13hcchdXlhU4A4APQPwOnjVltovjIvIipUrJUfwESUmHNK8Jrpqec34e4JUY
78LMbMdksp/EdZ/DWZAxd8ZIw5xyYWQMHioQP5u6lm0BtBuRLGgEQa47v7L7SpyTsS3IEblIOjGm
3jl7xyhpQO+BZ13YGtO2uzhIcbjBGvbFRLKODOWlK4hHHvJ6xO+O4Iz3zaDBwJouaKyFMX1ztpMZ
iHRAgm46Tuf9aB0y8aT0tfbY38Y3gim56Q5p8Q/QdTmhQXZPtSWblam3h4XhfbHQfxvfmeHZ3iMh
iRgYbbqjr9x45Ya7r1dSugoDG6jWtj6p4ns6GIGhbNF0k9lxYL/qp0S2UlzPdeiJVBTKnneFGe6K
49Cs4vAJ/BSJaCTbwCk9WrXozqjMCmGz5T9kt1litFv9KERPWmoEZurTMrntc4cURhWCDszN75Vi
X0KgFNKhA0cjl50KcKBUuu2LuOfKbo4233UIEGi0TQWzE83UiFGjpAwIP6JZnQQ4iljT+Kafuvd3
BUkpGoNQbK+5J7CZIC8gW8FOfo2qxdb2aSv9NJXTOz47NXQvRDFaU9sjQUP/Y1UYUg065K0AMj88
jHognFUFlnb389K5vnJQkxJQCIdU5/zciIOhVacXKNjBrYpclefTJSq7JRsz79VmKO6XOWxsZAfd
b/lGXNrT35zy1/r/axSzA6jv80ErfGwzkNWb7LYGVOExxhKhxcY7/Txh37E2M1uzJd8NBSOtMNmi
aBYkmSslFjnceDSnglHY3UYw7vV0oV3x6hQCAoM7MII3cOZfLo50UIqq5mMYravGbjzoXA1C3FtZ
typTII76un9kAb/EWPUdFzoNFsWMSYp+Ul+ZTWyaRanKWry6KHrhR/SrieiGuWGhMOGJK55KYJzs
HeU9FLf5B39baiZkBajcLASTU1T6bW+cPcZszoGbHBjPom6q9jObQxm8xJA9K0Q9p7hNVcn++SV/
VUt/MjjbjBHJRrmvMd9yYdcBJToUA8JoVcpm/ZYRSG5BQCAD5Zuh7LXQSlex6mZvwkfbmQGu2Bb/
LgBFmD39/FSLb2MWvFdB2GRqmExLL0vcuLkjghG8+vmDbqQZlVfNcxduY0wJo5VixtwmHBbcxfc6
23S8gJ0BoR6EO1BcvVyITEyrJs1Jd6yUTaggR7xne10y6gwu9xfxGO1dwmiyKgi0FdAyElH9Tgif
eskeNHh2q0fzC0Eut4N2tCN1O0VekUWczTVXOp2DE4ElgvB59n9AdUwWmYKHhAr5OurxApUDk1dK
7fi9k4TrmLxU+p5I9wsv6NpxDwqEiSlDUnncfC5nR8KtsuKUuod6x1YI76qxN0YoG0tFuI+kl17h
QemzLkVb8CKLg66Uor+UzQLydX4VQJMj9Ak09OoJuHzhejtbuzHnqRVp0GT1LDvPWCFaRLVfuFg6
mQOFpsYAUm1wITKKpkvvDsgqU9kxQEnI1/8/T8jkHs620bdHmc0HB0gZ0Pwjf+QBa5fijsb8DcDc
Xrow5vkdYG5ImPlHCRQMbczBUAmGw1B47729VuTQKxctUhK7To10IzU1yHJehoYteIuZd/pmfBbk
+eHYylnF88c6e8hOXno/8uuwdUPBFGpb4RaSa7Oj4Ju1afGfxQkCz2k1N+D1xijmKA8QCoJsDqTm
yts0XurtWJzX2Xb3Ep3vM4I2TLbiLb+yC95ljdGDcCdCW7fEXIiJL9JrfL2t+bIB3gLECoICrpSv
C//5EMNyUCHzC+pbYNE1B/IsdgQ6bahFAH0pvC4x3Fwd5URpBFcB4R3APC+ntIl4kKICin+MZIsk
BqndaKVLbjHsEUQGyWelOyVOXMF7+3l7zLVgvt4ljlceaUOw0QC/e2l4jAs18ga0n0lN4D0qzdA5
vYiKWsZ8kUppMLwMYZs+cpoUrQReHdyUG9CGl2S/0rH8jIW0cypVzg4JsHC3YyYCt8STUz5Emfvz
k17byCiEo5NJEhUZ4suXD9qnfJAlHh40rOxJJjwQnMyUtEVZqJkD/ZqQKdIAgkSZsFKzcLRtvapD
OQOEoKWJOpER7cHSuU8PihW9d04NmnvOItZWtcMVcTozXfF2gVIZyE0PsamvIFqAeD20uaUAc9rC
8xV5/lzzFZIJoidJeC5V/FDSxG3tugqtHmkd339RO1xjJGaQf1j9j7f+P/2PbP+P76/+/l/4+S3L
hxJaWvXsx7//dwOBxVMSnthvtCk/Ts1v2edv9/WpDqs6fKv+a/qyf/3y3y9/xHf9acs81aeLHyxW
h/VwaD7K4e6japL66ynwVNO//J9++NvH17c8DPnH335/yxpWT9/mhxn7/c+PVu9/+33KGfzH+df/
+dnNKcWvQcT+NWvqcP4bH6eq/tvvsvQH0tC4pU+qFQBaTunV7uPrE+EPFa2pE/oTXZUErMm//8ay
sg7+9rsg/qGizw/QAsAioV81Ydcq2Jg+4v9AqhctkAAfgMRMRyb/n0928Tr+ej2/sSbdZyGrKzzN
xaLApR6hMZLkyDtOlyfcPi43hZ5xfhPVKrhShQ4iUppSm5Ga6s7ZfPxpddEKSLFAHoIMD3zFpZUi
Cke9G2BFi+Vh6/tV8JgI5ZJsLVKys9FAdAzt/bqM+QGuD6DaSztJi9Y3sQOzcdzUMqhwg3IQzDz3
tL3WNFrlDLEqm0WslRAVQFbf8PM6AsBKbut9risVoE5twx7Y0IWKlULFMdu1HlSg1hDnlVsqoRNb
tRmEzjsrZBnabura00dasqavzJ6IzUqOBC90xxHCuYKK1rAEUtLC0OTU6zMVj4KmIWbyjUfuwiDh
i42v55JnSFw0Issry/7ByxhhLt+0KmSuQqYIluL10pusj5XmIpwXHNWTQEiUaCARolwDn+lB6xvw
BqXrNx0SuncoR2jhLQ8BuMdBFKGfoClRfGzbFMLrqLBmN7LY1YkNSS1EEVyU9pVT1F6aWl3Djy3o
9bsMgEh0JSHU8VqimdHIZ6BvRGd4DvarQEDhL+yBDnd7Dx6fdXWrGUQElNLJYy3LrTDRvQitIkqJ
fgIvZO2GI2GM/iUAapjB2OCvSrEba0hgprJ8kjMQbphKVWfskZVyvgHFiFy4ZaYOey+E3jQVyk5C
q7s+gANRFYcQABUwUp+i3NNPVa73yEyV+WebSgpgVH6dvABEl7yEfEPe2rCVPifJcfaLU0H2akBr
pxUsgUFH29UDrgS/bsQ1oSuMoGqAcFOXR24ucmV0pyt1Dl4+MQES1C+0qtjwUV9qNBX6PDZlQWnE
l7rkZHCgADAHVjyxln1LFpJedHi9yDtrADF+REe/0UWD8H3Ur0rFa0MbYBxeBQglwnWYxr7QPWug
2hBoQGKWu0WuRLdgwm7/cf/+X7niXfhWZlX2WV962Uv//ffb/IPd1+XHR7075fN/eeGt/2+4ZzjH
/793/u9PPzgxHDWnC5eO3/mHf1blPyYHDHTHn+75X/5Z4f8ggoqr0NRuDtGG6SL5p3+WtD9wQwHY
ZZLOQbz1L+8s6n+AUg21KQ2K4f/46H/hncHHdhmYf+UtVOwsOGm4NhUHyaVLa3KfrwjHeViyXbTl
JO0DBLWSyY/dFs2XipGQbl3UUQB0eeuvuTb4FcsRb2stOkBE1AKFssx2GeAjCa08hdgcExoU5Xy0
jBiZx8uMIqGr7xvSeMArtSHwRV3td8k+Bi1jaxWBTAoe31KIKmRpoj7OxDdS5XL5TkjZb+DpKqQV
dTHzn/KoTp/bWm13tay+qo3QHBKW8jwV9Ao9wFqQdqmh8MAAA7SwKiZqcLlG+ybIIrRDIA9gm0eb
Oc/yXZf5uldRcA3oNMGerLe6FmqjG8qp0WR5grAtb9a5Rlq0pyXCug3qxiBFB54mLtyrY8+bxKta
yofFTcph6OgJ2gRe8zKUSmY2qSwi0dWH5Vpu021FGHCYoy+oqAtkkcnEUnEUhvSIIDArqKSNEDSR
k8R8UdktdAgJ1XmvQRinMyG1oJOOVOcI5uhBNKtKyKBBFfmTesuQg4lcSreCEtZGkaW9Vaa6WRV+
otymtaZRPhU+G27YRWnV3aMR86Zshsq/ydNuSCn61srHspQpketoV+ErG6qMSiysPA1RszXwQXAr
xmIYUDkJ0o9qaGViQEc+7+xSDNDk0Ad1gOywEraNEVTkkStLDYwovj8GBiSAR6OPPIOJYqfZWUOG
7nEYhOC+0aV6UwbdYxF2eUyVRk5tgBEiu+Hhm0ECFu75KF81xWj6bb7PWAOcgFCIZgI4semXii20
1SnO4DWJUPEOGQFyFfW4soOkKZ1W72rkxwWdTi2Jtwzah8SKxawDzBBLpl13NQn2vgboBeViqetW
eZBAaAvoBMUcwvymgkK3V0frzO/A7q/6vtwY2ZjknhWUI1jQ4wagviaEBlkUad3O85JVWcc1cIty
1uWHJA3GYJ0HQpiamqR1pQ0dELU0SSShsCGDz55PSiA9ooTQQhkDYoiVii4Ezl81fee96GLrQ1a2
QutT2bSKOZLewraGdo/Mj/d9QnBecX3Hm03SPAjeqN5GTevHFE4je+8hxWFXiobQRGDyraT1tPEY
M4QcCmI4J0w0s/I2k/uCluCgxL3pk0mhkwvZGqHKdhwjM431VyWWejvO1Zp6pb5VhdB7lLvAo0MT
5Taf+7hOE1bHFfZRmIdQbgCRoJO1PZd+iNhMaEqThn6N2AHn2zjGa4UwZgcxY/fyiPZdqvZNsxv7
HLFNANcTr7O26PdQfQMknItabUDii0HhIPQzEBH7Mm/2YJ1bcyKf3rFSVe/9lt8qYi4y6uXcsG7K
duP5XbTJJFYVNCv0BKj/Rkl7GiotkewukwFtqaQisccsqxwtrFtwDqughHf6aASgseBq2ZFkvUqN
seohjyGHPVk3YhMf+CYBnLKqynznZ1koIqc7sL3YFEjv5j3kbp0aF+ZXCIb4sa2WXZ/SRM1UYij6
YMi+rEGFJvU/x2hQ4OcGVHNSqadjFysHDrzZEi0gV6N3cvScoCXXc9owaGkTNAKjCBOgEqV5yGJz
LAjvvL496X2srws0uZpVIqRGEQdofPQl6QHaPN1a5drK4YHqhUiEX5qRoHWckRUhgygOaANXY5Lp
vFvo+Ys8ggxZHwpxo+YDkggq8CwdorMkcurcI5DiKAupswuS6HB9ddlTMQ0QaOYl6BW67lQnuWhI
Ve3bmFgssxAEnhkwgwP4eRCR5WVT2lwsMJBfKX45yeEI4zpr1PQmUuX8OVIrNFyUkFiJm6A0Oz8s
XSXTHiStAslPTx44xYO+i1/5oB70+vLoy+JtkhNImLWaC6UxJDuCXnOQhX2Gfy3XVaii8EU6Q+bb
uHL9Id+pKQq2BU14SF1Cgo3vOYhs1b6nmWkR1XbZK0NBKyKaNbjItsEIqTSO60CHGhQlauNJWhmD
LAL7neJOoLgQylYOMZfma6kK2a82joLj2KC1mxai+EvSi0PDlQlo1nM0oZb5EascFb5WPUDMGM0H
gnxQSmHgwWpb7DydfERD/C6qHYkNlYM6XBR4/E0SRUDs6z7r4SjSbMwNMS0btN4XSCSh0eYOR5S2
DlmimiVYgHcFn6cPLBUZBLC11JI4vtjmgj5gGScMp45XqgGNGnEEhrQ0AWIGaZXQoPsYjKB1yXDk
hmm17jKdUTEsoIsgiIhx47Y187KUCoOTfdbSnBsVM/FGVCXB0EeRgNhmorTj+/z/sfclzXHj2tL/
5e3ZARIctySrVFUqlWbJ8gYheSAGgiAJDiB//Zfle+NeW+7Pin7rt3G4w2qBBDGckydP5h0b/HXY
zjZscMKKmLHnroGgcCmkDhTcDrIt8yCit0ZZ0QVetauFUBA2EP74GarnzcMg0IgohqC5XrvAeIX0
6LjkcS96UYgxq9ci7psHlgiI1td8xamZNcqaW89fXS4JVRTluM7KA8c19roMYLkUeqC8vwhFstwH
EkaHKEvE2uZBMH6ZEmzcbdghYC/SuCNP65iKA9jUzWZBoP7cTj7tDsMgTjDYwsWyWjbnCXrykVuQ
oxOV3NCZH12awM0h4hxOhjJCd1+c2OFFJRH3C7Ro+enWZkzfxMtIww1Db9LVoHQ8XBLfOpihu/aY
dcH0Aru+Pjg6G5z8XskbW5sLOTaqlHXzpZGkFNNE64Jx1akiaLrhYRUKovrItY8xM3BWh5Ygep5g
9ITWPC2hGCQTeQgszR7o6FxUpJVGASKoIW+Iq7JpJyeOHad3ggUpiB+L5h0gS53dcIKPsxUM4WrO
6rl+q/xBgYQV+zLIxdr2QyFCy0BSaRn8+USm8R4qCHtVxkAX2ovBxSOUO1MSDoVPeFM9VMOSfKub
6ZZJAnA5oEOy7MMWkVWJLzgE+bosrXkK26QF4xAW1/0202nyGoiZXLWjS1DCQlDKThztERBFjqUY
87YeIM2Wjh4kg+YgY/FO9sKDU+AovHnr+tiCRBN683fpJ43CAeo9wUU9LRcspZ1nSbCNEaC43Bua
iW5tZOJriMTXeUpVyR1sHxZj0oOVLcThzfTcc95vWx/q5AsOUw5SUgayTiagFuCw0krlYpXXYHJi
o8RyxKcy7bNThFXFEhPnl2FIbqzPjo0Jlm1rInbJdDBtPZZ6vGzQWO0u1nb0SFlxjRq703woOBNL
W04uquq869d1H6dGHGbJA69IWbcbxmDegmeMxFXU36DWEedS0eAkSJ9csWWau2JdKguGfNMGJ4Kr
9A14T7+ha22viAaLPo4tYJhW3nKnI4uNsFQH8PgvI+UHF/jKCNqpDq8WGvGLbPTuoRAnqnJKhD0I
z7iNlD0MX+H7jiiWf1n5siNKA3iA5P5TMjcoJk0ypW9jwObdmBr/Oz5su6tqCZh69m6RcrgsF41o
wOkz7HloE7dRHs0+dx06CLbwOxeHaprTGe0vUToeBs6CwxL188boOX3kuKfrfCItKngSGuVvk0fE
I2W1/jyv81TEhg4XbAKpJK9a6u0zQ+tXTpUqBrL0aP+wfvtlhROMRDodfY8oophNI7uD8sYQ4i5V
L8CwgbBvfRyhiQU7kK6K1zKbZf1phUDM15om03KYVhnWF808rtk+9VoPwtae35XtOoohX82oHmC9
iAb2JdH4uTTQ6KeYZ99C6bN2cXWVBmsUXfEoHKuNUY2gu15W4P9l1M3F0nRhcwr7qnOFXHBc5TxG
OZXNqR1K/NxE712SyWEf9plEpazthgzisNlMA1g2B92a02wIlosgjNti0F0GthDu58JjsyyD1MVv
ctLTTc2XKtzyGRHfvKmwx+DKUCnRr/fZZKP2c4+2kRpiL/0eJ8GsUWDo2vF1bQbf340C/llHuwro
tGkJaZ4Roj1JH6nutibCfVUJD9BN0mUIQ8FSih6GMBIILMckajdtV+PiXdxypbswtA+4RzRgJ1L1
bOOZ+h69SbU5DBVfp20cOB/V03ERi9uwfrBfO06ycTvP7XU2txcJ5fqR9Iv9BC1yEGA8y9PnKJhw
ssu+7mbcE7a/bhOjLhkT0ZtuDE3yKRvClylED8yGzxNEBpTummGrLQIq3fc3AIiwiynPXkWN9Ai+
BcmtWzs/RyA3DBsL2KUupzGqMhR5lLM5emTQlsIzb4o2upZQgWhNK7wtweXFc5/g20OfQlUFw63K
oZ+vZLUzK6NxEaxDnGy7WUrYtIwZ/BO9WYXbAVlj/NlNtgOPue7qtiTtED4xT8dT3tWLVZslaEDo
QMdzdKuVwd3GKyfGo+CVKuJpqOKc9+K8U7XW33sWxfXWZBKqgaKB0rwNp3OYVKldM03NienKvLkl
AfcWBD7yHHvzGZ2aeJMdSajMjcraqL4QaGxCFEfNtgHIPG0ZuADyKkKmlu3lIH1c/LaNyacsq1Hq
R8Ord1WLKt5NZmKnnniiyhMuDCTu+AImbwUdp5r5w1sf+6RoV8q+26abtspf4jzJOIE+fucQzdZ9
S6/RjzS1W+d3psKfScvzmFfyRBzt5rtoDusCjVwrnODWiEwlMwRm6YNgjbwas0V0iEkTBJEdt1Cc
Y2OK7IjNayO3Ko2CbhOxIWTbsVvGZ9e2/V22MjQfTOssdnTCIfDJZIywQ4PMziKuT2tT8sCib1hG
wVXireFdqKZDXRF14beIavK4c8HNlLXo4VvYMtoLHiEqgE1SrdxVk4FK5K90IKVvG/Es18HpQzYJ
T+0tfCwQ9PJlLVW9VtURUgRIgubeUfi/zVCiXcq1F/w+rRcDh48ORalrGorFnLH2eN57E0ncDshJ
O1zxFUnaja0ktLO8TAb9YUS29aVq+vlMOSNsizgXV5md2+ElCxk6ZYcRttNOpsFGYrUiVK+lB5O1
Gp4tLvVi3ITLXdwjuRpTIkoWgoMupQhPQSLjPZAYewP/iA4yE43Jay9uPiV0rI4IQdJ9hnzlHlJf
/HNduRBBQw2BGookHXcpZVJjwU1o14Xq2QTtmsDNpQp0cJxaH+Qyrc0GUg/2QLJlvRYhvgN34jRw
MpeZ1+OT4zgoXcMWfoKaXzjsAt/zl/u6rcPvHGLc9BI2hbXeZdJTu0p0CQdQhd425FxNhg7suIqb
m3RASUEVtYkjaC8OiWuyN4/OGoAqAn31eZp1e+w77LvrpPUivZuFl2VjTppxF7J0Q+jMSqBY97I1
9yTFp82ir97IyPNcJ9iTfvfgDPSyiNdDuxe/itS3M6l2OvXx4kwu1yPivfsWoXbuJdEVa/UOhAav
Q7T7NCjce0106Cb9hqD11ZPdbWbbuz7wv2lfHoMR8K+SemOsew24J8owGfYVW+8yWWf5YOtXeH+j
xz2Jnj2K3ThF5qZPIfzs65eoD+8F8a7nOoyOpmJgJhKKaIaba0D510BuLucMi6z319fImBeDQkOZ
JiLa6ra1ucNRnXMdfeliFXyt/RpZwZABve7PttBqYxp19LIWEE0GHKVOgICPlciH7MzmI1BeTL0B
9RWk1Llva1ZoKne6FQ/A6TvgMIg6sdq/zRSrxJ+COy7NU2+REUV2zZe4hbMEYcDThbL93muR5+yI
JAYd7insJaLHrGnXbtO0qJnIPIn7sHpUK+02ZO2PuKBPbIHWWkaXIYfO7HXUZTu+xncAda5g/7if
m3iTSuAedYRzy0dOES2mZCsY+5BD28/eREsWyG1C3KVnmxNFDM+UjHPY7Xm5WuMirvlxjj191bSS
IDKAlO1UIy6Jh5fa0XWrejFuVSeyfSBBacxce42AyxYeMAEeNfNGj2m8IcPwmC0JaJyZuYbRMVrm
mgeC8wkdU5nrHrsh+h7UMT36S5ge5glpLkCb7tJT3XryY3dCrBXkJkl2aX8WhBlIIWP2rWrCKBds
fUXB8MWPFd/MUJM2whNHa6qbyZmL2QWnaVjCOyigzEg/lj5vyZgdGqzmvTVeswsb3E1xC4QqGVOa
I+8BmdF2ArWr5RMqItu2xQPi9ocSWHwAtRLF+tWbC79LLlxdn3ofpmsxl3cmskmJJJJh8XXiaLzI
0g09f3OGHBVNq2/MwV44CJEILgKzaeq1hUxQzfKgdsM+CZtr35P3q64BI03tcp2paXmzYbqPK/Y0
0vWzMOMBVZ3kgqrlGmgCbBANvfMRvZO1FbtlkuJCN0j5Wj/aSUhHH1GdsvkC1buC2HXEOptWyCEF
7W5O2gthNKp43YzlhNO7qEEEu8cw7SZdsT3OCfUOwvOvXY3oF1xl1L/aFi6kniY7FAd7YM3BVRPM
43UKRC0fW/XQx/oukuxlTHlbZrjBEW0AGCDsWw0YRmXkKtaITJkQA+YVPUJyBJU37ZuD4WGDaKTm
0FBGIg3bngTikZbDvaxaiNsCAbkeePqZsu7S+NFnk0zzBvSG7BwXjaAeV3MO7ZIX6+m+AH3nlCbg
Mi6+PYIdPnzO+KQ2YSj2XR0eyNClaNtWQ3atq2RGHinjAMzDDtqVOztWdbQDzg+gFD21VfOFNkFX
f+0zf75YORxdoSS83ltjSN6h9+a25yl9iFe5HidQPIq+Jc8Z0qwNj2pTjNJ4UADwJC9mu8y7ua7t
s4vw9ZtpSTaJ6JPtWdfwzkLS/kBbprE9nbcdF4D/JOiTt1ED0EBFezO1CIu4bHHTTK67l8zX2z50
VZFqfpnMs9qjCOhvEymbfGgBvklxMMo8pHq9pQl9qBDn593YJZdTr5edXMZdjYA0CIMLRHNXDXUQ
DMa2Krk4i0llS7yNJQcTiSYPvkKrCXAmsKpF4F92CFJ2qW43QCQvsXFBSgcyl9O1e+7JKvfKCr3T
Q7UidZFrObWJ3vhi3VE9XCUU6IRW4hoUnceli3fEtm0ZAj67VLztvnkrooDqbEg9IHkq0z48isZG
UGp0+yYb93PiDlZrdl+147l2LqFOmyi6r2JkkIwq+6mNGkCGqzxBjHonuVZXtJ6HTR9MCjJZQ/wi
uvpLmK5RzqCClyfp8IhiJ39AKQg2sdCk2c5pf0B5sr+ouH3oE90UvA8OPRDOVkBPOaW6eQ5E4mCj
bd4qr3prbVPODBm9jtxQZvX8XWGTGIUSW+7VBvyVECftiqwR6SQFvoGUFL9VBRO20mihMVWB/jrP
SZgjK/4qZ+9zssCvqvcvIpwjexHWX5Hg4IL3yEXQ6d2Q8k8uRXc5zGQq3SGDrsbHOGzjl2qtILMW
1Xj41FZQJZ7UFRgIb2s6R1/naL3gLvmMKvTziAmFvjyeGU6IF25p96GK904xFPnXbwGZeKG7WcNc
QdAEJh9urPYoiGmIf2UoJQE0D7eiU2bbuUWUkWlMVaK6xg4jjqknSsZPcoiGTdqlTwmDu2JSfafr
eK2cWLddMJwQFy7FRCMgOiMtQPuExR4HYoPfeQ/eBRIehk/X9+trCIt7uLx2yQ0UPLadCa8mmg6A
E/wweK1lCmIuI9ShbzkdphB4eoWgb5oEjGjHxJZhj/xWuHjAwaJMdsbbkuuZD/iaKbKFwPLoCHWS
dOMGmLr1XrKpeGY+1amJrzJ85a8RYfbV96JPZLWzzfI+WVLs6lra6wh1KA8Fx4iJErW97ISIq6G7
dWIs2LOwd9D8mTEFBVOsf3JdBQxDonFiqSB4VDVtlK9psj6CK7JAA6me/QEFKS8GpdPVbaZx8dWT
uZ6AKlSY42jVDFRsYwZ5N63Qhd6McGOSW2RSM7/TXvCD6YZyzRJN6aHH0QFCWb9ckXGW34J4qMZ8
mH3hHiNVTwQnQtLs0o7ag+rXuc5Hf3aRusLbJfyad6GIDjUQ2q0GtoXORjXQC6BmC1ahasq2ElGB
BofPi9ZXKnSAWuMQFymoblkbLIWRpM77yGyDRqXbWRCg7lNn25MHv3DNGu+LwFq78e0CMAv4Th8s
0zabGaBmsBAN+JYg8LCtX3lfcdycmpVu6mSISptWyRmShl6N4UXDmAwBIGRqI6ch+BoFMy+xdcLS
mc586pDZoAw0X3dMQuvRVHB8XTMQM6huEX9jhQ3tFgI/VYSSSR95wJe+85isnjwOSJ2DGMkmBSHf
CFptlWR1ovJ2WqHGkTeWqgmbO4Dab6LWLTgvQbVtw4l9alel3qTXgCODurMDkaEx8WaEHkIasvJH
8f7/WAz/A6rgn3gMd/Nr8/X1Z47Zj//hXyQGSv5CegnWNLgC6Ajzz3TTf5HMgvSvFAoOKZBgkkLT
6UxH/DeJwfP/gqMuyC9nHxIor+Jv/+ExeMFf+GmgyXD4i0FDj+LgH9HMfugI/pd9GEG0Pw6hcHbu
2T036vygbv3EhzUTZ8uQJfeD4hHMCWAcAc0VBhpAO/dPAagzG5vF9YkDS71t1iW9mhFnvpFmiIpJ
MgoBMK1KHJz21A+Tewng53i/oB/7ITK03Y4INvZRXcundfEfPGgtPILPxgvHLThVUKy+DAcSbTh0
ihABTtWyRW0hAqao0Ow1oviYTEN9pIKnBz2wCRpU9XkHSK8fSdlCkQVEiGH6pNJuCXPJeZuUokmi
zxHIQCOastYATIyY2uugN+ml7KIeRzSz+hCP4ILmfXc+3wFYrOlWQ1yzLgh2MEpCs/XKpfLEjoQE
xXbIkBiARUPY3mrUPPh+IOP4ZGMUq6G3sIS3elbJBR7F4kQ5V/thF3gTtktSDJB4K80StfvYCQ82
DEAA+7wjDtZJskJd2T/Y0TQXcME5hTEnlzL0S01adzMnnzI63gxC5ov0ULzouu8d/Rxxb75FUnKY
bPrWq+WI0u2G6cv1DHVPw2OicQ6osd/M8EgmpL8nnH31WDYdun7+1Bqm9xDOCa77MC3CBFhbT5Eu
BOhUD4hLj3boDpiq65SH9w6Y5Sacxi3v5mWzMF69oWhTl7xNv0SBRBAYJe6V6OErcHFVtDrzX1xk
EdZk+znwDhAOUTmvWH03+4tEJ50zXxsS38dN/z1c4a7sh/csIkgX/I3qIfUHAgXQVvytAzRUjoLi
4AoFfvXKUOSQKIHsFs0CiACFdzHqd732u6MM5leIaS+wAGO7blowp+NYzr1aLyYd0gDcfJhROCMe
IEm1oDckiJDv+TMJNrAeJd/NjO8VeDnUuiQqwtzxII9rCiENZRD0oKt4goUaHeTTHLLl4JK4ULzP
6+nTVNfx+NUT431fwam2eemiASXHYbJhbvUCqvWS2mCD4DwtnBf2HMq6fYKKbtTj9ow8ijgOEjLj
ocm8AAV72unp6HfSvnokaW4s8tJNCvBnH/HAB/Wv9RdYMTm0OwjZlOA6gL1ddV0eTHD44BpGRtV4
AgsP/5VkN4nsAGwvdjeH9hmd1Zue6js6L2htDO7lOp9xULQcBe0tEg2xjRzSlAh0kMuROnS4h+IF
oQAg5AjVLMN1TuLsYGHPuxnb8dhYznftKI50BIEwHVYIU4TpUUGdMrcopGzDhoDOENmTVj05rFSl
CDIr8Lox/ZB8Ap3DJSv+CNckD4EQX+jAXne+sug361D2IcC3rK6P3rAOUEjrEe15etokXpOVXKPS
KU11r7lI99B1Ch48HVW3KOqxolWYSjj8Ltssmc8xwDB+BYj6rAVwjfo7lNv9hzoFlqG72Htq4tDu
/TNa0XbPbRMG21rHOJ6ov1M6Kcc4hbGPw3wQOUcblLdcMcX9XDKbrrn1OMrFAwF1wqZjXKw0BBWU
pVtU3/wLCpGpN6TEyKsAkyMdW4OXxWV3lWp2zEPNKgKjkTfurdLqFv4tiFlIXHKJcpkZ7u20ZMWi
cbMvBO5JkT4zN0PkWFZ+YZi60mpElOAbfEFCuV86SApz/lS19ku4jOpNNRYFvhB0lTkoXIcCmw6B
ZjlVYP4B/o2nxo/uPM+28GaZaBGE8NhMySfSYzuSzOwEipgmwDcQsyvVBInUpq+hssAiANh1e4PX
6QtnVnFCTj9upC8Z9LNGFJpSekAFswI/dt4lIG/tQi6eCJJtM6Dan4kAzIww4ewBSm0VMiifb7UI
stzFqIdMsNh8rFn9LLvwYiCcljR+QesqLACha9mAASro2VU3CZ9RzMpuKG3pYzsDamZp9YbaB/Zu
yDFxQMDrDqVvsyYTKtpVVOh6Cr/MyJpw9KSoZQ2Rt2+zusqp494lJRMZX9Epri9DfxzejANvF6LG
UfQFAl9NWCYsnGnpCwhSgS1NIDW2AniBFNx0MqJX6VVgjP94FnwG40h63gV4yqc6k+NJTw1qZ3HP
6I1D/3Ax9L1f4uRG4zCqo/u5R5NaAm9X0CEoyhsGNbpT38x8C9RMF56a0RocWdgjecD73JQB4IsE
yMwqWi4cVEWf2wr0Vq1PIRt2/YieXr0zbqp3fnB2XV/rCSgOjsDYVtN+MjOaSuPvXma6S+oICqiu
BvBk3VlLvgu9XTrMyAuIYtsE72Kzab3sdeffWM8VVTxjCvAOk4ufBjfPeCDR3q02IiA3vKKwJ7YM
WfajNy5si2jdlgMwt9JUdt5J1ME3LO3iJ6D85hUZxfoAiTu0OrBJX9FOySdPzHy/qAaO1oBXUbo1
/KCCzDt5db/ceiJtX6CZDhIfRyiC23NJ2V6FOsCFPcR3IP02Ry1I8zT4pnnjqCLeC0dZSWLwwJuQ
gX6pU3aDppm6hPMVQ61gWb/8Xxw8LD+aLdAd8P+n825ADBp+joLPFnf/DoJjBMHQJCYpZApwwJP/
BsHhX2cdTGjvQ9GJ+rB2/k8QTP2/II8ZRSlICshvEGH9JwYO/L8gvAhdRNBuUZgEzvhPQuBfe97Q
HYXfgd6HEK4OaECCZs+vRN7UW4zfh3FVzJAhTB30DUx9aDuwfzooUNfoSxMPP03Mx10X/xoRob2P
URHgx++ow63mKSiRKJJC6BgHD1onmSj+PMQ7JYp/vxUkayK4CkBU9b0WT4zC6MQyiBy2pdyvwCWD
Mv7ODmIn8muXf8Ob5mP8pc8PsJfefzD2uTflvynFj7FTGA7hm0HUGN0Y+HI/dxEu0EGs+wZgMOu/
cHtdM4oafHvZxm0OOZ0yJCcdmEIv3//puOc8CosI7SwJtGTTM2X7p1RGjNA3/kEhaQZaKmaAofgn
U6WXMd1EUH10sr0NoF+Zxh8oxp+XyC8vDJF2kHUSihgRn/P9ZA+pZ6plCVRhQuDPbkIphCbtpp6m
B0PpXOJ0/8jv/bdViyEzeOhhisGKCsJ3a0ig/0NXI4a0LaB556ZDIlMUkEbvBuXLxx5NRXdW49T/
8xz/zbDoiIK6CRSY0TP03siBuKlLDKryqCgB8MSlHLwpBpCcObWHlHVJs0M4J96XP4+KVPj9/GLU
DEyaKEigVPDuw3Y+6ndqqSRQR5iuFqM/1M9LnWr3QbPtr52IWLhpiAUUwDwOfd34lO+OghgE8N52
jSwYaDKd8bcovOWGNJczsos/v9K54+nXJYOEm0YxSVLoYdL3SyYGDyWJukAWDdjCqBKgFJKH6weD
/D5v50EAP8CWjZyPgV83RLvWtfE9TxYgBW7FkLACruUfmYD+7ZsAhkDDPvCK6P2kaaclCNcgWvfc
sK03uTZ3a/uKEh4v//mchRA8Q16YQPjsh4TBT/v7XIQPsMexDDgpcG5DGaAusPk2fx7m72YtjKDr
SyFCgBvo3fGVGNBFg9ag/TLgD0nU34M/8sEQ71T9zisNivPYRcEZ/CHQO/j1y3izP55ptbKYrN8X
itHgpmad2U29QYe3RjI5wyVk8ceppF6mdn229GAyjuQu6CcfIf0Z0XZQdv7gwf7m3bHJML0AcoP4
tylGMGdXQsCaVGuToH6vGWB5k7K7P0/x36wZsCqwLoMEHdiAsX59fe35FARlqGhBxDQPEPRaD2Sp
vv9g/f9+C0LOBHECrnd0ckLB7d04A2l99NIOyHrc/NZnidtWg3wgGRTqiYLoTUDMtywx8Uukqy7n
JoZuQtCNYOtFRB27qhO7ULpo34VtMSYj/T6MFOWRGkSJlYzk659n5fdrJKJABAHzwtIQ1irvFl6c
VGENYyTMClgX7mvCTqDP3i708c/D/Lh/3509FKp56Pj0YdyObfvr7MO3ZcqUo6qIpvgAMGjezp12
p9QwkNGa3kIyubdQi8kXUEhgn+763YisGrBLVV0sngKGTOrug7P395sFoSF6s89B31ng/t2n0q0N
CGg+uEM9ZLn9Ut24bHpVw26M9oOevR1qih/ZbP3NMkQrb4Y1SBBjZr8dwh7IHLjGVIG2AMjdgDbP
RYOGreEDEc/3uypGEITtFJxvTqiCvQ+IpO8F/qjxYdEw4F1nHCnJOAf2g1He317vRzk/xU/H46oM
Qz0QJDxl0PXDaQX9TrPCUQX2eBv4s35kv/Z+9t6Pd/73n8YDk1BUYOnLIuqvQv9y7Z78f3pO/BiC
YjMkkHIHUP1upcaGjD3AaVlk9RGdX7lORQ7Fp4+OifPa+nlDYBjwiWPsB3RaR7hffn2TQCn03DQE
GwJyakdLvfgCggTuZUr4dAKGal+ttWQrVqgeapgbIv8+81TRW/bnnfn+APjxHKCnJed9QH97XVcv
fmNT1LXQiH0xQXYNjKYR5xIQ8QF10I3MzAdr5p3sTxL8a0iKID2FOyD0d3599TSaKRjR8AALk9Fd
hK1mt3oEgYbFFF0QYpL3zGZRuSiGBm06lTH1gq1T/Eb5FbAjeVqbbkeTW3SBdQ9Dxz5QGv6bNQZ1
QHR54tzzIwhM/Pp40dm7C1Q1PB6b7RdoVSiwMC2uQsZc/MHsfzTWeX/9tJ67lELSReJYXDpRLIR+
jQHROGE+eKXzmv1tsf30Su9mnMR65vOKyB2k4/SI0utBCVbANvJ6ycTdEgB+Hsz4mvSmLv+8vP7m
GDoXlZA5I1Y7S5L8+oLogQDmRXss8xg9i+D8q8s+SD867PzfdtMPdV8YzEDUC18ueTePuBzJUIkA
YY3maCTTercg7YOaGQoTbbwFB/vRQNMgY81hGvlFnX0oQ/8+AUXojoUdkwBaUjD2S9+dhBWoN25N
QS51VfU1GcJTTet7YogA35pf+/3wQEb0hAqaBz3b/3mSf1tF78Z+t2IH2BkQZae+6CnQxjoPPGBk
6Cn98yh+8H4VvRvm3ST77Wy6GTBCcS7NJMm4SzzxOgBiydHfd4g1PLanBSSjcU8TL8ynpuGgyk4X
f36M84r5ZS2fnwL6GKD4hue26ncrCmCnJcLiU4OSfdPxCV0O3sbz5T2tAfUZ8Pz++XjncwB91zi4
ULj8dQWnCVtAuI9QeQLnFkfGhXMN+mi2PRqo3WQ+GO1vJxmCFXi7DNgVEqlfh+PeNFmApudJPlcI
xIFH062FzFYTdre+zK7AhELD8pocWzQG5RAKRA9B/9EZ/T4yOq/mJCQEfyZJCP2MX59CiWQe58EH
tYY34fgwWNg1FWhCTK5BSwz7p4aOc3tfh9R0W1dPbXT350n/7dhAIgxxSBwYgHMwqe/C0sY6bx0G
BIUKve2YZdC+Yv4PEZRzso0LKIoSABqAA9+9o5FoNgocupVaV79E0QgFEA4ucXYXE/NpYEvxv3il
n4Y7766fjvpZcbqC/A7aH6p3OaSSDm4a7/88xm/h2LtXejdtQOY5wAZUSXCzRnk8o1ezSdCVjt2I
M+GDFzrX6vHMv+xFJMYUwQugLwrU7f3eYJGXcvBtvbxHCb1wdgn8Mhp9r/8+rvEChanaA1nIxp6C
+cfAzD0aGqGyMcQjvInblbXohUO/RhQXaSrb67RiI3/mVRrVJyH9Jjm0oHVKkw9LtN4HIMedwBLy
PkE8MbmkK1nVZ2s7xst4CM31bJBN5KJlBrJJUkoMjxLZTvVdf5Mmi4bQRSqCa0amXj1mPto1cGyM
63FGgQzEwXRjEy95TFKib+eAz+kRjjtzulvmzHvxM2HNBQhQ5rYnBowt38YMHYeTeyJzMCEkWdPl
OiRa7x0U4jakC9h3gYv1U1VXLeo0sB6XaKVBG/vQ7kKlvkcgQYd7q9z/Y+/MluPE2i59K/8NUAFs
xtMEctZoyZJ9QkiyzAybzczV95P1DW2rKuyo6KPu6Ig6cslGSe7xfdd6FuhAORrGEmCfSVqkO/QC
e2WBRljKJHF2i8kVMag5z7e7uMYLsyi/oGvkqW0GqfxYU/udotHWU4qfXTo+6xAYegAP9TkmRI+m
r0ff7Dj2mbgt+pz4yD49TXYcH2l9jtuyQCRrtsp50rViVXt7MfSzjiP9zp8rES75+skpmv4aW3J/
wGXfmWGhsEwO6TZuCUI5GJ3vBphpECCTOd3vtSZuptfOLvG19kMzbccB6HElMvdGoVK6hfIgh6iy
K9wIfKOhsWjr8CmJa+K4+hkJvbVm0g5nDxLMYfTq9WQUUt8UrUl+Y0GwTwOiBbNgO29Ep6e3U7Uc
MWT3wVoPm9bT210lC5f43LL7rvReRMuorowOdaor1zDVl/a2wg+4YWSWm7mcv3sOHo0mLaoCYV+t
xZu22kl7OZr6pG1Wsiq/SRrreeDUGINzsmrpGDmRu7qyo4eZiOsW4fOtgS/4ju+rv5mzTDeu/HZ9
tfUVtyNfGjqBpOQ9o7dukIs2R+HX38UISlHPvdvmUldqtD5IEGxisrPMoG5166no1ldXZM6XHGnA
2cDvEQEI4BfElUtTzZGHrHFXI6A5dcBg/10KS9lBMeHjQWMaSayTg+sj0yoe8xl/oiObgzfiq04H
6z5O3/2lw5ito9B9nu3mZrlYz1mYjE27iIdVqCaY1kUeXVmNAT+k7St3mY7qsuFra+ydJD9qx3Iw
bzIfJRtu/SVYh7SJMEQb29wYbxx2uqBzFmM/Vdzty+lUzi1xv/pDKdoRF1ZOt8BOLmWvEZOUmLOv
dcfhpbMrRIBx+yZ0lUdtVsorlE7rkaNTcYMfT3ybZgBFgXBS6xirryvZthTmjCnw+zrxn0lV20xx
dVP262NlP8ODmND3PTYMj/rO9NK5ibwJ4lFdZsM+7Xy8P1pRF58mjYbNRodg8WnQ0YuYZah7UAlT
P/TK9Mtqmi+JxjCbDV1tXCyqF817/1BQ2jp1eVc+djEtb+QUTkSNPC2OPUtbCyRgM2jtFpOO+dZl
mkPTs/MP+LcM5JYgCPTCuFLSIg+xv4Sy46THce6O2Qmt3bFOk+20EJLcY+gYC3jNHgSXCMckZhfd
XMdAGE0VeH3zORlxnTkmFlgDU4Qx5SrCMY4nv/T4+9O6s1BQWF4X1bgg08raWLr/lXzD7ZKXYc8G
Ua7ZdrRqVFZYqlxoLHnG4/IQa0j/bajwqXJJ2XeGEyFLipx5QI+xzyEkGDZ5pvqEDoPOZzBvxqaZ
+j2qbfHUTsYc1nX3zDoWIuvSx6OOhZXLLoxyff3ueD0xhthrSL36DGVpvM4dloXEuTi/1mKWW9h6
xuvFkschwLzRGBdHS1nrlV4Ip0W/LiZgYisXpzEZurcub9+8xL5b9bLce7mTAJuKq/ZGwpeJRg3J
dOTU3ieR8E1fssZgcqxas/GmFR2jitv7uehXvm8hS8Q0pn5rGmUZILgqXtfVjQ/jEn/zOpwYxDM6
n/U6KfergKFdx+c+Rd1hW8853k3p5bgzPe/WEfUcuZ2AcrC2t3Yxtvet5oqN788sr7U2ZQG+0Zbx
hEnRONitoaqjWmYEXj4FQmOO6eSnfovS02V/WEs8uDiUg9gb8jIigX2ajzEXm50/Jrv4gk3AojF8
tyo56FGODTN9IDlsuRU6/mVNqzRMAWXs7FbUHKe+LlJUZ97qBVmHi7i0zCNTDgObh3ZfKXp5KNb7
NJ8hAaGIWA3jrRvmJ51mvMT2i2N+GKf4zXdJOgNspq87fLK3JRJTbuyo9KZCXmcI2XYca0NtnkPu
C6FXLEcP+woewajH1GdmlRWMSxoMspv3GWG+WHrwP1L+w5EcOJw9nrDZN7gXSqhg9x0IjXdltBxx
5DREnGEjXTlXQk+vKJFgiiZS3Z2QhW/i9hqxRNZR0gPqFpDu1hzK0lKgb6i7mJvcae/VooYj3ovJ
3ugCcZ0xefkzzJmlPHbpvBgby8Z2kFZzvlGLP5dMaKaoHbemOij7kCdCfQb0YR/JegeuoeOYCLAq
lv5pTuyVJLiWkwKuBwijHZa0eqGSQ50UY1lKytuUrA/eODR8QGzBj6uaRmpOiqcFnQfpwE/IgouT
ASDRZLwluqjfumYdu6Ax5DMr1QtFaEnRvLcA4s/+cpeY2rRfnaq9LrUxd8MuRvgXdPEiLoJquMpG
MuMESnxEHqFaCsRPuddI7CIxqOVZa65md9HDBo7No1aoBj7GmM97eCdAoigkoGvTbZXtzRY4cKAS
P7nO19b72ioJ7dO3V58txZ6T0OzwXdKuAzIVjpnf2vCpmie/xiOdO8+dK51QlBrOGnOczz2JdrZs
P82e0XzNXLvfldbabqWjGST32RccG2TY68qpltu0BjeQ6f6TyPv2SrraHpId0uc5taudixgr4KeS
G2OGABO4rNQaUD0caHGFJwNMx1avq8fOzul2tBOptEvr51d9hRQoT5LkOcGFOUSou1lDq3Yv+xqI
v2mvX6xlua7njugrJxH71JOBJhJwUR4XlNt+8voz8Jf8rSLRM9Rrf/IoGc13sRXv3LE5GXbf3jcp
UvaFyzqhGlaxr4Y0PdfedMARKQxKjUm0rtUXlWP1qEuVRm1xh+r9oZZ1d+PH7lN18eMmtdiutkQC
dsFGxIripIaTtXpOVt7KqezGYifZHwLWtPi6Kyz0UOt441f4Twu7Catl4Hw4FkhbJXKfe2HgF9gU
zCVsZpqrbfzSus9bE1SWo+lHa2nUyTPT7rlc5vukNO5EPD9pi9hNbtlDCSlZcso+sgUcRP7FxHkp
plWMuL+FqEAkG/mtyNhs+vigVmu8zfqmi3FgoxDdFLALX6e0bp/62FP3koPvTdvVOAG6VT4Mqzwt
2lipEFzTfZb5Y2j2PQ6w3g2bRhbf11TfDbGanzFngfa60A7RGFqfUzufQwKfX9whe6+qdT6n5pzI
yM/s+Kjc4SpDwrkzCF/dNbWJbLDIPgvRNGikhiqcZq3YwCQgOmAqT4nd2DcYHsydjch1Y40cx7sl
u050/dwrM/JXaFQ+iJxPLdJ8AKHzDMwCVXDeZC8OoXwO6qTvynUoFvQyucEVeHSyIpLkCHE5DfDA
RNbQgCaCgxGVrSA9zYAgMzY+dnov7fb4h4GPecRH+ZqbEzDKMhBqcr3Mx6BJnVs0fpuxMNsrt0Ro
vy7knGzsuep3fsH9dpIlG7dJ63c8CfviHJhVvHNmh2AKo/8+51jRN8AW2u6CXKt2hUBLhwqatX5I
3Hgz2Qj6LEIVvqqYk5CdJa+4/OEexUnCwbm79/3ma90uaTTqyVqdW6XgsCz60jMB0uKgoL9dtRcC
VNr3842v6iT0bDk329x3EBkPQIBCYCkJDTLqhRs/TsdIGs62tWgDWRnrqTsrLKXzGtffTZFqBwWQ
KhrzFv+Dm7hpH+WCVbXyFYWpNmsiEwsSLeE+x3rVvdYLDc8+zp4KPx43+cSJCnc5i3iRYk8v1WDt
TfAuWHAK3F9NQfaA5Rd4TbTrZC6+N+ag7nKnr8utQMF9k2Vsk/ueZTTFrTdxDjVQhSF2mfC5h0yc
+mWdfL89cmuOk9O4mrI+z7W5rA0He1FX+8LO/Hs/vkg0uGImczgY3ohDJ+6rYu9Pg5oD4bZ16258
9sz+qsC1Q5sqnn0MVrLgd1sMv3DuFdUbsaXjMhphhobygGy0NI9SWot+C5WyjhEX1+jgRkhEkDLz
XgtTF5DoUC5iecqUhdwysZFbDrnmd1BNacDK3nMx9dZ+tUmwE8dPJlbJbKdb6dTujNTIL+mzrnxp
nVgl0EyKmuORrZePSze6hOrMy/JIfb8Qu1Yu/ntiFmMfjpYrz2Mu0lsAPf0n30mGLwNa+jpKVtxt
Z5mP05GfNLSvE8C3apenyvucVuu4BEuD3fY1y6R/y7WjYVWWuRA3HEjc6XM6mHUUJxke2TjTFu/z
qCV1fJNKtOoQRWY3O+dD5yTXjVh0O2R5kixJldywJfVn2aTGflbT/VQ360GrIWgFlnoHEjejNMeE
s5EVFy3CGWwljlVRt/5TU4/DcEL+VJLjIoW/Kwrb32Wcx/r9vGZAczXuUaa0E+iG7ho7jEb/erH6
6Yoe/Mtk5KdaM8jzrpGcw24AQ4wHYizeJpWoxww33lmqBTQCnRmWwcEC99/01vwIvtSexp2MHzT/
UwaxMHMaLuLAoVgKpAO/z5sgNNzIMb1uyLTNrfcsaT+pfCvIQvZM88zVPIHwNo3YFLjF6jtDv7ML
rsVzopODVCnhVpioQ9vGRopmttQ6AwG5CdnfxvzQmZl3jpfVa7dYCqLREyteqLG7LrP4JDKbiPfl
JNST5X5dVj9YlYE0UyzNdZIpUd4pZTrxPq+CaQA1x7gDBGA3d7K2Q3e95YHN82QacjuN+dci57if
rIALjas1fiKIQ4ONYs2npRtwaeY2FbpcQdDIrVcKHlqAcZrwjFrVZ9ll5xTb1BUmNw3gl9R4S87U
DwDPAVVpM+i0ItN347zq7x1dg2GT2WsMhBXq30PJXcAumHgLDalRnXSgZffCNNrPk9k+yhN+LXV2
h6Zkt5T86yoPkPxWIOnOUJNkqQdN3YVJpQMyNK6dFkoMy7nj46WOp9TYlqhcbzIHLrGZAU/jxp5v
Bg57qfZqOkh267nfOP0a6CyyxEpv8pronwJXq2FE01ij+F5KfILAFvSJ0yFvyBWlAb3Eqg62v5Jq
lWFERswq8dUAlM1aeCJOerfoldC2lmrS/qqytWNqml/9dZnfXLKqoNZqWE6SSXhpwIDkcuPWzktd
aBRd6oaijKIeX5+9Iushxc1lGpnMuXCEWIFYCbjJdVK0sDjggSD4SfEBbji4lRGOW+uhX+ZTMSSp
t3Fr+WUu9IOr4okjnAVFMWoSRvw1majLph3ShxaRmYwwg753FmA8t3vqW25h+6rqU5eSVeqELu3K
a2B1YlOzN0cF8+SBM2ly3/vEpxPcnETAiO2DaVzQapMubryl69S2xLngbS6Oh/nBchprQ+mrDTLD
i6ewc7tIT/qH2aml8zoYenzOC8+lAoLTDyMGecKrDc97U3WsdxAS3TrWDoOtXRVFZ2ybVAFmG69H
QMxU3vzjoEl5DSUzIkjOgGjldUVo9+sok3DQbOiDm2YS6cDAsYuzK8Tahz0cGYqitX0lWwWlk2PD
iwEBaA4WTtpHF3Ic9YQCxR3FhFkL0rGcb8a6YFX0spV7mNt8L8u0zO9qb9U/+TF9ocDoVqKk9FJ7
akDgnWfN1eubotYJAvD7OT4MXqvMeKPModU2bqyG9Tgi/D4LJFZeFMcNYVWzShllZQLcZOSAC/Kg
8xuYC0X9gCV8Oqypkz41KRzIc5deuHAe/BszShyzmG6WeEzy3Wou7nI0ZPLA8WnRIl+b8FhY82x9
14ulmqKu4H44aqRaDRRMD35t9m+x5UwPHZv+t1JXhbYbPa26WzFCcjAdYyMsZAEvCNsO5EqFIbzN
VrQkaVLufHtJ3oqp10++AbcnXkFo40LtG4FEHyXM4cLsjRYPRjvEx86d23pL7VpW9r3s8QngBp9W
n/1u0wyS2+gXbMAWNy/NmjvJDapzWePhmCWogAiailf+Cfq2haYNu9WJ6WqnUlIYgCab3nKGsh6p
id+Kbq2xeAhxWuD43swVFyNjEBpcrGLKcTCU5UM+MrKoSxhNF1T66Fncz6rcjswWYyqU7VKXExjv
Qplrq71ME+oZTceuD4dlnuyy2LACLPt/1lVg+P2paALAaKGb+hg/a0BtSNNmgkDUK6xuAHFYwx3/
IZ5/0/X52HW6PIimnmPAufcQXX5oMJozXCxrpH1BV6EP3JycaRApT0XqPHFpnUKaUT0CIqv5TSfj
Y7fpz+fa6MVpU+tCty+/1w+tmRRBeKKVqN3Gqip3Ohay62pp5G90Dx8bl5en4H00HGRMIPY/vsak
1/o0JYw9SC0nELURJJXZblfX29Ygog79iD/n11/cx77wn0+89C5dIo6Q2H3ocPXpuGDgpZdYVzfa
cvI7K3BS+zcP+dhzujyExijBRPTdERd+eHmcLGsUdRepYHag7MytK/JHATf2d9mNf/cgn7YofVHi
iMhe//lbkqSBwvZEiAESN0q0eJeDxLwG8duCSMx/01L/m4fZCBbogRqYfPAC/PywHO+c6ZU9Dxu5
HXL04JwN9RDEjfjN+/uLdoEXaNNXJtyBV4h44MML1N18SZCYM/qe/Zs63jrqMcY5z+ZQK+rl2daz
Dw4o6V+Pjb/5gCxyfESkTrgCPn7ATPlJosfci8ourcO0a/WnOTanoC7AZMVNrv3mhf7NHEMQidnB
sblUIP35+YWmFGlVuTBM/CIhwGnVu81gGdGvP9TfP8RxUG6zhpCd+/NDbJ3zwpQxxVyDUkTfFnYo
gIn/5hv7m1fn6y5SD0R8YN8/ujcGOqzdJHh1tXdTjff19M1K71X5+def5UOYjmsyLngMqyBulItX
+4PwQHdAQMh8bgOzpFWWF5/xxb2w+6HbKY8iz28R9WyFDj65HOKNq7w99KKz6Q6kkXmPZs1r1jpr
CfwGY+b0u5jav30JHoJR2ucuUsMPa0vaV10LchnGFVvvXtaU7MdF1gfl60Yg0Bntf/06Ll/dj63m
S4PZRKlJegqCeb7bn79aYwJhZ0pmCW7EnZ8sQel51zlMeBC0+2npt0uqXvuifP71Y//6MS3U0h63
IwugBj3Hnx+bsfu3hQt9r5LVjp0jnPs0sDsHlq73m8H7t4+ybEwOzEof68HPj5rrFiTKpVJRURbG
4aqjNzEU1+zf7EOXmfbzm2RDQBnKRufbZBp8ENDUtLsAkLGOijYPadOG/SDpL6/RhFt4IXqCE/Jv
Zsxf5L8uBwdh/anZuRj/P4bUepMjYIuwsw+GJTbLbOz6FHsxVyBa5fpjZxRfugYQNH2NFry8KKja
if4+z+ll/voL/cunJ/jXRQSOAN5E7/zxLY8a0I3iovqwMz6tuGsmPaBVuBGKaxpu09+ZZv4ybi/P
I2rYxUZCbIP4MG5t+ly6aky6BlF525/WTRui9nvqd7/+WH85XPCYy+p6EZ77wBo+TEfYzSMFXO56
lMNJV7VbMAbxci9t7YFD6IXMN4b/Z080fx6uPljFyqSJBybtG7zBYCw1+ic0IbR+m1e/3SU/6OuQ
D1oXSRCSXA6IrO+X7/WHMxpSpbZPPHZgCQfMcOJr0VWh5I5KeaRJ9uaKtVVq21Ra/xow/wgy8tBU
/Pcx/eSnqKrde3NJgPq/IsGKMfoLU2U7vPSNyl7K/9kNWf3+8pPBkr/6L4OlYRBlhZuI8wqmMJfF
5D+UEfsP6tGcmHzmmIUC5XLg+TdlRPzx50/zvyiPGZ57ERT9O8oKAAmiWwz9lxBrmh0GCSv/IC1F
XHbHH1Y5zvF48i6rnIvlBVvgx4V79i3AVAsVOhA8ETek0dlRr5K03aqsftYGLf+KtrkhBYjSCECO
oa1nAHJGr65KmbiEsQHnsGn8TBdmALRwN4pHp3iuKRUQQj3pM9AgXxveskbXXuyWCujJggwlNyv+
yi5cTVu7+Bcs70Gvl9gJfH2ymBpZqm5iq6BeibBq4M5NlSfS8C8iqLHAUllSmPV5cDXR0kWw1HD4
4du8/dcr+DF/68MCKLjD8bXhfdXZvZH2fViQ4JPMtrSpxfjxdNTBVT0bGAUOc7mmZ7Chxg7Lk52S
aUmKy6+f/OF09ueTfQLMPALxWAqNywb4wxROjcGicKzBbE6cYHBkf81GIH8Tnel9/OIJV2PQYYm/
2H89nJk/P2WZWvq5DibFITeSSxmdQmKGcf1OhywKK83OO1KooCnRWwO7Ot4BK0ozOEXaMBRRN63w
7MMZoF9TIbVC87rp1kSdLa3LaFflCwJTrUxobA0lEIxtRWHX3aBVG6xNClofMQOL76Phj4AMe9W3
SNqp4VvcWuyxDIeeTJNtn4ghBEttfSoo3H1bZNk2oZ4CiJ/ui9Ut7wdEE18UuNPrIk3N76qBVAB1
Sl/Wo8W8exE6gOQgBRulNpS54rBtaDlDqm3lK/Fg5busR4rCuu5DyK9EYoGSXfB+Rapc9fwKBY2/
hhaMuSboFOi+qLX09gtFVwt5DkzCd88Zad/MxQpTtljjrN001EnosCVlTJ73Mjj63mrLbrmLGe23
fgKcGsMvSS+RJU3j2UQJEgNPHgzgycnYvFfkGsz7cWrnTxCpdQuVlk9jp8PYqRG4YmR+mOgyLk5F
7GQz5RfYX1T6FGVBaTW06lc92cyx3b5adlIugemnXfebE9iHY8olt5KDNgPTBHZE3q3zYYRqAG2K
svvWeGlztFul3Y0U/uUm9ZCwTOVIcUW24Nb15suUFjPBa+K6qkGqTiTtkGOTJvs/Z8w/2nv+34zp
MnTHMLCc/LCCXKIaf8pSfBjq1/85ALitv3U/bkL/++/+ayuy7T+QhHNbwsFF1Cahnv/diuw/8KKi
Y8bBSdWFO8R/tyLT+cP0zMtaQRgEtwqLv/Tvrejyv4SFIYa7Dd4pbLn/ZCf6uN5S68HpAubKNtmQ
EMf9vB6R0bGifRigeeh9UAyoAKcmfcbz8Ur3X+38xpi3ZfubfPU/I6F/3P4uT3Wdy6UFOizVtA9P
5Q8yZ8lTOzQkNHY6ZYSqiPKIHqg6jlZ2jWS8IvFD7PKqvE3Y3CDfVNmpUOljDmkyRMjM8lHn1vb/
j+h/oSouw+QXx6qrl/Jlyn4axpe/8G9ahU2OJ6ZssBCUgHR0Qv8ZwcIESYErFjMahj4uawyv/yDb
iJfjXoq5hgIVdTGcJ/8dwjRX/sBdiGuBGpaNQZpD2D84TTGPft5WYWNTPqQaximc6eT9+Xv8uHnD
AspzMoxnMMce5rgYlst6xj+pb6E7Np/T+qLP4zNMCBUshSmAqlVaV91t5g8O6RlmdeqoAD04hMhc
KuWKXo6+hrRjjXPnGy1Y/GQKkrUDzm+NbX+EEdMcpOyX0CGWtoaIrJzpZDuV+W76y5fqYpFY4/t+
rSN+ORkQmODRgke1QtTNZxBvC78JojSztY7QfU9yMIJ+mm6EmvGWybo9kNmG1LKkMagV0kdkOZ7o
M1Qbx9C+a6b/NDSkinM4g7lkHBYI15sZQdMgLS2a6UYe5TQNmzRHbrD6dMJpOONZU/FD274si9gA
+7T3A2jobWI5PL81PoFd2vqiue4tzdriuabdVO4SYkDTed3LS1xIToNfLfsGonMw6AUih6nrIOCn
NygFNyrukDDTsx8y58rSisdYizoyKqyq9G+MMnui8xYgow2mMiOmwkJFKb/GzkXI1NNczIX5rndd
+kUHmx7qvb3sF9vQwgqobzC0pThkieuxy/rB7HsRdGB8VFUhiP9Ii3uIQierIVRSF9Wp8PHAa0MH
hRKj8gY03pvorTTs7W+pBBWta3fA0uw8De1qOxbDld8jPLpkUSl7Gnb44JN7z1DXbdEdZf9UF8d4
QY+Vd0QucLRHcDU1Bxwoz4yoOli88WT6/X3NyZj+B5ljo2nuysG5XevlXZGtEYquPvjjPO7tBrzV
RCJ8X7QQlIrjNKRroNbqW5YNb4ll36wOY0l5xabScd3lmQa5fJlQ5KOmya36UNnxVlQTnTwi+7aN
NeT0XZB9k0UQqRxpMcopHetNrfKbXE8IYEF4eyy79WzWrkXIyJRtJxHfK/Ibutogc4ajPGEWxV6X
3TUFSkREZfsWD8YbmsZwWJaDKIZj7jq0nP0yo9kKry/uZRXIJL8diuK9y+w7Q63fzSnmypD0c9QY
2bulxNY3Z5IFAXfZ0l8Ac2aPntU/FjkdWal/sjR+okK46fak35qwnENwM5Ebp4dmbY+pU792A81D
d0W1NVrq1RphzJFTVBAIaNyoCbKrrx4IZQkF0ipDA/5ppGaQx/23pEffw3GeqN9PmZrr2zaBGyhQ
geW0xox9nphvmF7MI8mqXlgTLn3J2ICGr5WE6Nov5iQIQSQydzCIFzrQu0aTcbsmJztBttdBT8o8
dC77uIA66xtYI+0jXecdaY/DuF0NVMbE7tBONT0mP/L2DJkCBoxa7fCfUUVDNabi7TKrr4ZgzEwe
fqaKucBJLpyFfq7LJ9F9ambiuSqSQpDRmRm/O1M+KNqXydp1CH9d+TR6zre0LGmQN6Or80Mw4mVL
XBxyT39oXPl1giyLj0PVjWYQlIvgZ+MUyGiJwWrsIUWuI9Ll3qPrShINyYSS1wQ0783OR8snA5ZV
B2xKDWzKOhCgpqdfSQJySMj0Freo73SHyK4bl/5k+4WUksrYp5kVZ0dftQaCzs6tJDmIi7kswdAL
ztBruRTOppvMxAw5HEHqt0ZAlQgLEvGqZOXd6H6aqRBQx3jXYwfQkIdZ8oAUrKaiCq8dpGA+p8Qb
9LmX7uDhiqeyIM12My26VLuuFQ5i1ETPAlXn4Gm7fBxZnVGC9gLuWEKGDYF4lhORbNZ2WBQE4coA
5jQMHINW5ggYLQOgrTnMG9lK6J8bCDpoNS1RNrfcnbltd8rbpaWVfKloYcdLyYT3SDLlmJ1sHGus
r2LVHcitCO2lL56JLStfutW4rvPyxvJy7YretXjAoI6IGcwAwC5n+SQMCkTAKPovjfLqcI7jz8Kv
oJVMwzffsuQeBXp1Y/QjU6eHf2iTouXPe3JAj1qVEua3bhdq6f1cnHp7urLQi2FJDyo6RM7AIjp2
exxLUVKMvPjmdhLdZvSRCAm+d82gGkFrh5V22Sfr0ZhoZ8bJtnbJGBj9Oaej3T9khK5l8J+/dCIj
Mlm652nkD4bufbXKveshbJucdF9l7n5SOF4olYVzji4jgA89kMrYChqkpQb1e5JDfNQIno7VtBPD
aH91vQQD6iwQ+tpOv12ZRQD2h88kRgRqJMbRyo4IL5FtI1qewSyzfab3ThZfeTLZrmP5KebGvZF0
Rh6SJa3O8wKo0NQJVUvmu7LRqoNVlqdKIePL4BIGjo3iDoX4jm9zN9BNx7HYvcdl+d0rckrNSIT2
tClliJ6t3IsE3VOHnFuVhBrOconkzNyDzxx5cVpdvD4kipKNM2hnKyE3yulwI+nXXvpFWEu3TZrs
VHXyllzWQIg0KATN6gyKYXJTQ5xDseR/TjXUZnK9d0rcYpwvRmTuFZuOMwa9LHYlKRRohr+jXrx1
RVXSkUurEGbkDuuaFxmzdh7t4dpVPfQZyO82TCs4n741v8TTTVxANyXmw99NFcIAgOH+ekaPEw71
GI4cl9hKvfFbY/efLRJYqNay+PezkUZaZRLGOYutm9Zk6CztI0EmxzUd12sihPYOXemzI5atnWGh
ssGXoM8DwTxXt5VdFLvRyh9Wso/HPqpIpRjX6eDGE8oTfSAGUh7jOf9SrToZSV6gNcSRxe3gH4w+
P3mNhWiSNyDd7J78W9bjneOyLiMF3XdeQ8KpdHziKNLvrlij0tJeS9XsvYaBJNEkzWUoMf70flsF
qmUADMAgd0W2fJa0txcUkYlu7BO3+pLE6grB3R4edZToGNm0+j0nQXUib7wcOYtZPDVriidh93vH
Zi7GaFXKjmmoJx5t0Lk+CHveCaA1Szdvp9Sn4+OGVnbbxec0Y2xBJtUAlpJGxpaBdkSeL/m/lXwc
LczBurPrp6dWdHt9ccrP4HDYBW/8Vfd3Vd8c2ljbm1BZZ80PBHmSXLCe9PZlrLQ3n3wNlaOfG/V3
bKMnsnYD0IKIbHuyFn0KqdpjZVRxlOSuuaPiWH2Wk/9kTHr5iTmJEtFll2uS8aqx9R3Mp+9OLi7R
IPcoCkn9vCT3slXOyFcUcfBdu4SdDbTblk9aSxatHRuRt0z1zm6smDN0TbguSyHpq5z4YlA211Uu
+MhfnQS14anL7irkePlIqlqXEfHbZGtyO8nmyfaya8IHLmIka8dQczdJCsU7i4cT6QCceJqXmWhf
NKDXfmFohzbDpjPnag83zkGzh50WdyUrWEQy7rbKu/V5ykZiz9VXWfpNmLRGEvnTGA3uDtxOFoz6
tdVrdeBCodnHZhs/5lO89zNahvPzWjl3JTGLodZYX/z2dSzbcDBTpM8LQcKxe+fKbAqRbLAyXCKc
rZhwmmIgzcmJ3TCdpiCzyW0lPadcoHA2zrVvWLuEClgITYfUBlmpxwYvBlhix1rfpHcJz2TSjQic
RrRG7bxuvd6EMGlqxVVXY4lopfWA8YWsJ2nfNtUyY/vq1u9Zxr85EKNCFNJVzhjCm3Lr99Pjuly4
ff7RXf8Xe2e2GzeStul7mXMOyOAS5ClzT6V2yZJ1QsiSxX3fefXz0D2Y30onlFAfD9BdKBSqHMlg
8ItveZdyl8AKcSO46RUCL0g6LBntH/RErmFCrdHXXJolOHkDcIuSSuV2wpzMBZbf/cAt8yEVZFjA
NMqmh6EFFAtoN4aSofakeNZFJb2tnnb4F+OtNVMXU+kc7CE4RLQlAye6UjL7qU2Ht6KOroLs1mnN
X1iNzJfLc4m5YZAC52pRTbW5nnqvsh5MLVMgioCbro1kp/jV1mqgKUTTpYh8gJcdc/TKE0Cc8bkz
1XvaZtcpMruDly0npqY0xYXlMh+ttgWsDbemvoPCCBHMlDeFrWwCw1g6Y/PWAaHdUj0EAIiKRWn5
27pGlwYL5kU3ix7WJqxIv4vHrWYPj7rKODJPEUZUm/gBk9hL1L43gNR2et8+kgju2zzN115twA8r
x33Yo6CtPZV26yxooYrrrDbezFDZ98QvL0t/OZkMADx7G+yMV415y7XyYPIfVQbSsbEOVxZnbcNV
zM7tOw8r8aF9inVlgRHB1VRos9aM9tFX4W9/UNetH/1onfbQ4nTmZlr4bNTDpTGCGmfiPfJaQLg2
tCeL/MWTa7z5DvRooEZGFverumoSoS0iirtVkmRPZd46P/AiaQ66YW+NFIMl1BPWhqZeTyE3cihL
up8RNaGv909Wob9kCVLd0gmvkkZ5LadwVUFlCTChWESps0Am9R1ftwXkSrmvu+sSKwJPVtuygp2t
KuWyLwyo0AHyYgYuo1XSu5MgOy1kcZuU9rqfZOnqYf/hTxWPCKmXEDGh/yyIq6pDxHJabOAH8ap6
MCEgurx7gVW5uRmYC+wetko8ZGtMBZe616ytLEdffdbR1WWXXmhDTZZovBoyI444aID45nhvT/ov
v8ofKO81I1UWshvoLaybtl2nCQrDdSzXtH/v+hZopyfu+shfdUKuzD5a5a3+ntXV1u6He8srnjFz
XMBUJFWiRgKUXtoXMFnWVZM8ejny0emtdMzyzjMRbO+6bWU0c4rjFsGvdsIor3/C0VleViW8smay
wCDDsV4ZmjfgzhmUd77VtVQKN3Bqgzc/CNWOsJ0Ev+nlT5eREWEPp+JTueNEKfmqiVpeMAkJEl+9
vgtQxlyNoS0eak0UN6o2qYc45uyVXmkssGBsn+gkY1xv2OoO17ERahbFszdNl2VKimsUaIBjgZqv
yecDKmoOcCh8bWkB7dhMU4u9VaGue0f9xRQJHXBV9bVdnGpY+ZrlsC1lmGyqzntRRJDNaESFgs4X
v5IhKZ9qqclNUKV4UPj4m2degdEGPFFMUVqc6DJNo8sPq8zzLHPrlV3A3qclTiu4/zzqQYaRsxKA
k3AVfxR3YKkjqHQqEGlAwJb54HGV7UGIOExCMgMRDV8Q5pPOI6tHUJhLA4b5gaslLjdyJlj3c5uj
jpv2MsCc/TpD1nmfQt5P11gyju8WghGLaiyHHREo3yFcNEKH9pX9BOLbqhpjkdeVT8MghNmK9+RK
DeQA92MCIR2L4bku5OC7U5dzAfAz76xh6D888imsck25yfTO26poUF8PXjq+A+6n6FVT1OjzDOh1
nfm2AziRKijnyfIDzpDBSsuLCUyDPyxk5dsbhfPwChvVmqGo8S8C+b7D83tVTp26tVW7GZbcVMNv
bBKK56brcFwWsaU/9FYzLoY2Mw66PqiFm8Me23ZYym7V0hDLlFK9jqqUkNnNghzZDCcu0wdorkAY
Arwe1y2bf5lmwHZVX0FBTmtVmkiyM5k30iosCCWWfk8TxpsF98wrSzTy1yBSJOrSmP2ydAG+RmWU
DvTFe+j6IL/Io0JH5BiWTqqpF7ES4hU4WVg96gr2g4tezZtbaRTqC43k9mfwh79ZNc10K8OSgsTu
UzyKw4xkA+dgZSnIbreybMC3RKO+heVDEZuaoYlSf9KNblhi27zwvCbelWZYXVRxHe9NJY8OEenR
cxP34y5qdfNCCfFNZ4LqWPimC+HtdVbFVKYpDUgxlUm6npf6E/UT7u8Kl4ynyl0YZqvGm3amY91C
W46WWeXc4WX0KrxqU2Lh08eVvwk0gTMaYoUNCUdtp7vGaxoGgnVLByCXuW0vktQcL4owJox4Hbe/
O+hBNC0wJsSzHooFhXz3gCunWFaIwYUgIpEXWFqNNKk9wPk5jaIuIOoUG+COUl9Ce/bucjQUNiq7
Mpojvt58A5vYa3wGh3FLseP34B7xU47WlV1g2lDj8ehCg3mF/v3UdY52o6BiTx6QXSR6f1kogIlF
nDTLGEPKWw0C86ViyDvIAuvUzm7HAXmeBvB5u83LEv5w1bcS/mdTpssqqZFlyIqXONPmLxXToF0a
RmBIdTEWktl0FV6UKrY7qyYmpCJwX22KwfiFLSeWBxrN10vfzHCAHtG3P5Aha6tsVOi2pgy4Yxc3
qhJEeM5ALW+go1VwaBd6kRXviZjoeU4S57c9X8GwaLPqlnl7QwOLWopkpO1+BogyoFbQJjCO8f20
XQX4sLcMGQ8vpjKrHpUa+tFsG+jsPR8VgVCRyWGSRreNhL9D4U3iXaC2l70o7BUUSPGgG9Ocekx2
t+sNLaGnCIQGyL2BOEcUF/Xl4Bn1GgSTeRCFBykG2pWz1nsqRL6tSaOp0jQ7mjKw7ikDUc5cwUhX
N5Xs2l9a2YbLup/5Z9ZM2C3zlWNhLh3om7bsD3kr+jvRpFT3zBdhZSRYrIHn1hUK5tjEMtyHmhFx
ie8or8rfZlgH6wksHOPlzgfFGZrBJY7Uw8Vk1bRLhAhQzyname8z5jcIFGCb3KR+dZs4unjxqcEc
twTzAFFjQL3ei/wLXSNiR3HVXcOG+2G05WOc1zQWG/9W6xBgzxRhLUtIbICKeWHtBPnOiiCNahWn
W79vMFOD2PHT8ZT8kMy+jIlM9vAu59ImfNE1Jdj2SfUT9/MbbWgewPB/EEYWIENd0lLqcAUChSxI
LHK6NUa/LNX6mRYY/8roQfjRkpWV2P1CRBFnCadwNbcw88bWgJTNhKDAKfXgH8qfIjfu6SRpG6+C
OO8k+g3WJKOr9ghfQ7ms41zZhr35oy6TYOlPRnNLn+kmzAYka7HMVh/0SZOH3Ix/DcQ/Lano9yqm
UR7aTClvFYVmem0q4WoaeZHYrxbrji/JVhQXK/NbNRj7dSA88YJaauByGVgMtDv5CDVnZdeYAbbq
w0h/flbpuh5qMgfETt5gFV6pRl6gfJG1y5n5bpgRTuSmmr+ZnJWCqLzU2+RahSyxCkpvZaPQ0sv+
Hs5Ls5nUrLjrWtVeCWM4ACZ8wjfqrW6s1yZCmEIuVC9fhVOnbxL5lCNrjG2TR8+pSeGaxcW41MzX
ybHYxFA+9qpzOQ4phqY0AKqxW9BFBLsGl3fTRrDiGhxm6I2Zfn7T0eXr6mKLpc2KR4XTmlBqj6u0
UdfUzT/wKOZeT41ugWDM3ukzmD8RqheRYdxBcoR8klUPfdtee04buBTQB9jDm1ClXghxmFqFY/I7
qAE62I2869Qy2sbkaQf6DdscZ7DLWCPJAzm21pXMu9E16gLNqX7rqGRs0STJbmgQ3w1k/a7VUSt7
vXlvmeZ+LGhul6F0Vo2qUSX3W2Y6xnOb460YFz8SK1hTF5VLZA9+92HUb5KgaJbcTJF6jReK8qgL
G5dRbO3TjW4pP+kcXLSwcVzN7n/YAoqbHIat2tW35Zi/F20bYinTk6Ll6QfmvrS31I8h057sso2W
uY4Hl2FEHWAJM9xUdhCv6ag89iFdc9UvsWEv4j3t5+lSCb1ynfZ+vTaSFFy6JdtlWeuHfBxerCTZ
Ob7GztENc/s0f6Abr7h1qu5BVTSbajCw1xhrhkcMM3Ym/KgcDpR0hWfml3lr6UtopUsQIBuIn+pS
1Up2zlvknQhc9tmklzM8j2bsL7POOcTtJC5RQYncWLH72wHlp0WDgS716LiG7WqsqAxGoFUNDDN9
srlzpwNm4rdeEeI454sHKWBkaVEkXloz6Ldqr1pXeuZjOuE4Y3RtRRD3O0DYLpQvpPWad7uqzd2k
xPX9OHXxTy7y4SLPg1+T4oU/jcm3r7za22YtxwUrOcoTZIJwZfQR9yr3VEVeiRQVXM1woUE0wshY
55uw6/FgObGyBjO6NJL84LXZBu75CiTr61DSsKPtodCSYjCG3+xlYyJDPvS/EQWAbR4/B8xhcsZD
i26ItxNdHCKaN6Nh1FUQtOalsPhOi0Fb1Ub8LqJgnY08NWmeK3tvnejxY1k11g4M2MLQaFRrsb7q
FYWXhBa4Qh3n6Y+o3CHnEzQ1/ejmI6rL5yl2Arz7IkyjJNoBqMI1ZBiu7k/RRgBoaoxoj44QhhMm
XW1CdECFG2pT92KWSoUqGLQ+L7Mfp15/62R4oUTRXotwjUxieOPkVXFNS6VGoiJ1zdgrDyH8uate
1TzMTAGXF4JQ7ageHpfVNGKP4ecLNXQIahEPSe8qLw5lO+3QgUjIWltzqzkHXGuRcSqSeB97igLZ
GOcqC/PU0UufFH34YIrF407XuEbnhPY5QwieHRpMbZsMSz2tSPV79T6MwsehUvRFkQU7o5x24+Bd
eJl2aVbWJmKI5TL1u0DFc8/FiCVgqEWA+ObC0tRxJzAoRSTTjSjW6TjOmgma8F0Yfk/1BBvX73sb
VQdT2zMOgWybLjqUSRalUv70mG4vO4xZsP1jsgk3WMGEyoLRYJK36T/y6Gfdf5Q1ww6Fox9oE46k
cAh/N771UjWDW0ljm6e6xgALA/sA+MYjUhvpHj0Hl3nNld5ND3kYvuZq9VNFZGWResWqrcdF71+V
HUzPpoQ7OiWBsY6Ql1k6VJiOprhCbxXXIz0jbUDZLGdZs9ZuuxLz5ZR9iMJ+jYyIS4sKiLV60fgG
sH3EtMiXaTXEuUoBgU4cJkorU1v3FtisaNo6aRy5cN7UBcbjcJZjvGWGVFsmpsakKxz2g64bG7SE
7EeMALmoJy1YYtteX8NreGuZdnS1splHnJ2CTDBWs8GyDLRsWRfTixnlt1F06GOoxxFCHIhtUcAk
+UPJLhxQoiKAaxYGrPy+MeLKm9RqGWuIJLHRnDuzUz8s9S3qqv5Xw/xwjRkhi9+oliLdOvecK5Q6
bytzdr3Qr6OCPlBfpD9igTuEAQAusrp7rDjEdlLhMzrta8X5mt2u+x/Yv2HGARF+bKxbVfjbCZQf
/9qGnipDjcBgQs7VPhDHVe1ORRICgAbsuyp6LCc/d8Ne/7CmdVbzxK5R5rO4gP8s4GL3ic1kUfi3
U8qwEQvufelPdx4pCOhR5s6MSPz0A42eBR3t0MWQsd8AH+q2XDXXJUFeFtlGt80l9AuMe/DAzSLv
wu/TC3D7lJ+TBbQwTrdRpu/w7q5hu9fJGxeKv+jAxK4zpd7kGHZtcfFFUEIA9qc6ITlIs2s+rXjZ
5tMdtdDCshjKefmEYVdl5Ms8AQAnZP9AB5h2V1tsPbhkmvZO4r9FAxCXbGr7SCbvft1fWkn1ZDge
n57uLLrghonQouMkxxoBOa91fIHLQ0ZSmD4lfbvTPAYp8GCo39vwR6qhtDCb7YQN8s52XLz1enJX
93xlqqXuDKuh+RheoISwBOP5HEsm+IVWfKSzKeao+BtEwPyFpobzqGyk6W/60K278DINtF9tbOWX
KDp40DiNC9XHuA2jz5XSBSsn68cXS02rpxArk02v0PyTNIWW5IzbZlR+Dka8yoKSFp3Z4xiPE3YV
4ckl472RvieRd9Vk3cIZA27H4SEwkLlQ+/tcy1eVaD7odTLPVD0+LG98RGQofGm77GakWO0rGtRF
h36qQjlklxd201yIor3Jpp8++hKFnYId0NBTlLe07TaQmpA9CVczMkZwFj292gwazbtcjkTn2l7j
+rtLGmKSPtZL5Buums5GyAeSbWo3VzViY3mOv5Y0rhkP7IpIWw+5/oblBdGvai6zTj1UxHgHVnBb
33aiJs8E0pH57bWelctO/5G2KNEw+HOM+0zm+2ZU90EwpwJG7y24s6kA8ZrPuBFt5VkpU+bKWndR
yx70z7jRdCRLMKiO8G/gll3aXYspmhALpduqdkoSydkL7U0zBm8j4nINCkUq+iw4FpCKqm7iy4ea
Xj4C5MmmNcw1fPcFM8Q7UZdPwViiDuuvgsh2OxNNFi7I4EP3ibK+ni8wqN5R47tVaiG3A6TJb/xd
ZY2XtRbyZQls6mIfOcRuj2+bHaW3pJs9nIYITAQkhzR6NXFbQUHhoUlhjXf+qvAY7U7UDTq1RaUx
NhAXbWXsCgte96TodHGxyqv5mamo0mVeq5CIunCbTSABBoxx6mmjefU+jUBWTRiLJemrmRhPnRyv
6bklqCE+tVaGeXW5zRwuL7MMbjGt93ClUkfkxdSRPn1UjL+FR+nkjcbHEGTIubFRZnGnOvH9ZO6d
rFmOibgPs+4KxcSUwF5RURX1anBCJFTiGFhEvmHUCGa3U6ijbU72yP24gpt0pSfl9FiTnhIgAxqu
tFMM39ibY7ay24Q6VJveahInnMnunWS6t9EdCVubOXnqXEaIRhxKtY2ugCRN13k3XAxiItXx3v9C
1Z2At//BU/4P8vEPUE0AcKdPCvJR/YdqVGAe5sUZR8PLpXmNiLhVboysjd8zWSVP5dDTSA2zUSIr
W3RkgMHYiBX2CmlyDk0MmPUvCgJovhl5B6DYtMFZayAmPyM/w5BEO20wXAS+V786iceb1ugJJm6S
ZvFdmSrKO217+yFp8/rebnRMEZDMapbKZMW//2zL/0cS/6+Z6vQFmwV/6+ozh2X+D/4DuzR0QJJA
LmEKYKYEchiSyH+ccnXrfxszr3km/gGhpJT7f7BLzf7fgHmhqqiAeR34j/xH/xc4rAkQmcBWnNmD
6g/f+huYy2O2BOwFENLQuTjN8GvEzPj6iy0RmsqsrMsYDLcZse59RBfjQTnHG5sR7f/ztfDHOtb8
P9aBKAPD8ggnHNAJEU1vEoLQbHhunGTYSuY2e/wuueVl06fLv7b/xPf5GUf6Z0EQ2SBs0NeHqGvO
j/3XYw2MmFIJHcMdSqgyziCLHcpuzT7OrOjMUv/s4Mzvk/PjgZ9l0HS01Dg2iAYqOQiNMs5eIAMV
C1riwcPXD6TNRLejLQRmjf2XxhYKpGA+P5FmjX5AMUf+EjvFTSY9MnLRK9W9UJRyESR5/htdpy5w
jVboa67pds3MO3uuMZlj1jclZ3StT+wwZ5ehuM4Gw7U+OjjAhvrcafk9kWHSxBbSozteNzXzCLyf
vn74k2uZBgR2ED/gjY/W8rM4TTNsSt0aJ6jrouzbh0LCug5lAhLu67X+8IOON9qZ4f0C2W4gyPNZ
/uvo9GE1jujAweCqI32vVQ5ICNO3V1WOaKHZIcLHQANQo9pQgVcaXVn6VQ3BHvwbwp/WLKgBfDIX
UXcRMaQlZ/Cai69/5Ikzh80Bh03gIDLTMT//xpEXPWlxaiEirKBLpfsldXLeLr+/isUuSMhcKGYc
89zVLGxlYAPxk6VFe1VOxkNMKzY5s+PH1AU+HU4Q0cwCwwmO7Cg4hE5a9WmMc/Fs7be2JmyBI7zM
3vIxqnZ6Oio2Ba7hrKA+iPuvn/DUV2VD21CFJEDb+h+Cw18vWxhFHzV+AAoAjy/a0o0lt44PU29N
9a1dm0AUJkADwoRJZlNp+05VbzNLaiC0rT7/jYpN/v1d59RJOCbsvST8f363vp2VVh7TtbVBCN+i
PjMsC0ZDZ+LJiYiMERY0AJjgqiCwfF6FgUCP+hzCdo0G7qtPJ+R8VZTapJta5rQ2+J7fvt7r+U88
+q44rzAuochw5RxTor0yUcucviOZP2pW7COVIjz1/2L3QFCif2JTCsO7+fxcPS0pUMa0h+gwqit8
4ip3zBV7/f1ngV5K5oeeBrGCy/nvGAFyVWhDygQ/rIvuRsvBwdvlVF5/vcqJsGcTiXRkOwjSyJ58
XkURE6OSlJuFxMLYaAF23t6o5EuadvL7D4RJjhR8CUCL/gl6MtPQQG1SE7wPND97iL1l5k3nbCfm
bTk6AjAzSV04cA7026MHUocKfS0IAchbWS1xspfoYsUr3bNAdon7YIRCnuj2TRc4ZwLmia2EY+VI
7hDoWeI4lNlmlZRKEZrY6UaBW5h1iopYZy1ElZ2z3povo+OHFLCCYdrAx58Jxp/Ohkxj2Qxc5TgT
52vIA4xo9Yy+Fl0xJRP7ssbi++tzcuLLcrgLVFg9qJ7Qv/i8ounkFPJJY7g6cosMj/EmrnW0xL5e
5dQWUkLMvnOEa9RxPq9Cd7mcBIpprpl1+hbIQLBum7S6Yqain/mIT50T/B0N1Ei4glX96COmZ9h3
Vk+bcFAtn1GDLXap2vabmQZ+iHQAPODokodq8ru1WhjqmeVPPSmsaCaUOoaMjnX0pDkyiJnVCGJI
anHtKUZyaTm0K5LZGOrrTT11WGgyQMpCHIdk/ijZyJD1hNLX8eqqHiBIdjeGHs1HOBiWFx1sv43P
LDj/9s+nU8J+53YB64WqjHG0tW1GhLQ7VOkYYerrKPbERRiW5urrxzq1ig3QY85PZh62/vmsDEje
tZ6XGQwCinQp60as84Rp2ter/PueJH+6acK/pxmDgMrnVUwkhSbfB2lf5aV1jyun84YTRPOegGfa
nFlq/rOO943YRd6NgZkQ8uhMiJjpC9ki8uh5DzaDplHRLvVQn3TAAJ15DRi1RczT7rsZZNIB3DT5
2wSV/l6l1Da68GXy+FNcy8mRLezrDjaE6QzNBwivZFoPfSlrMHstlt/oGac/MVhgPqVaSdOtc6cK
L0eYpPFSNF0PUypSyncnyBJ9EQZqVzAht4yB9pUABzU2dEhjehF03kI4W+smDEFpWojw6lyK16aZ
RU85YimGWxT8an6vsGBVaJnxAMqKlL5JnAyYOz/4Z4BtRroSWWgyBFIAHgVW6e89Sad3ybGGq907
tTIhAWnQAAcuM4RLNaFRf0ZO5sSJQpIHuSJEwGyyxPks/JWoJUMkw2CmwnS1KS5pX7/YSInvzrzl
f18ytGyiDqx+3GuPb4m4CHJAaqbuRsBEL+CxZVu7cIJFmSb1uQN1Yim4xBb9Gmf+FI/OU1SG6LWY
oeFOA2JwsRVbkLdGiEZpNwIE+/q5TqS5UI91tOeowCkYjuVhskQAD0wooDJZyLe+NTWUuBOUbquh
YO5GbobUu3RSb6FVqgN4xBbjux7U4QZl4ui2NJ3mzFb/Qx2GR8pO4hJrckXqyNZ8fqFtoRtNTorL
kF8k+6YAT0KDGS6jEgGlddUssS9Lk9PmwtOT9qKv/eGq7ixHdwHBNcL1Q1My3tYz6rAENcXbcrDV
c3ZK/8ZnfiVaB9hDzU6N+lF8zm0BvWcgY/GwX/lVlzD040IxPyj6xe9+1KwrP4ja31+/rhNxTSP5
pxpB+sPAoevz1sggAZaQM6oomNkd0ghWd6qGGsOhWDlj2Xfq+WwaCip9KfSujn1CY4bi1FeZ6ZoB
haxq0xXGS/a2CvPfoxldyT6fzlxApx4O1UW6TTgF25iZf3443cOTJ/Lndknbl9u6MMWPhH+4mNph
CM+c+1Nr0W6Cnkwy4Zh/mrh/BY0sA2YR5TVpulYw/ekVC0UVvTgoJZK3339nrCBQRaI5x7f2+bFs
bjugnqQsU6P1W5mqnA5GyUVzVhfu5ENxFg2Tvwiswz+v1E/pGI0ddRSgPgAB3KuYsGh2tAYbXp1z
RT8Vdh3Mrzn8Up1D4+fFAqk7ZuYRkHocD4DqGNOagtn69fXmnVgF8zfqKbyMyc+PCx3NT0F+1YSn
AKbhdVzFObPSGqek/2IZnsMxLRTv0N74/DAo40S10nMcBtoauywQ+gEREHX7/VXISkhKAPdp6rFS
JYGMDpiq80k1dXc7OGKEruKIMx/uHHiO8hFBOW2gFkcJSk/w87MgDAS7K1FMMONoRSKP+eFp7Y0W
AidTaKV8/UgnjhxRCFo9jWpuD3kUkKKpHb1BZzEuGP1ZyxETddSg31SB+H5ni1YqxTuIznmk8cf3
+q9PdjAUG7CfZboSMtahngYYWcCyzpS7J3ZPR2eAAo1cbv6Sjnav1vw8AqXp2okqmRwif4T9rXFf
AsNawIIQZ5qlR+OiuR/N/+n+zyeP51OP7pHBqeXIbtFnKjIP3nEGbs7UjGav0JC+hf8xvYfxpN2j
HZRbLnhOBvH8vs3X7/HUY4PxpZUAPtWm2v/82BNgNc8jxXPhW03bEuXbFRLD4keD9c5i9Jr+zKdw
aj0iBw6TfA7/qtKlfCNeMvHUfqWi2Yic19rpg+CxmbwJaISp3H79fCfOKRMRtJ8sld7Mf9Ql/jo8
VTfQDP/TJ1bqdg1VR1tqnW+taLU9/xcr0T2DIWzJWRLv806GkaF6MhlIlVV46r2pmQsn6oBDt13/
7dYF1phI6yIuI/7E4c9L+Q5sb9/gmy5V46bWM/kDgNR0adnDuSnN/PqPYgoX1yyNBipdxTj680pm
IJwI6ruFTncX33Ar3NtSGZcYGTGkCST80k6trC368PJMgDlxAdDiosfFRJUDepx4g1jqkUEnZnbB
AMTHxA5EQFY7czxOHEdjHnLxy0k8+LvPz0dLAzkJndhiS1TVbGV6liXZr68Fv2uv/36Apn9BsKSB
YCN/e1Rol9hwqp0gZlp+VHAXOHgEz+iYMVL7VUE35cwxObWFTFrmSSIjL8Z5nx8umSbAkRZ2V3FV
DncAF5IN4LRzX/SpVSSXFxNvNISR2vy8CslWgsMK5x4dt0eG3u2qj87WBicXESojGHJEguVRhpPO
evClRx2aI/d1aRWteVWpGBN8/xOm6093lafB6XduQv0VLLJcLzVYr6YLA9TeGKFl7IcSBbNci5T/
4njTC0Hqmdg73zmflwqMxiI3I6GfCg/oij84uIUo5pl28b9dMwISZQr9CYOq5XjIOmuNkNdyAnD2
Drcwd31Q4DJfd/o07foyx/9CKQ6V2nMIc+tsh4RnOA4eZG+kB9xbxI+jZ/RDbYSF0PEJp7H6Iylq
/zVsHXiSju59u4SwSXt0uleEevlP0aJGrQ/owSRd7OxxgZNjdx/kbbIZdLglXx+Sf0MiSzF+1+jC
zfF3vnH+OiR9KQJglRMda6UrgwWW8hkSNqX5GirwV1xc+pY27pbzyHD97ZVnRUm+My5C9vToe67K
abIUu9Zd2zY9lB3M6D7OTfuRGtSGxZ0j20C2Fy6nUTDF+Xrtf+9RCkISMMY0TNGZEX1+agSLECCk
unCbUISLuTDbYoPt70aMQM8s9e+3ji4ayYhORSgt/vJ5KQ87LsjmtLSk0sqbOOubndd0379fZt0q
AAE0dPnmj8MWTVYkrhMeyBh9qCajCe/W0c6BDk48C8p+jEpJCmZZ96NPwM6DkcBMOi4SBWmBEp0B
vcGi5dsvh6NPFGFsStl+PESBxQyut7B1tDMndaU3nYOLDBaKdW1MZ5o084X4+ZtGvxPmMOMaOTck
jvL+MRB92tMndwXaKA9+29p3Y9C0r35fq7fEaKy4AqF9+yJjUYaSXGYMagjORyfCl07iVwNNTt/z
X4Zxwm8Ht6VfX+/iiXdFmgEkBZVfZO/l0bvCDtgIpZg4EZTR63oajSVDoXH536xCSKZ8ouY7XqXI
rViJGlZBvsaD/lUAYUiT6cwqJz7XWeeU0myerDKb+bxjCI0Cem6E7jI2AR6oCyxrHRu/MFvvz4Te
E207oiGFoCSlIcN2jm7NnqnZONIoc0uZlxk6GvAzFRm3NchmfEUHboCfYQ9Xp9YUfMF7kb5TqgIm
LAej2iTIxKysyuzvkEcVy94cjW/3iedo7VjcfzTpsSH/vBeVlY/GQL7sQuOHApBLlV8Snota/2aS
rML3QMOHcSmb+XkVv0Jny4n5BnEys550KbM9NspYGSdqkC64IMMzr/jEcTVmwdl5oEIVftwSHO3G
gVrCKy58S70ERzitMR8czwxUTq1CMjQ3FKja9OOBilCapp1CC1E5meqP/Izn1mvPfXknmtFzIEZ5
ntk2PSztKA0fODKj2cxTjLwwLjEAsnYWHOP7usInFnNFP3tK47hYVGmWX+LXl7xPcdBi8tpF9aUp
g/RMlDvx+dBpmJFi9J5o8R4dmbGyzRhVQl4mxeUd+gjhJrfK5t5oJnHmUj+xFJcPvbs5HCD8efSl
Gon01UqA7YjSJrhG1yQ5YGBfI4ngVWc+hFNL0YYCigJKkJLqaCk9l9l/RnBo9pa/8HitN2Pkganu
kjA6c4mf+BzMOU+nGUhSRpvj8+fQ9sroAYShu4H32bacBrRBFOmgf2Apa0wszw1oT5xTZqY0Wol5
c1l49MYcgwrE1lKDrryH/gxElq2Fs+SZWHe8g+wZwFrGpbPsK33Wo6fq0W5uZMUqI+Z/27LBE0yF
CfgAOvu7GEKEWwHvzmgcg1cljo+gNTL2q+OEgTdTu4USq9FqQMXkzGvSjvdtXoZWMDBhZgtIdh4F
b4wGYbN1LGPHcEFTcxO3SOmFyXJCXqutJAqTAjXmAltPoPqO4T3OcsjoUi9Tcc4Z5t/d5bdwxdOV
N/mujjsoIhm7SZWzTFqWwPX1DcE139ib3NGb5fdu4Rkjx/7SRQGVgYHB8Yu0siZOQxAZeL5BDbWC
GpFQNBa+vwqzBgatfybsxlFGoSdJiRoS3m1lbQ0vmjnWT+ifPH97EY6khYY9CZnJyfz8pY141xVt
rWIQ50j0PGNRLwxskb67YfP54HhAiaBLymKfV7GKvsmGng2LdbtcWeS1F1Ds43OrGMdxg5agBggB
sgNoC0qc+bz+VV2h3p32DLWR8gPs/JaDaHzpUpm8TFYucQGH+ffRFM7wGBee86r32FDrSCcyF+uj
dqZ/QsFzPS1FZ6yEknJDwDNL2J2J3CfdoMqHOB0L2GBZISucM1Nl50954W9lWDQ3rdYhhBPWzIN2
5MDZIcuilPH80OlvYxLDswj9UdlmXY6VuDKNervI+FRqmmOqgMuQ4u+7rERfHgKzLwu3tILmp155
5HlpMrT+tug7bCu4Q+wtIlbKa906GKd1XRrB6hJWaK7RoYiRWEvscfS3tqeoFgpaUvjXg9PGV8ko
xx+doeXtojHxBsaID12AJM4isU7SCk6HhlB7tVOhD6Oil6fpU960mC+PYYEdjzVBRKpK/QEZEO21
6AWS0DKBmODWiZamm4HUBWo30mKXJATxS4+eBRqywWBoa0QSNOeyjDziXvB/2DuvHbuNtdu+y39P
gznckiv06pzU3dIN0UoMxVRFshie/gwu+/xbkn1s+FxvwMA2sC2tRLKqvjnnmIXdlqdS5JWdKHZ2
tL+HJQEvJ5wjgxiOva7wV7qm3g20Goa7Dqy/PtrYrTKQQdM8JMrvaD7IIg2xb0bI3zUDcLMNDUcy
rTMMBdTQl9N7Z3bWiwNZXyciTyPgHw25SNeb/f6U00b+JXd8LHd9NI92wuNNPXh5Je5drbqKOsS5
JqJVF2DZStWmyaI814eq0QUAugo1mXEWVvLGNhz3xaY8s93YhOLF5N+5zgftX/SGABEAeJjkFZ2+
Wu10lPL4L3E1V7uhXgUbA/JiMBfaCURvYXbklgpp+5/TsrFfIM1ArMvGhv+ClsSZpsnAk1+bTOXp
Dc6qVdDrZUA0NIU572GhpK+Ql6DABKRPHwM9hveQ6Z0TqKboVOSuujQB7ydwGlQ84cX+tEDoemGE
3/swtQnfxYYzQM9KVwcqm6ZqWCbwL2kWxZZWz8eeycZXcw5oS+vqaeZiD8PC4CGojM+sbeJNmGnU
JSWYtTEJsXzMSUQb4aPyNGxG2bHjJHQmZX3J9Ixom29t4zFOv8KkXEEHL7pvgSuu/PkvWs9VfaQ3
d75uItLTMR175QU1ghXFzrZLTpceVQv6Zijnr8NcBZ+nAWfPvpzNVB2crsxfZ4YNzS6d/Pbex2gT
7iqzVbT4WHOYNnFF7o9Oh7Ib8z1yBbhDQD3zHT4K/z1XBeGlKWo8eRiEPwz7dvBxOLiyCf3r0g7L
6c7rleM8e5UFps4Pl4ybQVIrnjQklJxd5UcTBe6+AKuAT6L/mG8S1ZHoRGHjx/HgZJZOb9Y3xNgm
nWhDiTflhiEhylmCMG9ksbxSUyABxDaiLcNPcjXWgxUVM0govxbTRYfzEAoGWtZHla9A92SwVDwf
yPJZifC6vI/7Wau30Zz1YwYyBgY238WpcUqi7jSLhsVl51FvsBusLPBpJ65cOHEu22f8OhWhH5N8
ybQLVQYI0G7UgIli1am+9nITlmsJYO26lWRPYz2U/HjEYD/VtQ+91w/7T91Qo5aEjvSok9SEtbyp
6z52eulhjxi+jPYOBD96TSdFRD6LpuGuXEoafGcTVFGMdZT/E4bR/JIXIrvXCyAAUq32OsYZEnXF
3Htrujcm5X2H4AesOqjerQIcBplvz46L2myXYwoBmb8dLG1EmrrtqqRLc3cGB7IRIusI9sp+yArn
bqilbe+GaqVaIlrshuKGYomm3YDZN7ugn61asv08dKN9Yi5aZWWyErt8XlSqHzJrFIROaH52X6Sr
CcmX3mB9Si3X+qRGHgWXo+XNzrvvNxyFTzp1kDq7MEpvFu7fKZkaZX80aLNveP4XdpDg+BTevgdY
cM88jWtTOqovDsIzfL5sK6zTWEZV/1AEedljshBjeLR7TjfE+qNI7OlqXm5VtOpz1th3ktYy5byX
c+PewmHonos1MEWMES7wLv181N+wcK0kFAtnehKQh4v2dQSAm58kGdoPNY1FnfIvR9Opvy+ZAklB
hna9FEJPK0DPlLjGJjTZe26NfkxGzvPgCi2D82yUAlYgV2mJS4eiEEhxjQ1QAYaQtWvo0PpE8lq6
wJWX8LOR49zn8830gLgpkLHMm+35AAoEREpYuzh7i1Yv7wYR5g+V1wI2mpywcvcZNxSz8KoqFA3N
XckFXFeFv8d6HDyuBao5GEsn22HJB81jmGCipRny3t2sXKI94bzuMyTddjyGeHGAHZF8xnhRj8Wp
GMKtrk7WPcNZN9eMZikvJkFNvH6OpzkVRzmJ4mGwimnds4TBth3CxbvQkYyeQlPUGT+kP1Myhf5E
r0HGI2Pv8sh76OaCesRcQGZP2BQY3PtRsOrENS3jSsydhqGzypE61jKPHtZU08ZiCilvQQqo23EI
4N+4+ZruTXzw8NLa3r/nQl+hcTYs8F8gPuZp4jLF1zTW4PK76Wdyp3drak3zCv0lDb67lWcYh3Hu
QvPOwhZbQjwYuI/nyh8IqAoKaO/M0S14dlhcpSAh8tLGBe/n/mPh9jz7Ct8fF5Cxqeu/9baYl707
GqM8As3HU1X0q1feGJW9WI9RNHn20RAUc5848rTjKaczpjtYOUibAwwAQPpGVIFaB9My3i2wsh67
NU1hYEMIgjRIn7q29mmQcqlyIvaaj2Ohne9/vyH+0zGC5o2AkQimPf7nT7EoEOI9j/OFHMMytfvc
rr1EuJm4C/wpu//7l9pORz9OQ9mtbuLKdmjB+I/y8PNu1XAsfCPOhiPCZcq65Ps7X8HBiN0hmg+K
Qt7LIuvtU98t8NPIqO7//vX/8qNiWmDAtxkhf/UQTMLMRV73HGMKasjk4DkfQHbMu7BS8h9kj23j
/etHRY3nSE8hQ8iG9uePmoumtaHhu5DhEIANy12Oshvmfzmi4AsFQueahH+QVzC7/fwqBmw3Is+s
XHbfij1IW4UpzB0wTZn/1Mf3F78dfs5tXoCNCbXhl2nIaobVOgADjytBrNuuHcyxHtHZOMx955YH
WXEo1y6/Gcugu5y8NPzy97/dX32hZzEHywP9jr++vixBpLGFw1IepvK4LDAKJg8Z9e9f5a+uEGIv
TC2IDmFB+uV83401oNVogjKq2m7vzka/dwM2FssEPPjvX+rPH4jhPGIGCgRWqj8dEdXgjkI1IdYO
2EH7FVXgxu+98Nv/z6uQa2BlY7p0zur9cEC0AjgyKRMnaPj4qm0dUpA0l8M/fG1/notYWyQEMzz/
EIHdors/nkOLIsR9kPEyRl9Nd5y/g33p1ZqekBQWluq78HbuZxpPFz3f+rVl7NtFCCP2MJucwh7K
J/DQAnk1av5BDNlugZ9vRJR8SJPoxrgyGCT//M7qRfYAbHHQuKtvvmfaMw7QkmBqpWzRQzJqAyiL
/J+MIH/141rYgzarEJParbTox+8jjZaxZUndnnRWQ2UPCPNpzp1/eJ795auQuUOSQ+v3fxWyZjFO
A09ONx6bOjz09fRqmvM/CRZ/HjGQTd0qt5m2MtU+97j9cAWxoBVh5rM+4N+P4nywxrcGMEJsgXx9
aGtr/v1D/TcB/z9chz/cvH+q0Xpq6/eqeP+xeuj8J/4oz9p6HMnvbg4BvEUYcP5vBt41f2OUu9Vm
MQfa7nTWmj+qhyh/jPA4kmugGtuzzivuf3ocfVIfW48jDgDsVWHwb5qH/nwp4o9nOMgjZjOd/Gpe
8Nto6qn5szkVLIq9pdPH5WgyDvrhG7n//b79sRTxzxfjZsN3SIojRjP15KP+eF/ZcC3TdGXS6Vdl
f426DxBkGixsVVm3z4MlePr71yOj+9PzYxPwMYRg6oJpwvWP++nnV0zFsELhNsgoR21JECXtl3U2
cdfXlDPkZGsHA6elHAkQTwxHQd/0XS4vCz9IQ5GwsWlxPVAcPzwol7v00rVmNzq4rl7a8CjCPIKl
MkSNoHNXD0Zq6KQAYjcQzQ6jbCgIvuSOme6gIqaNk4isUlMUT50xanUcwGW5VbzgWbF0oihtDAA8
dl4RTFeKAMb0xbI6rZltkUGfBvKC2F84fJtA1e0dh8glWBPkaRo0PwKoXmC4k6pws4AzqWlQVu31
VUR+gLF7oKwEUG9YRxdzU2VzGbPFcdI3b5mG9SWQoBedZO4tEPCDYjmgY2DozexoutJ3ynjQK+EI
TvZOC6NUT80C7t8LjDnsIBqVEETjtg0Eu3TPmzFLw+MJxKlamRXvTOX4jb3PmXlMUFKLelv2eS9M
2kPDdfADubnC4S+E3MjsblgZ6iFUJAAu61EbETsWPnga10Wr6qvas6pXMj3SP2VlJIp92a1AgTd0
kJV96kku9yekEzwhMdKF3X5fykE9W/XQ2Cey6QW9HfNqq90indyKG8+aIoYXNcBo1+o7GDVN1kBv
D/yi/NpmpQ+fyTQC88h3TtJ+ZmulDl1KJubLJLDofGsANwEi4DKzZoCZDZ1NgwTBuVuxxLLdcRpX
h5+R12xx6IplyEkW10D2Yuirfm4kenWs+haCWuDBLBNpejW7s645SBhGe+kHDZMWCpR0R8GRzKRR
QdRvxvGpw1Hq06A6NvIROzwvKIxKmLfVZE7OVYudh2pOD5MOgVJhE7jCHtc5+xpDDejJxZ60i1zu
UUx6KHrgild01kj/bs4Yr1useE3XQqprI3q+Cs+Dt4ox16QLQVc1vMF5Gv0OaHdW6BrWGT7aHJ6X
rDBb4Vzo14+RdmwOiEq4o/lYc0QRycC4QdzImp/t3mmlHd2qbOgMyJehqJ+MwoEDj3ThWM+uAugi
EriPxslIV8qx/G224ndRklsbcKihWg/4lz+lVXNb6LAubnSxZBAVncXrTnKmZ0Pe6MydiA8CFY0o
bA6mwqyOYbh2y0nWuFcuS39Yl9tldfMwHoPOt3ZTP2q4YF62rrS5rFJOpQVnp6cDBu6Vr+hO6Pvp
IdNmWjk72sga/aTE7FYkRwzZltSUjZX41Hqom1eGBmz+AXicH/D0Wa10SHejY0pmtYtf2mJMKAQi
Uvo40a/UM0Tuxzlr9ZNbu0yEn5ZocIrolmcW7UqJgllXjQ8pG6x5vJJUK6jw8zpwBlpPjZ2n6nmk
4dRYnmQ70xOmC7jWO79VnT+R5Qqyci/91cy7HUk62WN63oCyfVDqqYunnNNxoq1ucuq45VEa3SEu
FtqmOYTqFert0Vp6YK5mRlTOcLaGGiWhOAf9EJjsFqFHXoIcN4y90w9hukNPpuJjBqcsd6o0OGSY
hjl2J58Hh/XBEIb0jk0FuyIeQxB/l2Lo1FWTmdDbhMvPgRXKKgE74i5d6HpL18HItzlJE8H0c8oM
ww/zJeb3AP8zV5UfM0MvKrrSS6Sz6iFqQjWlN5mu0xz0IWpIPv4rqYtVhcjQpl9vUQoGob+eZnwK
1QeOdlAgRy9T+7oe2yWuUBxe/379+nlZ/uN1Qg7cHHlt23O3884PmzfWfZPpBuObVnQSimPV6aey
VdG/Wpb/WCTRuTbvM5kN85dFMqA5RUJ7AKErjcg/rfV8JU156pVHIW/u6n9yAWx/33829dvHMs3N
U0VWzWOX/at7BGJUNq8+rFNnnUcGl82I2AV0f9fAldhldQb7G1fSu0i7f9oOb9/YLy/NnmDz4jOn
Z0Lxyzm4RVHwU8E1NnhptS8nQTpUtia4fzXt/u2Px4ek4NRmDr5BspyffzwWa45QHi9lDSq9w0sm
AJ6G2T9cin/+LrcPgjEeyyv+8V9zoSAfq57CILA309pLVjfqCYAMem+uOzQJTe6sclQcXGinqg/n
D/jfrf7/BPxWfwO7GnJG7z9v9bc/8QftKmDTju2dnTlmGggI/GJ/0K7s3wh4WTSJMp04G0z/s9N3
f8POgaGIGDdiK3SE/6VdOb8xdcP7xOAGswDuHOffbPS3c8GPdwDwB6ym55kFN6C73Qc/X5Zlxd5t
8GcQ0MJqg0tdK+/e7mDVckS0M3Wp4MGM5IKa1q+BWjq5Gey0WI2PvVLoWqp0bfUmc+WqpIn8zM4T
lDtbXfE8Lz86U6TzS/q1cqYBzOVxjFQMdPcWbZXhaZBlVVyqsYXEndclHUJkkNKPgdel9+iboqad
QVjdzvAWSQu0bdVfB3rlP4laWBtNnLqJY4mC9YTmSHVTofCUJKIRnd75YRcMSTVPxYMjneE+pSmb
+YTPSP5oegpmLn8JnUqrnDac5bbi0HSZeVT1MtSFc8jm5igbr7M+0JU9sYk4L1zVErGIaQHo8qTa
IUp32qW06DDXZoZCYMrIvGtc1smNdy6zg0ibfMYwgq6Q+IFqWD2xAUJLYX7AfOeubDFDIgNsvcHw
KeXC+uufF2NGAarfQzLcVukmQCnZe7+v30FjbQrQXHpdvJV+ZetTULZZ/6wFBpP1VEB/7sPPtlnM
7A0a4GXm+KADOgtA0OKMLKPbcTL9fnq0jXqTTagzaLcq+j/2HcXv2xCqWLZNif59iyL6RnHU0FCu
oqSHb29xZlJRcKCvvR/3vtWKjZQjne6qO293im3nQ55g2wUxJpbh/bTktMSsc76MsXneK2UV98ve
LZkfw5K3reaROgRH3LBt6MUxqDRNU05VUpqCkL7msANGVJUQAhWYS6wLHsABGC6ndQgROJNUTF2Q
tJOk5mrx7PHUN+Pc0/2eRmtcNm1B51zp2RP7VDUHBwBi2CVAZpjOpb3kJiTuZUJ1mamqeI7o0N32
92K4z7TmT1oO11y8isAFMVwF/XHI1vA+73tKnnrUaM6w/FXX7LDKu8ITTXcRjRgNcIwU81sQlCBe
YxgD23Xrp7o4+CYQ2xOK8Vb15I8WJ82wlxPxEb3Yx9kDnso3UzhINXT6NlhD1Wx/wpFIO09YNH3I
1kyP8iqabV3GS0i2jO6sNOvUAxj24DFi/1ZczNok3klh76ZCaGUq9luqNOujfRYt0NEQMMRZzKBh
HmGDIlRdjUj8m+7hLcFGfy3O4ohJRLDJEuesoJSDG+ZveKfQV5az1jKcdZdhhZhe0KCwyTLFEBlB
kVDauKk2ZwXHO6s5Obt+6Oa/qzxnxUdmOeKP1A0VcJskNGrW5IRQkLq1NsnIkNbkJoRiwwewQmhK
1VlfctveuMrPqtN0VqAKsalR8qxMeZtIZZ/1KhMotLcLM0h+nO43TStAmn8aN6ErOmte41n/gjSQ
P2SzI468KvpYf9bKxrNu5p41NH+k0vNgbtJacFbZ2NRT6ltOm/oG1qv77J01uSLdNCoq7kqRGBQT
XoZnBQ8+h37wN1kvL4vcR0Pmxkcy7HOVuK1ABcwCzJf7+qwO0neSfSg3ybAnjCroHahRV6aip7tc
nhVGJYrqGxNndEexSZDzWY1sN2HSP2uU0krDk3tWLqdNxEzPeiZBH7RNfdY5h2WWY5L2eWjv27MW
Wp11UaQy8xKrG2opd0j9PTCa6kpteiqdgUir5sp+uqXfR05P/ll+XaxIf2MKjyhbOL0lKBXYtNp8
cW+7s4Dra7yFCb6lcd3Nm8brzyGLgc1kqeXy9+Hf52dJGJ+keliBI6XoEQOisToLyKxkiMmCZ959
c5aYnbXhhsrsTXp2q8j6CLNp5jnhjsuD8rrM2OMkSt0SDL09hneLwZ1MOWyVMt6xqWoK6dPpqUhO
usicvRmAs8NPoKAxdfsN2sFKF/oUCnZlNndUA/PwigPbmBv2cOC76dFR2awTOUU1NYq5ypH4Dd9/
KErIrs7B9SsAJ4JO9zCu+tJ8VQZBCJpBKK+OaQCiQXeKwjpIosa1vtqmgl2Hn7dvLjtsQRwiQSJ0
u6pR9P65AzEAYCOORfmWSeeLraIxoO26G0aQXqKg+suZKwVujz6Gq06szTbCCqk/aYRwbqRNmTTd
yvS/6b0hfVjcsmDG9GGK3PEpXYlwYISq5D23AJ+VmSXuhEgZmvaZlI8dOVb7utpcG1g88pZnTV+P
iFR2Fo1XlJIIG/I54BzxvcmLIDxxbXRrXDPDp+hsrvT2JhcFgBJLTdMk7MmrF1D39CXoMR+zZyP3
jO7WLAZXfi7pNuDbtVsa53Yi9UrT3Q+rEiHenBBm2o7IQGkeunzI7H0fdnMNNL0zzF1f8pimgthC
Qq8mDqLEi1OF/YU595KsZrXcC748JiitUWSxkQK6Tjwd5WIvACi9898tL4EeImYoxtbCWs3L82Tq
4Hbqq9DEgCLlGzMiG9vAPAfO5TrZYQt+fIq+G3DbM6ZWY3NLsL54ihZ3uLdpkg3jhmrE12hI3U+8
Vf2xNNR6gymEnrZAFXTA+bl6dnS3QnZ2UAEOtcvyGI8FjKXtEmvpKEbv4V3nbeRTXsI8FrNfH1Eh
iB7FVoZmmDnxoqzt42quXXjr9bxe0zSA28xq6uyCFXWYkpUmjoNfyKw+5j5Z623cBeZECPVoeMxw
ksIx2+sI1xfKcei1L304qVudpTZ0P3wJj2HZ9V+nvvcehcAJtrNwqGX7JcRHTQMf2bBkyGlKqsjD
DYluKM5c62kKTmgqHnOhqbP8uJi9ujmY9A1/YNzUXRoK/t3O7qfu67DmHt7HfFZv7NAwtTVR7nzh
ATuzFLukRTnOiIHxQZiquxwge07Pq5ZzwnVS1bFFAw7VW/k4XQyEyutkQtS4XpzOZsMZduYXX+aI
VLqYODErL2IYgFIOO7uWfvOMs9dprmbmUQFu9JCxTNO0gwPWUPn9McrDBeqz0v5H0xKY5Ran9Zvr
nBu0i5do45GvxgjBGfKw2+1XUwDb53Sdhbs+wCoX41XUH0ecX2+lY0n+2jpfeOiBHBaJyQamxz0x
1uNOE24ekjFYja9qDEGpU5CNhw+fNABjVRBK31EzRp7DH5bww/b6076fUxApMf2Dgwn6pUmxOnUp
2gMrhhydeMqwpvCMc6R10WbTXB8EFgjwWliYdoM9O12clzNDyLytjZsx4JB4NNgNFkc/Wtmbd1hi
OYfno8m0OKXls+2ptWwrlYaHujamx4mGpuy4gHmCTB7i1PP7GKuTUwHJH71vLR/JfJrmftx1OC6b
l3bjr0Iad90iOmIA5RwB43U1H7d4SfCseuq5GVeJ/jptK02p+DB0D8ZgUQnB1Fi9RpJ+a8pqopA+
lmU1qEGPi6A1oJf7U1fMN5J6qYpKzCZlA8ikchVDzJq9egcRyuhBrVF4l6mGa6TIx/mRQuOuZUPV
0W7e4HhAEGAbic3VJlvGk9104dZDk2W3IN1a79y6j8ZDprvlJcyqortqhEGZcJ1P1On6td8vcYmx
9r1ohoXLY6lAaRYhyHSbXLe/o9qL8hlKUrM/lNv/HsFR2xCH/t9n8Keq1d+an8/g5z/y+yHc8n8D
1MeociP7uNH5PP37IdziPE3KYMN4bLIo/uv/PYS7/m8hnLAA/WujVIdb7PMPuc31fkOHJpRHLGgD
WSDS/QvmNODFn+dQHOVJOQBe5fXJqiOo/zLZm/tK+/PoFUlrGOJlrKCNjlyDVVzC1sXt6bjFlPTS
o7beKmnFNHO1FVTMlmSVtmaI6rkxMVh2xzy/4Nk9WPuMTeWdyoN62OVj43/us4aGIoMnC9uxXC8X
Jvsge0fFirSPEB1qfBFWQXDSRfKhLS7LL/uSKgnwyUe3i3oKlnNRfMg41bR7thFoF1ON4SYGqR8+
Bn5fPtldGeH1VTzc41Ga8Ivq2WeDC6w4vFlZMoHDwZ6Ato+aDpm/wh/OFqae6BN3UnE3ZpytqPhi
93iR+2kzxSIqrNuWQj1/Z/MkTtLQHOpLO/eyq4lKU5YdcubvVknwGa0G8HRiNFFrniSRs4aWd4yS
0ENmQyWLm0fX7pCqa/jj9bWYLXvhdJblC42eDZbN1J5YC+a1b/vDPCJY3HkgtRgisGkLeceBGA6z
aoa3MsssZgm2r7MLGXWBxo5Zzm/26spHp+GnjOWIcs99L/RbOjpuzSYlUm915rkfkaW8F+ad0ych
I0nNQKGHnTX7EzE55eT0P9Kr1HCEKW8dBI5CkyS02SlwhsUyW8X4/2kogxT2EmX9VYvOgoUaKc4q
DpFhxrIz7oL0rZ7vlVtdpZ0NITXb5UzKeReAdBPpFie6LOm4d3cLTZ1FNb+HOeVp1nXL3liH6+ua
C//Cbtfhdi2LXbTtlckHD3Yd7DkIfF4N+0OYFljO6zHpLHm39VnJZbyxvOHo1+vdPI7POKkvc8N6
qfpvZTfdy4xmr+KbK4ekzMy3zXpLO0bcrOHdOGxf8UwzYXqyNN2MHKaPad6/SUHzSVPeymk5Klc+
WDbsiImF0omao6yXxLLb/RRctjO9mBnYvtm3D7VijExp/RGj+/WKtftoAwm0KPXal2lUALcY7Gd4
SM6TX63tl9LsTyh5wC/wg+9y8Nkly4D1TLNktWNTvteTGTwJr+h00g3cc7GBFXuvicu+kXvZLNXj
d1so6CPlvYf/+arxKFnWUz8990uYIOFhTRkv80yr24B+JNRY8MmSIsRrvLJMDtQjVpw93ETKnaPX
yHo30aDckK4njjEdJZ+vLEd7ilpecWrta8UPiTRop/cLUtxambETRkQz7OHJpzvdYHIeUWBa0qwz
rJ98Vz8glzw5FGlsJG5UQq4QZ2fU+IbK28r3DmGEbzbI7vqIFmDP3blY98QgD0XoX4W5CYdxYKNc
XmUFk/nGOMjSu6b/cBf1OeHO5oL9/bh3eS9upy7aoX0ajQ959cUe0ysn4OC1vNk+m6NIfgnKHIfu
VZFWB0CQSTRfFFb2JfcD3laO15W6cvyWVEy6NYyQNAnypymyntkvtMfcjT4bRvTOpXala1plWggs
nrTrnSEethNMUij5jIOdxrxptuO+dpIg7B5q5jyp3yC4+eyZveYNM/y1BgcZLj6jwrk81ENnnwa/
2+lmPbocH3dzke7L3rsbC+NIBe43b1w4jLijbT8UJHV3tkPPSZuJ+8Kl23uqriud36wUtx1TT1Q7
Lsf6YDECuporthZ0Se1IcHwMjNaKw1LfLCVda6t4xeFxbDUpGg6Ux16MJ06JT/W6JLqfDtB8UGjv
zKK4pNMDVigseZerV/fVrVkVn9mOxr21jnEnCppBHPZDDfSHBRtk4F8KrfzDmnK79m+Otj4xyqBe
oC6fmolSjiVi/+I8dEFxZ9bXXmFeZyI8drp6ntvgNmjUxkxZAt0lnVSMFjVzwunkhsPe6u+NpV+T
gmJon1mXFJfN8M7hmzWoH9VTRU9exkPfyLKXxVGP9kTvoDpoFXwYmLJ2TFQgKjb2cGQbRNy1m+ar
bL0OiL0oo+ZIWRZ3aymvOdxdV95yQTNf3E7s8ORDjhbf+sa1V6/7qLqt7IvaUddTHgZ0aNUF9cB1
7Oos2AUUuZnlEOxJOnPQW6YoIoqtlX0oZRfunI7S8Kaqh2QtncNop9/72QOvLi6KKUivCNio95oc
zM7U4UXQybtA05dLdoHaXq0/uFONaUqC7UGgysS+FT5nz+k4l+q4Dt016tzRI07KuroOd8XgXffp
F1WZ1xa5lLBpD4Ou94LBtlfOezVu20/7uIrxs4Qnai4+6GwV24SZ3Wk+eJxBbO/zap+itbkL5ruQ
E8va35s1SXHzyg2pynX6HWGZi6itUxH7uEveqZXlyE2uoE1G0d+JlP46MgTBYk7vRddfUxHxtvYK
A934RgjwalwA2tPBuoPVQEChwEhLGbI1q0NQn+TU7MfMf57cyn5lepkldnDNICgpRHdXj9vDtnXq
D6PyPtJDa3ObfZGBsUOl/ryq8TD1RvtZuQtnoBdtTmxY8NDBRCedFIb4yl0KkyJWXtW+5QaCW1+Y
98uKcL+s94Tn6zGKGQVwk7U7g5Kpwez3YVBfOPXKU7B4L3xFfTD2IbO/W0Pc3QON2zzMLaslFYIL
Pgmy6ywydmM2RRcZ0XdDQ7swizdlBPxe4jpjl/9gVPz1y4tpDnSEzhiVbukTU7EpvXJvDAdP4TOI
3PmiCT3uVI/M2lpdLM4bBaLhlVrnkz95tPeq7x7LmrBW+nykHQ9ukWCnuWi3tVRglgrvLIVVpSbT
Or4AJr3MWmTOcIkehvQ+zILXuaR5OYoOdVpRUPYZzb2P3XbTXjvsl2NiZPlROsVlGWXP5Ugo1Wb2
VK/lYXQHqCR5LuOlmfbMd18hPn3B8rqjnOgClQa3vRUXBndSO5zEEnJFO97BicavGRbhxPOKmz4c
L5FC7n0n9yWc3GEHzfPZ8yX3ZkrzszNQRhb23nXmpCcnYD2oE39VF2y38tuSz+abu0FEx9HS5n2m
WOedEczkfsU3k1Y+i7W/y5hVEC/imTu/1z4jGs0HXJ6qMjtI4SVSfCLbw6s0H7vMjnW0PIb04TnL
J2co4oLGKH/VD0Vf7ku3TRrxkWAO+zU7LufiVoYNhWfX1cBS4NPCHV74nvV19LMLmwe80NZ11bKh
rWk3o+2JFoAEcFQS9M7BK5qDV1t7HB1xacz30ejtsW4lDrO7IcRE4rYvftvEZfFx7V5JrCySg3h9
R7MyaxRKju8esmVJBBbqqmKgtRrt7VSPMFq1SzmvdPzLMCcDx6kxuyhseSptc7doPuhyVYTBm5Le
00Tr96vXsR7n5QW7kgvlWexIraTyDQr4ln3GgcDtFw7/NNJmX7Xt7laEFMXu0awY4rC4zs5ymHgj
89ruGxqPsX9zeSKYLOb6ARV8v5IqPoSKRJejmFEu/o55KOoAFI6p8wgtSeemE/aLlt8Mco1Le6fN
q7ob9lHKMIOo50TPbNV9Dud57+fXgX6f2/0ShbjoQIoa1pFmL6f5lnr6JOo7jHOX3tBe9WaVvWn6
tXs976pF7je5vV6Y7SrD3g+u+1RFbLYoA/OH/mjRS/fN9UKeOwOhu4rhnVc6/MzYyLI22zsZJwyG
bET+dEHdYPXGVIM9cHOPTBc30h5eCqZ0J+JXSWTTbsxbiPPFdHccuts4GJwn7HvsnBiLyosJkbCe
jSSXvD+StO8IOx4es6JMmpnQ6BR87X3cYYb57I2scphO0NTzgVWcvLQdDMybUIqotew/F1ZEjtX5
Ooz/h70zWY4bybLov/QeaYA7xjbrTQAxkUGKgySS2sBIisQ8OWZ8fR8os7tEplrs3FdlbXJQIIBw
+PDevecO43UJrFM2rD+huaMEfWY6L6Y7f2vUmZzZk+MYLEhDceOLmZjQZO6ta4Q8FILOE028FA47
GBLbJ4xxm5CtUOlxhNBX9BBvEIrJgzAXH5nitiFhe93vUKzftAQf9jGZRU36OZn4oaziGE9PI9lC
eSov0hiFTu3t29zaD+olglNiJTKww+cwHj91pGDBefTT3KTISjJxVZ6DTNvZlMrSuNwZw03rHIri
hu+KBE9L/SK2viKdYHFxroVXcDwz/EqUFynAbnQ8B0wnu2V4lQmHCjFT07FRYOknl8ny0iz6Pd6V
oB/VlZFWPqFozcaV6TYH3hlASrme7fjRIFqzQb4WWMrIcB0OCd5ZaVBu0wgBD7VbCYeqdqyTM1lw
cYbiQO3uMDV1eMzsiNDgRUON1LP10TeOkd7nzk3uDkEe675BWI5DTtBGt3L1KEvsyo57VUYJ3jXS
WNUVfRJni8pREuVWROVZmSv6R+WFrNWmol7tG/bMSVy9LnRCtblg0UZzOK86Sv0yZPtTEt2XsK8n
27tt0oto0Xw5FdumMdv9sAb20bk0ENWO32KUoZ/xJx4WtooFx+IIpUuWMg3IXN8qYZOT0LP9keVn
wZtecP6YleEFo4EKLk6GM2DW6YbTzUko3kHg5ofE6tuDZ7UDZc78Fj5uiGtdWzPrOaT68GCCpVD5
zljXDd2bv1OIpztJqfzMGBciEJ1e+nlUaS8a3tVtYmgn1JjPTRvukfHButOmvTfKeLtGwARNE4EG
D5Hkwyqd/TpjosHVipy32ZL9Vu6HfmfY47DpJ3luLQRJ9l6Qte5Fb6q7cp4PBXLE2UU1uTRxxCpH
moHXPhbRsHcaoQWzgdlSLatj0reqUmF4TLOrRlLjx/I4JePGcQ7kggQlIbSze6LOTmGdPA3BPpVc
VftIjb1u95ACSMwmP8+rjgAmXpfkuP52eJvdmg9JzYQNDFGh87Jhy4Nv0yNI0+9yt31ImmYYN0kf
dq+hoPF2mMcRbTBUExXuPMNyidXOlt4NRFjrNtHuvcbua/H4Q7iw4Nxlxmx+6quCs1QucJauJcAi
KEip8i71vvMUk4UxXfSCfs0RBoB3H4bGFB2QK4T63q5w7/pd09SfhmLCgVEtuXEKy4bVp+NtTTYj
ymBtOxmzA6bS5Vwg6mjNwyL/8X5cOFnsVWchRlYkY4Tc6kJyalwDr2Tn11c0UWxM7X5DD/CqpILG
14FhpHObWf/93yKhbj5+/6//WJU1/3eBcv/4VJU/mwHW//yv4qT5B9Yk0u3ogjgYYgUlyD+Lk+4f
VAaxa1BLQoeHjQkjzl9eADLvyDZEHrSGViAs+ldtUpN/UMBA+r0m5HCKBPH2T4qT7yqTkkQfx0av
hq0AYwGf9lYfZOau07TwCmLVpNdmVbVBndAenVohPyCEvr2SSyEVuQdxEuQM4EwhRujtlTpUrGEx
A/gzCBX9EVE/DQtuTeSs258e/S98B+90lH9eCRkVdV0eFFqqt1dyExQIE60mETdhIFLmXDXN0wd6
v1/cDjXj1UHhCNJM3iOqIstVjXI8uqJOc4BaS41lVt3OJXrgI96Q9YNE9ZOOUXeoUQPYWzkAIPcw
j7y9o1DWLErWGh2ECn3TV10TXnjwV7Jtg36kDmiism+Kltbe5hFVh3PPdKntNskimZhDuyj9ZZg6
EZA1i2zQjbomp1OvQC14WVctt16f6HIbzhIbWFqVQgD6b7NP2SgFzgVdRs9IDbxoS6OP9rFWOdWd
Z4VUBuk3lQYCjpF/KaLGfk3KBWQJWazFsJPVYL0mS6I5Ph9hptdz0XBhg83kdxOxOhoYyemJ4+zI
jj2rc889C1Hjs+0SJMRc6uQXfum7gc+WHPfpWxuk7W6U6pxnh9iE3B9EiLZmyrycek/mzA9Tqw/3
cWtSnPLSkI6dyoeUTXJJrMGmc8gEH2KrIbXb0duXMhuLcJvr0/w0hOF0N41F8Yo327ogW3qk0iHj
/maaXA5hWSSigRs3UfF7bWLduyjja38pK+2p7RvnS2gW2Zews5TaJGZowCTo6YsBrinS/t5N05xT
gREX3X3hYh/G4M+TLklh/oaktLwRKsrJSu/G9FRoBl4Uyt+QADvkC/cs8tlT2SbJE29N/xjPnsWG
YKkQW5BLW3MSkKJ9REvLIroY/DK6FrEtyyP0JCAO5mzkg5vxYWVIW/uCpmjrs/VxH+iIykshWzpm
KhqoawrJCiaaIbubhMs5SGbTp6UeSTJf+i67LakINJzMCvOrMUyatjH6uXlKPK+7m8J8/NpkWuhu
EntOnqkbtreta4t8J+ZuvFDZCCBkmmxKmtkSTSfXm+woMDAYtBuqP/oL9YP0eQCeQPgytGZrow8q
QuAjmj7ozbLV2Oy4Q7YPy5Rw76Qqce93iXbKRR7qfpaUteFPdOHJCyus8rrTSWskq1dJdPhqFs7G
qCIOlO6yFMv1tGCXLgtj+JbRVnlCMBY5N7hQovveBlsAzmNVMajGdWN/1vqxW2v+I56MjsL5dmjY
gG4GdL6KrHKjfm6bVuIZTJz+ngCgivXZGelsV105+oBy8oX2+dRw3nQqJ6V+pWWX2qIP+I07m2Zz
Pi3FTSnd+LRqlQVYEsusqPziyyCaJJu/DWnCpidvEKpvJkkZkv5vzluGqr7PqR6r+rsRtzp0fIUb
f1P22mgGMTq+Lyodli8Z074X4CCJv/dmjiMpbmPnoZCNfS3YcZt+RUOKWlxnZygflKeuddBC4hzK
GW7aLjOyeptPOuNfr9G0BvUi4ep4ZmE9tOBon10MHFdz3adVMFc148ZrIw3+Sqo7tLY9WQh0ZWHM
rr6ahns0A1VHwILePk8MoBuZinuUSfxaWdePl6if5hd3SBhJfYPmz4fgTrCQl4XuFlFF2Qf0+unD
gh3ptaAJJ/OrYsr8pkKA0Burl2MTMOGo4ujRYnpMijnSODzJkBEVzUTFI6NAHypDWWIJi+uUPJh6
VubarpovqqLpuE1CyD/x54ovUkv5Dww9nYp1TpuKIIpi+boYDJXJmzBLeZXdNmtVWZNUHr243Sb5
nF+LxcrzrcDNehNxA9kO+ebiuzX5aLbKRRaYdK+cXWsT7A2qp0qnnbQSq/ZL6jfufmgpIfpDKuS4
oYdkn6MUHh8MFKuTbxQJ34l2xAgvpO4Ek1lOCcoKDc08CHwVWy+pdRfJFA4TjkCqOIOYQssgqQxF
0YieODmxSC0In2N+dkJkrrI5zr2rJL0Ph74c0hKdJPG5sa7UULDVDBeVPJuMVixroqd9n8duXgRp
1suBajnwScwwXvyQ17CKz6bSil4gJHOWiax0uDLzIh2CiEM1LjCCRG9726SHaLlmM29XIqJ5IFza
4xA0VV6CTmXuYj8zhvY5JFs0Jk2ul0XAYYvJt0UocPDKSHCMH8ukCaBdmXelWUa0Fh26dXGi6S99
WDXUO3FBUlV37IN055jETUcUOqXRTh60hUpNZpYuaAqDasegYjJaOOecc1rPP+tZTkuisdQ3w504
WZlaG3HkU110YeGquuykXsu9h2hy2FZu0kho53GCdEnlyRfNqfWnsUqmG5PCcOGzumvZvmq75KpA
uUKVbBbquc5G4y6iqk+Q1aiFdE2HhlNHA4kpoxLgNE86c9s2711ZBpSyq6cSVs91pXRJhV8ZVywL
DqHzEK59bRI7oTlkHfH5M+KteADTb3e9OmTuiDRutNdxHikWGVo8HIhHp2w/h20R33hY9OadQuP+
PePwQy2vznFHOUosLLsO89fGNGp1hmfLQo1nk1ThzyiMpa9E505+Z8Tq2DH4nhqeRucDKwULNEhn
OTgisWkSRwqVmkfPZTLKBO0RRDeoOwZvJMmHzS1sJeeRM1jrwHYaxovatOkba6boLHi/aXFk7W0p
PrmCwl+SLneMTeOxQquhoTc2WEBSqtzdXhoDwwmvJ4dyt067h2XOoiyY54QZIFEDsg08RdMnx+zM
4sS5bWFNETN8sppe7YPF4Mt2zlLl1zOu2ddYl/Vlz0LBOOLti3zsRsk30a3vR2rK3kYfFSnHx35S
3uFnT77ZaRszseNaP5h1ZO0SWYRtoCmJuHUiQS1HGD2wOmDitL9EY2t2vl46PZQGxGToq9XU1ztn
7gXnTYjUFOTYTXp0+iJ1mpVco9Y0iHDMRAQA8UzBl3bZdugWD3NjhJDtuoQ7k13jmM+H89ZoGvBa
TWSZ18JpRuhJApOnj8qyhXdkRflMCIbVPA3QEXNtwfDouspglV5yqpfZECck/qJryM5JQBzto4KJ
Bm7MqQy57cZkuEojIap9j8lQO59mZHYbcuC1znebaBk3eKDV5zph34laxpBY+rK6u+rGooy3buGq
Q12KKYMsZ7dIE6wUXBTGUH55SDrTU6mNlJRnYB1nhL9Rph5joIa+mfWx/CRT3jgWEk1ci1Z00Y7c
o1lt2on20FUnbPZEbTOzdumLcBFt686AXBnlfUB72jYvEZflczBjXaS6Phl2folGbHpUKUbFjcW6
mOOvlE4cpKk7fFfUBNhBxt3kwj6RndjQw4QEJpz1O/dz5FJR9wY7BqAATcmcqvb7yg1GKE1hGelu
pBkFSWMmC07Uqnb0lYfF09da2279qWMOBgalH8ccL2xQjE7uAs6y6uZ6maa2vegGmRIH3IbSA7Kk
D4d8KOIViq7VQxagLAHxYRi2fHJQxDlbgZTS3Ia5J9qFPVObSjpVudj1Hgmrx2IeMl6MmB6YuSRd
eSa9FP3ENutRXuwSQL8GU44YzENIkS2sgzbySrqYMlqKoGJPYT8aMdv/TRhyCGFd1qNVfFI7qFMJ
zXBZDoYo88yLxjURLBhhXt8bIbnC21lHI/uVZs9UP+Ka9porYhMb56oWJg1YneY1LMkEhPTLv0sS
f5UkONj+piQRP5Zv+AQu//lfJYk/sCXZHMeFgEXvWasz/8+SBNUFwc7BwLjkkuTh/EjM/BefwAAb
TEWCsoShS4s/9T+CqT/wLPEu0mbg00zAuP+kJgEMkPPsv867iJElmUFAvh0dURdsrndVCWaKIY+9
x7iuXGqutW6C46ts4SMATrQvirrhCY2e7mwm1MwU0Dn0YXP2GrocRBPUxyKWtPK7xklnn9dfPgjA
5OlBxYXZnBn0/zQ/jW2IZBxgsi7oWJTlVVg01nBGuqOHx4FTG7JUOlNped6m04TSNJobNC0NXLHz
cBA5mEG774IkrsBb9V7Np8kyTfVjjtxsOJORxcvNP+k+szAb1zHi7i5oO/2F+amOTtrcUVIPmylO
9+RiNncZLTU2J7AjKNEir84OC3pc6zGfl1m/XEijrQ+uN2gt8om6qJHYy57aujCGV1fpTrP10mTQ
j1WatPLQhzyYwKkkFYrCyu3syNxKD8SL8yFwPGXuETYN/dZdHBoo6AvI+Wb1Kjnh5+zSwKP1HCE5
8tonSrDwIWACWi+lUWrnwNhssdHYLdusJWlDgVZfrC+cVmjVLq1Rn1W0FT2W4MGrDlbWTPoWEXgD
5jQpHvVUDLnvuo29j/A399iv5+LGW8aFczPbZ6CHsZl9kamRvph4Q9fWcJ1csJ8trh2n7mvmdBCg
0CitWJ2mJdKaXVTO4QuHhUbz89bWviD8jiM+zdVbejy6YtyI3LH2cUUfnoo4ZmbNNjJjV4beWjrv
zO7JTE2OkXWVOre6kU4R6eAi1IIwmkrb9ypBY39xCic8oMKgfyMLtwssswWmaWJKfuoKiXdp4Xfp
KG9r2cO8VMW32tEQsjSyQzcLMlFCUpw4OZV6jJWAbRHzHpKEYVdqxngMp3ScA1laZh8kWal9Epai
rYBfKWYeZWSdj1mUIMXR4yQ+ZrWZIKYecJHT1gTGvjFiTaNFTwYgIlUcVpq/ZCVLZuT28dWyeOkT
LZakPUam4bwMrkePCRtV92SHc3kPtaFvt5qnxQXigzhkXYZmel63S/VUoOBgxWfrdq0nbur42mwl
L71do3QBv5hvM4OytS8Kc0JmMLgKBa2Kiu9aB17EH2YHfXmSF1PmSzk6X/CAZxOt1AGJUZi5tBBx
wxh3OeGql5UpSeHucMBx+gbNQNsi7LPbWrXWsMFRU9V7ifTIHqz2SY5VxpLLnvVeT6PRDtzOprg/
pXUS+WOn5KvOilNCp4idnqKDmcCbphZLIo2d9vF+JP/9e+INGd/OU+xS2jkP4XpkXef4Q9hG9caw
++hV6bAW/GgQlJH6peAHTfS2OYUhzY59JL0lPo5JFgJgaKqQnwTy68xxFW7VvlKDul2qit4iqW7C
3YWDqcOk6Gz2bWa24NpCAfk9T2FmbpSZjdVOdbWb+5ky6fTj7mcPOITamWGO5WsYJeEALbsU30NH
ptltEjvjKxSR8TVu9JYabqZVYwCJnsi1vnSNezcznXurH4fKV5nhflXsgq0tmrf8m2mlgEcrhfdj
Acj4mkDOS3bhIrzH2e6QVDns0/oNXlXvArlW9CJbs0ZKXQuei82QzH1NWsVZ0ejLgohk0jbgUKz2
iKuQyabAWMQhHxX+t0WztOuauub8NSIo917NuT4ECyImvyhNktjaJbSRcjjRKOGDenGyz71pKg5l
UdvqppPCnh/yIcyaM1fqzpFZI2RrVSHdoWFUsbGslsq5cyiN5pfS6XVnp+Wh+5q1mIWohXTWvKnx
YV4YWaINezdLvCdDjG65i+x4xvqiRvXJAP+abJSXlrswrmHN8v1IXjWR0KOL42IIFKj9sbpo3ZWL
ah4BmrXQVousbu78rJ/mMtCtzJ0OrRpqtC6TY3+GahpW/tA10adkCEeXHmGobkoN1jGuEkiq27TR
KsJA89y8rtNy8rAvWDBm4m5pVk5nWzqgZeCG+yji8V+EoygKP4V2+jl1nczzcVVlnE8I+LvMrXD8
8btXp952AXIqqKHfWQwgZyeGFaFKqlI8QiAMstYXTDTLzgJ1128pSswcM2qHemVFbp8deFoV8kbL
xMByYrSpcy9crWGWdNDQwQUlrfkYMT5H6H/VwutWFSm8G9RpedCWjfm1CTXS9vp0FBlK3nm4c8SE
GC4e9NzdZYYRY8LV6/TZHkF7rFIIXrfTgJzf+IrALgXLTtVhTWaGQHhdg5nWV1eC2QQ5gtq7JZ2n
cV94FaezjU2w3gREYgzrjaRIhd6tYVqWaH+/gbhGFZAbtbiOunF+ndyswIoXs90P0fk0xTeKEuJg
cJrqL0tDM7L7ia8lP+cGmjBGBQzGoLSmft5WEfyXpp6Iahwte5/YU3ptL85iIi6lHxvwrp2Ku7KT
ADnw8PafWwd8GiVUd0pOijm3RmPRxCVGAzf0NpWxTK9wRfjqZjpCqhQSGuymZ5vlwVhLQcgaZRjf
VQRCPLV0gAF0at8cdy6vcOk5NXGGuboNYxTBJ62mHOWPoVveN9Tjl8qf0cp5MjDCth9fU7HMD7hD
rO9FVFTlfmxM+xRRl0OlUHoJRxhOXcafoIJ/WxX+A7T+b7fdfVK+vNl3//gDf268NecPwG8m2HwD
sCWtnLXT89fO27D+0H+04qi4Coe9+f82Aw3xB6mL8L90/A2mjsXyfzfezrqT55/yPzpr/Jt/hAtY
TRdv9t20sdaWoysNvpukzP62z5R2U0SlLb5AracesfXhCIaiPbwQ6lNj7k8K88oyWkF1QOlhv6Vx
OFTnCXuTJ8vti/mYde1YftBoe4u8AJHGdwKGhgnD4f/0wd5+p6IoG11M+cUyz/VtQQbsQz3OuRfY
Zph9w4I1fvHG3LunM2X8NYifp/+MXqpfNBLXj/75GPLj0oAdeBYchKzVIfIzkCUfhYZUPL0o61Tb
cQ62TvSLaAsJhIzdbMRPPw2U/+flOEM5ui2ERdQV7eCfLyeLiRDHPL1wzRyXWhyr4jltkvJb6FZQ
Cdh9/tms/z9v7/0pa729n6+3joafeDMy1WzVcz1DLJRkMh1mT9Pqezflb39/Z287sn/+htwTBzmd
wx6Hu7dXihNVV/OSgdotuwvaH8Uxjefhg0DAXw0UYf+JHQWt9/4iODS9ngL1ReX21X4eUuNV4YE9
zcTOHAXViqcemXigclt8cHdrP/n9MIEeuXalCCIE4ff27tps0XGYxBeRIGPIryGf7mQ2RjfuYrk3
CL8GtOKQ3IrM1m5Cakz/LO7tr6dLIA1D1LR4T969IZ6jZupCXD+r9G1NasEe4etH8TC/eBcMqMMW
N8pV3PchGZnlwgCo4ovETSzMS7O2N/QlvZ6yLL4Qtequfj9ifgT+vXuohokAy7C5nKAc8fahCpZq
S1jRRTqp6lwhi7mvSOe7qlDiX7uYtB88KqT7eeXV6X2mtzuMXjl95rGcd7//Kr94TXgd178YwvJv
P+9QDrxHYXTR9bnhd3Dog7BvWTW9avhz0fwnLyRUGAdajMRDxpzz9p57xea+CJ3TQE3zXk5JelTe
Yq+Sv/Tw+3v68TK8e7wEw1L5MaSJeuF9NnJBEmzopPKU6InxueNRfiPx3H2qPYROZyMxX1+dME5X
v22RPYZaDxt9xurzQVD0L94cOJTcrelijvPe57vgQaUXYRsnUfdzvrHYMvkoHcyLmmb/tuBkgYAy
Kr4uc14cCzy2H+BmfzGmCYuimMW6YrG0rr/8TxNgscSpM0h5wu7hHgQMNmAZsUNXa1a70Cij4z9/
6Gz0JFmL1Nd0ltm31+s9M2bhFSfTsNneF/jlC7zAHjR3ts79/TjI6aRit79LNNc4aDAk7+Dz9Jvf
f41fPfSfv8W7UcZEHzp9LU5q6upPAoTCJUoJCcdC2Ne61erXZToPyIO9et/RLPhg5P1iKSBHV7ds
lFDMIuLdUmCXWQyL3jh1UwGjvxPWgcxqkXxwj794ZzFWreVIamt/VjF//mW7UYV6XRsnLdS7LYpl
se/iQvdbo+w+oHq/iwj8MfuCUhMr5lT8KFe+/VGdaBk0CwG6h/AFsF48OwquatztNDm4DlkEkbqg
9j0eEzELXGeY1i1aGvqmLCxMTWNVXVpmIy+nfKR3T9HHnT94GL9YGLFwQ5OAb7yKsN4NO7dsY820
phNdvPk0Yr/eGqWXX4lkRFFJBM7N4qjoBU5b/dGAXz/57SxDHdckB1hnYSSs8d2VvbjThkazz7U5
yT6FJLEFUWLCExrw3KPNHX0osICoUod6bJnM13yH4kh5sdo5tirDDWW/8YNdwi9mPpSzEDHhcUrJ
lvLdwiKnfqwImT0fVJXvwjnrL6Ii8W6TohYB8MboRjmoij1jpkhhjMYu6a3h6+/fwF8sbitUUKwx
o4RaEQH+dsxg8V28qnTOaee1FxwFnZOIwvCS1Bb425ZT3mhmbWI7SsXZZBKKU5SypFpD4s0HX+Tv
78mPJ4H9mYeBrPDd20iRGwdZb56HRZt+D22rDtCkHg10V0E/zIjg52Lq9lGnmoNs9OS1Rjdxb8Im
8Q1O5scYEwJKfVNduuOH2ZY/Rse70SNYoNaTkmDb+F7HRxhNwQNEVYzUF9VVH1sBADzzKPqpBy36
GOpLTgUbfBIQ1ZAGE6aAiM7/eYh7ucG6BFrng+e1buX+9pWkga6QrwUY/d3zisxu0rJZP5c9cuGN
dIr6igQPBcOfvUdU1/nN7LXK7/v2MRbTir2pvGM4VPN1rBCOfLAz+dVYFmsjhhMSznLdeqcLrMcW
zpAjzyM63XvlhLaxUVBrN/0EFmWpuvozea/VzUSCT2DW5aUmWWt+/0j+PrlAbbBAhK4h2Db0w7dD
mfKa6bSjONeHztklSU6p0+j1jOaLzB762VZHupIPgLXMw+8v/OvhwTVdktv09bz69spJCW02d4zz
tGybA3WpZI98zNk5Vq5f58ozvhmTq168ImZCznT8x5OXH53UBa/P4wmKwus+mFv+/ixofvEcPIS0
bFvfTy15qVHfW9LzpKqWR2hcDFUCtIABZZHZ+pL6NHVVtngHO1R98PvH8fd1FTwoXV4BaZjpzXg3
FLR4NDPaMefIa9ObboxnoKsie/r9RVYw4bvxz1VMNMfMoTz39zsmK8FP2yzx+eLM1eVstwOlXi3z
BzUk3J+z2lJMB2pfmAQhqFx6T7X0ZyeGT5v3cnmoMASlG2Kxou3vv9kvHj1Lje55bJxZ9L13gyEP
Ea0ovhhPRxymCsoymB0K2pOIcGY62PWrsPR5aT+YytfH+nZCIFGZ/avg4uDZ34d6ZB2yvbLQzlw7
c/Ngqly8cfU4lCUyFxpXQT6GCEjEGE0fnfp+HOveX5owAdpNYB0pDb275Q7Sqgmy6lw5VnWSDd32
YsRDQ5blVwJGBp9QsGZbLBME48Y+H4mi2lkYfHfaKjOqgf1eKSTEPnXj7tYxm09k6CzXi2Gpi6IZ
wF4N0bPS+8/9mMozPCbptkQn4+M31LY2f/vBXuHve3HwuhKd87pb4Ci7jryf9uKgknLmVOdMNOv7
kSvlBkscyr2yYLlvCXmOrn8/Yv4+lNcLkg7KxMmpy373wjBcCuwy9tnkIC+OIE/tcMGUHyywv7gr
3kodZb2O+RVN+tu7Qq4E2ju1zhD1hleDY67ZWCXxXLNh5POGuq92+/u7+vuC7rDR8xAk6ahrSbV/
e0EUzWrlv591NKtx8U8DpivD3pEbJT64NbYq78Y+Nao1lECHZUphQH/PFm1KHPBpbqM4ycxuh9CI
1FSY7OWdXtozNNpksOgVkdt+J2pmLtqjmhJbpLFDebTb0L4QdJ7ijaXRsNbHbBGHFmEc8Ge0sv22
B6T2yRjbBJkhwXb73PGm8Fi0c/W9r5biRZtow93OpsgW3+yhtNOAy+XXUeXZaZCd94wqd44DBxjp
Ixh/B/m3sLtxC9rQAsQYuvmzqnuCN8lc68eNaRvpZc3PRUJYjO56J9BhZb6aCmtLr1SL/AqA2jNM
suVUGA1Mk9KVECMS4jVCFlzE1dgsCWikG44D165l/8zLr16bfJnOM9pVNA6rEQxTn/f5a1sjSA9i
mugvaILTG06o+mtbTuIaBicqvbhWzgj7zjCeys7II0gIMLEhiuX2Y4oUYtgA0wi/mYWBfrAqcwjl
IYATUEVmdt3nOQRJh2bNZ4oAIt6HNPXBRgCWnM4X7LVIkADgABgT0Fk2UUgffkKCyMOrsBuRI1cd
094rQdw32ovi8POlo/sVbuLJ9hjB9WwMW6fMO2OP3je1d3ms7kTfl0PgGd3Y7NI4arAvmiEOR4F6
acB6ngKLFLZKcIeiLn6FjajO9CG371WZdWMgWSjdTUfXcdlU7eKRJpYQvQ6KL8KUB9BwPK80JEtB
T7UX45aeD4tPW7DB6WfXSK6tMh43cYkObdMSXeAFrXTHQwsroth0TRzjq5IEcfpWY4WfCjXA3iSm
BQFppiXiyiQvNd4jlx7PulShJjHmuYl82N+2u8lqxfehx5pHW2RR1pqLltVY+EO6cEEigeNsetQT
+1jL3GeLTqq5ppwxtlr4oMPGy8vhKy8DWZWTvtoIPUu13VYqE+d1K4sHtlWi3jD/hE+9Fa8/TBlp
PSEIc3bshaO+MjWSaBnNk/xclEaMw6GZEG21k/xul6y2GytuzBuVS+EEYVclfQBrAsU9g3NZ61Ul
vnZ6lNbtiLb5wY0hxm37LG5Sv7bz8Tx3m9U3mnBq3qgOffshGpSXnCWxh/g3zlJk61rbg60HPqaR
tOhk83NtJ3hJmiInjhAhLOx8+NqkwjkLsIecXEYviKqlxo6pxSWWEIZQfw70tEr2ODnZoHuiamhH
VZMEuKYs5MyhQvHBMualhV87rp37ObT1PmjmjlDMrK48uG1RNjzZYO7BeBH39M1ZLNnxc2Gn3NHH
j07mqC9IauwVyWp14UPoFZm7Rj3knyCAoehHQgmpLoJkdgJQgF58RK/cHI3KkodJzTbiNigC7naZ
Nfz8+lSqc+Q4oHQrfuRhS0M2fDLtKK23MiPeMIhUC6x2bAqtAwZQdw/gD9Luk9NF4w3gW5H7TUjb
ciN5kBFlATf8WkL2wBuQrSrlbtRBV+QAQDIavD0EWHJs2UDli4viMKldnbBZSEFrW12vAHu2tlPg
vUy853om/mubQzt1tqCKChd8Zo0QnWTOEUhZbrDlX1JmHhNQ4VPUmOCKZ0rjz4uTibNCb9zPMjUz
pN6MSDDspDwVewMVgEJ9YA8tnpqIxEejr9tbG2eECnJFmQCFhgtfI8uRCGzzpl/lAvW6zU4S0X9J
+szKfGOsSmzEWcq+pDfK+XIptOULpgYmn2gQq5u3WjBxk6b+6iSmNWN5sRNjY1uTdp2GE8crG6eL
5ZOBaC4bop+Hi37W4FA2MJSuQWOAsXImjxglYxgfLEH+H0/KgtQbu+kXfoDhJsLlcyuSXJO+i7N+
9vH66tUWnqCZbl0bDeKGRLnWQxdi4IIWUeLcepxp16gBegl+izfhZEuLhAtkBbTIvTzscSpjQ9pk
lrHo0IprPQoqPOlwXqErFcFssrL44xjK75Y7JhcyLVPLn7nD+mBpS3wLpay+a5NFPA16NT1PTtHb
+O0xGzh9yESUKu+rhi3gEhQDfo+oKDV7i8INo/B/s3dmvXEjWRb+K4N+Z4FLcHuYl2QuSu2rJfmF
kG2Z+85gkPz181FdM+1MayS4nxtooAuFqgozGYzl3nO+k4oIU1BSDD15CYjz622fKP1GRywKOir3
eTM+bmknaGsYkyvi+YwZDZurXVee2bMB9rk6SXwrfTTFYLxSkA2vc5ppqOv00bmtQha0oJlJf1lz
1oXSkvLmEPPMibvjcA/rkkhN9koCa8NoPZPs+BN5lS5Rc8eok5VpyHSDfsVBwYQCCek9k7Ja17LN
qtPOttUTwUOOvYFL4OZ7SDfpE0qxbFjzXcl+P9mG055NXqzdT5prb7RGWvEuVwW6hBwBk0/Oa5k/
YAzwMf03oXNFDkeeB7KoIyTTgM6NwClcTwaFh+EAqM9knHN0oWwP+aFuAzVprN02yjGkBVpI1ooY
VfU60rgpUUew7wYEhLTIXeFHDvt6zMrTOeU4YbDgXSWK1sqrjebqxGDHkei49FKejihUsiBOSDkJ
iK/2rloiYlBpWRFLupXV1lehFVmz5khEZ74pMWSts9QZnrPWSfbK7HAlNZaF34j8SO0Weg3ZD5Np
Zj+gssNqQeIIjZAgUddDI2QQD0LsjLzlzj2nawYHHlRLu/jeOcOotsJth+5CTfZk7SPygE7KJgd1
TX9VWCxouf0dAHN02eNG/66SFrbWgMzqRhSu9q2y/GigoFKKAgp2jZOtlz41IEPkSNWnuGlYcPz0
znL68bJglaenxamdTUH2i9MujHBpzU2un+rcSWZoxK7SHovKHrOdHsa+3IdqISyUZYs5kdhBTVwY
rD+cDCeuFdeA8gc9sAC2oEhHphcrRI4yHcC/woPcIB/XsXBXTM3VmKMpx3JC9XwT+7ME4RFyshia
pKaURlNqA/2qfeoaokXWkUskyrZ1nfgxwRT9A+wT9Lhy4PCDJS0xfwjpqhubZiGOezM3opWwW+dm
CPHUAZKPMB62U4Ed3yr5BYHUcZpe2bNiO/fmqdZXRK4YHIs8ywZ0k8RIRR3vbp6j6W6i8HpvGbGw
91pZw4fn8uUj9dfDOtl4/TjYARaQ+qzXgbatXQx5j2LKple7VfAxUH7b92MXj/egMEmwopjJ+jeb
oYsFHvbtFXxpQ239Agj6bQP3HqKebeP6xzccNoGyZvw6EQhdrIZu6hvb5Xh9oXFWqIMxRaezIm5m
uHFht38t0Pese38WF55pg6Y38j7ecaJnTVGqQ4YrLN281Hw1zNuw8TM8d/ydr1B8W9Bqo+6NG8jj
9oUth+F+tvWi2ae66BCqqKm4wZfg7lhkknKXTrWYAZ44FAJCMxYlFBwRvoaxTg4S6S3AB8uGmNrI
y9RaVzP7pMXyCR8x0QoHwszUwHvHY+Nv54KsmC2WNsPYmOTmzhx0pf/T6GBBBQSHF9m6qAZe3+QX
vXHhZ8KMtrUvIgfrZS9QNMi5hOIxh/ZdCRn9oY75t7YZWz6ht1rXPw8xON+V6NymOPPCaJqDtk8m
I6A4av9Ipyp96ZOxgGbq8k7WjuGhS0xZOvGIqqjcog2j8DPU6IhZsL1Krv0eSd6CJyZ90ZmLe510
Io5pAyf2DRrbKdvoThg9giwwLmgfz19Hb8y+EO5hnXq5hCNem2rCs9N6+K6GTu6cMXMxW9Rzw/Fn
GqadQ9k0PLGG7n6oUn9nEUhgAHTisLWzWlPblBy9rIuRH+dGkgWTntSJ7Z2z38JBR9qI7RTrYC85
C6XgCEiJsYeKgKp2uC8F7omFHQ0j1lNZ/62ANv085eV0WzCpYK74PYJL+AgVQJmm7J0TlldsPt1k
6BlIrrw5ow0TaiufcjNvf6rJK0lHMf4gjpfpEItuvAC5Uc+buoMVZ0UD1p3UiMwf44SsK1CjVW/r
ZkKq61t9eIcSFdZc1E3ZJR3p/KcLW0ytIcaLp8q0h3ijEbpmBpFRlVDLkXGrtVajHTuB3OcZXK+a
DsRVg+URa16TYfDNx4ZiIoJsB5jY2AqYezbizDjWp3OhkwK6LlBCZ9sQUi64rjws1naTRq+UtNwh
YO91+nXea+OT06ZS7Fylhz9zYzD3tjXhsSxZj56XpsQlLOoJViNSug3rO8Lr2DTHL37Lp93lXXEF
eRYOSUtAkjq3PC2/I+PC9U/cxgOBbmE3uZgz3fcCzn44SoZmEktYc/QtbheTj6gr7DM+sCdy1sUi
RfeNJfZeQeyFTV5o1xLIDLbWiFvNmkuO+jlnLbSMdjJQuyIIUSOVCt99Lvk7F5NquttuyI3rPOSn
AViNCXiFiM5/6iSLxLbuengnw1gVeFOduEB8HEntCb0SdtCY3Axrqyy9+EnivHbfpF7KbyfdJOe4
RIDKqrHzZDmELs5nH8T+iFQ4x85M8kVRbQql5LDVCrs8tVs6tNvWlpyYUQiCYyo4lS5nPiCFYOJi
e7hoiahQG6caZz/oZex/JcKk7DbUXuqMbUWrYANj2F/svQsYRG/ry5k1XoPclXCnrEZtekY+jKcv
x/JTbRUB9/cteMiWMGgzengr2PxHKPcPc2lX/P/+lLvX8jV6yX+FZrz9G38r5UjDpBqIrI0gLKpL
fDj/Usq5C1EDGZ0gUori3WJE+V+PivOXQyNfLGocn/i4pQT/t0cFFR3KOt+k3ofPncbzH0nljuu+
HJgc4MA0PARlRAL9DutsFJOTEcjVjQPLgG/dyh/waQLiA3zL7iIwRn6rRjfc/fILXf+zuPtrouZx
zXIZFV8MBb4FKeIcV5tdL5oSvsqbgX4v4K8iuWumKPlDVcTbIAD/Hdw3Hsa8o0drzLABEOHd0LQQ
TyDbii94bldDWFwJ1U4/Pn6i47r9MhhiRwgkOqPp7lGBVJIP3Urh8TuG0X2JuI/0l3ZTpY66ERQQ
NxEGjhNckp8IT47LpG/D4mFiBrEGmcfR0VlqKJcF6AYXSHOmj9ZdpAxojhIL+cfP994bQ4r2vwP9
lh1X+uRfKBcoW2us8cc5K3Igss9KsUeF2LenoZ2Nz50zsiuO3pgTdTgCY+emCD3/ln8IXvSo5vk0
p+K65cTOHYl6Rbz++NHeWkq/NiDehqX74POBIms9znfN0zmZ4ty7ocTWrpVYHNQN/Z11COd/yw06
u5OE+XDgyN1HL03IAB8sfxclSpwk+Ijpn4Zwfe18FmepKb1TFedGSCBGgVHy4z/qe18raWmU+wk0
RFR2PMvaVjZ+SgKybDq0eZhBAi8VLhmrXvITIKd/XVtCP/l40HdevbdY7BjPe5NaHS4RE8hGNm/z
Zkx749Rslb+eUXR/8rG+O4jFgsCdm6VoQQj92jZptRbFidRv/GIgdHMp4syDpz5Zduw3td3hq3aJ
IPAWdg/cIeTBh8PUcZS2bZ1guBq4mLdvV/nUy6vTFitvtcTfctvPDbKe1sNbFYBeEhUBdC2GPKEx
3/y0/1kzoAwDXuCtlqDIy3J37dy5VPjbODx3wHkDPmMDToNk9p3b7K02QbJqeD2nZY+JChMunD74
Bg+uU9QPrSgcxbGjaX/GA4dWzA2eDjpYs7jzRvOY4dIlCPVxpEFZrkazT+/7WuflF8LYo9K2+k2k
S4OMBpxRyD9MZ950fUP6Kp/teB5pyrqpRy9Et1Ml2YsNwnYMILOkwPBcx9h5XNwfQgVGgGQY37pd
Tg3jtitrGK2t0RY3qcZ3uCMvigSpSbXckjtlq6+OQdkcoAcVhJXd1HgSmq72iqCaEv6Rpg/7VxGX
+Nkyo9e+R9Icf7ZpKvYeReV0bUPLGQKPnOM7ajL+3hzLwt8bc0GR2iZl+cxpyFbZV1Pc3+tWZsK8
KPtwX+pcx4O6M3EqdtwBqWVnlYp3ZWXg945wkvzklgl+Gb+yGW2Spp+rc1MR9gPTpfSnVQ+X/c3C
TE9gHChjtCwMJ75Defg0lEJ529Gzza8l1HNQwD5GhLVoNMtZtV5MocHuS//OSuzmGl9fcwnXd+GF
Z25+X6YOGN/K07yHhoP+jv86aZvAMtSzpyl57nm5Z60RFLTXM2SMs0b3oxeCoQo4OOALjZ3TjtlT
mXRluk0yG2NQJ0Z5npBVT/7QULdE68CxCXeEAmVQ+FxfZevYV/U6jXXIKrXjEGjlQnQy1rYTQQ0x
8PBASUsoaBizqr8V3XLn7rhuXBqO6FPwoViU0IDGADrm1KUEjr45+m4P+PVWoqzdLIg4On/XVQNR
sejcZEP4i/no1tIp6GymI5HFQJo4bzbKIjm1MsLLKpNmfoFV3y3pnCvMXLBA1F2fZP15Y1U42pih
hNwQ7HJmRpm6xJjXkPgozYlE5bKYof5MMd77QhokppSzDxYBJkCIy0lBaNim9pxnkFuUAMTet1RQ
wW1XYzD3BPc2BqVGkIwtUTGUVE2wIEhc5WqKICCBLYzdn7imdLlqiE3aah1JKbTcqJSzueASWOeN
nkLzteT4PUGE8mBmefdV9U1y5yqX2vaQOlhGTU1aL6qZ8gfhFvZNZs3wrscCcmMikM6sU7/K9tXI
bN4j3RgvF0B4skPsUe0luT7ELk+i/paYihc0e3bxbdHmPvMn6B7LwSUnzilncg7NYklSMyr/q58v
7JcJvxnIa78vUMLMcnoOS/JoNia/LWTUyM8y+ki6fkGqcvs1EXjiQIQW6evEa+CmapTDvWGm1XcH
xtGzx22vhl1tRl/rzhBfRktgGSY8t7xKSxLnuGVkmlrcaRm1GMF2GGDhGa8pHJlEIJdu8hxqMbrp
ziQMwNJC21m5NIOdbVjNrdqqorGoKpdWXa41IsMeKkFRhUAH5uCoyy9jl9KPnDrdxxmaLMlC/dhM
OvwBob4YoxPeNBOtyF2TwBxZzYbMEtxSvtUFpYJmrlsJCS4urPsJV9Ug8BuGZQTPtokMSFd2YvxU
LX0ohHltPK6nFgbAmg0s6SmPmeq6r6P8BvDhRCvF1oxzh+M7OcpDb+kbboMNCAnNj4A757Sj+ZmG
/CZj3nsrAsTzctP2wr7uFCyLICJm78GIRClOB9JZ9wNBVR61iV7WX+FPV/iihAlaZ+tjkWUFaiow
MW7gVHaRnHtQq0hPYDmGUF4r8gpAO7qtsu5syiMcxfXOvOxbDuQszhbGVg3Xq3mq+VCNLrqczgRY
2pIv165Nshhc/jrcLF8FbjLfg2ju+nOzbHZRy7JJ2YWix5zkm0FzzTOM6O7PskLSCxopnXezpWqu
3UlT4ZgT1NfwbQ75iY0l+0wrU3NcCsLOMywv6gjIGoEMzc5QBtJytB9DpnVf6GX69rYbpxkobqon
X2VRZNegjoZXaBDGK2dy+iBjmfDq6zaO1V6GUZzij+7ykVq5J25qM47LjVWZQje+eEmn3zcTPrF1
PXVRckLlIEIVZifU7moL8yyUiZbucVwXU77uSXKPtthP6FsAtZrWMJSyEcwyTtEAsEZmBrMK9fEE
DE+GAsRr3ct8iWU+6b08Be9gNejhCd/Wks1QZzlmZ/x6j2nau+Pa7P3ikWw6PKH4aWR/FhJnzxCI
uki/EsvMEk5jw+LB8+lSaoxDB9Q+QZrUxZ2XsVVZuSHBAyOkyLqhCbD9SPyaTo9PjvhQWHOjKCa2
+B4rJNVurvMbPRUxhDkpnYUzPjojJtw8/G6NUMp7RbrBCvQg3w7mv6YHE0pzZzOZqN5XnGZaDJ54
43rqjTaNb7ewJuhSiSKFIRtmsPA+Rmuo29wt8LkmGC4ClTDrN6S6S3PNpRVfZlzkUUPvIWabh2nT
NRe6SeLCtjOUN+zCrmKncnJvSk+SsAR/rxODE5+iXgp9uMgZCZJFV1mPiCC9vRN3RBP1WHaeaBfS
te91yMOBnblevIZM09EXoKXh3xeWYP+5mo2GVn5B3uvNXBjuV7NRAyF3fjNxPpl7LfAMTMtsQlZB
EIetSERcweDhyWZKL2BtCcG4Mp2cZDUAL2nDS1mACZYaYOR3i5F5G8kesAm7kaRrJGExkWkvSqLN
LYUr3QX6gd3GCo2fo7SkPDFD+ucrglm8nTmFoLhxxIO94hpPy18DC6KdoAcp7hzNkt5JO8GSCZoE
R1REUmNlDqetrevxQziFNCyFPfvFDpVfNAPCJylwm/ftm88aIdy61nt2NTqEXvKd7JiKULlYhThS
leHjcELa1EBY85sFj2BC9h/J8Xjr8Ux0e4h4KE+REhKON751g3wfkl6g3rpEIo3q1+6fvaO3PlJF
b70Kkrf+kvnWa7KWtpMkKRSAPycVGXAGBvXQv3Wp5reOVU//5Sp962MV4UxL6627FY8zdAcuXJAa
xqUBRrNaux/fumKFMwz9ngAeumXz0jijVkUP7e3G8p9a1D8o/PxyeVu/9C//9Vr2ST9dvhSv//2P
i5cfL9FL9/2l/bUc9fYv/bMcZet/CReIvUutguLL2wXon75NYf1lcCPC+WxQvkIASKnh72KURg2L
f5YKJkpJfJWEMf9fNUoz7b8Q7FJecbn0ew4amj9CphxUAKjSuOh4lj8CjgrwiMcZ615N1rgRxxyy
4nzcQ5fk7hX1n1kxD6/RnsF/fynH8ofGu7o88+EtkCQt3eDsAYrfbs5ivXkY5PAo7ZFkUZhbLQD7
Twobh7fbZUDMMozI7427Fdn14YAjtxHYQWMT9HQdruKpDnc+l5hPqgO/jUKUGLxLB5kebxdzwOEo
aRYVagIghcInJk+OY8NOdJa4/mVGvVO7O6x08SwmWk2LhR+6l2tjaT0aBWlQblCIpqM4imBeuqsF
EdIiWe4p92j9v0sCPj95tEOJ3jKo6eMm5vkEdVRW/sNBSduIetVpHUf0BtymdPqtW0/axtbM6bwC
LLD++CEP62rLeBbZ9IxEM1D3zGPHrEvgYkiqQw8cwn1ysXOsGQ7gXQRl5+ORfn9pVGTQWXu4iSgC
u0dPFhKcaaYpCZgliaantO2zABdZ/m+MYtoG6XGLzBfTxuHvN2Qq5W4jeyIE4iYjPhywAZOx6T7D
Cf/2aZmUsfmGdYeXZZvHMz0V0OXmmFzNfGn7SJVlO1hxxFiEibVFOGb+7Pq++KRC9c7bskmv9zmg
I+MkpvPw6XQMA3OFHDHoTVFuHFGOW6702rZsav+TiXj8unz04ihFsQmYBsH3x7Mf1bYjFdWSIFVR
uqsqz0IMEBafjHL0KzL5WKGY67QNKL1hODp8oNbO4sobljSfKbylEy52IUAIorI3Y6nv/cyPPpkf
R9/XMiAFVygo+FAcAoqPVkQQMGU9jnUe6HI6s2KYL/7gu6cglKp9k8X5Jy/sveHo3VMz57VhQjma
9E2nhNdwt6fB79Ck18Eac4WPm/xsIEiTtjQW2PKT3/TozfGI8K2ZHpzLkCbBqjz8Ta0SrCHQlCxw
laPtERbdZY3d/fGDmfyAriH4EW3/txcXG1HT2ajWA3dU3T7SC7GXeZ9u4rAxNqOivvxHq8fbQy3L
Ey571OZs0IcPJbxl0S+oM/LRJ1sJD3BDVJH2bzwVdmkaHJQSF4fM4SillSdTjVQuICM9X4WAX9ZV
a05B1XON0AHrbv74qdjHmIq8L3s5dhyOh95XwtJh+s9hQYnKE8hgDIixfzoKr4hDBv9bTgPe0Sj+
RGirPTlZ0ICKR6NC0SaTXbX9eJSjtYk3xFzjwOFzSCLY87gx1FMRTFDXwAprgXmZ/OWmi+Z01VtW
+MkDvTcUbALqyNDVmOtHD9SbRuTOYBeJ1iHKCP/xeNcZPoRj4KAvf/5U/HLgQPmasI0cfcBgIWVe
z0R9IyO+r2U4ng1IJlf1pOQfzwWLCvTSeqDTycZ89FChbvSJjOKC/TECwzw4cmGJVe6/8UCs7fRT
Oekuj3U45WKrclXf5aRFQSG7mDV9Ni5NWGzRpV769Sde29+XIs65y2bPdk+zwz5aihSSJcoO5KuR
iUQ0IiygCx0uzydOlHdG8Rz8CAQ2YPPjMH34SIWmK5skLQKm27olK3B+FlPufjK93x3EsmxO0cx0
YR/tVMmA8yE0GESTZb5JiOW7AsqvLv54utEE/9coR2+HmBDA6AUI4iRU8QnVN6R2fYNml1LK3Z8O
JThEoFzBy8+MO3aS2kobp2Ygn91GmJit2AqROZp2+ph7UvvkDf3+weLGYIHD4U0vn97x4RuiWJuZ
lLCzwLNTcZa5bnneqyh54S4hPlkbfn9PAvQMe5PJEYWxjn5BigZaNVUMVbGubuyWmPDMRBb48Y+3
TNx/tddYCThf2hifDMvEvUbv/fCBytRVOS41ZKRRHQ0XpqyqpxwoQX820JKpg8zU4Gb96ZhcQkAf
LGSLpc9/ZGVFSlWYqopgiBuWtSKzqsVjYtvrHL5PICyUWR+PZyxv5fAh8QjhHAR/iW0Nx9zhQy66
TdCx5D9EconecS2YazvHrzvK1/7kfdGU42eLfE22lOv7btpAnNCfza7unhCcUysLUxmZAFaoJIH9
iuWVkH5Bh8bJxnxHCb7TtlJgN5+FFf2RYGB5Qzi4OCwvV19QSwsD6qDPmnbEAltsR2ouahKb6UPV
XArm8Buwudz+ZD78PsH5lrhjGxj2OXktqdW/jta1OdozJJiBSt1+2haZbdLrbPo2aMG5xp+M9vvs
W0ydOuIBf5FgHB8bzDBJE1mw/wlSG1ajiB28fkOeRcE4lgRqDnXV3nw8GZbd52guGIveYwk0cZnz
1uED6pGD9S3D3wHFFYe98zrNOqVEPV4nDSotIdTdxwO+94x8vUjrOLDQxT4aUCJF7bSG7TBRoApl
ZD36Y3JBiTQMspyM1Y9He+f9Ldwqzi1QdF1Ww8PHs/LBcjWa00HEXQVgVN/V9xqo2T0xVNYnpuP3
xlq2Q/zxCybreCyvRis8KaKxaf2OGxiZ2lkxROkpyRrz5uPHeuetLZlD/HpE0XBYP1p3S/iwDrky
hMn4Nel9TeY+mF6nbyrhIcAVJQlv4EQ+2cN+f3P4C5FzvX2Ay7d3+FviXJBzksCbVIDCL7qZxBab
LI69n8Dg9mEWbf/0IWGfLof25WIsIH8djqeZWkRSFkc0qYAMekOVYO5KWnmexwoYObbma81s7PXH
o/7+Fj0mCgViUEP8xbGTvxOTqFzU9kGr5nw3N2xkDSV5JIhU8T8eyuMBDr891i/0VoIjjol65+gH
RZ/sQnar4UiapRzQ3oviuvFb+iHo28sv+Zzld1mHy3tFGiCI4Y9H/30OUW5gvqKMeasSHZ1L84S9
MKmzEo9F219UeUEyqKBySfoimdWanaf3oV3Yn53xf9vHBQUpBCx8/3B3WHkO32qGQHYqq5Tdzkcr
MaKuPfctYpY/frj3RmENRYmF9BAx29EqMxNoNelNwv0c4/vazdqWTpUnP5mhv82VhQFIb5df0Eeq
86bL+sUq3fdjOxg2Z0ejnQC3cSDD/tbzumI1/ztDUVPhroiu0jzeiPJZtn1hy4IHUiTdYvxYC30q
6K0REvjHvx0HLHuRsEFOsO2jNbMwaPUkWDICGkGLQ4LVZh22efWHNWVKefx6qLKW6U/N6/gYguFG
pkU5czHqaNmuMKbkXx1Pk9MnX/RvE/1tHCT/oIHojR1fVkjAaTs7sukUNmZCP80LB5puNVLzbDS0
/VhpZrftzan+5AN7Zw5ylaWSAqSNaDLnaJHOrNROnZJoLjxMzSmxOOmLnVmki/4br4vz0HLpEz4T
8fCDiuBctK6jioALiCRus06gDGuUwz6ZFkesHH49fkcwcHxMLsgJ97fncTMAyqQ2BaLFszlhlYvu
8RtjE7XzPTg4/AsUb0plrrzGkztywcxPPoL3ftFf/gTH0Bc/HztXOrQ6ldQchFfSKR+lmO3bP/9F
fx3maF0GXTgi6eDFgQEbLwrfe7Bwr3xSknr/WZblA+3ycvo/fG3mMMyQcpezFoaKduvpEUEUhebr
n7y292Y/xQcHSg7Tn7rK4ThlmwyZbMwlCh1rpBKjcdsJU1GV4sRH8JXbhOd4Lj+7ZLz7eABpWBQ5
7VFxPhx2knbl6xXD4hQntiKeiYvJI2ndfPyq3luBLRgL3AporhBSdziMM0waFUvOd6Fu+yvYlsQA
uz1lFqEsoN4fD/b7M/ExGwvYkufhazjaVMxEikHZPJNWKxjzVUx+opW01Z9/0YzDIZJLPGgq9snD
h7KtGhIUyprAAmCQrhAGRTt7bJNPznO//3bc3B3SLVkTIQcd36TcahS1KfAOWh0J1+lM6vUQ04dH
rFV8skYtk/ngpIM2nw1/qVKi++U9HT5RPgE+crhKBjG0w21aac2uxsl3FRNRROJU0X1SnzriMbFW
udzekeiDnONKbS6JG7/e21K7ticEbmMAuStLr+oc39tLzuUS6LTlt/0NTl39sXR7kCZZ7ebmFxIq
pLvnzKDVdx9Pm99+Z9fTOafT0KRUQjPk6HW2pZmSnzGMQeY22jZx9WKnU8y4iS33sxMl0+Tol/b4
3FAfs0bb7KsY/w4fPGzQTpGi4QZ5hVKrCKZSG/wr4G6ie0LGpiNCQsnYSKK5hSZCFXDznecrxMte
vxNsHWmQU4a9b7IxS17SqWuBlsMCwL00V/Zlzk3r1qazaJ9mow4Vv62VMRKU7EIjS7PeORvJwiXI
orUcFILt2EQPGvvTW3ckUT31z5njnoXeTwzowcjogdW6KpxS59X4o0nwXFJR7rsN/XGRd/ZyDMMv
hZ77J2RkiRHQe5ol2P79HP3mhl3KU0sUhZt4MPsqhCxEPhtubX0LzakAYzkRuFXeTCD5XbgBKGoJ
ETO8tqACh8erK87wuDIJUNA4abvCeWxZF12ShnhKZwc39Kax8ECfo+rG97Xx/bYYE4DwdgltHUCv
TH+MthaOpyB38xB4njWN3y0Pkh0VvrhR9gqa/ICdPurUSPqWPhfpozVasWhWYzKFzi3kZt/fE2FY
2teVVL67bSbH6vY9L9gMevCPxsapxQRFAX2eFaPLJuxjBy/e8S+zOZ/8QBH5XpNZ2DTTFfkdOckb
UWF2pKP0uAWR3Vj22kgMHTHNAoDQxnkuX7GXTK9pJTXz3JKEQQVenDjuaeOiOrpwRJa2e+xaSu6j
qCIZNkkpBD8R05HZAcug45EUEEY/BIcqD2kj8Q/6Km1IfztbREdJtKYYGCePGrQScxWxKFcrzDII
ccvJoqe/sgwEXl/52rJwHTZ2Gd6FYe45p4Zde8TxZeZoPhejkaRE3ZM4jfSMqIOSEkhSIAybehPZ
dFZ2HgCAuB11wv16SAVCazvnqswQWUFcanSeB3X7zxYY1StIlU5BzHCK6MSSepxzIKyxuaqMJAzS
CHXtquNCmq3qTiXjvSUXGHveCZvQ9Wmw29cmCfVny4pJeMgd/mwYgGvM/DNo6GbbZqU61yeHQHrK
efr82EJc7FfQISRg3FC5PXmBHF5QuWXJk9ma6IINcBXkHdqhbNaSIqPEYx5V0SYnTpu5PWeutY4x
xXw3BujbK9uftZJQykgjTsEf0yWYoEqvuj41vutmlyXraphma6cyDaNyWHrt3tal6nA0uvoYYOqs
RJB1pe2siWZr7G1Z6+ZrlJLtRui66Q47tP4ClyhIfLIMMZY+uykqtoto8hh4mh2itRCCAGKBijJV
G2gCxn2t8KuuK1H56tStbe5cbZzV2akXTvq0JS8j+q4qrikbs1jc/aXh9KBCUrt/QLOXSOJFNMWN
N3M4BVEAbu66stKnCxfgRR80KgasBc+h9+1VOzRudllXOtZgOCrYdfPCi/X1oA1FeBHXUBqCCKp/
d5o2MhJBlKTW/ZzBenicEc7zMlLi3DAqkkG7xQsiHlj448canNEta7eZQXdwnPQBg3jJcuORqHGi
WDNJHhH9sz2QC3dG0SB99gdgSGeTrshFQUzojGvO4ITUwD8uXnWScB/igUY1tnjRI1aMzEHbUUQH
Y6PIoXC+DtWQ6Dd4NI3usQAdcosVqb8yZoPikdKgbJyxDpVXiHBlvteKeonvAZIwB9SCmru6H7I8
qArN+zlM6Df3Uz/KZuen0kzO69jQn9E52tEOZ0Ou7VAGkRmiDKNeSa/z1b4gnUmu+zLFaBlzYvS2
RgKI7DwqlW+cCqXbj06sd8SrS2E+pToXdqAtCOAaPvbRS06nSPfOoPIU83ktiWddd2TdaRtPRVYV
EC+qhsAPCTZTK1V11jU249hYZw2qyZWO4cfbELyr5LeQdn5z0RWVC5BFxoO1YS3BQR26xYRkUEvn
m3ympPa11Tv9q4cZO3tA8pQZZ3kHluNkEkv2GrAr1NS+NHozQF5NvCNryWBuyYYkIWU1hTMRipGW
THbQWWMRPeXGmH2rh8Z8dPLKC7fC0ArEEFZusDYk7AHtBjDp0FCPsaLmNtTwAN/nmdX6j1gWkmjn
gh5h7a64iqyKyjJvQaLhZDHTUKRnCEYttP9xi5NE11WYrl1wAPG69TIZrsu2QplO+m2dP0ILsswd
ecnefO5GyMYe4r6uCK+ta3bJLCaQd53RJvSYiCksOz9uFcG1AxiXXTsxy581bOhOAF5FngotGtUe
sbwOI8tL9I4E6TYLMehUU0Z+Cw6Qny3dfiSkciheVOy6rw1Opvb7mCkDAdSAlGCTaBU+HThpDYeE
unDsLywbuQUoK8x1/4bVqutOqsKKxlNCtnQrSIBJ4aWWY6+PZFTlbfhoNg4+A82TusFk95xpnejQ
H2HZZ9Fwmxmiju+KOuwFlB8Dlg+EECmKjTe4ZXHv6ZjVcOZAXmaWzBCKLtpYqey0g/uUn0SR8BHW
zZ6YwlXCfaZ9LDVg6FiVezw3A9lCFknCPd6C7sXuoy66TYa66FAaeyOfUIIf7rIpIu9VVOHAZq/7
PW50ZBvEiaG0nveTM6CaDiuW5V1INlCGYsDx+IWDshqT5gsnIyTOMPtwOJyQoWyIe5GB/rlqC2qJ
j47Muuhu5JeWcO8blYMgmRtjS3sxHnZpNFlx4Fkyf1TYWafbabBKbc3jp803uq09yZbZJOTeTsxG
3+uaN6uAnF2YicbkWqd2h836qY5nanIm+tx2Ba59Pkv1WXknYCUono+GX6Jz7ga4OCwSRBS202CS
P+IlRr3koiuWoFrxzjHm9HyYKxJdS+0rAndN7QysSGqr6YxwjtpfuVvulblxkRlJOZKPSEIklhOC
w7bIUOALFNFsjtdRp2Xml8GxtEscpBXQdNq5/feaaEV1KaKpotriZsLo7mIT/QgWHGX22x5uhHHt
kljh7fRe+C9aT0oUrHOlSjRytU++1ijx/G/YnqiIalpaCWxYoTMRoAtW09Nf6mhS2lNTRQlb6VRM
D2/n9v+IcP/hcmv4//3g25c8y1/KH/+175b/635V4i7/5t++cNv9C6I3pQXEExSQbZ/r8t8JKs5i
Gae5g8pSwHemtP0vKa5t/EUfzVs483wStGQoSPxtDMd08xdE9kW8y38SkZNp/okU960m+q9bp4Y8
GzkYl7+jOxAnrjwciiw/yUaibmPMWCyppBnbKPjGvrX+h7YzWY4bSbf0q9SuN40yOGaYXbuLQAwI
zpQoitIGJlIUJsfsGJ/rvkG/WH+hSsuUIhmMrjLrZWVlEgHA4cP/n/Odr3qXa5/Y505PKTuVoEqX
cVvUwiGGdZoDUqH8nb7AhRn0SDzmbDvWvzzPu3/9hF/d40cd2D9/2eFp/nosTTSW0w41UCixwVwy
B9RX+dTyxYIQvTbKPAr01rc3TQxTTYB9/qjM5dPA+rk19LiRLGf4Da0FCqFOJvE2MqDmmVUndm4F
9kWibT5TCjs6SP/1Sw+9i19K23rVO4miv0+AoSAuq6UVLLW6oF6UJy+6tJJLh7PbZlgSQtDtyCIE
t+mqqzPP6fCm3niDx5oj4GSRPyRtHuqNYW8dlxwvSC32xmtsg+0l+suuQuvH2lCvazEOGC2JWnv/
4r93Z/6686PCHGavdGGzRuojfNASS+KQ3nME6vaa3dmIKnz9Q2qmh5wuaEZnKky/lwr+uubhn//y
tLH3URHA1hbWeV/gOuN4XnmlvK4i/fv7d3VkIP7rEofi1i+XoK2gkeMw5uEgYrDBdZNssFdUD4WT
jmG2RMkG/hw7txj7mlsXZVgsg9p68XKTS0gutjatfXSpsHu657JxrC0pINgTwameeenGoSL51ks/
KhJp4KbYf49ZSMVmoinA0c/xqm6L5dQPTQSeFyNJ2xcxLpAAwWzywCKabWLR4NHpD1nYYK/AF0p3
hyc0uaA1adxAEZ0uTTiZe73DAEK6A6CSaVY37z/VU+/tqPzIUkair2eX4RLRL8l8mwD6KRt22E7P
FJF+SmneeipH9ds+yWNJMFkVSiLbLmCMg3EpPS20USZcDkXDxqtNq52GMwdb+9zue2DCF0Mh2G1P
vbj32nTeJCABbquDs4gczPyzKmMrjAn4CKl6qQCjeEnid9zsTFtqm2mqhh3wyyQQXS82OfHUjWVM
myKKjC0h1+WlNfTNfqqnbF3b3HLbiemS9M1m1eVVve5jlgl6PtcGMN/tGLf/XqP9ryF8NK9nBIVn
KHKrEOSPHgB1dtezQ+CmXs/nVGGn5r3jJkdDK4WARHaL0s26bYqVdg2gtAhU2d8At/sMSPaLpeiI
jabbrDzcaGde9E+h3hsv+jjXp9ai3rVA1oV56kBjcFBUOcFo4WrVIZO9FmRYkKGZSZeATXfOraCv
hb/rfBXD/nQmWw8XJaiyvD+yT/6cQ1/hl/kCsz2BgpXNw64L82pcctJMUYIWISxYF9CtdVHSu900
NpolZFLjhsy+nHJJM4WDVahzP+PEpPATffzLzxhK1BaFTpU4JhcypJQar/IBh0gbR58aczTXyOoa
EgdgEiRjAyq09b2d5wEPfv85/F7B/nPMOUczM1VzS+PMJUNvHOBvsimHpQo+q9ShjCPROIdPPzGT
OEfTczR7fFmDJ8Mhm4pdNxPnwNm+WeuieXj/Tn5vCP11J0fTayt9f4lqPw9z1WfriA4w+TqazxsU
/b4h53eTGbP4/P7FTn1HxySUvgQfXDRLHE5lZ25nqjv3Mnc1Fh5mnVw4sK48M9kTr/Gj7612TYpj
eeZL+kn5f+NLso6mTNedPZjBStuR2FtydsTfrFfe8mV2bfO6FqLc0GLxlwA3b7s7BKlOPOaBAhsC
fPtZp6vfYOoU+HTMMfVvCDWOzHVrz32Y2mOx1ShyhmbBiSqYLL9+znWveLLSpN75VBVx3GB5lzC7
mqnFSj/jwDTHer5tUFKr3fuPF1fF24ulc7zyTFlf0qctQ1pV83eaAWW8arjzC8deNH/b2Tz3Vd45
0l31rZSXkqJNtqZEOiFypniuAk850yZ36tbZa11+DeiHwZcqImDl4OXXWKCcfCWyWX+xDRV9a4pI
9Gs9MbMv+dz1XxJ9iNdFoqqt3Tt6G7DEYGRGTZBR91EudMm5TA4yQpoRd7rXt1lQ+ZFoAnrLGPPn
ybju+mG+MSNp9JsFXOBezp3H9i4l8nMjScXyVnoJ3XnNoTzZOaWxCBDPZo/qp244vbulexvbHpwM
c0zIevAPsWCTU1DhLjtD+zxbbf7D97Ri2ijfrYqruZniLzbbtktqspN3M/il2NjOZFH/sQt88jVc
Pn9FWCr5QX7iNs4mqct4a05VrHZEgTsUhTM4zAhYlh9gurWXMUv9jRHh4A+buTTvG2+Bm1z7mnXV
wtJ4mDuEIxtBEHDNRecSBuZQGNZKVn37ZPsRFjo/4fZWXeMvLZUxs7WvMIvBIkBHggA0CXtTXkh9
0QAuTynneuUcAHfC6LNvmW5SpwZXfIsXu97DgVc7qo1AohT+dqrUg3lAxco6mVeGg7sbrjvwxnVp
+C3kcbDwO6KpwWbpw2BSecqhvo2IOG+dzPW1i0TZ3Wvl2PLHmNX+ZdvADlgtdVcCg6JlIjwbMLGW
tqqBpqqIRI4QqAAcbifvofAW3rLIR/kBjFBZHLz9HgEcaeE8aUtagWXpyFkGuOqDhXQpWDyNFGYj
6B2pJTYWwqQayEGsFaE/JeZTRmkmNL28/QTGN/smcsd5KSwt65AQVnP5qVG68+LbNNW3CE4gumeD
McXQrEwKIgLfVhLk0O7KlZEb1QerKIrH2KiI1VwI59DDvOlBBZhC6dtI5qW1b4bO2Oca8O8tuNll
UxSdQ8VjqtKrzp59EybJkEP2RW0RrR16UIDbqaXcA4hkS1b2ejPC3e+Mj+hgjRgKLxIiihSlXI/1
of7uJxCWW9+/tFtglJm5RBshItrKtKbEGqiznFZRnAE8nu2mCUCrOlDgYf59bGq7pBdgzVq21Xti
zkcPmzL83B7sLca1+5giEA6kyGOwSxX/sJOyxtZvjxOMU5EBUqDlRXpuvzSh5otiO3VNnd2OdMA+
qmTqn1pdq9VGcw6BwgydeG1PJpsheuLZfZckMHW7wvHBqjlFs3Jl636M+rr8AevHefHiQYDTp1/y
2symkwai6cl9H5p++IQxgdBvrL3+M2YVlQR2Z5avVWxln4D3ywy0yWz2ALgnAkuIy5vFqhF9+a3R
4/6mR7L9eZ76fmtobf/gtGlNT5L8573yyEgmW0yjXRMlxo3XeZt4An64qvs+/THFdr3JCs+GOmDX
FzHN6Afs8nFLQnnRfDuUoFDJFzrJSgbpyVsilU25pjZsfgHrOSWbMq4uxkJP9uCAWuzjmWjq0Jtk
tdLjOZtChdfLCKJeLM+539YqnLtsXjZGnGlXUbeMHXDauPgQNXJi1lT1FzQ2c3EBNla/Tsli2Td9
otyVCaH50eoyXnyPCvtKNEuuNnnbbC3YOxRh4yi9EfSn17zIJrSbcULPYYOYp2yIH0dIl9R3OMBM
FGpOw2G2FGHmk++/2hWpO5tCjvpLEUuIKZzX7XxPD6l/bjgRlFsPxyalX5eQv8CxNHk9+5VaaHO1
lPFzVWerFlwpi2XsQVnQausLtdPi2yAhtq8QqoP29wuYvyTs5IznbhiiiDmcOTNIkTQmKz1J7Cta
unyH7y+BJzZM9tFhAFZPD3yyZX+qiFKxSzPeS4qDZJCb0fr9Sxz2Xm/tI46qNVNfdEVTVFXokEO4
G9Vswkqf5zNCoJ9JIG/9+aMSC+Dxyl9cowyJ2JYkweU6TaKazCg7nqFrVN1HactxuxgQEig7WIB0
Teeib9kaEgaQkN5tR2uPtF1w5JW9SlgFtxZF88d6cMVOM1SxnmSXhplNaACvkFWWbI+LxvK6G73N
zuVPHenD/txYHhucpgzCSqoWGWYk1Fzpi92tyNVL15lhDdt0mQV+serwtfndvmEbupNRM5GBN/x7
8a9//YCjio3LNo5ggSYNSXTQb7PBiq6nsc6etEZbgH0V3TqNzTjE4JPsMmDQ2/eHxyH1+c3xcXQ2
mN1ZDrT40jDKsuZ7Zo7K3mIgWonEHeur3qSDQvOvj0B7N8X4iYZ+901xXKEe2c+DvnPq3KTN5HeI
btxlKjaTGNM00K0BBqsbDc0jJ/+2xlZhD/NmAtrxoElg33xMsvLR3w3OFw109aUcXZjnjWVGTCAW
GPP3b/Awzt8aoEdnktKqs4rJNQmTfiIYck4OhaJaEliBN9ReTU1kc07F22RBYI/K70mXVed8vSc+
72PF0NJWUItNzg9+6RRfnHjChKIBuM5Ihjmjgzp1tDs6JrRT6kKe7TJ2bsTcZwQukOjBRlZLv0/m
fC4l6sSNHAvhMDTCCcJKEaaDaV3FBAGtEZ+wajtsMt9/T6e+wL/ZW8vF0aQ5yZCEBKC8Y2IFyLup
e8+VwPjP8gMQOZvvypIwAjJl/P3oLdlOj43o9cxPOJwi3xgr9tFk5taa8gcqVHxlqtrX0TzvDL9M
7kSu0vsmRibRU9D9VIoS7DEG+OsM3vb9grQefBZzah3J4szh6MRnaR/++S8lg5LAEwamykONbfPK
k3jGCt2GfyUrDQ1GlW1c+Nz/lvnjz7nnWFxMNczNMxVXIdTZMXAc6F2VWWlEykTVh/ef7YkRZB/+
+S/3o2ZRuVNrHoqMtN6a+EBgsqHP0MXTz3zpJ1a6Y8l3PfvLkFPkpqo4gXpKu2rd5cAy37+BEx+a
fRgzv9yAh+VxKVynDBt64QHCvYeKfullJ4lGGed4PPMZnJiu7KMjMTxLr2w43YfJBLdcV/p4I2Pt
Oq5ngqI0m2LazOftENEQOAOipPdv7ify962RfzSNAKebRIJmJSwivXnMPRBUgaNlnEw0aS1PKb6y
ZCX0LObQizdyWLUyIjwG9+zSBlGj5VdKtt28iqI0/1ECjHmsLA7Cq84ZWm2Xgc0nqOHngRrJTUJX
QjLjm3ZDtHpdjHd1MQ1P7pRG+WpsYSsYBr2KdeQeUqLMiO3mTs+hRAWu1hxypLy5hbVbo7cvrFbZ
dHW74T6N+vwRpTpdJ5D/1XLmhZz4EI91rL4a6WaBdwujiiKIzBeQ8Z1ayPrxuiBLc0JHEhmfGWQn
2jbHVlRHoNSpvDoNc2N5NU11vyy4Q+sku5HaIHadN8qv1sGA/f5rPzXnmkcTnu5kc0bIIOqKPrkS
Xt/f6xXBxnXiASkz0npLlIq/lT6h3YurPeHCJX6H1fru/eufmBSOAdS5iLCvT1keWh2VLB09GlCZ
Jd0bhUzPNGROXeJoW9XScvGmoUxCWnEkhqSGDjorrS651nJmh31ihBxzTxavzIu61+JQmQUJO2Mz
bJgj8iviCOr91MC8bISlvfxnj+x4O+P7cBbJ7wg5O3YQ+HVn75PKhkxFdzfvX+LETGcezXSJWyKt
5AgUIgep7gTU55VXQtZT6hCJgcrmzOj7Ger6xqRzrHv3VUM6E8y8UEROeZnVM2BLklfWosKGV2qm
do3YC92M3t8KPvw7RI8ICkVVP/alIb5VI/EAeiJeYZJyXKwEASpKf4gx9ofA0rSoDmXSdKskzpHO
pc52UYcoPLxA6NM0oqv6ON9qrdolFcFcqiaab8DQSt1jyG9nYb9klGA54aaK04fmh0MVmygviRrr
gQmuJ4IJ7kteL+DbluUY4uQl5Io26DrCEhYn+uqqtNkSyH4OVnTycz2apZVENujpBqcAgJLwNLGg
ISJtD9i/ylk3kq5B0hp62GLK2A6N1L7EXQMxrpDnaNSnxvrRgRXEYOGjT4rRMbvxVwNY5sfFwIRt
HKRSg5ZzLG/Bi76+PxJ/+mnfGCHHYHW3GbRKkUYcSuXq167Tkd0ZlUtYdy1JwBNZhMrpDE6N4JYt
dyhWKXDHoDAGaxWlThTQ3f/kJ5ofkIxBjjJA6601TtamK6zlq0Or5dAiBIFsSGPNMRy9EXS/M5/R
iUd1HN8LuafTXKAZoTtNHZGjpb5iIjokl9mf4cSm96ie0/D9B3VqZPw83f2yO8Enm2dF3cQh+tQy
tMyZRHSp5md3mIfLlISsi8HJu8tEJsnHMSe3EGZwt27S9Nzdnth8HTuBstxPU01X3C1QyTXgaY00
p1g/swif6sQcB5E2XesPBqF7YSxiyrekTYbVMrbIi1mF/WlyL2ttMlDnLtm+tRt3JSzdOXPEOrGE
GEdTri6WtB5qtjFkzCNp6KdyredZSs6f0Z65vxNT7rGfnKJTZpEPmIQgz4wnMzKma72LXjrSs4aA
2sm5etMRbP/PnT7apN93sXOJnIhc+jB3EX80/jTfmzAILsdWqbVRRcbOI/B6i3JXIAee0vvS6LVN
6qRs+Zw6o41BbX/VEWqyGWLkfLNtIJ11neg/fNZHM5wZx6aaPZZr2ZbZfQT7JRCLIWmZ2OLx/W/l
1Os8msLSQ3BSPfRpqJLc3ymtH4IEJA30B1Tj71/ixDbup3Lql6+xAwc7uWbKJbqsu3BHgQ5HywmB
tQv/QJYwgjwWB25KX5+54ombOibLof5tltpTacjrU4EzGfkFQ/YA6quLMzupU+KbY6OwOakYurNP
hcrVkgdKsMVu8FvjjnTlOphjzVwTFDl85LrNniZ7EhpT0gQw9Jct3pl+PVkC5ol7wBX6k1xbpUO0
nmTcte107vh04kM6dhj3fgOgMNVSjk821dyR6Mg5c+dt5dDlcdOl2b3/hk9d5/AefnnDkdNohkt8
StiK2aaZXsyXqH7FNqGcFiQHAvL71zn1Xo/mHr8o0Yg1dkr1tl/2coDzrkW+tmlHIEnvX+LEzH3M
0qvoBipU+1U4DGO0waNgXZNZMG/e/+unbuBowhHOMJWM+jIkntBZWZ5nQ15mhfBIOPgPL3E0Z+RN
pZAjo1+Clk5PyfDcm65ebuEGjmeW11M3cTRlxP7cey3JZGGb+N5tnYOm9qt2uRtwtJx5CycG1DEm
SkuIqMAXTZBpE6nHKNLrDRxhsXf0Ds+DjNT+/fdxYleiH534+OntBOE4C9FZfnS6+ibOcEmICpjc
UEcrHYbFmTs68dCOOWiLw8Iyzhwj4EeTWV+m5Oy5DdYhPfHPXOKUgEA/PM1fPkPis0tFHmEW4pDs
2dVP0QWpgFqQDaWxG8cO782hZWNQXtikuVDEaFjGRVsQcCtd7+y+/NTLOzyCX36Gl9iUBUqO0QCJ
6mk1+p7qAoGH9GvUVHW9gvzW7gcj6n0UBv03MNziq913dRUMvWW+qFkbL/ycGEgMa/hUklJyjPBi
QQHl/bf+80D/xkZaP5pHiAi0Od6j2TWxfeTZohN13tO7h5httHm7URPlVqSHiHqdysNlgiGPPnK/
9eNDmrmE5IR0a75JJa9xxNpFt9dtPvex8HbKNsjKLKJpg/ZyWRfRGG8y8nhXREJftmN31QwFeRzd
Qk/QApFAt/BqINQShw7c8iI2wWXH7SG0p9kNSvPXVhobNxNJcqI9N0ecWJGPXc8YxTJS4xko9P+N
fSYmzil+hu5WbzksLsYPbak5u7etf2biBgzCy3/rkR/NfCg1k5x0vSwcF1wEhMpX3mXakLm8Ishg
WtZEL+CIJt7WD+pIK65FSjwGhXvqexvTTsnvVOSLBrC22GamrLSCgOKaFXXMlnLV2qZ/QfNtCAxb
2w5tHFONIk7DDLRYjl8LOZvuaqi0aKdyr9sbKecCnD7u9D0ZopZoc1btO7vRhltkTeZHaYrprm8c
+3vSlDidOrLUiUXvUud6pA2drnzV9QkOI4O0c5/cW/xq/vghprU6rOPaqfqtFr/QJS2rg7nOuCFm
ngRVjl30IIyluCA2q87WPry4eGVjvlm7GOv8XUr7cNoIYjOS1QycPeyXia6g5mqLXPuzyN1N1IFB
XpHmUrwScZCsJ9fWiEmfzO5LO+jpN095CCm1pgV3i3VIxwCuLdE3XfTTY0UKqHKS8UJo5MmQofAJ
8QHBD1ZZvZIw1dfBMDskIIBkMK6q8RCgI/WEDJfI72jHc3vp915KcQU3OrID2BTRIT68bLeE4iTf
DJesboTjOGgDOy1kgs3TEk+2aowLSeLOJkm8rtnpRUml4kCNzlb5OLYCcEfUhKbG3aQjbpPAY+VK
7gomA4JCoj4zA0rl02ulY5PDFDo0H8hMH+iUH2IFEA3Zkb1XUTNeYUQkQ5rqcKGh0Irb8Ub5mvxe
1q39JGdOnuSC4gwNyLDMHknNAh81Gkn+eUwT2w2m0ZuidY/15pOq1JRhS4rr56yf+Tzg9hAw3Mbz
sBdTZvbY3hRasdhujC2ynJ5hvBBwRENtKOWKQTg+zUJU8UUqBu9TDQbsh4bcKd2VHcactUvmTThh
2MPC1pa04i2SYtgQjGaGxIE0J7lyYtVbO5nP4wOnjBLdUo+nb8spxF5QBRfWtMtHK12Z5mAamzqL
LQKKEje9Hp10EZzORv1+jJPFha6niDo3/ORTbAr+BU+UWCL0etJNQkEWXazgVZAdUhU+iq2m08rn
VMG0DqZe+V9H199GHrXuoAZYduf584yXjTzs3aAzFHFkEh+bOd2wYNKW3dUo6znfUslqvsxDChhe
X9KtNsjsULlKgMI6RKtcDLTQCGz2XH460WSoMVJhgC2gunHf453zQrZ0dLsIYnLlpm9rXigztvXs
Z0n/SSN+diIKAS9wZogJG35Z6t3KdPXslvyS/gk733BJm7GNoJu2hGzQQfI/EuRAPFxf0wOlne23
2Qeqy9WuzDT7ZXDmes1Y0Ageigogiypv0k99Gbnfq97GQ4c7C1b65Hcd8U2qrFBGN3QHtsonI4aZ
OqqvY+zg+ZaM5e4+tksdZx61DjtYcoy75DS1Pcm72BviVYUdC/0EJOoHrZkQgFGxKT4hg9as1ZQn
3jO8Bk6XuWM1GETHgyansy37FnYEwv0qHxy5zlwV7RDItQSx+pG9bBsKiDeymEhaJXg5OWTmLOR1
2PWg4SjBYEm/ToInn02tFmtp4hTYkBKvthaByQ/YZJB4D7p7lZtj7m0TUn2/DwPc3dUi3GU7p75O
a0dgWAQL1klYA4b0VkbGaPDVQG3cVOP1YHU4x/l7XmBMURySy5EZF32/1NaGW0cqWCet/O77w9iv
i1H0245C4xffanWmq1wBrVDNMHh7k5gXG1+ZzR0wfIfLacljj7D7xb7VQWHHOP0VxldzylIiRVL7
nq+ecBwz8ZssKBjJ83qOPcx2S9m3u5jK/bNtD9de0TwStJu2+Oc8/3ICSPZa8N8zEhDwrBxRprfk
dZsvUQJkaD1kdd2uMsew9zGSencL1oo4WX9J6bqWkMbu6wmT9pY4HCqdk3StQyxFS/pJ3Q8R2xtF
r6Ar83nt+xn5XnMhBGFdjas/RfNoyFAV0W2Tmu5tYQ7iIa3oMBI9m0BbMGqicftM4oHUKfhE6K1K
60rSYWOgk7d1N+nStlaWqsUXtyIxZWPDFcvRTzW3XWSoa1AEnxApHqQShCc9aPkCkpkybfddTg7k
pw4xV4XOOy++Sl/y40hhI30Zz2t7QVWxWALBkF3PdaWNcA08XSNqJu8/oEIbPySZP32NK1IJdp4y
NWPj5DaOVtmk48x+U5InxDKu05KqYj0seQTk1cvyeUqhFyxVWdzUJrHEyMNi8lDKcmzS9aRF2hA4
DJxQr7rZXFVEqMWB7k5JH6Rpn5q7GhPaS8K3+4XNANG0BRrjGmldF6EyHOAmHTS68M90P/IVIgs3
2lt9SYGPLm5/RS/bXiHeMndUzDXQC9lVOrQQJyfb6D78b39gYLBT8HZDmRWf0ejw0xKc45/f33a+
vesi6eL3fTG2WqfrdcffZR6TFfCGF2uU3a3P3LUv4siiocVKA9rHP1OjePvMQZTk7xdk6pzK5HBB
1qP6Pkf8+4OzrbN3Zfry/i2dqEQK3/z9EiPoR/LXbX/nDlTCStPU11WR5FsnFd2zclyazmogJKno
2jBFYrhWspqez1z87bO68I/2lDrKUEejcrcbxPgQw+EMZjLF13U+moER68PaGOx0o8WMbYNZeS+b
Ub8cm9Hb1FZers1OauSRD9/e/zmnXu/RwXuCHFHUUDR2OrncWKcHZ9suZXfjp0m1Q6wIl1pPe+IC
hXPmim8ftKD+/P7wWTZV7hg55ggtyx8NvEFrs5jYczBh7VHqT//ZODom74hqBIZjjO7OVkQZJJIc
PfaTw7o20vz+/Yd3Yqh6Rwdxsr7rvK1db7eATLwmkeRWTjOyVrz+Z07Hp65wKAH8cirtskKYGg2j
HTy6TyozzbtMihLhyqyfKSaceB3e0fG7KUpJn8yi6J82xmb0DiCaqRJbnKDVTvTetHr/Wb1dtECS
/fudRK1pdXUyabs4T54O5nJNjOiLi+R7k1bzPneUe0YJ81Pv9/dTGxbf3y/ltLLVEeInYUT2XNBU
Mr5z/Xa4pbsEbUh1Tmg6PYpUIA7X+M7MoGpjaKUJyXYmi8ejL/0fxdiyZ0lVfjVEk3jMitHE12OO
a4PT0IbkNeAzlTavSbwqNuignY0hU+fOVFMNWYn+qkMtGpVa6e5HuEPgc4ALaHQet40AWMK0IG/j
RaQ7063z6wiCf9D183g1aDXIVtBM+0LmtIRlyqpaWsumHLNikyNPX7s98ghOnwoN4dl8nRPdJxJU
fn9oTSwzZHNwOhqn7PaCfeammmSyxrjYrS2QEuvSmzHX5rl20aVK/5AIwYbMS5IzA0ScmBi9o4kx
N+LGaKMi2g1j55tENS7yls6g2a5aHBQ7VziNsfaU9AUKw677NhhDsXYmp995VT1wgphzsR4hIt34
GTXpMz/r1K86miDNJO6UpcFKb2UjdmTt1ffoN431+1/F29839PLfn3qfCw3oC1+fjTMgqGTic7Ke
1ZaD7zlpw8++0N8/B+MYr9Zj6k3MZMnDlqQeMvTkvK1jiuowduOXqEWTW2XLiJ+2WTZVSXRm76Ay
ziY9WxnGMl9Ig4Nd5LXxbhkV7svOj66juE+3FCjwYcb+XWVJAh1V9QJgMt2+/2ROtLlw7//+aJIq
ikuSaFLUZuQfjkj1AthX4/Zf1utFuXegvV4mAnev5HxInU1pxxipTtYbe+M7U/jTDbJYPr2IhBIi
N+2V0fniTNryiWnzb/FaMUFwi89DjbzavfedHoEF9dHA8Bc8ba1rhe8/hhPT5jGJO4/1Io8dw90l
/nxHsFMFqaXrV65jRyte4m6JcTK8f6lTt3S0EhTe0AsilMjEJW33akYLFnBWHLdwDfAaYvD416P7
/4G1GF5b1bev/7j+Vnf/2Pbl928qrcr/OlzqparnNgWq9d+//8/uX/87fq0O2W6//Y/Nz5y3+/61
nT+8dqTG/Pd/8Yf++Df/X//PP9LiHuaatLgXMv3U4a/F/KxfMRXi0Dc8TbgI/s//qNd/fP9fe5jR
7evf/sM/ABfGP8GpesgRHch9h7wL/uYfgAvvn8DgD4xGoimAfYNB+RNwIfR/ghLnc9fJPzIIYuO/
+oNvYf3TdCATEm0GFUMn8cb7d/AWMO/5FP+aWWycyDYtGdIeTEKbgLcfrR0Zkt9INnPQF1GsHjhC
+yoN+qVy+ocO0UfBEbJ2tPaLo2clKab4xIwPXUxGcbuHJiEKtR79WGXe9wkVYhRtk7q2q+9jYfp9
fz1FXvm0RC21HD9pau0KBkz7sVGtW+O/9ss71gHvOe4G+ayTpv7ZS1wiQEG8ef6+52AHFSIjSTeI
JIWwVQ1S7IevvMhf8ZOTctWR5lSvLcq86VVuFSOZoKXoH4Z+yZpVge3HXi8j+Ww0Iqv8XjeTdo/3
xHxd2Kof/OwwJkmIdgVyI70G81VBIsifDCJE+5uYdmKIJbL4aidF40TIr3x4TIka5x+QTo17CHcU
4RavT76Si11yMNZJp8JlE2FgwVCNGPMQbIHVOEF6j/k5w+UuHC/X11NHSe1+LqrUXqkuJozVVV4v
Ho0+TeurtDazSqxInTKTDbLdwttyRDX7wJLx+LlHqpBfznli1chTTetRNi7FmUrEOVVL7NaHbEu7
HvdLgQlpD7xbU9empzXqGVJY5j6ZJielFegGjQTluU2ctV3hHcL+PSBJcARMwI1pltR3nLjN6aMQ
fz6vMmHj6pkLQqrWgyma75F7WEbwFdZX8L3HNFg6Ed/45I6D5ZOm9ANNmOpBGw16dObiNHlQK71a
bjQrmx9ca4qKdTRNuvXi4rGzAjMZKm/lSxHHlwmcKiewC6JH1ng+iSJ1jSbpdll/ONYvoOnnlYsB
mWduC/6wrpL+lpc+Fpsq1wtCACbEKatG7xXCNIvzzybDA/al9aQBqpxOPQnNnYGtsdNz//FAu0xX
OOei/RiDxyMy3cWO0I+9FwUNGG0Pua2y8p1BArWg5tlRG3Rczfs+Sp9BRzGjdYO0TCgBtVYPkFMm
KnIvLc588ZZEY/8uisflW43joQvI1PMFVLOkUxRAoCXihrSmr55mTB9Eq7vfunqicuY5MdnjQ25E
8XbsdZpTs2mCTRziIfqWCYyeK6dP/Me0USZ+WIM2L8F8/I2mHronjAjlPZGiMWWrqstfs8aQDQfl
MX2Op9T6OI/eiMWWZiRIiI4iYNvRi1p5ZAHuutSNl5CnU2PZxLEF88b0P2lJVjzyb7p3tU6s/cYd
evUxT1LzqqDYMzJAzMQAYFYaijqlBAVJMm/crwk5Hb5kpoN7dBEt3bl+lMguxqQ2fogGGyW5Wm0c
YOQ0YKflC3zhOR/V5xjmJqXITtnZVopc8j7mRt7A4SYNk5Z595Ivrn4ru9iB4ABbAqiXXJybccrg
T7VNruv7ruhKEAdoDAOW9ehbgdiV3n3Wt4cehMouDQHDMNCmjl0SK9XIuyBfDDIWFq0Lxy3nLzpN
zGdzcjvq3gB1bxZLAf0qvaWBzZYnOAIGMIufFpHRZO3sUnqgLlt1lWua/iz9Ekvs1LsuHnyUvfdc
1IKN2paAQW1sFbccodPPRuTZDDqhmsuudp3n/8vemezmbWzt+lZ+7DkDksViMzgTfp16yZJsS54Q
siOxL5LFnld/Hn5OHEtObGRwgPMDGxnsbDsS+6q13vU21dygMe0bfg5QOJk/tCTTXwH+1ndNkMN/
rGZPvY8Hs7vFdFKcT8Sw2KFh59a+8tKOCqNM+oe0RJ+Bx+KsGpzW0qbdl20rHwsinLNTKOPRtImN
qHwHHLfmsMflTB5w4zcRa4PZXHqBW1dYjRY4cglcu7dxUPZ3pUgn+ih2xLueIQezUpzrz7nuCpm6
kSw+eS5pUDDcs8D+fNzVyktJXPxjr331oTFKhi9lO4zmNhhdc4TEBESyk1aG6SD2a/kGngXq99it
RBEKxkdtCBIQfzZEoZIQ6MdDihIZ+kuuy2y+oJ0CKqTfKZ6nMlmFREsUXZVmw1q6pPOwSft+vBEM
yFJIo5w1CmYKZlS2SfLF9nBZCcccf1PQ0xmDabdvcDhc4t61t3ZQex7zpIh84zbSHbz7rMGmXNv5
C0hp/yhIbae2li0JbXFMVDZjDynuHUyt3LBL4t4LjXpAoA43aNgUfjXbYUYp8L7LI3HLmxKtuHUi
fg+iCiadjUX+QxwX4r6czHHaRE5Fing656e51zJjsvOJ4VGWN9HncgSrpSAW5eNYyNk7WE4146C3
9iHgpm7/QfOYBtyYYeyG3ewxW44JLP3StYk6JMJtGf9Eme9t4xxp/L40nDX02GpLBse1RiTIv0s/
xN2fFPQ200xamCKNZxWkEdRvRmrfYFePbVTkEMUeOo2MrnE8AvVsmfcbeLmUaDlzwxxPOpXTuODW
iyVfX5rxGBpC1T1DAnbDSep+2XSsoi0C5LVFxX1zPK/dDqmfv/jTKsJfOJ+2xAkiJNQcenDbVe64
XYbCffCgoZ4VfSRfLCaF+JlaRYT9kRPxHwsnqpqdb3Vjsy/NkbRtYIplOuCI1FmHjuCC9rKvVoED
yWbivZU1xjNR2tn96IocL9oAd62wI8FgpMyA77j+QoXTcSeUOLeKGB8VnKphwCrVGvdlOfAxTHMp
uVWqKAQK7YQ09t4wo094OdgDUKUtn6J8AeItO37BFldF+3Nca2/c4JO35mKTy/YuchrrBSO+7JbI
N+8ZsBgdOsO7/CWpRsTiWeUNmAcWy3ReW71+8WrRf8Hz0Ee6QUr1zTBhpcbuZC1RuOAounDbEUpv
k7ZdUI7Z+RffWRi5DqKVO6u3+eYibAADmAbjDFfZtbKrruqxHFVEf8LIjfzii+MZYtz1JEaMO3ty
MNskn7h+attxwkpYdMGXUfZoUJpCfGDv87Jz3v9oDONy6S5JwUJAUlQyKM+D3nf6Aza30ztmqcvv
gaXb+6EOyhQPlsK9ZkpNxVQpTSxNrFsmK55snec60I4bapFM15g/EtcqWf18Xm3cdEI3UyUehNaM
Eqh3M/Ou631ZnfWJVQeHyui689Q0Y7mVtEXXjN3nOkx5hwRrTWxdZRh9XtbpgjCf1KSWutGF8Rim
g2+xJ2AHg25+8bpHO7L9c6w3h/dp7Y3+xkDzfVDlMmLryBtDMTp49Y3GB3rZsuwpd8P/H8/b3u4f
DVbKhlUzHs9hrTketdYqonMhqlQbK2XTPMTk9HwkuJhPow964yJjULRsnHmunnTARZ1ptaoZclM8
eZ3Wt7GaIns7dHA1KGJa/66RM6hzUtmtDjE5xNSzG/W8hLAHnP3oGVKe86zH95Z2gpeAEboKg9R1
zJ2Y5rw/OA4Wr8y+veGTzPqaaVtnpGwFUWefeZY/PsbzrA1KqlrdN6w2d5LU83TrK/hKIz4D865A
LXtSGObOMxSupsz13VOzs4tnUcfZfZ8znDnJRWd8ZPYhPkaNHZwzw63p8QvLqEN2dIxwiZIazbAr
lvEs7h1ksFUfl+cMwD3qydg3nrPapUKom0IFeJBrOmlvJVXvYyfVhwSNNbmIqk3ifTBaMmeT9frb
Mk6Q7CjDXS78UcN9GJaoNbcJ7g6MEvvFHNCoR1G5R6mtGbg1nbsnvpRxYI3x+422e0xgrRG7Ttht
KUV/0KRTh4VQ7MKybnx2jmMj+a+66+v6Wd11+vm5o3F+3R7//9ktg3r8c7McPiX6KX3dXvMD3+LY
yTknE4RIhMDFZx8k7WuPTFC7OGZUMbuS0iXA8VuLbLu/rWklXmD5hOesIYXfWmTC2CVRa4FJzvga
pOVa/6ZFfkNu8wShjiSXkzJDBCumk29dlaQhReYVc7OFL9WTDMFwW9E232dksF0sDcw9kcGTxm8O
v1c8Nj7ZiY735hwNUCVG5/S7+3bztTP/3vbReQ3xfD0dsjAIU/X5HwLQXmNrslareobN1wDeZUyZ
9cFZoHvQPfxgBr73NHoynGaA/dMN5QatNdZedVpvkFdnl5mkX5Uzeeh+U39202BmEx/FXTQvkGhy
fLg/WCXufUbsGI8CjVMaak2W+0bnToGCgqrogx07/ab18KPGkT1lBpYaOmBmzWgs7OIowLBIeHfz
IqtdG2UjoqI8pcMAKHH4oqpLiS2Ns9GeNzwXfs1MljQCDWDp0lqDoWArgqJrEuEQzO6nWXdBSIpn
9iuZ6htnp683Uthr7jKDOgeLo9c30sdtIDOSWm8br99ZJeqF0d7ME9Xr2KmwM6LLofzdqq0Dacw7
0X5SpX/wktuGAYEyY0rtu0jvPW+f1nNI83TaFKzdPYsGf5zS6EV4qfu02nglnDBv+AVD/zWm/cfZ
AyhJG5tTMtzevAaInrsK7ihnnw/pNu5aZ2MRD3r4+dv2Gh36ehQX+Al02YOheHwZv5thwcNIk5KZ
DHQx5ezYRKqdit715UXhlZ8Wb8TdgxHQ1+XvK073N6/4G/NGjsqrIIj8Jj1TmpLI09dPJhaMdygC
9RbfnZLRaWlejOWaiYXj+fQk7Uw889ES0hBYcfXOKckmCXVmJl9qlGQXMp2ri0I49k3vmKUZlpSk
FxgOZx+zxsrfJzPVWaPH/DC5yCe2mU+v//O7dtRF/QWqfb0AVrNA+L5t2fLtQIaFZGE7zvU2gTK+
1Zg6bBBbJ5tl6SjcM7fa6164m2WIPBxx+mKfzoJvzqzhTln+dCrbZNxIIyl2ECfwEbPr9mQRRg6D
RfoH6pgz6bbvGJQM7D9Vti0JZbyERDxeQ54SeEKYt90yq+s8i9W2l6A7P7/A14g214dlncVaDfpI
TggL4+sHJAcDQXI/NhgkOfrERgzWpP6wiW3nhZAirAWX5RdH/GHV44i2Q/wWR/PJQnnzuhe5gds2
jQ8yMX1Pf1wiHxztLQOtqmzF7ueX92aQ9vX6QF4FlQ3ZZewir6+vyslPbR3dbKWJk1knuz2gh7dR
DsY5hBn4pGuUVVjdmCfgeQ5kyJefn8AbSebxBNi6LK4WalFgv12belrcGbJus6UujKmdS4c+p4xO
seeJNhFhD7gj2c2uVxprtqYJ8AtAadlIr950EB5CTNHbC3MImBl53T4AiEObP++cDO63kXcmxDM4
xG5OUy1KTMCVn1DfU8hug7ZpN3FhSvrQd45Ph9yNlnFTKhTkAJlyNw5BfNtmhn+Polfhw1LniC91
ScvEGiqnBFZTh+PHe95Jc9PrYaNRnoRpIbLziXP7kCZNf4aKdAhTj0c35bQyx9v3r+qny/SLrtrq
pXtbO72aO/yvq7JWW45/LrMuK119+VK9GkasP/HHMALXbJMseYQMNnFhRHx/K7QMy/vNMpkr+IwC
eN8x1v5WaQmJofYKueN5xk7gMf/8YxZhM6ZgErH6V7LQEZEk/02hRRQzn9Vfy6b0iOhEF0h0MgWF
J+VbEYa/BLGh5vhJ946xnJf0x7C2gIvx3lC85adxqohcDeOudOptNwnmimE9uQg9bYD4TBbpoUht
5fLaCQaQ882IU3cdXeSESfKNmHpl37Mn6Bfse5ec9lxhRXWfjQJcg+AvUTnRqWvZ0+psIOhiVnJd
GzQfYzuv2FG2kSUTDBkbO53I0yWCivQif2uT0Nr79+QnIL0lKxt/LnUZOJPdDft+kUV/p5OsL27m
mPLgQTiygINaTaK6cb00ooGlug2e0jIoszMHRu28KVQ/ubsApziPwKc4Z4MoY9M8i+3WiJCxdmaz
mxisv0SJ0eoDGRuDvpNCB/Vt0I9mdw2Vr3g0msrwTr2RlvDELAcTOA9U+Qk+BOVqNNp0eWQmZV7o
xf5khpJBDWDAqNHydkbTbmVLJI2Pkzl9T++rYa9s7PeuyRoyETEMdebtA2fOjZNOl6J4V2VCwZfH
pc3dwkOU9SGVjTxpMWkPNp3TsPWBCrgkLLCawyP3Zf7Q+vl8KSIL5+Wx09NL7UZt/wXcOFdXdTSZ
1rmVtvG90Qq32uS+iL5Ypmizg5jSenxfSzMNaFJBa9t8l5r+kj7hsSacM0HR4j839ZxkDxiGLfoa
KCtoz82B37Tr2wrrwWTwBnFWgh2/G+AQ+1ik6elzybwi3nUqyrswI7/t1qgk+T6ONThgrEVnR7t0
9WvZ1HFCkJSWbjJhT2ZB/F2ELz9JlaLJLtsYt88pHu47PrV8X2aDD/lcx96NhwEfJa/jrpHYfj4J
lB0ZOT5xVdkvg+13HcnJw3CXCqYD4eIpaW7yxNTXAEV+Hodpr8YOvXtetHWzJwEkqSk1BZB20jSV
guYwk8ZipkVw1tnNrMPcTO121wLKL5cdrs96t5h8zLhnGpbcJakK8qusJ0djP1jF/L7uzfoy8coo
OytlPaEaSrEjuQYBx4Iw9lXaotV3rU8kwdOJQ+ZeXsyh9sXBbKHNQB2lNrgsHELptnNnFrdlPVr+
6ThSPFJJY0G/MWNnJiucjh1v5DSTW/hqxW3hjd4C3GQERD2hX6729IPUEROcSmjuoKa4DQRwUEOG
AlofKrn4zUbJ2jMOfT1XPi7zMFNTbbKzYANOAg7ajKgRpy2tRonIPB94bHYQTe227/ss2pnjYGBJ
n63UDR5Kk56OlUxIENLL+J6RQlIeDBCAd0lS1cbWXybAoIZ7MoRO75ZZmOBHg38pRGZGPmVhXBAO
x9zP93FtDZs89bKNpeKkCHMfMxbyt3HbCJvKs+5ZbuM75xjLEWFr6mP/GY3OfV5U5nhIezkWV8i5
+2QbR1i8QCGNeoYrpWW2e3oWmTwMwzRYXECdp7yPgLtbvL+sJ+7yON5Mleu8y7rORAs12oZxF0Bx
PuHCDfZ45T9ZY1PVp85YAqoNUdnkFMFOzqAHZQC+nOS2iv2ghOuFY6/SPMxqK1+w7GsnBakSZ29M
rT0wzL0N4se4q2aSbW+X0rfrT3ZZqfNj2sMNWF5b7VtSNSQZbZ1C8DwZ6dOipXxXDh4ruQ0DyDvA
eoWh5WRx8+KBtZ5AhnXqj2U/WuThkivkH9KGYuki7xT5S2K0rPjQ93bwgKdude8QilZcZfgJThck
OSzLzgUh9SCcKD/b60kCri+lCYCUDlls0DS4/ZxcjUPt2JeQprzZCNvatT/0AP5PvtPm/UecA6j5
BLemZkiZ5PmdjCb8OrVhivQEvYMlT53JnYY9mbBGdaWmyrwjaIsaTKrMzc4SpzOJQkdt8HlIhGQK
l2OvtiO2KxfXZpmMPDujxiFJi7xMtg6ogs2ytCw2+U/dvHKl88nB/TJxKDTH0loGvRmsHAsz3OAC
n5bTTPJmvkkyp8+8TVS2ac/0ZMGFh+9zQXpih3YaVb0dorMxhjO/8LDsd3KcODoEAlD2LmRWGvqz
HxPBJkhb0hr3RnoLuKwGTrb173Y3gSrPJolfX9y8Mt+3qDBRMsxyyJgeBUYZsbAMzGa9ax33s3NS
oaGY916OkSpsLmdITrJZtfGWnQ+OdDZkZX8zMFaYD6nCvLfbOnroceMuLDtSWyqTbJg3toBiULp+
321qG89wvOQn6Gqw4+VylbWJNZ06WWrN4ew5SLiqnv1s4wlhU66mHvPYnIlLDDvBQJUirQSQr5iz
Vl4I4Sc9rJvYzx8QYi6wb9DJpYO9KYJK+PhY9OiF6g0UtKR7Ttd0svM2p0v1dpiDToXa4w/qd0/+
UqqJOCu+MLW1htTxQX/xf1MfsiKbhL0tF99NGIPzcOvTgsmoWexwMxuR6AVdl8yXgLcewedJUg7n
Ttu3/llrzBB5HbtMeXBLQljYvPHKqUfUxy7XMpKMIt/Z0XbZEWI+06r7HJo9wTtF6CEek1jH9soa
DiRWTjOkgx7fslNe3Zi1yZ4DL7ksSmG4n5pOzu3lYJl1fz0qPboNLrRppD9CN6jlRUcLZl/avTbc
c5JGuvzG7/JKbYNm9Dw0QrpahpvaVcZ830TaHB47Ju6IAFDfLB1zjGlOT2fYgB4bWloCVEv4kZis
Ki8WL5V2sojkrdFQO0diYfUYBZIpTZn43j1gXnDJjcOAdPEc9bn2MD1Eq94wpfs0yrYIQpVE8Xwe
1MhUzlKqgfx+xjF6eGKEV35e3YNxnKlAay4ml8/4NDKzMd0p4ujGGyyCBobnFLnuSd5XKjmfY+GU
Z7guj+rEy9XSPZS86byFZhrrj1OZyTtdQhqAjWPZ793SIm4cGqV2DvWCKc1JTHbcgO+PGhqWFLug
pxpG3Z8ClqfGfVEU1Xg7BiSwGny/TapPcNhlqDl0icVJdQ2SBpNF/2vr+t/W5z+WSePxz63PyfOT
/jNt6H/W4KHLL9tKPRV//ln7qilaf9fXpsgTvzHKppCjKeIbp4n5E3z27N+kL22J+cSKsAEFfGuJ
jDVkyEP56Xtrk2HJ1Tr9WwCR+A3lA5g0WmaTzB1aqT9Jan+AX/Db/hEMe43ArYemWQs82Fkesgbf
W4GR7xA414lHgI/SIDmGVBdaBHeHR9MjDgFyG/SR2Pdyfj9W/fvvbt7fYHBHf/u/ejGOK2nGAMmY
V2MlbL/lfBOGhlItoAgc8lbD+SAaJFRjVH2UblA+MY03bsleI7zHi7rutHMmPoaALF1oGG6+S1Q1
VCxd1nnWu5KSz7Gsc4z0C2uvC7N6QBYYJ1vgpfpZYN1fo5Gbssu5T4eXhAnQ/Uzs6YuRMZdi0Nlv
cI2fofDk/aVbW/EXpcv32mEJ3LDSGn64pLbxMBsqvcEeg4FsrxjoiLIPB3vENFKaDdyWxIjMa4Qo
2dc79d8v7j/AT9+9NCsV8w/i5NVTCXHy/FnNT6++qvW///pVOdZvKzmRdC4YhbDwVu7r15GOEPwN
SfN8c8xnVhDi21clfwOBIGKbL+aHVC9nJUS6658DPII5OsG/+aiOphp/vd2AwyiECHWWwmZ+BMK2
ApzffVW0zemMUetnOanIsh8mK5ugiIik60b6xaKWt0HUjXx0lCfPCFARc6tATXhxI+ket73jE5Bw
MD3ZzzF5clY3P353K//m+2M9+g4K+XqCBCAH7Hee6fJ5vD5BO/aqOsr736c13XonjIh4clkW2BFZ
E4XqL2D+18CLb1meCyBE/SNAdYHe36CrwzJpiGvEhKf4O22ddik+4H5Rv/v5Nf3dUdaoN1ZUOxCW
fHPTk2TO4YgpLNpnUkzzMmtPC+UNv4hRerNgHq9FWCzYtucR3OyxMn//aH2zCmJK0gy6KEbsQz2a
V5j/9yeKdeg8x4xsZyb1s9PG8y8u7/Uj+3oTibCTgqkcONtb6Qoo7NCOzmoJN8bFYYaPcKqR/+6t
mXC2n9/J12j4H4dyJPMY6ZApa765k4uaoM8szMxgTqlN39GckVBH90cvLkrrF9j7DxfGTsZaQKCe
65Mo/3bUBDmjsDLTSlbV9keAHHNHl/Q8w5P4xWWtp/3XV8ll+YxXfeKRCQC3BPfy9aPLzDzXToOQ
OLIstJ9ZWu6UMzo76BKMQ8xRnQc6mn8lNfrxoAEYJgnv0gWVeCsojDDKzqYCqCUftVdib173L1af
Jb+0Wfy747gcyAPZ96y3Uo5hTTh0sxXScZLqQUZIYeO0zj7//M04Oiy9uYeB5YrjP5QgR93kdyub
JJzY7mxCbZ0MJiAsywLW2eAc0ji/r7VzWcTVtsiQfiLwbRpNBo11krvD6WJW+PUjrUJHcCXc5ebn
5/XDt++Tyeg7NmN0cx0avV1hUiiCSUBGSbZIdWphJA2CGP3qBfqbN5VRKGND3iRL8Kq+foHMBdXj
4HCPVwkYyS9WBdQm29XppUDp3//iw/jhM+SiCJh0XUBxtpO3c0oniHLDz6IkNAAW9qPjf8J74bz1
5Vksq/gXa/TfHwwEnmJw5Ui8uYMwWSzPaTjY6ByD9czuHZYlIDi5gR1DZDfNr16lHz9Hm6+QeE42
SkRlbx0U8b/ONBgMLORgbK6yxH9oLf8sqMZxkws3NJeD0T3AIAgn7B+JhVq2MMU33gBKVnRGGzox
Zzur7ENiwOf7t++TLXjSNpRKCuMflMbuum9yzpAK0SKEnJIJblDOpz8/yo/vE0eB3QcHhF0reGtb
Y0VpAmfFIyG6Nd35HPuXlT2UFdF4IEgjC35xUW/mjusCyPEoknm8rAbc+Nfvrxjxd1ASHhe+OC0B
fIPrEtJNPOaLg63nGOLcEj9kMs6yDRn1sb9rYPZ/NAGB/K2OxupfcQy+no6wrbXgMoUgFe/16XTr
eKTUXH6ZB317Mg5LP51Ms4h/5Xv94+pgg8/8daA3+1mV9TCpEw6kmqw4qSgTdpalf7U6/FAZcHfZ
nMFWmffYsHpeX47djUhtBu6uUgMeO1oJANKOPIwPkMYRq3XQMOdTeOGa2Bz8ZX61XPzd2ySgUiAV
hDEPpej18SvCVea0Yw0kw4yUFdbDfRl73TbAMOPk5y+ueGN7xLNbdwGemUUHF3C0N8/ObLG3yUSS
wQAf2+aksAZIxI4O2pLFUcXmtk/94N52JvKYI3LIMTKaZrwvFpDW4HeLwNb3aRkpuisB862z2Eqq
BUZrZQx+9Zn6vlFf9MpyviKupofLDJolppB6K67hQi1N9NjVc2+dYU6CmqU28zHatKM95e+M0cI9
j0SxGSXqlLLx4MbQMkGOuyVSSNhqyawFL43c2GLvt3TbqDKXq6RedSJ9xjltDPBQ5tp233S7YXK7
YTvqSRwQDxrGpu6z9PfYQMm0hZsbu+eCjJQYLk5JXFA7IoM9tHB+CbgqVeWi1J/FsDGxwtBbIPOu
PBD/p5szvnP5iYJIlBc5FBj7UDKu6+HIl9KbQ0cwNHJDHDjwikiw30oQhSRg52N0qaHxx8W7xCBk
MDg3CSfS2WNWKysGUS+SfAjCAegvcE7mwJqMBNsO7c/+1jdiACSvironpxEdtuxF+s5DpNhhalxW
wzbTyBM2TerU8zYvrOUuR/kZH8ysNj1aaJV/Agkrf9ca5nko8tyqt+3sZeUGa8HgBsFE9JiWmcXu
3yPRhDmQFemZndSuf2oV2s93/qRTdzV3StKtM+LZfeZGIn0cDNLZzhdFEZVsZjJsAKOpA/WDOTpg
3lmM1XGLI/vibX1u20obJuyVG5w4zRl+ZAqFCbR95yYOUuWdNaWOO2y4KLO2a+PvMn+IisMyFxVE
ULJ4asQWIn5q8nL1tHci7Juq3GAcEMQFIWjJUM8fHEnq+x6IEGp3jw4X576UIVwsCJfH7akaGz7x
nJEJiWy1xazXd1GOYOYz3SZapSX6pNm/zvwmeIfR9iT32KAQlsT2GjMg0ut4tAq9sU6ny8yrDBlA
pyY8RFFO+XHLgQtV8MZ5o/4Y9xZxsqrr0BdXBVHlhFbpi7Z1gnRLPWR590osk3k7lpkmOlag2znU
DhrpACebeFAfcO1BKWPFHVMEf3L1Dj2qYR3oRF0vPnNgjyn/XA1ua6SnGVtVCrILW+ME/B5Uckx6
ci8mTD5uPIhyn0cr65JLsuYDvVVDQdRWbhT+VWJh5cIVGUvMsBGKOQHwFt7RbbwQkyaBp42QcPjk
GaI0U+k8aadgVyh6LOx9JIRZKFRwoqVEPBtWwSCikPXBjbaMghEfBfbqV5c0C1M8VxEzh6GUv/5K
YDLkQdgLrZoWq8OpQkzOtK1R5uXwZwg129o47V5k6HAQzAeBTLaDE0iNfj1or+nlyKmpPXIgmbhr
jJEaD9kOrOe4uCCoD577GkXLoKYu6nzbKoF6IidZcSbIS5HK4mIlY4Ql6UJPyKbkRzwTnHE3JUNx
SqSPDYsaP6x8azGQeUzGcQweUSEt7UckEmjoGfjmX5qCOdTjsGjXPrixo4JziBhSnPnaq70dZIZS
7zXSNxKuQNk/DRGc5n2DTROYQoAwchshn/yS4B6G4d6cmCekGqUKDy0dZ1xODn+NuzQFYauzptlT
BXjuhjm2hU6ND3re0JTMCcGtCCs2iFmaqxaT9oci6LOXqnMjONhtD38zbhoPr4OSILw8MJcS5Nmu
kw1cBlYJgU13suvHYWASHUVTvjG6quwOVZLL25hBAlQnmOzYrC115jA6zCqBPxvzy3M0E81814Hu
2ZinlV3jHGybRDi0Ux0yyn2ba1Pvejy3GFbhSXVtLKSAweDHdTL/MMJh8vMTin6K2F2T9rrmKWpP
9F337GWR1I9lUuPaRly5thCKyVnzhfWrqvlmGmKbbMml+jTGGWEMU8SEbevJJs/PkkrCYvKHlX6u
UvLJ6o0GS0XOpEU5unJLIzLGziGwZzNvvtaG/8X9/rOacfwz0L55mssn9T+nbQHK3n6P/60/9wfT
yAt+8yBMry11QLow5daf+J/hW7+Bi9tAWkiPGbdIKhPkYV3yf/5j8VPobV2aG9MOPMD3b6g6f0W4
JGUFWDTNLTj9v8H/jp7hf3XJcMlBvADW6N3Ws4BZ/roUU9MwKlUn1n5Ic7w4iDu5thGRTDiP7a12
ived4IN3TOd3f7TjG8+c5oNe2q3ZAHrUdK7bAIHwidkhmosZioqwTn17N5RLdNM6w7TB6/IUrssj
wUHWlyCZcZKdnPIX/cIbouzXy/BtuSL0zsqYfVNRJk2Rp1rgqr8ItPZx/t6r2TvtZiRF1WWLuJqJ
UEqauYM8QAop2189YZkSV8NJkuv0urIXlDnW5F40xiTOkMkwc/UVuiurGKAt+Xl9Oy31R7PIfgH1
iPUOv3oCNiMNJ4B5bQm2kLeETtvP0yb2XbFvKdYp9x1977fx9FhBXWcEq/FWcqe6eqpmR93Wzfg+
aVLzUsVWf5Xi5yg2jlConcyy/pA1WPmHGEREXei6vRkiVRyfE3sITlXSPc6VFqfQgoYng2hWghRB
ft+ht64g3DKdxgjUO9VBZXukqCaQTKouqrBcVfV+TtKPpltE8ZY6Gzq/MUuYIiLt/kBt/l+sJf97
7RQcvuZ/XlYu0s/POn09T1h/4s8FBdsDOIHg/8CeTAhWEPIPHwWLBWUlwJtskVQscBW/LSj+b7xi
AfC+aa44BuO9bwsKPgowDHFgWLE/UFQ4zG+mcj+b0iHifP0+ey4MEn4f7/T6QnvHv/8Od/Pnwumt
bkHILLxq7xmwEjd54aMQio5qoc42UQ7ZRxWR4UUoirDEzW8CGaAzco6aI7SPel8elUjRUZVEXUPu
y3hUK+FwjMeRR5F6AaUIPZO7SpsSu3ShaHxVPPXxYmwMgRBqiNZsx7YmgyMsjLwK4JgNmkZvlVBN
UQQZpl6FVVWiQWb6VW5ljj0cQNF4Xc4frIos76jOKm0jOB9XyVaxirfY+xPrxFklXZTsWMKqyjv1
j4ovRBq7chWBTUc9WLBKw9yjSmyuo+wOXpa6HwlcxW1lFZR1eWEzXKxRmblHxVm1is8w9+xjckNW
TRoRIujToqNWDa5M8IIV7fB+OmrZqmZ09v1R4VYtWJtv0qPyTR9VcN0qiPPaCm1cctTJ4c+vb+dV
PKfo/E7bo6JOruK6/KizK3PIW+qovktWId6Ed406pC2qXdQtuBKGyFLQ7eEMO5zHzarm61ZhHxvH
eJ4f1X50J/6y7VYRIBByocLqqA1cvD47ZDXUvU3dWiiF5HiLJ45/Hq+iwsYSdQMvZtUa4mOZ2nj1
dD56naMeET6GfSlXkWITpJ7YEDzE6u6sMkZSDRMJxUZ05yLHs4IEUF1syR7wKpJGVg2kA8U1bDrB
rtYfZZJWUljYZzqrfBKXpum64Fe4SP7RV7pT8KRm4ttDckw6LBJciQwzWxWZ41GcGa06zWlVbA7m
PL2LjjLO8ijpTI/yTnuENen6cbMRNeHbocPQQNxGMlXPqp2r3xOjG6PTwTXdQx3R/G47d86uiQeO
+52ebU1jTs1pnxR5IU4ihaEV71/kXoql7tXpXBsaflQRu4Lpipw/BsRO1yFJXTPWi1apPs4+Scwb
m1iAbm8T+fyeaGCt9zGuv/clPKZqX0vy77CUNeZHa6nQHZtxTrQSTP/6SqBoJ9uvrHjeprKqa1lC
aw9j5CctNJ3F/wQLis6b9zwfdzkFxXA5W4OAEZJ6uELiBTW3IczXxt+6Oi+SvbeM6kyNYz/s/Yxf
vPPI5iaaAIkuYnsKoHyT2gO7yZwtEaxJXCMKpDwtBE+z9KL7SZjlC4FvttgDTs4NysjeeFg9SAw4
JxX9T4M9ixV2vbSrPQbmwUNl56UTJgjZwWYxaOM9bNrbSs/WpVaB94hF50CqdBBgsWLmmlDqCFbT
i44brL7LpWCIJO3SuGkbXAMZwRQ9rN1Ykn+mFE1+ZVQWboqLRR9mdYbxlNGgbFQDrMavY+S7gers
XvoNpttbwu5lcFJjOKY2c1J4EhVUf7IkZJ1gkeFW9d4Yl+oegZeQu9lp6/ZMaCt7cRlL0JMD4iFs
iaJ5E9ADm7eBHSdPfmSz+kBTRpsZJkieva3LNLAI6yFP29sBq9B032Gw2990ie1cNXTh3jsf8Zmm
niBLaoPryOzvBqeN9t2yTupywjvNsE0KpmikeOoHuL/6zG3HmW+nUuP13DfmFbRITUsO71IhcvDT
z1Ffd48Irf8ve2eyJLeRZusnggzzsLwBIMaMHJnjBpaZJAHHDDjgGJ6+v6CqqkWWWrK6ZndxzXqh
jUQqMjIQ7v9wzneIPkpGPn4+tWbCXz7D2B2RL3z6atG8eJqXoLsXpokRKM/09akslf5SoTkEupmM
QfOAH6kT6IxJqCc7exqs5abSBiBf5dSVuLpMrxqjIUfVuJUl+kqS9srgpk80D46z1aStJFgaSe4d
oEEi4wOC2bNolR5DgVIqAAmrk4DLnWXfnolcd/0w5Uv2JsE4jpE20I8dmRi0T+ikSThP0bYqaMII
rDdF00G2CS0mfylx6r1RIabVKg0rupcsG2pkTz946TTa26YvZSQ9FLqHNiia1x4B/F1CuJJ+qsVc
G1jPRc+XNfHNLwsU7Yq0AGs4LwuDh9t6xZK7Cwgo3KVzWvtUqJesM8hZeCjJGJ/vXeR/6Md0BSaG
43xK/BODZHO+8YYh0Q/AWkWgQsgw7Y2zrv20zcraZrzpF/JW44MsQ1dxpC1tnuOaEXIcd5pBAfyj
WPl/UcH9/2bsvYz9/6Ju+8bTkv1sObn8jd/rNjP4DamFq/t81QJqrAvY7veyzfR+0w02oRAvLkIM
rHL/qto0k7rNY3DNXtY38Phe9iT/VFdZ+m8u/i+aB0f3/lPLCQ6Vn/sQKg00INRsrO0t9nim94sL
lOfW7/TZY4g0KhV1OfMPXFWYTCY/KqxRv26r/p7uJLYXVV6VujnE4BGOutW9dZU6JK7adxC6ERmh
LcXktzV7ojobMx3DDo4wGbpBNAbBnUCIVAT43t/RkobpXG26ND8ueDDK0X1WA3781h6uIep/WYC4
3GiS7LrBysPA++p31qeqTH1D7Mw2qYbbXpQHNeRvqQ1toECFu6H6nJ/qi8bat8hHtaz+KZnwYXjE
posk4NxX042F7JGSwI4yu7mqccu4mryFT0/WaGYozvL1QED7plGM5ADWcow3Bir3UX5zrPVtUXNc
5GyWpZi2naa+d7M7bUsAOlW6fuQFxMeCt6W1ZXnE7RE5Xv7musEYuRY+2awm4yGHk9iML31f3Y50
YWEAljhxgk9HXNlOehDZ06x16i3Xne6CxCLpzyGUnpUCEt2FH1MNC0dbmrbaFyzYvKd5M6Ok3EyG
d+8XrqDGyiF+M88M0Ue8uOUA/hdbtu7V8MetKrLm7GRJA6D1KG9qMd3ZyryxKFRXkxm70ZyLAKYi
EvZXjrxyE7TzMShSLxz0+uw0SR0afS/iWWva2MdVxC2W5LvVq+6yvI2pXXYKD8kmXe/spDxbfXWt
BdZRosDeeFr70I/5fQpyC3f1xd4wFOFka94nsSm3muceZ8+XoIz4w35pUXIOS7cj/rWKFAserp5K
aie+KzDJfX2zus1eVuU1iuOQKnK8rXvrQfOF9lD0QbqBBanDLAjqnTmuT5qdIv3mvunxDW/YFIty
1kNntozvxDRSvyzutFeouEJpLcmT8FEB1eAzt1hQrIO5TMcxz9e4nLOEyKhOhEsPZj535i4qmK+5
rrzt++Q75ezZHdvnuqj76MfCcnaKGyE688qys62pcEtzRy1bjd1ymHfBWfTLHtA77ozBO+I0hoe2
jNeGI/utpmM7ptywbwN/ercZ324xG2hM9nN+ri5Dws3vyPQxXGAvJ2iBoJli7F8Ih3/UtfLsldnC
OJoIDzxh87VdV4dydcCLj/nrNBoFpEeSQnWrfSpAIG1AUV1P7eSFGuuGmDXDB65+PLUedbDn5rGw
9H2QY2xB7psIezoM7PzDauwQG9iTYeJwaE5a3lWsatxlh8ajigRrgY03l5jCgKhMhqg2tehJbhg0
h2t9PEGae2Q4qqJhqvZVBzdpypBFpixQvHz+DGoQtgOC/ixx9C2dU2j2RHnM3QYCAMlswvyAXrIz
pSjCbizrqBJwdzL/AtTEplaMC378En7yjTDLLmZwDL/urk60bRC85UaHGaXLP1PItSOQHhrH28we
xrDMwdXYdl9fjWqhpMRgkD5Ypmr39BrdFWAPGdK2VjE2GbnF0ZMdaC4OfaLUW+m203ZhffgyBVjS
xuVqSZdLEOTFeVenznU7BA4ue6f+BO0BlYlqNYIWmB9sbV5D8vFgDEwq9smsimqvuWFxci7W9Njh
i97b2CKOyqhJD9La2ynQTkuryIAOvq6e+pLn01NZOWFfZU1Uzdo34aogFpWO0ydNblK3De3VPNpq
OdEb0kE7AG9cNw+bxbd4oUbby6EgYRkPzU42VnU2AQzDeYOykIqwaqY9289bKBDXeYOfAdcagSlE
eWxS2sDRQcVfaARZEgOxJ3Pmaqy0l84dTAZySv+W+5aPNYjzqzX9/KOozeqoI5PdECeBt6ifr/Sy
rndjxWpMevUU5ZKlFA35dlH1g+OVr0V/3yzWHv4D29H8kgBil/GgYCoRFrJ8ScrD2ly29aOhhqfF
NeVZS02akDVex/qYLZPU8Qr4ZEo72Lomx562ozAd7ofKCydjbT/JVSRKvXCLc+FmNzhq4ASVAwyu
Mcvithzmre6lN1P1bha1fuEGwucplmsYru67GtuvAg7BjhE+07nB2fcQFLMGYQxuEHIG1k0rJ1aC
7nFK19AzxLUmxNPqCJJGVHUstOIgHA5fp2+JkJF8PshH/GX4tnj+HAE5PrHoSA6mW3ebOV2J2GBQ
WKg6JnYncrvxLAb/sXe5Dcbk5BbTV530hzUNwsIZwj7xs3Ob6t96WT4aOMrixu6dLcsLYkicstpi
48OknJGTJ1RSbJch2QY1wTtSWmyc5m7cZxmAXKsnr3AYp3tb6a+zWMFA1Nkljey90LUhrA0OgMkq
3K3UyuIcBNxAap1ehZeQQ+VJw9h1hPps9AFnzexDilj61cHThb65li6LoVpbX8j/ffbdEQLaNFBZ
wLLHo2HOuAacdj87hA4x1siPZZPlHyJP1RaiU80f9JgJeCA8N11SNGHmivEDN2R1WJeJIPvMHp+F
bS5Pl8HH6xLU1Z1eODEx9l7UOzdOul0ch/4qmMNW6Q+WZj/j+pZwTtQUrt5zzYrm0LBw3WYDPtd0
Kmtucw5ZrfCGmNkDM4wpeQuk52+8Fhxeqk9VhJ5vi3b8OAPAQ97xbZKudYW6AISXBgJMLc57ngPU
rz3nUBma/tClw7O5uNxl3n3ijbthUtaznTYidHrtjPak3qRmVx8ng6re6gyo8JLbsiza4cCQkF64
v0SahEmT3gw1VqxAP4yYaprKCBvTgAlUd/uBM96E109IEgbb5qrKWVEyLiJp6wmY+lWSuJvaLGlC
cQZOMtguiSG3pRKgvv12D636SxXYgAirCXEQC1XMqtPNYJm7bLh8H90UkrGHYLIL9Q76ZO5xZzZX
OmGec5pBjOLLECQ3fjY+pKb1tqCQCJaZu7U/TALjmG0/ynIOLYOl3pprRDHlTMlYNgSKKVRQxmVm
XKOH555HGVlCJXD7sLLNb6Ysd415VYP9vSizFogwTJD2tnOb1uKzNNvTKt0Ifh2agJl6KeWLgDnS
09JdlYz7RLTHpjN3l3B1yq7t6LpHCFr+Dqg4H3mNnFUsqQczZr0vavfaQuaP32rq6N7WRwYEbInd
id40G8d9N05PPq0a9rYfHDr3Zqx5347+kXruydC5z+Syfif38CygWGydaWWjLNGqpAdLmDc81JR8
4EVYvGPEDrZT48ZlZe+VTM5sET96eQ9j7qG13Yh4+qi1HpqmfFVt+kwa9a4diJwK+sOqlVdVqh08
WvnOqaIZpnvU5EQOzxMrV8gO21l2Fmi/5XtT+C8OwJzL2VC43Wvj9d9Iqzk5E2yXpLmSotxNJh2k
sHdZYW4c0e4KZ/qqQI8KdzoqW72u3T7Q8aV1KdU8PKkquLKK62Cd3tRiXsn0SrcJ7lrvmjk4kZsY
Em6z9RHq9Fl/5eKs7hIIM5nBQdbM/am3qW3wz53HQry71LrFXFQhChVqprb+MDtzjyyACIrzsLYJ
Q60OX4hf8L5q/jeL7n6vCx5sqmn7agGVOazBGZ/wTWP1d0pztpwfZ7JKNl7h3zoz+tf+3pKkc+tk
9oVmeQOCcNhonXnWxRINvQnZTuMy6fQmROaaHYLldVb6NnHLZyHKs02h6kjj5Jnek7CzxxZmBkRF
kcaLQVoLGeGlGG8bQ38VqUPmIfGXXAnjfhmtG2/5VFZGuEq+WWe54FbXNv0MCbgOngaX4qUbxuPC
tms2LUzvlnYHifaxa188FlhgAD55kkRUDcU9+7x6o1zgfjQjaTxl0wcAwSAmtntrlrZ9rpfW2tVt
tV9n8zrP9dvJXaGjs2PvJTPzhKCkTeV9c4UD/2hcngQZ1nQUWehzjaWXx1IFrzO1Us5Vptc4f+Gk
rvOj5THf1Ni+AVOXoWur+1qoiOHhDalLYWqOp4I7MNOwD9qKK2CcnUOCgsFw3VelboKyvV7S/mxp
/gPmnqjorRebrZbBsced0ZOhbbaP4/pRuO9kon9brZPQnFsdT1DH/Idj725ZsNyv47npRusOXt3X
uRHnRneeKsNxQsde4sIm+YifLku0aweDXOEPR/QI8SLa74HR3OFaj5v2xcy9bygG9lVen1K4O9ep
4RCjkNy0CBag3VlHLm26tXVjDkydipx/5mQrDCxwwtswwf5ad00RZrI5aI1lkofgmaE2yXPZajth
rnHaQebv+7cCDWPfumGxEIfo6AMypN4UIdu297KaDtqUXjs9JemqcdhYtOkbISdyg8j3C2EyEs0A
QLaYFMTKrMU1NGBITno+Jv0efa4fe+TbwxpRA5F+k3UwJub5wmtCBEtfkjZ7bclHy6Uar5gWX7dd
96RW9GmzVU/HlnVMmCzOk12tMLIv+YqWlX8Mrf3QaBZJXsQtZYSSbCy/IT3RqB+VuiTuJd1BqxgJ
w559UUn3WhX4NCngwWlmcxV6U/5Z0bSGPbKgY9I03nYd/XEjfPcjnZp7XdZORIDHbZ9DskaB0m6W
RkKLHc9r6l4Xto4MKUcdsvYwSUu5kuqKjnGTy0BuUIS9ai7HgCbtau9BdtnltuNGjZzXnc6iaitU
IzdTS8hXFswTtq28PpZSR1S6iOQZe/WXrINvSX+MmbZLxxvGuOQiLRTITOq3fDgKKzTsPcyoDPZG
htaWPZ7KhApe69M7GLPhPJn3tQ/ywQ3iRMh2UzpTHDTdN8sziCxet0nZGOEC75sJCJP4bT8lRHoI
k2aiy63I85HNzIo8hcxtgtBthPcglI2ABREW5wMu04oeMqVamZv5doC2tUldlVwJgEDkm7WaeSKJ
qd62Vduh2ZrqUHitcTBhIpGH1ZVviT9XB1eDZ+DNnykqPDLntkA1NqLwXhrNv4KztmXGe3Sd6rvP
XWst1VuW6P6+WRpoOF0+eZvZVG+VmJ6SvD5otkvrnlrHVXK1wS3dlLp1ZSoe87k2T5SmGGg5q6K+
EqDWoHhq9pXrcMJ5RvMFAoMexEvp8IxPWnbgaqk0PPmpwYKsc0xK4cbferUh3o1yNuDmqHIX0Fvv
0oEZDNv+CR1imyUHkUPninUQqWHvM9XX+fZxeiQnQhTPi7TwsXek3CDa66nrML4n2ccYoICajZPy
6mubJ9GX2XvKo1Z72hfhSy8ywPwkeXuBF28zwu1YSxqsRoh0TRaQJCBZ9nnV2CiLij50khHnBtDa
Md27xnRC1pjCBCa8wiDjbATEGzZOzRzXus4p1cjGPPaT+GYHUDxsdQyEtVcVbvXuAzDjI4yVWzUR
4Wk629GHR9nj7BsRro02jiUl35JAhLKsPvpiuu7K7FQur6k3hk293Fl2esMy8YVQrau26PYORRuB
fWEViKPj63d+k4eWWBBegSSptemKtcCtBRS1leNtqp5xH9/nrY8gALCA47cvTBXsg0dJfNG0Sa5Y
kNjQwK10W6aDsS3zRVxpGeVp0l2PCYFhaBPOyaxuSjO442sZZa6EWYDOYNW+2dR9qzU+TyCR+Bo3
J1GLe1aSwbVCFfnUjb0ej80aIX8C/AG3zILEX6oacLDGudsYV1oOEjfhntqgsjrlMn9U6MJxTU/z
UWbiLrHaLMYAiSO87q4HZQI6H9eHtWQFPEEMKGbteaiNmxRHemheRBDjatekF3YvabEs6cY07rVA
9lRE5ZN5YZGtHSOIsqV8H4NtocwNC0q2cmn2XRZ9g+l6Cs4gdRdGObk1bvPC3/eiuIVkyLXo0+wS
wdf4T3a6PpoBJ6cqCO9OVu9gpdmZwRBbtipzuRgsUCEeZOidqVPkmGj0xthJ00O2ZjSItvcAA/Uh
F+WL6iip/3ecPyyHr2isLqyxvxjni49fTJ2XP/+PYb7zG1iai6/mHzQoxvK/D/OD3/iXCCAC/SLS
CiDe/WuYj9+T4uWfjE4G8P8a5SPpQpwRXAhruGd+EDz/AwXGz3N8RGFIwpC7k/eGKw730y/iftL7
Kpn1kAhmxb1GXO48xn6tiVuEiP2D17vz3ziaflbzeybSEfNiViXAg5G6/auaHziSg28qo82dyzzq
DVuLpKl9qLpPtn/4BP7EC/rrkgJ+A0oznLI60xnbBcH1iz8C/FaZ+wMhBWsLXMGISzhJmf7QBizr
FuIVOlXXYYYizzBibkQ9XymjK5a8yFCr3uUmEMw2hkIYWKnzdL+4g+Xz5ZrkV0vac9hUiIL3aDlI
40QD2l57WmKGCZWXiGTjFA/jAKJ+W/qzNUTa6JbWVTCLsjtkBCCw1caKHcSNVhnN52z0NVVcM3kg
frzV5RMBct90e8BBjBhqNJxlVBVFMkSl7TOAk5Vf2dd0+pW8bajyzXjQCHQ95206f46tkKderK33
XuVzY5/9FYRS6ojk3LIm+SwZrgogQAaYbseU7TJHiFtWm2IyJ/yJ8MUAps5NmevJuVnnwgqo/Apy
vbOBdmmJ3KR3GJlO5Hr5V07loRCANUXkqZFp5BZTZ1BYI1LWg880BY/0WmvZQM7GpFV5d5qXkVSF
WWev1ABQIWvz5GfdDJzFmRufaZtdkH5YMq9wpbNEOkmXqxWvBtTk+QL1K/J2MwiUcHnUjW0zvXRZ
PnVnBwpa/cWfGpAgm7ohRRS6aqcr/cmb5oLYsBYFtSxD4GFWQFMz0ThjhtCdhtGHO2v1hVafQGZH
XIdOJrDiQpf9ah/hvWStdzMMnVvJO6FVnUdSIos2JDf6lFSsFSrbXtohbIgnXm+9oTNqMCMc5F51
s47eqN8TLtpVz2keEGAWLy1SC2TaVPUgAbSGaUkw+MtyxxtA5ED4gxydGjW2LfHAOi2cJ9Ziegai
jovFWbp7RMCyuq2EZt8kg6NJcEGCaLALsuu5Sxceok7Jpdq2vdloGBd1lxhFMQYO4xrQHxH5mVYR
rYObV3tVsOUPZ6Z7RGYgyf5c81au8YAfRO1gdljp09hXDUsG/m86bcTCcD290QDrM+c0k6pmMkri
VoRHGTBi51HZUqwEXoegfRqoAUBQBzuYJWJvTRIpA/eqYtdSMT72CkWRy8KOX1jN5M36OhnO1B4n
WTnNteGWPllXau7KE7kEmUXxp6MRAIywZtxi1iDlPum6yx8tZ3KqTb4V5rWrFeQgE1eAmDm2SWmG
eOkCpwSr09ILCeYo7Te9KQmWZxi7pCeJXwDgrmn0Hyy6HZT/jpgPgn5FP7Yak81LHc7Efj32LAyG
MZZEvPQGy/lgRapCOrfmVtvGmR344YWq1A67s5dGQ5IBwpUSwSSLUpj0eOWXdm8u0rVBfbcFYS4C
7dUmMzNQNGOrITZliydBn6lRD6c+d+o921hX36ZDzZqwFVMAfFwbCowpQRvIfcsw7UthpGZ6Tvgi
+zunM0fjIZ1tHt9YK0sitJsmmYkAJKmP1apl106Xv861ppW4fgLG3mfXr5N8o8+rJvaLpEfGq2/i
+9BdAcqTsGutvapp+LMDW+iy29F1ZF9rnM8rmHcSZzZuiSQDhU6WXjpxSi7QTusDQdMq2zpuS9wE
wO/uBLSSeMVpnRyF6nd0iP7kQqiiwhDj/MBTOXnRAqjLfmRaz5xpYwwk3hZsiWBx1a8mrp6q2PVt
YOcrs1jTNu6TzFh9alB/Xpq3rGZYZL4azHUDnkuUXvTisMZaUSM4sWE5MgtrgHSM09e0I4Og87Hk
wMOSH4o4BmGlobUozZ6+zmYmq+7xf+ujf9RHFyDF/1wfnd+XBlcCJdGPILIfFdXlb/xeIdnOb/jk
HaY8DnXBRff+zwqJ/6Jf3J06ylVqFZSq/6qQNMP8jYLF4W+aJl9iXK3/qpEu/436Ap3jBQLBf0Xi
/X9dJF1eGGQvTFmkGIgv+Dl/lr1rTMuhazF8aqxLkIdjWFejS3iuU5A/PfjV/g+/mj8pXH6xdV5q
Mvy5oLcudkQf8ujPL2fPYqITbANCrignCs4Jtv30fn/9Kr9EAV/eFS8DsAbMCMhl1/7lZbJSW6Gw
gwk3usCNPdqBY5HoTM95W6clT4tdImXN2ovBBRtWX11jC/+7FMgfr/Lfgvbff4oLjsGFasLbtX8R
kvRzp49zOwErb/vmIy/19G4l448Q5u9N0zhf5ajsDfYweaxcdhirkSn2PhdlWd0X7a3rFeabIyS5
74SnmLs8EUjBVVXejU6vvoAEzMMV3dYVkfJ0cxz6sDE1YCmhx6rMz4LE345zbxMbrtD4w0/Mww7C
VBHnOkqLzsqHTy4EJ4tdgVqUdlFuGwaSnDT19Lb2y60dtMm125Y4fMqs2TJhnr6ApWPPicssqpR/
CejG7va/vdYgfj9LeBD/55Pk/6zf+o93kb//lIrAX/n9KCH6wPcB67rQcDAs/zgwfm+2bFg4yCKx
vYNmurRNtGH/MNCA3QGfQUeig1oCa3UBufxDOGX59GhonDyMLxY4d/Ak/8FB8vM3G2O6yZNlWAZN
V0AbZP7ysK8ZnvNlzAj7WBux17pEe9VGu/oblMsv+aE/XsbmwOL8u2j3OUl+PkDqQBnGCpg+LhLC
eOH9tbFbsxJ1kaQ8L5b9dTKndq96E0q8rJdbN09ZkCKIfnfnkmJgVWkeDbVw98opvM0KMH2T9El3
/MMH9yfnHL/V9r+/+j9+TCIE+DkgJWAY/BVsI2AaE6xTQ7+2bLmbm4zDpgJmfCKV4Rv+ObZVPuKy
AR3c5q9f2bj8Bv7tpc1LU2hzAv7biU47NcF7LcwYSEB5T7r78DxUk45cZeyZKXtswPGzvBPumJNK
pw/PDVHBzzAj5bnCZ0pZ83fMhD95NIB80Iij7eJxu4Ro/pG/k2ewOXRQhPFCcIqzmTW92DKPrD7/
+p3/2cuQWImmkOfv8sz//DKdNBg5SlIvGmRDh5yYp9AB9fk3rfefvgrfFw+fN/3+r01+47Z1Z4Nz
jUW5BiGoXW3r68nHX7+Vn60jPx4frkmdK55HCMoC3+c//saSriALqRBE6NDQnYFwLxGSj+belKyR
rTVhbxag9PjrF738fn56cDhBaFupCLiX+Rpf3vkf/CqmJZN6UAmx4eX01haNuF19EzxLUKdvJlHC
G28pLok4FmYs1ThPf/3q//Z7vbw6JwhVAWQh+yIY/eOrs9DN2LkGZuyq8tYJGu/WTdR4/9cvQp3x
65sEngcrDAICcBT33/gdaWuglScaO4aEvUSTk03n3EV2WaykdzKzTHMIlEsR29gnzoBPiUk2K5sz
Zi2jEtljYM7DG41agb5KZ9zI0s6a3tLRcPZl4kynrJjK4+iLfFuIyyg04R2hLUGgBfE3v6uNlas6
WUf3NenYTW5o5+TOr6QzbESuRKwcl0azYPsGiDfVx8exX0TcoyM4yd4p72arm9hz9e5rUTTrDqEE
qFe7zL97na19Qb69bBWG3mjhY17ARmd5nHeuOtqlV5/LPqfjgV22dVpQUVZXfltS2X4bnfyMQydB
0+dbSzzpSRObjkFu3kxU5Maac++kk8l2tDoXIuygrPXrapfjseJvH7Nkyh8l3/+OmEzs4kgIIKel
/KYq/BitQQJ1PqFUqZ+VNzDmF13Jn5lt7yqvWOVn7kB76KFZ0ZJFogZIzWSbStkigaoZYpSLenYt
b4lEXgWRtpb2tZ6izI/Qs6/vqQGs1+6lZAFb2dgvWluscT+Nzf1CxtoLoxs/Rp94CdnwHMDS7rxH
SAPNvSkvFNi2O5gyt/YewpCDZ2t0YI2jdUeLjzB0xfySNb2K0avaOwfx077lEN9wSxsH6in3kOeu
QaKsrw6jPbY7bmnvvl30t4wP5xZU5HZdLyndrjbc5vkYIJEZ3JjQU7Vv6GEjk51BopKHZdTwW1NC
dDCCix6YRDc221VIBHeO8W6rHPXKJbnETVp732sAapO0GK+G2UbA56BaLEpnPyzFfMxzLYnhvMs3
bxz2lpsYYTvyBLXJBmT+VWZh0UCh9lwafQTK9oTe62OsjGGToggRhbwHVow8DBDVIWjS4Nbt/erQ
aLZ5qJvylDXFtVHnTux5ltoTWPzm5/smbz4Hq7yS2vhUpwN71mU4Jnr94rSWOvgpv7HSdbTYqC5N
cRqgx8owcoDQpPouDMU4rHfGGOXnCrpDzrFhXkwd7aYZZuLMbfMBV3ewp+ZEcDkGaVTY64g8S9sk
y3DnL6wd7dqWUZFZN7qfX4uVHBB4uVWcE8m2wXOigxjoc3ltg/bbSCM4YK2yIoLf13uUDeYh61Ry
C+v+Y/ZduRNoZM5mlqm4Bq98XO1Ru6xt0SbUHuLBajlDmwCilSoUs61Ue5SBp6Wb9p09v0pUTXtf
1C+10smtm52bfK2Zfln+Y9A06hYsbPCqRoTVuV7egKgNbuvKWUIxdaCDtX6NzV59dTptA2KQH9uh
EUjnHZKNr1gAk43UekJkklaiiEPWPazpY2PaVwxoyhNZgu0mMN6UYJXomct7WdRLBCniA3Tn3pAG
Ey6qFfANpjCHh2EmWc1u1j5W/sRXy7arz9RZdqXlYWlrgcwHzYsBi/tZE/NX9uZp3EzZGpWltrdB
s1/LWfvUMishnSCAaW7luFUIKWGUMyGT5KmCfKfzaGHL0LazKz+SC0+mcrPdFGRvjCNvmqZ/9on/
OLteOWy1SvIFvRyCi3MwnZRU+2LOd4tgbNV5wa64rO1bV4tx7dwBy2AvjFSu0ZBlKbx8fJ3K21lv
fEJnyZdXVRvSBXGASw+42XCcuvwDGNqRqaV1dFLWWptqeVedRu9lozNs+YibdnwGYgMjXy6vY+Bd
j2NVx4xMRaSTLRfjMbY/XLjA/ByBcRB69ljL/GWZtPJvCjlqxX+7q2j0Tcpdhk2Gwc3885VYSqzi
HSvqGITNigNonNp6q88MdbYOctdv/uqkJWv7fnHHQ+AqdOiM3boVDY3ZJdsZsPS9EGCOQdlb6LfL
qmk+wEIE70lJDY2tXa/jSQ3Tl3Fq5PfU7hoiozRyaveSAHCwMnJc3hBjZx+aWNm9yWIZKKrqlGS8
lHDRc5AP1TtQCm2MZ2iKn/VCyS3asmIZXGnGHK2eX333MJy+g3RFU7Q2/sAL52t7yb9lXcqV60kN
0/0Mr7nVzZsB7cat7qSII3HDpQ6Wa1Y2eASaFVcBEEeV6GNOS2yCwxJSIS0DDQtP2vdnWbGKSIpr
LE3+vU58bL7zJSrlwzyl83umTbDivdFd36exxDo0eo5Y7zLdYjetd32LJtWnv4oCe+o8WOITKcEp
pZjcyKpGqD75SfOJMrZrt4HSTC2acNFNBKcO1Y1v5zM5vk3lPDoS0R7huxdStp1Y3CiOkvwyGeOB
CGfpe4UcSHq0LDOhAC3uYRTiie5MUTdM5FCbga7uSbdAhCdK6IebyfSwHtJ3ofrEtU5MNlTE6kxK
JBNfzSUEczMw/x+OrIumIO6tyUU4qIs837Z4p+js67x4xiVrZpEYFXt9MB/+EnkmWyEcwJWZb/2x
ZukK9Saotr0zJHvPTR0jNPXCQyI8grZnf9IFy74cMV1uAhMHX4Qjp11C0hjSr44HQSvCGN854aQW
/MWO5rC/lyXHe6VQopvw0pGGlGVNcZBVtrczu0qf415Hd8K1rWy06XlauXv+UW8jWS/uSVQkLMTE
jJqMvletKq48p/eTma1ELY1j6bPmYtujz31y4LFoikjJeVERMme4OMpU61PgK22KAjrSZw2RtwUD
Rg+cWHiC9Yfb2X00l4Y1g5ECmRUyK7OteICz/tjXoNeixkvmh0kBF4lAp88tkUqTOcAuqry7zsz0
ksjctCLTuWCBFLYOOP9wXaQRt/1qpvwCU+ZOACyIyoRxusDTr/wU8Y5X9A9IWIaXzPgv9s5sOW4k
zdLv0vcogzt2s5mb2DfupCjpBkZJJPbFAYdjefr5IjOnK6Xqzuy6mLspK0tZpkQxGEA4/uWc7wjr
AXLm9Jm/Eo9QkebF94Fm7U3N5fQmZ+Xdc8uzLTFW5qGLk8HUbOwkN3ezo2qsGks1VmuSXyPFoeQG
XxLFOnZl8qhjlz4G7CM4OEnlyzXxr1wMn/zT4ZrTWiI9+07yPIebFQ/I0nsnHdNt5YlOcL8a75F9
QudjGG8ooDJjh9GOIzwgIB6796tlhWW8Znw3kPUOBf4SJmP+ZvWIMTeTL3mEuWLKZj5DvfVJxCFv
xAx3yWxLoZBmNTD1xYqIHAT4wtPFXSCItJgSSyIjorS+1EXQOjzPYEyv1aiJ8IXmRUa65aBa6SJ7
9nbtqBGVlEkffh2dWnGry2tiq2b3ctck8DtXQRYV3r7XVVSs3XgAfdSx8/u82Fgiz8Jf5HCCAOXy
hF/8NF2Rv5ojYBjs6UhhEr55bje9zF0j/Z0Qpd3znK4dveOYQD83I4TemaZqi/1s5QsH2KArxG/+
wpYOzNaPcoZ8PZHcxWYQM8HtSNT7K0HC0j9F3B3ZVnDBRh7ydlqeJjePCPaYEowRRTZxEM3ch+Oh
Fl1EVi1GRr1FPDnfIaQiTDCdi/gBcz7eXW0bN6c64TODAypYKtw4JapIq7CIS6m5eD84XyGotWwX
yo0WiqjcPsrcJ8czSbqdA6fHGyyW7I4ZsVAIWP341ngTNigHoAiGWJnb9squqT+hiGV1sW2ZbDyz
93KfS8KSsrXBHppt0hBIMLJzNd75JM18i9gXX8WqPk4We9bLA11G/jlOUlxujfGcO9eNZbcRi0i+
+dwix2rJaR4UOeHhOhpHxiYuWpN63V8PK3aYIQp+IbvuU9AEqGyU5071eqLX6s7KHm0WPSXSzms6
C7aXjhjrTdDKfhMRy1KvfGuKHutmcRyQSQrgwhL58jKWrXoAE5d+b10sWWxZ0OPFYd2/EWZtH6uC
JBSO0/qa11J7BucAP9kXa0oXuQ50rtSGBXb7MstMp1s2wmzW65GXgUd9DICD5AM5N6LX8XepSPBA
MNGMK8fBN0ImmvUOFg1dfyExRG6uSfX7sEl4ctat4321q6TRIB2H5LXi5EcEbCso6rDhrJmEtnhB
py46/+syJO3jMGrizFGL4fPy8TASVeUmcLwS1t9QvmbBoymo0QVxpakcyxn792p0+sXs3QlSTEnT
MOKHJevqGDAcu2OmmT/gXVQ8B7wGOXld2z06qGKA/GvEUKN0oHxZjoVryjcn6addMtpYmmSCPMqC
9DMimc3SF+LyEkorvyj1ljOkKfmMOKI6pr1lEGoPbYhtYwl1uWatL6IVk5VlS9LJ+CwzC0Jeg9rp
ceQc48a69jKRDJ9lPI6P2h+cCVRcVd2POhqpN3iwBis3sLCojD5t0wYJcvktNVGWoWmw82HT9V3/
qej98M7Jc5e5eNAIGtU6NSgiojFN1otJywfZFQHKyWnS7opICtRWZRIjciuIs/vWGonjvIK98aqN
ppeZAs0T3bKMm6wsY1gj1hHJ58+EbrlU+3n6BSmEjw8wt8y5ChB5n0c7VLcFw4pHEHIy30pJ7g8t
j4vJuhzcMmZPGnik901lgxObaf4Tjwu3I/Qq6RElBAzBdijMNUY3C0dYYAcxsmFUUW/TNPZ4IYey
D19pjLKeFHUcJC997Mj6yEohOQWjiL8Y2eTF2uGBNK1THpDzlmmlfmqx8aErHnLtv4bh4IbQXZd6
Gbdk/6GLW2xwr/kUdP1Ok9Ly2dNAlc4g9saHcvAK1LUUEOACKq1ZnCttuKUp4vaOiZS1zZpZfXEC
k+GgyOc5umnZmwMAsYTtrSpLimuTG8gbZAKLt0nYhWOnQzlR7hz+w35BjuAQOzappw7xIn1BNqbv
iER5EI4VW65Vk7K2RR8JgxK9CjLDbdS75TvZOBwgEvGqf61ecIEklW7vXF30A0o4QIGbv541/Ybf
/WmehpbJCVzQ3/Dk0Tb8slqDdD8FMkn0tne9Gq4ma9tV5mXFvILkXmJYdMVz61XikiOwWItWw0ur
WoLYZG34uJRRHx4hiE/HrrXAUniyLkZUmLZwtoDxxA9SuKbfX/P/96z/B4qzP12+f0kuuHmfsl9S
Eq9f8PvixQp92GVoydiesFqE/svo9D9RQ2xRAo81rO/hHPeulJ8/Vi+O/EfA8NYOoBSFjIuvq98/
Vi/C/QfuckbUYOGFw0Qy+HdWLz/PNDG9wz0m5scGE8xS6F8w851jRFbXNNEpbWqwUY2cxV3hqkJ+
t7pYXus37tOzJpnBQmTd5cunP71X/8W2Q1zn0f+81XkF/NwAkAI2rdd9629orz+NjrMxg2GqW3Np
eqXkRkIWip7cxEH5P3tR2p5ABEvK2K6bgP3k+URcD1hEYIPrRHQJjye/r2L6mL95XT930FccgMMP
xYo8gMP0r6+LTZmnxViKixw1SIqw8dH1dFmIdLjIiwQXbg7BkTkG596OhOkIkRzMaLLbehjw94ox
74gbJ7WCk9f0g/ibibtgl/fT+4YywGM1ApaavYXkZvm5wy+c0pU859sLU49l2NiN7cxnhOrhPRKk
qv2gmFr0WRSO1++M7CDSMDZlnDMX6dBtEoiYj1EhQwhEUlfLrkSrlN0DlMq8v5E2/rJRZ5fFVIia
ljUhKA3+yb385/G8aGaBHVeK82JP5XQ0tW5j8q1JwFslatJymwLefMf8NzzQnBbzBtla710nYjr7
Pcv1v82/uX6rP91sxDkC5vc4U8kcZmT7azRFnaUxFFQ05BI8lF4rUfXlzTguRH8uxZC3XzJf6TT5
m2v183aENwBVEz82UC/ypwla/2W/WVO+k4w563MDyxm+LD6LaOX5hW2vK7146nnxmE+uLNxN076R
Ff+dniA0f7PB+OWO4WVcGXlQ8PjEs+D79Y6parc2PXDksz3l0jopxzD7cVFCLivVNllz+etP0M9b
metPzWX3gDZesfbsZn7ZqTnQKNJUtdVZQl4B5Y4m0VUYHaI6nfZ//a1+3nnxPa5TLj4KFG8cJxyN
P99hKk6ARYE8PRW5NcO+/f0tFKnvUDD1Fvk+deUux1kzDD78m9+ahXrApI33U/IyfpWLWL5bOlAI
1Mm3iH3Zh341bmTRSv+uyShAiHyc426L7YWkzL/+zr9eTo9FV8ATwJeEPRC48stdBW4w6Tunbk99
ouAbKl3xSf/9OEr9kTvpr7+d8OQvR6LgGSYQo/A7gDiR/Fwvw5+O6j5rJxJrWoOdnTS7bWL184d2
ltkcnCRyPbSRcUMwX4S0o4uIlspL456rMogxFLVqvnMCBvymcCPam7ncsHbyIek24TnuEOqOEidc
pyfGtJ02J1AVzisSHEbjtuU/jhGWvaljE+wM+nby4vSJvPMRY3AZxSqydnDxssI92daC7PDdlCyK
kIkOH5GOu2/t0JtdYonymDqLd8vt8K1CVrj37ELfiKmFp+bBdohkLA7lEhIxKZUMz/CB9T6E0vRM
XGB4lzVRzSARXwosyWBH8kt16VAjb0jXZBoG4azgTUHjwkP1xfFF94iKGtukqYpdw6LshCY62ddx
9ULS5kJOLC5sH5f9hoYo3uuoZ37VN+kbo4CPQC++vRrdQtHLFlhZIS1vKigfeyBW7loh44n2vA0O
OXZue6tD3glh5XRXrM0OKEeZ/XnAmGKBmVT6UxGuurbu3rpikHs8aMGu9si7TFQfbhf7t7zEUHwL
R4lrcVYdabJNMt+4XnHfs5d/8ELKcu1r8UC3UzyaxjYfhlp/HeZeVJ8itOarAtRB/eCgP4dPkgtY
BAleRWa+PgybIQydr14skmZNKoW6yGb2ThNz1rWXxnrvzX60H/z2Ka9q59SkPqt4F39q0Kh4nab8
sXrotdr6IFCss0x6CM/kPz7HYZF+yU1dxhuOh/yu0Ji9RRg7d1aSmk8VXGyqesANaiiss/IZ1gBw
Zj49Q5olVrUKxd4olaIIrdDkdgUamk1k5vx7MXlnSXeOwTkMGJlFYBhV7lVYylGP9rdQp73h1MTz
d0+03poVhSD8de6PiCynMzj24LMZWX4wSqjyQ0qflSDPDvShsbtPMrHLH87siWMb9jjqHEAqqV+a
WxVY5DWMOWiEIlsPtroZ5gmNStt69cvsLtlmibhCxl2CXckmZk2qbrHLB0yUUvako4/zcuPG4EI4
kw3bMITImKRTPAs0C9IrMck1P3zVxFj2kqNo5+qJGOrXWRR0rGGud6jWx9UsJvuLyMK98YCj6mRo
IW+gvHWz4S5u6Mok+vct8x34jAlTuUyy1BYsYbnr6Pl2Rlg9s9x8uR01yxcpc+S9Vdvc187cP/lL
XN1mKkvuMyIYL3niqG2npuFssaBBwx8w3VkvY8cwS+MU6datNCbZesQIM5Sby9YwiE2nd6cFOLFu
BvzJmZjKG5HqvEA0P5bl55SEX+tLBnIEGBPMF9ZA5FbmYBuits6JJMjFh+LKyU9LDc6R7QOmxrFW
Wt+GufT91yjosvhT1/I4p/dasjyDhWjL4iNsjBnW1lWt/IQGw/7RhWXVUQ4O3XJviOKd9hKTm71h
qkGq7e+FGWjza7gmgHLjHqfU5VX1gH63rNFIVF5b08g2NuzZw4AcMLTxOGCp6pBdT+UuyhuMjPTl
oLmbueJvMI6VsieYs+ImFbAk12Zqh/CCSXVx1/1EzO7Jm3kLYCoUU9NdJgFq5jbgJHYJQGpCGJ0r
0XGufBpSLOArsleZ1YO+iBamdqzmt2SmM7dvgmZ0L15besWNwm+53Lu24gkrAe7F78vM5+OGEab7
JjsKx1PLEv6ljrjFoKsDN/JvMYPzVApUFnufJyV4b/qQs2MN0EKfFtkgo9848Mw5cdvFMX1TraYZ
emC8c4QOzGNVqaQ4DanfLvcovUP/mSzXptziKxqjgRAzx0ADHMM2BIHQxjLkI+0uYCKXEiykkq7X
nCHadOnRjrDy5+sKqtHo7xabK5RumWlFgB0zopdvfBI9GA9g3n90aIby7KLsGhbJ2ioB21Q3gqVa
kZwJTkQgwlB5MpxdnPL2OpwdhnYrrrCqd+Cq4SSRQ8E2YZWa0LG3NV5QMJnsAVpMtunSS9a1hR38
IIAxTKtVI4hVQJhv9GxtA8zDwd5LFG1+liZBvmG9Ab/U8x1CiFh8hs3FKwnvPTEjcN1P0QTz7r2C
NwqELySuut9QdzEJXY/8Y9rTfhJLsGUYmOUXWdfF8FUzHGXcpxq7xDU+w3d1393K1kzMEQh52tnk
dEXJB9VH1z6QDEb4K4ek2z+yvQsFszzK9kOTtkn20mqERbe4Kq42mVQoJ/5Sd/NVVhcPVRY/KqYy
s7vqmeKCPB1pqlzyFOdU5R8ZZUtXryDssUddVzE7RI2veJZUiXM9DfmzpaL0NYDUviVUdlqVIXL3
/dRDX0dMH/frQcXurXa86atX9/GLmE10auvUx5FOWEVYCv8TZfmr6pPsyI9X78aaHmgVseVaoeE4
+24MA00NNqbTtmr0fTRMb4pQ1RXLs2wfh3l4Y+kqhqw1c5/Jtge8HVtPNvAudsMtz5aJqRqLk4Zv
OdkPLefKJuojBqCBIQY5i/yNII5mkyp1hdQjPUbWEwxbtZhmV5ADcSJid9i2UbI4IKo5WMJmwoJi
bF0+eiGznNBayCSyaEXB1kR5eSJEqHRWg6eam4AlbnHEoWQf5WLiQ1YV4uAIk27zasQ9n46fyMvG
Pw8Wql9DElKQGFzvbKZuPrm5p86yQkbCNSnPBqrn2tO812Sz+CGxNq33TSZtuXeA6q/KaVjYZYJP
JfVdPTSLmIDDNfOxQ2oCbSZ/d5eqe1QJWMteBMOmWeJhLRBMPTY5f11PXMmLV0IbW4PybS+dXdcY
Pa8Oonzs4CHUBFvzwFsEeE0NP47RtnkBftvBwtDNxDMPnMO8dgJ2SYiaRvEREbd7yWfX+SRjmmEi
QBpsvK2l7FVk5xk4oh6FJr1Vp7awuL1PhZDsfYIoqcIvLlyz/NaMc876l8OXrtPrc0rAHmYW0STM
BNs6hHc3ywGAHx5+aKF5ObRPGQ/rU5KgfXGSJj4XziiPkkGrWZsoMXunZdsKCFfOh0InswW6LMqH
VW664TQlenxtdNfca6+joOKnDx+1agTPfCTbz3WVN9NmTox8zWBUv2Rwu05p1zePGjHfMb029ht3
nvqjrchGXnVdn22XwpC+kGWeu7P9tvW3sxl1vB7cIv6hhzn65F1Tz9c+mFEbLcrM1zHggazRgf2q
2ZekmP4Z2B74i0PWIkADy03PLHk9MZoWu4E56KkCGrdqHYfnFiTQKCWcucuGNcKl4TJnYBdMmBVP
uI2YI0dqWF4dh2Fpbbdlvgtgkzi3Idv5fiXsChFaCUoCFjEf+1MYzv2LpuF/4EAvU/5Amd91U1we
9DC2m2myAZj2I3q3bZKjO19ZbIXXLiiSgfzaebpJHD/pD3lE2Abv78zuJpoK76rvYUkn5wTtULpM
bwzEgy15NOLJDGzUkaHhcSzwEPaEuu+7OCFbPq6yZ9AKb6Ip3AM/oGfWDS3WK28tAIR5QTgD2lcE
G5vlz46V+LxP0r4+K/qmvYMybKNQHcOT6srUkBPpDfdg5scXNPIAA8Y8Hl/gQOgTG6oCulxR3bR1
dWNB1P8+Kh3f+KUK71AuaJQagDfcJoZ044xBh4wlOQEyZycRFq5E2pJ3l8XOucV6iZ2a08I6tH7V
3XnNYr2FNCrTGiPD8p0Pq8RZ5vj1F9grLTvJety7Q/hDAh8mT6YBFLG1FoALlCvkyDtZlB/IvJPb
ikUR66kseWejBrfnypLr6kzsc+Cx+9mIjv6q7m+kLlH+eu23QaM83U2hh0bAM+LJpwveEDacHujJ
2y0Rw+8e8URsvKpzEgzJThEj9GDH0n7W9AAnFiyYxrtovNXEbKyXsEEC6S96m5k8+Oz1cX9r5TAa
Q1JC9kjg5AoFd3D0bNPuEe96aMQye1OGyEwsV10QDkuqn16tFSuNtW4kX1r45akZYz4jqhZf3DEH
hOcmNsmhrr3WWckuMsQ6F/sO1ZjBEXvdHPBaeEG7kASrzWIX3zsnSNdwd6OtMVZFoaNn8kDjcoOW
hnbUKpJtFSVa7SfhjN/n0X1p3a44sTdKTl7ONogq6xHXa/BBj9U8GfrI25zOAwekPxfIakILrLdL
gbwJ+6G9k2htghv8oCXrGvZj57TCZJitgi7EHWd52nNWVjP791ntWc/wU6NwHxoS5Q45uTx4A0Md
f6X2EZtQE12Fw656tB1bfiZKtN+z4fU1oImCpkyI4lM4YVPTHrjEoo69R6BeGFeLiHibRn5BHto+
jilyFYDK5r5u1XiakTVyZgfiHPuzBlDv9k9wLQz5OlVN+hMbsgnf36tCDggRsrTuslx+ytn/HPx0
ZgjIvtPf1FF5M9icYWGng7NKXV6EaavvHGU9mg9rem0G0MxrxGOQ6WrO65lYnAL4FZoutBzT7dQF
84XPNmIy40aXScGGy+PiG61x/lDQhqwnyEMPNVDCDXz/4YrR8HeJnVCUcZ+kDCBUcayaKd/Ossye
8qg10CukjSfAJvnHDoPqq6us9jNUF3XLGt9h81KRhpYp643BKYf4UqKyopYuDqG0lh0ja0AviROL
j24ElLOQer9FtZOAHPTcbR+Rj7UScHngUF5Xhm3Lybh1G4J5oeAg7Sma11R3xb0syu4RozoAHOfK
c7JmmC3ws26ijNrMrsf+0LbmR+YW6I6M6v1m39cZOSJB0X5dghwm+G9uIBbYqOgG+IlbquE3j7+2
WmcziHUiWe9F3zTwY3jWwkjoz46rwpsJfOstY0XnoTcyv3JDA3kwaXyuiElSxAmWwZquJkXFkgtn
rzNrnLYeBeBTmof13UDyyRvcOj6AyMA+UgYaVPYx7erIrnjDoC5+cm1t3za+kSg4qAkvtQt2vUOH
aK+FqP1TG9vBtl8iYhJd62jsFrB8aWH9bHuvWvVaIMajRdfvA7PyazdpNkSyNHiiXTQRbu5/Rawq
3xZmMaw6gQ9uqPd5w8I+2HWUrFvegPfSjV7JPLGu9uLo0V1EuxVjkCEbqMqDIP5rLQCq70fV5UcS
2NiqJhNM/K4X88UqscpTR3veq83S8mEyAdgR5s+8hOBMS+u9oOOY3nyMYzsmwIjCJ6db6KKC9kuV
jPN9qGaPRBCr8qZV1C9sLxk3Diso2OXXcinH/gskJoeQTBGZHS5qfrAaJOr3qEomIhhKs864sJfe
WPmGfDokGt44u0+Dm+ENBoDcXEorGDkx5QDm0EFss8mgZGeYvvI4ucR+GKPoZXL0zR6TNjggYYYV
TtvlvSIwGV/KwgEmCl6E1FWowMCCtLoM3NiDfp18YUYFEwn6rYPbVYtQtxWChAw6EZjBfhrB26fi
FU1VtLJb97XjSXtjd0X1zqyEkqNNLOPeF1qoqYk3MmyKpl37Dq+N2LxrD9NhtIUeUyh6ydTo0t0z
gdH+yl+miEdDQJl0VjLjd2WLbO1GFUTurZY55r+QQUawGHWjt8Cdb+2gQ1XWNXZ0u4DJXza1ArP2
TLwfabbaqn2Wyp3tfx1qRxY3yzjO8RYcWRhsgszW9b4uQ4tP4KJCvmpWV/pUmqkiukSKC/44Swee
PqqyKuea8MLoEbLWSd19+1v7zMEdTwhfowKCcxx7Kn7pCr93dqR98GLDMQmr9wyl0vIYLHbJUK9d
cMCsC7+du/0yVF16hlqw5OfEXUxwj+VZwuojYY8JezPLlF9coWZaKJTuisNwqqBsHsM5G3LwTWFw
W3oOffyS4+v9uhBvx0gzXmgeh9npr7xmJK/hSecYje/wddD4I+PDQqBaMRWcrWVqYWye+4bxRKsS
SfsbxQ4iisVqbQCWbs8UpKCWPuIJn6szMYSMvu1oDNzDwEnDbsPEyfRK7mgdohk1dd9sWRPE7j4U
Wuo9pSnDgqSYEMrPwIPDNVshjRDc9eYKyGnEa71muhc3Yz01+YcFD54myFChH1tRK4FTyfYtNLlz
qecPAAndQvZesoT+R+A5ZMetp6HnfhKgRVmZYafs4dR3/DOOjG8ePbuU9KVIsdjs+TEiiAtmJ5Wf
K+HwveuA0vYzh3Eu76mF8o4KWagHiYfyDRm5D/Wyolvr6OGdDq9PQmvMJ6dlQxJfaxnbn7dw+s11
sIt2PV45keV/oHMT5nksIodLV5rQ5pcAKRU3ize7RGtoTzQUT8Q5XMEdKC/h+FJiPvciThgPk0UA
EnQZ85Ps08DddXHOISU6vTgPRLk0zU7BZoa2xB2dI4KWtYd+zl9qzAU5PydgtYLB4iJzcEMlnKjP
cR7oeVr1CU4X6ji2ZGufW+PAI3CMLgulrrW9Lr7g3y09UlMe/It8SN2eTNIx61iQxpVPMzij/CuK
odI7BUWK1zQHEaziAUWrW5rr5Azqc4HXXkJPjTUVwS5z/LFiOZbX8WbsBVCnEX2cu+Lgm9SpNi5f
5QYmCKn52Lmd+jFcwhPu4Do9UvEYs8BPvG5F3d8ua+dMnXiS5UCuojKBr46AOuwrm9Yyy8XqS9+g
KGy12c3ExMlttJixvh17BVwknwbrzM1lRbdD5zbHhe/YPbq5KNq3qEfxvJkDvwAPCR7iRKsp5zM7
uCHY5V3o14dSDhW5pEUz1xsOQm9BTWqb/FYtPmyi0RV9fTO5NZLXvmrj3UKxTw1bR350oTECBx3a
YNC3LfPj/ORpmTHcdaPu1eDjR+oY+Ny1jGk0XFpUgv13Ny9Q6QnXqG8zHIF75KVhgO6TxJUf10z2
gqK04XIPSVfNGwdr5mtQVnzemhZKwo1ckvaHw6V+Y0ZUOAcdTbiCCHQJkeOQaepsZg6GGAQwrSbP
fZr6Q0kwybLWeTl/+/3DqTsko7xwRKUHWy8B2rNO9uNyqFG4zSCrJIPBClF2f5J55UF9p1D0d7pj
kshSqMX6WMCeOguT1FDsHEfXm9ROpvnkz7JL7hw8RuqM27m0V5SiAyGQfdrk9JWadB0jNkCKmT+i
gs62OTdusAt0VJBn2Fj52ZCigUbNFu1H0Ntj+uE0nliYPMvYz3njXCY75L44wYmlSFV9dgE2QvFF
FN9tUU4XDE4TEBkMuxaHH+5eSsMlaAO3LPZyqRKAnh0UE7TLOkR0mhSq3IMjb+YTHTvrYVgcRI19
5Mx2iByMrnRkzxDqMm88m9t0x/qXybrltT6wuTyaPyl08Rc5FyzFWUR0nJ+Rg/Tzdipq6u68GxW4
wijwqxN0e1vttJtZM2TktpGw14H4qn1keWikGJRTaXNOV/F4V7rMxO7A7uDNDvOIO0JCBHL2EHDY
Z6XeNAw9qR+IQFdVW1kgzYusAcUPX8cKNujP8sMCcMs7wOrW+ZF2I3ohWdRFE07g6rxJQhvxW03E
Zrqpll59s01G2637TKDhZyT2uVNhPG7cAnTq+vdnxO+r0qkiQGXbZLl48jISfW54k7zmoXHnmJEF
y1R9DRjR/u3vJ2agZCFeTGeDfJ2EnSHpp7NwFkhqjkn3Vj9w4aIgZPHrpuSucQLbdXqQy7TkR8ie
5bEFu5Sv58HR/Q+/k6CEDE88Th+/7Pz9TB32Urhd6G7suuy/tAJc29bMGMyGNWKsEdR/Og0+lTIX
2aZmw2hgHepAc1sIQL/O3hJDA1/cZX3B5FNP1t4myiS6s5h8xquM0KLwa+mFHrzTqfC/M2ZQM4Yo
7bqbnMeieaYi8swjliGG4LE0jnlG7K34+E6NObq55RuIoYm9PHZOyG/6SIsGxiDcSdkRGVvqfs9r
f7bFLrN5SJ6dZZnVO8+TklAG3jLClVbMrxfrtmef3+5HcAP2wUPOx0DYGiSxGxtaaJjEIAET5eNj
6BJMBW6SNpew86oGFBvJhMvGsiGapptmklZsb0TEQmE8w+2c8ZF4YTPiTQNHgCfO8KT/2lUG40I8
+lcRD8uBiBVBFqFDWQnG5tTD4Mdr89R3pWkfaCbmDBcPtudLgJ3FXee5rKpDG1c5LPNZ5NyiQ9hd
Z9gTW45DXalQ3DJ/qhQGE0Sjp4SlKcP2Lmft8UeN5NmDQ9WFyNg9wL2Hx7RClRFoPsVVtdwmdmF+
iGzmBLB8IE56HVJUtl87T2qXWcBoyhtkme30hFkxSzYZzha+M0Qm82znSD+PjC7a9oAvJkE1603F
8LTY1DQHu6TrOZglsD6xaOoP42gj5HN1XueX2Hi4INbwJ+cJ6Y6VvAcBu883elar/pwg3vyGHyNX
3+0ZMge69Sn1A+S4Kp2oAdhZpnax0pVMvkWmH9PPI6Gx8Zs3x9wbMePN6IMFy6QOs05jcyRvMsMX
bBULM+yUVcTZqQunuOkTCvltbPzefpqZZyEGvr6xB6fPLH3B8aHq2xgtRrtbKi2LV2xFMQd9URqY
kyJN/R7ZZehKl/UhRdePNM38q3I/bkJ/Xc8gqi5l3tNR9QLdbLhU945C8sR+conMfuYlY3EdHMK/
H9qYtfQZBSs2MIyI3YywKhl/UyMzZD53rWybQ4fGTlyXLNlyWTqN6aNlUg6EKcCVPq+akfYsBpPY
6PkzjHaVMR2pvfGmUrp2H43g4XioALjnH4oOHWJYBMX3hB63Rg/U2joMprVVkIl0zPq4ie7zOHCD
W4iYMXTZkYoF9H/ViuunXjvWfKZnGPAGCWYir4FnZdGWMXA19Ftibe1eYqT0OmaFZVLFajNoRi8d
k9PGJ2KhQlNhtXfIvLWIbsDdZgCds5JCd9gufNus/hux2y8qwGv7jms7DHD9Iy1F0fKzsMOjpu7w
gE17DAm+86TdOepf69xti7cp9VjaRYKN+/1ScoU+R2XE4+c3ccn/A/Ho/r25fave+/91/bu/N3Q9
WZLq3+AT//y356bi/7/+kZ++gjzGP17dVdD507/gJ0ae/jC8d/Pjew+46v+iLa5/8n/6m38gfZ7n
9v1//8f3Zqj19W9LsuYnQIfw0ND891SPm7cy+xkOxB//Aw70D5bQAaM820V2BLbgP/GJV8qPxD6L
GR5fIIf9VeX2h65UAg7if37oI7e8ahz5qr4ZfovLteExMgq4+gaBB/2bbCAARdwz/5TaIfgDMQR5
DVwdv9IF/KL6C4WFbKDod24/2d6hyfOe1BzaX/3ZQZgSAMa1urDGExst4TqLJjFumJwqdY4iWKCs
O1WLlW1qZXBT5TrIj6RuaPOREq3Sn4MxNtuoCtqBZGHGOkeZD0694+GEwJAVfMsiYcHuRk5fWQ+f
goIAJBjMuBcOaukasRETsemfVUBNS8kyZ/X4FCrhFT/C8Qrp4xkSMJS0qQD7H6Chs7vK6UmSADk3
Zj+mXup83fldFx3ZP43uXco25ArNEDUrrNwNHjJ2DiQAs4bON72Xivj56q+DM94M0yabrWc9Rt+b
aLwxuME2Tlc8YBi5dE6GI9axyhy3m+dCyq84GWS6trVu+5uwicJPtt19HSLi3Y8TDkH7/1B3Jkty
G2vSfZW2XnfIMAew6E3OmTVPrGEDqyoWMQOBwIyn/w8k2W9kSU0aF73ozV1cSQQzE0BEfO5+fG15
kFCJJD04Sfzo1G1wmuugoQ6cWg6+0hQ3076jYnEiIIHbl4o3Bo0CaxzU1KrBUBHaYnR2uVJtdDYE
WX2SpGqbL45Ixbz3mrhZz8nYD1/mTM/E9/gEujziKrCvKqpHzzuf1WlXZWI85hWJrFXJUPTYWB4G
rLjW5n1Dcz0Zgbgvs7XfLaUb+CGDahkUm7d24cBjNhMIh+maA+74lvpjMu4qKsWN/Yi4F13PxAvs
dR4FzZvFaffSDtNZ3uhhxoZPKzjI5yKbrGer7qZXaIz6ZqDqE60uvhhCTB1NBgB9lfi1dxsIJMWy
tZgrmPZHzsoDBiGeByrq1EiEa1eOlu28O2OHFunETZbuXVSx7kKR0KSMqg36pwSXnCKQ1BT7LM51
/pImYz3tw9pk55i2WjnbCT0rvI0R96/GltpFe8NRJpMfCcgk8yObpTfeLXHY4ThpZsCXOTMa9MZe
5TaxP8PMWorU7RkpySa/Ys4cxBpZLaMkkkyZcVTGmFjvZCcle39GwUO6NUiPxY+qdWf5LI3JSK4L
IsfdR8K5kUGZb0MzXfW6Z7SMAyMAEs5EgRkWx7rcji66GUOs3hmah3I7QVtMt1nVNNVbEA5ddHRB
Dco7NbY0DOFq4dwEcQJiJ/s+Dp0cNph6Ntd0WiY5TrRcwrGMDSM3DzR9+uYWcxjDSzfpmF6aTOLS
yBdrsIWMko8EmqqzDIWY4Fiv99bQlJfMrTioN/ZF7PZzybYune4Iq0vIInV0hnPH2kXS7V/ojEDV
DmT2VgxMKhjDMUxsjY5ExDwPaHdDsJuzuDyILCv2aUAT6JrdnUdyOOsWpyKnvnU4jPOZ1fuIK5LC
oHtfWpVcwSPi9s267svUdfqMd1x68LDknTjSUPYUDN+YmkSXowrvc236t9XSKmTkku+9wlPH35l4
GAlKngf87N5VoUb73s8tiZeoBAhh8CY8DWhlJU0QKSVHop/oFx29B8PV8w3E4+aUi7Y915Pu11Oj
PSzbvti3uR1jugvs/tEpHMVJpLYDEPYBL9PdMGtjX1vsm9rG9s8MNiDI5hwg93CT+wOI0urZKlW2
BtzsbP3eUTSpMcdcOYklUHdDf4OWxTFaYXkyrEYc0UHERdc312Yb8311DVP3cqBDg/D8mmYbz0Ps
pAgShM94T+Ko2xDr7s5Giha2+UDmhHEJ1dv9dDGNYnxzidMeXLfWt20zQnpiK4xFniMtVIpxB9M5
RLoT5pmT+O2JDFf8FE0ZJVrwXzeh4VH8NnYQyYv6jq7NcMeWCx3B9wCtkDpCFOgAOADIPE8BHdwm
QiXHPvGm50IbS5m3LcR9Has3yw2w/IxD9xT5srupWz2uuqhChCE1yzeCuy1z4jOjTC2aoyhqDQXd
fF6av0YzBSIgr/lVueXNi2gu+Fd8a8bN3SSI1Z21KxRMVQfL8xarYnCILW84dqR5LsZYOPQgkHdy
kBaPWL3UiQTmWW/pZjPTbbwsWe620l15cEDvb2qXLpPOi+zT2LvhRVTF4d4WrnXAfapfp7BHd23s
+ugpuigbq+gOwdy+SX7CrUtP6G099LuiyOPzjFHrgY2ofebMoU+LPIhNjCCB3DmZSAqyrS3EWc4S
14qu3PvBs5xnK0lGWPp+HaHpuOWxoj7w2ow5l4iIOC5oDrtD84iG8gs1NzeMVlgRhWHdCse3KQuI
651nMAgQFtC5Xhp3vXbRFQrUGI21eA3m3uY8SiZwymz/NDil/YhxzN2klp5WkcvcE2YO7xl7aQkR
bZiGay8Q1BLQD9Wv6YC274wMi6wF4VLzv0Z32/LkbuNB6xWvLn+NWRijDbFybiAlLtqIjFytjdmG
GVK1l7G5rOLQtqhcQgXJ9a6cbXlDyAt3KuyIb0yR7Oa8g4OTuBk3gd0lmFpl1QGqoWppUPgNu/0Q
p7nNnN7zWXaip86PtImxEYwMRybKHEP0yTiiyy2nEp4Ilwa91+cajAIwmBhLHr4aG2XfNpYfXANi
NiwTyXc8Dp2HhaYHxNNd+pQrFh+OKb3w1fII6xpItm770lIzeKxnLC9mXQY7bCgtClb7ktcFDbXB
gAbcuMm1z1B27Xlxfp+5KBh7mAy2gcfUJmMc9JSjgu1Li3XnF1hNBL9CmYUmRyCv3WrNLAp31Djt
3LaZD9nc5ZvB7qP1IEnwE0bPV07fYFlsfVvT1tH1R4Ez8ZxC6OJL2Y0FrBwlq/eBHgtimGTskPmq
ahOWpdzBEXrAeYmB0yEoY1O3sNZull4IXF+vimnBg+jUILZt63Y7iPztKR9Qo9cKWYRHP5geG/qg
DkUFXmocZveDXKCz9qxE7OnEfh1CxS4ukuaN38Mg8jFQ38qO5OKKP5DbBssB+Is0gQfj+JK+NHgo
FPB6d6rx/Y2bpgwj3En47xZqFjTiQT5Q+vNEl3B7V7KvgaMfp/IGUIS9q5eXliEsXMuqC/Nd3g5u
e6ZwkDA+ibR1N9AFSD+3yEtaHu3SvoDkEr+MY3BnFrF/rdj9QqaB9GNOMQGiVAwAzwjEqw390dQI
2WWXbjztFS9wPGA4pJ51mCtQGjbe3LV062SfxzLHmIeUurgDuns/8cZzgvjMqMRMOZuJM+Po0/a2
KdzaY8GY30QQA9fvgdu4BESeWjklaxn2wRLWBkGDIlCNA+0dpjsdGN/5oIxz1GBv9o2nzl4aWxpT
dT1v0N57HIgOv88gTh5YGfuSAOqc8wV22WVcxrzDR9s8Agky7+PJty5ckOBfiiqkv05P0biJump8
6C2jPsiRYCkzDIgC5SSsiwlYyQWmcOOiMIvwlPFHBGsS18b5XMzefWm29Zkz2QyygiZjbmbO7GMU
FtgHimSjCySccd7NiGV3vTlYe9xXLnHceRz9NXuNsHlh2JJQP2lVzvAxFqV/y9/0UYuwopchZBK+
1ioxrTe/rlv3AtuEhlYTGmP0WGecx67SjpGVvxo9Hz8D5LChuzcLnBUXQlQhhF3mcs0mjugV5o3G
CcYhqFxlKSpxwdRm3elRuBdmb0DBZmJvkBnP1WiemHLIcifBbvir3vKp3vLdPt96Iawrwgz5emyS
8KCJQ/s28Iyec8E6bepHPpfaRkPf8NfmiYoFCyADhFodC3uoz8XAfGLo3DfqNcaLaXaDm6Z20Ldw
QawKkrArpv9q5XWuJKgM0T03Caa3poiAN6Rnsct8Wca5OrRxQumJjLyj6xbPfQZe1OprUOws+nLq
KQlnh654qjdIh2JPK2tw9Dor/soDatNV5o+MvAbruWWE9QBvNTsFZIv3iay9C16muJ8Ew/mdsI3k
dXGQno1hb78iIcv2cjCq8X1soMIfHC2mmKPSOJhHIvhZszFzT6eX7OK9Fxc8znwaerMQayfN2/rK
bLs0fyySCZyi6bD0LcCE/EDIul8Y9CF/s1LhcqgBYLxQKwnEx3bCINw5RdLREQ3uLN6QH3CPWOj5
PkRScYSdC1Ohcw5TD8uFHBJeu9CDVE84TNlbX1YJLSYRFr4LWbAzO3Ypu4yTNbpDczX5Uz2+OhFA
g23cdeF7ApmlZSa6jEwbm6UHGpos/POunGT8KoEVioswxpByI2TPV+eTFcYVxrhsC+YwBjwVBBU1
Z6YB2bpSSSg3zqgYN7nwAORNHlLIvk6HRkU35jK4u3B6rdxN04cxqJwZ0u5W8KE+es8tK4ZcmfbW
PmIAlSn93IQHpvYMxGdC6/VGyNg5jynEw8oCMZjDamPV+lAzN21XBerJQaTdF+wn+Sl0nGCLhoo1
NQ2MKwjuya6msf5goVa+G3Mbv3S4PNExc++RRvF5q2az3IfUyu6Z1rFgSssnt03yHd9wMeZvi5ac
rkrbziGK5daZP5ZkPQzvKce9x51vyGIxUIpTtIRt3KyYV1RDyk1a8p9FjKbfeia9jOHYFrwXSY9D
1rLyYFtMRU4XXZXrg8Cq+XXK5+pkACB+U0xQeAfCJws2GXZ7+kkVpAQmK/W0Llvs3dvI4RCYUga7
JxeEfMYcRCDH0yJnRVZ7U4RmeDaZeEWlCKxrrDzzdsCYs5NRC5timnaSjOIW2q4+o1uJJ28uLeTA
zLqIslSmq0Zp/ylIimY7W0b7ZleCuiSDLqUR59Ea6IT1VRAJP4uZ0VARbBHIMWpSGSE283Jlstpg
H+5ydHCaH9dAazi/88Dv3MLjS5lxj9RWeGMDAlkVox2e4X52SON32VHGdtNuwwx/VQvhYRO6oXtX
TRAg2ijKjmXDF7JBou6OblgzdO0sNPypTuEfjuFZPFBsb9GaeGjNlFazqFVb1SftBT50P8R2V6vn
NGmzjO4oiCTBldHk2CVbIaDvCaBe40m4No5hVceBixigaaxeybwK2qv/rXnklfoo71r98dFevKr/
CxNHj2ngTyaO1fxavCV19/HD3HH5j/6eO0ISJhhtM0NEBOXcy0Tyrzy7bfzBxtTkNOuQePdkwD/5
e+wIgOEPRxrLcBH/AyOUha3599xRWN4fPkqxZSwjdtChzm9ByX9MRfLH0GdikOy1iUU6TLU/gc9A
87gicjl5Yh8RQCUr97zo/PSm9hrEgO++muu/hpn/UXbFdZWUbfPf//ljmviva5nSQql3KE0xPuch
s14isOQKskLQh2SSNOIzBS52/N5UYX9ms2CrX1zyx1Dtn5dE+jKJ0zp001h/Mkq/i2CCyCjQvdhi
Cm9AqLQJjJQ6To6//cF81wgItFoWhIA/E93fXSVnnFuHyyofR6R1IbpAt/KIeHe72Cp92qHcsizX
P7/mv/xwcA7AZyEJOZLb4UcNIqb6XSKUA7XEsw5RkuAWiNwZ/2oru2j/84v9yy/HxcjteoSTUaG4
Vb9PsqahXZtW5g8rAtHq0i4D96tTDfUBcJU6dYmmUeTnF+T+/n4aDssZgLYnrcDlNuH5+RSG5oY0
emxtIyMhJgvN9Eb5uTrrOvcLtRLBOf6Hs7hutj+/6OebZbkoxkeuCGJB4h/48VPGbThW3phSa5+a
Ewd+0G5NjuL9u1eBWWqgHXnAKCxSlj9epce7JbCqjavaxDCbSJVc1I18+/lFPt8dsLA90jEedH6D
5qGlRur7H2ycSn9Wmi4cBWDsgUTsdJ0BQzo2ZvernoF/uZTE1Lg0T0n3n5+ncaKU4hx3AtLJ+r6G
fMg5LLGnAeEi7uZf/EbLnfadTLJAvpe+Ad+wQLDzEvn07Q1JVRdVQ5MtrCxsjUyFn2PVd49MZryr
uctwT3vpaPziYft8//95VUQ/tJ5FCvoszkStV9fKh4pGRKq9SYAMn6V+UJ7bSun1NJXwdH7++/3z
VvSBXluojIZp8Ir/pDCORNB8o6DuNAlrf0slX3jw5fSrjPq/X8UNvIVIb/3jsSanIUaglQxULGWt
yDJFG6In4e9/eQHoFZNVDOmNu/HHe3EBYMazwRFs0Fa9rwibXIawNk8W55ZvMSHAXwA0/vnu8NH3
At4fywcz/U/fHRqBV1SqZshozwe+5Z6pO7y+qu2eVGFepTjm6dI1f4Gh/5fHAG4DDjDmrwYLwacn
DjiNVVC+Na/8dpJb3bkV5k4vONAV2D385s2xvKPoKfNcDKgWYI4fv9CaIpwut0kJwmRpLhi7pXsi
hunv3oI+0AJqBtCjTP6g4NPXiIqEMmeCW8ymZOJkWVAeqdrWvPvND7O8pQx7uctZoaG0/PhhgM8l
gd9mZNs8RTvkEPis0Fbzux8GJhSnHDZcLNDowJ/UVUAYcAodbvKAORHQnDBeN1UpNz//LP+4B3hi
KX8w3OVNaPPt/fhZyKcjjPgFP4zji5PO5gVMzTwg9Zp09/NL/ePR/fNSgYMLwYLI+Scm6LstB6OU
ZBpSsHDaBdEA6bIzHDARtItsf36h5YX6wws3wA/umgt2CSoBW9EfP5Pu/a5qrVlSKwXgmnf61MpD
4hSUrFpyWpyMmO0gk9JmBi4SRxb1pQOi5G9/XpAdPFlo9AY/ofz01fK82mmEQXyVjv0YnXAVBcbe
ssnI/+Lz/vM39CzAd7w92KhynU/PsQjTItJuIElwVth/samv5m7uDpGtrPuff7X//A09LuC4hmUD
B7GtT7sqbzaRdgp8vdDV1ZUUTnmgAv3vhpf/keHzL1dxqGgAGcVVeNcvH/i7O2UqI2+w88lfYQmD
Kp3ZDbg6BoU//yxQTT7dKD5nGLog+ERgsaw/rRLfX8eFgYvDnqbiFAPKSMbI4MCNY7T+KglUQXFs
ktTJVrJmf7ppExV6EnkhdKJ91CA63nm6kcXOAkLL6xMHGEqgNQpzA5EhM84TRhFfETFtRfnylOmP
kApj5Ajs5sVqShpD36E+9JJDe2no7ZzWY1lA1MAmdDJGWr6ZU8dMz5NTE/SQPEE29FA9VkMVczq/
5CUdTTDgrDRIbtJ4dPrd0PiRRxWyZdX9jTuGU79K+cfOdi7LzryRkpP3ylQps1yYwQHU4dSd5H6y
UzIHVHyoL25cGXub3AjqLJ9OXWFFFvI5BjqRXxgNTEMmnYFkENl7obE2KL8KDlkSmOX1jBluOo7E
xLMbsWTbIEiLcTxnvz0VxaqUHaNmNAgV7PtyKMYS/iuS9MnC+ym37Ui445bK6TDGqE75/BqKi3Bu
ssLVCVPbsL5J4YAGCJkz70RX4TZeZQ2bq1WX+YqplUvm/smKwsg4Va2b2Q/wdGJcwopIaP6ax44X
b5XPHIl6eTteYqjk/Cl78ev2oJ0e2bY2KdZGzB2iF7y4frRO9Ghlm2KE9WLEiZiPfkBNNPHc1InX
GuhRci2n2HvwYyufDkzT8gHRT9rf5qYfMXnbf/YB5LLS/Gr9BJq9SYqY7uWwi28YGZEpL2RcmBuv
yvKSfSh/+k0slpyZKLyBDobCzSmayz3m8xg+8/Yyi2GZnUpl5ddd3dne/eT4zXTEgQHshZdZMQTF
VlNj40SbyaBiuNsMYxOLNz/VHTxLRKGxudQp/vqzgS54e6uIXOqvSTHNR21PPuYUBQZhVXrkW1YO
7+oKgSDxACcwsW/1nWqhbL5NaEaAUmF++jqgx0a1dnPIkO8WZ3RYGTRGYc+MZE9rO52fkuFSZPRf
A7sy2nMaUvLmo6tTeDXMNJfI4o7ZvnlpFLBnTsws43ELJc6saZPvm/fM8EuXHkW0d9Ta+ptovMZc
BdgFxVk0gKWGjNmURXVdm8LElNw3tt3T5ki+oVh1WgTiGIyz1xN9ojp6H3XE1TZWAAKPhg1GYkBw
0xYKdErr4Ar5kEJkXYKDPYK8IPw2E/+JbghNEhYzMYgEF2MLU3yPOaX66vNQ9fu45Rl+LyAkO1id
6/IMM4MxnROWFvkOdkXvH228Q8YWQgmO2BzbAxlYO4rOxg6y6a2fVx6JjiK1GA8LKHlb047RS+ZY
pxU8gdCfVmaY9QrfPOSmbW1nhb+P0xCKPW9SVrCxU3wNYgpIwnjEiq/GbDC/TDkojr3kj3S2S2wj
XhEAirOt7xCfOxA2oPevtY2uWjuNgsMDwxPfb9jI7GNuyU7RxZDT8gI5wTEPbjeUw7ObOXVzJDfm
Bge8JIV9ppoicq67IBq8R1DsXXI7AMhQR8+HAAdHBn8Jt1CUu7uAQoPH2m2TC0MFItpC2qw+DLNr
8ICreuLRhB2R0N6kKrUlkevndzXsFaQQo8I9hr1yeHX6oEW0yKr4vsLHHNA9LYN0TUy6vMzGcoBN
avrJdJDo/RiOGlrAV0TMdHAYsthE92ziHus0T+NTJTGP853lxU2D5YkM1piLy2zK6jte/NJa5za+
9b2N9geEqWxgW8UkGO4xqSiot5E/6j1F2BhCZ99PFXqRBXEEEzFdaRBJXIKXGJN8ZKpUkZorRxwc
jqlqak7GVIdPeNMxtYCXis1zO2iFvjTBkhypPSBJVZmIk4ivVlI+47OjqqXs5uDZy1k411g9BxJF
UHBRiYlQtmeSNmNQ/lgqrE2NyivOvdpI9MYv89w7YYtrXPpFjC5Ys4hP0Jrbsu62jtW1045uU6zd
QJoksntjCzrlgokSzMigMZIIQw4jQIsU0hMg+LE91X0EMGH04JNuybDYBMEMAwpRlOep9dC2mkjA
KEGakuWKvGk1DgXH35GhEHsUj3jGzia07m0zS0nqRfLauCDKERFZIYa/5mEhZoaigSQfy8qRLz2Y
sSXbWxjZaeqiCAt3DHNwhWzOUEJNM59kQFqsNsqZaGZxKSCat4F2oifs+YzSpnHIDKqMYQyQrJIU
wYhhqPCTjBY9OCRB2RSqwNMfNOISJoAVkS+tqKXHHh+UyAGNFl95P8VUj1TDwhRgNO68JJMe7lIz
Ifdb0INK2X2uxZUSoTQhiaT9sMpzGakNKP4gPeWZJTSq0kKMCipHg02Ie3iYfT1mzoZRY/rNKizS
uhCRBrluumJ681UN8il1AMOQTak73u0e1irM/GZDFYEym25roYrkB7gRxKcSxLl91asGlyJ9F9aa
l26AdQST96PflnGJtaaERtLEJgGrqiQoT8QhmW6Y+k3l2msUlBttCeXvKuwwZ23uCsASXuN8kXOP
g62gH6UmMZYbxFD7biJEkYXDDEe7am/iec4kf5/YNVdI/C6oblIrGdi0LMCrkM9FsmoGYkxklb3q
yWLp45HHk1HiYdISRq9b219jCYRgJQabsVZDdpAcAisB2PVigchoxItyo31QbCRis/J1IrNFwNSu
zPveDyKWgtyqT9rQtOKQLx0QU8tUbqkQauSljdfO3zFbGH02SDnkgFpFYYBYQmndVtUyS3fWpML6
OgqNOrqa0EDJtBDZbO2VJnc2nNVlSikz/ddAnaRRVvFFluUjbJJ6SMc7AkI9wCqfxpBLJyXAuc+w
/I+H2XC4d4p48gjRt1mQnQEzEu19mRLi4ElLnDA5eUh3ClB03GDjXVUuBsl5V4jEd46Amao2Orfs
KXHf9cBWgfXVqqnaDYBopdRBSaZA4LeF7agXti1WtdFz00A0AcIQEpPDPJSwIDb7HtnVPSSRmPBE
kgyjxoLDoVp18NcS1o6yR7PlJPhUC1wHJ537ccvFtMlUuJLTjd8ldUBVRGCixQtiqSQR8atsZh9v
9IbBDy5aNl3EkkEAWXz9NV/Bll/GPWFaIw/QOW1+Y4gKY4Gn3fmR8miYcWlUd/Um0tq51cXQn1xc
nRTr8oY6j0Kb/E6Eg71dk8wUrFB4LvQWcgB2zS6y7KeJsy23mxV0JvH8tsSJYxRZS3XI1EZb/r0F
x+7Q8IH55yuzfmxtFXXczXoy7Po6htMbMnzRSvECZGkkFFOKS0NjJeSWL6kYIL/FiBwaBMsWndNg
6g3Kn1ZChMVEiIFN4orcBIYgem26V82iPgAvIsSBrF+02Rqa0fBYpz65boTKoVwpIl73TTrn+bYk
LpWsrDzDx0lSjjIGNq4US02Wr/vDBBaCMr65Lu9dYms0RdDt0+7Y9slrz4gwSNk5hSXrJUPwRGmS
Ttd4CEYEZT8vD16pwomrI86sahKZt+aQimIDFBQLJ7UtRbqC4dl/5K1FA0s0IYtzy6Q0aHVYZ/h/
QDp+abopfq8yzciUrHJgQMx3h2+lP6lHD5PKgSJh9lIEhDgtcRaomnUksuZ8wqFSblwoNMt602Lg
K1Kop6u+k4qhJ8eh10HAgpjpNwdhGKW5tx2pHL0eedOphyDRtYeCKRtuJQxRwItB+u0KyFWCWL+X
eTsjmykrlaQ84O9UZIAwPtasetlEqKQr06hdwa1wzqXoo+gUp6V4qL1IGg9A38IBuk7WX821Y1+P
TWfYFAI54hbhOhZbz+i9XYBUDyOsdyAj0j5O5j5T1ZtTRtU1BLcWkI+R5RyGLa+e16DZw4mfv8zt
ZTkIw71Fb+KIG4aDxg0zj+FjaV7+BtwOsbMQDasntjMKDgJzLF9Hh1pLllwHpMS6DPvJDNcZBjCO
wbhWKfNZKV3ymub2qdLFH5+OwbOYQDLdZIaIZv6KuFlRlhOSWg92WZS0TShriqBVBljs2qu4FDlP
JZ6apiYaqzX/RBqh/FLocX4gl4oXjAIWt991ygaIPLQuKe0m7e8djoIaXAoOQYw3ZYV8jGOX2vd2
9H2crWZPgwWb9rUEbEDc2UkTbjqDruBp3FpOG3/oWjQk3St/fh3rpvuaAuGFvROw6nCfwjxbQXWC
U2+Tp2xWvDLKM6LR+LWLwPdBjpSFF25z3bADxpFpf6GqxfjSp7y9ednmRrEPiIwteR/8ETUhhMuS
ureC30F5mA3YqX+NOjI9e+nH2RORATvetG2Z7zIa4cByWXPwRCJSKDgc3kAjOHzdBXhDhdB4nxeI
ZC98txPFomKop208svVeZYQCH2KlqcypaPzxVqKWbbIhKt+DInXmGTSq7Nx7h4DhuB/ZCsIH7Jkm
BDeCcUZ6VkoBdQAslHC2Vt8Yeway9bs5uQ7vNmrxAMC0HWQux8wgMDJsYkNetU6kKJlQnBTgz7kH
d8BKsarZb2L6N8f5nrLEDrdT0GAtzwzzyZ9c7wLMHSgVQuksFcng9V/IbwNrCrRRu1vuOPYOjE9d
1tpOWdWKOGVXEWTVqt3Aw4jyfd1AGqHtvC/fi6CfefOh0o4rz00Hc921sjnZJcmH7RQHUi02w8Jc
DSQJXsEK6eR8cCuqvtKJfOse+ROGFFuN7lY3S8mfSfnRZWk2RbC1qloELPL1eDuT9aUQuewzkJO9
EMmesR/uUHa3UnEbDt5BygGCU08tordyKTeuL6skwVme+Lknz/vCjJ5K7UOcSMBmUcvjFtY9xXwU
pE89m91VA2qcvRsJf7qEunHcyFmkX9jyTWxAY9bQtYaniKd0kBlocKcs8Lq1GJ4BaQawjPrO0e+g
EAewV5i0mfNIM8v35LRbteG+5HUIGSsCbhfBC9rkUYrxK6Nm5qUeeM2QnHfYZs/GnD+I2p+vwhTY
h6aki6d8TJZSMtX3X7kvI3trexw1v83gg+q9wd5YnEIzoSKnw5CCPt1rMz/4ugNg4cuAlbM2/Y6G
Qa83jJcCYiLlL3aageEk0/w21gnvna6Izes8TIbqiPNHPxPxoa3Z7BPtaziB2STCCzH5o1XcxTS3
8XwRwEj3g2JL0l0ayp+sTVbPlgkKjpPqO4ODtHgxUsKfpDbMpt03kWJMtapTzur3Gds4cGRqsDzx
RDoyie8QFaWTrkI1ZzynMVyG5ja3c4LzrjciuNCvhcXOD73h2zBmAjNqOWLV4+XNaVlmnFcS6SXn
2eyHH27dF9/Y3HbPqg9i67EPVZd/S0d23ztPsoVemV61uFUalVZ3cRypem8Bk6KHgwSOwRSgTh/b
qL0ts8nXHCJaULsutwYEZja7pNE5FgFKCBUGbb7nl4Z2hrrUV2XlfOO8SwWUkl/L3Bqf08Bvtvgb
g70nh1OzbDmFMvd+MeLdxZ7ovEe+M8Vn/6V4lEJi3nidtDDLTU/08hqUuN1sXQJPLJLKYWaYiqZ9
ZiwBqGmSjGD3VjO4V/8FSBBoPsc/DuggaYmtpwa1wTrtroLONu84mcGd87uY7ek0+M01hJKRNQaf
z8PPZ6n/mKRK3E8Max0Dr51NuOvHiS3Fyy53pic4gEBFCRlRrrGHBpvGEOMvtLnPw2EOhuguaEhL
ZwJEjU/tt+5Il9msBspMBGzUiGVw40Cx+E3Jm6sgiZBrW8wsYLE/De8bz8U2GKcUPzlSnzgElecY
W+xfXOVPm8X3UgWXIYjHKB1lzP6rOuL7CTQJXO1YLa0HwSDodKF8io142DtlvaWmfbqk0sW/HKTB
mQLvsHjwWfC+GVCivF+IFf/2A5qGx8B9ETwd+UmkJn3gmELwA7JR7tZDC0tLGA3A2Fr8LVf8LyRB
/885ryRS0//svLqEpKd/MF0t//5fpivT/WMRcDwwDgvi3lxcAn+Zrghtej40EPY5S2zTBlzx/11X
lv2Ha6J1IqoFiwHFQaj+23Rlmn8spRZYfGyJygE68HdKRAAZ/aCVcF9QK0DiE7GQh4InfPnn32ky
bMUhFNbVNqSjkJKidK5wTBtzlq8BZrlfseAwrQLFYMiDUBMQGMo+WuNkY/6m3AetnTl2Rg/ndShg
rZxC9lfO1xhoUX09+DZnLVJ62T5MVTlvHMJ1j7lixsWQaSzfXeatbw0Og4ugLU2f03quCDvA8T11
hq6it8EyVXQuLHM++VZb7XmbhzvQC708w3tJO1DImj0yQCy0nN1tYGQphHrtKH0xtbpvDnhX2wdd
EpGGCxsy6wGEVlN028QoIW5UxvM34JCTPCfoxGwH/6I6wEyUKZJCIKPt6OHlnzckEh1jP2Fzgb3r
ur3xUTL9BhnMxBluNCpWhU2Yiq0yIIo+sZ3etmk4hi8+kiSMTney7Uuv4t29DumFouuMOtQMonCv
mUBK4YZfO/ZUWNKnhbQALwOOrl8aeHZ7rOCDR6PEJKMhW2NVRQEAzhBfZ13jlhubze15VTkcjkar
rqmW7BLmAq1hEKbjOG1udKqsW6WnYofT0wH1Z4QMLaf8aTJpiFmR6EwvwRf7xtqGL/hewSwmSDaW
8V3QwGQoxiwAZ6+tflMw/XgpbJzTK3qhu2RjVpAVAYNpfQxrURfgTCxOC/FkgA8yKxC/WR7T6ZwE
sOU3Tto9m8MAUa5nT9RY8bAlSznuwRPanPss7zZRjnp3LJIAK81OylwRy32CChIfSF4GJZKNnL8A
dHW/lm4WgDOOB6/acjBiGm87kQm2Fm7g1jdj666wu560o6jA2R4GC7rthhNAmy3onKi6h/Jiq42L
VM+mutZjdk49wOCDsGv9kaGJS+gq3M+R19ivqNuLtR4bZDNfKsLC004T611KZTx+WGHNeLJ5LrJq
ZzROdT9Pbnrm1KRH3Mw776vxYg7ab6BEABj/P/bOZLluJbui/+Kx4UCiS2B6gduxJyWKpCYIUZTQ
N4ke+Hov6Nlh8ZImozz2oCIc77kKvGgyT56z99o19fccEowX58kxGnKUxxrMnSaxSYJRXred3P4i
b0d90wAZeU7t5isnumaLTlwPeiTM0Kal+3NsyFI1J9LskBFgbKNWPmQjBUljT/vIqOlox/lwoO6k
Axpr37pc/5bhOga/2dHWHrM/Mdj5Xlf9xVR7gRjp93T85sOc15Qh8luom9uqTA6tKzWU1baH+oJo
X4Jap2226C+wyh+X2XnGuH2eVM52mRymPaPl/iKs+0WjuZ+64Q0HWeNLSb/Ft8alBZmy6jvDglQJ
wwjMmQb/nMbEXo3yhcYbJ0Qau5vYGKPAYdKW2dRybi84ywOujEPQ9NXUMnXoxuR54HljK6AWK6IL
D+QTjkKgSAQ1PHQVjG0vgvkov4zrUI+oou+e3YWBsgo3GLT+qsbL+lTHxa1huEe0iuYhFUCE8745
W2ROAFutXUdxeMBe9rCawAACLbC/PX1tIOvhPfIu566t63u7Hol5664xNzGs6M51TlUHu+ovSdwo
7lnVFd31rvqN8UVDrA1fnYkoi8UkwSKNtXOXjpzx84GEPyZDzqaJaGzneU8iAGjkLY1H4rDhg7aw
YpeVNgy8PJzIAm/qPNm5TsVmbvT1AYPEdzNphl1qOy9MBbNLhbbvqvSam6gcRozMtJiIUvYu2mbg
jkgDrr7dulfkO8Lp720ObeIhH/VdWplwmGMru+287oBolfZaZR8xCW/TKXyKHeu59BSh6zgBcIxM
D92ESbMgjXWHBN3eOmYbXwKy91XWhVuopukhGuigMZUM+kZRdtUto47EvIRZ2xA6baRnvaT7J2Oj
3jrZcO5m7RfZU9dqKUtIncRBL5efoEjvCqrkMwcX3n6U42MOg+NLU5n4XMZJBaBwSPQAIHLA0X0w
BGhRt4GJGsmELouuBwCg1/T0bUdvdgsiKX3Cy7hnnvBcjL31dYAHkJNGjT6L4xvT/m2qhHco4sQN
YpimnMmb+3bqXwqnojucnJc1vVao+lihzKfWpaXOYqNdTeiuAKnh8um0+jZPQEMmxnTf6dO00y2B
G2G5/IPUGfO97EODaRbTigwVQswXtcHVsU8sa5/1ogK0SuAeuQW+ZVb7Cp5PDmDE75RGp2p4qfTi
DGzRlSnUkYg+GJuldcv6VlzJhd/cuV2ySRNaGLZdv3DGurf18rfRwuOyCACl6AymqrqgmertG4GF
dim121wnc1F6Dd/6pB0LZZ3VQ9uRpjhuQfaQMVyhrEAUhuSBMQgtTfWzquabInch39TdTxlZc+DG
SXluYUpHgqPw3LbGLtOju6Un71ISzFEM3os2LdcdSMjbKrXPnFFeAvxL6UC4oVuUGNCLLIFNZ+Qs
d8gaO/Ub2mj2tat4GTcqYgIKKgC+a0qRbVo7s1pS4kXpIVY/J0GAI1uKNHGZE0EivllxMe9C7HR0
K2IExHWya6tOTT8lOE/a47RJRVNuMT2vGsRImn0dgLdI1n1sZN4pv7o9sWAXXaGAT3lYkmwsIz2c
q1sD6yWjL11jx6l+G6KXVXEkaiQ1lm2fe7HDhIpmm/DJBBhTIrJMq6Vy4qhnnCdijJbvlq66SW5D
RHvgqCcdZq+xN0tchOk+NMEfl0TZrvSpOGrLA/Ovwbjn4RnVcAUlWz/Tac7cTBiRbts20Z+VzncU
1OwVBj2UwY6nL420s8o+SA2EGz6x1fPYqCWyH7KxzMk/jrKJQzGpkYt+i9U9NrRtpZmj3gGpqiKm
Dey8Ns3TJS3SGliUVUd4KWfMBsSrVfe6KMaVDgyFoBXH3s30p6nMx6EL4rTDYMXGR5DhQjIk7QZL
TSTAjG7hm2ECLvgOSwKdnMQupk2WaUC49nXOLC7mOYztHqIBJAAfeWXeEzVtNvNlYei9QpgncrvA
s1bUEvk+wpISVkHIYV1s3YpGKV3dgkT49h+sQbaw0VzFHKzhHYR6wyLbUF3fzsU8S99sVbEnriXN
Cd102+SJ/N3vHRtBcg9Ap5JfJpF2wDgNi0ZxYvGibimhbhqtT9lP/mEwADhj3t1qJh5Nr8GCxraz
jPE6KItreFj7dujQgiYG8g26En8oD8Ooz8nNmLlT99hVxVQcwwGREKkDlGVg3LnpFlBvwNxVTg8Q
57Dl7IZWG9PrxV21VNukaVy5A0oyYPVETbjPRuiLdKyGdHpgltTehYUdyU3UOqJhaFPnBqHOnrKu
4mFCBJLkczLuyynXa+JW0o6GX645h9DLldzHoZ7qfN6WCJAXFMVWKzw2UAQ79Nogx2WAp6hoAr70
oggwVmkokTQMHlG7UQzWFWMIOoTxfI1NFNNwyPAmP2K7Mqxv8UgTFOUQhvughjTnbSG3VGscw0C2
RWQutAcrfKFqXjridzWneSRSj3kKTdpN62b5GfQqeIj23O2bqV4ejNCsnzBHMcFiw8obL9lOrW3s
xywFQBdqUcv8CjguHIYO63Br+5wOtAtAtNXRcTLrIhv68bBY03jUWqnuqpzVDg9xb+NKH4OO233m
LIu8WCbXOEgGGme6y7LFr9S2XszgllZ7Aoc1bLODA2V75b2SapP3Bb7cHFQpVLyvLXAIv8W2SF5E
bV0io8p/dKlcA6npUaaT1C8IHGp+A9qiSpTU+L9yCAq/m3oh7gWJPZqfnuH6xuArv5ockHuiQAtR
J9kS0F/n1CAqt6fuSYxdLIt0h85Of55tMFSbgmXkkAIZ2RSqu/LCuFn3lecam88GnhIQBwKdkds4
2TNnVoRVjdaRNrKGBZEHQUANe+WxSfRpZxOIi0VnPDZZMR/sBiu2j5QKqkkPhjuJWBi1KHOONMT0
3awGl8F1+ci2s0YATPUjsRxktNJ2B70Vxt/gVkyBm3fnHmFRgckYetNlNccT2Tti5/WsN4Rcw87w
AN8EzUziZcwRigAXxzpMqvvVwjvYweupbsdR3RTlUFxE2Kc5k5mS8Fz28gyijw8DNONAVnjkVY7K
up+S/j4crfiY6pa2xWW+syJJ/ns0ONuo1sWZiDz8BCpJfhbNepCVRXVZlAK9XS/SANolUhZ6ohtj
tKbNaA31A7+EEnX2+mFfFcPMSTJ1jjIUJCoVbX2Eaij54cOE/mRm0pTILvun6fP/nZh/+9gCd2x+
5T/Kl79bMf9jf9PWTgxWNtoxLnMDF5fvf7diVpObI1xanVC3BPR3mir/bYCz7f8wXexU0rXox9CL
57/1X60YW/wHkUAm/9TE4sJ//1+yv62dx/9pGbJso7+lR7SSvOgaYv953YiBx9q27dzUvjKMJ0fY
y84DBLpNl4Kwu1IWwV8tqpt//of/dsD9sbidXo+/nOjWVU6Nwen19TIDw3sZc722zCLyq0MC5Gtc
rrvBAzbcOUO390IBftm0GxZ/x34kdYaKqwOliw5lPsP6fTfZdXaWkA0TQJvMiA1sy8/E/68bVH/u
C84rHpnNFi9s+6Rjixt6WcqUE1kim+/YquMzxLMe6HulPvFNvH0CEuwZrTAeNAJz4+RKyNXwm68D
UcYMaj9Ok7M3Ulduh9StvsvJ+8xZ89pAtP4yIL9YGlzB27XK2l8/AeqApGiMqvGNbDQ4BxNXEZNJ
7aMonC/R5AFaY7b4yXN/50eSGMzVhBBrD/ykIZynHHByukV+aUqNgCwEJ3WbZQGwXHXAj/z749fs
j6Xm9WvGu7W6OR28bLgE17b/X/3Frm0iM0/IQiTbK0YmlGTDfUy2bbmp9LJ9TCn+yGzqhfbFlLXw
gnBpnC9EzNovUq9yj9wpBFfoF+A7bp06tsHEwBXBqI9geArC1HK+5hxtf8ZjqX9X8G5geBiL+yUt
KmSmH/+Y9+4dL8jaqnUh6Zz2ShsiDtj0a3h0g06nCJXBvminhc5RVqHiQ/n28fXevvr0Zk0yeHlB
JGOYk0+UxJFa6jHJlbaeqHN4FBKsU0qGkoKJ9/Gl1sfw+jFhN2RE4HAc5z/myWOiuJ7cFq+SD2Mc
DqtHlozrRp85Rf94QV5dhiWWmRsjEYwALJ4nbx9uOs0gKKP2GQFNWzTj6YaOnfs8DSYz+CppqNnD
KShjdH42RJw90bMLxKbQ+Qdb+b9aEd58e9j2eLUo1IXFXNo8ubWRdCjdbaR92kAQp8ss2q+Bip7n
EyonmCMmoTqeOH58k9cP+uTXG/hyaXaaq5HUPjHKyrEZELFolY+UJEXXg1SPtqkBSQNxLmKTaD9A
Kw3yBFXpx1d+78Zj4WMRxVhqgng8+b1kiZmQTPm9xLNIOpmhB4U3JqaHSICLRouEP3qAV1OnMc57
OpaBmyISckNj+mT9ee/G847hnuGmM1g8GfMRl8oRASIerKOk9QFwXBRAfDZx28YEc3jaGTrA5pPv
9u19R2PjYHhnbdfZ3JnO/L0GOaT4mSVRcpB2aG7OSIn8pdNtiHARiDCJrInzInMMqOWfPPF37vsK
ZmU3X32igg7x60t3oSbVGDuVXzFU8JlT1OddL2JO91HybSIgJpixCGw6LYsB39PnjXqroEtmfOab
frOWQJ0kbphyhUqH4ufkD2HIkhVNQYsGlmW0acqRo82gWlAibrH5+GV7s5ZwKWarzKaw8WNeXh/H
X0t+PqrB6Ghx+lnpZgeV5zQBTX3+ZHF8exXeIj4nSyBa4Q6f/CBySWILbkzpK12HPggL+27SlPPJ
6/r2tjmsWKxVOCopDU+rsk6MJKstyG5rmgyQD4tsT2MUiTKi2U9+0Nsvgz3FhqTAuI/BoDz5MsJU
DXFvcim43zrC59rSdl3iOlvIa4PvLT2gghyD0uXHT+vtx8GG5gFCoGXHWng6EU9Uo7WlMVR+Swt2
N9uaeT7lYXkBbgmWeWfomwIM7QYtxSffBoPO0/VQsq1RblP96Dj7To2qi+10+KCgGrYaOiNwMBWi
MWX0N0mi13GQiTbZg77viaLop+jomLn5ODiVd16Rys0zIGcaNe7sDjgBlhRxseWWJMwampOcaSkK
9S0qEooOcknmX2ah7EfVI5glBSiKadQQlrqZMoNuXB3/SfmKUnMLj7z8xvfXgVCwXWLAY+a3NIUs
274ss6ZqtxIM6VltNtFtikxVblqUKqVvuTF8G3QoIcvmXKV3pC7W13U76D+UO1tUJQIROcfCBpk4
GDrvjtgY3iEiEuYFeVRHAiKdH2JQJ6tT3zy4Fs22giyGvKVKhh0SWDtGV1t73QYHjCJkrq+1n2Ey
2d+o2DGsUkqpx7xe2j+TwcpXMpEHqXTrlnQBQKMgLXVopMg8LpKpyJ8qxEzGxk109QxCz723Gk8S
VI0mDkicOdEskCGsdIiqE2ajMdR/jqYynrAiafmNMmKTI/jcTgVdGhRFPpEuLb3FkMCSTVQk65ru
NDqOMheH1gaVsRi3lUoJbRJ1TEu4rMf4UpbSuCc9Qs4bLRmYfVZeLhKfSMls3s7z2Bb+DGD/Er0t
kU3LkMUMLPPITQ4w+ogzQGeZoOvHETTDD5P9/WjUHA7Q8WnM8LrEemKSBo9sqPUZTXCLRHM7t0Pz
vdAFeNwkqlqOLxPQ1HiQFSke0iLxOjEgsWMPUvUVSZKoOHAXpZbPSs5YLioXy9q1ZteNO7plCHwh
OYD+NmoTEZEmHLCMimoVJd44ROyjpF0HTu3R6yrGyuT/tvTywQODNwaN12hPZIYA++QFJyQWUBz4
U7ioJp3mvsfASv7sQ1OPloce0lP9Bgnb+DQOgH039FymH7K2Zb0Zyw61s93iXIZ1V5Nf0dN7inc0
W5crzCSes9W7mMNE2k/5Pu4d1fkq7Nfky65q+8CZo/DgzEwfdj1wqZZQdQV6zqKdewNUKcK7M3QI
28IwnqNtHyfjZTLm2W/cooBsTTHkDznS4Rtn0Wl2ka9ruj7eyOjKAOIMKJL3etxFDMRoynYqv67R
et7rI6X8FpxcfYwLkzZp1Or9phhoZe48rHEpSlXpPMe6vXxFz2lzDGj6FgSsXSYvcugJCI8Qoz1l
sIlhtOGS7XYmIObBdxIa875OCK1Bp1BNR3J0FNGe82TDrU5dDU1VGuu/ueWrgaerSXdZZoJJ5yxG
pd2Yg9ZtO0KQvGCRUKfBTxES6Xu20M7jzkXQBREwKoKJ1GaoW3HCdNRg9LKuGYl14djZEG+GVXgf
aJYzMQcqckv5faRrXVDMnR75BP6N0RblLtqvtqvn59S0R7wImkpuOs3tpk0HRLPbJG3BFJvkZOfR
IL4K8CHJb2VQVsa4hdarLD8ZlPfSC9grQRgn2teyy+bbYuTosB9qJ2LUVxO2gJHnbv2erb0zl8iv
WZmGJ82qvYd24SPCn5pUiA7nclwhgqvmca4L7xeG+HjhcKhjkJgEYmWkHYAWkZYnvHUj00m/jYhC
TDqkCpuEuZnGK2q0F1mOspqugI6IdQZ9eAtAj9UA2UcG247Ul3ujWwgnSUEYvNjd0n3vOAtX+3Fo
7e4Y8kkHIsJxgo0Nkw0kmXky/TSr+junTMraj7Bd9TuCyjGvMJ5ZoZbjpA/HuFXhdWYlFvNSBpTC
t2WsK/Ss6/Is4jHdxzI0u2DKI/PBGBv3aw0OcI2xN/rv3iJVfjS7UWVbMQJ9neOK4Rmdb7vZFshQ
0G/Gvbrs5gbPIOFJ2a9Yxt4lX2L9PSb64aeTMtchEqgiA64WcmS0bRSoqAmUJ14Ixtq1jkky2yKQ
aP5Qhu2XxdaQ9sO8Nb73WUOiQtx69XXaKbPfDGWEfQf3o34pejdHL8/xPdsNjt2acPqsyf3N4xzL
u7HLbBGQ6mB1ATl4xCa0XWS8EBHHIL7hvQkmu5D3rabl35dY6tjCEBVn/pSPPcZaul+dn3ext8ZP
pOMjZz+IvgpRzfUCpQiXHBC76hAOaC02iT4T5Mo/RUemvGa6qOHxFL6oQ/vn4BJ0vMWhDA8gU05o
BEkNicAfwbuNfNtFJI/MyxrolCnQeFhPs3ZUQ4VfblR4OTeYdc3Kj3HMQndPl/IidcZW39IeS3L+
oNhiMZeg2jatKjUNKX6VXasMTzR65rXD7c1heD/Td2n9CUhcCo3dzCEujx0r72iDLaMFQghoHS7P
ToZpcMsbOn8BWqC4GwVxsqsfu45Q2DJXXpO20dv0Xe41/Fun6jZDkSnTB/TtqGAuZXIEQunAMisy
+ewSpAHyVoxQekNrZFkX0LuxOaJ2uKicmMC3FinR6r7Im2+K2GwSDXOJGCOJIf74ngZ6UYuGzmVi
Wi2PprPUfE8WQviNNWNALoawaH0jrsHSVfrCctoDJX3SHUPDKplX7k/hRXF8sUB4/T6IXhXBEs3W
nbXwEzbEBKUX1FYN6LhwED+lkvovRysZyeoUUBsdiuDvaHBxS3euQQYGBJ3woeEkHWMPN8EMjrjC
LhAJmy8Q+XEVlEv1HVCgfR3GE/4xeOfNTZ5pBtEXOCHZ6vInieH2xk00KNR2EhLFDLMR2xBM+V2R
wt7PdDPeZbg6iSlNoWKASx99ZZZDh+5V63/BQFyebDu2UHhb47lBIn1Ej7RtAIyiEXga27mwfRUz
2ClCE0m8ZTLHPKSLPT6Mi+CkyY3TL6tJGjPyILd/GCiSfky9x6gyVkv2NcRgwrpqNC5xIIQWb0ML
2OSFsmX6aNkh3QqkXsQsqYz8wa7MIGpGA+d+wKlAgQOsIriparlaFhDZLwGGPORzbLrzb5LUidzD
DoevNB0UDMOOSfCXpSLSJQD0uzyoytGqAMH/fJVWykP/kTE+IGMEIz/N1slr7iZrLCumbZX8qhCO
l0zA0LFiIohB8vrEc7fejrw1bCv0xMIfvWE2L+3YZl8dTzDUy0VvgL1Pq/a+iNfGTtg29iMvrfwa
1yMk6z5nTkIkw6QFYmL0HlAO4gRDyO3ARcgr8KpydJGk68Di4x1avjrcpiKPbFQiecIUjNH/UbWw
7fdED6wjutwwHrVZsiE6WDVMX2k4CNlRjPjCiHWzQbKfkcKNvK/HsN8QsYK8P31WLgO7wG1mc+UU
2IKmb6ES+LD6lG+JC/DuGPxCsrFaA2+godvtFyxgBQdrQqTvxWKnh14fUAS0Vlo8zZVt3HHi8V7q
Qp+/CklCXTCkTK+It04yyq9aEvLaanr4RBDnYG3YCFZab47b/ZB4Y3nbJpWeBLksPHQUemxeKzx8
iPjcMMX6NEas7+4QjfdJ6aDrmuKZOq1Le2jJBoUAYknb027wWVCiOcoojwOxwZhQNC17sTKdgm/p
5voWS5CBgxZky9lKytIZeq0jUCqCxNtPMl3LNFLh1TYDw+cRuFsvN6kWAnlMWlm/gM6JOXpAXUj8
MCG3lljOQcD5dpyDU+XtfoIrubXYSeDHi9k5oG8RK3igH1ANMEZDmdwyokdaZWWBbrTzteaMSE5m
g4bMrWULsC4hboSCnWQRv3A/IXEFTSsJKDacbmNFiq75VIQMhRNrhOJqoxQfQYiQKNtaXTJtHSy0
tS971T81jZxNXx/IHNgA1FC/lBvJAC+WUJuahKcygI6aIEAoROLsHAxZMojKkBkFzP25gfKSYQOc
m7D6MVAMhZsmzDgaA9YvCBVuBE7xHOnHZYoizNzJYZpYB6gINw3GltnXBGI/2sxrC44EBv3WwtNk
b2SiUL4uGKHx5M0d2MwRYvClNOeF/DmvYRvN8KtlJEhTSNKPxb7f2MjVQbwOv5zIIuA8KmxiRExR
8AinZmkOUzU2eRA3CB029oA6eENK5fQ1dYuR+C0AKBuGz9kxE/WcbUjOkkdVEuLOB1hbd/0wjajY
hHgYhE5gA96b0qS6V9P30DCQstLWUrtFUQ8yPKgNpp+qazjAsVVva/g3t6Ek5oM0zEx+nR1HG7Ck
u6Ki2dUv4VYwSml9BBSe42vUBZWvp8N0Z80lK9uCxOEmqqByI5ihrFchM/fGLIrfHmFrP7MYj/xV
2i71k12meIxi1HQ0tcKkwwOvqrq47dvCfOzXQa3vEt+GDsgTXQl6wxMUVHrLlxNVep9tY/bcOMDD
oqsgbBnjY8e3pnOjmZhFtelkXgm8a8Q/EEWFE1tq6rA0M6e5idfe2bS5tMJtS80L+xgRAlSGxsh8
uBDYjDUA89+02fCGgIcvrgl8mDP6Xs0A1hSPZlDrLRmUVe+gR0uHmB9eejFiQoivJMZADKFwYUHe
jKIqv2Z27LhB0U3ZT5ULaBFp2V2Q1jcOG4S3zuLT1syf8NtNt2MUar8gp6XEEKPuzc7Ifl71IMWA
Cauicr1ccA4lGyxpo9hSJ60Hlcy1kIWq2t0bSrZPniS17qDPZXIEwjERAjmb896dm55kFFcjtGyp
BS0FYHHRs9WbOg+sAu7oUB2Z/qSYpoOrF2O2lSslzgCiITkqw9LyrQxKgM/fFJk7dkRkfDQOtXTX
ebZ7iCFIwpqwrezHwldsByggClKII+52HA/JlWEN1u+0ma1fLW6jcxcW0nCgeOMEN8E5+GYs0r43
yoj1wgmLMESAWqbXM8WCB6GuJV2mVLApmw7ZKIg8x/pNPnO6RsN2U/Q0l7ZF+xl+loVtptHP6E3Y
Lrm/EdKwHns7aPUsnXFOY69fVS26vVsNg5NfJW2a79lZ8zzoxgy3b4yCC4O9bLTzyUo6flUUp6w9
0IKRI7psl5Rw9c/OiFMV2Pi9rjIzW75PHfEdLVk/39VUaN9zOsukXUyVwa4+e6VJHp0yqQrYOTuI
A3WjzrK0nwEd5HP9oym7UK7fP8njNUrU3O/rInKvLFHqX8oklfN2cEdyjuj/6y84La0C4c16TK7M
OLzLSUCIVm637DdZI9J7uxutx5aPeDoWnbJ+IddZ7pTlEjjj5VZMeEMbEelZpcLuVnO5S/9FcQKB
Szhr5xmLMP84q9x7U7cLb1UWioqo6Z4lJeYrwPwnuJg/osjIjqM5uBdemSXc8SGOj2aDPZGkjxiT
bFf25rN0UsYWRmW15VHS/R1ABDTpWZuV6M1JtibzvaxyrIIKl7sMAIMIbweLiaK3TVMGOrnnEFeQ
gr0JGqAvVwy/Yo1xXjHbe9Ut7bdQts21QqrZ+npWxyEdIKe0doWiQ+MjaAJqA4sIwADFHrLcSe9v
iyXS4sCJsuyRiQ8n02TsPPPY8DGzx1TYBojZge6BU7illAR/w/lyY7eISakOCbRAWZ25aHjTyn5O
BGOaTY0kns0QcP+DEXegqRnPNpg6izAfN1E0r1CoSquyvaDR95upmXuxUNq3Gz7r4pktbrpokQjH
wdqSRFqnk8XLe5+GdsDEy95GoBLKADNSAVC+IVfdJ/oovFFNTmUTpYarzuifpOccKGYMoMQb9ATr
WA6pt4jKTKKY6SlsIMe04MNrL6G8nwZPZF8mflu5G3ttTWiW7abpTIfDken2Fnn2A6J7slhB5gx6
3+08acSXUxZG9rGoUlke0yq3qYCkU9nIkdeXMnXy6BrA1fT47zbCF71E00rP3bRv6kEtd/CUuqt/
L8NsXpxiZMybl0aOQSGWB6zxUbH7uFv9pkmOIU2YJqNze4XNnSLEHEUC+TJWikm5ZtEs6MsLTTP7
oE1ldoUOK/wSgrj7ZKDxdorDVWHNwmF1BIjAU+Tb4CRRG4FH8PNhNKuNjRDeh1HTIB1WJDhh8ToK
/Om7nFZwkBBFtcPrGHJ+sa1/dR7BX8LIUmeOZTErcE5GWcTBtpUZ2bW/kFhzBg1a7Enanr44uD8/
GZG+GbCsl3KZDIh1+MzA9vUYx+gbR2ss1jmLbt65laEVVHFffzIFePcqgKcZQqyyC3N94H8Ni1Bs
tUJJKn0zEss27yrtSwmR4BNpx9urUIh6nCcsILQc/tcxz19XoXdIF3advBLcUe1KMzTQvTB0MP7l
x8Psa71jpsT97donY9ZyzSAYY4IJJv6fDgjnmrMKx7hfdHPyyaXe+RIoWUybkabNvG1NEfz7J81r
AkSo1rm17kRny9KO5PvkZC/Lgn7q0nnbXjbykznyexMbkwY1wO915rb60v6+qEmsRy3YDOhwc4jr
yWjajaly9o1dPqtQzEHLiNUPM5l/Mhx77xPkpqKYMQ32fnQKr6+sa+HaVkzXqsUYYXXnY844xK3t
c1Hr5oU2GbTInLTeNHXTn1cMZXRfLW5N1AG++o8XIfHebSCpC4YhA07ce+u//+t1IvGbcU3DbdBl
Vt9l7ZQHBu4MkGzLr34Yh4tCQ3neLqTVLFo3HAeryQ+e1U5+Fq8HuCGpdwRQGIGspLpBg2McwwjQ
M6rlzwygb958ly9r/a4kHh00TSd/qsDQEbr4GXxpTCAPvDUAg5iSw8d35L2rAO3l63JtjIRvlCrh
1NZOXYAbKwz3sqzk40RE2+3/4SLYoPkVCLVAb76+60PPN6X3OQcYM7MOo1D5zbBU7mdv2vomvVZp
oOdDq4Q52PIgO5+84z1Z3gMR7SUD0d66MseBfiuLywUltrZpmQRsBHiFHeyk+LbXjdRf2j4jfMJO
DeTu5HUVtpGcu+2k3RP+7P74+CaI9241bFrosdKE5CtPHqgxkCAYchby68L+rePdfOprdeeMS3Vu
Yto4y1uSvhYbQ/9GjrK/dF2r3ArZj1dONCNOtvARGCIdHz7+u9bLnt41vKwQdCVpAUI/0bY0Xj9b
tNohH9ai2EUVyKB2gOLsFU5GruXwK8rLYidm7+Xj677ztKz1lVg1mrQ53ZN1gQMIoGzBS5GRrUOT
zKV2DGm5jkDTg48vdeLqRrDHGyHsVeoJZNxiaPb6BaS5O2iLAmyhsoJ5ap3rQZHP5hbQBIZPkr38
IUq8K5iF8sr2lmKTe4v2SQFkrG/5yY22kPIA3V1pyG/gprk3U2l3TAUGywgRVWfGNkfes5E6bJ+c
x34U8+Sd0dKZftQaYd2mN/1uOkcg86FjpAwtvs5cYkZj8KY3aE6XCSCIclYUBCcHFN9YRoEOGr6a
U5sWRkKqiKP0zwSo77wwpIPhG3TdldV6+uDopc56LXr0G8Lqf9lR4t6FlM5bu7PLu0WG2oNgvnI5
mZxtPn6Ob2R8LhWAWIsBBJA2DujXjxErb1frNFP8gis/j264Aloi4w6xjn6nZu+zT+OdL9ZBeoV4
hCBr9q+TBaVk2Ao7zSj8HAHhHVq2/noGY/PJr3rnQ5DcT9yrNi4UcbouoONIUuExfS15sF/0Equb
RYP62s1q8U/Gyv8qnhPvvIPsJyYPD8UgQuqT2mPqbIsVBqRdgzfXF2aRcwaZ+3MxaIyvcNFsulEX
NPR1vpXEqPfNWHwTSXhBlRKeG4P6ZPF5e4elYMmhMPhTdFnr3/vXflznKsr6oSAPURPp3moRc9XI
Oz759N6+NyhzEKvw9rAMIAp6fRXPiObc5Bvyo3xKHkoQMsHQeOOhRKZ7VQET23z8nr59olyPgA4W
mhUCc5qrYWmZjqaL61lGiV3NYgZBFz7cxVX7WarAu5eSHkJweMm8qic/jRiBPFdTnfuy75ujvaqQ
FjxJRzsh3PfjX/XOs1qFaMjpVykkkriTu5gxzZI5b8yQJ9UaXGTt40Fon1zl3WdFUCuvKVIqxp6v
r4IDXM+mkR8UMlzkMdnNeUkvyMf9yWgOj+knBdC7N/Cv663//q83UE5AOd0GU+zQ9MsXhWF/g5o8
3cUTwYEf38D3LmWy17HRmlAinJPlpMEBM2qCn8Za7W4sEln8tsubc1xD1ieHs/cuxUZH0AUiOxqz
613+61dFxkiWHeFwjEs76zh0GQywqRBXld5pwce/Srx9YmjgOVG4eO4dTrgnB8HCLpkad+gJSqKK
cJVXqGGt1L2pQRSnO9ipjt8XVn+fGQsj7raZd2u5f+PE4G1TfOL4gxQxuB0Cc+YiHfZ43BTik0/y
7cu7/pG8VALhmmebJwuN3lE31riv0DFkdTCJEMsz7eXdx/fi7W13DQppZw1zR7R6Km2kYY9Ae5C5
D7KywINX5EelHPgZma0+udSbU6SL2wWIBwU1NS8dlddPmGg7hxT2MWc2u5RZwDhFfptcRo+zAAGx
IRdZRP7gzp9Vse88bYv5HPuiCx4HJ+rr64YeWiOLYtof5tHBBRhFLb190R0GEta48dUdD78941Vf
rozBGs7BBFb7OG6jbU1sWOfjb0zuJ5Hd6AxWvgKDXT551G8fAoJnh2QcoJHUCqd3JvK6qdY7RAeN
gZtO06Pqssdb7AMD+EwW//ZmeBzMeKfQ+vMQTiE9Cqo8h3kM87nmed8N4o1g0kpzCppuBn49x/Mn
H9vb15gAY2wFtmCB1Okmvb77KRjm4j/ZO5PmuJE02/6VttpDhnkw6+4FYmBwCg4iJVEbmEhRgGMe
HHAAv74PKGUlGWKRT7V7ZrXotMpmkgggHD58373nNhAQ6NXY3a2vrOnab2cwAG+P42Uj9XKrysbO
IhdM9xhkkNJeXqYmYq7yyeNdWZRaT2a8l6EFCoFlmpLVolOjgzgoH7slFdowyGmPv/0BXrlPqjFL
Po8Hu8o0l58/m7+yDqOqCbhzxTY62ARVTzh6MsYf377KKyOFnaRHF4LdJCkYy8+fXYU5skWPQCIx
YffDtZyGK/wPxRdnwcS9faXX7ocAmyVMjGwPRsrLK024yoXSiKnMdEIto7oY7j09qG/evorx2g0F
2BRQ6VPlMb2D4TFXNYYcIrlXo9b2G/gPdE4ysChrb4rStciCeON2+bQGcUWjKZ96ODnqQQKTOKpR
N21pjyMVXECSBm6Sf2NQMayWAxixMBweXj4DhCwRm66O5q1IuosOxdSqzOhozN1Ia423maO4G5Xb
2gUD3GOIeOf6v30HPBdGDbMyvia+iYOZi8mxjXrHikIihrPbRAuyc6+Lineu8vsxn601+yOqEItf
gw3ny9vEGJt3LMhkcqJimJBfJ8lRqiI0emVOVd/NMn8XpD4iGQN52qZI5m+2kYAlRom30URP/LOW
e7cJ/Zf10/D4j7v0H8by6r7D+RKsdI+lFHI6/v4/P3/jF+nL/kBXYikJ6nxj7NZ5OX+Svkx+4PP/
pSyMjwCRKEOmrFqZ8PvWB5+FHmcj0DuG01JJ/OUutT/w4mEEgDNFchSlXvNPQF8/V/K/J2MkTmy3
7aWGwSkUtb1/MHd4eWcCYIogzaSiHo+Q1IDLsMxKD47nXJ98iDgxEvpxEFly3ktPYsNmW9kdwxDy
4RzXbgm013TbG68vBVb6DPnLRVA5CeZRRzQmqqi+0f2TWhrQr0NGt0lZBmS1DlyWxn4SNoWuiW1m
em26Q7yYOtSu0wrFVtkpfTUh96KpJnT89oXU6OdXbi+T1TAuyankr+AOcFltoIeTwCxDWpfWue0k
2tdZEy5IkB7xFqATbyI1GvhPliJ3W1mFOQ0rUi9q/l5hAwdGoAJVIEN0Uu9sTSZI60AmzKs0MvGw
WyoNoLm7I0q1JPXonUqRNNbWwnjgblxd1NVKazJ32tmlnX9BvmHu0TdUxkbGNMpaCu/fEgpIX6pY
+t/ryEQ42E0OMnHCbIcsnPrecL9E7LmKz7FBJnWY2moszidk1sUJxUZEnoh7if3tKUL5x/TTpuqj
NaeupN8/K5N29hx0Kw8/yrzRhyRKwtTp/U9V1YGGRBHWz+fQLfuzwI2Ysi2p5Wh7RNfPJ3kTNUyZ
0C/yYzMloCJkc52dmi7oxbDq1PiljCO/3zaBnyiKaWMZfQKWONhbBRC82HXwAqwwdhvKXY3omvt2
KpmQ5sb3HhK3JMlKNyf7kyoceacT4uFsDNjXRz10Qxp2SOkfiBCpWhAoArAHdnpHrUCHVHZINCXw
VVSn7WnqoIwODRdV4bYFxTatUPMSXKJP7uBBWivw848GH+vI6dxxCNum73a0jbTvycDqiARBiFMj
6pJrTYruB7uTWyliBJk0mnSiH6Rfo4lLffGxV/CteEBZs81zA3kxrFT0FO5sogyuxgz8mK1DAfcm
x7nu7QF14pD2aLdFks91OOTEosCnUdge5FiMX0ZyBXSEF335YEoNi61vwZQNZ9eZr5pFHh+OhiEI
FrIqAk3zcoAYBd68faQ2FD1EhClcUPI17oUOyWaLBoV0mN5DEbR2B8Cw/FOorxhTAc7rFJ7bo0iP
enrdcG1JyxlLVgDNqS8Gy1nQrDDNkCwNlS/XOqUKREu4LmbYWiKtTkzZWtC4dLMSqxgtsQr1SKFa
MsVszF/yLI4eCoVV/Yiavgmy2Qdgz9At6u5jGZt2skYiTprNgBbr0kiR2UVTnZ0Z2gxiCy+N/r3B
AzZvoUDgD+kwUGMej90r6cqAdA4Px9uAOppIjNyS1XEC9/4CoaGehUUOApZXzkO3GUg/fkSNpqP8
agkh5IcK3HuHnwYbgbVgiKJxzG9VEqPJssxk7m/pX8d3hITz/QR5KuwQepyv429QTH2jyE2DpIqx
Qmdj+TgCbCNuzgM/LW51k6ttIi+dPuEEsJKLoehacrFdt8+u29Fuo7Wlay7KMYwVO9tMGnXk0p+W
m7hF4b9xUtVOtBcr5MIWtmpeqMZtYXMJG71oEC1mo6wnFy7Ugh7ynF0aCzFlwIawFaSL93SLs+Xu
AoEeVLMrNAhFPojzTjMtG3WfizabkIM6Qh9pRe52gn1+p+ledVfYeKYQ42s1EPDGjEGVjALJXt77
NAHyPsZM4AJdusCdr+47n3zpeoznPIwDp5Rg3eoRz6trW9cM2NHYTBw4lxxXG60ANns3x2aDs3Bd
88KVoWXNUq0iuiHlanL9FBuCV9cJCmAdTU/WZzOhMF58LZoCCS95V/22NBvm5MbmK/CnXCtgqTVd
cR7NblmdImNIyWia0pjYEtYgVC/oOIstyA56mAiIyq/CbxgUvYjHciWbwLvuyBUnVLF2E3eNzwBd
XWKO4g5ps+iRwxBetEY3J25s25VdOMNQOomQ73ebDNYuiQN2DbCM2VQHbKiDfAunhoNqKOG4IUk3
cg2qEC2MLkSRXHwSXRKVaw/HKKh9/gEBfdTrT6aoAnIr+ozBNwi9TFZ0OJy7BFw7+p0qEuvWTedk
Q7hqUoeU8u3vY4DbKmStT+98BxBjeWyrzlHqU+QWvNChm7TGd5Tq5b6fZ5GFOA68Y6cjIeMoEma2
QI/zvTO6yKtQgdzlvdk+JBpz4YpYF/e70fUacWKVrn8aqxRuidW11Q87dhLQ1V51mhvz/FUYZn8O
2QEBYxJVVhDW5DVVa2AzHECRNRrXE8CszwDAITAVXkUtgLam9yVqLFWF+CTn6wzQy4+MxuYJLX0h
wCDa8kjlKUpJbFTBBacfATSF44UTDq2J0Aj9YkUcMIW+Y6f3GDO9ylymRl4aBDq9GnAYIMq6ycBZ
gdFrIyDeeYQRbmuncY00bKSCHA5Opp8neUNK86hxSB6b2rJXTg4G6QpeEBDGTixAxu4JzqjFvkJW
iUpvgTfa2SCsb6AsZcIvzhJ2IFDIYryc58IB+Gi6qvfP4oBy15kbc8ZiZRnnqLxxc9LV1spPbcYA
IqxoRyZ8q6swiDGRHSPvy/WrlhABgyCKNi/WCBBAVVLCAXANTSc/LSVOuNCbUxT3fqzUd2OC2XZW
5VFOAOQTQnN8wmlOKkMWzm9OhNdOiXUf5wSdrPDOFh1cZPRBUNuf8J7zKPXouOunPvnszhLOfIeL
M73h8FlWULJSmHvwv2NIoy6zvLEqnhCkwROONCHGLPoKiKuzNvoTsrT6yS8dftJMq59s0/YJdIrC
gA+v+ZCbj6afNNQhAKKsQscvbLRiQkbTDxlALdt3TBDtVlqF356LLK7a8+iJyIqtBG32pmBvAax1
fiK3JqruvdM4S0mqsue4IgNlsPP4vqJLFUDbG+k6jalTyBURKnxQM+kjtSNhzcaVUYyxZX/vRwR4
J/ETfZb6Fom/C9BLOyqfCLXRE61Wnxi7uxw4qbttnrC2DFOEvtbsCuMTofemOIobj60wA9kZb30M
RfBcHUfBniOuu/HuAmUYXwj8Gs2jAqfZD733LfeoJLBrYpbIpsX0qMMrMmcG81oOBboqH7Ga3JV5
m03HPPOsX036gN/dbQlIuEiZePLTJDX7R41t9Lk/Rt5Xr5x0b2v4Uya2Rtt1EOD8IZg2CruTuZo9
I0Jg6rixswZBRSXbnodqX+NOtDZTj84fh7kTA8vlxijjaxZyAp+tNjbB2mvumRNEv3WGzmeoG7pY
tGBq8C8kCd24VPzcqjY2246G3VofYwiJTMKXwOjoPxrkAuzgcaSy/87mxtq4vdmYyFiTLFqD/Rip
t1K6RXpJgXYB5I68bxF2VdAirJu3diAC/qdlNzfQR0Wy7SHkOqtWKbtbFZExutT0RHoNozb5UZpu
SiFsQB8YBqM9nUqggyQTsaWWa3JS0RFWbUensmtcFeCBLFz/xEjo/6xaYBmfqYwvOQVoAXWsY21K
Pdnp8bcNTaYnl1bfxv1x6VTYJwdyYqpTW+Xk1U5EfNA1Vxrt+0CB3cC7juAPD1+flefN2CKSr3K8
yadZUE2U3q1WSzZDTxGSBBmsYjDx+BawZLiZs7GrmexM8JLlooRrkDBKgne6MK3p3a5iHCveWqUJ
dle9C9QDTeWcXTSeuMe4FjkpcPB/0/saEfjUrqn5cLiYOlHjUXQNbEGrpvIGv0cxJd2WJIJB9iPe
G3ygxrDl2BE4+dpzYhMFWkk6RYSR1pLmKkM27134zPnRyVzKtN17LWzRz56jxj5CuwlVfkmgoCZ9
w9YztdggtHUh55+ljf/UD/5hLIqAf10/OOpF+fgNVn7XfetfVBGW3/tZRdCoCNDtswCG647JCrmk
EP8sI2Ad/kDH3wQJ4+pL638RwPxVR6DGQP1x6YGysaGz9ncdAbYVhWzaYCzN1BH+iFF10C3waENS
kkAL6C3h47SZXxalxoYWjRGlF/hYyVdzO4kihrQZ/SjilzY15cJbHTGr9k7Z81B48XRdOudLlRzX
D9uGl9eF5lY1Qy0ukniDePl8AIabFLIMW3WG3frRzs1NF3GoD6zsy7Nv6PJnfeQFJmspJ/5dNnGW
S9MeQWtKBYVG7KHubIpwhKqmvWD30IJHr5thkwYlcK5UGBikcSTG5/5MJ3OOaQ+EuusqRTwgAI/t
O5+Eb/fwk9CKo7ZEldkionf5+fMys4HMm3CJi+W0YDKJu+hsQTnhVyd328AqTrUbBYhbGvdk4HXk
Exec91dGkGfYZS0/OTVTTUJycImEfOcbemVg0MahkbAIElGbHVT6S0B+7jgH+yRdnEV27pft2h7a
4nYa5cgaFs11cxqbOEN+FiP/pRThoMWwfD3o1SlSL6VYJKSM++cPxZlQzydVfKEzBu4rp6/uxypw
13BrxEluFHhniJW61IKm+qS7afxzKvuXV1/G3cHgWPqr1IKtRWHnHNSiC93GiNcF+zRuk0+cdeU9
oolkG8t38S0HVeef94kclwMibUHaRC/v0/UTA3+Ctm8qJ/9MflJyZarg8u0R9trdIKHD44Gfgd7y
wds9VHDRiWTbx5Fdw3WOx9sx1vWNbKS8fftKr90NIjHHMck+oLh9UEPPB5OsUCu7oBTW3zSd21wQ
9dkcv32R125nQdAsYhiAf97BI+szLIZdLi5KQi+bsHGS4pjmgH2dVnI6fftSr90Pkjw4Z8wSFGwP
Xs0KOoYRiezCbud+M8gkbldF3Pd/FpHyNBehSKSY7Dk2o809eMtkoNg4ZYKHlc03aUE0Qrdsyt6+
l0Ol7TLUEJ0gJOJlthed78uhBrAXl18hLoze5mQstJy6a+M1Q7m1/SK5Ka1CfsT47+hrMkNJq+qw
sxGsW9PfPBoGnVLd2x/olYeLvnkRsOosP+iNXn4eUrAqB7g0p7qyPc4gjO8GLRs3b19kuamDN5mp
lTAM36RI/1u7pS5yq40aY2+aQx1SJu/Dvio/J3l2jwP3z8ToywNGpkQxHg0yrclDPhJ734IuwbhX
URYfw/+e1jqS/veWi2XmO7gjYkcYJxQ5wEU+8R+fLRdpiQGZBNF9AO/qpFgqN0ULVIfRhSbLJvO1
iUziyaoJZ58Zpc4Xx521DeYR62ymjHBsijy6wQKZfjTTGAdLu9jGMYml104flEdvP/5X1g/mcEY0
iy3ot0Mxu41DuaFfsHdNglZngk7vOeig5cZPGxYT3BodeMT129d8Zel4cc2DSUgm+thDs9yTzUzZ
tpaA2MSQBBsE/BrlwXqRJeSSKCrDyaczt3O1q7c/wCsDm54P3WkdtZ5FsfDlwO5ran3MKnuwHMRi
a213PiaJeGewHTYSn0YbsmwD5wpqYQQNL6/SgUEkR1jfS2e2AVNLs50o4Uv3ykwMG8r9HAxfnKJL
7uosd+7gsPgDaeIlAqbW9UsMg4QQrgsrJ0OoJyXzvZb2q5+PN48uGIg2dq8HK/hsmGm90KgZzP46
aqvk2kB1cU9Ry9zMWSs+UXcieKHrKHKzmC9ldsfYJGIQ/K8guBTRaPyg3qreWdsPu+BPDy5gN0Ob
mb02frqXD26YHdrMgb7v0VWeoGxG6Z1nw3DSDR0pzs5IA6Htqju3HKvTtlXis9VJmHmi6Whd5Wzk
N27cmsdjXWYnJS74mz8fPaDsEAKwK7ZZ5l5+PLfuO52zwl7De3HUEfMAGcbv34GDvTItIptY/I2I
YDg9HKyh8QQWJouHPd2zIVs30k5uC3LgQjgDAPbLFF7523f12uqDtQt5ILs6BJ2HsuB6Hug7GN0e
W588NWRGRTwjkrl1lXmpAOQH1GeX6BwwSMa5LYxxh21r+BjNlmGFb3+WV95P3kuUWHQIXBCcB7s7
KIUYMv12n8ca8Sai/6GbY/7OzuFQSruMMhLPONpAhURTeni+kKVpRVnS7SHBOpiN4c/TJ6S1A8d+
nTeUf228deuW0MHQVBOYrwKMkgDUQ674ap4kFIy21d/5Fl5ZO/hQfDY09QFOswPxQStbj+iGdq8S
jg4Uzu/quX9Uvn5P1Cb+4vmo86z31qvXnjazHZ4GAuA4TBxcM4NB3jlVjeGC4EANTy0KEttZgf+j
lWIbPIeadthkno35/Flbpk2rv4L9vpFG9ZUgZ/+d9//Vz7NMSQx+pPaHHh88bw2J9OU+ILL3mIFe
roPJ8d65698vEtCAZBl62hCgUnr5Emtl3MK/b/bFaCa3dC+6GwPb+R/fCYI5RJNoSaBdkPL18iIV
wR6w79S+6Em1tNTixyDv9p07+X23zUV8G9IvohVMtgczRakFlea4ai91ZX6s5QzDCW5zDPXEgVLz
9ot5yK5mYHJIwdZEucN2mJUOxspEpAzMdgpYuSgnqH92fJWMjviETX6cNyAbAdzUqXVLeH1/PHKS
+TYZZnJi6/QoTWLl15pHfDpMx3o8ztmS5KHCvpFtOqur1fqdD3tYQeCZ4xlBWk3NhAn7t2nEcSKi
pMw9FlpQs1LBLVvrwSBOYV0DDvQ7B2Iccr3CCkEdafxTTtOO0AmcdG9/lMPRtnwSDg8L7ZE6TnDI
L86skczvZtrjJZ9XbE0zavFCf+fLORwIXITgQ9pgqLwtqlgH2/WJJr4m434PvxrViErVuQtwBaxE
+o4/9clU9nyH+3Sl5SzMrgZqsX9wJfwHlpKMAtI326tZc9GTEDbgnQgVWFvRCYBGk+vhPUiu2nJI
LkmT1h5l0AQnVMTnm7ef7W8T+cGnCQ5WC+HFsQvGcS/srjtnTSkvG1P1l7quzhsgcJsG99Vt7goi
pqb5pI6rYUsEq7Hz3BiuQGVq2fTO173c/xvPJzh4S8ZpFimhd3vK2nQdmXG/E0KRXymFQRqLJiYN
w3Y2WUbMrFE3fzq1Lc8D94LlU31EZhoc7E/QCBEo73R7rzDUym8oQIvOec8Ofrg/eboI8w1+Agdp
lb78/NkhJxo0DPMZQyDrjSuz77wtQgyyPhx3Yzh+dvfOd7w8scMnatHyRxP5ZLE5+I5zjaYAAJZ9
1/k6vW0F1avopvmjH1QLj8iQ2JlMvSLK0/TFdTq2wljTfrOd0DIqI3jnTXv1BXBQnC3dd1xph95p
C/6IY+QdJ5g4OJ0Hwj1IdrHxS0Wp9oUJzgiB23rHQWkjSwG7sO7Bt205KJSXVVE33955OoeHuOXL
YAtjoXDz8SQ/RU0++zLofEEptOReDpO2NDaT7s4AUET+DxvMdNWXgTqvmqlrNiO1IUEYnCxJBWwG
9dGYBGEeWi0CujD2AnTVwOGcWZGOQEXLdWM4sYsme3znE7/2fTI1MykyHbLbOZhBWDz0aqyK/eCV
8bzBVYre0tdnn29NeQFIpgwU46qNO6y+QafLy54knUdrVpyH+T7fdRi+MkGTtKLzGIGDsy88WETb
HAqoO9R7Q2tmsaqhLh65CHGHf2fgICtEAL54Y5g+X742uW+VKcRk7ptw7xD/JBLpLLBy9lYwm/Fv
F9Ux8Dw0JPThZmjZCXF367qx8r2IYnIeo1L1f1pMZfgEmCrZqdjs/377UMhSYsD9wXnnT8FZjLju
aoDx/FUQCvzx7e/9lceM0QTcyeKw4P8OXmMvieyM3vt5NcFUsYvC3YxZo529fZFXpqZF/Y5bnvmP
StrBrguymIx6zNDY0e1dFMHQLSkiX2VZ3SYh+Lt89/b1fmuSgP7yg4UHxT4MW/DhNq+co6Fo1XAO
lKf7opPwbq9m0JBgOkF/gFBO5lHfdnNAiGOQDjniTwjP38shku/R5pl9DidKtmZ0ofADc3BehOQv
B9hCJBv7vj63EnumE6qGJt6QtC2/gMUJvjgQNm/Z4tGjSOCEjg+2TQ4WsspGdpcjBS1EhrGdOOcp
9KCFqOKRhzpHSdAfE7dOCo9pVLP2WSelaT6Zmlw/0Xqrg4TUS55t3zo94qe5iEFBu3LcG3OdfWxI
L3mgSwDnkgAQQPjd7LeLKqOEt44nOhk2ADK1e6Ct2dUg2gz5J6vig+z0eF+pcXpw3C62QRijy17C
/bzdOCGqOI4LgH3nEq6X2jZECjxMBEVpK0mJNF3D++2vO9too4XV4/mkBplRv9WROZH4h9Pju4c4
Kg4VDrjrho4+tl6zKwcawyI9ztJK3dWlNWVrYWozEPksI+HQGyzrq2HFUP0GlLe0aefZvxDCAovC
xaFf0e0v+5MxDSAIB6PV72RJD4tgzTTxsPY0bkHlZyTOVD+CHWPUGwWyukK80ApfPMhML0ewrqwl
iPlsVhVOnlO5tTKfpPYqaP3iqBgWYVA6DEkGWE34Xh4j4tRdbZEe9P6uxWvknEe+C6lzCkYxbqNe
C8bLoBx8OGEd/3lgt7LfdVZk/CiB8i0BW2qE7jlnJZjEKFZNqC/Tc+jXqohDnN3zvrBIuFqZ0m0A
lUK889FY5SNfIOxLJ4wMVvNbmSqS4lLbzm7MwWn7dUD6uksqV0U7nqwnhCUNmswG9HaMPm7o+HbW
cxC3VyT4sXiaOKKuXIVUcA+xwWMOjAaQRQUelnwzd33f7oh6n+/IfooxFJpJx3k1gRiwWpwSZajl
fdIRoCiMxw7EKecgbfxa9WY+n5R6NWlHsR21D5WLO2XfiKmEnDp7MicIXFYfJbqzbj3ZyI1CSUPe
gGVsOJcTQstrGMaMIH3Kmy7swYSxzwlGDzB0G1TxmgYpozqIasyhVuej1VKOlY7baiqNmNqvNZhh
UlNgRVA9IUnsFWb8TYwysYXBptnWmYnlo1/XVRp/s2Ui9W1sld7Hyp3GG9gbbrG1RZoMW9pgY4I2
Z8xu9LHzWR/1TCD9Fd1wOURquDIq2nVhzwag2IgxML+72Vgb2xZM+aaYxXDqOVZ9ZOWoUckI7HZV
bCXWceTwZ1ZNELmhUnV6i/IX8WzUt8mNaErjDGmsdtoA8CpDrzNQkxd+3bvHlVbKG9kH4mKUUYfQ
ORGNQqbXy09S90trRVxckG/6WWEMmdEdxuvaHsb+55L6H1HDP5ZW41uahm/FcynD8l//5YewPwRU
9NmXYyjGeMDm6qeQgYrHErfFiwZVzjA5QP6lYkD7QKuHjcnSs6A7yB/75YZAFkHbm7V6qXVSi6Vl
+L///aJP2x38+/Ou/tPi+/dG3tfpMbDre/pwBgfVw7Uy5nymEzJcXCinljc+qPVdhP7l3hhaPLVg
ssrPAlhzsNM9tPJqVs3Gq0aLxLo0hbJGtaDdCfNcwIceN43M4mtaOto1Sj1xkRIu93kaNXFjOF30
lVRpgpSpXdV9k+2NCnjydiRZx5ky+zbWxv5UaoN2rZmNtRZjNN6SXZvOoT9a2VnSes1DRNqeD379
SowZq5JJ/Ke3gcEH+1U5s39SmPXYbSupUXtWqjlj12P6/xnevxw8DKq3xnco2v+6+cZy/nyQP/3O
z1Fu2R90xutSfqB/5bBx/2uUW9YHToqcFRfFBk1o0/znODfNDwC80PbgiySZ5rlaxzQ+8Hf4IXoG
XhkOmn8yzg+q6UyzoK6WRiNFXHaFaIZe7sNsnx64P08WJBLWufuI/wZjx5wF7Y+othIWkjQJWo88
3zSTqL+c2B4Brc5DSjsGQhaEyC3gLPwPTw/xj6bLi/qx/Cjbx0d5/q3+7+VXH6p6akWcyP99+a+8
2r/+8vqb/PbiXzZPVqyr/rGdrh9JqORXf84Ky3/5//rDX4aum6l+/J9/PFQ90Rr8NYD35fNvnWPJ
WyPlNiZ6kCPz4z/NYU+/8GuYOMs3boLGoUKKn/7vYWIGH2jswz9xmdf0p/bXr9kQAxjFcAYXrW9K
G3yZ/5wNNeMDcyDtao7azGP2UqH/68Yvf85zb02HlDBe7NeZ7Dg5QPVi8sUPTrlmOSg/O7qrfEo7
LI/X6F3nkoBP6SNlQlxMoEE8audT3MI04CxBPmgetWFdO+a5g3icQJO8Su60BXoaFq5CBtuSgCGO
pNnnDrRMg7GlecFE2m5K1nEIlWN28YtVXQUsaVZfdDZu0zGNDyKz/ZhmDCxMEd0MUg7jxmz8lD2z
nhTfJlLeSW0ApgaZm8DkJDqyEl0qFaItHqKrYJ4pkaB8VWVnbFHhlDUZU2x3wEtENeKEVQXUe/qo
pjjJTxfPy6phW4ebzFFEjBCSIAoX/EUqPpJx6rZHeotudwXMa0hDLD5VwiFxHuOjWMiG3c5QwGQX
hVF8AbXocWAZSh1tp2lQMEjopyMTNu0vjSuafUbzwOJHEfilQcTltCI2hFgBc859UipwRJEebZu0
tqaWZTHEeApBxSSzpdyQGKrvggkF3FGEMPYh9cZWW5MFGy/wWJkbW05O1lcLqfItHUHoKz66660/
R423qWKOpoSS1ukRDFOeR+N3dXCKcs0zj9rcN8Qdx5HswYlA4q/zuZm7zywhKrgzda2+S6kGZOs0
xli4npIhPy4mw1abURbO51LI+Zs3CsYJZHdIp3khFmMEXraROg6hPmvSq9lumzJdewWH05Aw5uys
9YwFW1m1uKsQlZAX66MKQ/KKp+1CsZUg3JVRT/iPNoIwJclgPvN8CQu2UcWY7QimgQ47NIakO58Y
1PpcOsMq9GI/wrqFaR6zjVESgMLoMvptVpB7vdJKjYjpOhiw7bIDmXELNRNmQfJAOhhOJXX7MAPW
HGwM2ICEUkxd8mgUBAyEbTxzhLYMaGMrxUEgXfmKmFvU/05GcodS/r410UqEWOQwDi4x0ck5NOPs
npRj43JM+rw4ytkNfPc7zoThEBCDuBk6d7gRhWdeE3ESKdLmSOcy600meAOII+sjazmA5lkT3YEB
DfIfcdHkjsZJzJ37Y5JtGR1kcYwZ9bLecQme5w3PzrU88x9iv1de2OsjyUYwPLFh+8YwXeTWbBFq
O0+tc65JpoNVUvXDlxZpwnkAbLs+0im1xNvSKIWz8QptkCv01qDOlJjEiVn443ccALS4m1465icS
GVLjKPDqJN+V9Gyd43nqpiPyGuV9JBPvJpnBsEJHK/IrGgWDIhg6x9JT+VqXnUpP6wXKdW3cmcSO
6mHLHj5FxTzu/VG4hANkdbqzKe4qZPfxfKNUZz8h5IMfeh1nhBc383TuaX7TrVvLdD9KU6g7DJFY
+PQGHNmmNZPkk9IzD0+a6RUE+NjNpu8aEjeNJOXEVetJfVaVaUPWM1zPOLSgETubFGTrnYOAehGZ
D9ZdUrrp56bAYbsq8tESKKldj2MpqcyXyjUZd04DGjYfayded4GT3XKqsqN9WqcNGlXY4SdtJfz6
iIXYGreklbQ2qAdBwR9rEIlihpTTjxr439idYY/pB3frWVll1yF1tuJaT4CThxBq1bcI/N0FydOg
Y2Mvmb2VnBPIkr7si3M43Ej5x6RjyiPubrqIJSkVnKB01WwdsMVYZSLwqavI8VOdPy3amsh3kLhX
iEhdtD/Cnvpw9qMO8w4QAsJrCGBKd4Zu83cKmbXD17ElQg9Hnz8y1dtYTO5xz9ly68pkfGiY579Y
8FPu9bIwCGpJ/K3V5Xq+Caj7dJeVU9sldliys3Z4fUHsYa4JHhxMKM668uZMnfhSVX04xR0WwSRP
yQyxooGQgLxx5p0REDm+caKaxzGSLxEDSB5cd5Nm/fxVegWvhBck5kzQDqK1temCmwoDSIIACiZL
i7cmzL4YunrfkC3uBDgqSkOTp3OfcdDuKl19Il5r5IztdP4JegijCx2n5ZxKkgJVnz/fA52Lh5al
7od8ueF5Wsv/3g39f7dTWppj//rM+FE8tu23/zp7rEoK9s/2S8uv/SWD17G/0zWitUNc4bJ//mtf
vSjkLd2kYL+AsVCRLjTeX1umgIhnKrrB0wGRHjRHy1/nRxcRPB2fBcHG+dJawp//YMPE33nZB6J/
CnYVCg/6ID7fsp16tl1qJ1kSdOYfA7M2vk0U0yb4GL28B41aHT97NL/2ai+Oqr9fCkWu5VusyVBG
rOWjPLtUR2m+aUiwah3MMopaK4OTeJh/5yKoEDgSwzY8bKMxAUPeFuNxbUAZgl6pNlraTO9c5JWH
tmxYAVfZBh44++Chjb3lz02hjoF6yO8urrldZVrqagQ3/05n+LC+zw4bhaxBeQENEQKRA0mZC2w7
iVR1nLIRr0KouBgy64y62p89tZ+XoamPYYqmzXKQfP7VSPxH+FXrY1JtrJs+ocZL2VW+U9Zf/sjf
lQruQ8d4S1AuyiDaIr+d4NJg7sdJ2TunUNNRr0jDwtXpynyd8amOJ6t+LwX794cH9hStJUJwijRU
XF7eldkFbdt71s7FersinJC6fN2+B1l97a54tTnYcD6lU3jQH/DkEj5RWLtB2NnKdJoo1JWNcUAj
/ILAhfe+qbcv5x4mbedFOw+zZuy0InC2eorSSmJsusAwbm8xzTRXbw+M5WR2+KVR9jKBofII6WQd
HKdmxKJ9NZa7fFLl1wo03H3dz/GSu8D2cJWxU162w352ObqDG6/NqCX4h1IQ9pmYvQ71X2doSRrM
vbu6ILEFTnDUaLsyC3DBznnl3nZFU3Qkdyfdrq8yffhGKpGjXbWjaXLZrmuMzdv3dPj2wk9issN3
4qI35AVebvnZPCSDIrLBje+IfHSOvEC155B+7R3KFvGHjbPlSoA5mcbpHiHbP3itItdvCWHqdmUs
9Y1mxd6qb6fhkQYFYZJyrsc/nJeerufBWjGoLTo0rV7eWd5M0EniFoyj161p7ZKx4Y9ql+sUuN9+
hr+/WtwZAn6LQe+h7jmYl8a0S10YKTsUdPOqKyttneN6Xv3xRZYZnMWPFYP14OCLwq/oTmlU7azR
045sD6SKUIWxffsir4wGx+B5gQYhZQF97MtnZlpCM3qv2JEeySl7rP0wjUkqTRuneUcg+eqVFrfD
whRmPlqe6bNx58TUR7Sx2qV+K85SQ2qgAMt6kyvCmN6+p1e+HRx3qB8MSs/orQ7GHQdCczS0YjeZ
GrkiRTashJf07yznr90O/XQ6HEtlh4LLy9shr7TROy/bqZL2jXJcTmjU3Y5F2duX/8fdmWTHjaTL
ekWog76ZAog+2FMkxQkORUlw9I2jc+zoreNt7H2hrHxV4s2STt7ZvdPMZJKBAODu9pt99t/4OGxN
UBPNyxD2w8dhZKaI65V7LcjUjuMNOAK7+h0P/vI9/7w6XT6JiYmVJeNirvr547j62tjWkO8bL3hz
2lJdtR5T37ky3Xs6hdVXA7TE668/11/+SrSqS2UAhQwfbdlCTx3GkfmeJDI1foyDtvpsVHsXFs1e
qQG4i6YBIv/1L2Wr9V8+KXtRC/t8YLBikTX7+ZN63jikxPt30jVSfzMhdb3LJiMWLHnY5hg0tEld
G3M6ptDt8NnS+/wL0ByHHk2rkf2Gnax+3Tb1fEPKf1UwSJv+6C5u/4IdJMcGyCsIjAV/P3KTLZMt
1T2rvxGFDCDg9AE4ma7FC3knhWlfO3TajLf51EyExUsqNe+xEmIRHjqd0pVy7SG2BYlJXwylWZN4
c3LKZ+7NzGaAm3HT2BF1ZMmNSb/Md+AeHe3Lisu96ROtedQWrW1hnkuYz9Sk7fUVNQ/wp9CvdHPU
vY1EAKBM3ajmo0XZT0d+fKzSjaySaWMEkAwPUyn964aik8/ADBJaWozJPNQUjXzvbEfaNJIN6qUc
bW+IcyQLGlu7PP2GvYryOQliJ6yczCu2aXqxnWdCV2efhmQjNL2E6slLgZIbA2/oun3QUssXth3H
7CgVnuQL8QpYDGmneIl3OXzJuFh9MHDM31UON9LNTNQSZxbQXlb7ZdKFwX8ip+q7kKq4pu7pgo21
huSh66gGjdIsabcQG6ha0OrF+GqnU6qFJQrOZz012nXDgGm5kuWAb7kOavVVUy2zdooa8zwcRYU+
oBOsPw3KgG2h5iZhUt3Vg7tPCaDXcRMMeR3WmiPKeIX2dD/a7gh1oEBG4QGTMUgZ8Ijd2k+PqKTN
vWiTWWAkXSrHondJQwAY6EQQ1FBljn+evDzL90pWxR2Jj8a6orlN27jCMJpd7y+lEaGU+ru+7R6p
HiyTva9Y89oOKPYWm7DLpGqSI6rpQvYFDyNsSMMg0UZTtXUc/KJ4Uo6/vpZpZUAuWNJndv1LsbG1
vJAbdviOQsupq0dCJphZHYbWL5WicyzGZIXVZFQDJ5mWTiZISDnCNzfkIL+oJPWmeBFGCZIpd7O3
UeTOVzlkymConULEsC/UylOOLtRyeyBkhJSzI4xBevao1SxNL86HSrwh0jbGYYI+mX1qNcnVpmhc
+QztyM7FdtnnD85cWTQ3cZYEfzNY9AqNvFJkiKpW65EP4lMRGNTXq9QzcSpQ1MjZKK27JR7BFSwx
1gVtx34o1eJxEtqT5VUp7auj5+K9WLrSJDlP2eDW15JLLyxYc2yAo6I63rXkRlAEV4Z+menG3ZoY
mh4L3+2fXZAszR44EXYEpUr/qewqwCS1UKu9DWjwFBt3KoInhbLXxhZcbbL/Kbouhpa0GGJhldUn
4KjdpU7KwJSQ01/AdFKI6r1YVPZQZqsjN/BWLQfYm1dBCUAA/16qpqanQtYwstYKCAOSi9M1ccB3
kYZu5cP1mqyCV0kGo/fdlVnqRqTGMlwq1GCUkBYl8/7SvHB86FufhthuzOU9v9CEtm3mTYA5lKng
xCQpklMnnHJ+WiYanYMYhGXjWPAehjw545Om9AqBHnG8J+Yurly4mn+swH9r9PS/U3b5cdD9z7LL
/f/9P5huf55p/fiRPyQXx/kH2znc4eQgWeoQbP9UXPg3ZDcZZmLq4vD+w5n3T8EFMOs/fFgEiMtM
ARxM7izX/5RcNGaZuH9dFmkm9pc5p/V3NJcfbtZ/7TUY+TMQJf6JwdRmR/NDEfr3nSBzzMHNZdLH
tVcI7dqbi5kqkKWWWjwt+GO3ltJwuuDny5PIngLoU4mptPlk9DbUEOhsK56fJMjXnTY1PFkJZX/y
YCymNkcTQcfy6BnaZVDvCN0O/W42mCUEfunFktBiGzq9MG/r3tPqeBRBXUIPUzh9jMrrv6Z2HiAP
d6N1PxR5S/q9b/HvyzKQLmZSEHV2OlsjD1L7Ike3eYfk6n1BDW2+/tip/K3b+3+cXnipsfrPN+7r
W/XlZ+wmx44/lULG7ExVYV+wxWWxYGT65237x5T9kscmT4Qf8jL0/PO29VEXyTYj4unYQNmOcxT7
87Y1fEb6LuqJTmQGTcxx/85tix37Imb868blmAcTgYMlrvHLuRly+M9bx6GlQFGzx4Jq32SAbVRV
dXaES9zxziTAfakl9x1GSkbvpt9lbyzP3ZBUgY3L0EhBy+BFnr8uFjzdHaOJtDsGla4vRjTQxv3N
4eSQ8bqs0kpcl0wT0GuYTjRPWZD4EpkoDZbDmueu8WqyTJe3laMN/dbIWXciP1M6S1BhpYdAq9lH
JdS81ldpplncwV1Bmr0a5xe7rWu1XbVR+Vs/JUyEp68qKgUaOzd6eJXDYrEfawO9P5klRP+4xWYA
+Y8ziNbdsROqqfrONDbmGx0Ll7+hJ350957w6mLnrroTGlaXvjbQmED4usFVNkziEcVmOglHl3Ta
+bA22mx56WTZHulg9PnD5PjQy7XdZknz2UbPCaux/lp6ZRGbyphPMxc3HBSF6Axouzc6z9OQY+Z6
oDG43OMS63cOmLQrXR9vtAyHbGmOwB4rXHRGIGDFicXe19M8niTthizg1mc1cFxPWt0/1ZX0bs1K
pwjZ1r/ULo7DREceqRfP2YDueg68dTpxdp6Owtbr78SThmMCr2zHyIK0ccDMr5PE+Rp0pFB03kAI
10/CdlAQQZtk7iibs4cWuY8uXXu4GUq3MOsoB2zPMEbzc6v4tLjtpLaFJ/miwr7VGyyMcl2Dz7Pw
C3kKCsmPhDVebydlT+YFjJj58L3tYaHEAg5CqE+nm5w6qlDL05Otu+a87wtGjdcO5PG605N047sj
fc+1W+AcbEY6NzGvF2ZIP4azUkLbme4ns4VCKpfhsXB5TzJdYmvg9xr8aIAlodevG7Zt1Az33aYO
eNWiFtj8BATVSduAG/CD+ywzS9p+gSNeyVxjJwhYk/1rXXtUHfqd9SBEj61pdMbp89QnSE9WO2SQ
jHJh5Vcy7RpGlDIrvDNlll9gEer2QbOSsTg6lzFfOFv9K9WjI37Gmhhfyukg3ZWpb7b7pFrbPciS
O3MlddiLdvi20kJzKFA+ngp7/QFuMogPMT0eOWWSJGCWHgBwPFU+435T71GOsEPUYAOZlW7HVPPY
S1msTe8SMnAWWkQ8iQ8vyc6YvXyNNDrsGUGVqi9itRRucPAhaJq0GbRQWUH0TZfnYD3bU3pvme11
N67lzs6HbwTUzGhCjKaCs7OgXc1e8yIR1ptTS1DWo3xeL46aUkn9Je1yQUlbaZNpA7dbuvFS1Ag0
tBRSFZR5pbaEyeDM+fvEoD+I9NG71ppGu8S2Jofp5zjOdWQTneoi1OlX6oBEFmOaf88a81BMsj3z
gjK8sFohrjGNppo7alPIsAcD7fzZXqqjzeekjbIY9S+Tqi0XTuXUZxrPpbV85V3QemG/eqXPCLNX
aZiX7CO2nOyyCkeFOVcbbbUmecyCrMu5J+Qai7kW/ZepnOhUTqxa6zbTlFC9FVAx7oR01zlNzIqR
BHutm0S+AenaQRulpDhlr3ImcmLc8fAuG0dVzRUC5Lhr0yzf1Wm5flY2jcU7lH18zBPWAMAMX+28
DKLRGsdIYjw5CNpwcSnP6yccBDcapJ0ws1q5M/GhbNVYfqtbT51wOmlbRsPeyc8HC8ilsI92l2nv
l1AUL07okqF03E4/0EGkum1vrDZl1Z10tl4wfivSIoiNIlOv3VA/48NytrgFFATfptl2MvBORg21
cm343IXDnN5yvs6YDK7AsFEqPtfdhlvDfp71fghrla1HNxP9hv7hpQ/Z/KRwPO0L6dD1GPgkbE/K
Wv8WZKTved8m58BffzS4GjRC4bwBrKej+rqVe3CqBiRy666v+ZA2WwCk6ysRk6yM8yTJz3lZlwfb
cYs7v7frI7nZG/SU7wsdB0Po+Yl/dCGQnREm1iPYsWHLadi854A+4pVp5h1vWv9AhUd69Kc2+URi
Md04vAYBuAh7PhhKzjcZS0y/afEvW1FtOm/F5ASfLUVHa8Do6nbq8vxO2d3OBiG69YzO2i/kRPeF
Tsaj1YoipI8YB8jschGnSJf8JZ57XqbhlGHrZ2MpH+uk0hzOWIG0weI5332x3DtObR/yVp92PWcV
oSYOg+wxBw5tTWu+tcYYGa681arRDR3Wy6qj79fs601S53doFafUtyLPk8t2ZU5+MkG0bvMWnLSw
hj3AZob0CvxoXS4DZmpnO1w67ke+tm1vq3tiqxyNChcVrwOzqRMMN1a54frbT4E987+ahxZ1wQ52
gizi1ZIQ9WLV521BKSVKEyTF1NZoijbGkbrI1dzhQC1igJ3NlVGSQ2wqJ6qCOQtLR72jccx3/rzi
BROPvVQgmjXzxmnTPRn0+XHMJhPqHzXxCtVl3SXW+L2ZmrvL2TyR+oh3/VX2fZzmgnrtNizEuIT5
4sfLKp7Tbo6nUb/JergKMLfDwcUnkGXpVV5a2IL6/F543TnI56PwV/pV+9SgOKJ5MmdnL9wmcqRm
g3/t8qPrFacc28GBOhbThLxWq53ZrJ9AnBuh36hqC33j1p19PsuyDRpLjx3GKR1/G8qUxOmzTG7s
DAoW36ocsUHRK3gv2fo9cMPgsQg6J1qnDLFK69Inv6szLbJsMn9bo03NIKyn3IaFvni9tQ3abBAH
DO5aV4Ylx/Gol275ZlrrTVs7LRJMBY/b7a3YnyQ99oyEWJ3zXrxjRabihSC7PlwZhTXisBlbvEI0
WUeiUsU2I/bDy7rQT2JNqmefvEYM8BLYa7/SqoHGUmXujieo3dIFZx18RBaW9LG6kegGcGztdjya
QbN+7mtT3zq9Csq4J5y3tYHY3mk1bxcYi/MKKHXIK3fHvHN5m5TyKy2cTY2NJPhSs4tyVRNXWYvM
usIXNnnPEzhwbFMD3MxNNsn0FpDycLNK090PaWbdkMbJIb9fSBLhrACnE0KY8sMc2Pxju/SaA9jy
9TbIlX3dChSWiQruzUogK5qAOobLyJduVoQnUwYbsUxKezPMmX7TMh66MgVZobLK+3i2p/GpYTd9
B/T1rm9N7aZIQYIqi3t3Zbe/m8xWnRwSIVfg2O8zbfncUXx057MFj+ymuGELuFCZBrEVsmLhxEs5
1NuyrR5SysnD4WKP9fMejNjSx5ygz6a+wtW1CTnIxgaGNHvpDbsWPbS8+nqW+nyT8kBHTQO9JrO4
+sn6LXW1N2puxFF4U4oQlO1Vrx2km89vmHLoIJdFsJkRXA8LSUkwZiyc4Hfn+pGvdfpciVGetTR4
X7BBbqeuLfaNdJ5RufprjkDWYR4vA2+3fgDxyRKmPCU2RYv8bDe8XZnkDiQ/VpuaPZ5acfbReZpo
cnBalctk3VJgtT5gKqevXlhWrIiv0S3o7Bx3SQ+TxVriZEo9Vouon42kTXaz69HmAjcyBs8XbJdc
OZtg0lhcg+HrPFp3GQftl0qnQsqr9FdrMPwI6by6SxKt3RhwXN+D3AzOjb/qL44Y8Ks17P3crnnJ
1hXttU79+3WpH/Ssrl6GbPyqLTqR/VxEdF2qz7qctvk0Z3vUSPtLU8jm6GjteD+MRg8YI0m/tIPn
fWlAot/0AhR8UPQSRymcb3YqifNQzzxiqdsMD6O+lidtWTChIR6M3x2lqa2jgV4uDF3utMFjTTOl
tnPNzntVZjbelN1cw9LRydo0WadtLLt8VA5/tl82y4M+zYcyG82d3trGe6mjckOF0j7b5VK/yqIT
m0b5xqaAQnQztTp2a9Oubkpf6Z+zqjK3ulv2senXz5O1GLvFmqB7+w2jHEFrTpaqTV66/WG0gxE1
lQh5lqxJhIsKzj9U8N0qjWzXTRmGSKyoHm+koE9OS2JMuxa72B1hOUbtYETNsqfR3W309bZwcbIo
e8yOWqYVn9ZCMARLXWfHg4rsXMijwhoVqja5E4pah4bhVbzkDVkjTzinhY183EzrZsq07kA37iYf
8/Yl6xE6h755tPSqO5GiuEqxCoeFOwosv5m2t1CVbxqN+UPbt9hHrZRpkhQ8b/742bcXcVsZqXtq
YQU9GNISZ5ulg1oAy4xp5u43TaI+QSY50mM17/NGWPc5W6RtqulE1AzKed0a3XEp+1qEqRNksaJr
7BFjr7A3BMflFI61sreGzYFPsdB8zamg3rC1zchJd+KeYzqny8QLJOiE7j0vKMcccwtbmoNWfOoa
LTjXlEfSxy3pag8u6NoV996stJY3iL3eZpOaThpQ4fNodPcTIzUCggZnn9RBBtAq57royvTKz/Ga
pRyyWB8pVkxsIN3KyoI9qWmuxtynBAEHuc2L1rmvL/ufbCYgZ5vtu+4lPKEdyWWCvGGXEM8MEx7P
wzyzppptp2+tXj7lC74eV6ScQ4e55ezdNntV2hkLEVGtyFnsb11av+T0VX5aRT9SqmZDZKdS9Avf
l3PUhh8H5exFcuh/4XY+JE2aRd5aCoICtou0NrUdH9+tDviOy02FUEDjQ6DSheMg9UFlH+jUbOi4
ex0BOD9IFutoF7nDNjrFeufm53Ty/V3iJFeUc92b4MciIFTZ9Sj8T002xYbeBIc28K8sNY30Lfgq
mouCK1UHdwFNB5ExTgmTiOwNnaRi1S+HnUvahnpKsR+J8DOnXg96Wr5OlY1nkNSpvJn04EkrGQ2t
hvBuFNvYU0KYDovm6tM1/S7MOt0LZ6BQl27pvYlY8Mr8CNZnCa9/qRAVVXBqx759gESRfaEOOmEX
tGxGEM8PMlXn0vXaM3I/Yy3bqx47r3hEOJJPcgzmm5F1IFbjZH3lfPDmtxRKGvV7LUX9Ni+yP5eq
oLTAymdcU2nrRoZek5HXcMowgfOPEPg3GnUUz0Lvsx2V1e5bbrjOy0LccUe06FxOYsHvGthghFaQ
21RV9ft5mIxLjcmr1cAPHe3hxbWXr9wiCY+F1dy00tR2SzLr56xuzsQQ0k1jNfnWGUr7u53Y86OL
qHNJE/vRGExe2BAUCNeRzC7YqGXP/Od9qiiWDP1KZrHZ6U5cG1P1aZmKgfe26G9z2Q4HjmxuzMKr
xe2YX9IFGHRoZvCPJSrKRgtAM8M0xmRaOQZ+eV2LHbtjrGMT3yS+2n3qJqQRbQHYXNbzemfadnls
C5MTsP59XTyxDQw93eLvdL24zTX50Kr1K30vPX0Evh1SGNBf1VrFWukzPVmovKA9yVlCz7LkrtG7
PmZGtpxgpem7tFuvcUacYTE+sz1iU25XksluWx2GsrfPhOsJ6tZYf0JvgOtdk15kayi+g5vWQ8y/
FBNObn0e8qXdUKPhnRs+HPNftdGF81SKBK9vT76xrVaS2iMYAiezql0h6+WtHIzlGgdzuXcaEvld
tb6Qz1+RvkfvnK05g+/GtL9paaJFOqHOO6yuC0+PlcRGOlRXMBnc2OL4eyTFYj5kBFK30tQHJIXL
uc5a5yUafc6EXav1uy7zbc7VvOM9zhkbm+lz184ibnrdDDGf4JVI1u7QYZQ/GMycKAIwv6NA+Rwh
8gdpUgVRzo6NHdtMQGPXy91U9AYYseS7OeXBqZ4sd1+ZkNIppNbZ+JMSr4L+1jVz/OvK1KPZzRzW
QEkzDvuna5yD5hwqSRNL5SJ3HGaExthG0Yz0eaDua7KcSC71eEdTR7Mtq6BGruvBhFelxKB9sQMm
c0Dc1wLBPclliuir/8QCTamPptZNnQwetuZWRgEuwqinXIgVT9uY7ayffC9tDnRiWtsqd6jwrQ6t
8POTkS4U3DaCmX5CZ6PF+4Gz/eDn2LjmeuMXfrYHBdKFBCKNndXJBe9eS18QZTybypGfmnR5UqSt
CW9n5mta9l9weN3QCdPH1erMT8PAmIJ7Sx5MIxt3iOA3y9rrFAXY3xj3F9HQiGIz95jmW82jGKlU
S9S7c3c0yfafE8AXm7bOvduizFFe02kn02U+rOmiMFQpFERbvC1TklhHzuwDBb2K1E84dRDJd9Q0
FNOZxPXy0Am4+FsaPsb1NklR4kMmLTqtCJOZWqHEf6tuqN7Nz5mlc2XdhDhkVOSdTNDNgkk8dZ6V
hwVos5RMOE3pL4ssXE7Q+gLTv3Ur/2VeJSH2FhH3uTTm9jGbuN/Crm615UBUhWenT1sM4nmwcCYE
iksCOZSWnFgsS43mk4nOByLK0E3OpdRLTikMdh9aXabGN21ArrvzADRrRyovTI1Fz7IoHeTXD+bd
MEFuYWmwxjU2App1rqyZaMexM7qAY2NA1fGpVY4FKMDoiybmpWmsRy13zSmeqQbuj5R5sP1fhVst
58rVRytctcS8GXJPfcenztB3nvSujhc5oH5mSMu3KP/B3pOZ2rt1+litY76dlMs2jXqU0ftUXqj/
skSAS+eyv69T59jZxpfEBHtVlMawmapChvrifZ0GY33iRpg/od/mO5hLFBO4jCmeDalI3ORIHRUJ
/K1c1gv3s6ickEam9irIIRzUUUP/52VbDqkn1ugIe1qSrh/uTDnW3A/94u2DCiE50pOpvs8QkPIN
kaeyeqj7uT3pCEJRIZEtZZ9Wz8VIz0VYUfFwNbcrYwlh7E3N6CIpsFWVJqBRls6GIfD0XDbVY9V5
yVvvF/b9mGnOfWtQb24KdV5Mtohu59afMVewtxichyVtORbwkqSDSDOrXTe29W01iPZQBJqH3Ilk
/rTKxDtYre9suzzrX0xCEt8toPo7j/Yj5tt0mUVOk7yUOHY26UCc3ZpSujwc4RxmAOffg37EKSN4
Y/jMDBp5cTr0LWmAZTa+LtDceIWsraPeKldV5r7KJhDkbMU7Z2+NZAx23PRB/pRlMiAlNjSLPGSi
Mi7tWW3XW6fFzJ1sA+scQDe2yv7SXMjghyOy2yDi1tBLEjqSgnwTZLwQwnqZZLMtGq/KQ8o6xvqx
sJ0eF01YZKyqaqOKCp9wTMJtXbt9Co4AjEqUevN8ZpD5xigoqUKT72Y7rIGI4Deum3VcnxfR3CJN
H1Olq9AUlkfbVQPgYEWphfToH2pGShzZyUCts9KPzCgyOxSZz67TqcHT1K6ztVJkbIe3HfGk4pK+
8K+CSc+vmXeEM8eVz2nf35RYtoncLdXOnO10W2Cg2evNot2A62jiFlEymnIfmjlvd8OJXGPqDgT3
/IvLtTJPNeGk17US3ks6Jd65M+xsY6zW/Co6XxwXJNIGiRBVlo5hVN5qbbbpGPh7v1vS4yjgcGzn
duhbvp9MrtAJWO1baiPwYHLL4LCyrWrjCR3KJ0B7I3SS4p6x9+uaJsYDg4FzZRiHWYmWFo1FzN/X
vl929HS0PBFlEbEFrzcTxZNRKQfpRRTgmBHrJ3VcDo8uqRpMhS1K1dab4FzEnq0yNHwkn+eVyFAb
phoy7sL29rPbyW+yQWMu+8E9t1ZbRNxNecwuhTBuazZXA/01X6aW9g4CAXE+ZsOWHXpwyPVlOfqZ
aEGCVOadaKxrN8Cpghdl50/ZdVfIfd+6wclwE9DOtp53N4E/pVc204EI2Okc9USDoZemLXnJSTL2
GVQWaizRj5qXXDPtYFHkMH3XedyVOiLgvWXnV26XbeGlHjPGeT09sBUjzfpzpzUd4rOHMxCd2raZ
MokgT++Zmrt7VABxV3p5swkm29y5i4l6K/ijg6DZKDMovrRrfpDB9Fa3JJJVgEJpuST9UAOSIb2r
Wn15531bPU+9R6nM2iVbV1c3tiYdslGDX0UaCgHRsAIVCdb1vB/b3nkALWgbtJ1V+QHPlLUHkTHH
ai3MR1TZb7ObfqocnfEXz93Zwfez99IZQzbmgzCogms38dLbtOU7DLH9Q4hy6EufROUfuoVZE64k
EPyEKUJgPCpsKEi4Hg1CjYaBd2nRunkjbN7PPNC+9lD6TfcwTcU9OdKOE6w9bWEfEXwyCiPWWnM9
pKXTh4Z3wTGN3nOdWzqxXJ8Y7jxXV5VmcghM+l1p2vILjiPOrGN67V0uam/03oYDXB7rlaViYJ5U
uWkvPdzv/QSXKOQ/eqI4VEaY5bAKGfPbnBtr5Gvs3El7Ert1eYWcaquurtKhdWNCse+15zCk8Sz9
sfZZC6xiunIdwVnLqNaDlSZbPiByNL3cF6nsutYLtONabdxl1l49u9bClpfWcYEJGRvjClOzK4R4
nGxWsVMxT1N/rSTbJArfZOKeKtT+5LXvab/bDOUCKqFLShVOk2Gz7loySuY5XXbaYp30Gf9kGLTs
djt7do+EF8zsE4MPurGKgIPwvsB5N8ScCEX3JfF099QnLqyRbjRl+wdz+W95MP53WoxIn/7KqfHw
Tb2Lb2X5Tf6U67r80D9NRu4/AK1R2gv+BwMvtqA/3Ro2/4aKUtivxNox+5jmv9waWDwM/eI+4sVv
4PO4kLL/v1tD5+foYIAzQhrL46f/jlvjZ3s2FdyknwxyfcQOSO/jefrZqlGrsTeTgNMKU1Ntqxqf
FEbCqH5QiCP/dmVu//B//Odg1z9/lUdvNPlDPpHxwQle23NV2SYjfya/l73MpSLJK73fhBsu/5d/
eU8uv4WnkfZtXDBUffs/oGH/Zp/vUJGnrCu1EDdeFbs986yaYrTd3/0sOGj4nxPvcn7gJn6+bCPj
VpWUfRpxndZ9lVikKQeZbX/9W36gwD98GMxnwPpYw4k3WB+MNNjCnBmHLIw+T33txnPHDHSpaQbE
yZCbDHhX79iycNLQRI42iceKfXvaxI3OWtVN4drcmq1+5a3i4dd/2c+e9MtVZtGA5KvbIKcIrXDv
/rs1bRCQLX3dRKeqjCTCoPHQpGBiLjWqMXcSQr6kLfPXv/PHDfLz1QBiB8UPQ5zBr/wYJZhEPQ9J
nqQ4EdinLQRqD4NuykgtntxRztbGs8t64xf5fMANx8JtuNe1cJeda9XiINy8Qw3FjPPrv+vC7/lw
ywWOZ2EjhD7i8Lx++Jb62YRNLWtApzU+BOzNamv3hqnFXj42bjga6PW0Vivjfi2XBxb+JlzhPj77
OVtu3bbYseYsaivNOkC/PGzhWZpiarfSzGR736Sv4+poJ9+miXAyKamNNSLCYY6HZ5PQlsm02srM
3zGH/+uDxKfyiKLyJUPe+Ei0QzkasDTpIlLeSg+ClZW7LrV/Bwu+vF8+fKfAKE247QQcLjzwn2+k
tbCUi9ojIg2j0gYZYIlXxHKgXFYXmfg7fvMS+qvvihuTsBAOOr6xDzcue7Ku9RaHJ0qUXjR3E171
igGpUnP7m/v1ry4gXhf2aLz2eVlYP3+0HgVTbztUbc9da/aeBqp7jtD2m7vvcoU+XEHySISsgK3w
VdkfrqBB+EKgdwkwokF9nc36cgM/ooes4Nu7ofX0rW5k1nYc0U1K1LibhLnmdnWRGeYrZGPm4fMB
xRawMNtVNVS3ogoW2LWas+/M/NW3mB/QxDNubc7mGyY68uTUi74pc7xaU9oBkAPrcfCDpPzN++8S
D/v40dzLskT/FzeI/WHF0KeiWUaxiGgoLao6PUAR5lrg4g5K5hEQZmJchldFIX/Hc/yLrw7z76X8
SicASArm56/O7C0Xg5Un4LlYYh908xpqY97Ev/7q/uIlyrJLuMbFH2JQ+PLzb5kXjhS1eTGbkwdn
vVLLbl0QLuspcJl9KLFlG9f95pf+1TXlGKfjAyXQRpj851/aOoM+sTyKCINOFa1LXpy1wC8eqCjq
9n1mZM+jpcqt79XZHz70n5hkv17/AewHbDHAl/M4XByo/75mFDwjnKhpT1WjGkmWYMaSHp2Lv76o
f/GAowfSDHdZJNhEfXjA/cEuaa5i4FISg4wK0+RA0+nqooL/tqDs48vrQnPjFuFjQejESf7xNlGC
DcjQ2lAZjFeKDGNMH7GrafkOHQ1QSyMfOJjJrea32a3q60dBoTOJAd/cAYsuiaBY0NpN3Fb0Y+d/
83L/8cfRY0G0zwAk9+GLBsjRkbHnjwOXIu5mWl+v4Fzov3mfXrAEPz2jH3/Nh2+1oTXPXQcdu4yg
u9OgE5JK3BYCzarWL4WeiIN0EnnWm0k9MvEDIwwyNM5GMYJ3Uw4EzuR9wWwfZpltHfoAhI2mqs8s
Gf7G8+f0Dk0ImcXLK3pqaAqt8qri1Bd8+/Vtc9lRf/gcNvtggn347VyiuB8uFy9mBM2Ogcrg+xsf
993XxS2DJx7cTMc6OH4Z4Iew3zELHe3KA70+S4MCcbxspLGkKD+3AOmMiw/fNVjtvRTQ+P9j70yW
40ayLv0qabWHDINj2vwLIBDB4DyKojYwSiIxT44Zbf00vepFP0W9WH+glFlkSCV2WveiF5W1KKtS
UsHA4H793nO+g4LNgyqs3eSI9lWCik1agr3biQlP9DiinxIMthH+JbnYcKYNPZLMB4ZVS5a+sxsd
4Nq5XmzjLr76tVpjzT5MXmiQ0Yx2i9i26TWyTBNIq3ytPJiS2D1eO/0bzjGDj7ZcBpyKxutkJVa7
pRUgDfOL1hTvrES/uOIr+Y2cRhzWVE8H+2MLBtbNBBSs0Kmmj7lpPCsNwJ8ZRlJgiXx+5+MO0HAv
FwBbKCQM1PPG6lR/u/6AcxF0lJgujcx8pkE7Rbvb+/2UKX7fF3KXUVDiCgotxH9NFlRZITwDLfk7
D9pbcfz6a/BKsOhTv7L6Yux4+2vMTibXE4XjGXoBh1bNImieVocEW+tP+7hcQCot5pmet9UJ8fK0
qdwG7VRROQHYQ1Sidao91nrB8lEX2XEiUaLminBvh2xoNp0pnnB8v+NQP1xUOYbCqRY6r4jFC3/I
lyCJz6gJwIE3JWdr65bK1zzSEDSgGnjnLv3yk0wwfbaqIpl1D6qZrmlqOTQjkC2lfC6KotnVdF19
N2YG+vsbsV7n18UF3wk6lkpOqKqTf/ZS1b86KM61mOlTuRER4Jp59HkPL97cVsU4bqZEey9j7qdn
HY7FSxqJsVbSqrt+7VcfBr21b4jZpZJp0SGKmPGNm4tdVQdO3r13UPr5m2FotbFac67H3K0fvFhr
T8jJRhar0CIJ3nOGSgYaPAVPpbl2lTn5ckKiUPrOTnCA4+bBZoWhMcF52DY4qhoHOwEKLbXrMFX4
qMA3jtrfDsV0Vg3CS+WKYBuPM1vsCAE+pa5756X66anhdSK/Dw+LQ0PDtg5OYDn6ttkdAW8b8WBg
eapBE7dORuWNXulvPjZ8lLWyWgUfSevkgHSRhnXXMFShvohKfTNIl2HBVNtBWWPLQtQxeWPddNvf
f+hB8MF6bYFRkEzEiZ/iRrgHa9egywLRckcRzKGMEVCebjA4R8cN/cBdRWYUzi7fRqGzqgTFaSPD
7kJjHLCXUXb3zu+yfsM3L876uzDx0Rm1atjSDp5lJxkawOoD97mbSD1A39t6bsOo3+rH2s9Du97V
4YBe0doyJ4ccWE5ep/bvBHX9vJ/hMnJZjgR8Ix7zwxwpdYQu2eZ4VxSq60uWkhrzZF1tJcct5IrR
t8yU4S4mp2yjp5N2YTHk3qFBmjd0DsyvU2HsXi7Mf5qg/+DVevWMrKDRHxCr88cCgOjNP/9H9cdt
Vfzzf/4BEfSPS/nP/1V+TeqnNy3R9a/43hK1P9AL1VgOLZVjq8a+9mdL1OJPKFWxtbF+6IKF+a+W
qPaBMQWNUvcFQcWjxx/92RFVP/Ae8jDwD3mxHKbYP/9OT/Sl6fCvJ5xNgSIBIgthbFSEVE2Hy4nQ
J1S/PUWS8N2xq/dqubSTPwrjSM0TeZaFupL4I9Ti2rPzPtzbBWktiEli4xh39JBviswu7tQpai5N
5ic41/Bzf6ZSVDbgPapbYZGY+87CtNpVX72X/NZrAbueePhvqB64+N7sMRlQrlzaD4hbMSuFg6Zd
xogmU7/L2vQqMqgoY2corwT8eU5/SEWRXlrNM4uPcWbkhjg2Wn36qMBxuMgnuj9+1DjayZSNS+LZ
yjA+DEVd3q4xqiIo1GUOOjWxiJdyiL92EIV9laE5PqkoGK7Hcpq2Zm8MX1IK3DPUOXYwxIPAtifL
9HSu9G0+rCH16iKVEjEdaHiUkUv7bGah49dJZZ6SKWD6Pavqe2iLg+2RHf/lGMoCDg6b9JGD9asj
xCG31+sEi4E0uHO2ZgiHskIjYHezp2nyx635z8rAyiB+tzLc4r9uD5ys6098Xwg07cP60hICAgVA
w2fNnfoOTLc/mKsVFegckxNaq6wdP4ysBn9Ez3ltXHD/VFPwMz/WAYPBCO8qTT3O/hbtjb9FTF8L
zVdrgE4/Zp0ksMepbL6cet6+TSnlzKSCofUAEhef83SMj5GRY2YN++FmVPJ8gxNhurRBr51oRJl+
30z+bbNkfQjffjywP3VtjdJhoBA+KKbEbHQNh8La6xtLO6/Kpf+StOF009nYY17dksvvf+nrvsxP
HyWEyWKMExRWE2/vQUVTKKGY2tHGIFWm+e3UpRbkYIYJjZa773yrny6qgJujmsBjidtmqnHw6hmy
nFARuPnKm8QFoyG69jKXkFMvXkwS5fnIW2twoDfBRHCf2rElb+T33/ZgimAT2s5gjWdOW/0BrPIH
X7dN+giTWAZWLBzS6mh0AbP5Zpn35oZYe+J3NY4gWznXy3Frz/kDhHA0TvAg6o8GBtWUka+9fENs
1upBOcr67/Xd19+PfCZGCdi1qWTtwzi5ZHbg4FigKUp7ac9qJR2OFdhn76TkHgwtXj6GMxYPLyUl
6+DhA9agU3dpTmdehhcGSLBDMwZR0FJxMaSuPthTlFwUPeRaDJHFuOzUoXaR69iF+Dai1IuvEnCz
V01TUgk2zVCt2u5E5sygUvUmbSt79Hv+avbJKre3yxIR+enayAjssWM4L7NZN7YYh6FNN2ktvv7+
Nq+b3ev3h1P26kJnG2T8KhhgvH192daLmXccCVCfZVsrU50tsiHO/nMxBm0Xj5e//7yXQenBB0Kt
pI1BQ4Oe8SEuLnLTfnSqZRWCqDth5plHr2mD8gDYXfbZCeUNCJ4d2kDPrcTDqFrHzBA3pdPtSgsD
+noRkfS887CzGB5eBbIoIEfpa6uXfK23V8E2FbScw1x4sTSTm5qVLCjC+WlpM+dkEgMQa+zl/u+v
BMv528+kwcTxgJeCN5y3/eD9WhjTTZFwUfJmTrWPdTXblnk7vFP+/+pTMLXyQaA76NAffAqacQfZ
FKClJq9L3xg7g9Nua71z/X71KewCtFBtgKSgPN9ev3kSFuq/9VOGPMLj21lM9+z8b9E7bYZfNnsc
FSJT1Zdpx9tPaVzCkidZ8SomzWPBPPCz1kjx7Z3boq+X5M0TisaDj6EjoLLWq4fz9wmvZqUN5lfp
9iz2ajya2ZGVLG79ROQapMFaje7RyYIpjYRQ9E2eLVj7AVIB/WnGOh/P+86o9HOTTi2cJzDT1blR
mF17hJ1rjnw0WlWz70RHSBDyX8hH+tQmDh5F+M1XGHGb/ISoIVLuIj3iZ0XfzPVxHJo1W8+sosVB
f5WuAUlpmW1KCRps1VCLi6WhJwoFsgbPFUJJOorAg7k7rIk9CdnckAY6gwk3S0bp9IWEwCzdyG4s
S+g+Ei9FQ8ZpdFEPEb5YhJ35vWKihkZEbCvtKQSJfrnujWZRESTFkb4betmRqepq8qs7KUwNpCwW
x1eBsRRH+H6NbJMlMh42oEJH4dENKOi7VXoNpn5ocWCu2LJoN4tF3qu1MpBCCFWg2xZhbV6UjczU
YJYYfY7DpR6WDQ71Stt0eRvOZ6JukXmO+lTNGzMRmOwFxfotHXaO150ZuxrNcfpMnibmcPSbVHea
nU4Io70JK4lvRTUahe1ba0kMHwnSi/x2QPOlaq0qtxEgTZySGt4T8F/msncyW+Fn2kj9jHMUB1Cd
iB4kQ2YqzVaburiAcbFeQTMv8i5gUhtdddPElpewZ59jCSMEIeKSoiKuO4SLA2lPcADSZXiY5jp7
kqMxtAFwf0x+Fb/9nRwkD0EuxLUGHUy54C+TxKWFmlUEMqNhtNMB6M1BkoXLfaZD6ziDWBF3AeB7
1d2681RusR+U4V5vWYSPdXyfo+egecsvlaFt4HxkOtArLJjg5DutVz5phEXNgVI3+I5qnF8PjjEU
X8IEvr9HTZokZzOKyQp9mDWlxNUszQNibgz6hUNty0gM4demxcj1DbcRTBMs18NRomU0qKPGIqNs
hLKwr8CIpFx4JqM+z9KsBaFQOGcNjg2si4lbjiffKGRH2Wga2LiTyfhiVqDhgxi5u+pNhRL329ie
tPyk1rKBOVE6psej0mdfmpldy6+WSOtQjdPF9iabDB4/omPNuleC6/CTyo4eZ7txxZHV5EIGxazo
X+DlT63fErkwebKATrGJ1KI7L5qptPe1EZXyOA1RzFyauWvypoAD0xm766HO6Q92mg/ITTM29uDa
APqQMSZBVNb66JsQMUqcNbXSnQNzFtMOKdFiX/ZDqz9YSlPXl0ybovBO64j7PYYQFxIcp2sZRzr0
OcwTBmQtLcYyC0tXDEQjajGopmOroNAbpqHagGPThm3rtuXn2U3GKyPOY53Q0ZDxduCMDXqTNgvN
dCvaDiZ6PdSa5TfVnC07UryF9JOM9vlOJ7Ct2iSR1oK6UAmAPHLKfhU3IivcJxH++9PFtCdKINZM
Fwde3AqGVJFhedPiQlI3SumcNHUL7xDWCwaLpR/Kc4Jl4wpvehXn5KIWWN50p3cyz9Eb8U1NOWTv
BAyyeGulU3yv5bhi/TrM6m+J0dlnemUkVWCsYJWpn1A9a5CZFB9dS30CFs265VcKz0KamJVXVgyJ
QenkrYFFFwJgksuB1zaVkHQGs7RuEkPC/nCkO27Q3IuzrLbhyDchgHhEjXWGiS5PgZKpSe0e63Fe
yTNmYFRDoESksdfVOryBW8E3Hgr4D27Ua+cYzu1mT8DpPPrCwVrAfMrtl12WuwswNrMeG8LPugVA
glWLyCdrmKm1Zc15uFpVmkdpOvOJSl5IspqNbc0nOi//qE0Fctea1Wq3JIQo4F+KjQa7t9P2vsls
z48MRIqdvWgXy4RFPqgVsx39eGFf8yKd2WHcCw3RLzTlUwxgyknZEE7HhXDrK0g9Op6QUloofWjl
5/6CUZTxYapFySaFTEEHYtKVZ96F9tMsNOuxqitFeuPSGCYonJg81GHqOpUyDuHNCnBgvDdOEcko
caZwHKytCIKf6kLj8ej7mp9dGMe6H8eDQyYVWucUKWfc4c6KCuVyHpQqw6qjwB5a+MyvohxBXTai
SjRPWWLcqG1SSDUY03rUg84wok8pm1N5LCI91nwTRTFxg5WlXEQQktxN0c/VTQjRMUbCmkD7YJFP
bjMY/nfuVIfPRY+9YQ2W1FUk48j5IbHMSblb4hrUkjPEYm9mRvFxpoJzPT1qzX4TTyW+MisJEcM3
aOUcfD1SnvXY2k4VXmo4eJldX1q1NVIxhoN+l4dx5/gsJc7D0jX1lank5R1mZIFJFU2z6dPFrhsc
B6U6QNuw5jlgdGA4VzYOyelI6yeR7eYRC+BuvSDnxO5VsA/axh1AA8o+Y31pxq/FIEruhKU2pGPg
ny64B03venVqLoZHRAxQ0c4qvWIoMOSts8/a07VexWBL1c821fP44goFTtOTW7i+VhA/uKtD2RTn
YiH3Y2OB7yyRWSWSZJxcQlTbTjVxlZdGhD3+RtGgoRCfQT/MPq74//rEw9kPXTEt7Zm3DIgPVpjN
ZE89kuiWDPN8A+Y9ZJWdW+O5jwW2tamJnBLbfJZYhBK/FHb/aS79Q18FFf+eknZT9V38x03/7fFt
atX6U98bTIb5gWQE1+UoDX0auRf1/fcGk258ANHHPyjcECiY6/nwR4dJ04mhshCQ0lNGvmWuWcF/
dpg+gFBDTkGXlQYGaNy/Jb09OJwZxiqCtWk0o0cz1inG27I/imGs2JIGQ6qpt2YWGUE55flxRX4N
a21oARAbGvHO6Qx98NtjAB9LWIROq5w5ODLKw7mJ6XLCmPPhYyUJggn6zEFQXs1mCPSM7WEDympc
HYdk2GBwJc4GBIN9q68ZN4a1zJzbYQvs6SskkJatNRCn7jtT/zi9BOXoVjt9gx6SHNsWWJStkQr+
ilQjjDZo+26KtnXf6/UOSJR1hu97+BS+BPOgm5TmWfYS2MPgjiiXlxgfnXQaSAT2Gu+D6cT5WnK3
szMqP9uBorqGAZHVppFDVUHwRTxgDSxFz10C0ufB/p4plCaoGVrf5mqTNwTijaNWUMI+T/YLt7jN
9zidFOtT7Ga82xpJNiqFwsSJOd3Ujt67X91KCccNrLYaYlZSqV/GUUsfqjipy90U47G4dpLKOBMj
cpWP/NFkJd7kuIuylU1iMDfoNSBEQkvNG2zHtNidXCfKcAblxvAQQOLWjYW0WpQZg60q7FxRH+2K
WE7XFKyhg4+3dQLkzmq7ieNePWp4qFpUcEuIdmSczGTXQzDWdklVKGcJOaW4wvTJqNlcCfXZqC3u
ymqUY7HVFllrR1OkxFQ6FSHCnjbQog0K+8UIaq74Db9tezFe1VBq49vYLr7oGN6IlRlNZ9wk7th6
Y7FYn8mXkJmXppEyoKrtK7BnZh93PqHFRb/RlvU8QKYVViFwY3PlZYbWYABCs/AJKuzw0Nl4lpDP
aLOzUd0Q4FzZaaIOVKUn05jmUEIo7gQvyCtw6qknapcT5c5B9C4hA+chjJ1Z8QaL67arSnwnKPQ6
MDRVmMds8m5bNEdEFy17NxLRCc5pPju206ceI8lT0XO29Vysx+SHtWb81BJSudbGse7bUYlLgyYG
xQOYoyOUqBEOzaLKiRbSRUSZAntQ+jp6mtPVkbYCJEwaaUxTJs0zkjD5phYTxITGCCVu5dg0PKMd
629Riy2MCi2pj8tibu5ErTdATShRhIc21qSmo2YBYECI9a6gaYs/iriBnR02PC8LImESsmaO6UGe
hYXYiD4yr920br9RGSTXYxTqqzWykOcJvt+PQh2sJliUdjxdjUGEYmWZvEaCNLZ+no3dMSFLUbEb
ujrbprFKkVWB9cHi1UV8cDEtp26RLeFGX8p88HKDTGh06C3sYHfh88BtGyObK2QYy8N7MtC/mNcu
RpGNLWjCceCcEhtT1m/hHYIixMYqbx2Z1FdpFlWDh0VnOWsmKC+T2Zqfq8hd7g0IBI6HWbC/NDUn
uSHoqDxfCvLHODeN7jP9SZeQtGmyjWMtIuDL4yDQfBIkPIGNAThwTs0z387zxEtsDZ17DQVu/oiB
N39EmYVrOAw7FOt5hcYaZUSuZh5Us/myEoU++46rtB0VJ5og8rS11PKcqSWwo4WFoG1w0syF7wJV
0IMwNTMVa7ADhm9j5WbmUBmZKaOxRtWT+lnwstxkZmTLp8SYQd9F9tKdudasdRimK53Rk1mUlV+n
ZU2BmUXAnGTP447ClTgIjhEtXXElFmWyXeY50TBLmNIk363kq55FsjbNbwX9Y/O4jZoG2AAVOQzL
fFnCCWN9NEGIwP/o4hLyGUSCbiYjj7gzHwTOYE/boW+Vj9xkkqXgbDuC6EAj5hTV5kiTeJ9Wj29K
K8WGkzWXbbdVapvrsiUhy7G+WD3F645iZoWWE0+VjcA+a6dkKdIjE5LYEi9jm55Vkip/08qxW3y9
GrT2KC5BGOWodyVOVwGco9T5qw2j088z4RCIPM2DNbuYtwqH8zPOWSvjvKHHuN10Yr6RQ9nZfBQq
HdxodEGVJY7XLQoDRsZo2YaAjug+WJzCZY2LQaOp8tTukmU8m1sXvhQHp7a1boF5IxbzDcAq4Khj
Wii72rIyu/TnXC+G23DIYv1BqnUxQdQDPrnROmQV91oyts8zAS4fR0iqmtcrg/oE/bkG965GY8NA
WKV+ndPR3A1hLNjroOt+YrULn5d2jMEgqMVzyphzn3Yd3uNIUUQZtCmoLTiY9Ow5VoT9mQO/IyWN
3MAnGI1lBe++ie9xBnbHihp3j33R4SSnsm2+iJmwEpwY5D7TaYjmKKCzBMo3ooFQb6xqBVUA1FM5
EspavWPxoOcy60N1zopFv4aHFxfqrMTtXtpaOgZsQjrtiqEJsZw7hnFSarEWe0TBOSDH7NJ+bCZU
5J5p14x0iwme1RZo5/K1Ddn7vVb0Pa93VqjfDCeWDAlhnPgGGx29oTyzr6OJAVNgzTrqNt2o+eUX
N1e/SkNAg3HrPLpxASt8mRaeaW+2Rr5oP9cT1IZGGSSbruWU8bbGZY1ttsxmVps4na7M0XE+LlnT
dYHa5IW5qZNyTQ5W7VnuJpLpB/hkTUHwYxqNbYAmc3gYYaFDFU/nGIYD5xcWuqYpQh/vu30HpiYb
tm7RWnXgKpnWbdwELyttLhsKeORUKRS+EdI+chP928RrDcp06ePHyOL9IcuxdHV/ijISXNS879ON
66aV7tXJwo8LfM/nAkBltlH1pYp83ckm4U0KJkOPJTjpvMao1BM3ntzQ72VCDcKCPPSb0k1q66yg
lcYuVKd07AjwKNi5nAUdYaGsny0tHOr7dBDKfTZyvPLNhXbdZpHkZ3jWJLQmgFZZNUdOFFccBN2M
FR11X05+IUc4AiBzC3s1KvRm5qTOwoQ5jPpnmhcbUi4dp3zfjqi7AuKrIUrOi9kvfodlBRZBaVvH
iZo0R8zgIZsOOMxU3KO9xbrksOLK0RoSP4afeFryL7sg6RWNAIE5HAzfUmKeVKbzoXkEu8ilfYVK
/X5c80p9mm/FQK9Ma7/1nWJzViMLlXbYGM+zX5Q5KRBNMYnLVBucq2GYFIzdND89dzJZP6IG/bNq
KeY5TKXys1vE45noLNZuMhlw7Wf29NnUzFjfimkYJ090uQKWcbAv1MlSYYEBrXiqO8a+I4acjoNi
ptzzzS2SXNNouOWUj/W2nW2czVobR50Hhl88VnZVskW5xhNg5pq3k6YuuQzEirLaxQUQtTJVPjup
I7/OdFvTNabSlUAgZPRpolq4DIk/OGMWmt1zt/p9PZig6G2n0XoPiVr9XIIOSzdoUvRbJMya4Yuc
BiHNooksyaq1wRU2LfPN3oSHANPWSR9GkoULL+8LbdoNoxMB1lMUWkRRSKPKy5F3FX7VlLRbVEBg
N3ladQjNYmuNMGyniCc0o5HuUKqYXp6xxJCbm1rUg5T6rGCk5bACqAbIO9ZG8OQR5CI8uLQcmTKa
jZl5gNKs07GPlmszj8GbhWihCzQ0rt5CMEqyy8RplWdTj5TjBeUIm2Sr2Z9KHvjLNk/Fldt1zn6w
4Ylw8TM6D3EcWWsvTmnbfePao7ni9w1nJQZaqo/sJSZFpHOfyiIyPhesNQN0BsVStmopWBRMSvAM
ocssoNdABNb2nNmy03Sa1q3H6YDaFFWf0gBOFnTSmJr5Et1QqkmQKhojAH6UKrTpUFoGTmHJaw1u
J2EPYQSoc+zomJJW0teJTy+16Xa91vcAh5UCWz+BbZxn3EpetFZG/6a2cOykC/Jazy7N8sIeNfdT
UXeD8JdkMYAqoE/aV92Yim0atRaI1EJTnko7jAoY11FfnKZh1sabls9bPCSfKYktvRVbN44KQzZw
KBMnEmOL5QLrTQGpGBIofkGANCo8gqE1TxNLxsBk0sbZjzJtLnPQ1tLHlEYQLRSTzKLVkyGvNBbT
/aaFefKp4CW4m2CIriCwFvRybc9O7NdKWHyJHHt6AJfI5Xa0yvjiLPA9vUEA99rwfqufsQ9Qt9bk
nXisAOJO6lpIcqcSVpfDwi/kZ1XF75MR9fElEyq/hE425rVWZcSNtGnt3OYNItzNKHN7J1pUUNRC
o8JjAcCUEkQjAnPT6ou0jmyzlJZvpC6aSYZKmNq7RllOI2rkInCNfoXwsqwCS1FaepqJ3hvAPIwO
1ZQCX84bjbivQXL09l01NlbrNxgYWh9kFLthTKQb/IWe7RiW/qwzslrY4QK1iJRPfeHMV2lIFYJ7
qsqGgCxcjYs81jbYjx5eGlnIczpvU9rLiV8WRs1ohWw/ULLwiXeGBh6G5r822fRJEwn5Vh3ANdtK
PH1qOYr8ULv+p7n0j9V6wFwXebTDDJlNajXO/ftm03+7Dm6C64/B5r//cf/Udk+y/ONmlm+lTb/8
K//ViUL5TRIn3kPaE+u8+nsnih4Vtw7TKL8NKlZckH91oiD9M0V3aWnwU4ZAXPCvTpT+gc7RqofU
MGlSqYq/I3jEzvm2KfSra/Fany476nFCA0kRKoiPkSZbr2YBh63q5SjpAKAk4xDvKnM4M3PlClHf
R1aTTR9puHtEeoz9kF29L3e5NM97ToKk+W566IEZ+oLPpMuF/qAwNMZpyXurr0PWyboHzwcUiBfh
eNZohztyFhcqdUiQJstzbkYPgqTt7bw4HGDzcAQhgV02L655W2gKZHF41Xf05e2hEgR55hDKO43j
3FhuRteNGZm42Iwo1mRzjVSFV3NaN6U+mWg9MxkBSzr5Wpluq8kOZAmGvXDInRnK+yyN60vBuc03
HdT5SyJvSf16jGVyXhbWGk8MpF4lIAgSCytSfF4Z9vlSJR9Jcr9iMzhFV3YWJ/pOmiC2QD30p+bg
QJM3AaE4ab34JifcjbTdnQBVGZStembUxbOKuxlSdoqLaNJPmUufzosKQVc0FDeDA0pcVZ+wGj22
oXUexeiuI0dR+HMI5jSxzO2EOnxVvu/z2uwDzZ6j07I2p4A0bPoc2QnLCe2Y0r3Jwnxfuc5Fr0fL
ruiq6YnK+Bl5bevHJlt0ns37Tss3LUGiJLc91uG0p0VDA4Tmtp82BN8Ygl0ttC/KJH8G5gdjkEYg
5XhR4daS9QWjUYA0xLDTIyJRhOz6sfDbqAPqtaJ3cqmI8xIdFiS2VO4El9DrW+aWoTrBeNXsm1H7
YjOY8MH5JsdM0m4Yzi+kUJcFySSdhJrKPe6rJb1PkuUOUM6OoB6ucm+FQVNO1eUci+q0k+N4uZhg
eAdlpJQo24e2jd1dUfPE2fnXoWT81BWgCwmxD4ihtI/JpkBAwIj0BIfXKSS4cqcM011LroWvZR1n
5XW4MRERVlHr1Hp+5NrFBfv2bagtAYU7TVSIXfK57JNt0nFHjG7X4Er02t7w+zIOYMdSL9X7lSQp
QZ7Pmpf1zaZidt/O5VVXajtO7kzj6pMm0v1SfRgqitgUzKxkc6JrNRncDPD7NFZ5OdzLCTuhLS/V
eNrR2UndZOue053wckYilvFRJOZZOSUBjOwIa412gVNK97oxClRb+uUA4vvu/+FYYt1/vkKEl0kU
d+1/vWRBR0/Vqix/8z+g7STdfNU/yfn6qaUk/TPCeP03/0//8IdW/Xau0ap/BRUFWP/6KToIBsIO
9Lv1HzJg9FhX8umNqH39mR9aVlV8ECoTAQyXaCkxEP65wLPqf6CGYqt5mTMw5fprgdfQuzuCBtlq
R7ORZzGf+DFq0D6wGbBduDo+9dXO87fErKsq9rX2hzkHp1wLj906CUFTeyAEY5Aq6LArJaKZMPsa
G3Bh5PdiEkq5plsfdbBej5CD4dWlrsF4a0JBzrma8A7mmbAtKObCkg6oM0d7c5QxwywGwf5k9xNV
4Uw/fmgGzd6Gdn9Bo91MPRmpwHjyVFdoDSnRQL2olBccWoFfNxxtvZHO7E02hxqSn7ai3ZQpl/Q+
mNMvUR7lDFmXC7UKuwE+nmYRURcuO42TieoRl2bdk6bnlOAu0PXQOXcVPxttel5dwcTd0wzo1XkG
9pQ2hvqOHU5fL9crKRWX03BJKSZGZ52kmOY6Y3ll5yKKwe4cK692tCiOrFCtTiQCuz3YRskplD0O
FlKxlaBQMOXM8hgh1HmpZF/kJDWviMbHCa/oEZaG8lwK48QKu/w0XvInIBpuQJfqylhC8wtNUsYG
Q72cLYORQpNIiGsRDP9ZCrIx9EKxvKMK/eX3Mg0aX6vhjwHR2++FkrAC+TBWu3JUvrhMuBUbomBu
lqWvxcotuqzzOMyad7STVDg/X831YUeYppuuczAIM+M45UA3VTvFWMe4aWps0f+AWWX+S2aVqu1e
vbmX3+/Ta8Hzzy8D9lcVAzpkFSTAgpf49d2TBXxpRTErJFr6fKkMkXqqm5wOtDGKCXVY5Jk96dM7
l3b9Sw8fmdcful6EV49M5RaA8GkR7dwuVplbNw4Ny1AL5iW1t7//foda1JfHE0cj7hU4QQwzD2SL
DN1rNkK35jbC7TcNGUjdOG6N6HhxU20zRxHtdOFG5DLk51lHtGUM1v+rTaDKpogVpuEFSSElQGHP
alCe/f7X+9XtBkmH/ZUBKObfg9stowhdGoSvXe/cw+dJTjq5LHsdm/eRlO+ZPVhBf7rsLoYgynyb
NLVDxXkdVbSuUt5Uh6Cn/QsVFwB6885X+tUT5SLadtbRKhLgg5sr55DKpW+r3TCHYk8Phy6aVc+7
fA3VNSfK1YWxYPD76/jLr4ZFgW+24nAOfXiWlVREOfLVxjFNMV1Sd1Rq2r/zMJlsXAdXkLMJiZ5E
0fEfHEZvH9xurDJRz1a1i+191F87ch+CYk0TFH2VdpJLPMyU5OWRotwj6NyIGmVlTatTeVaVLeK7
rQJzrQvvZojiZWVsFyzn2rcRFDH8N/JvkK4Jv5/TrTrWlMQka1hH0gjyqD1p1G+iF8EcAqVqH4tw
2VPBYd7ZCfG5a4LY3Yf5GYMQzywsZp3argqv0LTRlZlPZQlnFaFaQchHhk9rjHrP7sbArJJt1GWe
kIn5zlPwAo95+46zQRpI93UcaBojnreXiqEjmTxJ1uxSKNHbIkJMNPIiXJWplQYp3RBGgrCLK4PF
nxAnzSudsT/qsMAEplnIvTrmyXkydM0uVGZ116Q2xVrUPDYJ3enSFfGJnbjJ6WjmyQlNu/fWYX1d
Fw5/f9wmSBxQI1MkHDzGVi4GJk1S7mYHxpIniBsmJOyrfWc8F6dW5ZHo4U/3Bh1+HbeWZ+2s6yvr
uxj6b3Ucfhvn97p0/K9/C537/7HCNH7bYbh9LJfH8m1HQV9/5HuBKVQUK9waakymWIyWuDk/tCzu
B4MqcYXIrT5YSsa/CkxF/UCmvLY6KnEz2UJDkP9XiUlL/YNN/wOfCfA5JC+UOX/W15ffHwtK83/r
WHq7HOE0R0ui24zYoKJROxxq5Yck06NOyVOPA1xGH81tqi0k8Cl6Z/deH8J/PaTr57CnoU5kC8cH
bdoH61HInMmZzB4FOjFw0ItL+VGdEvlRLEt1nzVO9s4C+PP3stHmoNFfAX4/YyoyZqhVU0HNj2d9
tXk3LOZhn79TUv7qW+E0w61iky/uvhjAX5UHcQtDlP0y9RJku1dm25T9qjSOLzIH6Z7nIEDe/H77
eFuQcB1XnxwPzfrACMo9nprXBUkGbsRhHsglFOgVvTxJJhJ1UwH0I42mo/+7DzsomAHwgP4xuF+N
tmKOcvSvdyie1GSD9rr5u3cMrBdGQOpymmerQ+TtN4s7VS17/ABgjxuaVYhhN9H/Zu5MdutGtiz6
K/UD8cA+yCnv5W3V99KEsCyLfRvsv74W81UBz3KWjZzVIIFEOm1abCJOnLP32qP9z2xzf90/w1xx
g5zOkIl9tZHq9LI6I0YQ7tZzeiYfqEMbJYFXU438QbT1yyvID8S+oq8FK67Hr+gW5ghmT3wfYqGu
1o/gdUkL8OzxDx/W310FCwrLPu5rXvUvVWNe9HY+z/M6yLf0Pc2DfKMjafhDHbz6vn/+fvlhcN6S
vIvBcz0q//x0DIEgXiMfx89QwLHjKzg7LjexJgwHF0dPq3vpBpxvg918i1qRzheIQBoCYZo6poWI
p6N9MCa+9k2pPKYy4dSHuExgc1/Ope4Ovt6FvU7fz43gM04daS4M9qd+w4rUNqSaaBUn0lGPPkeV
gNvqzKXKNzZ8/m9OLkkLWUp0QwiaC4W6RmuaI/2lxd2WfSVfIzb+/g91w/oT/7SicUd4UYF9AomD
PfSlIGY1iBhEWUyWZiBZTBkdzfdkld9WEG7vnEEiRiHfZ8fRDI2QLRLv+vdf5988eZBYOCI1rE7r
C/bzI+nU4Lg6diB/0oQL0hpXh2aSCPj7q/zNggOpgVqSn9bEwvtlwYmWhRBI6P1YWvt5YwyGfTaB
kW1R9zrff3+pX1bT1UcF2BRblWasJ/WffyBUg11iEy/vW1lbfsg1fcMnzZIy0AGVeF/aoWH/IxPX
X8sB52V2aA6UeIftL/dQ1FNSJUAF8Y8zI+wZIO+SxJ3/sE18fVJ0cZhUGHTnkKFyQP9ylQQvQmLq
4fqNCp0Wu50ojB1yHNzt7+/grxdyeUQYj9mQGFf8ckbOMIvFgjYvqSrxCSCR7ktLTff//Cr/LhoY
ivDqrc/xP3a9aioJaxckkLjeZPpEwKVbGFT/kOano+803JVfRF/jb0iWxahbXWmQUUQSfHGuKpS1
y5CLP3Qx1lv/n18xnnSUwWCdaCxQjX09adJy7ZsIcYzvqaW+TfSi2IremD/04sOgkzKVqMZ+f/fg
BH69JvuCq1Fw/XVZuF4/379yciJ7xGyBIhMJKz6fEkAsKHzRBy4KoPLo9p7zbJEXiowvbNCIsNLg
TUAQ3eyXou4tX9fIsT/EbF99MCCVcLdrXjH43LbpiwAm2+gGakxpwrV9Mb8rjwDWjV4YbcFEts0+
l2aEXTY4XWts3cpq051DIgazT7Mjc9XRSBk92eRtoOGqCS6jMbe4uj/RFbw28qWsN+UirW4zm+Z4
b3uT9RahVo12/RwjQcqjsCWexjNpDRilY8IXb3FClaIN2yDHgv1j1uuRdFm0WPMKx67ICK0lQYSo
9ICuTmya2oYIsIaQc4ShL7mLZSvQvZoTs+U2dQW7XG/7QLlEFWKH0dc4MIM+kO+1pp6dFsziDIlL
9rG3HAdlBiTerbUdbkabjNgljnd9wnn40l0s0s3JQG0ePY1AGT/tgP4jj6ywNlSbljmTlW9J9OuX
k0a+DzoVW6vksxGvlpMpnFhz5VIm9SaZdbvex7haiCLNpxErUKHInCNBLNk4wzyGua+Yyait0bsk
CBH3Qp8VBcYkD9Gqa9l4dWl+N3kJ8q1wB+cdH188PomqCL9Jwso4Fws+bWQY7nzn5Y74mDJdTmvT
p3kY+tQS77WjLQ8WJUkCsKoh9qZy9PE+cu0hOtbpWBU+YYbFQmaQ14jHxi0n23dFor90jorfMHtp
KBs9o34lWisJycjopIq2KeLWbGcZWR1vmlIqMpiNYiQjQZ8iF58U/i4Ef03fmKeM+DCMXYjr3rpy
0Oo3mRWdFYiBFGWG4xwP9v1Sm/NOcGglL0UNptgJFeFJK9QSzkRBjqkBaKvBteVpQr4JTJGEeznp
gn4ojnjPvcw073ItThx8V07TfViJMOazguYsjqgk0dg0Wk4rR3hoj3cZ0vEb7ruePoOn0ZGr5WHe
PSJ5VerQ47UhR6EWJe21cCazAWg/CeFDnd4XguSDYwlwTLyXXt4Mx2IOSZVOCzqPO2R5mblpiLPA
0aOSWn46hUbbyFfkDHzHOjuJq4G+jvSRnpvJyfWaLr1oemavGyt2hvodx1yREqPa9kvjoYiOl4PN
F19/NBoCOJ9ysYVv2y8TGlxohvUtqKx4DWktBFoGVHg2aqsYH1Cm507hE69OkzpuemI+m7loHnUj
sghqJBiyPHsk3mEQ9RbwhraZWK7fDhE1MHGbSXFJj9dQDD6R/pWBZ0ka/HtlFqNjbxWHWjERulIh
aNp4Aypdpsu2VW6501l28iyvSLcRxz21ibqlepuHyDgWKbaaG5acWO2ModWJHCpjEKYNkp/Qbl+V
NPuOYX3Sc5Ah9M1O7UoGk+NFbnaIW3RR2VPqZjrzsnFKroeBYbOv16m1IHJC6hhFXrCgGMTxAGIr
1rvz4hQkAU05euGQ20oYSo0sN6hrw3tA5Ke5BH3108oR6JqnyUVuydo7MTFdKjMvd9WYD7o/Wk5L
pnRhIZixOCZ4viVMmHIWRCrX9+JWLr4ijh4xLj5c4yA6j8SEPs+d/mNcEOEhlmx6de6y1edVUqVq
+3kaIvLhIurUoCYn2d7UjYZBN1kI7EPJjPT4MDkCNZI2qPRKTAi9febN9hiQW2xjdSSmqcQf6WKj
MkbTu8mtCCdf0+n87VOqFhKJVFrcdxPS5TvNiTjGNGiZoGfbyMdwFFgd63SdkTjg1LV2K3IS3051
OYY1H0od3aROXlwnKR8B1XSY3PNnOODQ+knD5Uz2anaucH9zqphVBQXedEZ3M6ZkGh0XpWHs1evK
vedOgbI2xVi8EK4mw41eOfkPuIBkTJWjgekzX0Iv2bDolMnJrNzwXbhy7rc1JwmE9ql0xKYeRP0u
jF6mfocT+MHU067fTfhpNMbaOiGDIcLESzGGpbGH246eLYtcAmjsqPDynWRVeUKxq9VbZtPGw4Rb
ttzWCL8RVjYRRwlVMAoMQJw632q2TuQIqL61Db3z6o1cMVKkF+wOR69JSAQxFCchNDo9qzU8rOVJ
SKrxndHFMWl6Tjee+Tjsxk+1sr60UizJaCm0XgsWI1Q20cdN5PhV7cJAntpC8UN2dvTYpwrlaQGC
pNloU2XFPwgpH9pH/pp2dWTIIXNeIJHaL4QBOfW5KzTZnxPVgUwrdNnkQY9io2Qejbb6zeK34dpQ
jayPOrm40aZt3QXFqdNbsAHiDqltirQ9uu8n3A6BWeBo28jWGEknxpqjXapM4FdPBsd0wdlixuYF
zYyKfm1ZyQ0k7B6mptEI8rzoqGi7JSa/8zinnjdclJiKUgDnrZ4Ek0HKHQmX3my/2UaC1svPBjsb
j0XLnryTXjMnT71mkdnX4OkLg7GBjXeFTruDPWhmZatdeICFyTjyykm5tzaI6vY9RCnefo4pFL19
aWZ2AeUgJqgPu1WdHBYm/S4y/BoZvmBt0Q/0r2KSpSLyihAJkvq8KHK8gzxJybWxQ0+QPxrNmAgA
aSNAXuauj/zGcorcF0lrq1Oa1+xGEtwU7tU+QWGJVRdIfEftZD6gjUQLYOBq5wPPOfsfShRKMHEQ
YZqbwrB740j2ocvdFeSEYEgZx71L5xgyd8NpMCidjD2MQ3JFDYOpcTjZqCZLP5koyuZY2AtDHTw7
8AkACNHsDlOyswaMSNPCvrXvsypNEKHK6nNmmXWRDcbRo9RFyzvJShGeXVO2zo5vH3KY0OqKpFOl
PFAlDtz/hkZRsxn1IrS2+uykjzGBMyYxc8pWfpdnqBrruV/vb97gMygWvhE3z1GRpyiIlh17w8Lc
mPCrvdV2zYUZoRIMPELGzQCjidmvYpn5qVeDuFZNA+rb8Frn0+Whab7dQDIIMH2HWjCERgi/hmTK
bvoEF2i/kkvqDA9TPE1ir4XUnxuBV4gUlchuSYSn9Hs28Y1/T2ytLi8yEhhXGV2J2d0xzWk+mWPZ
G0BvRLavnJHstcJOSvLxMKTgS81jG7BNrbzHtM1j2uNeDMRITYn2kvaEWmzIhe2pP6fWKHaCEBs6
DmFl3ltFYbbHCJUXCuFWL+D7t5JDvSyQVPqKMCHb7xRILH+1ZXGhKrYfciet3i0Zjins/XChw8SK
qm2qbOks37WFg7rdcyd8tSV9HQTOg5JXNsl3jFjQ5wZEP2XxpsyN5oSGO0awYlb6g9NVyArjJSu/
DZ0suT/d5P21EbcM0Y0G/pmaLJp1bdtmjNKVWyaUCA1RnU0rDYJTczJR9bggcVX1Vf3Sjtm0+E6+
FDQPy8yb8ea1ZYZzd4EhrGsxWxHH/4z2KQz3297kJd8aQ48aGyG/TkSq0j0MB7yThm87ynqqey3y
NlRrOYOOonV3tqpJk+ss0g82TpXMt78/SplfOwYcpJiUItGD7akhkfjS/NJsilM8a4UvSBQrTojz
E8iVXRjOFwg63fAwC2IUAzAG1rKVychoFA/ZfLPo+FD8BnxctpuRnMzbuMwXe+9OhRX5llN31U0O
hqm8swbFdDvmxLbs3EikxjEaUuO1q0Q5BMvEanjLURtBUDEzyvNNyNqvjubG8kFfpHm0u5IsT7ev
oycLnuVTupihR2xrQtB3mvFe7AUR055PIwkZc9GO/fD6+3v06y2yyfpAcS+RKtFd+dJUiZu4Rsps
lyiwdP1RwJY9EPlm4B+B+PRI6Ef/8PsLfm0Y0Sc0GNDT8Mdsa5jrxOM/uwPDnEotm/F3w6TJvy+i
xftP+w9J+dLpm398LYueEVMSRuZMSr40pzA/DWS8JkT0tquHqyndHVaqCIto9qfEhl8P7Wgc1jkx
9iDarV8B0F4ZJsouohotTf3iJdl8ObsoDH//8/x6EQeC5l+zonXyI9df/4/OStp4ReMME4VJ3Kef
RWrEN21Rj8d/fhVwigyl+GYcBuw/X6VAskmG8bDGnOXDQU+wb5HTW+x/f5VVVfVza4XhM/E3Njg8
z7ARMv18GTiAmWcr4inWh1QFigbyRImIWgUzQmuLjdtrqrlRNb2ER2cCYX2fcpQjT2TScYQYM0KP
C3amxjnCp5/lMdajTG7gY0ze9vd/17+77yCWXHqAjNWAGv78VzW9WqARW++77O7MWifrXlTyD9OU
v72IgeyXPiqd9K9dQJ1wGwMxIt1MxTGEurZu3e1c1+78h870LzcepjL7GhdyGLqhb/j5p8lKOTTY
QQnsdjocgGPM4DwhtpiskbH5k1Tj14sx4FxHbesIYuUc/3yxeOlpXNkLyezm0gZLDggm792nFtff
Hx7SL6061i8LqRHwOwNa6deFxbBarK/a3K8B3L1vzdV4ZDdLr5O4ii6Ba3h+13ta8A/fjHXRBEtH
l30d4XwVByDIIXjNZXiQFHW4tZKi2hkWb/NfV/lH4/P/cyj+0+j8t0P2/4/j87UH/X8L9P2+zZLy
23/tvqnqJ43m+tv+PUI3UGi6KDNdlGZsX3/JdP49Qhf2v3jzVq29/u/dbR1O/C8Pwv6XBvttJQ8j
i+A38Uv/I9L0/sVEnUGZBqYUopon5T8ZoMN++CLD512kGDf5B4QghEz7y+qRZ9RUfYOTD2biRu8A
bUNYwzeG1Q0hOxQ931pKnCKl5+yLITNeyyjdNYS8Cw+Lk8FyZviIiQMMI4En03A7Coo+z4Xypdee
PC8hHRTMRujBZmuHzTY51FRta4w5wRerrqdTKXM17Ddtd5pHsn1AFSTBGuJ96DHDnCuV3sdi2ZPR
PtTbMAqv8XERT+A5O61VPkqoCGalgQOKxuy1O1igGYD0+KA+85Jn2N21gKq29RzeMmt8DsthmwoU
Q43cFXE47hw9jJ69BJuZLsuLWY8dWMqLth0Xx3gBoBPva/rWdAktzIwKuAJKOjAwmnosBjKqx84w
j7mpFaSsFJ9FLr0gbEZ1gwF1+WRy9gYwLMfRvkrbK+K0jcQkkpqLXqdeb53R42S3gFn1YwEZaQOT
aXhMkKqNfh9O+skOI0Kq2KfsOwu6z6aJ7Ns6IU2zdt5oaRGUi9IdKlU6FeO21OmRwCsbom2jrPDC
NaZa56oWpvduMS/RN5RVMOKa22G6cD+bWLeDOIZcE9idJIfPI9nttXIVzCtMwOomygz5nJNj70Kr
ofSs8LhemXwVsc/WPtO7oExUNG/YCckMvUxa+el1OeaNkFs4BEY3zscZXcUeurUzr5HdnF32TkTg
p4nSx3U2HLcSnLrliD2qx0NJzHPhvRip5U7vSkXhVqgGsHthKmvTkQCsPzRapF0NrbwtHQEWetE5
FTp5zryNnOgKH+skuHdNdkHcchtUqYksq82n4kTsjXM9eDyNOEtqMomT5Tps6yscMVR4jVlOVzSL
oDo0xXxaIvkkQZMRd2FY5b7SrcNQoaF3afXuotJ4K3JC2gF4bUiKTZ6T0Ii2S1V6fsrZqtbsfbPY
5jY05JpStVzPLTOtecFYzf9iRre1Zs1+AWkgHK0LK9Mu0kz6A/1f0pJfZJNeRksRRG5y5mDobiHK
BFEcBf0q7kvoFtJqP8Szvo1TTPqu3JBCSogpB6ZLKbNrc5DoAAdafeF2KtSDXHl6mpHvJw0NXDZM
V5BWN51z7My7obpvbIJLsWtExndwKMGEr9XJtRcOKOqOIPLrcAj9yWr2LEf9rjVjkl0NVHhkzs/h
ZWSStV3ldPLm1q9TI+jKYgi8xT0kSRoecmKRlrbhqQrv7IIvOfKodvRiz3kN2wER+n7IbJ1MlFnf
jI555BCkToNlLzd2zHXjlOOgKCIZkIZb3/PZXOjpzRyhBtPeksylCQCLk9MPBe0GSfZxzRr3lvI4
d+m1QS+jpurCKnJmxrmNk0+LVQXgHRFBZjI9jq3p+DoqwSJt8INIayOZ8oT4sGUeQugGiMA6p95C
BukXcToPmylLPqs8v8lhYEAdpInRa81L3YwfIuSw1vA1Hg2rP08TDMYpvyob9Q2dy14XhDZ2pv4+
l9kUXdJQNLdjonAxp2XI2J3Yom0mKqQw2sr384jR1tb0YteorxAUbKq0SqKjKhf6UWkdim0KLIDB
QQyRpMjTNnqMvAHQrfB2UUNafZxthUZktcrvo4w+ndDeYUeummo3uy2WcbMMsBfDYaGrYzF6k724
A/CoPiiE7jShhXdtEZIFGBniKo2HygzC3Bs4MGsehqxwzrZMHtrDWFfS8cn0OUZRrT8hMlJ+Vajq
RVRkoVP1hIEoF++uTBk0+Jm+fMtaGjqWiSIyNLoNvSpGOrXCGFM5qa/bFokK2n0ctjR0E/clF1iQ
pjydjqMHgC4ftIs2SZNTbIKVcyNYZpxM64vQoJUW5x6KRzTOdfGg5+MNY48t6hW64jD5LpqwTK/D
EqOMiB/lzJdRad1zQ0lkZd8Yc2zsOLqXJEr7stJ+uIlziJzwVKrqgMxsr3cJu4rpTOdoaOpAZM13
XTcu3az/XkwJIbnKqhhOZretrn9vRJtv5gg3Z68nh2LSxWaURlA7WeC1kHFDhl/+sgCecSUS3TCS
Cf0iMja9ucQ+YzoFSyE60jgsQY4t9fdQh2ibd+Vp0rz0Yxhzdw/n7MNrq9OYtdpOYrEqbAtizNDj
3ImDNCyu5iK5bujXM1aFPAr6MMhQgxIXvq0Z9ZQWXLynZXlVNqMgsPjEjb+0wMXWlw7gyrM3jBd5
y65GKnzQ9dPBFq8Jbg4zQyHqGMuzdLN9Kl6RUzOKGi+lNT1EYiRGvW1K6Do4e3tacbbc91p52+YD
9IHpuEQOnwMARksON1FXX1MNnxOYpCjAyncpETMwNLg0Fu3YqxYsjbWdEdl4jfVIGv0LgMvTMPSn
jJe4ihlWdum5dDwayvqwMWGKgpm4cor6aM3LppCXi+yfUbedsNI+COJFfdmKK+mVP5bhvlEy3ukD
wgZs/pE/zNanQwaymdr70Phm9Rm2OaH7GoqecLLvLdN+mdVnIfPDUESXDvHTHmxx3ySDvcr1Qx22
jm+4yU3KhNvo4xv0ItYa+biqa5ilpIY/SJgmrhtfxuZ5NGmOFvn3RkuOUW0Hhqq3gIdQJeswiKxx
501vietuTB47LkLbJK9bv/TCYd8Uglmhpo456EcBKDjVZwAjuR+r53iKzub8PI/x3i2i3YR7URh6
Tpt/rE8ajFefucPd0HiHYZlumS1AlvTKoA+9Dz7aLZLAfZiryNdkOB/pvmElH8UHo5dj7Hk7bthm
ZfHMeXysSN52F3dftnOQkjGhOQ+2aL+1kKjNVGwXlo0IHAMfYHsVYk3Tyu7OYIC/DspL0RyZtW5k
4W2IjNsCaUo2labjw8gu15ERyI7iNVM/3Ny5ItnnxdDnHULvg5XZO7teIL2AWaTHj9UH61l6jCRi
lHzRGFnHrbdvc5PHqzmMW/stmhyWKuuC/svFrCEx1vTotpc9PmpTbIvxdQEdVWCsOcBolWdC7lN+
UG8+dcUHj/KYGdyTCp5eX1yunfNJpdshs06OwrXqDdlV25DOVo7y1hmw4sANS+mB2pe1bECPJDJQ
sXEXYWbkSag7UCD+0A03ImZbnPStHY/HdqG/7AHaMsjZ0Sd764zYLk11PxGEs8VxT4d9TZpV5INs
LVQ+jA6sF2YY5cNQwnExbeWdPcHr5wya5leTsB9mM3nRqwdvma662ryHxbq1B2PXi+42dpsz0n4A
NSN8A5x+zEG3VqtO0HF9eBW3VmtAFxsOk5G8MQ646Xq6yt6FMYptvGh7g9Z3z73PLXVRjC4zeyLV
yWH6WBf0XYFogBV02OdQ3zZt99iUxlFbQMtTm+6ghHq+xq6NVzZoXYtZcLEFYLmT8zPjfZ8zdL4r
E7vfK/eUV/T9muQw9HGMZzDBuGLbvOq1C2sXS6JnfI/a9zKekz2lOjQH3MtBYfRPpVm8Mlt5M/Ip
PNkyJ1vPYAlgQhYZNOLLMkg854i4mOcGJThlXRjWMCPA7uwcSQYuQobfOnvY9EN+ZSI9oDrZkE65
MQsVgKDaASOACHJZmOGVFV2FyVtJF9m1rvNM7YdSHBHTvq7w1iJnoGmQF1Rrb2bEQF9jOhiSghot
AaF+OANcv16IbG9gJVeFu+1CmpusMd8ax9ynDKzdhAdiiwc5LsdVqgGmYY+sCc5Yv40MwpYWApCK
mnTHUoTQ2Ng1UpqJue0EWSXDfWcxKbXCO9m8pZAANqVbQsa37ky3MAO7QXs3Zi4OOvxs0bwZEls/
phqsCSnJ6HR2oQ0SMAMu5ObZUzN022SWh2TyruwZN5HI3z2G55b+TUnrZkaOokffc81hfhs3Ooz9
U68/m5Xxzc7ArpWMoNos3hWLZNcGupCKmUarhZaoKhvzLQ718NWNaPJkJN83wifkeE9YC+0LYxWv
tO19O8nwKa5AdvPfovlSTbW965KaGoIJw5F5GBumYgwAzNDcAv5YViHN2bSydwDcLyPrsx9FIIYi
sb6SzhCoKLkxZvO9mGRCCltzD+dgV1XjcoI692w08d1oW+1zqmUf6bqXhmSXChD/+riHM3Vrz50W
GHVyFfbah2rEqU0KeDKlA+FIYuxqPxpr3My8Qt7kXhqOcQWIOlB5JjYeeQW+pmFyKa0A4PlFxFZ6
k3oc9wxdZJfl0KRXNYPLw8zAnuo0x1weICfoPR1/M8g1TrpiN5SeeezHzL7PuxVjwnQDSYzM3kJw
WThUFoaGlqEuHIS2uGTE8iaijjHaMIgACaZ7OSzCO6AyQzKkGzVGPxWOzq7LF3GBfD8ft6boNcix
kvbRVi8W63OoYwBiMi3Hqyw1+2uGXLjB7cV1V3IwaiesMz0dvEhv42Sr9+jnA5UYtX5RUeeOzb7M
RF95h5SoXXcbdllkPyFAcVpAYUPU7gWaJnpiUbLnTSN9sFz1M8nqTFkowW/qEVKMDwhVMuQMkysv
MUcO36I7di04RWYeYNizPIbYa7QLelwiQMErLhkjjrqy9C03C1c+ytCoIiKo4N8tCovnnnU04bkZ
HEWtXDiHBWEgUd+E00+bfFFoLEPGuzHARpyt2zi3nN2YUWyMOos3RWp3cNKktq5kU+cGejMH3KNi
EOgrAFmHuZXt2etzj1grdgJlOqKkJCO/YcO0nTea8Ee8L7jI5VXYQWZOQA3zBPnFQ0/16w/AUS6B
1/DDQ32ub2kh5bMbjEqM6TWJSLazawk1Wh5sCznMdp5swQkSLIE/e3pyLGg/0gQU4fzUlFVs7hyL
b4lMjLXsjGbfSbVanaNFYwOTMpQNoecIaPTvLtsyGgZZQRHwK2m3mXlIl0wDrWjrjV5fisFcWXWJ
y406hqVX5hfpOGkT1S6oJHjeCzIGhsKgR69yusfjMV+kM92nqL/1HxzgYvkjKRnhDaMqrVMMvXd6
gcA4XnSdtRzgVxQ9Ndg0okVwkwOOfEe/a6y+BdaS9vo5pDHOypRAdtuXXZqHe7sD+ocmJqdR0bCa
sJ7VpXuZOq5LB7szABMN05SOuOnhevmaB/8SU4LDs3CWVF06ivAFHK+CgfGQZfZ7hYMV4HTndTD0
JyZSO9KowiNc9TiEyTAN9r6IQmq9uYOtCstbk9f15EKEwbwi7hyVmz/K2uvfGQoat7M+qR9VR4WS
e9maR1vHe4DI6gQ3pnqtdSDB/pTZBuYzbdbInfZCpChFPsNtILoANYGxNHcxupfTQDg9eJcwjLdu
s0ABdaao3TnJBBtuzglWaeLkBeCFOg9Tju0dKH9gaSMhsbCiaGMxUuP8kEX6j84JvSMWBu++7mz3
rknc6tLoevtWw8rB2a0c9VOr6r4NnML2ngEB2bcN8pj12J1mI+HHqoU+1Sjm3gVAmZNTFPX69EeU
YnViezecn+zNJNL0qPSo8JtY4sazQzIadxPBG89kpHefWuvyro+hxkQXZeF9if0N4EMrdg3xLWdG
nJwX9IsEIB3nlIwaotDr4ggnlpVuauE/+XYeGfcZy+UL/qX6lOpVdB92LfWINSqm3f1At82mGL8q
EsN7UfCt2aqTMPUQ0k3Rt7LM4z3ChSUA26d/z2RuMQce9OIpzWabNmMkyM6u4+oKxU37Q4/Ka94j
0P6YED9Fiq4d7dcyVHtIQ2wx3GcHmlNypeUaTdKS9YWiPar7uxSE0gioM7JezUphOcwx9LsXXe06
z/pUU81EUqEuNQed1g9sDYYgTGF4vTBFoeacUMuUBMs80nMdZ98YNSZiXhv5WWVRJFvXppOxXBG0
tq81M5S+2ff5rp9QD9KGY8CLiuym1V3kkotZHc3lLW7vRmggmxBM8QWdz1nK6V4OiAAbvsITOF6M
0rKrbL8nCWBbCD35oWdgajeTHs4nI2+jmyhyrXsAcBwQLEBBBnldD9PKsUSga6pd1NvTJXZci2Nr
fbcQx3ulwzbk4zLdMyyM/MD97rCjZxplR1sG4/RgZnQIDFoMh9xrDCBplQCGhOzDaWlJ8iy06Zwh
Ug8atx12uQnTpIG9h1Cm1FB1hHRUu6seopmWs53a6Z7PKt8SyfTSzPZ9C/wNA7qYvPNURB+lle9V
bvmC0kbC6i28+dCDXCcGgLJjCQMtXPqL0SU6uQJGvKktsuVYZVCbSBrOetUOl1Y1hiernW0OP5n5
4RSdeE4jMy52WjU6T1m+Ip30YDBu4HIlL45KzzPWKPiDRXxZzJP5OVI4pP4MUZUgACN7yat5/pFb
Zv6KtNw6hbPYulOMzRq6wshXNMv2MOBu8Y4Q5FRKTZiVE/SmtoiPAxO9l1yW6QcyLvxd2WJ+txan
IWRGiiSQmZU/ao6pvwJurK9MpZkgWFIl8MI0socyNh3jOOtRBaApRnXrDdczFJfbEcIkbXetc97T
1spO6NFIw1j0fW+P2kGbLOcDSI68iKmQCAcxsuFb21m0J8auuTbLvDi4SJL3ySIkZy6YcSWJ1cIE
+TfRH+rDM1PUBSMKiNwhnuKXuS30/RijKUfwXG6K6jpiC0SOjJ4WAWbkh1HiHaGN7RSLaaOhPmUj
x1CAnHPDn9nt4qW5RN0BH6Vs0FUO0Zm2VrpxzcgJrFwnMSCix7sgYX8alymYSvNQGyL+6CR0CatC
HzklAF37vjtUoWNts4WM6knIC+nRsQelgPRWcZjt1HBQsEioFWI29iGQGCL9vAofHcNK9wzR04tK
L1bwZucETjUvN1JVr5gKf6TDtE0LODtGg0rFKstTTyse88pUIZeNTkNXPIlcEDnbmN9QIdJYilOx
czAb4HLZo5ELj7Wb0ogZnccVIn/Vwo647suUToso2h09rWDuO0o6VxANnvXttVPb98MY4czTlrpi
XQ3fDbc8M4zYjnZHEFclXpuaDmY1gSgseI29emg3gulQ15sycIePFI0SqGzgxSXS8bkbbsPIaXyr
5L4MeSGD3h2eAVO2fMf2FU2b9InyE72TPQwBy/seiQJuIMIx+GPmOxf6BHOhXUTkxW4YCHCwEMof
KnOwj6udDJ1jz6dctsPrTEQGpXVLswJJ101uv9gwD1TfniJau1i5OdyYznyrZ163G6L03M9mdACp
uKJ8s2Xxtf9m7zyWJTfSLP0qY70HDVosZhOB0HG1zg3sikxo4e4AHMDT9xckp4vMriKtZjaz6E3V
IpmJG3EBxy/O+Y7sA+jDZFaUFQRp5do3zoXZRijzyiLJEm0hujGviX0GdaH+RKToMfAwt7TXSBdt
d1zNzA1Rmlv3FcExvRnUGzsdp40B85JtzLc5bDFilx0V09C/uCWjcxGJbaJtdmmup2+NEAVURR22
7oHPrk0SPFG6TQc19Xs0IsO6yHJ5B0caZWI1XbNS6Dnr/GKLha4617LsHoCIX8GEsw6DUT+iLTzb
6fQ1TcFRdOIULsEZKMFz9OuoT/cPVPDmqm5BrndoB74QbJNYkclrBEPGt4LwBSB9JTjqSQ57zt1h
Q8hAdQrrpqD44MNoKEh3vl1+9L/KzXjSMraL0EbRToYXhNOg0utaZk8uQ3yzaGvm9zaV/XBAh4qw
sbxjRbivw2B/QXGsxxCBM2U8erh6Xyq5UcZw03iAkafitYdXfTeLYe1ISEWFEt57iyj8HjpCtbBp
4radSrM6RX1KWYGYk0RBOayriiAgvbgr6bfNFhMVAze2LNCnq/6soTnbDPHWo6mvVaKGZyjv2U1i
qK1n9/m91SyM3HoUekM3YVkZQQdmUfguBGvFS+SLfYV6i6mOGpODCQ2srS+JSuY3wMsIKy1Iz3lk
MwjUO+2k1rYdnMeBoySe0kkeh6buP6aCIHq/L0FLDc29Q3g2ma9nlB73hrI+bCfdVRyJkHrW/EaP
Tj+ubChaDVubNNeAlOzDnBintHQPdkN9HrXfuhkhZTOetFH3FOIk/7gdEUtqYZzYdRWjdQ72qJqg
S3fmpwOjsKv4NEUhvvCX3XcSubST31SZjOcinyCnG/6Obmne+5mZbUe7egbZeQBG7TwNdXQcGOQ1
pa7wcfw6FuRBmDJbPU9zoV5IF9qUYOPjMFPdWurZ3lpELp4CKd6KNDuhd7uwwyP8q6Kfhm1AYsWG
93K+Nk39CvT7RdXtA+1s9cTHqVfK0zDRIUN2+DhdJsZT2sVDkZ4d76iz7lQwQLrVg5lj5PFuivyL
FJYix+DAXIa4oW2A8HiiIQQJaU8fUk7ezZjr/itPNZRYVThTPE3DZZKeC+i3Bo8goTzGRYDtkfZw
RwIUYLYynKLnCxTMOLEhN27gFjVvMHS8d/Myc6v4KX3+o8vzhGkHcSN1m1RIJm0Rd7VR1bFN2AIl
DAF1A9sUa+fZmqlzosYb/KthHHaZeWXhHl1iGbCQcpG8fwYZJQbzmPo7xWjKHrEY131QDRxglZWm
p9Rheckw+Ls5I+ykDsr7Vu9sCrN1RobYmzPoWV8lpDAw3FSFNFggThZI8n7+TdT2P2KQ/7Av0oh/
LQYhlzr/+AmlcPkbv+tAvF8uyRsknXIARhYh1P8HpXAhIjisORF0wO+4RNL8lwwENdkvOElNCxRj
iDuapOr/0oEYdsifkU8deigWsemhOfmJnPBXJAUEKn+Su10AHBdcWEQeYGSiVvmzEKpDp2LBxmaz
g+XljrfON2V57QZOsb39w7dy+5s78Y8kJNZ1P1+L7EEUXkhffdg1CAb/fC0S06xZpkDgzQqaqDFo
sdUmly4q0sLWfcO2hRYOqiAtvn9tjlXG6mzSD0GdNO9d7zTXrakRvg9ZfQgh4u5HF4dvYbORIK3r
e2T47r7rppe8jSAQDcq4zQfg9zAu7NuySui15jR8aMP2OrNQr3rTBYDljd9nOQIIa1LnE5SwtQ6T
9DWJFugSfsdK33cpEFZ9nswUNQb7wXUy+uONqvvb0Rb998RJqG1AZ36EXqZ2eeSqVY5PCuB8cazG
mdC0lshS0qHYeshBurihhuZrBtuL+ox3InDtzonh7osHqu6ZJBDU+dlmoH6hz6n79PuSkiQSO+zu
t5yyVIOO15vQ0QnQMmRP5XkBhm8CqK+V+RBlwPWtcN/WOZVqzErCrQQ+QMNeqIKmdg70MZhCQ79S
P0lQE7TpI4kbgePdSAKUb8fSGj6rKQ0Gfke1m68rs3He1YR1bpOabEbMkBN37XKGYBVRvfEWJbN/
t9RJ+zWgl763hjkiWDvJibkYLTUSyqIxWPSL8CNokQwR8CXZfOeWbqP06GVO8DqjoDBWBAIz8mu0
OfGKkVgzLekne8Jz1ZNqNcBN7GW5f6S7FDDyhVnAKMskVus56sNqNZMU82IjG4Jbr8rZRH5E/tsq
FXUQHVuUF2wowghum6yGgbjJumTtDpnXaImAhMoFz80hGrgTaXYMBkama2MugIGWi2yePYr1nthg
v38sTE/js4pmBWrcHLAKANua46UaoT2lPQr1tRVmF2qiW2u1QlMNps01FdkbhE9mKaL6wHkBfZyR
b2HlOIcucsTvY6JwoMq8sr9CaN/LLgoU8xYnMGjs7QgDAIxr2HMjFdS4atl4HReds1WoA5cO1WGI
j4zRuNy5rWO3n0VtVTeumQgZ8zKcBEaIoGYgqkmGuchbxddS+rgkxiApW9b1gfAZkVaDjG3pinE7
ymju0zuFlodzgUNp7tT3UoZuFpsMH95osXCdXAJFj50N1Hzj+FmEXU75doORpbrUwAYIyqPwcC7u
g76v3/3CKWnnMsJ7K4fYx+1sjXw5CM9MGspSpdEqTJgVowLNpySWvIzvHK8IP7knctCrCuLL2qrG
klMkKAADebj7PmQGxnnTEyZYbQsX3/oGpASnCbcP+8TFNB7sgpFRrIHb3iyWiyApV04Vrt1iWuxd
1HLPYLNLNdGhuR+s8py0CawluF3pxJ3+uWiH4Uk1DaqeHhIW0FIZMoVQcLgpfbSX7xvsG6jFJ1N9
b3yLXnLOc5wzTTTM+74e6YgQeXhi45ijXdya46S/AkfJCQD7hRiQtbTzCOoN4za1RP5qTsmQvsKN
dr4myxs+raqv7mWS1U7candhh2qM0LY7FrbwPFlMu1vBTNKA08oufbHrYiNmX90mWJb9FdO7TCAm
Y7a6J25Q3gNsCYtVZwEDJhSbuDZy2lJguLXhdkdkO90UDwlKk43sK4clXD21ww3KpYXnBfMTiiUs
p+BIHKi3W4b9xBzZWmS40pIxsI9RS5zCQeBqXhi0QxHYR73XsvAtCvt1qELbWWs7Gnfp5OLLMARQ
WvY6rpmeiQCg+QoiPZOr0Zj9tFpsUxiPtiPTz76kcVpRLDFa96dohIRS98mmTR39yr7MrvYWDEl4
kmi1QH3ZBpMBXdcqfFHUsozbmbKdiQ/iHMBhYEoeXsKpQN9XmNVNa+6vSKas028t47H+e4iRuv4h
xmaZPtrELuoYv4rwaNcsS0twHZMb3hHCZixk0BHqzfgzG0PH28yAvvVDZOg0v8ZfYZE6rYOETqmp
lV2A9k9A4HVooJyAdSI5boazGyQpHjd8z6i469BomV/jLOrojfj3EzzzRjmc0mx2+UiTS4dDSJWd
Js6PwiB8DoERhSNmn3402MUwq59ZZgmcjeR8zJgX17UxWIuIoSYlnEhmINSTjsyZkQXjtjp8DmZK
dw7ntBD3HRMoJw5n2172zey17i5RDttU7YiRo4RVJYefwHZ1THOr8/deZbvBrcEAXnjs7lreobxo
h9eayO92Zza2yyadUTHE5+QS5zsLkshx1oA9Z7jdMPC6L1Guu/umlENwoFaOWNnWc2kxt9KWiF5m
5bNua2SE/S+GnCqKz2Xs7f6xG/zRvprrgKWs53UWQQS1O0uMZ7oNsnOn+IXukrGrkyeztJcxjkwX
uLSNd7fmp1eSdaxR6xsNMcjfZCF7gyvOX62/96gKLgv/tPbuMPY75ynjfD0R3ohDTpWZA4Jg9qfm
vowioz9mWeJ/dpabzrHRks+9yVVFUm6/qGy4Ze5gf3gYHYcfchZJ9g7Wox6u3KES6Rn5U2AfSqwM
BTt8E2TjWnOMmgGbrln4O26VqRg3nbxMFdcZRlr3yA7ia/JqEjyIhVhFRV5f+waWSIIv5tqOCZQn
E7uOAIYOVZcxRKiZa8btjODSdlSFEKmg4mDHu/dQ7xS237zpUuAvTmqv2xAZQvRqklXX1AzTD681
Kzpijq0Vd6fakpO48CRjAKjlBGQVN/nWRknMjnr0OHONjrXmqMUBeO1FeQjDrUmEFwf93EFIbZfn
Bo41aTYWKgeyDvDhK7T+MxyVZgXzxrhqrCncSQyLK/Tx+EJD7xrO7KrpgmDvdI4+W5bS21EFX91c
jntCbf11QAe5xkLZbTH1p9uin74WVA8732YlNyQlAiP8dS+imJrbaGJtUQSZtZe+W7w2QO/f4IgR
McZnRQU8hg3hkKrCBggT1L6Ez84UmUYFMz8NAgE/wNu7LBs2aKz7OVb1YHNDM2o3cdOmfpy4OHvN
YDE+o8T/4DZRt8SgGGunx6LHxHS4knRmdKVIQzitKrnJnGG5nduqjDn5uqPwhbezvN74TF33HGZT
HwujrON6cYybxCeiqxOiPBbBLB9GfyDRJUfIZ3KKyWIXquzH0LhDTDWHJZjICdzuUe6hJ6QvxQjw
XMITWOnpIgJQ2rxHVjjGwGCCg5CkExdZUz8gXJmvEisUV31fyENTeRQ/NZsr4rfNbWbiNAXsxEuy
TbojasOcN5srHZx5Zn62evth6qN0Y7UXGAcTe9IVumYjFFAkMjDTVx5eGQfp0L+ZDDHWuTHZV1DF
yRdpkWsnswpWncPkFCn9bRY1T+ThmWhCDWNfEW7kznhqdZSTBke7zL+c03XLdtgFuTk/V8m0iG0W
ud88Slysfv50aBqS1ajBqh4q+sJDHfdG6L9fFmy3zsRrPYiUd+Xz4tx1ln4OJlm/zSMiCF0OzpGI
E5RytWi/RGQjOFN9e7QJ1jkwpHiIhAXxnNikGRVHJgkC182mQEsfkLfqGnpNKPtTlDPuX7nsjr5b
LV5D5GZYhG1l54fWtSGmDB6mV8YHZkPiRXQ55J08xuHTD3FIrj0si6bovy91SCZPo4yNGClPmYe+
FqUX0ONUXmywsMS7F01oTRyNPKGfhx+FyMb0f3p90N+Hr//9H5i//tDVXsjfvxO96fIhem+UfucU
yv9k+rj8ld+afcf+BRdWBAUK6Bgd7gXa+ZvpwzF/wQhCNw9ULYhMDCH/aPZtUhms8JKS6XsB94KH
5ex304dhB7/gScTKY7mWb1oehpB/o9nH3kGL/Vtrfvl0uAAvzhHf4WdApQq27ifrKf45x+6mhNxH
M92Jrnt0JwMBeIN2ibhNj5l46IXBJkoRpZIr0tx0qslPuhDsoTDGfZvwNHwambzQ9SAIok8vhX1A
Hn8zDoa/mlsksWXTo3stspfQzzGN5x/EQDlbr3CPTW/mKycJN7S81BHeI9fySFTEGzHLLSz9IR6a
6FTYw+sgxe0lF3tNqksWE1EwbeyxfnSGxFw7k3Sfa4PAwYwOENINjYW5AWM6DjuK+j57LGo7+ZI5
23Y0MNj4HiacsozELKoFOF0VUwBU/Iy2l2JlGh4CqFqb4jptgnrNKqa/NTwsL5z6U21D8yVecMWm
X6TPdus0rMPIOURdI3AkbnqdWeOXK8QAwVqNKKUuIHqk6TTlZEbCA4J1xmY/U/Hca+uqzSxxZuVu
8FkrvxxfBoZz0YYiwN+BtRyrVdelZrOxJTK8FQP49C5jUXCVUXNU1L5ohxgXaE4MJpD1hsCb9HHB
0TxcO1Mz7Egs54xvzTC9rCKnZzsZgecyQLzSlbXj2nccNAtCPdT86Ww6xDwYag9ZIT1z62x0mfBb
7IpLtyKjg2GSawpTItkLVPYaDnhT5HE6ZHs3x9STBR3vKxG4pwhMQwdnj5YcxHL5KFCRYDqVVMF9
t83HZbkLrJL9hpG/LF6UXcEiKnYyp3aiOKFfjHs2nt1azJm0XkJYPzUC/9rGmtLXOOV4VUS8aI3G
dRC5//oI/1uTy780qP3JyvYvDW//X9rYOID+9eTyCW/396//dSJu4Kut/3SmufzF3860C7eVAovw
F9O8nBkXw+zvRrbwF5/DzkQMhIkMIFjElPJ3I5tv/sK7xwbt6zjEGHuXkIDfzzQ34o/wJ4YYPQGl
AZj8N060S3byHw80Mg3oLYgzQD6DQZ1hKn/+B+/xZejkhjlR7tviob7qVtfr/enuFP+I4r1e/eHL
+ScDTA7d/3YxhpbY+fjJ+Sr4cD9drOyJhh9IiiQfd4aE47cyCLcauQ1Dq44HfjcTWX+SBlwxKDSZ
9UxWV74NqYgPSECC/HrRafiDaYv1Y1JNezRyPz3MJBpspzrIH3n9d5tJIfh7WJZl2gWN6G7BJPon
yEkudaqQOxb1KBK8viOxqvVmvDBTn3/zLVAua83a5sXpqyaJQ7exzZU9TXghRFXKeYWuZ3R2vjbQ
aJTFEN2UUdMWdCgFQvMlmJi2pM7YjYTYYlLb1mURvkL9MhqUyLBeNkM1L8PWJxn+e8dgUe8h/aCj
AwSA+jaaTcLdJDJXTDcKQ/paUqI37EBZQmJMqSfvYAQuuzvmWBhCEs7m6eAmdRCsSeqqy6MZGBVf
H/LBWNfOtGuQGEdPiQt1MPbpk/bY/qC5ymiq37J2qW60CD0XzB6zsH0TonhaeDclcRcanJt41Mar
2guTYq0JeCjXVU0Nt6sdN9kk0JcAVeiUzWgr2F9ZDPCREDHWtbfeCIyCVZk7f9EBesmq6vzZwyXV
kniS6cTqwciYFJEuWYIMEIy5emh15N/YvFcByhCjdmXPRjKtQEJO1tYWEbM6P3ebt9HxSOMFlQ9S
dV4WGJtqdj6svvbDu4qBh9z2xBQWa48IjI27mLYNfcykg+/LrLsJFpc3z9IyiFnXUNcEpss6Uoe+
680Pk5Er/JGMftqbkZusG1kE+iQLGb7RMQblGrWY3pmLQo/oMHR+WiyJe66AH3Q36o4w16H188eo
D+BxBWRnfOrO019j5ovXdtbmlRtU+V5g+zsN9CH47NLxEoAWjWG9ykyf6OOqMx5LopDv4XahV9dz
ThBPnYmTO6QIwfIqsB86cp+2JAxjl+/nFmWF0mn53Fq87CVMKx+dpVb7sBjp9tQlUnSFBDR5Z241
fbbCUKDCQ7XsBnIDE7TagIfiYoooBIYioI9EVZWsQ8TF7/VSlIgyDedZWEPkxRU8ne8y8fASdrxp
SRBs68VkORm805zYyxoNUXsHS6fbMdjDUkokZ3AjosZGd16alAljfhlKgAqBRtbUFdCiASfHe2hY
9rCjMWm2Uk/6yrc857b0h0ZvtZdRiYMZavA2eBEhULMaoPeY2D4OfutVV2Tczua24bH9IKyXLQOC
EaJE/vrYumxV/lHy0bWFnLJUlxRZJmBp73KC/uGErEkRMt3etxhZ4nwy975M/y1EwO9XYIdEP+Yh
tY9+3uuoUsiBSTJKbdS2wd5Mi//HK/x08EbdoJ264wq1WOd8hqBX/zdXcAFk8FiFUCYuhfMfviVr
SRW3i8dUIogNz92LQv7NFX5ef9l42PBuswBjBuiBG/npVZV2ZiYQqHEf9K07XZHrZz4s5IC95Klr
WCeTqWvDJwMCaJdhc9W4ebKxu6C6skjJEnHoKOy7AjvKC6sYl+YyhXT9Kq3RrPcESElrl3i5OZ0x
8TGrtCoAU39zK13YF/+4lUC+c/dgWg88toUuSOXL+/EPX5Joy4nBRGDhs7TOGD/YpUCvMYEo/R2F
+qe15K9Xoj/xLi51CgXzp184XAuVmRUuLHvuHpNQFqcxWO4akCzxXz8d//xCDnBo10OBSzXyp4+0
4BKoc3CpK5eMuTonZ023zwydXv/6Mv/9mwMB4YEhpJnzaPF+egjBTrfhzKKVoW4VOyPIyqoJ36bG
3xu6/Jtr/bnHu/yWAie0UNPwPxH110/XIiW7d80cByErkAORcwIO4UQOnK1O2d/Gv/y5JPr1Ynwo
+ll6Tf7/13iYP9wSpd8oFzkik0jsD5X/jBSIdwQbtZUI34PxXqbHsIaH8ntYJKU22Vz/pBhjff7n
g+3XS7Ov9gKfvBDukJ/vRu12Mu0aRk7C9obHgDE7rYuMqgDZ1pDeNDqanHU7VwGCEKM6pn2z3Dt6
BObFLpNEe9YWLRqrOb8p2AjYhJJ3TcY6Jsmo7LzBeO10Xe0I98ReZvNKPBXW0D3Nkc3d4g1F/5iw
qnhLFhV9S1Bk4XEPa9GtbDStmB/8aqCJqocU05ED0y12047ODJuHgyBr6Q9tSHW3Er4eP6pONz6q
WFs/+R2CqLVEdLtBV43UaWCDeJ/2gdusU+Eu07E2E9M5pZ02P/quy2+J2FYL4skEnZT2DZCvXaBY
NJLece8M6XfeD4j8JzD10SqdIiLv07nHS0dXbj1o5ef2aQg72z9G0PEfxKJle5g6EPZzZ6ivfE77
W6/J2kNtZ82+DtJq4/a1JRjGzVkbqw6Y5Y4Rm3PluFqNvIOjjjVQEEK9DMfWcGNMKYG5nVqr+yCr
BAHsAk6VwhMM6XTTLULFXWILTFVyHt+TcGjJoRNOnOFhvYscFd5aYFliPNr+mb1OtjZGyinCI4cC
gjNg2xs7ascarWBvDg/pVKGYL0ipZ1FUqna6YhWf6lOKst9I11aiJp/Uwr7EaWZng0fqWBDMsVO0
+qFrghSjYx6Wb9ESHQvOu73XTsk2C6VzR2EYPeiGM3xnpQn6uwzS4ECLX9DtPBsXg7ohI0EoNpu7
MzH1jT7yy7S3cA5RGKG1PjKnRQxtynRCn9oVzaPmqdkYMMmnbUPWj3seopK9uG1ngXfuU13tltA3
njs2F90qGga1Gf1icLmrCcy9pXgI1kKRmstA2u+Y+uWtvBpQzaGiM3Ct9I7MD3YHjvB+6Gez207J
HA0n1sX+TZSF4qAJy673TTPr+bHk3nF2mn8OZnVm1SW1CgudMHrs3RyAI7rfkwQMFk+q0/PeUy33
8sWhFW7TucVAQ4WIQQ4NZHVkR0J77wkcyzZaafg7N7pMVfE5mqSkbpIp6Q3k2FGlH3xoA2BWjKg9
OVMSHDAukVI+RW3F7KeOvEegWDI/o/5QLXHIM5Nb4cvim1j6okPcMagoiUfe6juXnmxa9wUby5rN
b2AcwDP6Q0x0kHzB7yfdbW4rbE2J028bd44eMqQdW2+GlrYCEtS/2/B9ty7ClL0xa3mL6dqnfHa7
H7i+3H3BPGILkjHcF1IO76Ew9cZjh8TDNVXhGFtuFUncKGLQJH8mFx1waDyppIDz2CDghNPM5OSL
vO3wPiG83liznltepOMgpAtgo7xHWWFfEJdmw6p+9I7K7tgaTpy6LDuS/hVhR/g+zwK8K6xaZ3ch
Jd1CUebnMDy2wbYU9TH3pWW8BypzrB04V2MzQGAo48ZNJnZn9pRi/3JNaKAZh9y4K5dKnd1lfmmb
LnuvZd2c0Xovn0XuJ+GO7SkKXFphUkGR/5p6NxnIRdcSdcfTnMv0Yrsz5M6rE0Ni/nZdmLCVWf9A
6B3G6F51dD8yM/B3ZtRV3gn19mTfZEGurI3ldPkcl57slzPOJTbRwmAkhaF9isQesOVirsgAn+7o
MLW4klZRDc8ERwBSjYEluyKPcQC6scn0P1sNHNHbpMiQB+CBmR75uZuY3DL9bhbT2L31F/nNRc7i
gvrTGUa3sZiNEwzXxt1nBsXYStbFuGsEDj87Ye24C4Ki/fJbt5rxvNnyWAvJNH+YjWUTVBGsk9FU
xn2G6DfdYjDOnxbWZ0/NMLECLpruGHVWlsbs26GyhP38HHbYKM6Wys0rY16m4VFIlpLrPG+a294o
st0AFehDDxZmxSHqiIZHDIgZxGyz0HlisElKM9pHCBypDPZt74bWQSTsonF8zkvk41GYO/1A71cs
R9YwebsN+sV2b4PeVfUrkn0UV25uD/kdIZKXmOjBPBIe3VrfqiGzoDLmnnBvNfXjGcb0eEcHtrh7
S2g7YURIYF062um15Tb+fdPB6P01eMxehxagENJkeoOXnZgBxb/DJPbkdeAOGD0ZHEzhthgWK91P
Wsz2c1+2HY2WrydEoWO6b1UXpVfzaKFSpQ2Xh9k22gdMROSSNrrPq1PqEbISh2YLSjhFOgC5da7Z
O011la6Zds8gJHqiyNdDIpVQK+iEEEfT2UcPoio2/QyPlvIE8qtCMcb84n6MeFr2Y0kSz553g9x7
DF7qa3CxaLjM1HupUzvDQcDQQW8Ta+z3i7bqF0gHy+vCARBsUzdvtsoIUWxx2o4HUfksglzfI2m4
tDNrxzJuuO2XfAzOdZchuyTyCkVwqSa2YO0cOfduvzR8s5PedYqnDzCNJK9vhmeM8cWkJUgcJsNk
xS5DyAJypqrYBXWBfMUqJsoR0pNxfgHU5gQLFgtL6QJ7E2oxdB5pjpZ1LiNf90iQ2gQqZOsGHcqY
0XyoMw+kg4r4va9whkWQPBHH3Rs0Kc1Wd4v7BG7+nmMaYGZmjoPYi2QaiteyTCN9jZwVAQq29GsB
gi485ylpAHErKzmcWpsuamv7SElWPYZsIk5MOfMyRbzPWKYw1slcTMfxIjJvF0qrqeyr+psxVRXP
3RhqZjoKFdKGYBQEv6BF3Y0jCFr9MAxhbWq9sINMnc7cu141lOcaYKm3z0PHQBEmCyRlGJojA947
8F5GNpanNFTUdzp5GP8W3ppn3Vs5rzFZReG1by1FfZJTGDVrFNd2Rxhpkx6KxOSfkJBSX5cIYyQR
ZD2Jewg2ISYZsrTA32NXP6TLUDZHVZYFLjzdX1jFaODvLYxCLJAZBol1SIgMfqkm3Uaev1BBdfNj
qBo1PpgwlS1gOfBMkGg1zGZinTp7YXrZdeYu5S7RUUaAXCXWiYUYLuXpxz03EHNcLdO0n9CUbqrQ
k0vcptjHSqsy1Q+Bv3Vlj4o5msg9DE2G0fCuLRGeBGDGx7ux1gIry2iX0X7wsImwXzXfaoGUgINk
AHKyjPOpVhf5e9hHLoTwwJzmLeEPbvUK0xY+mLhYWVeqna0zXjdoiXbujmdz7lv7Kipdm+D4Iao+
Cl6uFAZGlCIX92H7tqX2T9Oo/VuyL+vbaQ7a8F2XY5o+R2bTxbYiNZJXmh+8wfuSW3AvkBVbeMRY
1s03A8kNqZ1hpO5gJGD3Rtzjn+wauaOZhkVLEpi+sLKKDPlqmBjOOpuzZTp0I+Ui7u5uahAPGslH
beNUsGq7Md5oo4Zl7eZ4jx+CJiNOoVlwPK/47uf3Ht/3/GWDKBYflmwtNOYBUhr4E7msH7wy4wjp
iXZYDxJj3cFmjBu3ZWjVMbO+aGM7LeQ/NU7ELtgKIwD448tw0pyPM0PCAy46HOKhmxjhmTfGuK6y
KC1IPxHiR+MSPhsy2cRQXB7msjwNOH2auXHcDUy2yz5pkcahnEW5Ddos3RdRkdzABq4eO7XtKeUV
k6FVHo08AObk9PXN4mFP4pGK8DRQRy5L7CxpQrtR4rPAkoKxV4Oevg5FAbPfdMhXR9y+bt16+FHl
XvXEIxfuWPqEJxV1CNNDZfywUp6sNUfzjGk1SjTkskyYJxwyDlUjzpZP3+0GqFhLZzxBG3amVQFJ
3YZsZDXWpUY1sY7l8xTPVuGNzx24FrqwCFJyOfXVBuYm4jzaLBkTUVSekWWYIUZlyLCg3Fp7l8gJ
uDexSaQFV+gA4YKq2tyxhRfjGka+Lg5AtdHYyIKIiDNskRY7Djftay4vROKhmjq96ZehhdA8LPrU
YnOYDxyL2YGmKoE4ohxY9xYq1k/eBkVDyGPt4NTNTPuYsvlb6xzrk6WwZG59pFl7Qjk1S7jOV/sO
y4O+Dyc3YDjmI/2bkUl9iECNV5dkxF0SlFGctBHMHFuUSXsejFy/mrBC5CpoJj3YhEH5bFSTtCc7
XqPuFOeWKXpw7JOuqB/7JmQ8idh/AJXldOWrQ1NcrqlFxvtprJw7Y0rUt1BZ+LKzyV9QkZn9afQq
953tZirXqVubzdWitcnGM+9ldg/r2vZ5TV4Ytc5gzCdjTGe9Ea45XZdB3+yVO0p96U1gdKXC91aQ
fOQnMozhxjBkow5MHcsPN3VFvxpJvfKaqNsuM2FCV/iSlzcwoDKIkYBg2nVyoiGWWRUvRW9dxBW8
dvEFMaNnnTguGW0M759+lSg7ig1fEvTS+ijZHBV0ZweUsn8oIur4XnnUDPjs47lCLtHDSSHaF8TI
DCnvviP3Y2OaAjuaE6LMxR8a7qIxS78VTNceAZyOPFwJth8Bxu6ulcp8BunUfTSLWd54zKIAvPoK
DQqq6jdbdgEDOgt/lZ3L62xpuezUpRCi3EyPL5Hf5T+qttLU5FM07YjTnK/9caYv73057UA9yjlu
/Ly/mZF/7ErPt9QT+tD5mCnQCQt6gWXLI+ela7gRPutp/9NXtnFVMltH2sWG+I6StH0bRuuiN+fD
A4xSFECuk6Rkj8wplL6xx+i7YilkH+A/Ek02Tupc5mV15o4Gh9C6xZYfXdyhFrYecc0/JA1lgsd0
A5pdjkgvxRsJ4sAUyw8OGouwdx2528SHXjNTv4NbWJrmRckBIzv/mnuNMK7s4lqiRaOTdT5DMyg3
Wor28J+knddy3Mi2pl9oEIGExy2AcqyiyKKXbhASKcF7j6c/H7Rn5pBVHFboTG+1unu3Won0K9f6
zTCbkDHzshlQsah5i/iQa75bVSZBLizJUYFd7UKwNRJXRqr6sDBNrHxKArsCdxDOgydJSuy1wkvy
xQhbrdgpjQRmLamMHK0+1GHs1K9ttNeN5ChF1vhdqoPszqiw5NClAOE5ijWHofYLFp0wxbfCMrIt
AP0EYG1rrmQKSm5upsUNLg321kjsHtU/Hu9oqNdd5hmtMfwAN555LdYjxhb8p05aR1R6tw5DGcXx
UpbsDWqbAgmTkQ8AIpD7j5UxWptZQAEzal9Q/ZuIvysl3odRM28DigS7erQ7SMX4GHk5YIOrbAKW
Z1PKOYbIOmfOoI++sYpQc62dDECo15OHv+/SwdjMfYNM+YgGEYYb0ZRsC8UnY1FolVv5XQNCvxPD
WgwSF485FX7k8H/3i/dyioZaLSMRNkxIa4Pkj+lvnorxCAcl5Jlc1QetA9BglZQP/UVuRx8413QB
Md2h5MB/1NhZ9pROKHNvEs6PyRFw8NdqOdnewEBYrmkoWC7ATW/cvq3139A8ixU3ff6jA6zeRlZ8
5zdC7a/LGW2GJXh+tKbEvM+6IkNItDC75HW27PJ5qiXkhqTZktNbhoPtMyJdaDpiLEq3xUCQn+dM
uhGzYVD0W3KDxAGjJW80pTCnbRS38nRArgIOYaQJDmPyol6t8rDAPA0nAof4VVnJUyLbni0qM3bD
2k/WwKe4jlBMeO19o8NpxrjVMHOp3KbkJQXacegPXc/WMSUEG3r21G2T69ZvYyIzBRhzUN1WCecX
pLi1F7+ZhjuSYLwl7VjP95C4GkG6sunw3K0SntBhB9LZmynYrIZoju4hosRILyInZQvEvNcldWlw
mCmLYFVTT0Io0Awr3cUQyTxAoscqwgIqfTRwdtGckko80S8rDzApEJZ7DMed8kk6UMiLs40sSnmH
SqitrJOEh1pzkNMyWtmZ9AZ0zJ+dmvf4b78zJLHCMkG4uRhCXBpQVRxqE5WmFs3xcDvkdfPT1DJt
I5voD1QdmvnbqRU0PTTqxM6W+/qoSKW4GVMmzk7kbpXY6JbKWYRzVoaJ4jetiOAOVBWanNAhmxkh
LeQDirL7iT5pfz1byoSsPY7EM9RwTllBae1K34THhOW3nXC1b90acCwYwFrvXuYoN80ruc1GTls8
Va/JyU+Ehwv1YVSCcIc/IsYCsD6MJ96Gw9Vg5cNKSQZUtoIubd9Kgkqg2raVeT2IY14igwwUj+yU
N/sw8UmfJP1TSxz8Ky0M5qE2eDquklYNkRm1CptwGwSouM4tqC3buo6jzgnLsesdws7qOhxg0awJ
2TT0UOcpf7SBS6OlQkHmBqixXYAkVTk4KjQPoEjZVW9+U3HgXls9BldugaRsBehAH34p3YDOZNqY
3U4J08be+MT6P5MuNjZh2Sc/JVXD+9IcFHHl45YmIzY/TsMGsuMN2/KYhGQOQmBtjh6Nur+z607T
13azaOjmxMn22iQeui6TFnFY8LU2cnVB/VLC7nHrpqEIntqZ/1zz5LFdpbMGxP+YsieDJKxJpShu
1Du1oFjs97G2MzK+fy1DVIXcEVuETWqvNJMXIci7mHloJAbVwaiv/WCy3kho/i6U7Oij26pjFGEp
N5MeFQJDF6zJVlj2pPdqq3WbqFaiP2qaoFPuNz6BpyWBjsYOjYozHG07O0xxEutshTCYgdzrOXUK
CD0/g9LKwA0X3fik+eAtEMpP4r1Qc4Rr0MwQ6k6ZS7nDAUzq0FUdYOistMzAhqrTujbBOjzDhg5p
yQmuBD58ldvKUu8/jCmiKJg3BHO/psCMSxgFQf/aCmwoa1hvoReW4MVykKJWUeFUBJO9DTPy+3DT
INo4Qa2PFRWFKXoVJMd7F5h6dIDbApDaB2UOEBrEvrQBp2L8BOKAnEhJ5IT0XZB2m7LI5+QIkcR6
KI1MRs+MlX3ozI7vMIGXJTt7SCTJrXWSLAG6/aUR3+LOKOH60BcdqX+GzOGRWg0/s7AZlMVMvPrZ
k6ab31oeWultT9y7yzkDx20OYABNllJRjiIojMTzk1w8wN9SYoxvVIHoSKH6btsiwKYhonVT+0Zz
3wmAq09SJYvfM4Iv6xHUt+TYep6Rgx/VsgNfHMaHlHFfj9DyyUALLMz0LrrW+tafN6kU1Eds2Lrt
AJSAZ1RtzzetL0e3hHXDt1xt+tA1kVMhoSCb/Cpj9N/yqZPRL4h1jNCo1QbISOexPiJ0kA3aXtVz
tO6MxkdKzpI9eIe1dQA2UyBp0pKFv+sUNrYbsYifsjknZAzmUCI0QNbmqe6mZIL53IEsnHsE7AFJ
kD91OimIn6KadABnM9pPTpr63mygohe0C9rOTCrks1KLClAx/qSxBKURyaruJWwoHtOsRKgz5cb6
rWVxfJtiFOblnBXtpocJs0oNmOROBuYbu0nShffthGA+DN9EVQ4I6tl/0paXK9K9EEC80G+aYaPC
H4jWNjxn6H9zaQGjbu10O+YJ2JdiNMNdDjUO49ocLZskSKrvmT7p134nlTsICsO9jPgltyt8N8f/
DcNcOqJ+Ua9j+y2CtoDBmEAmAfEcdyQATZFFQ0eCcoyQfzcCiVu3H7HicvLcj9U9OuThc+yHZb2K
upSnmVyznqkp249kBW/6MH1YMJSFB7vMx30yaEpmsQBBAnmch0YZ7xHDbbdNYZjAVJqp26McKnOX
gcIP1rD0qvqqbIe23AFoRQdWY6q/aW2FFUre9TFynn4CLLRWZinYy4CUilWWz+1B830SfMx4RP6M
J0V6g3GP7JQ5hSEPTAtKhsUQLnyciaoViJK63MrUDO+Q8IMngIQAklN2maBuxu7+QaFPxG6TK4iD
sFI1tC/ESICZz8oD7m/5TY9Oyw42BRLHRsLrbT2SG0Vq1UTRzEO1hOfZEEETuhKiN19EokR7CUWT
6aYu2g7/tVFFzR2Lm6vAjocIhcsCxZyEesSvRFR5tK7rOR2ey5KaBeDdATlugKRctnVkIocGL4hS
HVmbYzn08z6E3pQcc8pz9Mxqg/RWIA51jCIFNdo0nhYNoNyUHuemlG+QSp0rR85IG+lJBRYXhghI
31kxFAId2xivs3I2n1V5SYUHUmsoK0RgjANryV8TRyGoMbUdKret0H4RcTJCui7Kekut67FoOlTj
0TKCddZkDcoISmZZyPkGQaw8VIRi6IeqQhQkFueO9jp8qygcQcNAChSWioEkfYLCUi89Ff5YbWOT
KxXZp3T6xcSJ68hE4e1HQrcdBV0o6Z6iaEpxBZ3lmcSdqd4PrSUtSUe/QYilISGgx/UQL7Wnftdm
dpBs56As603Q6PNDrEc95MZhHB9blAGQnw/Uw0S6+kgVPf6Rt1W9xbwnq3dmhkjxNqxzUGCjrqzA
DpKjzBZFHzRpmvg+F4gtolKbFLNHYgKNGZlw4DptpSG9g3iBVkhmpTNv495CKRUIQ5mu07qxSSTi
RSUTjZjGH0DmcrprBxjU5Ms4H13VTptd2BFD/Cop4kyPkpGL8K5Bu31gyaKt4yLAQ0pft+rhse/j
LPL8McofmwHV/5XcIAqJrqEKwDmPSJuv5x7FumPrtyWlryhpvqsIcuxKeQYoHOIDhYVnOj9BudTA
PY7JfaiX5JU0f/Dho6jwVxzyHDLUmCpC4J90TCkf2iEQ0bdEl0L5LgzxUnFi1pa517myd1k2iQj6
i1XwJg0ZfWeylO4ncNH2m0iGCkAXDgLHSOEcdoeqzW4tFLXuVZ79mmNIfRld+a1RHoNAjEg6QfFZ
p0kRfDcIhJoFtU2uMZYXRWS7mX5WiVWabhc0Ue8GNZeLq3Bvj3tpDlBogfQ1Nl4xdtEtUp/qvEvx
MSueqzkevqWRgQZuHiTpcy6DQHBk0bQPrW7UD5Nhwi7XjFIi2R/hXTdXdejN8LQXvawOMdJp5g3h
ZhXChC6BcHYgoZce+XZJIAcrWu01mbp63+d6fSsMAhNFq+anEgz1dYF2gIf/VukJWMlXBmkTqKw6
lQMEKmtpCjaToVe5M4GXr3OnSmNzvIvxkd1Kplwrxxj1+TcA2XaIdrrar5MUUOf3iBiQ3OcELgL9
ktbcNuyXXa3H3YGam/lDlJ21Vy1NJ61ey5Vn55WfbIZajtD/NSJsCLVYPvZYByIma6DflYEif/Qh
DzHmHQeS2ULu33a8ialaZo3YKp3GIwuNwLZagZ21VzrFiT9cWWiuzCVONL4epz+brq6vgRaGtwXq
ebAtfSkvcK6Adu/lEkhIDLnbsrurlEq5baIuWke4032DHqG8iLoVBwOO7aoq+a0qqvdIkkWNjiFx
RQkRMmC5nppiYpVoeeb0A7zMldoj93ZF6Wd8JlOUr4mc5RnKYtnu0ckPrk29NJ/kzogpMyjdt3JA
sygKsNL0EMFueK+IgAQ+hbGcmJTC/xt7yV/1WL3dxjDIqKGiSI0Vo4pfg5BvoNkCoSzT1vIyjpPn
Tia4l1maKzCN1rhIyyrZHz8g9jtEA1jHq8BSmtDzU87jLUE6CFh4/vIuHfzsPhbN8EPNoyCHZT2g
+ow1aQ3NKvLLZguOL7+KW83YIsFpYAGfjgUrWpayuwl8A+XMuIp/y4o/f1fQPIE/QaWt3pKunB6r
WW7l65AKIGOhYT2zG9QOxC1MLfW3yjbc+LLm154KowyTdClJ79CMI+sAkEXcDeQwiaTIusGAUvp8
HUqUPe2sXdi5kWo9ZrNf6CujR3gI2ZYIkFufLRrOsYrsv28HUuhlnVlKayKKEuEmaoTbPA3m9GGK
5tHpIXoeFOI625kSTrl1wZW2B/fXiQ3GJPktHsX69YSoJE6suWiwpWxkqDLGMnFrvyGoviHPaQU/
+rlS2Cg1osSzTBXBC7DXve5Qfcg9dcrb/skoCLPsYMIx3a8kfdx1yqyRdUaq8Q9bHKH0WZoFrIbF
2qOBMO+ElHTntO1XxlRuOC+SW38hnV0lQZvchZhnHkitjHt8q+ZHqu1B8y2ShR+TP0TTivpn8FBK
Eftq6OJvgTBIUgPUC0CUEKfHaOAgTe/wqGdfzAxY50pEz944S9gmTsjJvdZ9sqgwFW3/A2dbDi1k
17PbpoBO5iXUt1IoPXiIWFQl8juEEyleTnm2R/nB/MYTxrjpYBceRQTH1FHknIpFnzVr25d4r1gt
7hVzhwwmMX2qreOi0cxVqEDi6yzOYdcyZfmOwhmJ34rfC71mXfN3E5dNf9UaRnczVD34xrSq1WBd
61aG8BOZhQy+q5EoIC+64laNNSiEuYTGOtg6JOdVIyLFZdVyATc5TyjuIDaFpEUZ8dao6pugRk6Z
cDjfxMQ3e+GH80+/Tob7ugVI6XSzPhxqu5ubVYnEp+3qJgHWurQBeeJwk/Y7MtfKk0Hk/QzkfCJD
r+Odm2mV+NkV/oxzNvnI4nYsx2Sl6Qm8dH2cNIT7o9p+Tke5PuT6PEL6Z1rUda1l1aKbLZWVY3Yx
VS85TW7ingFaEyYIi9xS3hjUTC0DnTz4VdM9SIK0fiHsqeEeYc271esw+dPIsiVtUFTow1ue8la/
6YhnPHi/+AvIvWbDINIKuENLGRfPTsMaydIDw7njGEhALskF98dUZggdt8qjKfAk9klsrRhx+TvQ
vpJTUOf+UzxeMgT83NwDj9hZJx1BzRRpBA+DHJ/6UENNF/9Va6WOyJuRWicASEj0HWLY/gfYAhV6
hQDjHtUy0J40VTa9xFTCN0vhU7a1NpYNBYjCinktoqmwfPEYIpjYjM82sr7GGj3vWl5x4iIe0nMZ
Bs+2VVtvAYYryS4fCtJIi1hiviKAR/1KLwtxPdk1oY2whumlhRr7KxqRN6lQ/MVQA8nYHyHIphZt
1xJVdw1/+reQ8oXNEU/9hRTqYFauBKaao0uqKROFcXaDdwtUCAEuY3BscyrnLewJ+0gKExiIgpvL
PRLxcvkt8eUBBa8p1glYtKHsbzItnK9gkI2vMvfqb7WoQuRwE4Vzp7CVZZ3H1viiwCy/nyoJK6Gi
jiIcIgnPTKqFpJbW5LONCd59LuIDWLRcgcVtCdmLFLt9wSvS38djmNS7AsUy0+s4qCcn7ikmQ7RQ
lpM66MkeoDNjy0jPVAhhQdjXE8yqfXLfSSA1T2o3ar9gBUMVVNMQbYWQq7W9ivy2MHbUzscj7r9d
sflfWOIgblP3HOFRohYeJur9H6trVBQuyEDfJV1ubYTRxYdpDIafqCFU5GBl+fvXcNtzVK9pLe6K
tjCIomTtBKhcDKKHdz8t1LW7KVKuMzYuemO7r1v5BGhLLVK2KITCitS0E0C3XMZwDtuYajx8bFm6
i1Bctotv1HJL7fbrpj7ButpIo9tg7HVdVqyTDoHPKtMGUXkHywBXlv2HpPCPXzfxyZhhA2WQ5VHp
D6JUH5HQulpKY5fQhFoeS/Mhn1ck8b9u4hwFbcka5FfwZTr8r79krvdg4bAACxNWGkXpAT67isL8
RgYmO4fqBa6Wxcd+RKpbsq4thFvbtIS+kNbeI9XzylRtP0JlGBNVB8lPXs4yT4StMb5m1lVkX4Qj
L3N92iC0Jsw2LVDkaDt/bLAoZ/xYgklzmhRpQZKHsrjKa9SgruPoOghWPeVeY/31cJ7P2AJ7BsOm
6Bbs4FPsuhJQ1LTBxjlFf6cU3bbP27Xarb5u5C9c/GPPbJkMuMF0Cah+Gszl90M5mlIBkIQYuvQG
t1kZm94bPcnBZs2JVoVLkOmhfcCflYc23Wp0B0+4DLpDqsSVPMoPK9PTve4CF+F8R/BZgjQA6G8T
PbGTGS6ttItqg88S9s3YPbXW4UK/YTyezCgNMLKKgjSagPLwsd9SGpCltqDtVKul373Xe4qruOSC
HNTQ/2+/4a+5VEhd8DHef3oN1tINPN8ll+qWF3aQWEb7w2wsYHs4PaYhLwpwC6/y/WyIoUx9KxOj
Y027iKJE4FHxjBvXuG/W4pu/lbK94WCu7j6Gzv3bpUFXznbwSfPLvnu3g3s57jFhoHkE6uG4KUcs
yPLdj5vCbR1oZ0iqRzt/XW5fgbI4uQMfc3L+DE7sxhemXywsho8DYQkOKggpANgNTvqPX9KQdkek
wTAcrencSqD2XDzHuuHWUxjhAgFMvETssP+JKmVDPoWU9A4ngeuvF8nZMQM5BSYPd4yCZq1yaq8r
igw2gD2T80Q8bZG66OT2boqNxh0kcbvo+FKB+vZ1m38pFSc9Z8/LsBJl3WLjn2xII0WbrgkFtZXY
xoTmuRwIIhttOKKhc5hyZdUNxjfquKS29Rp4rNbejpbqNmpyyKt52wTBdRmMdxe+6pP54KtULP1k
BgPaycf5qFF/x2yeofDbX0Wp7WVCdzj/GIcV15bRucGI5F/ePSLdeiNh7Jxn6i9FExe4L59OCBo+
CBpyLSvWyfYwFYq8wQjUuspA6uoSurTovlSBR4Jsm5C5AzT2+nXPz6KAZQ28a/JkSyj1BO4jp8ma
ha+TKMMtZKBG29XDtggvHPlnp95JYydzP+oBwPiBxnpAVcR51L9NXqFf9+jsXqERdpapKxqXGZP5
cSrB0U5IM6mYlCB6T61pUyZgs3lCfN3M+VkC+9uEAM75beOVerKDA1NqW6lVfR571u2Uy38MSyel
ljWP82wWT183djZwlgbvziaVYprgA08NfxW97hs9Tmx8Sr6r2j42LnTms9+fyInlz7BxIpws/9IG
WhoUYNamufjVktKYB/NCF87Giy68b2L5hHdnrxRLPXgWmpCBVPEUdeLBdFFpbwFKfD1Y5wvAXsRH
LaInQ0Mt5GQB4LlZSa2OUY8UyRvBgyRQ+ye2/IWg9nyz0gzS/6icqgbMuKXD7zpUtIHSt7PtO6Z4
auM1Xh+YWskVDIDuxSx19+tOne9TgnUBUW2hxcGQO+nUgKBva1cBKWtadZDW3vV+v0rG7JjYqNTl
84X2zqbLpL1FA4Zzmr+eHkURrihZIhSEH4tfvSG+pWN7hzMHAsDB/uuenbUEF44NRKcQmDVs4+QE
kpZKcB4bJkZw5pFfWWyDvqbKHasWNmzyhZV+FoEQESmquQTxaDtAA/04a3I91h1oV867zm20e6H/
GeBa5TIVdnOV9S95P6y+7t/Zclxa1EyWiE3Eo5+eR12VocCKrg2mLRrmkEgR6L8xovzXRY+SBO8S
1jvnHnzQk36Ryp0UOzcAcuCSWn7Xa3w5kwvxwiczRRsWc6XxUpAXyd/3K55icWlBx+fhIx0sEmVa
fWWmz1P39PWALQ7SH4MjngQaESLVSoQcUf352E7fog0jUOXDYkQSB/j+yIeZ1bhLRxW/iU7/g5dZ
C06efG7Z59tkgtJYUyFdKbE/XlidZ/vO4rlqUI9YTl2C9ZNja2iq1B5NoSPUqw2Ac8C0WJmmPqha
n+5IMJHs07r8QvTO/jofAhiMC5UbdDrr9GSoK9CQvVpBCfU8b+95197+mr9bLz/Wa2e92zkOf7le
r9f8nbNzNq2z22ycuw0//Z8/DOgnv5w7Z8O/3vHXO34dv3a1/Ht+cpcfLn94y0+u63ju8eht+bHf
0pa3/MSfLj+WX7L80uUfvLf90/Fp/7bHkJN/2u/58bZf/hO+c39ht56vOFWTEVvRTTRJcA4/GQat
I3VMWRWET2s7Sf2qyPMaKzPfePh6yZ3PsqqhManqsI+BLZ8StoNJr+a6BTVcsOp6XMJaxBIzwF1l
5Jb2n68b+6xTbFINgTlTo92TTmVqP0TCJvOYpOUtRPEd/GpAxsOhV6Tt102dLyMVfWi0rOmYQQSx
9PvdHZUEatzP6EJhwpR4hf/UVFhbNlTllGaVt68gEL5u7/ysU3XiHHQasF3hqlq6/q69UCRqicqv
6cy9Vu9lP0s9IArF1SjhJfJ1U+cHOU3Zti7bxCs6IezHpqLGQGyxwX0auY1kJyg2OFE/YXg5GSjZ
Uv00rgJz6vfAcJ5MUDgXztu/Q/fhHUPcLC9hBoe6utxgH9vv9TCXxzQjLe4Uzo//vKrVG0BTzrTi
Uzb9Gh6ql7m/hzX8AnyI72G1bYY9BunOU+nJzp83yw3WpjddSRd2zXImnX6aykOblMeyZ5Rllt7N
wgxCM8aWBccoLNtDBVUA9VKMdd6EqrNRltvAVLSzDTP2UwIgrEPgtbepSEMLrq6+nl9xlpPiOfa+
iZO1VAqrM0Xds3YjkW+LXpo8fSq6XQ3A1sUZoVipIn9LpB5XwDy9UTu5cr/+hE826nLw8FpFmon3
8ckXZCn2ZFrPFwhKcgidYwRoFER500tqVhfm7LO2QGwhA0U+lqf4yXMCRsZE2YSnEbZBnpBQPL/O
MqKt5v+zneXufbc2aqmHEy5oB4SBN4hrHwRRhDJNlV4IFj5bIWgG6irC/Fyf8sn+qPw0CToB6qUq
xLEqg9fYvLTOPzltIDYT7ghSKMtS/9iXIUzAFKekEmqAv06j9q6uoCAd6tWFzS6W0f+4o5iYdy2d
rIQRCQErLBi1ToPhGN3OLLzwdyvhsKJnrlSTE+5+NuD8DelS058c4TSNJ4xJIYC/Oelk3KF3AISR
Y0U8RMENUAtN3lbN7aBsZIAMWnQo+it53JRwguu7sD4ArOrsNbJ9c/Hz6/3wN+98Pgz//S0nw6DF
+AhEy+LhW6ZiE7RYGvzw0YRR9QOEb0PH+fI+9fdobwNIwYZhPU0XQqNPlhWRoaGA6CW9ifnDxzkX
vaEWRs1wlDXunmpXcl+DV/u6o59sRkNoXJiIwJGiO02MdQDy0Z6gXgbX8I9S6Gu4Er8hKa8qI/z3
phYpOZVjBuFN7pSP/akC9KPLBFs8CvLPfTQdy0bfg6199ZPy0qF9vl94ISA5R7GHW8E8rStJAwLg
aCixilVpU1XWq5ooqDrY3/919GiGB7EiU/MR4m94/+6ImXpAmZNOM2bbH8IxA+0D+6OYVuQeLmQT
P7uFl5e+Qb2EdNl/VFbetWVrUlOV+Mc5EukE61hSYd0FiioNz2lbVvFajalXr6hEWs+a2o4x4IqZ
20qKkmFyqXhEO0jxxlOKCIZ57dfl8BulO3s+QPOCe4TVcpN5Rabz2GlnirdrkAvpn8mHRuoZc6Q/
KZDSb+U6xVTIokrMe2ToH8qwhjI4qoufrlbm6UZT4xEQYBjVj6YxBw9N1MbfKRy3uzgfu9++Gbc7
+GFj/M+H/VL2+O9A4GS/tnM/DBAJLfi/UuplyRi4MSYk2xn5iFVTyOPD1zP/yQFBlVsRBGbkqUyq
ZB9Xc5ED3O6Qn3aATWIPUl6V2FWQ8kP1BEQTMlHgqh4Q2bjDuQCTebhJRb4voOabsF6EEh+//p7z
sN6g4IiQgAlRyzb1k0vVruc4jUzJd0Su3WlaAEu5Ro+gwQc2fLFmcSH6PT+b6DckH4pavNtYkh97
HySlISmdjC22EfmHuDH/DHM7X1jyZ5uYus7yULFs5HiJfE/6VI1t3sVI78PqsT3RXc1Y0JjW9K8r
56SVk2NpQiJr7jGdcPsJrhH1iA5tkomqmSlfOADP77e/hU4k3ugUkeTJGtXLdFKrCKBoVv2K8DSM
rbcKGd65+obhqqlciErOV8SS1bIoNyom5+3foPPdecEbUwVD2XJeWDNSgv4RLI8jOpwvibbU2f/n
CFJjRNgQlDjJp1nLinnXnGwgDyIW79awEU7YrXRM2DEOE35+oaGzVWEtpS1ermRlluLKyUOP2qlf
BMBYHa3/GRUytBhzLanFhf19Pnq0YsAaIqVFg3+rWu+6k5SoGowRDjAl/rJtmW981ACwkYS1WA85
FGJr8/UG/qxbKlfJ4u4kL9fxx/Gbu3zqJaQFXbN4yEu4/pGJ3uWlwTuvSVEiNbUlv0NWi9zgycZN
FfTSCykN3f1L5iROsCRNXp/dlXu8kE0S50eETb0N/ygTdoNKWx87FBJt+OBxMA3Y1B7pm83m0Hip
Q2bl64H7OzIfQ7WPDZ2svEFVUGfEXceFXfG39l1T/45dY6XyTyqdXP7M+N/+5cW7tlfXN2tnNy4d
39y+as5BcypPX5UrffXq3ML7dcCJOM+b1b27Pb697S+lL88jro+fezIDMDaToA4YF8nsYzfCWmOT
ixLtniC5M/VBXIgizxfy0pxFocNAJ4xKwcdpAC+LJhKQOTfuxisgxGuo1VcWMj0jnj5cmRem/XwZ
U7ohSaDyXCYzopw0h9gMJiYghF0YCldNhUh+Mg17bBUvlCTOcyIfu3VyCqS+ZLYWDh1uaCEw6r9A
PVglDfd9N25VqkcGxuWOEere14vtrHsAOZZaC9geMCv6abg8B1qjYtCUuEExuwapFh1jGEu9+fdW
bPpn8DoGFrNo0L8/SxU/tEnyAoMbmoO+aHbMCbzRC/vmbH9y7wmNGpvgrYUY6MmBUyVVKav5kFCZ
6rY6DAGOwu0/94Mu4I22nNZY9pwcAd0cdGpa0w+MwZ5gXq8byityav77muN6412BxiBYMvWkJxpq
sZVYbu7YQnB5kciVD0n68nVfloV7csp8aOQkTIDQPU0pjyJk5xkzEUBSalIXJT0Xp49N6v8Jx/r+
6yY/eYvbgOOIsDhGNXH2AuyjcoA4MEY89qNjOChrDbLzWMuvQgTHMelh9sjPEGooEFRepP1vvfX/
p3Tj2dFhs8hllMQ14kkgAyfLsEMYJu0XmY5B7rFcG8xXOzf1n5XaCVcADfDSKp8ev+7zJxuMjQX4
jLoIRVTrZMmMA2TNGG86t44R9zV0lP2IYnG5GdjUXzelnKXd6B9hGK1ZBlGsunzLuzs+jPF77BsR
uVOwRvPKIc25yucnP0URLnnqUlyegwNM7X2YLkPtZuDTx42RxesykXdS9632f5vmTh8uBNfKJ1sT
sAyuO5SGdD7yZBDmesLkRzOwfMrRlyCvHBNF2XkDPwfEeHadYN+AnzbaXTWGLMZidV0o+m2YKtJK
jurO32aRhTVezc0wOcR+qge9QDkOcBl6r+6nEiUXaZT2FvKjmisSiEou2j28A6usUl86MwJ1DyYk
7i6cn+dLmgN0yWIJTAqWoPSkazWaecmUYzCAbG+MtAUa7bOxk3O3n9cm7gJVh34iLjv5hYY/WVe0
q/H+lk1gWWdJxyrMMbaBXQGf3lUT3SsaCQFUsbqwppaz5sMxQf+4G0hHEwsLwuGPa8poRozJ6pzX
RMpklSHv76NtPWpIv6EDQKqqjVaVf4V1cF9gEu6OFub2btj/LMu9tqD2V2N3QyLh68/6ZEERl4NH
WzYVJfyTUYcAX+kR9DT40xvIllDkG/frFs5z2EvH3zWxfMK7zdSNFSnShibKV4q/iKAiSdNfTS/D
r/H7pYTrJweTTvaY9QMxEXGKk7PYnquxSgvashBamqCFNTetghVwg9/XhVfUZ+uG96eMwR5vDtCF
H7sVmIYRoHfAFRaUW8jMXoB1D5KpF4bvLCjktydmIj3G8uROPgtnlH6UsIRyS9LjBxJWs1cOfunK
cy9vRRQYF27mT9ujpMGtSVHp7PJP6hm/TwNQvx2mV0r7PYgUVMvWsvbvwwfuD0QAeB4uktN4KUoh
7KK8Sb+m6hs31ivahptAsh6+Xn2fdWcpXvN6Urg4Ts1xOQfnkNA5dtP4h9Df+n5tqG9leCEE+LwV
XXA2k8a0TtE2ETyesIuUGPOuXTvjWgarfLyN+revO/PJkiPlq5kgbnjjEtR8XHIxvlmS6du4fhNJ
b6RIzxC01CIMHaO4uJBiUT45r/5ioYjWebqf3YEx5eDCjBLs5sJBfkIVzcYhI4zFcZxkKEgTDCi0
sCVF/tXkg7nOocA8poglHDJYauYt8kBlxtnNS3kDskaGEiM3/luD1NfDHAbpq2k2+hYJMEhaU2+Z
37W4ED//fbzIKsuEKhgvgbf9OF5Vxz01yH7kdtrk+SFUTbvY2r7tfd3MZ7P/vpmTKDNX/IQqHs1A
5kCqahu0sqsnCSIjT/+DhjRKjQaQQJBQJ2eBrVWoyWrE+11mAlHMR017Ftg33ZG0UV9nIyQw+LrF
T1YcMBpyKZw/gFBOAz10s8VklVEK9zPZSfDI8C1d+220+bqZsxB6ybRx/XBy0z1OvI8TpdaKr7Vt
mLq+VkPYRYWE8uDVZKN3jRmaV1at13V//idtAiwB6c9z9PTeb/3anwKMVl0UiVdRz7LdleJYFzwa
s1t0+75u7ZOLCXeF5S1CgXOp2nzsIaVozIdVBDNVrGCwo9hlvekZ3Z+oBV5r9uuvW/ts2sisEJ1b
ZGMx/vnYWuVb8IJ0qHjBbF0tFijC0ldKc+GI+GTdU6zBLg1+xvK6OulTpyNAYktIYsiFsVmSCHFW
YtYaNii+XrgtPhk+1jvPXmo3nLGnC6SxY5UDZYxdcutoPsi9dM0h8mvMmxZOOV5bAzWkC/mRT7r3
H6QpqXwy+X8D1ndxi+RbUkUaFXrbgN57NbiZLEFAybb+kF3IWVxq6iRssWZqI1VC4jcpnkpkNWA0
/hdn57Ukt7F06ydCBLy5BdqO4ThyZsgbBC2893j6/8PsOGI3GqcRErdEUWJsJrIqKysrzVrMcb77
6oqnWrCLM5Vm5wzejVpTUuQwHLjxqmpr1MGhGf819QPVbtglyPCRq+B9OPNTYiCWaslkKytnbhqp
/OQC8AXE84qVq1jxLKJWLd4KOpNbOA5jJkZpyywMmwnvJHzr9JIH/su/PkZTa41J4oD6Gn0Y58co
d/PI17MmcgDL46QmuwywQ6Yi/71xT61+DOhwy1KjmZ1WEZIAX9A98i1xdkdBjV4EQJ3TX3T2AMUw
/AeXfnpqJ1s8MWvoLEPiZ06tUlqfY/BDoKvTxmFT6kP57fr6LWwQDgL3oKAUazhbv6DNAr4EUSC/
Hs3BeABwcMWvromYaTNoUGPmLiLKvLeeR68MSSt63vN1RRbO55kiM0vzB0ZHRgspZifYI75HpYLx
rAhrb6UFN4ecqReY7jGK77M3BYhs4pgyJwjqoPoyNd20lnsYZR9I7uheEcy1PM7SvXsiz5gFSIMJ
0pnnZtyBOWPuVQmZfdZ6hu3JxVfXhRUg8PZ+Fq2c20WpE98ciWceNvM3Zxd7WuUFReyMWXxDXSiP
f8vMIzFxmSiS05gr4pYeoAQvf+VNNnRi8XKXGqBMIg/sc2cACFEAalNSododXjrtISFPrAEsF26v
G81lCy9RzancmfmrEjBdEAbFlLrGPfBYavE0KGB07mu0pXUkqwYHkLtdUx1hVLgufNGSTnSenQvI
KeEtSZBNVQnLAd9V7IXHIfagIuqY807+fWL6TNfZCVF7UJv9bNJVvvMkIK4rcHSBlriu1eI5PNFq
sqyTnYRzxGsgPQPbxgI/Xqu/dVXD6KQX0qO6Rit0WRCbto8MK1OZ5C9owT0XFtex11YqqdxaA0jc
b4BdLIyfEIeBReF+Dg9ZY6vAUYJ0pIhHERzD8Lur607rvbfZiv9ZMCWCRzpK6FtRDGoMM8cgmmB2
xG4HN3tpKc/pKIlT9US77bWxpDkXpMIGQj0ncmVuEeDXtk3jNnY48UpUSmD+l802LXWqVdPhOr8X
W5mWtiavyVEF1e/EBMWnAYIkhrD0P2z3iZyZESsgt5JqZgcEGajbUXaEGnis8RtwwyuX4uI1wvgF
FSr6CSjDn++1VxDpAezIcREGy1YycCxhn1gRMp33WbzCW4oRXI2G5IW2LUXsE1g7gKsGJc/08jst
du+a2nz996vGkwZmcIbvSIHNdDHyVvCp5mMNoZ5+1sUhPpYACt/5sqW8akn0dl3cUuJWt0i20eXE
2+bCNv12wrQNBjC2we9v6yNpkKz9qvOYG24aAQRo4z7uNpW7uy53MvmL1YQPj4PBnjHzfr5lGXxL
beOJ3JVCcAe0n7qPqkG0xUyrHs36xo9f+yYDgHu1AXD6g88F0wsrkaSWSSnwopsJLqxxqAMF3iEP
BHXQMWvjTvD7d6FSwP8i024njfkGm8T4Vnc5hOLhoDpVFDx7ivKtk7xXxSyjT4I+jPuIYVyQe6gj
XF+aS2vm+1gZ+pC43cV5bi0WxEqY5h3tQvlc529d+n79z7+8wM///JkbTpMK2h1fIq8q7SPh1ZDB
ynyKk71mbnJvbWD58tScC5u5PjVMVeA7UcaNN6LngysNIiCodNdVWvKwEigDEjkOqHLVefOIXNUt
BS9yxQwt2KrxqkXfFOWLkPZ2od1F8peiu63aHfifcrTaerGwX1OOl27EaUqdxN65KadGm8WFUmu2
LH2Vok3sTrDpQGf/MTSHhpmyArFZ67ZW98WNqp1r3a/WlT8gAGZGzSfQZjKNNtEUMDNqAUB2s28x
aqBPtmCOReA0FsFNrdI7z/iH8NCA4t6GHGPdgbvQSbNdL2/HBqaJTac+yrlT+YeCCHxwYU7p4HDa
tyBQ9C8dWFHihK0ROYXm7zpTdQYXoOzwRS0PA2ynPQTRafWdmbpNJNzX+bdE/V2VL5b5oFr7cBD3
Hp0vJBjj5KUxbtJ07ZG3EB5OLuSv6jNrDgLDHdMY1cFNATkUsgaeYPCt+SqoBBu6azdD+KwBKXbd
4hYO0ZnY2aaHfS8IcYfYdtg1HcVb1vGFHBzG5t2RYlsJnS7d5ZmWyizUhxsgMisPcRkw0jX4MWJ8
E/XgjrWOLMGWN/wSgRi+ruLC0T1VcV5+D/K6BSy11UBN0h0vB0mfttMAPqzrYmT50iMjx+DBxBN6
GvE5Pz/uMIAh1SBnGHsHKGPmuF/S+Lel3UjNk2EINvwMYwSM41tXRuCT7WTlF2kLu9N08CI7W6Dw
lSv3Xb+vQOgUhHwlGP+4ci9P198PnBzASdzqJozpAFvNQgDYVps3IRjeqZogjjMPaFjzOx4kewIv
N7zHMfiW5bQ/J3YNJU/aW84QgDpoPTHJwojJg9l6dml8kit9JV1+2bkKOM1plDlzAuQhxWGoWEdv
lDeC4VjRl8A/wsor048UAkmpGs8mJVgy6VbxRj226X8BQ7WyWotWcxLrzs6jDE2REbl8hcjghOr+
KmgbTKFFuG40C+E9ykICbpk0TjOENldWtMYcvGLNjosnWOH88qioMdwQiW1Ym8Z6N7KvIgvOy5i/
v2s9mPfW166kf+Tz9S/58K0X1nHyJTOFmadRFKXiS6p2BD/z0NCOmUYTMcWNBckKkPIScJ6C/CBW
z6K488ZP/fBFFSD7Dg8NBcgwHGy5uSmpX1fmNtFqJwT2sldrJt7eAW3krZnvr3/zQtA3rd40Wa4z
+nXR3w7uX2dAeK3R1PnuyvCsfRUU3y4rdd/TN+C2o1PTT0CXvVSvnPZF82DLJqAjcIHmNxVgg3rW
BqMGKRlEUU0NT3sitL9AHY9XTOTytTnp+FfSbF880wXZvUQSFT8eBsy4+DvoOI56o6/otCZpdhfI
CZvmRkjyFHHjclWOKWWI+FFtVoLmjy67S1v7R6f5NQD4uGkMPm4nKCaGeQB++WV8kzfg5AZPjRBu
ZXyTJzmj8EkS97Jy4wW3qkUY8hpb70r+apgj//KtG+5JuzNA/pBaiRMW2wxOOCgerKcVQ1vc7imD
yKAdqd6PY3ziOnUldqkU8sG64H7qfWYLSwNYdNje617ZRbK668WRTI6xAab4W+T+LEtIQuE23I9W
C+/92sjlsuWffNDMb4y+WvS00Gp2qo+7bMgdSQQZzbqrfNmBtIyMzm0lPna1bhvBv79PaSGZ5lZY
D+hNZmaSyInQBQmOApYi8lXCvdvG2zrOVwofSyoix6DkN7UAXrQ4C1VEf7+BB+41IXQE2I9smGLh
hBnAKQdCWdjx/3X3LqOtgOlypSXRQHG4NeP/ovDU8EQOBjc9rzC5BQN6KZVo2HHCY2x0u2BMt1m9
1gRz2ZFMzE8y4x85swACqpoh9BPkhNBg9J6yySzpVan1jdxnjpVpL67XHUHvvrMA4gfv70nvpIdA
VXdaG60U1ZYX/+RbZrFCE1lAtWpscjMlO7Q9XIqifp8BywOUutI5pZjcQC3bJCsnbfpzZ55BA/cE
ybg8eoFmdh1T6pCCSW4U3gCG71j1SjVgWbMTCTN/KrUQNYspq5xYnzzjrVeOVXKIujelf0qyG7rX
VPmuy1ZMaCm8P9NrdmiozXs+/NbEXsYXaXxzBXcfizdC+ljC71TTRUFvy1o6acFp0TIxtR3ojOxT
gj2P97SaV6s+oKmqcy5c9ZDArpCl1sqjdVqwiy07ETNb0BJ6s8GYxEAq6OTd3ocTMAWo8zljlg4Q
/RVXPJ2Ca+JmK0mULYNtyi0VZY9SshPCe5rGA+83jHdkGkDc52Z0svSXpEoMDa5EHNeXFDDZ8yWN
wySW6hi3q1Q+aMTiAywL921srpyCNTHSuRi4RclxxeiYa89V/RDq76P7fH0dFw/aP7vGZMy5iCwQ
fbHp2bVoFGyxg0pBWJGwpsTMnUVZLYJ9goTG9/dKz+Oy924mapvrikxWPLcHutLotWPwcOpFPlfE
K0A0MEW2pCoVkLZh+DPvpaKmsfFW0Nf64JaiZGKAqdOAJIkCOspMGgw4WhWyM3CYtcMfzZcPaX0o
st7RQzgwrAdxBEWuJyYxYgZJ96JR7c3+xWpgyPxlqZ9E5Vdm/BIUGIUfrTrdVFm2Ubtbwfhu6qUT
1fJKTLfk7s4+eAr6TiKXiRsxhhKaSyWSqwc5HMiAZPVPxWKmld+IaM5OglcoENJbfxgDR+jEB9Nv
4rXvWDi2+CDihul1TCvmbJuMJpNcyJY0u+7zZOubVrGBoEq8k1wwIlrgyOw47TpHtcIXP04AkO5G
JmYCTeaqp5FNMtYOwJJLZsjMEnl6Tc0pHyt3sjICm1YataLZY/zVikVbS9+By7aN4otuHou+cgzj
RVCFf2+uZ/sxWwdSbLxvgRO2/YIUiKzXIo+tpj1G4BACftTmEH6Ea1ADk0+cnZEzoTMX7SWyCaky
QpNxm5JC69LBLoN0S3+Y04A7KypfTGMVynTyUhdSiZU/snkyYFnnpqdmvZLqPSdT60q7ugljoKcF
Ojo35qfYeEiH8o+qJ8+lLhyve4SlLCq29o9gc+alvVaJY1Z5elR/brqvkvznA5LY/JyVxzpkVmUE
mPa2gCmz0VYuwwWnd2bms5X25aYigYloHTSCpP3aMRrTpiuedaEr0jyTMl9ZXS9ad0BKyBXbQgEV
DK8MxXPbbhTzewmsuJ/a5EiNDHR80Rkj+CBSSHOHlzysN4DQZ/W7bJEpje1xfF9Z/eVtnwr60zS4
Nc+3VWmaJ/nASc+aL/1wGytHJd61jL30kBQO9F7eJqoDiuZ1sUvpN9bkr1j53NqikTkXK+Uh2Vkk
EycGYp83ZbCtGR0qq40J8Hnmfm9DcOhKBqGpBhkO3aM2FBax8Az2vmw44DqGpCFr87Za+75p4y8O
AyNnhGKg4NJxfP55GYPChS+wKrrabSbi7ahubat5dI1jFX0dxhUTkdbkzQxRyLwYviGWIwz6Azkc
KehsX9rlOdS2N0H+pTVfNO0eng6/b0g93sMeZYfe77DfBNKTnq/idkzLf03/mcnqo55IbThtj/ae
NuOxjMcdNNt2E3yRBSdqXgdVJpnyuRj4ohWf+/9x9f8s/rzDBGw9rZdA5yGrWhNT3cVuvtPde5fC
V8LzKf9l+YCirGQ55jvAkCFoSPTJEirIBCez+KcVO8YYBZM+FvEIYYrT0ZOg3SnSa9k+Z9mK37l4
PNKtAwjS1IjGbBJP5llgMnXrtqOQ+c777sfu+Pvx5/bTi7cKlnxhVpMYc/KtNMwALzKfefeEXGn8
MQmcV81maNa27xhTtZ3tYSXMt+bJqEkQ7Vo88RkABYxw9gCVXTnOAKYOHBDX7nfv9//7sQNo7R68
temv/2GnTfhpE4jafoJUO/Lfp78/fmy39ja17+4ckNSeDn+eDpvbJ/DSfr0ernueCyhlPpUBDKZW
pr9oIp+ZdlLUkExkDXNoTuWAAxd8gLg5hzWAkouBsA9BYCXSgooPwa7OfYjYZUmUDCz+BPAG/BxK
b21nRZtLs0UbJi8ZX7d0wtyZoyoVC/LBoAgYV769fb3d3H/b7d9+qvbbdmWLL0LTD3VOJM1clAiH
qmv5SLq9v2fbGPJeUWVaj1OfMwmgosnAHs2TIHvPVAkyKwsryE8RsNm83+9+23vMwTmsPO4/Biuu
yZkpIrVJ5kOtFTj33779+Pz5swew92cmuCd475Ff82+I3t5tncPLn9x5+fMCoSn/+zPYFPimf6y8
Hz9qtZdfpNAGYdISjXs7t5SS7o8UoAMsZTouxwdQCoENBDvwcAA78Poyf/xh14TNnhidAfyaVkzC
QEQEC/EZ4ENUPUyYhddFXczSf+wouAq0Qn9M7c8exmJfgcEEpSii7j8AGI/TsZ/O/4SK+IGQuCZz
eS1PZM4CC8+K+qYqamSCS2HzU8TcfmK/om0EZvvv/dv+8e7x7m67sokXhbC5srMLpClaGTZoBOMB
M3u3+7z/6nxacypLHp1y298lnTlaw5NkGmcm9Tb3ZPfwno97LPXLmplcROVzdWY2CYlOKYkfgt43
u+Pe/rQm4YJh4EMCCKHEnXQBXWDaK2EGFRRtMdNO3Rr2e7trtpsdKAr59ueHq3QO0xlYuXqXj/+J
2NnxjxQ3SUYJsZN9RPZ747y/VmD9d87g1JsJ8R8owt2zzU05wTfUwDfY+zcq/B8sBzCgAXCfcjo3
h+un5QN48eJgnnzY7L4wU592NfV/Wztdo5v7j584ONPhmW5UrsrpsE4/8TM/7vjnx2H6wCNltTjG
179Kn0eCs12aY8oKhVs0AL/87wz/74Omn3eb/93e01dM3zLhom4/btK1L1Amk56viyySwGHgTyKO
ma1LlpHcVks6SqYl+YBundBbJ2DWN7T/5NxMbnLztFsLai5iGnKxE2QbzfzEahfDbEpZ+UprIrdt
wPJpdAqmVmNbkbZV4rVm8Y/JoTMlZ8JmXrkOIazzTYXLL7MfoGazeY86rf2bX412z8/eFLlt0ddG
7f3do/N8fN4ft1vU//Pn6RfR3XE3HaTXp1ugaJ9eX2+fDo39B0pI+9ca6Mh0E88+lu5W9oTUEHXw
+ayGBmVYSqkJxqBUdEsnG6IMnj7YkyuSaYBb7kdjDI5emcYrTnZhS3SQCwBiY14SEPmZUzJdoZho
biOnBzLI5gXRbOhhfYelNryJ0lKyV4z/Us8pduZM0ssL48js/iqbzChbuLpIhHxTC6avra0Mbrm0
1r3wUZCcLSjjeXTeTak2iwr1eQDgQVOjuJMgqaTLXIe3uXeC1LdHunoUCPHePfdLlcJf9iYbe/pi
BvklFramvr+u7+WzhOLD6XfMrTDqLbFx+Q49dG1TdncxNODJI29gNb8HaspN7wwcp7SFRdc2gztL
WKlkTc732kLMYsBqZKp+AIHHUSXQkjrTsxmPh8aR8e9UjLYQsm1LWdteV3vBnM+0nt0ILqTTWgib
BtVhfxvmNyWYc7G/E9qD0H/9D6LIe9AQyHjsBShl5VqNzGh7RNU3o0i6z+VtXAYbud247spFN9nM
xVIyx8q4BH5TnxuvGWWG6pX0dvfWw1gzO/g2rlXnlkUwDMkrluZRcXY+QlFt02KCk/GHwhn6zSD9
ib336yt2GYhMNsmc5/8TMgvo/NJ3R+aMIkesmAamuUestoLiNe9Ja8Vb3QzVgxeN4kvax+EuzvPu
rqbnvgX5QAiOUQwe9coHXdxHsw+aBXqFDzV8oIpoLW8M0Sl92kzNjebeGu2L6z9ZwbGANq6xNhBT
B5pTSmsfMAm43FmDFAh9/QCpzJZdriN1NBI+wIABqJacRNgq6lEX77WKIb3AhqTZKul/pOnyp6od
V9Sf0rHXpM/2QxjUQRsKTDgT9379aYQvQg5+AKTXdW+iuYvLXVWuaLxsZ38Vnq04pPVFm5YorLjf
4uh5yO8T9c91tRZ9gPVXxCyuzgpxhHkaEXTSieVP5hMS86EdaUhdm+pdU2b6/ZNChppAjBhnrJ8S
Dp+y5ptgiTt5FaFk0ZGe6DPz5FakKFHZTlJqcvi5U6v7znQM0tywIhnWitueQrBrNjFz25mVRpo2
rV4/PnadrVqfdP2uT/cBTcH1DZ1B1zfrY2j9mryZxy6YTQobAXkgZo7v7h/oIg/jj/iHd8yO4XNu
l/voMwb5498CdpEYpBw2YbGA2zWxmJzvna4UcelmFrAk+VPQffdCOmrWaoBL9nEi4yM7emIfjRxJ
Sdcio4hc2hkj2vQOHS0s15dwKZI6lXLhQ7S+0wukJLHyWe6UbVNvxLaLbElZObxLlkjlmvZw4N6Z
Yp8dXrpn1dLy6U+jQdUrdwlNMMN7EzRUc247d39drcXFOxE2O8ZSrOl9KyGsc7ut7j2FgDiU7Y/r
QhbX7kTI7AS7eECiQoQYXHtye5/ou5gBANFdc7WL2tAoCVaXNqEMzczNrFNvHCqu8Jym4+xn33b2
oCUbTdqWhbw1/ZeY1j8p44mQOk25GZQHv/9ernETLKr79ys+8pwnBkkHfhsIOV+RhgAefO+1GyV+
cdcwyZekkJDlPQGMFMn4mZlYFne4HjFWCvCrGm0s85PQb8y1joClFSW8nko69KBq1mxFdSCPqy5h
OqzyYIa2vlbMGnXhyqjbZYoNNwHSJ8gxvFZQZWYgA9gxojVJkUR64Zq4mOg148w8RMAeZzb+P6K1
Z4zLrReZzb1pjvlWDLshu+91o4J2wIzN4ncnkCtlfiLzLNkZQ7/ZmF4s/xarGK5zprOYpci0VCx2
cLBl+VY1k7q+a1ulF/dxovVEJqWaqxtVSb01MqClzYIgYaICIrUHgOG5H4xTWRKagGG+QpI3qbtN
JFqHoU34t6Dlk7+lCkeMA8Ytkf7sXslzCUoqg4UsSq/Z5aHxJ841deWVtxTPwcoDlKk0tQvO5/jc
RvUFhuJ49GTVbcC0kJf6Kz5wcb2gppuwZkFhmRdZ9dZvinEEEiWo5WjT999KqbT1HkCFvhg2173T
kjqQUdP8CmgIdazZmkE1nBXDgHeKIMo2s6c2fvwPAsjYSSrQnHRkzK4O02o1IY5RRpumj5pjWP/8
LwLoKxSZpgVveCbA8sLes1RQViBT+0WvB2Te/hrZ3WU5A9OCFIz+FvYecqmZv8lKOSnKEH7zvnL3
UrC1ZF60yUbQN4r26oUTUe1daoo20MD/Rbu/gmdXVJt7QEPHoLoYRfqdeX1H9eSVZtwlczvVbXY8
pSo2GRpFN0/+Cl7XRum3gqntBm3ltp285TwMY+yN9ipoJHhozjaKDiHDDEcaektDciGH/tmXPNq7
t7INH63e0wFui+9E4PGur+CiejR2A6kM4KI1r2omlB9rt0Xs0IKgKRXKJgqNH3GmvKbCr+uils2E
e4IEtU4db16UgoknSfVpRr3NFUd374zsYdCBUz7Kyu+sOGjakyB/NtrDdbHTGb1Y2AnZg3I0JCDz
eQUV0H+CAjTUS/9Rpp04/VUwaGRGe7XbXRe1eCPCCwH+7DT4OXexha/K2VDhyoXC+tQFsiOBXFN7
0fa6mKU9I9H/j5hZxB5XapPVOp58cJXWVrreSYzMBhjyIWzildVbkzW75NWITkChRVabfjXj2zS6
j/NPzdpA60WbwsflRNWV6UsGpi8aprwkGCqF29jhMfK7AZWuEBvbiH1Sxaqd+OUjbBSbDHD2cm34
c9HFQ3GOeycrSef1+fWbqa1vFDLmUdQ87yqpPLheuNYDuCZk9s4Hjy3FMhACQu1r54qfDVhTrhvF
oplzV0G2MMWXc3pzYTCsfhS4SQah+V14wTGHXILBuoPZfSvKNYCrpYcIcOj/SJsppIg88rsMr9hI
I4G02GxJudrQ0YOk8+a21idJe7uu32I+FYQAhvho6WYkeVqAk9BZMxQhCQREQhL81I2JI+XBF8PM
XlNxsDuGk7VU2tRpDqer8q5Yw0Zu1E1j5lujzP7TWv/9lNkBdNtwiOOCa8fSOqcQOHqf6gJKxXob
9yuiFhbaYAKEpDk3Ay/lmXlWpTwWycecR89wd7UPjY2vHXQj2XjmN6Fzri/ymrTZtgaNWbdjAs6O
zntZH78U3nvvydRpeDJZN3p6uC5uwbmA7kGrBS0kBoHDzLlUeamNcgfqA73Ne/J+jfBLq5/NcY3X
auFuhb+P0ihOk6aAOXqZ2pdCUCYTIgMdWOVnvQNV+yZVD1IMwbPM6zlfyRcvraNErlieBtmhIJkp
ZiYN040uN108PvaF46f9rbw9NuG2rasVjI6Fc29M9gGdKBCbqHh+LERBLz1xwgKpGvO2J66w+4Yx
ai3xbDcyHnX1385W4KoROPG/KuRvgNM7Fzh6We9GAq46hP2pEUy7pqTRcc7+vW2ciJlT65WVnGv1
JMblWRRW93nluLnM0PvKnb0UlUCdSQsZHdoAan/8/olfKSytqfMRVJAxL5kgg6QGKOBULm6HWH0S
+ip4MoNB+ekWer0bUsCY/FBvfFv19XSN623pGqQsa1EOZC+nvqrztRV8U05qaEd5ot7lZkX7cA1C
+xS7gxW9E0QcGvUUq/h+fa0XzfVE7HR9nSwBPe9J3/oy8XsvPBUZB9HXXzPf3AvW+FhAxN2lq2NB
kyqzsOxM1Vlcrbm9q1SpEju5/LvPt327l9WjZ90Z1tFQH6z6S5PsCi22tfDYuStPyCV/cLrMM6cq
ColkDB36Bv23QPwGfHs8TrOUNxqYVFZlB2tJ1rUFnvnVsXKLINMRmEFf08RvxfglcT1bzkKnS75J
/opfXfQJJoieEzT8xPBxvp9NV4+Zl2FGtegBtnWoDWXXmo7I4Hq3BkL54WAuNpKcAkSioDWBzHIu
LPJ6txUCdFP0XCQ3HtAA0g10Hydqwvix+1P1whxglk6+ASX2RXAlZdMZte6QALa4xP3keN2al7Sn
yQAuVYraPK1nDsrq4NzSUhXLck3ovkDvDvdhtTOFaA+l7f66sIvm68kdnkibZ/TobvbqPNDIT6UP
jZTaQlEWjA4+4bwcP1M3XRJu0lK+L/xdLm1kxzjqwec8vMNJC8kzBGXhY78RNlK48mELISffNdXB
J7I1puHOt0WAtpiUGqvQUxeNivyBq2FloZeub+aOAGUhv2CCmHcuwopcvxTqyVtFgRFthjaiv3ww
uqNcjkWwC3qrfrm+2ksSab6lqRGQFFIyM1trCypmZkqv+hiU4UPjVeTJxDG6L1op2LheXa1EX5MG
c9vmNULrCj0SzNrPFpHHhybQycyjHEx6tzmOWKz/+7pOixfQqZCZ91X7sRI7HyGtYFl2n0Mk4Qnb
WFOALupAV+v3I5mUNLSeesMK7DH4tfIBC1VIAJz+7uO06ifuX23qSCaeJ5ifkEmL723zRR+3nUSz
xFsv3yew1wtfr8tctE4cExbIIVXnSNoguXpRWGI6cWfZblLdde7aPMqSrQAPy6Of1mRgwWdOUHKl
aKSxJp6oWsT41uifBXlvdU/XFVl0NiS/NJoCJAicZmfAzJSy0LPJ2XjpY6QIN4VfvAwmtBhN88n3
ys11cYvrBsWgDuyvwnN1Jk6sva5OGJB0lKaobis9s+70cQ3AbMnqMYd/hMzsIQ95ovstQjSt31hR
Aa9htCnk79dVWQx2YBefSLVwoRjCudnFBLNpGIFT1qrJU9lJIJzkx6DzDwLw+mOkHprcuu2034b1
n+Is0q2gCk+95MocsEanRdhyA4uHR8MpC75KAuzepbxrfdfpm2SfaN+6rN/Tpb3ilS97TkHs+5BJ
PplE37wFUOob4HO0cQo9rEOWxjbE7hsveFUG+SAI+k2Vfy49/5bSysZSXceVwX4YKtUOCVBq44sa
+ge1gcVB+nl9Nz7Yps5c3ceHTbgGUw6XCsH5bpRe2Ga0M4PAlwnVRmi86MbXMlEGzycIX2VXHL+a
VmwdA6XpDpQCo03Z1NSnc1ooHK8eXbtg2OotLXPxMXXl0N2IXa3FB7eKGoDKur6+SXulp6Ni0JWN
Ifv5ryZsvW4DJlH/K05D9bfvlsGuUvuht7tAl38Ybakd026IbgfPhPvP9crxubFK6XNei9FXtyqm
xji/2jHHWSV3QtpYgGK02UqO/iJ4Y2Uksodg6OKwLhvKaNlskwo7NQYh2Av6KG+p9h7zvASyRsmS
zWCCYDqQSVp5RV4c9glocoKbnLigKKpMfvvEL/emb4TjyGh5nX92U9IMylrz4cVJn0mY3aedoatD
mPggqxQ5Ue+d3ty4azhbFx5ykqFSrybJBnb4HIQ4Gehnt7oQLaQ7sd807dfW2CnRceher5vwh4nO
TBhJFNFgpIRvdJ5+bZTQ8MA24x5z+p/QoNLCaexwX7b8EhxHJ3/qnWrlJXGZlfrQ7q/MyXhO9shM
ZTC2eDM6/U79E912W3Mz7rO7+FNxrGFW145rWzZFr9eUnEW3sVaXutEiEGC25+RLcBcd+y10JM/X
F3PB6E/Xch7Wanng6105BSU7Y9eEdrXTUKddCQPWpMzsL0x9cvNTfNX/hL/lyb2TM1vYKMfruqws
2UcIf7pHnuzWcYeU8M7dZ47/Vm3abbAzVipFlxfauS3MuzMaSa0ptyFHfZJ27aG+Lbf4hfd4vxZ0
LB7bv4b+wVJ1otAoGwnxAYJ08TACQ1UeXfnL9TW7jEoJeKkaTuxieD2O8LlhU2FoxXoMSLPGX3Ph
Bt+7ydrtoD+7xs609pH8xxB3mbGSzboI2j6kTo/J6fyC8HkuVfMbF8ShOHHcaZQ1qO3APRRcAtna
uZ0sa3aMUA8YC0AlieznaX8pbuIKRubEqfRmmykFbYdvmfjOrW8brrQ1WxcWAKHZ0+Gw8cbox8rq
LuwgQY8JiZxBsYgejXM9c9UNLTUjxAobp9vmu/SQ3Slw8dy6hynfutdyO91LL97bdbkLy3smdpaH
iMNaUv18eqxWN2PrCMov+iQYCV15Nl32lE1XJuO+jDGiHCyt5+qR9G1rqmEkyNuSKWzf99t7wgNA
/BvSEaLa0IysR3n/w0zV5lPad7lii21EmqCPqpvO6Mtn8Bkqz2Z0P/lSQqD3WMRC8yO3hHHldr/M
X/Ct5DGBfLeYT74onACeq03dJ7EjPzWvlp1sFdn2N+JxvMl2WWuLn6vD9U1YuNbPBM42Qcu0KW2M
QKt6UkDtMPTtdQFLu3yq0ezVWqtebQoEa46kbEORFlZKIoHohP+WzYJ3P68Qna4SMEioOs1chFC0
RRNIxCemTvWjiT6lCrn0tlxpAVpYL57HhOkMw9IbPR/LTJMWFiHGJJzG7DYBGMdl71xfsKUQhcne
if9hmv2cP+I6oHS7tkQReaDFeCun27aR7Yq+/FJSVmQtbA65kqlrSqKaRd7+/Gi0oprHrYvv9mFh
S7+V/UOdbcNozaoXVToRMy3qyRUB53rRhwOx0LC3XrzYlp3s2biNH9xHCGD/pJ4dBba8C7ltixXX
epkR4xo0qafSmsPbHvaqc9GqEoGlF6Gh9KK9qDfqVtiGP9SnH9on8o+tEx3N1G4ONNQ4wVFxhkO4
79YQSRdM5uwTZkcs0qxANodpkdOvunkfjmsObuH6OBMw28VQDFotsBCg/VQCu3btwG5tdRPAyAX2
+w99pSd46dl4Jm+2nX4Q+23oY6H+sbnPGJvbuHfjXm3s8Sa1pSdhP7w1dui8gjf99frZWIxwT7dz
diUDkqvEqoyq5Xt4TI+BuWnfQLbObGkyJKd+jnb/3kGeKTsdoRPb9ekIbWEyw6+AJiQKW6//10X/
mYlOp+dEQiiGep1MOqVydNRbuATyFR2Wj/nfQzBFvicSityPi3FAhyL1dpYCPHP/pjMBKe2ub8+i
HACzp4k+iSzszBC1lgR6myAnkZ5GjRK8+b1WPlmhv+K2FgIWDWiFf+TMDFC3AHe3JF6KHiwW7X3V
vQnNmqUtHqoTGTNLi3RXBkIGGaP3HLpU4ZJtSvHJ6w71eC+XT0F6FK3vw3+4Ls9Um5kb6XNLCMzJ
WahOw9hHU4hOnt0qa1u1toRzo/MzBrgb1HMBIMkfSrpmlWhz3RzWZMzMbshGN5FrZJTe82gesg7q
vdW56UXvyjAngA883S+SkA1znLBts2CF5bFiGys4uKAqxaljiF9AtlaD1zJ+qVyAeGBABtlEWIs8
Fp9aTA3QLwT8hC7On1pZVSRVm2H2TbFTjKc22aWSt6PU7iYWUM0dbCt3cbZy1pYTDAyXMin0wSE3
28Fa8/VymNKGIPps3GP+Y2QkvrAtJ7a9B83J78VnmCXWULyXItSpPv2P2NmmhoISsgomz729wbuy
33m2Xd72TvNevBS3a8/YJY9yKm0W1UE0OA7lhO8aJIdcvWcm1azo+99eN9Tpm2fvr1Od5tSQpZWY
fj1J0cr3NIfW8N4EACyq8JM7N3m/LmwxJDnR6QNc4cQbS0LRj4WMtMr29v0G+GwnfDA+EQIBg7Pn
/SO/e+SL/OcX5aaEqnTT/R9p17UjOa4sv0iAPKVXmTLd1d73izA9RpSnHGW+/oYGi50qlm4RswfY
p1mgo0glk8k0EY3PZeI5q5f48a8QopJqhGYLBORRvbr7BAvSzbxrffrkhj/1PVQFMGjDUDm8vpbN
Sa75BJzWhZ0deXYkvU+voplpWeWoCAXzJmiaBmlkn8gYD/8fG/0DItjoMKPpu5mwtm7DA2vX3yKn
+K04DEHk8e2w62UR3lp+Agb0B1Aw074Bi06rAVDfavkm2o7P8UP1Ps6+ZnuqJ0tiru4hevQ1hO4g
hhHTBRgnMN16ifeSEsHzoUt3g+yZsw7xb7ZX5IyrhiYdkoVI1CxAp4iUWBZ7LZdc4yuu+yTtIZgg
zzJVcRKkPapk9ErnVpNF/yveA+nXpfgOGR9YnBD8g3yu7QYHCZwWTjhTfo0ou9GbvxZSxNPzBEZY
R0eNLmlcwBjxIU4PnO4smb7N6lYdrUSIrGZdcSBIAT7GUYfERqt6LH6+7JZWvvjJIpZfcOSVlCZu
kI/AIlB3QX/dL8o7z2Kfl0HWTiaY1/BCxxsdNJS/L7UjlBmdzpg4Akoam5DpQi6A5l5peGV5i9QM
8EYrmNuQVS9j/xLJJjSXYyj4+RN0IbjKFIOnGC5cGAHTbeuSJ5WjswqMi7FhQ1glD1I0NJVOu728
6sWnXYIVfF6SpzFe31j0bDy20SG3bkbtw2g+jVlyoM6/IRIHBMRjponuuzPFwKIdartVwfyfVFAE
zvr6trAVL1epJDF6vo/o40BPGCSFYPtnFUur6+uunGzMGJaY2+5vGJRdajCrGXu1w2DtfTlIik9r
C8PE+zIUAG1MaL6eGieoSm0MgJPMz9HOrr1k9FFpPy5/JAmE2OJn9XbpRhUgmNVvG/Pd6O2glY3w
rLxfQQANeg0dBd9FqGr5FUf2H2luhycSRpJmsCL/cphf/ILayHVreB3UqT6VG/spC6rd5aWdO49T
UMHsJ4WRYRgBWhPMToLVdJB58pWYBhDO0rJooMkJ6fLTddVdF1OICAAiLJ/5JveLTbot9+4h37do
1/XLnVG+ki3zHwbPPaRb9yAbXz/39ae/QHDChanYpZrgFxDuMWVv6SE3OO6s18t7uQIDppolweig
iAhXdrpQHC+wE/QJFti/WO61MW6I+tzLWvR+ZytPXQao0mAhrqVDjgQzWacwaqu7dZEXiEi94jF7
1bgXh6nmI63jJVfJNgpyz4j99IaH8aZ4cqXR4cppOMEXDlydz3rrovbh91fghwzyjfmh3U4b3ctf
nJsfZPvtx+VtXbkYThYslvjQONUUqQPA6NPSvEH1s1d+rXluaN3040b7hbZPTwJ57pZR8IBwGwIp
OE2wdpzucapOSmOhfRgPKOUpva9v+RMa2u2DzZA+m7fup+aj0yTyDUta0FyzImeheEApf8n0Cm7A
UiZby6IYVrTIe8119Jir/e0wK+1eUyNFcv7XFnqMtvyaI6eTESudFQODg2VSZ57Jvo1l/qzHH86s
76bu1+VtXbEcSNZiFgMXhIWJSHFXU0YjyKuioFDF/qh+G6fes9nTZZAVj+YsR1ADAaOugZvydEWj
NnYVcXvEpUs3lIfiIHlACOhIrHINxjYQrYCRCP3lZ58pcYqUKAOe2Ej0JwhYnL8P5R0kLtB2BHJE
jCqKXQKJmyiFnqHRZS7bQCevGC72qGysbu2TgCIUXagLFkbBTnfLJHnCBgeFNsV54O0m7wO0813+
ICsRgQOdPYQCaCQ6L9BO1C20mndoS4k22fxOG4iEYOoHZVptg9kxFBcK2fH9PSgh+EjcOKiSYLgX
qxLrenRWCpfGmA8x0J0+e6oZTX4RqdH9CI7fzCMUmTRsJjN94vA+cAcol9Sag94VpL4UNJIh6dr6
5qAg45/M7bAfBsV8LaIWr5EEDOC7lBnZHHADAZVa2B3d9kNuaAFHcHVom6E/oNzY3NbaFPfXjCTm
Pdh1cfPM07zRu4le23qhfupThVGIxGn3PQ5i4msaJjg9cza1GoMtmdJAac61fxVqNW5m05m+EmWy
Hqo2Kp4otFfeGAbJobmTjeDHJckDc2L7mpWlToNidPmVmdv2O0ef31bPJrrMWwzdFGixUt5Cb5sH
s5q3MXSOVf4NcTc6j/VYq/a9DXvzmgEUUEPZdPM1etOG6N5VVOMuHV2H+wMURTtvLGm1JxadXlnf
0A1JuBtD57HDEMSQ2VuaGHOCYnUFZcu4n9AgCnlq5S4He9h7Vs/RQ9W1CfrGiFWDpkhJA8Kmobni
JvjEkI6m5XXJsuoKn9GIQ8PNpp96rVeFNw9Z8Zz0OkP6zILIVdm2ya+2q3N9o5CmRBKIEAix9zXI
gnRz6D6qOeagr6dO+qXF0B/AULk5QmMjNw4mbZFV76CBLDHA5QoWzQ/gGjKPGNTDBOnpqUoQq1KQ
1+PNX8y+OSJto3TbOVW3ScegeVX8TBVZnuF3L8UZJqICsgT4cBgCJi/qmsYd/J7yhARVeXivfDJ7
0EoB2ektv058+8m6zcI66O+LLxo6CMP02PtbmXUcNmgvYDwXPCm/B2hPV25FMTHLAofdyDZ2bED4
TRp/rFyQJxDClWUM0Vg5HSDcaGP1nn4z+V/IIxMPcg1lYDzU++TQeO5e1mm05vGPlyaEd6zMwdU+
ADc20PyTY5ZPRkAuQxAiu27SerCMLJ4S56tNbkf94bIrXgulEFIgrkAD8O/G9NPP0+H9UZXdhNix
0pVPwgn5KGmMJGLtlKj6uHObb4rIBR+CWdgQmetolOgB2q6LH01spLDfpL1mycBlk29rSz++ToXQ
AOLy4xCbuE6H/kVBSGtTSXF+zWqOAZYfcBToOE2XVXo9ohYw6K+ZXm5rt/WtiV2V+n9AOr5ShdeG
W5TwKCnaMNvxM7PsIIUwaFMOaGKRURXKLm9h09Sqr9ig4PJup53WXLV4auv+ZYtZiQ8xMAHVw2Vs
wjobu0/4pHN4M0SjWbkprGpTbO0nsIuHZqRt/zcoYd/GSoU6mILcd8SS3RDvyxxtiV3QqTf0r+eO
4KWOVyVs3KiRmGcRChUYEQw6OwkmM8irV1Otg1KxJVu4dhlA2sNA0gUzLpCkObW8Oq5437rYwoH5
SZt4jPqGuXMbw4NE4JDKjGLN0I/hBENvtcycSgVwU4FqPw8m9VfEPZ6/Xv5aK0UCB5rhKGzZSxeQ
JY4tcNdq6MA4noFhH5Kd+/QTNeTvuHIa1Jogdb9Vd8O1u2PvgxvIekvXDB9BPtK2+u8xcuEJavdj
b+UWsCnEAtDb7aBPRJur8PISJSjiu3MChY6dTLhRU0h1OBQjqo92v7mMsfa1jlYiJkeKGRNI0MSD
Q2aWvR3A34YCoXYDXlUNZeUoffrf4IQzlkxmnbc54Azje06+l4iQWTR6NH27jPM7WStGI8frEow+
rQtHU5ZXWPLNfVaRa/TmA5JmuDwPJERBC7wrt84m+ZLALp3mZ7Dg7UAYhO6oMwkjSN5lTdRjlobj
Bi0szL0/9vqTBhmfOAlotekmeWfD2vleGiStJVOASWphqS7V6BAvkzVGVTKfzcZ11fdP/QANJa25
5SgyK66ka2rNK0N7wcYSVZegRevUpSASHgyyzIUqgwllbePeynpwtyalumdO/Q4FBFktfRVx6e1H
Kd2EHJOwSLvvzLbOcNVUU07QD6AlMxT5Eu1TzyKF+rVZR/m2wEiKpCqwEhdg/gQTkqApwbNC7O7F
Jy4zG6QJfkmtfdXfkKjeXraZlVPuQv4IzgTcRgtf3eleQlpbccwe/cNqlhWhNas0sJt2RCci+XkZ
6WwPwZ6EDlrkPxYqAfx3ioQBuUkb3L70za7z9HGn9T8a88FKvtsyctszr7IgIdNq4f2L6SHxa/Vp
3xGt4qXPQaGaql1gJDsbGbNIcgmcmb6AI6wobd0eGVGsyCD5Bs+u7w4ma0GEtsly98OKzCuWyRoG
ZZDL5zyK40g5IGM1AxKPDBCiBZQ+tlPs8wqcCd8plzForO8k+gRBBAQVYfGkTZjczHUylChKoVrC
b9mQejx5sLK/DrSWrYRIMSjq0KAKEs/Tdc0RIi21AFCbv1nFjZJvFpnm0g3rQabwvrqFR1DCJVCy
0SWjAahJAVGTDmXzPszzqxicQ1l2sP66h01YmXDAjMSgqtssWwjauoxG1/Ew7C6frPNgRMAQDLFI
3CIx+2X3ps/Sfpw0kK+MnjNddelVM2+yATROXs52qIcr1uTbycvgPtrdPQpV6J5/lvyaZQNPbiHh
1wg2mup9Vakmfk3DQdF4bVrcQ0bS4+gTZ/a1GzWerm4wFknLsKcbCfhiKGfgyEli9hFT7iimnhqS
YtdZ7LRTie4t/SNDGAH6wVsFRBCOlm0ntwJvJLqCms/SzRGLRoXsU6zig9AR+V0dKkfidYjXwjQk
ykJOqdkYO0NrMugWy/5FhcKpWRg7BX1evIi+mXbzbqqSi/G8iIathxYxMi+4qnSMup6uvjJ6bucO
Vs+Ht6G0g0gHRaZT+FZcv0auvicVCdmYwTTGMLay92Eow8juDk1RycT11lzH8U8RjpkVWcaYd9gI
8NWymIaq+9OgN2od/5cdPwYSDlgH3jc8yQFUE+bn2avhbHWVeW31bCO3qeCpy1svZfcGlUmsn7e3
/d7u5eoEX7eKlMLpdrugquW1i+1eciIGCy37h6E+gCs+Ha0wS+/odFvo4WULX9/XP5iLezu6AWYT
J6uHMqMPqoq5DnWQnuSBnUJItsmT8YO7bHi8jLh2cWOh/6zyjPKOz02fmwgiQXcO3dqoxs1Nbsrk
qXBLHynd4DLaOfn5703FACIEKBD1iBpSOQhXql5V8bep49HZV9UHy8w9Rp4d+ysd/LyavMR8r6K7
/q+Jjk6hxanfdlSszJkA3dXjBnQjRd8HhYEceCbzkWeR+oKENgHHVnFSz6obpBmVudGBVFSvNNo0
k6/HN8g0g4v4Cn1tZPZnGcHeeSuWgClYDpnnvNQqYNoZWiDIJldNX4kOTrpRrGu73s5RaCsQ1/sm
+aDLARRd8vFahedqwh2lzzXgYkTEb9x9091aNhyh3w2HokfneBdE+QbPEwxzRLZsBmD1vOAthhoV
iFtBgHJ6XrQWgrJuYZawm+alH1KQWEP4hr7miuzuWf7S2TqPkJZfcnQyu5Hn6jgAqQLLGaM0MHiy
Ycpf01jjMy4hOwiDF1GQswY0jY/gcdGwIAUpdpKmsefE8DmlaX5mWi8ZaVjbPuQ4DButGegvEctw
Tt0UmqIqpa/opQ8uIM/tKNj364fI7P3LhrK2f8dQgn0aqMLEBsozSGsUTZAZoFrNndQOmC0j8Tx/
ny97eLQqwSQJiAU4LwBVldet/qm79zboEusDZd9R1zLmT1V71aKdzt+q7FEb0agveXat+dSjHyAm
V8oR7UiY/kKYUP0oiivVOWhm6jv6fQEVzMvbumybaJbHUEJMwOvIbN04rvx2Jr8y+pqVGO63ecBQ
hHEY3XAzlyxuDREb/O+1KOwunRNW8OXCsMwfqXKdMU+JKo+OvqHepLnsgK+ZzR80+NPTYxdp9ZTq
DPc/KaurpGp3rI0QcP68vItrKO5C/mtiGNVC38kpipLaStbyCMZZWnu37V96RgNo3IaXYVaP2xGM
EDUZDs0TzQQMosjrrjI3MyCS0do1hS5pVVv5Shi/x2wgmhdtiJOLK0ryf0yQuEMb5pHpBoNaNBhJ
IPdpp6iB1YzUQ6NoI4knlteIYJAWRJTAca0D3xZJZUrW27QoaIUqTKI8Gn1BQIzqcIkRLkYmophI
EqF7hSB9YghGONdGVBUGHsZF/QrNJDU5QH64jT4dd/Iwuexpssbg8xIkOCeQ50aLP3hzF5KtUxOp
Kw6Sv1qt/MRhnoEhurznXj8Tf+qRihusnavPYaKbXmYpe6PXPELi0OqSbTeD3DwebpMSfdj2EM42
eVYrzXOcfJu72SZ1s4CVrp+BSPuyua3YgI1vYMCqEYQgHjn9yXOGfEKuaNDlIQiTc692QjsK6/4j
NmroCUjQ1uJlVINBwgPOGh0znMI3aRwkFPQFjhSYq/kaMM+NcpRtPZB5pw3h0G8VS3KprDha+CEC
ElAU9zDnKLwOrMpxzHw2Kx+MDEESo8hHwiq+bZxDbSaS9a0cXhiAi2sSbEZL983pbk7jkNcjw/JQ
lQ9YhHg19fL0R9E9/PVXszAMj6oDxrYx87ys+SjQILxUkoxjTWO3tXTk6ug+Hp71DC/Mbkfg6f83
uMWIjuAqrZlVsmzhGL9ULvU09zbldzR6KQfuFf/lUYXVYSh9Ycg1NJGurGB1MraqXfkgnckdr0Eq
O820oNVfE8drrf1c3VSR5I5c+3IEnw1nAEcBtLWnS4z13hppPlQ+b4IOZIdl/rOcnge1kWzlijWC
zOAPjuDe48KFAokGp2Q5Ow6mVtuzFBO1Gz9n0i6gxbJFB4h7CrxaOpqAUHk7XdMUj01jJsAi2v1o
3iujryMdAW2/vuOe5W6IFlRs06BxKzW2Dv952WjWzjqME9A25r9cFAhO4QubpHYxjb+NtFO/Z/Un
sTY63zHXVy00svTbfJSci8Vbna34CFIwVNpFY9na+Io2BCXm2X0qDNkAzeoHPIIQPBi1jWmwOCCU
mh5qq9kocb3hTXJjZfkbp5Oku3vtzXa8i2LvtW7nLXM67CKphx8NvSO5Cp22+A4ZxSsIXT8psbNx
kfbtzPfWkUVWa0/xE3ThWLiV203MxWppu8/qsE7B+MQelf5HFL869FCxJ+gCNsYzMyWvjvNODdyl
R9bjCgclUXS9nBwgN3UaKA3qZx09WHZ619jVS8vyzTQ8TgbdKjEHE/7TZKAROJe4c+nmC3dHZthT
NTBsflb/yKOHvh6CzvWL9I7Xfs735YzX+lsra3xc9UVLVRmuCE1UYuAyTbE6liZQqRaU3RNp76Nh
k5aSIGzl5gcdxL8ophA1Z2nUV4oFFMtEhNQjVtnM2k63PvWl++35sjNYicWQNoJyykLigvEL4dQk
ZCpNDYxfvuu8KGW2tdnr5CpPjQoezso+pBa6py2ZAIkEVEzmYDJJU4YOoLwCJc4LxOpSpBwo9DvU
A4kTzy4l9rI4VMH9YMQVhVCw5YGHTHwiYMjKjfUG8R9mvFmne3qzn9B7d3krV6zjBEQ4GFZhF1EH
Xnd/Hu875HHAdAnpE2yf5KaSLUaw/URxtIqwBcf5Qs8qKguosMp4O1e8KcJPTK4gi4EBZdHUyxqT
iBlKdT4qq2b+6lahM4cQNkW6VvZxVvftKNIV1uPqGICoVECx6G7mP+vhicRPVid5U63ZHIh08PHR
YrN0sJ9eek5LKz1yECpVBfWqbO9qL7R6d8bRs7rvM7ov4TP+3h4QuqOhB1c8Wg6FozXVdg7lFiCi
49ZTughaAvFBA9uUnv91aw2ayo+gxJwFag6ZVWcLFAjtwQC0U/Q3cCR6c+XI6hhrXwtE6ejSQyMl
aoJC8NCCCoyNsVX5U9fkP8oorr4cpinvg96yp5bokRVOVR6DdpLmh3yeycGeQMm91TSX7rOeVJXn
jInZ3aO7WuvDZKY1D1Sj4JKIY8WLopANvehl1AvlJmH3mTWObT+RCjEVRLX0jd3eWyAjyjETalTU
G5qPy1977cCg6wGtADqiVBTsT+0rtnvGWQs82tVeVqEz+GNEAGmr905CJe5sdW0o+6Joj0z8WXFD
MZuqN5a1zXWjgWCWTqFO2E0TM8xZzuw2y6tkh8VLWh7WntHQpEQJb5H6PH+x0dyoEyQ1GUbO7ejV
gWzEI4lN7WlORl3zDZ53H4NtZDvdLKxftdW739yR8rDlIBb0RtR89miitt7xYIknD/whzqOTZla2
VSpzGAK75pSGDbezN4tCbq2wjTZIlUb7Fc8G8h2aFmvSUHwl2w+GZ8y0QW8L6lFiQ3TEwKMyZGh+
ZtWHbt7oLlQw7AemP+j6GNDxqjVDlCQvm8rK5zvBXI7Y0avNJHPDTadlvpKj6JnPQTF9W/KqVp57
Hdp3O5TzLyOuVR9PIIVTO05DPBJzgWxCFaxc5hY83ksNViM7poEkju3d+AZ5pq7elOyBua+Xf8D6
kkFmBpUk+AwxzMBlC86mvAfLonrDqqDtHp0OdTlwJKP2AGO4jLYWo2K5/8KJAUaGkSEWafiqqYqe
Rn1XubcT3/e1r2A6bREAiOxXBuY/FHnsH2Mj03Bbe2Gd4AuXDTRVwc4QY7nxvE8hH528gZM6Vv0p
eaHGbrTeWZxK1rwSFZxACv4Hmt0oSiw7rOsPlP9UoVvY/7q8rStX6AmEcFEzzvN5VLGrFCLDFfoz
VG1jobzqFrtiDprly4aXEVecKtivQBVigCENdHjCPiqD5g6zMYPM2L2aHEiCOp7bfCXRlki/2RoU
3v8QODFBtYoaxOmhdJsCozgxOmFH5bMqAwtiPE4GJrvCG2dZS83KHYrJH8w2Ia7S3LOchtmBTQdE
PdDBLVDFLA+ITcM0/c7r3eXtW7NDTJXgLQHftnQWC8de46od8Vxjvtlb6F8uidnnnpmbNBjarpq9
qVV16kFmvTzYitMNQZFiXCio47GQ9J6vmacG8loIFEDq8mwElcc0csophe3UGPKJwe+KAfrIIZLY
eOUrQhNDg24Dxl01mPzpV1RN1em0OWMopHo5GJVV/QmFUzf7MmQMomuHAQQZhorJMaToRf4cXmLK
yAT1oe+A+bJ8ZVPqqe0ViPUKZdwWFd3j4pN8zcXahVfMQnkHVk8Xwo1I3ZwuzlGahtVahetX/aVm
W4S0ntYnHmb0+ZhtMvejql5j4zUtZbSsq7v6B5gIL9KR9ZnaGQA2Fe7XPcgOlCB1763om55zrx42
SXTl1ltr3iWu35r3DXlP4o+5um2lTD7m5T0QPcLYTQXvbfwURWl8C8Y7aGgkggqt+i0lrW80O704
xHNQTl6soHfZj8rxP3havJRNjKvgMjubPCBGZMSmUeNPO26YWneUgi+l+pB87LXABH19C40rQQwi
sgfopNOLyAYKRzVi2OT6t6jYOoshN5t0umpS7tuklyxtxWFA7gTWtZCPgi9J9IKJSkHZWrHGpzOE
uJK8wwajGc9Jkp8ZzW8mQlmAKKoM1XKIA4zmN5I75txPGLBudaGlMlESEHsCqmnUWd7hB2AyE0VQ
Aw/PaBq+IqWVHafzkGRBIhbiBBf1FbF8bo51lXZm3fhgiX8rc859t4bMSmeY3mhh4liFCkljEVkT
zflZOoVdftZR8JdWrIoMDbA1BsNMsCiTwMxyj5aRF8s05s4PyymW4DDKpmmtVMFmJi3xchyEREbS
t/65/t1E8eHJGqa0KXBQWLu10cU1DNdN9nX5KJzflierEKuhTr8ogXXYsbj8lTQgcae6V6nxXVfL
wuRznw4kdOhBBwzBxhnRRaVPWd6bWE0G2kTSjyEnDbjQXmdj8tskuy8ahiuzlmSSZajL+o8sAqMc
FB3JyIvX6dWQq2iqONRp5qFVdDQK9K5taFdsLm/pqhEeLXT5/8eQdCBqjvKxb3I9YKhnJlr/lJV1
oFqK31WyroPVL3gEJ9h80jcc3eCAy63JMyLwRT7U7eQbsszpKg5IHDEUBp4ekP6fLgscU6U2TX3j
2251TSPiW7wIFZYhoSgTwFjdwSMoYUmFnUF4mHfwU61fOt/scZdkIyZq0Vpry7qX1rHAqIEpLRX5
BeEY97qDkY0SB8AyegcyCd8Iza9qfZmmxoFuzHF32TpWsus4B8gu/ANoCPe9RZS+5Cr8hq6pe5WZ
VzaGK9tY3Zf9e0frO5Q/PY3CTAsVxyTfX4Zf9SlLyga3HkrDomPGKCS6tGp8xVxhQVojTJy/IktW
8V61lSMU4QNWhV71XQoUlSYQ6+B7SBRv+qxCvraSHPDVWxVPmEWGApM/EKE8tUs89QdwIwNL6UId
xZBMT7w0D3Qw5uEd48TBiIFkU/Z4Wt3HpRoNjgPko8S7XO9tsLEMywjtFG1Ge2CoiaSBrXSS8HDV
f/3BER/bE1WGqFB441cZeByNz7bEqx5N5c42jThSRd+RSgwvm8jycU4jYRjoEaTwLhwdvbTAiwUT
wQdzaYD7moMwrf5MoR+m2pLvJ0MTntYz8ptIkWMjzcHTo6dYebRdELI9oUs+Nv86TX26MuEBM9il
bZYqsGxeh7MSTOWmmxGMvJaIvEctyDDmcXkvZZ9vCSKO7oKMKctQNhC1Kd10FkdkH4dgIwQ5Qr6P
xuIFvct3yG7+uAy7GpscfULhTGilhu5TUPb5cYMZ3joPqGlJVrYyfIHNXBSRUfRBIC3SuuglaAhJ
MiE6UQ6Uvzb1e9deG3Gg6bu08ppyV6CLa869KH1wwG9hq/5oXZN+bzC0Wv216ieC1eMfI+xzk4Bv
dcqxYG4/Fv0UsuxaJbL37+quHq1Y2NXcGFILrGaIYLIroxnDeuqCy99t1W+ikKKBzQGVQbEHhOBT
5ZC4hS/DFmr8R2vilY0p1NqWfL1V93UEtPyQY7s0jYilNYAG1kHDDfkzVJJtie86B0EhFzl0ZIDR
sKuKsWWTa3pOILHg5ybm4HmyrXpzU7kyaqzzz3IKI3gQhSSxkeHlhjZSnYcluETDKelkVfHzT3OK
IvgOBXWmjndYDDiSkMkBhXDi1dHXYEny1+s4yLMs3RaYwBdwnJFZaW4j9jE7e4upwl3jErTVDd12
sHUZS9u5e8KidLwFYWxIHYmChbqTzWyE/rAP6lePTk/Q+HCg4IzSipWGeHvg1EoMb/VjHSEKH6ug
hp3FuYr7zJ5vSQu6Vzd+uHyIVs0OinqgaULLESbVT22bk7EizYRFKUb+VZaD+ZaZJNpGGeQDLyOd
x45gCkOuAtkwpFHRbXeKlDNlHrXJbPwUnDU63XFwm5ut7tUf4Fi5DKWt2YW21Fd/i1pgxukUq28r
PXMKG2Hj5GvvG/Vp9PQHlHWvbWTgvDoY3kF2/aXJtFJ+16JPowGs8QhX+GAanmbOZFuNT7xn5yo/
zPdtON/xzYPmowvf6yEE0+OfCUiLvWcrHH3+1m4V6ExZYRN2u/RV85HBCVy/OlRBFw5vxo/LO3PO
NIh+keNfKJ6Yqmp6Ziy/8I5u6TN7IyH1nQBEcWFzzUI0r0CGwPH0x9K7olvD47KegfMQ5vQHLDZ/
5ExntW77fsQPSLSrpnnT7Gct3ZvF/WTgppAY90q4ewomXEKJqseVMgNMzwPNvDGsMAapleqgG2sT
sacmCmcZR+uqmR+ZgHCgpoGnZZLA9CwkJA0kRWcS2ogNebQjshtwbS/RS7wkfnF+wQd7upex6kS8
AqWTjwtwVAykz6FRhb4j0DkFGKos3i4bz8prbBHg/IMnmHeZEJOlBHhl9tKZYEa9LdgnXn8gq7tR
Jm8cN07vt25wGXbN7yIXiEI/Xg5gqRQcx8hGhWY5uMsR/UXpXklcL49Djbpexna6+uKY+8uAaz4R
LLDgqUQyHdWR5QcdmaibtHM21QDsss3QfJLqdYwk53ClLmiiBPAvhpiuqi0dYosNMsdI8jzN5Rz0
/TeeJZ9mEXvNpN1rzLyGuFOgOsO2tuMwm9+IKtOvWendO/0VggGleULxM7DSAeUmZn3VUflQjNVG
w3BBor/OQ4ynzEGBVGLDoU8y5pJazNphOd4FwaCySrMwIIhdsDmmuBnzZvNt1g5Wek/G+8sfdc2K
jqEEx1eVnNWkxVJVZDsb1ngxCYz+h9FuEGxn7Y7I2j5Wnc8xouDpKgsahu0MxGx6TuvtCL0NkLMp
hAUdf2nR1k9VH8Rym8vrXP6qeAUdowoub2wQkMwL6kheQHTumbKYS7aRgoNzCs1qWwaAtpypF5ut
p6DFuy2TAzfQbGJEr6VSYoLaery8sDVnd7wwwQ0obcQYWsTgBtChbI1PZtZ5BPz3jP5M033y91mZ
5WggR4JCF3jixdBy7uq0zVWYZlz8QocgkjFe6QaF9nJ5Veu+5g+MYCR6HXGNLCcA8x3QV51uzM4M
Vb2WvC7WAqLj1QhWYSVdrLYGYNT2sQRbwgwVeTCxoP16d3k9/49L+bMgwTyMOprAAwGkhqKCnXeh
lbzZM8g5t8bgzxaUxJG082cMPlquJ8Fe3NW57aPEjFlZEKSLzP7O2GrVbMatP+TW8LPIzHELBQwo
HTHiQM2siPijwsz2beZmHfCmr65Miw1hkxaK5BSuOjYNqsegdAbhjboY89EVYuR2nxDI2YIq3Qxo
+syy2ccrwTRDkkg6an6TXp+t+ghLuK6i0eJJ1mLVpOkDDLkDE2Bz+lJnNkZpPwpjCrDM6w79TbVu
fxBGPVVtUaodDir/pTjFBua/z9XvEAXywbyxNUZlmybRY92k112LsRiwAlz+VLL9EbyxQsF64mT4
zYr6cyz3qCQy5bpCEleVvQVkSMIBc13TSGkBJAcCN2A2KNkztCHjmoYVyyRPnFXXePQlhFMWI4Fl
YuQPefh80zVPSg/Sn8kvbQaepcRX+jcteb28j+uXzBGkcNwQvShktnHcLLJNrb3Sh6oJjW/bj5qA
9w8uJNkqaW12+TqXLE5wxW4dJX1HsKcGeyCgzVCt67x9y2ctbKHcA0ZUr19Shg/TMplzlU2Sw/U7
S32OjykxFIfdZUrw9HTVxhSRFjSLvqUdcOH5g917Jt3N6S2OOWs+nbj1+IiZXN8engeM0KhvpJfR
3ujrlvXnVwhbb2ZTzwYdv4Lc3dkfk0+3TZDu0RmveughR/TmDZCerPzvzKPeL5QL1U0WKJs8dIP5
47IZrN6NC4nqPxsifBCtnnkDj9OiZQjtJvrwiSQG+OXKKejVem+ZbQA2OCJxt6tvSfMIVXByeRy7
tNWA2gTEKzeUej8/XQjxRD8onpElVr08J22MLf5WT1Z2YHm9vO7V2/PoFwiuL4Hqa5VT/IKs8Ywa
hkAxriTrsjD0VXP/d3fF+RrMQddpbgFF3bZF2O/0LQYD9l9NUHxZHmRX/ThkbyDIdYJkX17xEMS/
/vBhPH7X/GRT7cFqGGSB/BBK7E/MR/VtZzhQLmz9eNRAYd9gBH4TZRS8PnEzvijc0R5BuwZWTTLQ
7qrtEwqKkyLpf5paamLANJrcL4xfptcc2js3KppgOy8uXXN6mMcIpMA8qw8ab6Pa48RqH9G42m8m
mrZ0ow+ZG1QuXrZdMiq91zEG7h5K6yj+P9K+bEdunGn2iQRoIbXcainV1tV7u9s3gt12a9+p9elP
qC++qWIJRfg/MxjfDOAsUslkMjMywsvNrN6HCWXb3OjB82bUqMrWkvI4yp3+jOpDjGKtYZBtEFXm
D2huBPu0CSfwIg9B5+JIoeKtDfOpgIyrn0ij5bdFW3q1JKn2YHbFMU9aw0VxGaQ1ecNewfQx7APd
iqDtAjphO7DM4i4DLPq+JI3xy0K59S7v5qqzW8NUE1cue0PfBJQUey0CWIkGhuwWGKC0xxh0E0PV
ah8xS7uHEq6du9YIkDEAaoU7szx6kZJex2xVbj4AGjsZtkaarrX1GWMxrDLBCwXmav1TxgYeojos
GCqEnRyCDrqSNbu2onELNqBgR6XMGBCma7bvLKt5M+d+egEUr37AGEB038phujf7VNnVkB71sqGX
v+Ja7R9RvZE/eqZau76I8DcGZpNvqsmAesg8KWzXoBm1D1MiP8rBEGouulPmay/37C6qJ71y61ou
/gSzIW2CSO8CJwSeYquYOQYL5TBryL5LJkW31YhZxQalLIhSNkGASTw1SDuIDMmDOtlmoipP09iG
jyRQIxQnqyw4tWAXeMBDPdJsvTbzn0YTBq1dAqIdY+MbyYS4mmFBLrggD3KQsn2Eubs7S2cZcyrZ
TDzguKcvvdWJU85JwfzbgeK74nfjyuBB8WRGpTCVcVjUu/gJueDPxH1I94H7Wdixr96Xu9j9MRyM
3bSJbGjsCqxfQ6jwmPgvTvGET3nUlla/RErT/92hqLaNngE3nh8LW/2YPdNLHkFEZxyN++AEOR0Q
rwh+wGpiYgHCBcQjmrB8+2nKcKxJCEU2FXQBNpvqO53Mphd0wy/IRnymTXc0Cnw0Wk6720tfrRmh
bAPsLAhJkJRzd3Vca0ZejXnrZAqE0bQ2dUrT+pVGNdk0mH93Qh3ciJqEsqyc1bEtKSgklWUhKDQs
d/HV5z/7FdxdbbAGsmnoeznoSZ0C4CKJtJtzH2LE7u31rgblM0PcTdzrhi6hubYoT3Yo93aYt66S
4Ehl6aPDaHI/i3xrNQMEVYK2wNQA4OUfPVKWWnQkSQumHOhcOjHQyY3xrCA2sxBPG7cf7xLD+/dV
UnnhtiXIPfFEvkzACJvULptgU25+FyDSHOgPvaG22f2gIiTN+vpQiVvkEQDb5R/iYWTIrG2wo7r8
EoIeZDzQ7A63jmsCrGaQTVyDjkgRLHAtsaB4vGEYDFTglG9W9FYcVj0Dzz4iv0275BCx2KvwPL+9
j6tmII2hELBcaGhiXe4jSP9z0IMgkS7nbZNati7dqSJFkbWCEBgn/meDewDh7QulHBU2QqOqN0rD
+h3o7/6dkwTlhTMry0rPHrzBNGldrcBKPzR2BSHNoU+dQYW+dyh4ZK07xKLsjZY5Wn88NUisF1Ui
STBFh8abB6TZuEPMenbqttzRmkFRGXW2qDFdUmmi47b2xcCoYKHAsfSyvp8mZ+vE6ziULcpaxwIQ
Im68WNYhJSSi4VqL1zjR/1siF65mxYL62ICHZCodcdhcbUrfwdPymkjZTyXAIc+gpsJEHbr1nSUY
5wKcbOmdcek0GHLluoLClVM1W7A4pYrfWxuiOhg70DGFUAP/m4vmntY2FOALS4O+Cugqvl9ZZxtK
ukkqVLwjHEt7ovCXHPNYmuASWrUBwNqiLot/v6VQzmyMeT1bZYV1ZXp4qFVfhTpJVf29fZZXbzpo
wf/PCnfQEmY2GRtgJQblljJhthO8UHUw3rfEdJQARJd507ikH6BISl+sppD+D3fP+Q9YtuFsmUEF
pssyR5bB0uldx1DHOMefklZt5Q4AYkw53V7w2p16bo5zUpor/dAHWG8R+ax/i8cfLH7rO1FBce1t
C+gYqnmo1SzTBtyq8ihXyg65y9ylf2bZ/JOrk0eN1Nba8NgTzKo0dgzONrvT4j3BlIyZg1u9qFtI
pelRYlfjn8pU7uI4tgkT5RWCH2dy+MTC0FkcBtjyYbbr+DCbfocBdghPQ5YcigaC0LfuxwaaUuC1
Bjs/d12oFmuDcNmKwpzsqlDcRioxyCiasliNPvp/ZjhHHokyUJPATNL/YNV9Nycg/9+YmelM5TaZ
UTVuvduuJFoY57kTU4I66mFRhhgMM8MM5KN4x7KxFvisyBDns2GkV0Rplx00XlN6GsMB6ZlI4GV1
/wCuXOD8wP7y0zHESKtYaZFsBoC9QINoSE7hlLht8GuOfVxQdoun2O0NXD2LpmyZixwa6s1cQpZV
XQfF9RKxh27M2vSH1ifW3dT9s+454APLDAhGmQHJxQV1eRhTJH5zmcIOBWp6JrsINb9OSr3bq1lL
os+tcF8pN/FyT2ZsYE2rY9FO2SZk0ofBQF6iqt1jGSa6wOLKWCpGaM7udc7kyKx00MseLzTpk3V2
bRwjNM/MAIOakFqhmo2cWm9cOfHU6GdYY1a/NATgzrVveP4TuKfDqEVZlkT4CUadu3JENyl5msj4
0HSPt7f3+qZSZczoG6jYAAkMVC73FUtNlaUshwJyKKH2X/jG/BEGJzL5rA29rnlU5RdT+7LkzW27
S9y4eIRxZrk9bhsUrHINRPU0KTcS+IT0UXAMrsLxYgHjEihvqgaQdNxd0YRKqLXwF2eh7tYUT+mR
MuGtt+3SxMli0UG/+mIwByg1lPEwCAduX+7U0TlAGhVBSkFRjpgPdTDF47TJz1KKBe65tnPnhtTL
Y9dWtAhbDEo4pCqeu7l40YQcEcs35z8OHnI42zo49zB4dWkiJkGGciL0EiL2bna7pIYMreD6Wvs6
5yaWVZ7lJ1RmWZ0vkgzx8DookEMrbHTPnC4Ele5DLaKUXf04ZwvinNxKLbmOA3ycKd0rSL7QeEcB
EdP/IppOkSHOrUcJZOZ9imUlwV5BuS27a9onI9rdPjxr34eqiy7VMoVHeJb9MZnNWV/0eMLMBJpI
+qiqGhJAhSA2rHnaQuOqYFYX/32HjrNvFEQynYmB0GCmCTnIgdLZIVOS19uLuQ63ODkQeQDuEH/q
iHqXriCzxCjARQ9X6KSfXa35KuBLUoy5dADohzE6Du1vbTBdAIg3VhcusC3PrEInw9iJ4Kcsh5R3
fIgvAhKNGUcKSM7lT9EqfQDYE9P4zQxMUxH3o52OKKeT0i6n0hkkoPHi2raWQiaSn3IWwYuv0oXv
vfjvB3DHQrfqLDcWmRk9Sd2i26TGoYAGMCZbwlz2wJNvD63gJK657Pmaue2nwYDCbIhnitWMm5j9
bgE3HjSUuH8LNncJTLc2lzsbtLCm2FCwtomOSMoxzFYNEIk1mn3IQDwAegbXYL+1OfUXlvkE0yiZ
JiKZX73uzlfLXawk7TEzsWxwC7mnTPXJkNvE/DvTz1r/PUV3DJTlKfHbTnChr8U7VD1B+mIgnkJq
4NKzTG2KUqLBbqQk2xAdBqsMjmryzEw3AUt5797e7Kus6duP/jPH7XVdKpIuEZgLo/lHMdVeT/R9
hfZEQwEqU6yv2+ZWfYhiJhhhApTPPGkmZO4SC/NEmZN2pjvVaLydZtlPJlFqu7qs5bEDqRZMT/CD
9FE8Awkfw06dPy+HogeUSglds74zWwGUYtWUBZl0pERA4PP3edXkkd4kNUKBrDhyuNUkNy83U/Ar
1gRotDXXAE4F2jwqWCyRs1y6Boq0I+smzJsozGPU1ZXHPr2XdfTqlGPLBKd98TP+EJ4bW37MWUxX
4hTaCgaMFX1b+H2iyDb0fNhO7TQRIlVkikvA0nSuSa7AlDacjOkzkx7kWcRHu+Z4EEdGhgcuWgxY
clmX0kLMoUzgEBXKGine24tCbqVKYB0XnKjV1ZxZ4tKuJB6tpXCEEwU1IgkjsEpw6vuP2+doLfyf
L4e7f5K6JzJUsZAVo2Vfa08tuiAK9RXlJZ9qux3v69q7bXF1AzEyg0of4EnIJy79AZdN2BUTNDTH
6ETKTSXvYghai6qJIiuc14EdwerGGlYgt2vZkNT9CYKhfayo91kkoma9Rp0BYoUTi7cM1oOAtHzJ
MxePwMmtJCa0MXMkC00BuXOrQiMyszvyZWTSjmggiSlGug8xXxmoCrhVG0EisXKkF0kXeaFuBZEh
f6THChR71fITDPKlGh5IYiu660uMbRufffDPtT4sGEBs8BKYKt79fI0BnC0lqNplLJj2IPORNgBQ
vxAM/1pSechDKFnd9pmVvHDZWPRfQFUAHjnOS2elGTtNw9ecZd0bdPQORUCtlcOGmSOM16AWbFLC
w7xBh5xN6AgugoU/q/AEWlhMph5ur0Jkg/NJksUyxsZgY0aXojB/poZ0VMxxc9vKiudfrIQLgkOc
Ui2s4AkNcPkaqs6Q29WeFSYC4Ny2Q2Wu+AiUP8gkZqxGJj14CO6jeNeB1yYUzYzRtW1DTQCU3PjD
AivB5enC7DWptQbP6rkBVNbumgmT7BFRLDdQRnDKWWYZlV7e1ZYXoMy/i4Zx2AGMiSwv1ootiTvw
kk86eH+yIUrd2awHf44w5Qxr3d9CRmPebkDH82AyK8i9tEnk7BCPc2jY+ZQGg8dw6oxtV2iZ7Jhl
q3lpVqmgRZ7HH8Ewyx9JiFqwFVfTzzHMjOAx7VTtA60Fwy0jKWrsQTZC38wU/U8Qp/ODkam56kpm
X/hVVRWDraMQmIAts+kCvwmY0R+tJpXqDdrVSuQrYRj9aCjkkqSm1jSnKMvoo5pMBe3qMMgLx2Tg
LA4qtdgMSZOI5h/WAgsY6hd5VNCDoot+uftzhWswVyCeGBSQeqV+g/S1ItuxPlYEcJun28679q3P
rXF3Xph0MaQSYA1kwjbAjOCLhC4Wihu3zaz57rkZzqXaFAru1gQzivZHyR/T4KnvPutScIGvpf7g
X8DspoUcFW35ZbVn90IT0MjSIh2pf/1Zaa6a+xq5T6MEyMWDlPhGeW/VD7oueEQLzS6rPzM7sCjM
8B6Axqb2p++pXeZPWQvyh96jtLdlct9KgE4BEbq7vavXyEgVXHPgnEL4JIu7cOtFF5RJFmG50xnx
Jyl/zj2E7+lj2L+ibbDXw8kz8SAIU7ob2WlOQaqvgyw9KveTZvi3f8tKMn3xU7g9YI2ZSUzBTyED
IEVaSV2JVi7RGEbvwHoKoXrBx15JpLBw3FAK1BUwsMyF3UAPipjkQw4RHwDNMvDEmkD40jw4dVL5
FXbdtp3a54qYf24v9BqAjU0/M8w3gdAISwdUiUF+Vc67QM6Q7JjQq2ASYXeQdBsHpEBpckhmkHLu
00gKMG6dxbHTV230FUyaDKaTVFcco8v7B1mdkm0CadjSJlKaqfbUAYwXpXR868NpUO2ERPU+Gnq6
n2Q5e5ATXMhFWAoeKGsujKx0wdGjyQ2+Ys6TknBuWdRjaEWRQEgUmN2dbLYUUYF8QEcj9ZomfUFF
5oFmPuR5NVsZRSR/10PzqoJJeWPhGsHnRHn+8hQZITXa0epyR59eaSVvIiV/s4bC7pPs2QLlWGjK
YOboQXzSgARkfIjB08Ro/MzUZ9Ild4HyMhqg59Ko6JRdl4wUMEJhZhbnDBPB/N6YRQDcn1xjoKew
QuTsTHViY75HbckOysirZtlOpt9jn2+y9jOo6fNth1sJ0RZUpQlUAkDdhwf/5b6QyJglLZbzRQPp
hwaCc6s13nQlE6R8KyEaDC9LVQxlGLwV+HtnSEad1nDrCc1NXd30aGt2kZ8D8H17PSsfeqk4ygAd
4DFsAdRxuaBWGQDFMSeIY6sfI17e5B103I3i5vO+l19JtwkWdOlWQ9slC0db1u6zeBeFWwzEQa9e
8Guud3ep5KOsATA1Ll2dyxHlLJklHCyU42gOiUyw10JFa3RuL3klZuDLIbhiugg9O2CoLpcsZRYS
XFCbOe7m7v5l+efJt21n7zxP9jayt1tB5nv9MRUNywKhGRAzKv3+PWc3Uhf1hjbWuJFCAJqU2B1B
4q6+jUwwkL/87MtSw6UZLugjfdSAwoEZ6BzbAzlNwPXd3rnra2WxgHfPIhMPCBr3eKXZFCs5hQXo
WHqT/IrRybSABM7sBYXgnK8tRgMhw6LcCNAI303S9TmAKyD+YBiePbAibo8DEwJgrlE3CHPn0YTb
M0xL0R4cBjm6INamr0FjOAEDqSnRaQ6+mjbeTKDrtme8J0ZRDW9tM9G/wnWJSxNBnrsyyzJQtLlo
EWHxZI77O9AXLslRMB7m9J9JyJdl/meLn3iNBzA5A6qfO9rMnE4xnXI8aPHBFL1WVtdENVTW0M4F
3woXHdNIR20blM5QP2a2Ipc2dJe76ZSxn4Xk3/bFlUsSazqzxZ3isSdtlxqwhccrcvK/soKcfKsH
pUOM3zMK3DE4PLRNP77cNryyRjzFLOjXAjGFJXKXs2qZ4NEjZeEM+VdYSDZIiFB2sOVkb1iJ93+w
hTID3MMAgvd7D84ihzQ0eZF0VeFYaot+na+qvlxRqH0A9//vDVUgIUHrDSsUshN8+loBmayGUw1b
ra8rdzMgke2oQAdGsH8r/adLQ9yZq7Sp0bMRhrr8kEZ3c+WP2h/V9MaFmhaMUcUBPRdZfSvLndl6
nYiYYDlXXJgkyBiXQUUwTGLFl9G/oFYWIhmFADEdXAlABxbrzrD0Q43nAtzYqvYnFekZrtwAFza5
e01DNFNzApszyTZWslFyMBJoe8pEHTXR4rigUtWMJtUI8JMGrnXM82NRkw3hcwXMaYz0TixvYvPj
tpNev5HxPf/bUF6pBHf5tBAZg8LbQM1tz1p3Jj/nluCR74xJs/t3a0hLwYCH9IACBnP5+aZR7huU
0fHwL2NPm2qMHx0lVPpSKMLW3WCDpvbfbz1ybpH7eJR20H0zII8qKZXfjiBpB7rW1DdxhIlyYXay
Fl7wZl6IC/GWuoKUA5qTRGmD9UFUCLxfhk11kF1OJXjiMNwteqRffTtQT2vUhAjUkmQi6brczWBQ
h77rFAntVkdqHSXCBISuAkF3ZyaPeLHd/nZXl/piDVQZgL4gvbu6HqKYFm0WwJpk/WpzjOYQQQr0
fZFdHG7OAncpBBFhIHRFP0L35894m+028/av5kv76i12fvd26iwcL9jcTSSAk1+dPFjWwZWIf1At
Av7lcif7sjXiOjMkDOrgJYTqAzu15VsCQugU6iI5VC8HWeCYIpPcx8vyAU9RFe4RTj8zdDlBwFUm
NuZfK+VXb0LSMBCcvav0nFsjt7tqN7O+QN0WbCMnU91oKsbJYv+2j1yFSs4Gd70GczjnRgQbEUJy
EG6sobMhA1GLiEbWfBGPK1RqUOiEN3JxBEjlNlJj2Gmql0zLnUZERrO+Wf8Z4MKGDrzenJeLgfEZ
FQlFeYxGQXogWsPiIGfpAaOTlqQMJswo3NAuAIWHyMcEJq7mLxUIl+fLNrWRbpPwTbb+Tz4FRC2m
MFRUzrhsIBhV8I9YcGIzaReK66Z5UvWn2z71Hcb4sKBDOBDVEVPGIAvnVIMe6ZLeYxX6q+q/Q5Hs
LdsNg6/46a7w262QcX/Vic/scYuqC9rJagV7/UZ5Vt77d9V5Sp2gddWH43BUj4Yr+4YrWOQSYW4t
kvNowuY0AsAMOxmmblhTB4j32Tr0nZMQw9ZBOiU1dg1WpLR15VpwbFf9BCNQAOOBsMPUOeNKmOqp
0WDFRnBX5/dm+69v6CUsnP393GkK+75PIESLq2PSHaL1Hubb5fkuo4JdFK2DO1K1roV0WkJc2WR2
rmwDWYQIuCZIu1yKwbWOGtJJyRDCBOocRuj+jB/nY7/9bNF9+yoOma1vMFf6Wgs2UGiWK/TEgRXP
4wCzlupMT4/5l+zEdo6M8DB8/JjcfPcKihUquKK+X7FXTolPp9BFPww9scsQ1cmdJKOXJNmzZdd7
+qn6k2/e1V/MfXlIMnu6j3AWQrexk1f5IEQWL1t5y/pyZM4CZG21wEQEOBITtWewTrwxmzX2GHiS
r/6IBEfgm5L42hrmAVHqAYKFxxxh/AMUKEsKkBzrr/pNdVAOP+g7xR+fyvdx39jA0RxS2Rb57HUV
Ax61IIoN6BqjoMCHNzOZx3kYscwRZGc6dSu0GZJToznatKuomwSnWtT/XF2s8S23Dfle1GO5kNqm
Qd9VEhabYyzfkz1w/dZ+caBP0Nk6ThuoXj4O29FPvH/GNiyLPTPMxVa9rUH5LsNwap2YDIL0FwLc
Yk23t8PpWiA4N8MFNHxL9AlUmJHVD2hDoX/097aB1Vz13AIX0iQjCNQAeE+IPzm1re6rDXlgth0e
29DVbdN+bbeF/6jt6IPoXKxcTxramTIBEyQKGfyEpTpWEZ2bSbLr9lVBr6bGjMlutN5uL3DxAO44
wAougwUqcc2QpyW5RbNmRpwjXoHmSdSkaF9Hzm0rK98JRYtluAxVSaBQuIAtB42hdcWIQ2e9Wsaj
HAlwad+SgBfLQAWS4j2moyMjA4LBZdm9UlOoBuaRcxhd0wm31r1mg9TaDTa1zTbxIfXYIX8kIKIY
HebMbw+DT086XhqFnT+094g1h8Ajp9PsF065U+3Qfc0Ee3C109xPXPboLMxFZswkAHojKLOc0uGQ
6p4W/OtxgAl8Qzy4IdMNQUhum/sQbDDNUEROlRzl7Ilogr9/OU78LmPsCWOdKPsbgKFcLkHq5TDO
hzJymPalNM8D2w/RBnLrUSwwdOX7y0LODHF7FVoBzkVYRY4K5SMQYMTGT5J54Hm97Zbqcnr5BX3n
QhpmSa+ljrIZZUmt7LAgV38bbcOrjhCSOv2swNeC5pXPjvEeU4m7yE5O9DF7sna5iwzAl15KT9Q0
uzojgKzL6IChag/lS3QhLjdXyws5b4ohchT1i8VuBzGZ26td2dQLA8tmnDlgzhJFn2IYoMb9HGyi
fFcBkSrCLaz4CLpu8D2KtoAKIttLK2mQKwFli5X6LgPDRaFuF/lYM0NHxb29oJUTdW5K53I0ZbRK
TRlhapwfSOl37b43BQnZ2mpQDQEj70KffEXOkJURGTqm4aOQT1LZZnEI2tpeWqqpwOXXPv+5peXr
nX2dQtVn4ItgqaTo3xboYgul7q7eHvCwcxOch1kgs5bLimC/NoZqx62teoFbeW3oT1A9Rdyc/9z+
QNdPOs4i53KhBYxTNsJiI23iNwlki07tFIfwWCPVIp/UdERg6OvCNWeS8z8mzbgiCEx2+0K6q9Ay
df5azujI73Hu0MlWchdU/f7tha54IirV8HegGgEu4ZuHbMAwP2lp5OSo0KWvRPeSRoA3+G6mcbEK
NjB5BE1PQhG1Lh1Ek/S5L0Y9cnq3PoW2YZt74z5/glKQA2XrL90FQ5DD7PRYnL40b7BPgL3Z5im3
fw12+Pv2eq9fDFBnO/8xnLeCVaelrDQiZ3IShy66DgRimO58JE70m3nBprDH2indwFFtvbQDwX2/
EsouzHOejPmswGQB9iLT/prEDkElVidPZSuCXF53obl1cg4MJm61bmcYmjzNzu321GxUL3uBOvUT
2yrb2X/tHbLJbM0jLjtZvrXvtmjO/Cs55fIroHS0QJcwcmRw965pDhZkpMHgJEHMTXMSpJ7m/SzS
kV6JQOgWA+8MjjSwxfNzPl2sqbE+d7FDGTAtL3H+KnCalWB6YWD5AWchrglRz4sZDLDPFkEOLMW7
+BB65i76PZ/ke+qHTh55nrVTdgLLa+fzfGlXZwfkUHUPy60HBqz+nXx1/nzf2uACo3fSz/rYxrjX
RRm8aEO5Q9KrXYHRfFit0k2bP7Dq6/ayrk/BIpyI1vR3Mfsq3YujwdLaJgTqNFHZ1grYySRzu2Ml
gLT1GIngY9dvITQElp4AesaIQMAbXX6/LJurtOtREIk0Z/CA9scUHHOHXzOI3VjuNfa0Sey39AUl
g9D5I6PLI8hglth9GQLxAzDEg/iNGVbCj+USc5RSgAZRt48RbJZoR+7Dh8EWFgmuv9ylIW6lNUmy
TI1hiD6DjB4bbAMpXx3iXe78UD/VjWnZgSAXvUYmLrt7tjgupqV5MdNWh02AV1/kveyQjw77+de8
jx0AdO38t4gtYW07kWmCwg6IF7REuFPRG2qefM+e0ZraJPGKyB2tB0AgQc1QsgFMce5th131IFyT
kGxDqoGbkrMoT72eSHOESdCjBirI3Bs8y8PNge6IrfnJV/hi3PVgUbANd/zsoAcucKCVS3SB6/33
A7gPG1s65quhyYVN1jbSdsYkydH8Ysf3P+Zm2o9ueBgPmE7wgOEu7eKQvhDgCR15f2Jgzwls4DIE
v2j1DJ/9IO6r4w00zlYSo7gweTqYZI1mEyNVhiDm7a2/jr2AChrg28VNYlKV76S02dwFXRekC0e8
AjKZtt4M1UOntptq+HXb1JpbadCb1wHBAyqbRyWmNQUCk8CUWXbWY1rI4+OQtYd5SpstCARiaE4M
v7V2Gg9pPH7etr16cGVQ4IOYWgemmXMwUPqNUmNiO0Eg6ARGAb5VweqWG/8qBuH1iXoDRlmuhIrC
pNazQk8Ar6KdZ0jIfQx2AJ/FD2ZMTg/kjlHEAh9ZXdRZ3OUWlUAkIaoYIkNcPyRmZbN/RiIDYXeu
PcxlOW3GiNxrcuXE0fjYzp9l/M7mfjulFMq8ogz9yuMXY5aGOXeMRcoYUbu8RdCXDZukg9AxXt/I
DA2JYLqveC8t4x2kj5XA71esQfkXPV+Qo0GgjoeCyrGhGmaZ1M5o5j/MivVbNTYbL8JV9tgHkwj4
sHyKC++ADB4eikuhCyDJq2MWhX1s1lZaOzLG0UHymxZeoKipPTK8SG67+trKQFW4zIYvwCPKRY44
C3srgvIpBgQqP2oKr+j73RgbW9a1gvzzygGxqmXsCBcvPB6ef/nJumEw+raFKTNZWEtHPzJawdWw
tnGYaUK4QGt+6dFfmggiSUZbB9qPCcsUuw/bP0YECjt1Nv7e3rbrOjwWgywae4ZDjItoCV9nWWiN
7LeqmgEiIKCUJHJ36DPZs/pgV8mGL7PmlKr1XkkraDyIgPBXkRETYpixwPVDwFCANxxn2tKmcC7B
OyV32knKTE8pP6zxyVDf1LnLQaMHvfT636e7sWBM/xCkiWAQQyf90qrSl10CRHTtqMHksWD2Spbt
lLzf6HVzh67rzgIbdC5pbp5TvwCBreDTXl09i320HwAZBuRQ46uSTVcwrdbk2qkGHfjkcTIw/Nqf
QhBTeySRwKxqdP9OT3hhk3KloU7qcRJQFXYiDF91xk8ZrM9FJtRRWjuDBla01LkAMiRc4ASBb4YO
gVo7cWz58jB+1grdomq/RUVpI/Db5QTwoQWIKjTGETTxEuTPe2NlIGnV8KoeVGeZGCVgzg8L3VVi
5qbQxDO72s37tzSUnb4P/f9P89xSzTHXwrCG+bYbDS/Py8Am8YAkgtTHKJYmBzfIPfKWCS/x8LdB
kyO4d38LfsRVqxCuZCpAleHsoJ3ANypjdCoMa6CoIUXJg06TwR7Az2AF9S9lUvdJoPldmh67CEMH
iFkC3NLax4b2LZRBgUuUgU6/PEeF2Uwm5NNqB7yHd0M7PlXh/CSF8jvI8z5uL3QtGp6Z+o5hZzFq
mZNNC9wkkG2rOrecivwevMqRozdEJOOxFtvRL8DkF2rgFO+Py1WpEzO1sIUpoPE9ra4+BkIFSdl3
5YB3XQtAwGUWHR0aPrjnmDlB9qdWjmXuagJcA5LBP126zTLNLtr3iOkHPXydKmhYPtfKn8SqnDq7
k6pNPm+NwodEAJ29KvRptRlE1IfXXxVTuwDsYZAHeTHGOS7X3440JGUfV1Axd1VlhghG6EzqZ2I9
3f6kq3a+ezMKIDRIDy7tjFav9Q1Uy50yC2w6BXYCzFSm7Umh/3NigBVhSUsSDMQn3/SNoCIeDHFW
ORMmGdj8ZJD3Kbgf81+3F3TtOCp2DOUiQGgAHeXNWCMlgxmkIP8eMt2pJQZJhQBZ/20ra9uGkwDJ
R0y4yFdd0LaTaNtErMIs2JgdLBk13bJRdVcdojdMe7UCgOD1wcMNjcGh7+6WhRmXy6+kAEkyzkEN
inUjQNLW+bQzHL0UJdxrewcgANJRNF2vYdzI5rU0W3DMo7HNgz9q9n5715ZgfHngsAwQVWEtmIFH
Sn25DCON+knP+wrD765W2QFmMkh0UFSKtsKOdIKUan01/1lb/v9ZtFKUINayFNbigXqzHB71TISb
Wk7h1YL+lzkhR7w0oWUQLUVXqQLb0LbtNhH1J9mRxtyP9djpAJcC/P72Fq54ggrKaFwzGh4PMh/t
zTFKrH6EvGyFho81b6RZdsGBc9vIddEHB8cCidTCEIO2Kj+6HIxDOYFroobceu7q5egYpoQJpARv
5OTHlOgvffmGp6ybBo+gVvic5OowptAM0dxaFY2zXXNEcD9GvdzkdogCM1hycMt6lGZEXOaFYeym
uI1sZv4ouvIAyQPPmiUw7t+N4ySIKCtbjgchwGm4hyge8ZzXqiPqBkmJvkEemi94t4UOeMNA8dtm
omRqudQ4dyKaDGAFiELRUeEZUspKiaFlEIKafyIYM5UYHGiWH2oj/KR6d5/WoJi6/aVXtEAW/VWU
TQG2AE0rD/9BY74wB9CsO8VR/blUTGPv8yOB/EfspU60aTzQb0A643Wwqf347wOEJiYxFUyMAK6O
9IVPHokpRVQdOmiSTXYLabdT8TDDLGQ1w7ve0d60zMar7pS/bFNbJPW05ldgC8Iw39JhRz2IC6oh
0n5JK1uITN5VR+Ay9uYudX6U7+Uu3YhotteNoUWGVvryxOO7GKMWgAyJYZ+lZzDibi0n90d08GcP
wI5tIrguhNa40BdlRjjrFpZWe/o+3AMQfZ+5INLV7z/IoRC9pFberjgYZ4tbTtBZpIXiR60oPRY3
PYI9BYNwNkALmQtlI3E9ejlt3Bm5sLXczGe2dAVCllYHW8O+836jWOd37/U7kPlwkPFelIatRcIL
c1weCl0ozIIuS2PvGFv8ZRx6u99jgAs83nb4zPzm9TEXncnr58TldnJvmgJ6AYNSwqb5mG8jF0Rg
LlSKjpa9QXOjhr4s2Yz+R+TJm8J/ux0PrlvjGK1AAWIpgOEtA9Dz5fYOmSW1UwPbyqf1J/21Ce5U
9DO6DaoD877cCdsLKyHvwh7nqTTu5LRaPie5w5P7foDeboK9roFymUNbvYcSkZPdmU4huOJWbu4L
u5zLsmGycqmG3c6pNmCX/P1EfVkWu+v6+jSILizAw6sIB3XwKlIWefB2r/rd3/xOcyMXwEfHchqv
/xXvfkX77jCJ2Nmv8Qbf3/E/u5wPWQWGuEgCvfDmPf2FKkNoB8fmd+MpzugVmf362AkSk5Vsa1Gz
wEsKCC94D+c4lGm0UBfHGaT5iHHxAytE/Fcrgk5wzjMbnLP0MwayixjXxeQQdLNb717ZTc7903sA
RB26JLZxUnd38evf/0falS25jSvZL2IEFxAkX7lKKqkk1eqqF4btsrnvO79+Dj1zryWIIUT3RPRT
V1hJAAkgkXnyHGpOH8B/mYHrhQ+RTR6Nl1edM+CVsEBFKyfRQQiCpBmbsBsiNYKijoydUryU01Oa
exNvd6y8MpD2Q7RnAJ+LMIx5BM6qnlR+AhnklIw2OBglGawc/iHgaY/e4rvhLZDqWDpikRJT2Uyq
UMRSkeSkRqHbmnbRBnzNH5BHP1OQ4Q9mY1d7EbWv+dSJnElcvToQYuKlCxEUaF0w+zAkVVc1EyB0
o9vrm/IExVzLoUfBQ7fh/aNtdTIvLC1/v7g4wLuABvQRlhaCRQvQL+iCckazagJKAsgp6kCtsnsg
6tI+gIQlTPSvIfhEfGVTRVudF7msmll4NVAeRTDBxhJ1joR1P8HzAmFP8ye5QsHQmvLN/fm6rYou
TgGOMpREQPWKrXU9YRBiJ42vQRG7/TnaYDg0E09zAiio6fswNWcHWlDm42AWG/+gbWVOCLO2u/Du
kFHNQnYGfBbXxo0pLMdKg0dCAfQ0UX3TtYYbDYSzYuuD/GtHYV5w2SxlVTfCzrRDE32vWOCnEizJ
wxn5NHiGM6tmKAC2VDjhUnI1Jke2+5hTSVtRucJUg6tjySVA6YJ9YnR5FEpJAcehh+a7/hTg0bUH
ca49/dTcehN+V2ZT+ayd4EXcgJfvZ+QaPWciVn0KLw6Z4rBBC45yPd9JQDI5nPAF2bwdxrMG9Tiq
OjpkGe57Fc8Oc4RDN0efihB2/ExxQ3AawcNeuzhD++HEKQ+tXfFLXvY/Q2KOloXNLdY7mJqE+kAl
3x1UqN9VhSVL/VtNf6Z1iW5HTvC2GkBdWmV2jdDmytzXsDovXCgJOmZ+TZJZodcYZUWNbMEzg7JC
C+oZXd7KPEGGlVsYbXAQZVk4ZsBtzrxpasT8eZxD5JlqsZX5kCzgUTauLCDkbdCsKiE1gJIV4yiA
0YL+fdEJzqXQnCgUiT9A6xPN9n0/WZtHZKJw2y8Xw0Lseu2QpRwAMrFIY2bgZXLLI9n6rnoQv1qn
d0orPMg8FMjaVXRlkVk5TZ46A3LYACE4KVA88mk4GY0JsEezqXmECWvrdDk65lnRy0lXFoutqAI2
UrMG5PXuT+DKAXo1GiYAlPsGwocBLJTGVgXLhdDYoKG7b+OPOzGPsSsjzCkNgTja1YsIkOjRc2h3
TmwLqTPYz5OnfXFsrbyK0AsCggkFYHT4BeN4kJVIxbqAbI30E6uCzhcoxuzD0aw9epg/OMaWnNLN
wBDa4SrHix3aGdfeN0a0KgMV4mWyZxxFZ37wXQPqSmb8PTZjj4v4X3WHC3OM61VKqQxqBtmytFfs
JgaOW+ct1bLe90bEeFzik3xWZFBWaJU9nIkXFmbs1popebrdGWbrKOflSVKaxT76rb5w5pM3QMYb
QdNY0TmH9c4qltTS44/eFS3/pNvic/FVW+Gv+wZXnl2Iyv+uH+OYwtiJY1ViQgfjFKUOhO1lxYwT
38wVDuZ3zRKYQACvAPqQIod27SnKOOK0F6GsMmUPNUihfaRAv4rIbnldNLfgZnRbXVpifFIW5GoW
Fq0YeogFc9hRT3WOp6NYmuVmNAMvNXeyKXam73Q8wPHqRr+0zTjoXNea3BqwXZx7UzINyz8mXu/8
7gDp5MSda456aYpxVGjcyWAbLRuLfOb78NhuhINwbjhGeKvG+GPbZWFUFxgPpNPNQVoaEZXKbgAb
hV7afVdcC+6wbkufGTjlAWNmBtRqrRxJSbUMaHZBGRMgVwUZX2fc1puP0C2+GQf5JXyaHmIkCZIf
ycQJ7dZyWFcfwAwWBK1NbQz4AN0H5r7+VhWPS1tr8VOd7Bz0VcNPQn7OzSOKuIpam438xlVruG1p
+uO8fyeB2ZB1NncjhD0wCYd4O52pJz3o3ogOV/Er2/YmoE9ub45A6EvodY1cDQ1voTceDfNN2/5j
APT1t7ANOlVWd+I04VtmozV7eiYFR7X0T96aPWypIkLuC6kQEKQwS57UUTVHYg1VRaQlEMJ4mdk9
hohhghBZUbJBH9VmPokeb++sJX7BuP/XMLPUuYDW4maEYfSFzlsRb10RKGHDqpYzPoKguXffudei
wUt7zLIKYEBP6gz2Wgkyz6hc1L4pS+BoNpz7hpYfujOjbOO7Lkxg7NKxZuJkaZLV+A8k2i21atSp
VeIq4c/79tYSaJczyZZcAfWKY7CAN9ZnsGsq8xduEOza2ULQa4tmZ+q8c4I3wiUkuchPFAWoSAOK
EXbxJi/tmqDu42Yqeh7MMvut8cwtt8W9CWXCKV0VE1VtF08BH5hoj/WPoD1x5nAtZLvwDo25G9Wx
yjpVgg30fVrdL/8lfRA+Y5M+Kv+iLHq1Wszd2LRKQ1oJk9d2FhhXM+kx7TkeuJYku7LB3IEpJW3w
vzPmhlv0gO5yO/MA6WnhEcm2cYGG38jv5On+JP7J5twuFOjV0FkAKgQWKqpWadJSDUMznulOe1De
DWSPG/PUIxcD6ji3tN5xclopUrviRrSlj3+RbsK4/34As4pDFScRJFMReEumXO1B1B8q3sijq1uL
EFFtBoQZsrbIBDKz26BtS5iRCwTtl2ji6WIa3EbDxaVvZhKK8MtoIErCwg9CY0zFTsdAqIe6mBV/
haEpPUYnwU6d1Bu2gX1/6dajpguDzMx1sR77oQGDKgIMcxrM9w/ZbJ6nTbEZeFEGb3DsDqiQyqt9
2Coc0XcoeBWgzG2NJtm2qNib1MxC8+SffpZPgdOieJXsFUilcL5iZRGh+AJ2ANQBZBBZMdm0JKn9
tJJBrEZRvDZRdrV7deSJIC13GLOM6NfSgSJahHaB2b4+KCHTOLexQVAiqmpboF6dfAMkd+7RoNId
w5yziGtD0gFrhA4DkLk3SJ8qJXSuQwDRaCrOz7StXicsKSfbueYpQA+ilIDiJdGg73E9JhCPVzMe
NLg/A9sf7bTJ7ICajfgmt9/a1NHHfV6eZx6N6ModcGmVvVSzGQpLTaeg0Fh8lan6Lteyozf5t/vb
YMUKoFJ/Z5CJSTrwfhVFCoDiEIHvmci7lhK8xejmvpkVtwBLLjLWC+s0SpjMFFaxL8V5H2IKkcl0
q17rrSqBmkieF8eqNvQnn1TVS5Ry2T5WLm4A5xDkAbUB6AbLVd/2od/pQlaDDmcb6E5nnGqEt/Gh
Sj4hCZQk5/vjXHm6XJljDkoSYPgagbl6wi4XnUQonbiqkV+0JbjpfWMr3o/mTpAeUHgmEEfMqRIQ
o+yypXw5V9se3IVpyoP3rESQVxaY4WhpqpZhO2I4pWRKeQIhxieSHYpm5GzktXm7HAoTk4cD7oQk
hiEqnpsBbVRB6czVA5SXQbn3L9LcV6NifL6k9TQWIsqv3SxUxyxMRsitVsG5nI2zmLcyZ2wrWwwb
bEF6g8pnuUGvj48p60g5QVbd6o1znm3r6ItbIFibPmSWcQQSnLpA3V6b6KtkzCAii0J2cYqg3d5t
hsTOpuc+5wQ8a3HWUgr5ryVm7kYfypxzCUuT53vZ79ltH37MKMpojvpEnoNT6ZEAWb/7jr52elwa
ZWYQbDracrHgKIw3GY4n8aT1NunsKXwKe87zcG1T/bWFBOP1VOodiBTCArba8TkadjqvTr724Me5
voQ4AMFC44CpAgS5NvtSgnN9Pha6JTrZYfDGhWMfryVc/AMeMIaNBwyPJ2zNDS/tytcDm4JwREIY
dqNgkU96j/3UFgVOhWXdyH+vSvZhNhSpUWYDrko8N72kRBCeFjtF5wk1rTkEWGIXeDjA4TfKVL4B
0bWAYCya+LtIN0P2BAFls69B6I17+cd971v1+UtrzCkoQ5SnTSJYQ1MH/dTjMdlSA1IrQMr6M5hR
FMUZ4Z2nVgpUC0yoxV4b22mLXqHGgSZwZI1p32zDOKMQqW91p03Kr/ufuFYpBVheNxZSJlB+sLIC
UaHkU0YnOFUiO3373uHx3YWyHceGO1Q/ZQ0kbeALhJ6WJYn9oVUmYg4VMl7dx6yf0rDeChLZoWp0
VEXwexg8Ha/VObz8QMb7xroAab+BD6SH0Y1BpRRsUrzQSGv5G/KcbfNdiI3toaPp/sysbedLu0w8
OoSaXPkxagJF8t6SQ8ZL6qx54uXvL/YvEwMkJgkhOC5k7CoFmMG2t7VwF8cnvzeNjFM1Xdtel9aW
v19Yy8seurjoFULn7+dUL3nzN5XH7rV251/aYLyddvo8VCVmTEjdOHlRkL9JbHl6ur8uawU9NBuA
2QvtZeBRYl/OkPLKxizFUGb5DaSJVl1ta6k1C2QUVY82OwI4QcVLeqyN7dIos1qNoVS6r8ILh/41
TV7UFK/lA+W9SlaPeBztUKyjBCTMbHmUAMsSTVB3s2obG2+2j40XaQ5WyykPvgPBdWMwyROvbLnm
HOjW1lAQQ9vcTZNspHV9JuuY0aFMnKhCBa7p3+accmoqax5/aYbZyXqm+2JSwT/C1psLG3va7Gd0
uoOPXBQTkyicC3ndUy7GxWxhoabNIP5xyKm1RrDXEzSK4TGxz5TYHgpRA6NLeIQ2kWlUPSfy4M0p
4zBy6CuBImJOffEcdR9J59UjR9B2LXa7nE9mTwuyVsxiAmeJxvSp16FNpIO6Vqtf6rB3gCTiLN9a
7tS4tMfsbwAEWt1PYU95tskudbVvCiTnnht3tqYt6otuM9n39/oySUxOwNAUsJOhDxG9pCyADYUx
NWp8WKSp8GuKhx95Sjgm1tYJMPmlww/P9BuWWiVKSTsYgEOR7DQkj6n2Ioq8E2ttoS5tLBvj4vBV
EGQ3fQ4bmmyND+j3fRKsyKHbITbnc7ftd1Am8sYP6YvHXLQ6OB24ETDuA2zFFix6PQ30JEP8oc6N
6/dJZBZNaWa+z0l03NhZGr8WoTO8VmDlD2HixQD7LMZLvIJoqg+kPxRgqnPHY52+rZMuNtAODtpF
4F9Bpno9iVpbCWUvghKXfo5HKDlWXu+Cb7HfBJ5mWFAYcIBQmADmymwebca6bRBXAvuHyg+QR9e2
dVqPUqSDwj3ZxJ05PueADYRgpWlwlFkCyjDGr5la8yFwx9lsHngg3NtrYRn7X/tsRkeMo1IhI+x3
ln/GPVeD2ky3oX7uDc52tobQlqzn+1vvttjF2GReG9EIduWQLBTEgBRsQRG9A2VCYf5IrOrniMHb
oYPC3nt54LG53la7QPmjoOdYV5A0A7PGsp0uvKmUi67UpyCB0Pu75ltitK36zYiGTB2kY8Kp7xIb
8JqciqCt5pzaN9c8Y5rZqWU7Sm2kwLSsjdtRcqCV54z908yF2CxXz9XJxhhiPKqNZMnPZxhCj8pX
7c7fsh3ZKoca/GboAwDPfbe5v563gf61RdaH4rYBz5AIiyi1kc9iM9rxcToET/0GrNaH0QI5lZWf
IQbyKoERZ1dyZnbFn65WlX3g5THaHSMK++FWOBrPAfjWq7fYTvb6yxQ4aL1Fz7xVvciPoIe9P/Tb
0+naMhN3SGk7jK0UJtasg0o7eQ/z0m154kPLgt1ZUBZpWfvREDcDhjejZJp3Dert5VNjjGbRim8B
4tOsxgtz4GGTb59HzLIyccaIcSUINbCsXr8X4w2ea1b0azLMbvjTZzHu5AcwL9vKy7+Y1IV5E5lZ
SBCzaOVyaBJxJphUP0VDR+zVxZv/jzVylrGhlcvAf5BkYI9duQp6oV9sVAbtN8B5/kpm6dgKU7kB
lNH9FwP6a4zdH72hJHgfw1io/FKBDQOxTsDtwLwpnV6PiN0EWqjiCa7ACBH2PrF7uo+13skBmq3l
XSM5c/lTFr7dH9jqmXYxMMb9w3g2JsmHTSOSc7tO44Pa4xGfGIXgFIrc/9OAihkiE3Rnop+PWhHD
IZVz6J+qHvqinMB3dUNfjIjx+dCIw1kLIiyV/gOEjNBMM7WAc16ubyxwtiDtDhJpqIhf30LqTNBy
rmIcqnEQJGTKDwUxW9z+ysZPt2r0ogmBFYimEriVeiSpHVNTbnkx93LL3hwrF1/BxNxo+CknbcBX
jPVWVEwZyEi5drTkezgeUYUHXbFNQxDK8MKtVae5sMvcwWGNBuyygd0pfpapJSebuYxsGnFOkdsn
GrwFZpDXhHCnBMaC61lu5i5Wcx92BIK+aoJxSLTe+D7EjXxIjoeLCqUo2UKj7ML6dH9jLG7Czi2S
6sh7g04FwqZMhFMpcQSYQwE3CqZHRaggY81r9Vmm6cYEZBHR26+jEYZt9aki5AwkGcNLKn0HYnc7
hXjEMCqf6PLfBrw7/rbe+Gc2/2MO/X7XszlqelVMcoKCDsC72q9ylOwAzCnNU4leuDqv7bBws3zY
ImC8P5Vr7oI24/8bJxb02jCNxGaSAxjOY7QVKXQbRDVofyEjHXC7i5fz6mZO0daE1l6Qvt2Eh2nX
jOisgC0dglFmr6C9uZvNXE3tifamWo7O8v/rRnlMpHSDb4XCOee9sz7RF9/AxIlQFWvzdMA3CFrs
v0DkZHjIaA6+1LnorVwsJXsQgtkLRn3alZFcH7Ox9lpQq3LSequxMipcaO8A1zKyN8z+kcI0A7Qa
HyJSCEW2dt9tYu2n0LqJ6gbELCh6fDBJ6FgYeSfk6pqjZqSihA5eDhZMLU+GkQ20whxEn3riJcqX
gVZ91brvWWtnPVrX8IbV0cmmsp2rsTAqQlHWS5yh7jpabMIuNofpx30rt7kN7BxQ/OAQArIPxOWM
A2tpGUl6jDBK7nHEjr7+lmvoXFXbEnjmLpVffUVx4zbzob08/BjL4lvTaGcoiRiWlCmvfksUzum0
ejSCrkOEwCo+Cl2713tqIXuS5BrV2aTJHF/xnyBqvGnBrCUMoGDyozPpMkcdMyfgEXqsxupLbpUg
LyLBPuNVcpINvSKkMF2i6j16UU1+pFNiZu3TLLW2FIS/dOiKQF+hR7mgLz/aGLfQUMvbRk0QqIGG
mUdStOwodtdjXcD/AvQlQkFmgSatqap2wmEdjfEu6c+ZMnmpCoVnf3ws8t71QYN33yfW/PvSIhM3
lb2RThOqQ9A3mCtTQbjWiOlHBL5ilSu6t+bll7aYoEkS2nmUB9hKEE0bQ2Rq5Vs5cEKatcvo0ggT
NtWqEDaSASMTzsc4rswo8ARj5+Mhz0PVrb2GLk0xDlSkbRcWIfTeG3RENbljpKYWffpJYMt454GE
BKAezpm8bpKAiwFAs0UM8nq7xEMZJT3F6ES/gqXYqhN5OxkAdVLj0aeNqWbHRJg5OeY/nYQ3fom+
UDCELLE7m5ZK/Y4KcorziXjROwGZLJ6x++KgQNnnQXAmy98a+9EmoC7ODqU9m/4LuuAhrbKLXvxv
1RfhrPFaTKMRFeEUlQnqB4wjAa+iTqGEQxn5ItRq9cco4MZsq86KEgyo59G0A3DM9UwXeTZD8bnB
kXwmT5Jb7AKnN+zRkl2QaruJXQ4m+v3vb8Y1310WFVjChcyX7cEtSuQOiqZFgEG1qTxlUz9AHBmn
pmqDfGoAS3mrPjVNofHqj2uDBZ2JCquAvt0Q4dVlhrte7BOQ7R8TxW1zNBbwosS1k0ZXcIcCJUag
W8O4LlighjxShwTcQt+F+TEIXyPjleru/SlcHQkwmFgySUfcy5ygszZOKa5TbBA9eu66/i2uQeM3
zM59M6shCQi0tKV5XkY5ibHTGr4fiOOEINQ4qKFDk4chd6faq7uTqDqF5Ch4KNG91L/cN7w6vgu7
zHkdjlIXDuG8nKHIzybxVqmeiowHm127hy5Hx2ywOIjmIBswi6FGQNylaL8WoxsjIrkll7nmRmUn
2VWec/gA1+2inRhtvKBwYo83dcgrpYGenzVDWSLK9Ideo/Y0C0cfXVC5JLiU/r4/n2tHCU6Q/1hk
RXz9Not6JRdxlBQB8DOPRserO66GOJcmGFfBC49UNIAJXfetEhL1vhMGp2B4L6kFKRcZnV5odr0/
rLV7AohCMPCB1x0kMMxm89VSbeZYhZv00LlSP4a8QG1wsBXIs0ao0bUk24vDtP1/WWUnE0qMY9L3
sKqPx7k8xt1JDt9q4dSQDZhuK8LxlrW9cDFItiBjKEaXCArMDfFzkT6ECijGQ855suaRlzaY/VYA
mUEDGTZI0pgCeCVIaMogwq4ne2qd+d/k5y7NMRtvyvRkqkSY08LvaQ5R29GpO84q3bYnE5CWo/yO
pxTCX6Tirq82JQnaqkEgYXVTmkauJPfBBzr76c8I4ueuUUj581joySNgOjWqnnUgHKGkBK7MIQmG
fVil6UOr6gOv12tlOXGdg4gVIB31lldaz42obPG+XvCaPhpX0Dai97zW4rXdCL5MkKJRUOciwmZ2
Rg1MRaH0SBQOQ6XuBb2ST0GmPqQjUIEo8HlTLw82YrgDSkOTCfK0mXPJrw0TlDoQHwHfDJRHmPRF
rWlNmaV4zPr6s05Ohb6ReIJR0orX0ksbzJGj9OWcG8iZQ+M9Bop3dkhbmAPo9jS/dtpI2MvQswh7
akbg800Uw0qy3hRzyQTIdDPlYMtXZHTWfGrICd4/IlaigKsvY/aTroEVplkSp3XgGMrb0GEP7QJe
hWvlVIdz6xD3Rgf+QsRx7eG0TxukEfCqlOvfSf0S1q/3R7H2+1AVQ+OsDG4kKJYzv1/gDU81/D7a
ktEbAR40Htvyqp8q4AhHpIRA9yYkC+bKb9UAj4uCPhjtZmwcvbBS7YOEogUI0Dgg5cJBJ67lB5Bv
+mtzcauLmmQdqlTqDeCYlWdDMidPRbss+Sg843FGzfmt2RugI7o/k2u7AcI46DYEUewibnZtMqVK
1pJiea4J+5R6Ah5t3Fb/ZUszrxd6aWPxycthSSI4SNtlWJUtQUMlsOfs4EevImhhZLPjhaCruw8V
HfDOgDQWZBPM+Yq+GU1qRjxPOghLia9jZPYmyiBg7UHhca8fRVTwhYcWcAheJ83qbC59/8iWLS9E
5tHSNFOwYFiRP5B2JNyV46cecd6Cq7fHH26B/7PBOAmaJkmXB3gYQcrZjDaBI3/4+841vNCkT4Et
cTJE60OiS/4cl4PGUp1nFYnCcMaQdAm3ws8hO0wtx4Sylgqiy3saTRB4OWBPX3tIC2j9lERCbKVC
VL2C9F39gR7D/o3oWbnpSl/+TJvc2PpRLDxqedzu4kzKnBig9o1fiOE2iOv2g4y++L2KC38jSsHs
xoIaIPtAC8Ur+gAcX4Hc7UQojqETU8vnj2RqiUWDMYV7jASd8EKl10Clx92hjVL4SENB/9p08qGZ
NOFYV/7YmqI+zV4lVcF3OZbSA8268uyXzbgncdSeUqHukJUKSwNIhswY3aiDpmogyj/0OemgRgNS
JNmUcc2+gOA1wq3QR4+qVquNDUaweLZKiAmgARZaBLo5F1Pz1lIQtGLihidcKcFWUivJMXy8Bcyu
08kGREdFidJUVe8jRVm+zI+3PQi/bbnq8tycwD5q50YxuBVVa1fMByPzuqDqNigVDFvqZ1FgiXOo
vAbprO8Giv5fUxxzJXJ8kk6lSTKR7OVS9DfBYIyxWTZiAwYNTKI7ZKliq9BZ/RglmgmbvgOUuNPU
3nBj2kdeNhv0W9aGwByIovAS44r7nMHGemzKgTiCFCodul4IaDoj6IwQW0kDAnltYM3elRkMLWMw
0oc066TvXVrLv0gRiadBS2OnqKUIb0pfzlJbyIv0PUvogI4uo0i/cl8dd7EiZG+xBO2IIpdmqx6m
7IB/3h1CXc+tNtWUgy9MEgqwSrjVRzk+yJFa2XUxo8u5Qlno3ahkeh7ywIhNo6sVsCQQPR1cPwuC
1OvKUN4WctOek1ipXBGl69aKFWXaQQx1+NT6UISKSo2iki4UgTdIRASUJlLTE5BSzWPqgzLbLIwl
zDHG4DmATNJTkc+0sOMyLLddUVUfAaEhiuxSPXwnfQz99FSaZnUnh2n7LYZMuBvPabnzO1F5ybtS
8bdkSKJNl8jzWRqU3M2SSbUEX9DOqlb521ZqVJTuCWr4DkjTfMmkOYonFomTqffSphnPadlP6AVN
DX8/qEK2ob7QbfyoFCRTG6viRw6gzouCeQnNKqyF50BSm9zOIRfwUsRkfJaDVvo0SiO2gtQQWzMu
4/wlV/rqu5oi82jKOW11M0zC6r0AU+TZh0QDNfNSAcG9QLIHfRgB0Oj60U2LZniRK5CUmYFQF7/H
fhgdCYiHF5lGoAFJdRSVzUyG6oSTRUb4rCR+vM8iNQRDAd6vL/IkC27hd0poioWY5mYIUuI3pQ6G
rZ9mtWHmA6UPQyn7j4HSYgMXojpiF0GMOMzK/mEYEvFjghCnKScVwaerup/ZU19oj1mNxJcJOdBx
W/mRgKOD1snkRWg52ZFaSE5TPENmySBhta10mri5ChkxX53RW9a06rgHXV7yBZnR4bUEFek201MD
gDYUC4450hh5MFWhXdZF/T3Q/fARp2FnC3U2/dAyuXJnogh4QuZjaDZaCXjaPE3BQ9RHeN0ZE/U9
qHxlzyOOa1eMG7lHOz0JtoVRVi4klJIDKYv4SfCncENDRcV2SEpsJBqCFFnJx4d0mnu3mGnykRmN
YJIp7JwMovSbQdT60aSB2tt1PaEbT5BkqC1pHcrSZNL0Y0+qwYninDhFn6iDV1JaGxZI4FSAiRWp
McyhAFuRLYdNGiJvUQO+opYACZs9UcARrEWtAk16LXGolKQveqwglZo3ozDjCFPryZobMoNrX2yS
3yHN0Tg9FlX7VhWG70xKXX5oxG83fZgm7kTS5kMJhHZTqRpw20LXOrVWlzYIBIfXMBfmdyJ14u+B
JLqpaUlxBkxM2wet0TyAFH7eSnDE1y4TgEi7H2qtht5LYgzsewvCjw0OVLHxpwY3aWY4FTSca8jQ
V7ae83Sx1m5sFaQyeGbpoDwSmfBnkGO8LRNEroq/k4VfAB3rKScNzjOxxOcXEZ2oTlU8jDDR6c8G
lOu62hZ5FGw8G8vfL2wUSd2DEQWRqV78rhInKY5j+fRvVuTvTN0EpnqHywjDKHFUVOq7Xnz6mTXU
vPTu2nPlckWYlY8kOQyoCjt5t1OV17j/54kYevn7TEiI5sDB8AmmqsqcCkpwjfom6W/354q3HMy7
PU5kpU9LjKFtdnH3XhvPIHC/b4IzTX+eZBcrbvg5iExrmJDJtzCt4FX/HNKDQBa6UshvQMmNrSlM
YpdMYoaHQSbtotERssgUfd4jbtle7Gvn0gizGL2SDprYwgg9Z98ha/s4bwSL2p079CYIg7+Lm/uz
tvpqvDTIrEySArIqL6MaLAl322nenPoHQK9Oivdq2OKe98hZqZIAQqOI6B4BZN5gi+WiDjIpo8U5
NmXAewwnXTh36iGAfCtP9uMPTSg7l5fvAiZboZB0rIcE7wLVBITVrb+12+PgBDpYGCCWY2sWyESH
b+2OmoZX/s4tXBGvRDLBkBBxEwLLG+TetzDH6iIIlCi6H1u98jRHrgg4iKR9yMa7CNQghi6AF2Fy
CY9fd21TAKIM1QuK6tDNYxZSU2EhLYhBofGqMTPTmicZv/o8v7DAHOZBB75EY4ELGt30WUpfKZBu
huibVEHFK/pppOmJtDwKmdX8ClqBZCAu0ThwQ27dxI3SSPGfpZVBXWeqSDxsdPDJWMEx+sHZIktO
j127S2PMnqwaLe5APIlc3CLaHm3V3u2w+XXVjcLNGL375CuufnOMLs55zyizL4s6RvI/g9EwMpVN
/ZXtkFa2yE/Rjp3Ry1855pYx3JrDYwM8zCrqfMwlQ8SqCnxhAZeca0iRptsfkRUcWlPLIKctn3y3
2aIIoT8GR161as2BgMv6r2Vmdo16DgMoVyOnmLrlNv0d7MWf9VvsaRwc0i0bGhLnl4aYGc2NJPLr
EIYINCqfizd39iJIWC9cNvQrO6hPUF226scgB01QzSXtXs1SAMGjI+EI1QukebACF/dTg0edTEos
6KF4ao/6iZSm7lUIs0DIHljxZ3GaHvCoNuzs/d+s7YVl5hxUjbAwwsWV2m+6ah4RFksetRXNLH7q
IJVyQXtmNw/Rj9iDACBXanrVkS+sMydfJChCjsA5tqq3AW+yzVHSzPRtsMsdqLZdXh/K2vUCgAVa
5hHDLjiL61mOmjCV6YIkLvxHyE4M1G1LD6pIPq+0tBbRXBpizr1+qiejXwC+Qv3S1d+UYMulKF87
vC9NMDFsXMFdo+VonbXtCClC8NL+i5AGZXbUk6B1BmYbZksUBrJ28oJTNIaHAcyphmOonBTx6rvl
b8GEBchLTdaIUo+SgTDr+0FPd22U2FIRWUrM46JYW/vL0IJZkgrP0DAPl9BC9Ei4CWrdJPQ8J17x
zxl7cZYAS0PASYEnEkAX124Wp5lK+wym/HN81CQH90+/a61IdpQv/+n+/l3ztAtbbGArSyU0MGPY
6iVbJ48zcfvh38TOoEgEWgalRagvXw+nHqmcSj7AdG15UI3CbDPOGFa94K8BVn4yzduC6uFS0ulf
88Gl4UPhe1ThBLOrMwUIM/ifCPjMWTy8JkZ51XRLqUDzhsAVqgSictb91VgbCZq6IZIElINxg14q
ylkPgwHQkTDMzQxYIjqZaeFIPFayNYwKvTTEeLMoxDXJ2sVQ05Z7JISTXY6EpKO1TXPSIMdm1X2H
5kKKZkNRamw6q25KI8WC3A8v3lrbWSjG/fF5ILJYWo+0VeZilvFI0BJXlNGIFT4F0NlA590ocSoU
a4fepSnmsspLuUKwAFNL006knKHBxVnBdQsQAgHqGO2SbKijpGmmxUuZpW28snhUes5mWvUQFKj/
8/tsQJODGb4e8ftV/hV3MSRJkelctCQjnnL0WsMc6lQI64ESAUiF7eiCIwKyUcOU3lMbjTuIRgVX
DcBHhnxzO4MEDTS5chA5QVLs0ZT0OCFvPzcdstq9GUPTR5lFMxqMTSc9dr6BpDVnLpaDgw0rLz+Q
ceIWUrtzt8xFJ7zr9BTSXRY6YQHyg11VbhQewHJ16i/mg7kxUS9AsBOhupUA79FErUnLyZKLTYDk
7v1jYO2ouRzY8iUX0VxuxFChmzCwGB0LymsrPIqic9/Eqp9CEBF6usCV43q+NjEIOQhiROAJY3kf
JhJq7lxw0/p8/TXBuOpE/4e0L+uRW0ea/UUCtFN6lVSqpavX6s1+Ebr72NS+L5R+/RfyxTmuYumK
sAeYwTx40FlJJZPJZGREoeMBA+vVYfrDDTO3u8t9uiGbyjPvu73k5T+j5+5kCWqCxaaDeeYad970
E7Ssy/k7YYItumsfVMnBw4vzj3xUPQmDwqWbCL7XYgb7bdHmcBtRntoF0JlA/EWymzbPDfHz9D1t
jlImmi5bfEE+845HMQZD0CZg6oOt/XTUbiBN6Np3IHHfRPvmS/5SHXIcdwbK/6dJ8BYqCBmbS54B
SAKGSkXIhFG5K+LoaOrpX5yx585xBXajqSOLAyykbXbbQhvw8pA7KUkFwS/6XlziqPqk1pUAazgy
CdgWh+QQd0s8vT8Nceqtb7TlvfzfLrDnfz/by2Mpq2NvYtXUVofm5EsG1SrovqwbWRiQn7Vsflvh
MgYmb/VGxnuPm7zaR/2RebYfYJx6+NaC4j899E+jIwqH5ez72ySXQQJZiYjd4FvReCdjvqZubsfh
tjLReDO9XNnamr/u5LJBoOpRGIH9hk9ZSmdGzEg73Fjehztgk47Jw3TQ3Oht3cxybQSeNsw3QqD4
aiSvjMdk0HXYIdExyg4Bu08xPaYqb+aw6wDT0B0QWAEp5wBfJEgki8Eyw/fx8KpBP54LlpxNCR4n
YTpsDnkXujJeecN4K3BwMfzPrHDB0sckMcLZSgM61elkOJMfHcq3vNxQ061vxn11il+kmWhHdF8X
+cfFTK/no2TOp45tbWOyrbMGI6N/k6bOvOOOnSqPJmMyYINBWzoHIzzrBFt6MRGeWeAOGDqUZSRJ
sIDP6ARS4faioa9rdmRcATGABDgKSFmA+ecCIQtsdcpbBiSNO2yjp9Qz/Ar6muarX6Cj09+a75EP
rizH8pvjC0RGd4Iydmn69+IHcDHCoAIHdCt+APNuA8/+im7q/Y/kaO7jO82RPDN3DsVmPS4X9/eZ
z1xwFKCDMosMUwC5FT/HqIHALjw0xyksTJdoI54lU+jR0eYD0wj7ddNCd7mg0dSItWYF2+Zt2GOY
2rPvY9/cRo/5m3FLQlfa6rajbMDgL4ilxWwDOXT0SNBRMo2rCdlkaGJr/tKRQR8zS8Os//PQVHiy
Lo99Q9ycyY81+5zaV8ywbnTpj4lKEWlExYSHAo5aQE65I3eQskGtFXiexUoS+zIZ5Z3eS8Y/dlqC
m8IqlJf1tV7KAQhsMK9i3hnJnAttFg1KG/Zw2AZNdVIC7nE/0VGQSJdS3LkRLnxhm0WlDiOh9hUR
4DZ24GPFq91z072uuzP/Jf4Scm6Ji1rGqpH2HW7SJWvdbgCiA2CpWZBGa7+tWxItHBejKIfMFHgL
XC3tD0rBF3IiZLNuYmmuF/djvHlg3BSqHvxwgA4gRSPN276CLuJR35hedpR+GIfhubsRiSws7Xdg
cPE+CNQBipf5388qI1WtqiYaMNGRBx8k8hMCTFsJlJPsDPaHJvkV/Vz3bnkB/zPIzyBYaYdJxgYG
1ULbmAxwT7P1MwCr1s0sb+nfjvEQ4ISB3GasZjuHunefm9hT/6kttwemk7aOEnu1v25xOQZ/O6Ze
rmRZQI1AzecYTHwz3+i6l6cnTcQUtnTsnX0v/nEVOqhF1lWwotXvGdr5peDiJvr787+fxQOJzInR
TEZzhrkx5GSGWFReLUbcXNYBeQtCKb5R2MdNagGYgsKHnOp2dGP2Wsv6TMlPpX004rk0EsTCYh7C
YBsGuC2MVPC9LQr6f6AfYNFWjlGA0fjYz+kAmmEFHQRBFCyu35ktLgpUK5UMo8b6hWDakfDEr72u
h9nizXoedf/XG+6syK0RYqoMFiqMXsWHsj4V9KnW3bzadoC5oYsQHxTqDwDmKRhgEqlhLG8svCGq
oHRTravKPBgyU+kCRKAUKuCOy0g/vuiRBNhcHVuFV7RBjidwVj2lxMzuwbWUFO6MpLxVwGYyk7RT
0c5bTCkYTsdcNmQBwE3MxaxKIUAUaPhF/SlWN81waEUSMSIT8+Y/2xZaZo8VSPpQCsbkLulyJ8jj
u7wW0b0u7o0zT7hzDIdLb0UTzDR92t4YBFTigaQcYmjGeY0RHyw7DR09pjd6Be1cQWAtJrAz49zR
NtSlMkJqKnGfUtsx7tVN8K1x2nwn32iPmVdv1CckT0gLrZtd3JxnVrkDaGi7yOjL2WWtcGTVr5NT
EW6LEFNGgnJ6cWv+tvSr1Xr2DeO46S1aw1IIsupal51WFWx+QZTwiYZoBSF1AQupjjtV6atAS4Nv
fn3BRG5wGcZmSgnsLz5Tr7wSCzZO639/8YNY0BNHRYr0zJeGeRznzIAuixuhPS8bbgaOtvRWCh4w
erRuaXFUAdcz3LORzzDWzLmSpEqcavO0PJj2IGh80/c/08Ap4jupTt222AzajmTfxuC2NB4wCCWw
vuQoHjrmuQU0UKB4fLmncz0Jp6jAO8TwaPv6tniadmDhhqbJ5jh6BIgi5wiO/caVBDCFZbuACFgQ
kpgFJS7tBqaUx1IAGBuOwo86xNAs+46RgHtmPGuJSLR1KaOAEAeMFRi61vGKcGmsKNDfAKkuyiAd
ii3TTRZ/Ms1yjMIN85s+gSzdj/VlXTQIJTpMqgOMYfADQ1KJEqVEexRQmuJmbL41Ftqg7C60BncK
6POUjR4FL8K60aWNh6LBkhFNGFXiX7kJ+jUkVzAfn+gY4kn2an8z9qLCZdEIiD8Bs8JwJjSLLpfS
tliHRyX02mq98Ztg2lehvG2oSEFusfwHhgSiMPN8MGRJL+3Ug5qYCZkvg1F6O9b3EzRvwrq5gyr4
BsNYfliFD9DVfhqhV2qnH+sruZRdwKBk4Q4Muls8B14aBzF8blb2fPeAJrzEjn3xz7qBxVW05g4D
9jvGSDkDiapXTNZQPpBg2s6Y11KSfQrI3rqZpcMMhPL/meEObFlLLdAwoEpSCcg3VIyRZX4Xn/S/
4Jya2cb/s8NtZqVQhh6U46iXUcNGwN8lAHUqYGcRYR0X99WZIe50jqzA7MoJ61aoMjhvPgAu0tNT
q993xMuLaNdYf4EcQYmHY8CyAEjnYR3l0NlyXSE90uQwTu+yuVPqv8AlQ5YcYHfQlhgqf15KWoxO
tYQeqB3HLmGgIMTZLHoCW4rocyPcIWMmU6yHOYxkpvUgm92jLVIVEVngEoOm5VkxZsg+lQEBU3Zv
pIJPsVhzA7VhzNQc4Nni0RuJPEZ0qLErG+tNLkCCcDOqJ6l7icNHBWKWt9ItuuCT6A69tIfOrPI3
tRC1dmrM/ZshmTAN/dpC0re0vFzEWjqHLt+9ObfDJTxaywPLZdhRKjPfRur42LO3erIfzOkrA1GJ
Q5LP9eywlITOLfIxkSdakRTYTImBad0mc7XuKRFJpYiWjwuLTG0gqhDArd7eTknoTKZTEUcLBTd2
kZk5Os/K2oI0g8YIzJS4caZsdDLzsx12pSwCrs8PqGuficvc+qikRAUcwTXQ06fjxxTgg90G5VPN
OocmpasaKiq5vwBz4LlJUxS8BoEHjO942DHFqNJ8HKa9fGhzctd3z+vRsLS95hct28Z/53THJfHA
KAaGqUmYINVdNbcFysmJws7JYg3j4xXaYQei5d5gvDP6rpZ/QWIHLAkEYTBiDe4dnj/P7DsoLqg4
RGS8lg/FNsZ8g/zdiLbrfi5E/YUZ7kzECwfVEwIzbYvRvZbdt3r1s81lb93Mwna+MMOtZttNVR/N
JDFpE9/qIMojmHZ9ZMS+rYvAwRSH4KhfOBkJ7v3AT4BS6BpFESuSXMUNjvrYrF51tdiE3c8wAKvY
cEJIYRLs044GwVIu+nhmkzuNJV0ajKpV55Tl1dOpTh4dRysjJ24FYKnFb4Z7Aupa8L6DD+Ryd5dN
ndFoNjSMxbazoGQ8ZYdqooI7icgM54/GakoGGWZYu63Mh7jx03C3HhbzL+XSB5EtCBECcIrNzCOZ
2gCa6QlGHt1+wBRKtLFrdK0wWg2JNNHj6qI3IH8AUSOKMzxxXC4aJO6wpWZTLBy8ztxprHNTUb9k
2Yhh4a9BuhEEvZdGmkzDcKthoesEfglwM46gmjCo4ORfijMFMjNAI+LGATL6SyOUMlWinQREe6xs
gxAvGxDs8Sp99OzexqgyQ+M0KgRfaskzBdwI1qzJZF5xPsSDiYtxSUG631qya9dZBR2YfvAjbRK4
t3B2gZP2tyUuI00TMTFOCvdCWwf1kg5dFHtP89DDSbNfD78lp1QgrTDyiHeVq4swiCyD1E7QBC6Z
uRlkcIXH5masbcFpvBTlqol7KGLdxC2O+2AV6ey0iNACspPcicatjlW0bkzijLG/7tDS2p1b4s79
UMomUFfBoVzywdvomOSztze9dlo3M/8Zftuem5nX9ay8UCRVpnAXZozpngz2tihKQQJf9gTarvNW
mnUGL02kWUrwJIqOVpb/HMF9Zb+RbjMYfxMAYOr91wqX4qJE0Sro4QAJVz4U3X4E4STbrq/V0jwa
lGLggg7eJnx8brFKBh1Leab1gia7m/5THqOn8fAsuekN2xl+fRPtyQHvufcg578DevnmcaYaEU2D
LEX6+Y/gNlWUZXY3zD+iHe+Y8Sp1kSuLdHJFNrhPVrOhxokLG5bu6/R9UMCSLQL0LeU+PMhD7cfQ
wALLt65YqibgksaZBOaLzzILj72W3SRa7EMo1DUqy7GUsHHWv+BSLTEPSszdOTAQ8ZWYgaGsAUrc
sNmX4KK5i3FsVFnhNDV1zXID9o5B1LtayhjnJrnP1ZdqSksZGaPKyB0Qca46ZF99qWwy2/J7kgmS
u8hD7svpNZDRgYlVHYuycFudfQSl1Owh8fde9PI32abFJojsuwx4ZMHiLj1dYUJABrvkzOGC/7nc
6HEfxhW0RHEuG6mvRdEe3Nqu0uebnrQ7HDboRsYeiJWe+l7zgR/dWPRDligE/gS54DrjgPrFgJwD
lHxQWfH9wiEFj0PE0GROOxsUA/uo/B5b7ybx16NpOYJ/RxOXciTME7O0hL8TUdhWLtEvBMVn72VE
+mBF8E0ulNvQEL2oXDuHVxpMFc3QNVC58GQ5dMrUsZTmI2i4wW1NY4kzRW4d/Fx3bqlPCTsmJCzn
ESbgAS+/pg7WD2YW8C5TzVs5Md0xNT0IQG0rKb7Jkm+tle0NkHYYdNxRo/taN7+4beb+IRrXoMjT
uIPW7Pu+BsUT7kzFV5tk2CmRr9IelcQHBuEEkbu4pGfGuLNWM+QoANU2emFgky/N12RK9nZDfUP6
m8sM/tx/bnGLaoC2IjZruDWGYB+SrRuSE5TjZNex4j5uZa8OW8eahLMoIg/nfz875nP8JBDDw24Y
lztQCbux0TkGaChAQH3LxtEFPv2BYnpQjeVd0LWnrDTvSTS0jtSm2yrpHAWyCX/xiX+nC54lDtQz
aT108/bBg0Ea+jb1TN0D7Zozfq5bWtyoZ5Y47wdSg1UxhPc6+65rTpbuUjx+ASQSzLOivSB0Fw/P
M2tcCi5G0INps18RGDHl8T1Ae1qhopgVWeGSTzgkhmSkcyQZGADZgCbFQREs+ESLp8mZK/O/n4WN
1hpdqMwZferad81uj2Fnen3wirnGjW5Gmyj8yDEcs/61BJ7xarHQYDMDTEvOPXfV00MVGgzRtpRa
QVm6VPlCjw+3IHDfQ/yHu0WStCkNO8EFjxLDH2JzB06l7d948tuEerl8GOyJGJWQV5qeHmISAs0f
vgbTJDCzuLnPPOFyZaG1hdWO8EQf6b5uylulf1JyCxgfUxAPS0+6QMvqIAnFpCFAZdyi6XbbSFpo
o/gEvTpjzmQ8pWA9116J/s4mvwvujcHJdVBddJtGNLErtM6tZ4iyvNFrOKqikVboj2Z4CC0Iit5A
ribtPkEahF0AhcBeBURw2Kx/zMUkcuY6t8oNGaqunhsCRQSe6didzC2NOo9mLzlEP0UsPksECRcr
zZ1JlIZlmOFK64bTndFvSmD+jX47RTXKtydNekpVj8UC7MFiIM1Y6HlDaFe8nZKdDrJdwGYZhPu8
7iFk1mxyS9p2cHF9NRfP95mWGRxUOlqzXCD1o5GNgYrWgBH2gCQqG6nTtykuMpP+jtryjwtCMOej
mrFl6OuCY52zNhZUNyS9wL1CI41TJ+k/bQWZe5WakTOpxsu6b4sNZ5SfmCAEF4Mq870wWthWIxsw
B+Cjvm2S8tg2VeEZLWV70Nqa287UvtqoahxmdYWnMYgOlsF0ysxSJG92vc4ohWeafhRReGvmk+lQ
1FoHRGHq6tawUVkKfoLECxvdSbVvlOmCnHqdui+tcRt06tU+jmtYayfwk6vqJiUPFfvjZuZsBKz7
gATMXeH5R5wdSmqYMErsCKOr2fA1MJM9WKR/KeK2EDR7FrxBsOCl3tQwqGLw75eGLoUMZXDq2tL3
BqRjHfRUZcGKXZ+w2gyjABGyDGiDxbcZlY4NKWbNsM3NzzTYTymkdPY1AU1JclMUb+x1PTSXXALu
B5or6Lig48gd6HIrow1HR4iMjhvJ2hnWafpzlJQ2Q4v+NcHjsEp1MGRSwkRd3ab0W2VupNz/Uy9U
gqoEyCIdW+xKr0fNWo2hYE/dOLUPegeti4rcpsIOxUIOxtv1vFQzfggz6dxqtTHtocrR4xkgerLy
j7J/LCB1NPYukJdhvmkkaX7yW/ftOgfDJprbmFfQQB/PAygkSw2jAjK6bpy5SnOKrBoCS/tiEDFx
i+zM/362i4jaxRSEoKgfidt2pzH3yXRf62//mzdzejqzUsYD5A4teGOA4ye0MHCvnHQZ2JbndTsL
cY1VQ86dGX+hFsIdzlUUQgKznb1JT0P/mMv3lUhXcSGTXpjgDuTQKCfbnk0w8knJXqk9WgCQ9HMS
veNdF6bYPLJKgHQCQwE2y+WatSCKlMZ5eIOVj7S2n2SrE7w6LVqwcLVGpxynEw+N05Q4DCLopLtd
7bbxm679cR0BD/C2AEVNNCnweHLpQReWY8N+PZ+Rl0bztaBwkuA+xzj3+ldfiuFzO9wdSGU5UMMD
mtdm5tE0dSgBkS2ec3WBP0vrhcdjPN+i8wsycK586FrcRkoTveXavleLH+mgCk6BX53jyzY8ugJo
TILNAMxCwOVcrpgpkVJmPW5z5REzUfvvKnWIV22C78123GSO7LzeqgfNNzaYOJ2ctwzTDv2BeugV
OOiGAKf9EWwokCLQq9qur/EC7RF+Gj7irFo2v7Bwx22N+ch8zHEd64zSadiz3AVOCFYpjLE4dXFr
2z91M35stc5P4ke5b3Z4PX3uVM2TZ011WiB9VaLL78JeRG8P8jI4akATwm/3ukuDBgybuCKa6U0w
dTd1pGy1yvBHbMtxEkEjlsxBhha7Eg8MiGhuCYoCegEDQZzVzVR+G0kA7tBssqC0XqRpkzrxqOgg
S+sqY5dLGaZWdb0nzsTIcKDQl93Y3ZRaDohGihzqntZMshz3zUuA3vCDUfS64a1/s4VsiCMYUumA
aaK9zj8rgrt2ajVpSN1o2o36mxwfaxEoatEE0ocpgwwDgElui4e9qtQTwSnfsxMe88bkiHp63Yul
4xeDUr9tcNt7NEC0DU511F/1+/Rdx9cFWtf4oUbfu/4xpbVjdJnA5rJbGlKvjZkpjQ/2qmw7vUBj
yjXqPaU/Iwhlax/rbl3fIxG0kAL91wR38AaKbGX46KDpDDaDtEt+NoYX53eTvVGbvyhgz01xH8ke
aRrqHUzZEKWmym6IvuOVb92dhb1x4Q73kZJuHBpFho0qGp0odXTyOlqZYys3mihLLqT7C1NcOaaQ
qg6UEqaG4kuRDmnzs2TuQLfrDl1ZAThext7FCwLo1kF0eZmKk5l2OCFZ67IUJPJeHjwkjTfYgpwi
ssIdKZbB9JCBVQnwy50x/mzthzj3qD396QnJOcNdyKyS5KMCcXK3VPt2LzfRl9Tn1VuexD+UXgs3
/9vScadYlraWnQRYuiD5aY4bO3o2m0NK/XUrV6fx7BNu13jfAbYfj/CXH8gAO74djnHrpjTUNnpp
Uk8fIxFOe/EDnVmZ//2sco2YHfZlmoASbLS8rLO2au5mgQR0XCLw5yoh/PJHVwABwU0TR+ylpSLN
Ig3g9tY1MZ2pq67UuUH20SI07HspjARng8gat18nvQuJpSMiWN3eaEHfOFXZRE7ZK61vafLomAOa
IpkNErH1z7a8oL/d5HZvl8yMfxRu1uOpzBQnwttcPm1TVRPk8PkPXdRSWE9lxvthKAJqyPyVWid9
1+YRtlZugcW0JZuiiBxwwm8SZXTkqfEyy3YHTcSrsrSwUP7Q0SsAwxY6y5efsYp0mig1gr9ldzaQ
zjU48vc0+0QxjNE5InDy+nD85eVvc/MuOYvPIm/VXu5hjkBvIDFmXQynwNuN9mAML1HkZ52bJ38R
O+cucjuvLzFUAPItRGZbuERHizB1mHFn0o1MHq1akIivXyB/uUgsoEOseVyJM8eYjqa3UbQQlX8B
kFdrt420T3LoimpHyAu5mClllkcoFUTqry7IdQT9Nszv/aHCFE8Jw32QH+Uaj8cfRflSSSg/0smz
KuwPTdqPbQLdz3ILzh6vMLptn2nbBrTxtt35QRl7cq75pvTHLTZuUbhs0VYNzUHI2boT8MB4rszN
95gJgmv+G1f+zzgq9AwxwcujEuu6NoN6hA0pbGtntHPJaUIQjvVm2m3GLr8Dzb1QZXpx/5wZ5RJT
n5FJZrRs0ZAoXmI2bEnYeWUOLueo8NGrdqFf4cbVN6h03sTGTy2ZbnXlJZUlRyO9lxujp2vTsQ7y
vwrDsx/GJS7ZpB3rZawGYJROI72p3a6Hasb4pRsRtCQ2tLwl2aEX6cTN0X39EfCkAUUcG0mF+9B5
XLEwVub1YPnOAIJCteiuyUuRe1e47zmgfqH0UGrP18/LRGJPXaZAaAfBDqGFANXVhOeGFtoJRgs6
Dl191sPC60nyOE4idoKlk/zcNJfD9GFu6cw5rDP7Q1RVe7SwBaG8vIozBvH/ecflkBzTVl2Z4OPZ
LfNZjW68lEDORTQ8tpwyzlaRSxmDmctqPMKVqnagnL1rtt3PCMzv2bHe5Ts8xj2oJwuqy5Ds7Xbj
0/rRKnKSC5Uyb+mQBnAySpjX2PEmNZsNZG8ENeviwXrmI7dDSdB0pJkPVgsU2pNvFU82jp7kGHde
LUN95vF/84rfd62t1Ri8QZ2neM1wa5pHk/2zbkIQgFeIpTgY7HIuj6XimWn3wiJy8e/jFg69AeCp
kEsv95bW6ChWp9mF/L6tT5W9W//9izkTTF0mruGQG+NLHTODKA3esVFzyMlxSEwHrb2TUT6bermr
0RrpWfO5bnEOpausdGaRi4EqM+XKVmHRHPdmAdm4h0raGcU/QSsItsWYPjPEff3BlkF5OcJQaN13
jeHqHebvRHjARW9AQj/zgCm48HMbJxkmKda1aiaVwfGWpWwvj2nhhPK7jKnMdhKJNSzVwEB5z6Sl
eIeEjtllPOhdAXmprJ6d2jX6m6V4pu23/X79Gy1GBeDJKH0JXlZ5+JtUQKjKMrF01Ey9uh2cGE3R
3mxche5Ar+xIhb9ucHEZfxu0uStz2BZllA0wWBVbS72rIXJZ/JCtZ8UUeCYyxN2aKfRCKUOTxqVS
hdLeG2snST5VxbVFbY1fADM+0DUEBURCsXlxNbn8VBkZKR3DFiUfsASufDAPpst8cAVHu1lQMNkb
t4N/Fx++PYC6y+3eT81N56U3xrbycwdLDgpMUf5V1YXNd/abdG6dSxnaNJrZ4JH8/l3a0IO2a2+K
x/RNuy1vprv4LdpPm8dEdoyH6oZ6I2SSRKRp1xhPVAvazJwNfWpof/Av6Uld5mDLwNj8GLr6Qdsy
L/SG0unddhPPmiOOug0F3fdrklzO5rwsZ1edMQ362oRWj/tJJ1c5sjf5YXyQ3yvvW+4Sb3QVBxSu
B/0Gq74TwcqvWcs441x5NNhabNt5D4cPxQ40AptgdJOt5A7+8GBscY09pneWL5pvXqwnzteZK40o
rrfgEIBZaTfhIcBwikOSOLbbfB2rZ/0ebX/PvCWe7KnbSnCoqEun1rltLku1YzXIo4b11u4Vf3Je
yT3zP59Mp/NNTznID/K97WpbHdj25O0EYRsHKrfrCeWagZVbda6c6vO2HswAP0G91RSEWLt5mhzm
S+6vrQeBu/dySw7aRsgLP2/rq21PVNzh0aVVZL4aZr0+NrTHuhMnRmg1m9DpnP5d81sPsutueQNV
YkzpVG7mB24junkurvyZdf6rN6ldEQvWAxUMmP1GtUWkbUsWZmp1NO7Bh3clr1BKaYRwZpDRSwFh
AlYqFr3/L4YuEI64sGP5AAPnwkfJ0yGOZJhoQAfkVTsk6fYTkXPzlb+Wzg+6p89Qdt5jguIVuJf1
wFk6YM9tc3GjN4o2KQFs20nv0sGlOVi1ZcxwCez8f5xEhOClFrxT1/hkkHZXEwxpnTN92U7jGvfZ
B3Xw0v2YAobmRm7vFt/QIBlmJV/BOfgLBcCHKR7k/jPPBcpQRVFmsnmNR8f4Yu/JbVxjQtGl0JF2
LDf50HDRyO7/WV/dxaYTgFTweB69A6nhZSaO2z4OqkHD8oKcJnWs5IdJjn3ynKivseGFyQHqqusm
F8+8c5NcwUkibQj7GCbrecy030GP8h507DflPtkNBlSKHOXOSHAAxU50Yq/xBpDe8AWyjeu/YyEv
AG8Exj7IWmu4THKVR1A3WciqrHSZ+VKAHzS7B7ILPUULAixddW+JKtOF8hedbUhs2eBOsK7Qqao6
WrmpVLUrV1m/ZXaaOXoQ97gIpaJJs4WUYM34FmNmpoT8BvdR06iMel1uaheP6b5VYvJblwWPRIve
nJngPmIe9Si1DZhQGlCMFpPXDvf9uF3/RAt738KxIWMgFJsSkKrL4DQr8LdEmKiFKjhaoTTZgEjY
Svws+LZuZ2kXwBAaY6BvQT+bv9VRJdMa6ErW7qAcGMpDkGz2+lYLwHDn5MoecotleFq3ufSNLOAC
dE2Zxbr58KMaKHCSHnCNxsr8PIDMEhHRrC21W+HWbxvq5fpNBqQ10wQ2krJ2Mxn68LVb5KXTQnmt
9SBBTicvbP1QNAS7FBwWulwIcjDi2Dz2obTzMrKtoXa18S4IfkTsVHQ/15dvMTQAs4McJjbVVW9e
ZsWYj5gogTzKcwVtdap9QUoYJ+zrup1lV37b4dJymEdGlrWwgyHKRLvTuztwxaybuAaX4hsBu4Pp
U5ziOMHn33BWDUskSqF0PUdfVjxOcVDugqR4rSfoKRuyTncjBcC8lsv8iJmHfW1r3+xhTL18oiJN
mF8jQNwpNBMVYpAOzyw46bnaWNFzLVASVrt9ymjqNDZpXocipA8kZeXXqOdMdeOhBFgEUKfE65vc
uoMEsIlDU4JcARJavsMfL7Z5QljqVKhLjsxqBuJg9gfIkWiaHiiEgp1IKtk2KtrqWIa0fTFM8LA7
6VAOsiNTI3rImW78Q63EfmtHFe+cbCSvkT0opRfqUfcYBYmCAK4dpjLosbVqfF90c8sqKEfLUcFn
4BfJWPwcQgmXJvAnyRsKdMCDklcznEjp1IMKwW0RceUvACm3frYCymVApWwADY350Dn7lIPUTqNV
j/VMoQ2d0xcs8aZgmT/ZEwh/FEcbtQNqqU9q/JSr9mSNqhOq8RsODC8zUifMQievvycAC+kNKEEK
Ba9p/Z+ibS3ocOE5DUDHOd7419ZUAcdZZeAbq20EaWTdKQp2YORtPaoXjtcLK/MGPluJaLLyzpBh
xYYi650e6nUIuGCiNY5sRtNezpvkKZHtLSVQaC3Z8LBufnHfggsPQFwCQAtfzWHcocAUNPYtZtGO
qVJvZSk/BpT+xTGITw0stgWEp82ftJiWA8I7nmo37Mh9iUnBcSZ8NPRQ0DtbOqGAUsOLGXhPLIJr
+uVyThVoq0g25zvoQgN+lOJ1ajQrryJ9daopisaJFqoLzagBQglNvlG7nD6vr+lCzkXzCaUSTmIV
0DHuOK76Ma7acs5TqJf67mc9s+8ZGyYaVBTZ4Y6tusizUiOQxVTU1LfN6igbwWucQs7enkJB8p1L
oasNCxpvVBeozVB/X64rhMTLNJ7DtC7QLtROcQmBKtvvhxdGR//P1w/4hv9scX7pQYi76Ahbkn2w
660RtrcyPaZE2v+FHbwvoaBHu1DlfYp7ZPiJIlaiULUeRxWlsyE1yk/Ig8ykRoZIqXKhlAHdyUx+
balI1DzAOWdJNGXzoWGDZ2jQhqdsEDXKFrbzhQkum/QgvrFHG3l1qAo31hTfVkav7Zu/SI0zBB3/
sVGZ8QUnjSylgOB77er1Z53lLgtOsfRj/etczzwh/54b4cIgo6HRxHMYVOTXu4ucOCx5z+W9orxo
KQaOGbAb7tDedfbWFsXGQicZxnHnAa561mTk4n0KpTRPUng4YbaK6LsBXFoDvUvQDA29pg+ddWeX
TgEFdbWBfAEFEsKdh1lfSe0I5S2I6Q77INa3CmPfgam4KWh/1PXclSd9b2jD67rZpYhUFXTlQfRi
KkiXl7u6DKiUmA28jFmzbVUoihl/cQHC+fbbBFcYpn2caeYcKhg1fuzl7CkOB7eNJm/dk6XAx9eC
BCCaVxA25L4XelfJRLocubC2PSi++Wo57W1wcq6bIUtxgRsQqgED49mYRr9csYqgI6vqBfhTQ6Uq
nNTGB3PqwBg8OUtqw+9Dw/StvmInqyv7uzJNEy9VqwD/Jwk/0onkqB0dIoeN6sSsxRBFy+rCk41a
Gt06jJMHiHNptxIaoJt0Ustt2Qy0dAJZZsegJ9NBj4PsjU1qTJ3KDqq3NrCzjRUqWeu0Zhsdh6ae
Hm19KMEMb08HEA6EXt9C+s9B34SETjFhuAMNkxLMhLguZIZD0dz40owUcN1CLYqdlCu2R1kYPFiD
WuGsVMngpzrLXaPUe4CNGXRj1MbC824YPtS9Bk1opQr2Uh7sk0JS90QyNko5aX5ektGfhtIGTM0e
721VnrbzONrRwFx17YRpV2QbLU/kR42Z0OjNmK7tRpDov461qWTOAP7TB23C+zj438I2ANdMnm4s
DM49s5Qp267CNL5EI8Udu8gE5kgKAHxa/+KLFYU1E7Qh0WEiir+AqrbU5CnBxVCGcito1qvyrhvq
dq+jm/kKaFsASaK8Y14pMetOsbo4d1g89oICavGsxxUO1x4UFbgaXMYd9DViOZfwK9pYdoDTdfXh
pFmbsRHUg0vnPGZJ/rPDxTcWUBtZhu6LVUNMbfo/0r5rN3KeC/KJBEii4q1Cq3M72+MbwR6PqZzz
02/JwP7TzdY2Md8OfDdAl0geHpInVK3QE+lMiMP3j13Ho83gjYlxDRmqDLsmxv1FhCR1a4JppbCT
1C1rzqVwEQel2pCcQVMJmqcu566lZkPkGmMiTeDkmVOphwJ0urq0vm0q8/eyd6RzS2HWKEFOrehV
rBHuX/sh1h/irOVEepbOiZm5ChElIoEJY3aDZ6+FHs+4WkF3NSr8JLSmBwj3FBTvhWIlJPlnLua2
HxmbQuOlb5fM4qcdTILpzX0Hl7im2Qsdmacwk/ZyaOcChTYjsgEJ6Bh5Eeal5TrHYkJmaRsN4N7H
NBZ62Vptm6QryDo9NUlZPdSmQP7Lzjq7rTMWT9NyrBMdwTPV9D81vH4ho4Fqpwp9C32uP9w2kaWx
nT8NGJMfQYRX1shl4mobOym1QIjhFvITCNA4buunRPDSGFF3AQ4Y3CrQK3plKSPqpkZt6FEl+agh
dyf9Fk4+niE2PUKVfewdyUmc0BM3UJ5HgEt5o960NSDxF7wYq5Bzai6EsuePAfvy7FjAwMzMcRPq
VIPSUmODJ2aVe763SW0N8eyVBKm1OrKoqzj1nvyBC0+szIs87Vn7144AMHeffwIz8wM4xapQRQlP
G21N2ZW1Dbds83pxAYHuRbDLz9WwbI4grRWpFPN5lMVXW32bIAMIp0et+75tQ9d78RKG2R8xygAC
sQQM1Azq7lPEhTE/5PJgjSIv9n/dAjXPmg6C3jlKA/Ydxt+ADmaYAh9YdIi8pP2aFG3XyB9gkrI1
JL8lrbfx2M8htfSn0UJHH7uDqdbOVCkHITLglO4GGj/dHv/CiXz5UfM6nDlBpU59v0NYyDaI7rZo
1BdQETtuxtAh2ttUrg3xSHhUqrN5XG0nhL+Q1kNfNDi0LjHFykRvkVw3dmqI93GqPSaRztmy11dL
DOsMghkW1NKFYSxRIiNnxAXNQi95YuwIBd2MwhZEzxy46xvzJRzj0uvWbISgBhwJoYnUFXYAPotJ
KTkwi9Z6NirGWnutkIbWx8RpsbSm9SqPRAdPZFvAjYlX/rM4JHRkwcvgioQmpstFoj14uLoChjEn
W9RSs5TGHbgqVnOtCWsKaI+AMDwIPw0wLl6iaKj9boYUI6qk74A4NdovibIKfXRoITSCKKtmyfL6
ts0vmR865bEFJVSEI/dyialPg1YaKharQCKuqcgx6SuOg1zyXucQ8iWEUEJsoQwxLAFFDUJwQpYg
o6irK55vD2XJIM5xmEUKyxizWgAn02PLqE9Z7U6g5A9yt+E94nlQjM8vZWgj1QqgYhnZcMMqKhn1
U3bV7JPw9+1RLZSOoFz8bIUYB1FlaHJMRfSuCOt2hAKLZRzwRnBNWz4Vu8FOnQQZcsmdvK1xCh6e
I/uZOrzuxyUPcv4NjAdJq7ZvRXRR21WbuWnm9lO+Atu9pUo7gTqC8HV7zEvb7RyO2QhlN4RjbgAO
rZhPgjzZRqSEdgmCfY4PWTRNFIMj+4dn2BWNtdSXExHatgHbwWoi+0I5gD9v4lnL4uydoTCeygSx
Riq3HWqJU683urUggF/K3w116hbGHW1Xt2dvoZACFnOGx8R8srIsEE3AqPLRMr51aqVvaB2+J69q
aqGaoaC28DI64lo+lqtm5R/o4+0PWFw+JL9RSwFGDCiIXW74jqjCEIwYrxChqo+GdghiNt7ba9Fx
nYEwJklHLRB+JtXPQ0eUX8OWd8AspAUxj3ObjKKh8kZic3FTnFTTAOY28MWeyvwuo78q6unD71D5
qrqTFm214kAFLxaf/sP8neEy3sWXJZDfzzu+nqgj1Uhn6LgR8VKN1y++y9ExqyRUXdpNPlDK7Kjk
f5RxL7doQYeoXJFZcZ24ucYRr1jcbWfjYpZsyIsSienZLuqtGf0KuwOtf6m8s3oBZc6tobJCnYuy
2HKzTizECY1cONHQWhjpZJX04EowTp0Ubm6v00LJECDOoJiFonEi93qGp9AgWeaj1FnTOjxMnnBQ
7qrKSjfUHnfmL4kTSVlwJ6iglZAfRnMj+MKYc65AoQShPZo1m+Jg+IOFXik82KHunCOQ7LY5h3F6
YTdfwDGDbEifQEsAcIW8T4UHKVpLwgNnInlDYmxx0IreKEVgVOpDjwLNykm7Q5s4HcT4/NCVum+o
+FTGTjTuq26nZnd1eKqp08KxBZzZXXpSYrw/+WNwKyMce+m9JNBMCVOPpsrCoUdyarGy+YdiP4T7
bg/O1Yd2lQqWv4732VGztsFzzavUXLhcXHwAs00yXygSNcYHDP7KH1ZF4ATmr848FgGv45E7Vuag
rUoxTEIVUIQ6JfTQEbO1lK9gBcnk39Eqes0lJ9zQO/DP7dEr8FR4H7xwAm+wzNkIod5BL02sfJs6
veIoqEyoUjek7yR6uW1kPCTmVEz0fGwyDWNVRjQh7spkOyYP9fjoh7yDY94RzD3+fAHZFhiQXRAl
qoBUyftKeW9izoV6oawIhWUgXMZTAel1RGEuTbRWCtlX5objEdI5/skE6VmyKslqynbjADLJHaFQ
A1RUzm1JWdim4LfCpkB6AiLI7GMhAHVEAQL9ufOLOBX82zBA3tGL0NUm926CEHkE7kdTW6fFjnYH
IdiVCB6oO40cIQSi9fchSAblETlK6sW+E+WdO9VWL+7iadXnjj7h5QP5EGUTGf4OiplWaAxuh06V
JhPsenjpgsJtmg+59ZIU4trpaBXxDnpfeiOuhgDSXqBkkK2Q5wEXLAe5dhVdH8jXQWuEcbgIyOS5
AG12O4MHpKhEMg8xuIJFt1Qr57aRLs3wORTjbPNemZpEnqHC/axgGdikRxWm4Bhgci04nn0RbJbv
Ruh1rjdiPB2deoRACcCSzrSGdFqJgmY10pvQ7/P2GBXN6vbgFk7mGeh/eIxja+sxQ34XeLHwIuql
Q+QnWmurqXVv4/DGxXg1yfBJUWvzuFTfSut0Zci/c9UjaLYsdGNjTDwx8gXAWWhk7hbDswVVKJf7
UZADw0d1WYscoSvSYhNO72NzELLyFEouT91nYRahuT5L3aFlBIlkBizN9HIyqdlCPMi3x+J59CdE
BlZ9xrGOefUZL3aBw5hiIZFAqUUdPe8QWowPifQU8mr7FhzlBQRjgGQiZkhKzFvjKzb6n22Nx1K5
OAiC1O0cOQU3OmMK8kQ0iGNgspSgfW2yyemK4CGLOHeGxXGcocz2cRY37CRD0EIRKDH8G2lSFHSt
b5s0bxyMx4+EAB2CExDK9E9RumRErAth0v8vEJamRVFzQrFBWntA9XejbnpDgeflVHhw5orNehpp
2elKjpGIrXoC55FDJJ6c0lJwGS1V/1t1Il+ux9xH0EAZrrXHbDqE2l4doQY0E0WNxCnCbJ82SAYE
PR7jkLSddLeEJNwQoCmmyyy1Fz2/f2xiXp5gXqKr/XT2Ucy+zbooa0wBs5u2z0b+WI5HSndJvevo
QYrdrr2/vZiLbuIMjtm+kS92WSTPNgkppy40LSF8TWTPjzlZLt56Mnu47UDMWpjzHo6ju7Yqd2n2
dHskPATm2MhLCiFRMPbZvfIGKgK54XaaLwReL+yF8RJamExZXGGuElV8MqIoAl98byBzPN4NneCC
0no1hLnV1A9gW+FsuqWkwwU44zwCOqGetfexIcSn1EfxAjZ5e0qnu1rbDhFoVYRdJsgc1EVjRNQL
R//MwMeGaOrKQEJSAE9wCo/lZ26ogPKuhKJkayUf2oPI07hdskaQ8IG6V4ecPHowLnekMSh1MdP/
2K3ZfacVWsMRC2ulzBEJd0Ln3c1utHMsZkL7xpDTMg5BKbqvocKNBqJ98aEf/Mdn+aH6nXNqABa6
GUEveDY0xjUbvpJEEtox7O63eAxf9Mf4OP4pTavY6aNNXEfdvKj31Lm9Jxat5gyVVZosdGig1AlQ
8Tp1++8utdSDsglQwWyBJ+U2GGfxVCZHYEhFLmYDsJDodECiYU+ZHUcPBo8OdOmQOx8T47YDNQI5
VASclJgbLVF2QR9CxY0XIOLBMI64lYKKpM0MgzY2oweLfGHxovYLNYYXVqHOTu3sSjAaoz62Mwjo
6CzDq96ip2wvockqf1MeI80KOW548cw7nzzGD4M9SezieZHq7IV+6Jb23ji1Jbihh0Zi1RL+gNL9
qass8z55uW0evPlk/DP8ZlKFFZAJ+d0bLzIB/5X4fBuDOzzGgXRjDNHC2Ta0AwEZ2rtkNbtwq2ZO
22NI+du0He5iB3Sasmfwntsch6IyDgWntoZGNWAjL16mlnRSkIi3tAIdUe4vEWUFOueOtNASrqFd
FjSTIEdFRSArFOOPaWgWjVTbChQSh+SUJtsYFCTEkdPaCaPHsTxk/rptvXJ0hPIYxR5nuuctfelD
5w8wEWEAo7WCjOel+U7DRM0kU9CV2IMPoEuctFDtUbSwtiMogyKIgWnu5Ltp4XKQFwohL6GZnZMb
1AhRMFDbsbajIFKuUls31nG/CeODYJ7SfF+VbznxKv3FVK1ODkG+4BLxjyR9aHijqBZ0ce/NCp3d
VHRJ44b9wSj99QTGZB2tSmQlC29pXjlmEVl10VlN9T4EIhQ+T3TKLLB8EBk9IHTTQbO8Qvii3tcT
ammMd2MSXKFR7GFcSTKkLdwCaj3lNhcyt+w30Pj1o42WTVaTbibD00av6h7j4eCTk4qKJhpRJ82+
aLijKErTcKtIc8ec7pLolMmOJq9QW10U6yE7RekmGldig/tq9pIatuivI31tmC95cY9CM5tku2S8
T1DsKcUOiiX18tFoVmlMULW8V7VtRO+1fC90z4H+aiLhP+3japcT0EnGGz1/SGMvqz/8/gl5k8x8
1Lt1rln66MXklGH/iB21tPB3raCp59RPUAmS3dC3lPRNrH/lemgjJWLhUhRrBwhFgC4qix6F/IOM
tQNBWJTu2w3IywpjRE5N2daCY4a/5RxkI/SXOB7T6CQUod0ikQJe+3VqrGB+dpQ/++U69VdT892U
dmTuRf+EMBYIXY34swcrV1Duu3KekJ06uZk52HG3oopbi/VGaMt9Q9EQLJ8S0ltibnhG/IZqoVUa
QhGMl3dayK6BQxpV9hCtA3ctGrIvt0aqUr9Sg3YuxrGljb6p0MfeuqGV7GurQfPUHTnoz5ULC3sU
qcVrNl+C1xCLgsADZK3R9MLszDJR0WclAz7aJ45s9zZ0Bk+VaPnW66O2p062/Y3E0WvtlpyLjjz/
MuMTLpCZjanlo6ZXONR+yoN8V96W1vRKSwu0eKL9oLv6oXDr/bgONrpTOJEnDJboUId3Esze9tZn
MPMfdHUObiZ8hmy3dg5o39E8OON+lb89ZxZOOEffx9ab+XXbM13fgpB0OZt45pjritgYRR35soE6
QfpeyG5dFFZLeOObv//W+JiTTozTvtRV5K9SKz0qNtkFKwik2KXTeY3r7+o1uCzt20NbSGRdjo05
4dIAfGmNgTlNX0rwCGSrUrEqF/FH56M5HNESYfcca+KNkrk1J6RKsno2Y93cEtXzhyMR1pxRzQb5
/55JU5yffWd3sGAsoGhbASPS6Keoricx2xRRbdX9BzJOjpkMH00vQysdMge+UdkjWrf6sLuPY94L
81rmEg1qf43nSuTHNBO5MOeUPC6D92huRgn7JnLio+98xiB8mR5wqoHWILPqlYHG+37V2L2zVSPr
8facXBnxTHsHLl6U+cqiCJmMyynphWBMRNnHNWqsVrJRglutt2r9IP8zfxqAQL+O0gpwZsNbMUBm
MiWFpoQ9Am+yJWiZVQgu4fJiXK0wg8LsSbkjUzLUQAGTgVFZE+5nVh552dp/zDfEzgYrR/Lqn3uh
GFRmh2ZFn+q0jHpQnN030VMBrSuJsyPnn7gwXQaC2ZCIWAq12GJgQiSKmyQu01dZQLuLi7br/KC3
UfItoJyZE8dcsg6QwOsaVg0dCexDL0Zfl9RNSY90oCfWuSXKL321k8nbbSO8fjL/jO4vDvPQmxS5
C4sRE2jiXudI4IDy6Fb+JZg23RuP2UOxUw9gg7JrXiXk9bNsRpaJiVrLH3IGZumoPpm9Gca9nWyw
6za6aL1C5M0Fy+jmh+ai5awjF5BZyJaWbVi1ANQOzT5EZNgzbfVef+9XgxdsjSM3HHEVy2JGyDhW
QR2zXg8ACOr+wUGbqCWDzAk3tVXGJ9e5JhW6RPsJU5y52DZL8m4UgTY40snwut85etZHFxqleJ9N
nnYCD3IS2M0HrGlc886tq0PkBx0vJBQTw72zqfpRyvNMntIehVUoae3W/RzFUrkKbYvbYuYpgVyB
DFoFxmi0xtALE9OKy1b73XqiDf2dfbktPv073a0QDjmmd3TV9P/JdiAphNTFfNVjW89aY2qpZgAX
iaXfyj0K61e+k3zKT5Ot2uWp/eRsy6t37jydZ3jMtlQFOWmCIO9tXUYlS9NYqD+1Q68GJRZYAVq8
/qzbiNf1BwwiuTyO9NZPtFTACI13Olol4tSrbCV0FgQ7HDBL16fR0T1hE4GQ63uw9fdiK+x5Cm2L
Z4iGjgYotGGmWS3tKilqIyezM0r2ivRttH/+yyDPABgXgMqyPqUNfHkzaKjyziGmEtmRaDyguSuz
2sJEvQtS+eA1ikYFIejA8gckuftgTYvIlohqoRfMMqfyBHaGTWyAnqevHg0VvaKFAIUAzufOc351
9Jx9LuNAOug3liBexdGjbbT3/mOC2sgqeCzWD9AqWRu/waXQO9GWbAdoNjmDPTqP/1wBM5vF309g
yQ+JoEBpWMWMpdOmFN+F9t4IIbjwmiW8OPji4iPAYsxRDjzmmK0ddWoZRjX814RcVzYVx2EQvdsT
unzaQfMKTaQSaP5Y6ZAh0/E8nT3yBH1YCZf69rhSdyS1xl+NRZ/UbeNVqJFc8dhnFt3WGe489jPf
HPlVTMIGuGYob5Ri2iNLbdN8dIPg9+0hLs/i3xEylz3o76lTQ4FkmK9h+KKE7u3fn3cIa5KockHJ
C4oHcGllAtB6DYqSnpYwSapC+88x/DtzeOgzD8Rox5RX7rE0mnM0xg2CT2IK6gRoo/na0lUOts/b
w+EBMF5P00N1kGYAzXhUpK+mW9/+/dlor6aL4MGBJwcKddieb0keCdG6qrc7/RNKKDlI3sMVullM
at8Guo5TYqMisvx/kQzmhZUPBIdzDKSQiJ2Nrl1EnOPokNIv6scrCh2CMksaJ+vM1z7MiA3K7xex
QzeDauRHP6lXnO+Zl4YdOSha0VSL0xq3WGZmR6qUpMvwPfG3ZKHZuEFRUW3l+yOKlBAQaUTOK3Zp
i82aCNC7RSscKjIvt5gSYnoC9N3Z1G+dUd8XBM38kpvXzu2BXa0oOoTBKA7eVMSCUarDbDB/6lDl
rECcaYT2u+XHoiNMw9YI8/0gNF9ZyL22Xt0ifwDBzgZOFVTSsln6UQ/0gRqzLKyApxXqQJyetPuZ
ll+fRqcqTQSG0T1Z9l6lxJxJvS5vm8FnigawxqhgdWG2+zDFKHGdIGQ6dKZT9eJaEM2VjhZUsEGv
UPz6POFoCAtQISKjUVDOI+hqd87oJkhC8AU6uMGYuc5QGTqlPuQjVfrZo7dDrnkXyiurAQJeUgQd
PoaG+nhmfEkHwl3S+bFt+K4SbEppN2Rum73dtpnrFCEDw/gxkI0IolBhGsUXBKvoM/kUf40OlOcV
hCU5h9w8KRcbj8FiNt6QBVKjgvMBLmdTDdQKy5NpcE6B67fUD8isaQLJMORcmZUB/0A4VTVN7Ewd
VnHSFhalpmTrjTR6jQku10ztQYqQxxQ6vpAMQb8oSJqlXt3WaXvfgRmK90VX/gZbH/wWeBTouLDI
LC/nFPXQO2ohpzWWsYs2cWvSJctvu51eaiAcRWzeLI7g8/FG1T8EOr0PSk5N/ZJngL3iNQtaAJBu
MxNPQh+PniKCNKj8nei6lRpHXxTuWrP3wCrFcUOLOxNbEmosOInRCceidXVSR7NgcyH54CVO673p
o1UyKPPyVxdqEQ5L8dTQST/KRDxEhqA70RRzNujPOl8Zm4nb2typjqouxuv6qhEMnR9ArbbQUHxv
QCVEBDF3qjwJZiQ7DSggqGUOcRbsqrLEJgujuM9sKZPw4tejCrz0cYs8jaArH0ZHiRMLBHezUknj
rViOWeDGE37JqhutfsrNUHIKvwhAFJg1o0snLX2WtQYyZk0uPYmNInyXWV16ZiTIL6qPREbSjKkT
BQpuXKGSvgit7wcWTY3krqXV8M9VW+gIBjHJPBOI7YkKsyZiqIvdKIXYevLkCBA1BcGLP/GI1a43
+CXK7DXPLpO+maVqkQAlREA6emx7UIeO9m2Pde0XgYFzDvRn6OsE6cUlRlGluT8hOoPQBWSMUIQD
LttWsoKAp3p2vWkugZgXWWxmjS/pABqQ6lOE37Q8IFE2VVbZcW4k82Pp0lRBTA+dY4JXHu5iOrM4
gt8m5qTDZYW9q2anLnQa/bHLj9gqMe4mKSdxfHVRhocEFTF6qmexU7CqXs5gPEBiXu6yxDZkep/K
+l2m/m66woGKktUaZDXkX7eXbNEjQMkZujY6roG4bF4iRp2m9K0OXe4W4mTGPfoIsvY105+C7qM1
70PZUXDecEmdr60R44SloOQWbatXgZ8+kUFDkIBquQ+a9SAhPVnHJ61SONO5PDpj7rRRZPBqsRGY
qGnaqp9FznOkNuP0Eyxvpr9DmJkOtqG4sr7t0toqpH+2GgwPV2v0z82SWxrzBDeURve1FCrZWvM8
tY9DsaXRvhGsWHgWq7XEU8e9bnSD2SCzJcpQNQcFCBsCafO2SGVaQdG8eU47Z8BFPXbQdwM1Jj16
Q+aYAlU7GjyhnKWr1jkusw8jOcgENP7AXOvGC/Vh3Y+8zMv1VsfQoMqLydSw/1hCMUg1NHKSYQVp
tC7qTdmvxzK1Vc3ONZ4w4JJRnkMx9604p5puQNjUNiiyN1RbGyCUFNOEYxy8ETEuhUZjOVUBYHxJ
sYrhDtRlKCWw/fEraHkCc0v+BBELKMObcChXvOMquKhq9LfhpCW4yjyYkWmZ6n3lP7YihGgzzvXi
utUZdgie0ZmgmWhwnIwzkUqhKysyX/BAk4cyT7N4RPMvjVyhvK/9F9PwBOXQ0o8RjE7GmkDnszgG
qN6SIs/odiLaMqFhkRaPybTONCfMeC2TS1N//n2MvWplTWKV4uIRSluwJXXjqtLvSf3ZhJwrzjWN
6TwTIHwHiSlUIdCZf+lWSWXUUqBiJqq5GCWENNYdaC1LKI008X2pjU4gEStuMjfJ4dmT94Lsct9O
yt8q2cbDSwYKOw29Odr9wH3zz/Z1eaRdfhpj5q1cELBuYhLKdDeKKIeKXJTWVJFDzKcoXWmR08Xr
XHASmjoZL+O3tMdAtvTDUKShl2T+/7NrSFlCZhva51DUQslOThULjQOITd8+1K4PbYzwDGS+p5yB
xKhnzmgMkF76hSi42nh6uiLBU6+iRuUk86Kd889dTegZHGP1ZTmqNBwBp6mRbYBbghwHAs073rNz
yXqh4Cwil4Db1RWTXTsKMLkc3paAyF+MNtX0EODZokgfScLZyQt+A8clqM1A4YjjhI1X6L4SpaEC
KNSqaRStsHpl0fxEJSsmdh5z7o0L63WBxqxXH8k0EQagxdFmAndejwR7GCiWJlup8k7oqm8ox0QW
7PACklmzSFXkTO0AKVfEFZvW6fODyDOMhQW7AGHczdRHiOFWAKF9aqFfEfdgTCsS3U5Xcm468uKK
YT8hZw9xeTQzXdp8mkVKoozzHCaP4bDpw2ODeB3iZyoolLKnMEI9WPdVZ19op/CntU4qtGuCxAN8
8K0dhpuGrio/caTWrXoZOr+tFXQr3ChisBsHp97890MQGkJ/P5eZGvjHNpND/H7VZdCypui88vTy
sxcMV+ddcXlTw9zGKgNMF9N8S/HLz1x1IFcYkhUxGysONuLoVuGqIHtTcuX8rtG26ZjZpfxgqm9J
in4z3hG0FAQ5GzmKOC4XqhYTvxdFfI2JaY5RVndQO1uFQlHdofqQWn7/1laDp6p3GTpqUat32zcu
OCvAozgAFJVoZP0pTzvzjQJiAjVo/ObJuBvMJxml4HK+HXhd2Iv76y/Mj37ROczkC2YdAiar38Kq
d2ixzlD/d3ssS37jPHrD+I1iQOqvMxC9IcamG/9o3RMC1qO+LelnDq4ybiJoPrQZRw/yaDwGDfzD
1Z65uXUgTx56ScVbCfkedOwn4bOeu4m/HRQo8ZivBCGVBlcczjCvSwZx8YWoCtjGEc5EDps5NPVU
GCs/16BeYtUv7QeYMT+JE3yBLgCF7xtUytIv0He+Ngdjx8smLqwjoHU8R+f30xVjdVw1pa9XOg6C
aW2AYr3xusH951WEPIWEJJ6ogwhcZLZnkeoFirMFHJ9laDfGShO9gFgQi7PU0IEvinJOPfjCFjgH
ZGseNDmrpGLwYTYoN0iiwpogEtbuI8KJgy/N3dnAfh6nZ3ugEyk1lNTEe0KgtqEjmDRYNW8P8EDk
S3eiF62aZfDcdtDjbu/bBJmaitNJunCOQdZDRkERQhKwBOZsiTVhSkkM+0Pv7L7OW5uU0a7pQzcH
XTXtIs68LfjrCzjmbAgFPCEEETaXyF8xhIVDFMAkglsaWwNzyatB4aEx5lepLWj7MqDJmlNFHxGy
8kq1HtCLIN/HPNGNhWMakauZU3JmCNbxVGKWS4WaVYNUq70r9pHXrZKn3Bu31aZ2jQ3qCJ5DWznR
Pfgzj8J7ZeVu4UV7Bw7Hql1eC9K15Vx+CjPNouhrWasLka2DE00btg1YCTOeDOL1XgMIWEEREDTn
SA/zDlKnFJkgMP3Zcp1YSuuUAoSi9QcuY/v1UQAcYswxJQNF3ez1JwJ3v1iEwJGk71h3EcaaylcZ
+t+ddp/qvR2onBfeTw/q5WFwichMH97VkeT7QCSn99Amb7X7GG1Cr3WfIH01vYUPv9PaDe3a7qAk
31iKE+4LK9nmj3Q1ucRFaM/jJViu9+nlJzGmnIh9Lo3pPNm+W2XrztzWzS9TdbKG8zxYSE2dIxH2
EqObYtFDYTcGSYVGEOT1/XClNz46YUkUrUIzVXFzqvIvJdDoQyAZgae1JpfucdG4/rfohDUucZRo
32v4CtSP4tXggkHCbT4T0bobncIqnRDbZiesdc7oF6dZkXAHAIeGioqQyz3sVyb6z0REn5vyUGcZ
WLzvDf3XoDplxfGEi1Z9hsRccFI1EqtsjnPHPcqdwasD5kJxQFGssg761065V5p/PhuxsGeIjH8y
FF8ZJQJEont5706yjnTEyS/+QyZqBvpf1oPVElWGIBvGOR8h6nao2apUWx06VxALqNpvX3kQw6fB
PEq8VsjltfsfLCsX6lMxolo2j09yIrSDVcKdZqIhxRV54u2L7vXvANkkuEQrrU5zIAmKqyaHfrqT
xrfbN6flbXiGwRz+kiAUehsEsV2jJEPK3RTB7GZCoYgfWmr33EWWMG46XtHEwshQMAKaexUBLsS3
GBuJAkI7Iw5xt4/2unSXqG/pv984ED08g2Ccawi9qqgfEaOKs7tGBpX8M1QrpvEktxw3vhCyvERi
fOZQGpKIFCEeom8xWKKqDEWT3QsYblZ0T44WinwUK/jY4s5zqrcQUfv+Ft8TTvzjun0DVEBgB4Z6
iohsAZgPLj3KCBkkY0BNOE4vi7SW4hlb8aMEL+RL7iW7DFxA2+F7qFe86rmF3XCBy/iXskWQUu+A
i4KsRHxEZ7CBQmM49Ghc/7upXkAxRqN0SAUVaNS3jeS7Ed60PxB7yAuUiLYHqXyRogMqcDjvpoXj
4QKSMaJEgDwGyADw0g6sXnqbRK8y9xkv1zP/CnMPuEBhDAiNrTUUqzAwU/oauw8iOL75UAYPSbj2
ZU6UZ3FEoHpFRTFIeMA6cGknYtvXQd8j0qggUNAhKxfWNk32pOWs1uIOP8NRLnHivpNJ3ACHTidZ
dfziqePdVeafYKcNBg8PMsfJVfbCljVGkMt+jTiEnFu5+M3tLVkGMCD2NNeWQx3hcgzEQHRAnxKM
QSKuFsuPk/rPhYbYtujxBQuDgnZEnGeXEHEgqT0GPXupr7x40Oh/seBzAMa/B40kD1OWJraa3otI
psvxSU8eAt51bmm5z2EYs6qissNJhXEE9WbKXvTSinyORS15mnMIxqLAPEaDIcZIjPxFCH+ZuWsI
CMCNsZWUHG+6uPAa2L5A8o2yYLaG0IiVHhyAyK+p4V5pCrtO/5kfbl73MwRmMDEuK3k+Z5UbHAmI
AxUq5xa2uCBnAMx5UDXQaZBNlAEIwXOoPEF4A5qBnBVZxAD9HBrE50IgtvSJ+lNWxtDusvPhJICf
LN+T9Pu201+4vkKR4i8Ec7wkUFWLlQIQxXhsZjoWByTiXXEowYRclE6mmxyPv+SLoUMmKz+tAFek
9KhuQCcbQdQxGFelVjtyjicXOuy1PfxzCSK22+NbNOozOGZ8jWoGej+Hco1q30vrUH/RiTNWa5Da
3QZaXqu/42IOz74zoMc4Aagd3jU0U4TvqsIxucWxIIkFCRkU0l+XLJRmCvUXBORJ8dQXz2GwUShK
8R4jHtcWB0hn4t8lmKjTtITjF8d1lz7h1poUdoe6LO3wHybt74h0xjtTaE40EgrebC14hQaKVVUh
9Fs5JrB0Is/Me+Bxw30V+k+XR4BYyAlILWYTJ5ZiQrbDcMT2xa/+i087g2EsTWqiSAooYGTxXhDe
SsG5PVdLL4lZOQZLbKByBRf7y3HkkRZl/lwoUE7Q2QHxoxHFDgnltRT0O7E/DlmGWhI5K63MrHnU
J/OPs3cBdPPNcea5CE5lzDvKSKgbzQRXdJR2qYeQryMKFhK3Hhks30Ul2cCB/Mk/3IKcPclZbBae
oi2jGpCyl23Ch6dsA+JS6dVEm3bxjeiBFxyle+md2IJTCRaPH33JagiuPbNi4vzHzHZDUpNMUAuw
B+OUx9BGj9Y91E7lze1VXXIbqMOYLyiIzEKA6HKQQYP22trADoAKquz/6cbTqPPizwslVgjx/AVh
iYyqdITYlg6QFvq+OXVk4+DrvxTdM1VbQj43e4hMr044m3vpkD9HZTf3SJC0nVHrbBc2uVUor7fn
bnGJoG+CNQKPCupnLueukrupmApsiGYQNNAP6lHtkdGX0XGtx1pjq61oppxduHReElROIu2OInWN
vbkM/4ezK9uRG1eWXySApPZXLbX33m23/SL0uN3UvlPb19+QgTuuYgklzBl4ngw4KykymcyMjFAn
ihYJbAatlkN6x+rBv96UCni9otba6j1jXtmU0Z0CbbdDM2Jo8rbTixvmr9NydQQN5CaxZqer4iMz
95X1Q6yS28/x/erkndmQvlzVdxBKA0kqhs/2YUOdvtYBPnlM28cJJeIm8ArFJ8y/7djSpaMisgHm
jYwdLfLLr5mmiqWKFEY1pFKp6lc4dIGdOkr6jeUridXizpk7hKjwo8ov84uQTAWnHjiVXHAqeVOc
+1xpQcqA0bdS19cGohe/2Jkx6WKYijwNhqrDbVo+jho05N/Adfc/rB3kCBBCZjFySzoJCg/NNE97
fLAq31aJ4pjWBx7Wrm6Alj1c4yhePAN/rcmjg5VRtcDAwKEx0l5C68dUv3N7espyciS5hVwBUwLa
GsjwuimP65tgPJgZwIpiCkXysYgZmHQz1JjycTNoDz14iWwAyieQwiUOEZAucoX1ZdW1Y+qmR/W1
F8XVZ5ztW0gg5vYuKP0k+4GSq0rfdoDFsUMf/dKqp5B/3v6M1yDRCxtXNfvR1APdqGGjsbUnxgR4
X8CFRH7FenIC7H6nRvlPDDr+iIXiMEH3JQiwb/+Eq/Rc+gXS0ac2aY3Uwi+YQZY2oA1NA1L09mi0
g6cjOx+jeOXcL35YCpJ9CN0vDTxU6TwpQLUC8qkA/m8Vva/fxcQDiGiPffsc6l35VBFFzzZML0Xj
BLrJ+YlyLdmZZdGpG5Fq5BDbVr/26L66wbAYc8aFYs4MbJUHP4yhK4ZChYCrHutbZbI2ZfSfs8bZ
hIEhLAxrLKA/OyNLwGJn5m4/8X3FLJd1a4NtV8FuNgFlM0i4mXP+K2UyRIyVPaEFDfmhbMcq7ijD
qY6YY4fByqdcsqRB4wXYJshCQG7zMoQbBcgFGWr3gKT1eA1zr7APevHE166KRTvoJZmzoifQCNJV
YaWW1gCLge+SkSMlv0hV7ZqBYLhbV1ZcWjySyLaRQAHfPOMsLn0CI0iphWYyo2HvAwhm65NDwh1N
EzcrHpTizRBHoR8yMIGtkdkuHcVzy1L+2+WsjsI6Bf3SeGdWdzTfM6q4unpvhm90WrkRr3NE7BId
GHw8L0BEhILfpZ+xFvJshACeWwJAoBXseexe7a70OS82ZQx9WrW/IyQ5WYp1aGjw47+HHUh/gbZ0
brhDJPXSeiRaXVQDVGTRN/42YjyfFerGji03rMk7Nuux5dpKJrfsMbi9UScCUoXJuxV6bWoYcHg8
JPrrwMhBGak30BatPIOfDBAVjYl9IKXq6sFnphlrO2spuhhYa6A10KaEFvelz2oQUrNrcVqK5mSV
YL7dW9DlqKzRQSHJsn0LytjBBoSEkCUbdMyyrH3yqzQPnxwQ8BkFjlcxWGMvf0BtR0EjCAJDH+9p
JkBHjTFU5StEbDCUXTruteBuWGPcWNrVULQEZpUAco1s79LoFNW8CucLBgN/8SkB9aAz6FBZQW3j
ZRLRvRkHH11ityv4mKWQYWNyAEqIwF9iru7SLFXrPI1YW4AxD1UAkTumMT5EA7jsKF/pAMweXGTP
yA4QmzDXimcyaKj0S1NBqdXEnNVcO/2X3YgtxhcxJN04dlvvTTTBb5+c67LAbA4NKRumTBP97ktz
Ig2ESObpBKQ+L4OmOaDmdQuS+NSqtn3z2NnE7USw4XSttrawpheWpU+pFEZc9QosN8FjH8TgMa+R
rfMNRkTWzup8/q/WdL68Zk4+bFdpTZVxAkwyQ3xoJ/WgRbGDm/8UQhdNLWs/yTRMJISbwnqejPA4
9ca2gd787XVedHaGds+DGvO49uUy5xCyxigNnJ2Un61+1yiYSWqfmzj/7wkYkOPQfp3BOJSZkqfC
ygKo48DTnIpDbXU+QjVgd5CAzdudkg17PCa2t137M/NxtbqALuJNi7HAK7UjrTTN3FJgM4n2erGL
9APl2zrdacTPrV04eZn5XVdOub1h8ZuCZ2/b73TzQayVuBZiA3jToBGHgDyP+0oRUaj2ECojfkcc
eqDQ1NRXU7+z6sBNwqOd6pvbbi9+0b/W5KpIB73OKK4Q//MC9L3ke9WE3jBg3mct5C0FBGYhwcPw
KLIIXYo9ASbpeiGmAnImUDxSIpBviueclsdQTZ4Hu3667ddSyoKnIFQfUK/D9Lsc1xsykAhC2gWw
gKPDaemUzSYRBLyrd3nmxqUfRM9B/i0C4QsgHLeNL1xqF7alizzpekrqjMF2zt0piE80bFe263wC
5N2KJ7ttG+ghgD1XWs4OlJBgWbEKFxUD34qFq5MRWeCq8tiSKzouZ4IRIQua1tJu1IWmd1qLOaim
tottxEMNCqsZZj4tbnudPqRbDIPdxaYB4wCzNSOgqiEfkRhy/U3BZbPvimxciYQLewkfluB/wNIR
7aUwBDS1lo0Qd8CERyMMF4+g4GSFyZR7NkuR25u1mhx1JYjLFcOzt9Kqo+OAFI2Awckgck/AiBJD
FCgvuJCWZ/V9b1QemyAQ1ED23foAZXK7xiG+tI8vTEofOhK53XcDTJrW4FXlm10TlwyZrynJI4Yj
MPTQhg4ym8FJGdmmNnj8A7bS1rmeEsP1qs9/IKNMNEDLL+N+NiJJiwUOU61GTpeiGJZwp9I/O7U9
aiRzgwQXnvZhRwZqR/VWEzUQIvkuyh7B/79L9NYJIGsQG9ExsIxtyBRngPbf7UN3zREz/0hdNTUV
TzyUSKRd0TUi5qONU5d3FrK5g0je48BBpyto+FuslXsteqcNoO9G/8owLRnHtVOTtZHvpYOJ4zgP
06JSA1m3y6XCAcCI/ITEJ1IVCHFqdNjVepa7arMmd7tsCe9MC3hnvAGlnUEBh03FXDKINbazaLhr
utQ3UnMl0izdECZGn2fgu42XiRQBBqIqsV5DtNcKURlsdlHyGRXFRsvWvt8cFaXDhSYsXpkaxspB
iSKtXD5GetzGVekWVRAwP4xIttEJGMs6AY5pzE+Y36mgdJdhEvPUmA09WUZNjxqUHt2K2nzlBlnw
G09dinkC9DPx3xyEzjoveIt1dTzVuZtG4zvU63xbqe9aBXrzzdrA3GL6iiE23Peo6c0UH5e2CqUE
1ipAY6IBSWR0CopPoXyx1je1d51tUc5Ec/j2abluLOG0nJuc3T9zL4pF0ZkJTI4u9ervKIg8/5NU
kLBA//uIUVDn8RD+Br+Ha3prtKYLK3thWlrZMSzrxobMtRvnPyoC9Hzq1ONDr65pvy9cExd25kzr
zMUgC0jRCNgB3yAohBQ3AZ+3MjR7gXa7qoQrS7qUuJ2vqHRQehVzE1GPFU3b9wmE7lP50kfPRPGK
AMihtcE0zDXg58vnBa85NM3QjERoluLdFGexmatI3VBZg3pWVg9DvW0qNNJ8RAbjULesUn1um/Zm
zNr6Gylr9qjo9qgeWjMD2ruHsPnGSFQM5gjU3/hGm8bxiY0FoK6QzFLTRwTZagsEtWbuoiAZPhI6
FMDAjlz1w4kj2nOLJ8emstveY3WogdjC6IrQH3SlPqQEHZJoPp1qziCRmglCP+2WNDvW9Al0gTNb
iTwInuem2wyBda8rVaw7lFrlo8o18loxmr7rBHr1rkKtCY/HhnDiahENGNS223gvsl7Fc2i0E4+a
YY3fYIn7zgxAZZgShX/QOio9FNPrF7VSAU1GC7D3RdySn+h1IqRpJDIKr804dM30sGIH3hdD5rTl
3GHOml4Pt02mZPsS4WVyNJpqHlB0ZGdXDADgNhVswuz4gAZNPOQVIjAZu0OfzDpgFY+tz4JiGGUU
pv2V8JLuITcSbVF8GkEJHYTGAXLc4OZoR6hlVAUW2eFNPMZeZQownSetEbiCaNnvqhzFnTHZRePS
JA4ElNpFKIATiPWvzA7aDxq1o+UmvKl/ASmZvxRRMQWOXo2W11qK/ZXqWN5nszD5fU0HjI/yMS1U
BxqAAB5Nld/VGGjFnYars8fse5cHbHDDst1nrYgPU9/ne9RP2Z60g/VRDSU4WVgeZsWmbrDDlHpQ
84Ouj2p2l+uF5TOli7hXpyI/qkUX3BFWKvVuzKnJvYQR5S4T2LvOWLDindVjAKIxG/hdtx6nqvJ6
U7eLp3KIw6NRj6oGOe6pmpx8qCp09rui0f0hCfkmDvvmXtEn+qLVQzQ5VdVNmcPUgtHHUu/y0hc9
FRw9yFo9DT1rfBVvq386ewSFjmHkOnqxzMhWXq5L+RqmOiBkgUccNpFMLVDXLXZPVuJWJjMz0zas
7lj/I4nuoT+Uxzu1+Konb1RPhrVGC7FkGo9llA4tG9colW+somvtqkmQALWRfmq67l7nnwmDYE9S
bhnMjX23KVh/rDDb2wBo0mprUzQLIRDEOpg2APQTDEFyeypXyJSFSJFdoVCHuVv9JKC1ypCyhlG+
uX2DLUR3FWhJAykWI9eEVFRJ9Ya2CiqXwjGM+xJCnVGzG4PXQI1WPuqSW6iZEXRm5uasXMwqxx5h
s+KlGzQaqqSVVhwoGUTqAOsEqXNEEeFNnCa5MwmjX2NxXLguLxIR6RpLFYBcFQOJSDVUO6vSPQUL
3GIkl6srIPMFP7UZeYYKPwazoWt9eWGqw2jX1ggGq7jL/QA8TB5Tihdl6P3YzHwLs23DsDbkqF3f
Yhc2pTzE5LERdjFsphDYyWsVCfvL7Y2ykCeDsgwZOZ4FaKvLJDdBaUdaMzZo/UClU8uBVh9q0PCv
8KMtrt1fK/LTMA9j0UHnNHcnYeNSVb5FiX0f5YarmOnG5Nq2g4L7f3YMYkvALeKwadcN/BZSKNHU
Y1tq4HMAizsSjWCfRnTl9bew/8AnBRWQmSAas2vSrmjRgbDKsES6Rlu/1ncgHENG9YphtdvuLL0y
MSSFZxOOGBI3OXqMxlCqJY9KN8cheq+GBPTQxjjlkOXtUgXCGwbHrwjjZJwco9cCwxmRhPwMOtFV
Tso5lLI5NY9h09m7kBuhHwQlP4ZRr/hUSzvUKhsDasBJ2xePQ2pYlcPqDkMpt91YqhGcbTe58FS0
JTWmBGwBgPMZ6aMVfLFhHzX+lD6G2YvR/b5tbuHrnO9uc84Sz5LcuI0YRrxgLgzurGEHwPJUf9PW
hk8XT+nZ7lYvrUQ6StzqvLtrE+W0PkaVJwnX5pCXnkHYZ6itzLSYCEDzrzjzxe6iXCeiLt3SQHk1
nABGAfHM9DNUc4eGP/vMZRCI0uhK4r4QIC7MShs8afKM1THMCr2H1hJgzOM2FStGllaQqBoAaISA
4Et+4rWp2owdweu2Q2OPq+FDwtdmhNZMSKGUFjXuSg4TWZbgbAThE2ujFfjtwlqh7EjRRQdZ09yy
u/xEdUWAeWmAVrdI+Zw3ygcP0k0WlCuP76VDdG5G2tUiSmuw4cPMjFhNH4o2QwZxB1ao1PbV7ntm
rITShWQCbsElkKTOjDzSFsgqtFsyHWW8dgy9omgfYqi1toN2YG0A9rxxc/vQLpoDE7wFftEZjiCZ
iyejMgTFyzRAe4pOqa9XhsdKkC6p4V2p7G9bW7qaANr515q0L6puGJR4hLVaeZj6xmHss0nuWn0T
oqUNTvzb1pY+HQWnOqZZwK91xSilJRGbwn6CNeO3Zvq2uR36rzR+tfvAq8TnAGj9bYNLi6mjJYVi
OGaqUdO/3JKaOqDRyJMK7DCDrxcBeBJSbXBEErtjCGlMYawJGCwdAmB1IMGNJioyfenzZeFQ2IVZ
omldcIcOxgMHXTjDu+9/8AwPn5mjD6mLIbMbWeNoRjhrOchJ/G46NhBttQc/rPHsWUOWLS3iWWVb
TpLUAKXfKUWSadbvBSFOEb2NBiZGgt241uC6Lj1hLAXtw/8H6l1R5eVWpaUTgHrTAwld/pyjfoes
7N72p3vw0+/5q721Nl3v9R7u8PtivzaudBUopR8gRZeUVwrjFD8gA//bPHvRrY3vLlChXPooXZim
QjJliAEPHDZ0o7+Er2HodZ52QDnlWMXOFLrmwYVS3fssI7ZGyH/1Mf/4h2CPZ9HcHpJORJaVsYqs
GijS+EudFGfqHVRE7PxNX+OEXbMkrST4L4awmWGdgoD7uHEM21Wjp64DQcqP/3jK//iEIzcDCuZR
uctT3oKkTm2NAXg8UBCZ7T3kUDrrFSyVHU7FbVNXxxum/nBUmiqKa9ASvjRlQH8tUrN5f+qdn5S9
XwmMtLFvt61cP9clM1JYjkIlLlgNM8ouuCs+0EsfnjU08k+9pz+CVw+Il9sW53/womD4xyB4BfFu
/kMVe+lXgY66odERA2fmR6x+DejqVcED1J9vm1naE3MC/4ctGkA4afeJRvS8DvGluHISfE/Yfdof
WfEkjJUn158Ox5VDZ5ak3UcySBSG7bwnaLmdavsYt2DLUnMVfcBSeLTTnLSotgzlwaFpPkv9/ban
iwsKDwkoogGKk/lmRG1NU2vPCwpxM1vRPF75LQDH/Ou2ncUNeWZnvuDP8mJLUVJQABGsqHWM9aMW
b5Q1fOQ1/GHeHGc2pPOV0RGpAVIRlzwZT3QfQs7pqfmNkcR2Z7y0pqe8BdyZ3MjDCJ5/272rjOHS
tCpNWiWDUaJ2jmUcuu+oQDjVsIsHNO3VrxF0HWy8J+rutsXFDwcQArABtoFnjbRFTWtkPQ2woBmo
P7TRNehXOHqcrRWOFo8CuAcsUN2hayqDHrIxEixGk9xNph04e8roVemh5vigrw13LzqkA7U4F8RQ
eZMcSgVvCh4znIRU2Rv1l2V3v+wU0Ia6Wjnda5akM1enQTQGNSz17Mm20Ab8rjamCxrLlU2xeINC
2e9fl6QbFOOKwLAFFC5V1t3UFY5q1G6Xx2/o/j/XiThFpHSH8JWV3/IofERNwVGiye+tHxpqmyMg
UZMRuWYV77Uu3P8P++fst80JxtmBFCnyda3Cb6OV19h+qd2REPNXz7etXOXt87mAXNRM44Zusjy2
zSu7Z7QDjZs1/EzFV9e5E8r01WEs3f7ztqlFZodzW9JnDTPcgxgAw5ySn79j1uwBrIqNa3m89ZCO
eegZANtW/LOm/7GUiWkz1hWkcYC+m9JH1saY9lYyH5DhoaAPDQTEbzu2uF3PDEhfKlGVckwqGKiM
1IvV09h6KaSZuzWU/GKIPrMz//3ZjjBZ0WWGgB09+hllE/SXnmjyz21fFqPJmY3Z1zMbiqagbzPb
GEXmxMn7UHI3oaEbi2drjdFncd3Aea79QaGBGOvSVs87DMuNsFWXTghTmEMgGMJYKS0u7vAzK9LF
FtZND0YERP4QRxaiky3wGoUvCKpmG816vb18i9fMmTHphiM87VU6a2hE5C4AfWcDBtGNTV9Djrb7
rop+3Da3soIysi7HE4Dp45/k4F0U2wGjmuorJ95tK8v3NtLiP4P+CBiSV1o5qlMIdVKXZEdz070T
nzskhjipMz5C5fVR3xovwvsYHWslm1zc8X8NywVvWhaJyAsYbhRrO0EhvDLau6A197cdXIwQZ2ak
m02PQI8RxDATigpku7nDvt82cF11nMPsmQUp9FWqmiWagIWJfWlACFb1rre/adozq76HoPRT6MEq
1m63xbN8ZlQKfEPYQTQ3gVG9xG2GcWVk414ShQ4eP55qfooI5Zn8WRh4gdg/hih0FfG9IPlrB12P
KgaYSuvfbi/E4oY9+0lSqFQE4TqGj1IX7RjMzr2UJXh1n+u1rsXSBwXrOggaAVmaZZ8uI0tWtllX
YL7KbZkXjR2k96aVnbn4sjozcXX09IhbBaYBXX6f+IMDnqBgE71NW7FJPlEpR2Ho9sqtGpQ2qVFw
ABNmbsb4JL7yfXDoMKvhoM00fRGHAVuzuW1w6VOdOyhtWZsnRp1FFtaw+z4QbzCfqPmu/+fGIw7G
uRVpjwYxtoNawasx/T1An4onTjv8bO2v284sBRKQ0swoUx0SGHIEM/qiiUFvhWQc88N4cOjaZorX
+A/mXSU/Fc+MyNHKYiUJgQ5BHoDmd8Zf7Mqz4yerdpr42BSxV3bNyqZYutvOLUp7gjBuQz4EFo1q
o3FXMJxx5oz5qf9M8jUumZU1lLtAli064KthTCleE+EN3Zv64/ZX+jNCcbWCmDtAmdzGmIwMN2pb
RatHAVyMXjevJiQKdsPINmY1vdsFTZykt/rt0NSjF/GOHSwjfe+LClPosW9HvyD1dNKzfqMOU7uS
QyxFUgMNI4KfhjAu99tsJrSQFChBWZ2CkdsIAk0BJjA+YsNpzZWwvbTM57akc1fzgigZYJZuWfUO
iNLcqf6lrRHyLR3ucyPSsUNKxK1RwEg+gg+MU69Iu/tMSZzpf+KeAikCAwMNpL2uGv5I+6yw4QOu
PurpQ+KE+cftXbP4cc4MzL6epawkBkzczGCAUxBfgvVaFZETdN8Kzaf5GoJ06WaBXphpWSYwGgCi
XBoTljaSaNBmpqCfZf+r6je3nVn6+uf/vuRMFQrN5IGKFynKt1xtvNB8bYc1BNHSkp1bmf/+bMly
DE8EGUjy3SLed/o2IL5GO8DL8cJ9+R/8gaIS0E64jcEecWkp7bPCsma6boD23arZqBiQYuZK3Fj8
KH+N/Mm+zt3Rg441BEYC0Kpb5hZgj5VAu3ReTNCbqpDhxCtVViHNa9DJDjGuKbXaTY1r58CKPcdr
giDLfvxrRVYgzdFZpT2DH4xvMvo1QGnt9te4xq/jugW2DToWePODWFr6HELoiC8jLBjgl8i1PWoL
hsB43hYqnFawL+vvOKFJuwVEAjSBno5X5u1fsLyQ//4AQ6rDxYoS18C0zeXU0K0tJzDeiuZ9WBtp
WDxGf/2Uh2w5iWhBG/hJKSYXcDekL/Za6rJ4iNA5w4wl8JSYdrzc2sGoNqyLUaDJ2Te9ftGjPcn3
RePHa7XLpVseQIV/DckxgRUjj0OUw1BFZP1d37+Nyk5r3+tsp60RdlyrmM875MyYFBq0whY1oKdI
+4QzbcwX24mcMXbQp3s8Od+/T67jn3zfcHbqWp9ncfefWZYe6n0R5+lownIMrOuEAcAyWrnGFwlO
z52Ttn+c9bHNB5hQH0TmNc+Kq9wrbrXld6ZfedW+dH1n8PlL7+Vv2ol7a+/ZxZf02Q+Qt39u1UY4
Kdgz1k/6wu+Lb5BjbJ345bfys3mkTwfhYV7kbm0CemUDyaehYAPAaRassix0mgTEJSdLnKrW05Kf
qfFfAX7YQNYsvIbRQkwZyPObE7e1VMzBeEiKTcSYK0x9L6Z611AbWlOD09blCoPVYlizVFD3aaAC
BWJESmfUNoiiIEVqWkRuoBIHxCgqpoha5SGo9rrlRMFv5MpOXN0n7GQmXrs62TnHLTlzPf8F8+Y+
u4IUq+5o1OEX8OKeDUBqgsRjU6Z3Ib+rsb/i5wAP3tuhdLGoAMQhuDZtYGWAg7i0Cca9to2EjUcN
KM57DZ3mx6h8VOpjaDQuNPcA+E4cyMmsmJ3/WdlVkBfg9oD6BoAsUoRILSvPcgNmbRC1fJbJ1KCV
YvdHMQDFnjczcS64RrcVpCxcM45VPEhYj0eqNRH8MnA3daL/X0gB52Yg5vUgywBg8uVSiHgqkppx
TInVz436PQXGM8JExG3Pl+6ucyPs0gjLp7HNgjBzNcW3woNhPSBdAgHHbStLYfDcivRV03EyO4XA
FbwzHLMCWHWNf3TND2mvBoRmJKewoCdPfYaqIWxothOuARSWLkgb2roAT88HU042EosUVVnHGZTu
62+xaT/WVLlXjeFoGWLbsHZ3e+GW7nzobKPCPw//Xg2RVSi75vY0a6eQwsnb98r6KgGDuG1k8ev8
NSKnmgNaiFpvQ2LEaoRba5gUWUs16VK0BsoIOHCIwGD1pL1c8D7geQA/wsipMif7Uh6i43AsN/kR
j5voZPo9rorJN+7Dg76/7d5iuxuzaED3AxEE6J10Q1IUSqyqwd4oQrezHVxQp+Su6l+SfeLFW2AU
bttb3CJ/z61cqNMTSF3yNspQ/oFqD/8loHmY2J95+biqH7C4Pf6akgt2VButPorg2cBTL4qnUzSE
Hhv6ld7l4gb5u+nlGz7JolifAnjU6WI70OFpwvV3e9EWPZn1qugfBL1MsWHQQO94BhNN+UuFwlIS
+j3/cdvGEoAK8EtApNG7hs6uKUX5zEhrQEkhL9q708Y+aS4/8N/1LvzOn8p/UHhUn0Glwj4hIDj3
7AFTy/fJ99u/YcHPi58gJYTCaLheKWXmkmYMNIBNCXmE0HJseloOkhH/trWlAqtFdYCZ8DphMzr4
MrwTNQ3UToPHGgaHYgWXl34KAN4SJgA6bjkljiVmQqJHtW43mO9aOQoLx/7CvHS7kI7FiZHU+Kra
RkFrCqK8HWa4KlclD0RZyYSXcocLa9It00COIUkiWFPV5xblhgmwe3Com+E3oeJiRwHuFLT/w9V2
YVS6ePTR1jQMDAJnWz6UvEeSv/a8XHq+XJiY99RZHsZVq8iUFH4pylOgbxrLV0PuaeROD96TeVRQ
cepPNVMw2oXp3++YqJj5dlHVcU1Qj0bH3vhF+I+xerW6NdKu5TU3dIaoOu8xmdoVSiJZFQ34baL8
lkHvtfvQp01fWtusftUmD5sPzNOr4iILp8jCZDE6IXNz/YqVTI30Ig0tLPp4IL+1HxVYp3eVp7vJ
K3j8jnRf+T0BsezKYVoI7HjGE7wlAc9FOJS+Qxgrba4wnN1hM/rsI/jJ/AlaQJjn47/ze2OTPdjY
2fv4ae36XHRXB3kvmNhQ7JdvTzJqQUWhNuIGgxOr3wwQR7Sb284t+oanDbUxSY3EWzo7qULUAdOw
OKlM3ZrDL0z+jrxxh3w7xNvbphZStZmf5V9T0ompwJRpGQVMhdRLFdAp7+x8O5orDi3cWRdWpI8F
ybl5qg9WrGQ7sIfGWuNNWPwoZ27Mbp6dyj7WC1ZGMBAz1+BvUbcJ14YGljKXmT0O7ZAZ93slohCG
tVJHHYj7zYj4UKJwLOpnyT8YxonoSYXARrIBMRVEddbaPkvn+sKydE8pagoVYXWWDKieBNriGaAs
/6A4OKFPUXo1mnRr5a1Fk5ggYGBTm0Hi8huM2nGQqh0aJajSpM1rAbEpMFUmYI8bhRODYkwZ8X7w
bm/Gha84jy38a1T2k1jxmMyMuPn0WBiPhH4Zw6/bJhYuwQsTUvpZB3xSqwEmuOWS0alNx9hz0AWM
1spt+wc3Kb1izy3Jzbqma3Uw6MCSWvavuqgOcTDzwcXgGB6xkKrXql91+m7QF7wmKuOUDSGIvoC7
sRySxI6lh/uoMzD1XnvceGMBAV3prwgSUQBROp2ePw69/hBD4e32Ai0EhIufLScpURdSvcHP7lDP
YMWmp99s4CVz/7aZxe8AphNgCm2Q0Mi1Ta6FQYl5RpTtjUn7Ftl29pNjG0L8WFNDPEN0RPY2N0Cy
RjCJ/t8fWTq0xHCG6TzKhOAnhYu0yiCoFgGxlb4U5JinK95db2T8+yYuJ5jQwTk6//1ZOMo60IsG
Mf79Bo1aDN1ijjrZ2OT99houoAthBsBdVErQp4OtSzMz4EMvdCjHpNEzKEb6ZEPU7cA9g3NwOz/o
k1d1jmmfWrd61TWndV3m6OVmWguNS+4amDNH2gHG5yuwdBuWNB4Z3K2K30VinNpR2Y6CrSGlr69F
8BXhP0z2GmiMyVXGNs1plbYVinCjo7+SbeeRb9khOJl3eu22jnmXfeZudkwPaxp0f1h3Ls8yLINH
hYCFAuNVMkZ6IkQoJUEA7g1jCh0FQMcvCrjhEeP/M2dx2gLL384MxlGhNk/FkEIyaMporXo0iopH
ED8gx+ZpE0GGyW4MTwW/kd83dQeEvCGy3AG7B8cwe5WEr4Epmtd+KvDtVJJYOxbEa/fxvDGu/AHW
G5RiqGdiLOdy41QiSw0trtFp1zhqM6Up/NROqWsqluVULDuNdYoUPYUyDfKsNTjj9YwsEjeMBOEt
hFbU9RgEDVLgzGsc/njPfgYfqlOeFNSobVfbg5H8vUOJeocJ9Nw5ZA/aPRhcVtKR6xh3Yf/P5Xd2
PBUKqjZiw36RfnHjGETbLviuZyup1eKp+Ovln3zizAoIC7pYnyUxrOY5AbdHDU1O+nY7BCwdCczp
AmELcp+Zcf3yQ4oGTPml2s1DQOUjE/pdaKtbI5hwRReOpQQrF/R1Hge8MAaowZwNotErzjIQZSic
CrhUg5LcrpnDwo/bDi1aQL0ZWZYxXwty5AwKxlg4pwCmsbE1TNvVK2IGi0t2ZkFKFccKCBOwbaN9
UDx1ATgmX0h8tBMQs6zN7F/fcVgte9ZhRbULjC9SeBZBV0MKq8c2n+4xDkCqXRD6ee/oIMNdRZrP
bwL5SJ8Zu6JyR2ZT5/M4WF15Gbvrx21W+Ra4Q/nO0DaD6hXNQxZhun5ngcTj9kdbENq98FQehguU
bJ5phPHqvnkig6O82e7o99vP9E737sDtFnrm9jvdOXxfOhQDLWBscnIXDGd+BmTuys9ZOnjnS8Eu
DwXGloH4mtedVKcaHU17x8OVCLIUQM9NSC+0MrSDgM7TfyL1xLBngDxOXt+is7hRLLdZJfhdPBZg
ZFFRr8JmkktHQ54kWg4UqcvLTdM+kumdxTureRgxgtf+ttR9qv0sFfAc54lbkI9G/89FRxx6FNh1
Ewh3PAikYxlUBo+FCn8zCKNCCcTp2Eq0XPIQ6HwofYE5GpNIkgUylWXCjBkiq0IbJrsD8eXKtlio
v8EJtLHAhwZxBVU+j3WlkCpIMDADxYHAOGbjM7V3SnLHW78wPG4nTtUA6IY/K+3DpUBwZlg+m4nZ
8bbrYBjDaraypeo/cXtPx7emPND/juG/cFI+ivGIUFTOTpag+27Gj3JiByWMvNsnfs0j+YhVeWqM
8zBXqKqOMT2k+REvkcD4h7Q7AJ1XrC0d6PP1k06bAGyvScjsE7BX5s+mPcT9j9sOLd0KEJ4hs44d
htnlF0FZ6nVdtdARsQINkJU6+h11YHjsi2n0w4FPPgRm11gWlxZxLtOhwQqiIxAgXsapQQnVyJ6B
eFny0ragpXcV8lZQZ7RBv/V627+FJQSRP1jhZ6ZwCLZJd5EmOlooBmy1Ngq/TDNey9aYNqkZjSvH
bCE0zuQn6DDiYTcT8Vx6xUmAhy/0IN0ojxw6Rve8eMQw071Cy0Op3odE3Vg60uP/6p8FrnkLT1ek
56itS1an0jYSoqBnHBeNh6kuYW5LVvm3jfyZib+8ZBF8QU4FpBkeo6gCXfr2f6R9147kuLLtFwmQ
o8yrTCpdVZZ3L0JXdbe89/r6s9jnnukUU0ii+m5g9jwMUJEUg8FgxIq1MBsThBmdU0DlfHLVG/R3
doqTH6ZN6hjOjFEjEA/bVgEi9sLJPefH3jZcTiheefUtfwSNpGd5ZaTDV1U6bzJ5KC5jNPvTPPhO
cxPtip15g/z9Z/LrKFvJqXSMh+sfgP7pa+tnPFaajbBOagr4B7cJSDUthSeUuPLUWq6OSc+UCkzZ
Bp3vRYYG3SD14yPeaO9fZG+c5i1ms+/bY/SR3RdP7e38qUVWoNqS63Oy0MtosPwR9L+ffWJ9hn6m
qOBHoJZexXexuJGUbZYdCwCVrn/RFWTJ0hQNEmemglTMAT2FKd1K30EOp41W+Zk9H/sX4bexVR/a
BOr1122u7iKGm4ExpVoBLMQ0ycd8MiYavCU0ZDrTLsOv6xZWil9Y1ZkJdhejSMyFGSaK1JFOmHnJ
vNaBmNHpKdatL9EKf2tPr+CYN+3azTzw5ZWWgUbYJvrUbrtDLHC+MjXH+i2I9YFIBVAA8CimqJUM
sV4qpQKAm7SXh32uupPxuwDr2beXDep+1Cbw/8BwQzxluZkkzbopEk04bxwVG7ML+m3em/Vs6TnR
Akc3Q+MGjLDhbWCCcdqpi6y6HYY0fYxmJdqnmZwVng8QQwwiwE51Zc1PH2XBqI5yPGKYWFZBnoYe
DMbzmmFofCsuUAB0tSiaZJQZI/KIh3Vc22kja7u4aSrK4i8JuXN9mZcRngoUAJNoIIkCFIuJgv6U
BH5dY5VKQkQXVGu+rTaNsBtaarBq0Y+RB9UjUzd4dV/xMG6XVxnMU7owyQSAATyFy4+c6cMQJSX6
7MB+VZtWT4I3Y1JAuOXXPHq+VVP0GkOREpn3hUacGUtxHgOQk3b9ZOlSHu3CUjMs1G14YKs1U9g5
ilYHGYvJXtBxqQjFkKKtFE5lcygMrbyX49b4NEolGnl+Kl+cB8ClgZyj8/64rNl61hi1ELcuwcc9
2PmTeSq2kISSHMoFiFES0Oe2rr9JjoFnOMRNXQSi19zjdTVWFrz4DUzgk5KuHYIBv6GPj4S8hPp7
grfxdU/l2WDO45SIQVcYsDHnJ7871eEmjh6vm7gMpotPyc791+PctMIME+Cd3UhSup3ChnPe1kwg
nQKjNP7BQ5uu8uyK0Ac1r9B0zG0BhcBI0++GPOGs4s/gyzJCIp85s8EE7L5Fwa8VYKNy09CN77Jn
4yju5MCV9qYXWpAeAP/K97/cuUnmHDeRHuLBCZPpDP4YFMr77xeMl4tiXCxAtboQqIX6qD+Gtlxb
qk0eVEezss3gNE5vGyd9n9sih19sBWG1NMz4nYC0GgIYICIy7tO73qFw3HdykO8i29jpbgrz5ov0
0t/4NuH4yuWbApbBaAwtIBM3EPum0EgPyGYFy1oBCaD8KX4r9MQio6NB7Wr8vL6DKxcB4Jko+FMk
GRJvxjERXsy0q1tgc6TT1PdgkQocMbBHDVB/b/I1T+SJrK0daCwQ/KUQFMakPXP1dHFYmFCKA5kU
Uj9x3Gfxj44383aZLMDCmQ16HM+OW63UAjoAsCHkVvS7b17FwIlD3oG7xPOiEIFHH6jaMCohs5No
DWkNmahjbvvP4r581KhbyJvKsJDXc7A4K9u0MMUsKBxkf6wFsJNm5CBosZWFjyAltkPTkrQDBEGr
maObtPIFcbRQvCXQhTKgILD8ginpTa3p0Y0vyxMoq60ETIv95KmlYF93wFVDOtoI4PaEABc7/BPI
WqXnSQ9EFQjTpkiyTPS2IBPuNmr1cN3UShAW1b+m2J4BtKAKcW5hatIwA9nkp6kr36+bWHFueASd
Y0Obybx4w1ZqhpyuhImhD5zMV+4SDP2GyeRdN7MW6zFkiGEpEK+CfuSiaRCZwhCkU2bPw6abH6L0
IMQvgbwjgAdFMTK4wzxCe+K2TO+q9Om68ZXeD0ZZIJIogoaVQIePCY1aS/Qk9FWwYN4Pk1VY49HY
uYmXeI0VTta0Me8FvGMB3eqsZ8H7NgUoHaSB9gd46PCGl9mnjygIeh8lJLOlLACXO45EtLm+wLVN
NGhBB9xRGmhtmZhIOpD3aXha2FH5Qor9LN9zU8WVNyNdBeI8ah5opLFgdDXqJy2TQPtdkUMyOKaV
b3prvI9u5vs2tSph80PeVtvr65LXzhp6dQBbGQBegVRseajnkhQtAVO0nVmN1e3fGreNrTSyMMUD
dVPr1DuyZ96WW+XW39ZAvO0yOwHC0QrsYMP7MWsXLAai/v4Yefljkjmry7TBjyGdJZlW3Fu+DV52
q72LN3hOim/6A2Zo8UCK7NufnA9B/zaTKi1ss3eQkUdgyYbt/i35Pe0dKXArS73r3r+Mn7M3bhu7
3Q5HTbfie90rCkuyeQo+K0Q3dB7s7/KZiN5ValzWdC8K13xU3noLULcb4sHp7NEVbu7l+5LTNfsT
35hVQ5PYRIUNrq2gr7X84h0uezCiQUpWaj10HSa3uUHd69Q0bnI3coytnCH6Sjcw5UOHodlpmylI
inqugQAZki0oCK153kaYqbq+jysBHWMDIubB6Mi1yl7ABimqqDQkuNAk2V3iovHBsbC2TZjgBU4Q
B9UA3p2JBT7AvU1e6MDx3TZe+KoOln+EFLD4eJe8hW4Qb1GQaKzry1o7Gguj9ByfpS+yEGa5kcHo
YDdesJUsqKtiNuq9fNVv5K18IrFVb8Kb7CBRsATH+EqqgRFWSkKL+EQV4JbGdXMeSz8zgN1xfK+6
iXfGPlCt8VO+Q1p4D6Uyh+yi9+Q1eow9HrniSoBCLR0oVOjj4niwXZasAtwi9EPkhvmNH95G1Q0k
KwaZEwdX3IY2pkEzB+QEUDdMGDSSKG+TPMHTuXqR1Dct/b7vo84ACQQU58AEy5Yc8qZrJ/T6QPQO
qpghceT8pHSc/Gxll/A+oIrpAM8quAuXuySnvqoNPX3sSZ6UPQ2GV+ivqrYTyYNPoNMOGBbHL1az
XVxY0PsG4h8c7EuLUdZP6D5Mud223gByH+GH2Tu5FaMJzHsBrZ06qu34ny3mAAhzEsthDVvoP2S3
2Y3xM9xoTreRN/LJRiv6RvwUeS/NFa9Y2GTeslJRUTI+2CzcEMikAldk6CQIx8pNeNtae4PX7+Cu
knnbCqI0Qs0McxE6LuAv8SUJAIGadpPVOKbrP0p2uu92PCAUXQZzCSyWyTjO0MiFWkx0mZB4FQ4q
ONw0W2kzK594MOu1LPXcFltYKbKeQKoctvAMa1xgNdF4ttXH/BA7d/p98xg413105dIBGBHT9xDu
0vBuYQ+22ueIaiKCZTeBRQmdJPWpGnn7dmGFAgNRacEoJ3J8xKrlQRBFX5zxSEF3rE3QHXNKCQK2
ESfD5xlhfKOC0k/rjzBCfAB2Maao5F7DC1QXLk+xh5SiAs9wFWk1871EaRi1cQT4MJbh7IpDNRyu
78hFQP9jATYAu6MYJ8ZC25UlmrBA3Y2V6eSVY5gPUmra4ud1MytfCxkAME1ElnRRVul/P7sw/aIu
8Y4sAdasWiutRmuYXoNvPwuAOFMxTgXcAeKfyH4toSlCUoN13s5D5V7peofkkicHnDi0tpRzKzR1
PVvKlA5+F/vUipLsNFH0pKg7KXrzff/C9YHvhZ4KqMrZWnU/oiivzWjx9ik5tqNyo+tgWs26fzBD
UCOWTRmfDLVPZjWzANErQukcqaJKBhpMxRISzrGnZ2ER0rAxVDIcIEjMOePGXRqRiypHRV/DUCch
m8GMXHT8vSHQnCaNH0YB7N0hr/J9cf0yJpkYEBtlpY+tjr5/pAKt40YlBAhaJxlRsUs3au1hTOi6
i9O/yCwSsQ0vNxO4WczLMC6uz4VWkhYdVcNokFTjaTKULgCKnjYbD72fcXKky1EJVKnxQFFQ2NIw
YMkmSaEPFhbImgFp41del7qlts9MrwD5pv6cJC+SdB+Gb2bA6YyvrRI6kiqoY1H4hLj0ciuRVQ1R
VqPYqtT7IASBTms10aEZMWXacyq8K6EJ3T3k2TKFPeNRtDQl50k6VwVMIQmGIpp/7NIEMxHV785s
76/v3ZopGQkh5Ixwa+ByWppS8wISbj28hWi9aDVS2d0Y4dQey6YSrDaY/iFSAWcGDQmwQYNmm72h
BtloIE2HA1HLmgsoFfhu0I7kFWLW9gpAUmS5KMZQ5c/lqkwzmeA96CGCdkt3Ej3QIXiQ30dQpwN8
othMef52/TuuW1To2ujtzibWlV73aU0Z2oye/Eqn0ZMh4jAHdWPFRrJpNN5IEs8evT/PYnEzNm2h
h7BXZtFvMWztJh/3Iwa7G6G612pevrQS+oHM/bs85ohDa1uv0gQf1MjBCyE8SRrZFLwR1lUjeP1A
mg3C6YgmyzXlxWRigBBrGBN5Vyn3bU9cTeKJD616/JkV5ssFWQcpP4rlGUN5I9b+W9dWN8r8FUQ1
Bwmxth40WxEUqXDKBUGsMk9xPMcTInH/kA4myN4FK+QF35UbBtVp4CzwP3TM2atfjdWp9oHvxxCI
5ITiqxi9+uiy5n5zX0U/Mp0TL1bNQeoKKvCYAMWU4nKPpjEURbWkt+Zc7vXkmCo/66FytV/lEOx6
HsZ5JQvUgZhDEoDEBl+RibmgrepEqPQBq2OaX0KKadg84ryI19wB6ZmClg/SNMy6LBeEQySqcoNY
izLOTuxypxumD/Q0LGgwce7JNX9A/qSjtfS/+thLU5FU4Q2nA7YS61sTyMZU3DYQdr0eiC7Lt7gd
z60wl4emRlluUuLtNlWzn8JMtL0/KvUdZkmmZ0mY9S26K6UH1EqK4rzeHOISvXLoysXmSYaQ9qOW
ufLAG/lb20l8YhO1GwzzmuwTvUvLOU9DFQU+079TwPMyVs/XF766kQomhBFA8MYiTPSQA5KbU00t
RFUS7Xsxk2JvVKQqtGLI2v1ow55XKV0zSYkmkPOgzAcXWm6o34KHriEIwlGavQ3i65wo9yX66Tba
LJvrq7uskDLbyhw8M5oI9FDhPAKA/ungaZ2rzXYApSwtdopKsVUIsfLu0bXTDlQTrmrMJakyO2Qi
gflEnzEbapd1u4s0ZTdH3dFPRyjeCJZfd/tErZ3rC+WZZL5pX2hQOw1gEohZyG9q1mh8QWAqDXwX
qMs8+od4hvclAXaVwqpk5hXQT1OvBgLiWZtHXqeLb7lY7osSPVldvmknzCZmPIbMNa/B7J5CZ1ww
8csGtbCaRxKbSLl0NODUWcQQZn4AcZmVG4RTiltNlakyJuInDOKfpYfKepxAAAQe6qN1oySDpeJ6
1aEMm3yNuiUot5X/qMsb6Ope38XVUAePgc+oQBuxULUQcNk5USkkrtEt0Fje1W2y8UFsed3MWhaE
6vr/mfnDAnKeBRlTgLEkmBHrwA3aFwFNi6rYhFA/7GNO9F7bNpAfYL/QVgf8mPGUgAgS1CNoTjn6
PQYgjZ9mNei20I4hMNWJd31lq+f9PLYwV19g9gYAW9gtrVNuo/qhMPTCSorBS0mwkef0fZwJKPRO
0Abl3IhrewcEBDoSSJxRJGN8Rq8gbgxlZly6FUmskqi/zTbbo7PMY+RduxOASUOo1oESk9g5wahV
QI4+gikIuMb3ojJDS+FyA6zuGoEEKIbMMVii0MWeeUjcjdkA6BGd+IIoYyqD9T3GVS9jMJLzPlzd
Mbz1UeJBGKGjJktTRiFAH2YGnE9rW0Pat6YSpDdINsvRwvSSqVFez8awtEFObtWWhA9yKHcHo6tD
Tp3mcs14ziGy4JeghAI+keUPIcpAhhJZAFTPTXegMocFRCqIlecP15308vjBkIHukwrEuk5YQ0o/
EOhFo9LvN8dc+xizwErzLZ6qQJRxTvqlUy5N0TWf7SNGKkplVGFKmkBIbbpmgTSKl0LwjDB3bE9I
U0kUCgdGuqD5NIXeSr7NfkQFdZDL4j6FTyIuLxcSGX0tjgHgMklZO1rabzOI3yoCr0iyshRAr3Gj
GagiQKKCiVaThHShlFBvzhv9BwarPd1H/Agg9nrdBTh2WB4CRUClaFDQKNCyyQpLYdMIo+sTiRMO
V81A34VeJrg2WTUiwUSHp6k0fLXJ723RKAzL1Ircajv/+8cYMyxIVFG3Q6UHsO7lBgVVjTOcmrkd
aaWVGa6hgw3/xigix6g/tDLcGFJlQzHu+ne8THtouw8vORRxqWooY1WLmjD2I1g10vSprOsXucQt
LQKjIuaNRYTEzgLTvW5zJU5A1wmpHVapoQrJ+EivBHHazVFh+7q46ZXPdBq8GbnWBO7H65boX1pW
COGIfy2xXuJHRdCMIyy1xjO403GFuoJP3Hn8IDJSE7fitQ8u/YU2WzAWi8IklObZy5pEZWeY6FXb
Sd0+o6RQWr4cOznIMjjp6mrUBzUMbSJQ5A8Ln42JFKYGVQBAJWCvGHFgJZA485sQosvDz9mUXzDT
Y8tFfidxZT15n5XJEdK28IGVx2eFwKClD0jjbuNho8mvkW64jfCma/b1fVz1GFBBgIGAopDYz9rp
akfGJilsSQOaKrwf5ckRfavXOXnr2mkA7PP/2UErYXkG66IUS1/DwmJJQeX6VTVnKq4kkLfMfDUE
HjPmZSICvgdUnXDw6V3Ggo90iLGGQY1gWWkHeSqhhvH9xhzoCHQ6q40uAE2rlgsaqxSFhg7xqzRk
0ZrEIXaTNjMtsIzyuE/WFoPasQZtWRpN2Jc2OmqpkMo6gM9BaRFyx02pLrn1cNObaGpRcClGNNhE
p6vFJKl9xKqRNDn0T8lBz0i7Eab4FIrCKWtUsvfl4SgJwt4w6p0gF89VNd+UchCA6wWxpgnv0ENS
kcv2+wJMmr6AjCwQlZ4Tdy6HculPxXAnbbsiG2IhnEPdA0SXhAV0fbVNKWVbMQQCVhMhZgE23zHE
/JVvi+NXMBMnlgLb7L+NKaatAkVGdUlBJRqojuXON6WPDuQkUBTzPuh1K6gfwFj4/esRRqAHD6pD
QC7Yc5mlWZWVU4BAgCDkN6KngV6HS679pynOhHGNwisAncKdcZGwN6k6x7KJYzluyEa4/Ryd7Edj
1eCZrhrLm77q1wcKes8Px+RUW+nLo/AU7ssP3eGCTC8QH/Sr4u2Ml5+OERM2re/iKpeUBAsuxsTN
u2d9omNQ7bidq9qp686BAN+DVIKhnTS8kH95t1Db5h/ryOHYWXKk3RVY6WBbjc0f09jaYykd0pAH
c145xwszNBafZ7x5jeneDmaiAp2mVLttQ57+1sr9QZuTKEZgcA3qFkxUMiqwQmYC9lOrH1T/ts/f
QN7Qjg9G86aq287n5Ior1QjQcZ7Zo2H/bEnt1Br+FMWFPVdOUd8mkxWhDC85w7xXhQ9TsdrhWei3
1++slYIorNICCKUxQjuZWWXSl2ZV1imG47dC6xn3olvY8jveQ5qjOtmu95Kvn9dNrnnIuUVmnQpy
qqwEzBDNGfE0KcV+DMgpEt6+bwWNOwB0gXVGkY6JLFplAmqdgmiepJNbt9OuqhsHQ2Scu3gthsJB
JKo8hEYDyqvMrplDMhpjgV07hcdx0+8aQG+lj+KofsUWd7hFxl9jY8y5NcbtwZLko0oOa+0GM51b
zYs86VAf5tvUwkP62zLXiCMK5CSAdgXe7qLBMMRGWCGfxyGbcktpfuHten2TLpFUjAW63jOf1zFP
3YkZLCiSle7aNwjiWCJaq5YmOcmx38/2D9SPv9+vA6IFN44MMC1eSxd1vxjD1L3WIEaJTxLZK6CD
Snl+Qb2Y3SmAGjDiRx+0SH2XK/NJLfv1OBR2votPxs2T9lPembfzXnxMHNsAUgxzcbbA44ZYO1sA
F4KTCLqnNHQxVpMpLAAAQMwCdV1ea9DARYWDR2F1KeWEbTs3Q6Pz2bZNeaCHddkjaJzAB9Y7yAgL
23gCvjbx9JviWL9o2+pg7mZO6PhTcL78qn/Xx5w2Ap6VvMywPtn7GGF4PkEOC1Frozyi/verPFbA
/vUBNIflEzrnr8Le7To7/TE5oC3bcaHwa1fE+XdgjqMmxFogavg5beOSrf7Y2P1Bc0pXfiwLp9mM
rumo2+oYnZJXG/yN1w/PqnGAwCibOIIc++oPNKMwUfLE6dQOXeplDca9h/skdHL/Vz04WcF5+694
NNBmGJjCw1FBB4759mlf16qZtCUE2kUgH0dLHu7b4i4yIiuNwWbOozFe8WUdIzmAeIgYVUTRYelk
wtSTCtWgwk7yfrZa46sPkKoq8sD5jiupBEVBAINGnwUoxy/t5IpU+mEk0ud3LeznQQYdSE9GzuPw
kjoCFyyVTocML04PoO9LM3GoB1o2TDiaz8aHfmwdHahK/86MLCBkR7tz5j3VirwxNgEPDrEWZhe2
mfNaxfVUdRVsy3bzO3upj+C5PkApz4CTmqU920pllc/i63UHXfuw5ytmHMZIKjhMCqtNdhgh2cXj
cFk5ALqGugm8XwfwncUoyp2eFIDjFLZQu6WIBlECOMmT1BzB8CUH3sQbTlzLlRYGmduqTBKzLUtq
8KB57VE66of5YLrCr8YBG6xkiYdme/0Tri6RAktQUwBvOQtAAqaQDK0I39SLcd+Zo4fun6WZvxX9
E+9My5d0D6RxHMqk1X2DpgM4Ck0RbzJm34Y+r4YEz1Kk8O1WDwZox/HYZlc9EsuSwK+B/YNw9PI0
qJ0SFuDPLOwAZXFBfUmjHVR1W1QxoLzQP8uQm53vQLgaRD/SzuuRXPEy37VVnv8CZjMTMvZjlas4
E/4s7BW9k09qRb6u799lzITGA3BWUCnFGwLhc7nMTCB+MDZNiSGXRzFHM3rfjodWPQniXlV/XbdF
M4rl3bi0xWwbIAtCkdH4PHU/dNXLMYE1HqXoxuRJf9A/tDQElMbZ3jGRrFYSCd6BvYsT0RXwb/Dt
7vSId7/Ry5M1Q7EgGJMEehJp1PLbTaY4RaNJ4zJekW1p2NIIJsfoVBXF5vqXW1vQmaU/VcyzdIbU
cxSFmVTYqTJvMxX8C2bszoP2cN3M2oJAkATIAPrpaLgx3y1NpCru0G6yA3QmdTP4HOvoRkTpBSN/
vMfkii0gdsBhTim1kOwyHw8g+yxVAtiS4/LQdcHdPGmeXmcgQDQ2SdJuReVOwnR6WsmWOd7K0qOm
1cegIValfNZJwln62uP2/Pewn7itUOVuOvyemfivRS+5ai3tSZnv4yS8a9BISAHI11GuABYhtMb8
2+cQWQQGh/CKp5JKbBwdenlKhhYo+bwBT720GyWIntupHNlUF5M3DbXiTwZueorEBlIVg6JLz521
oJ6yMoK1GYpYxJvSH3PPCdI8G0z4In6RpKYflnYd5dbse/kUOBWXImnVjc5WwrhsUJWjKDVYiZp4
RvsuYMI7dcLY/fbBWHwvJkqGpdm1aoe1aCA2D4Ca26H+KPPk29e/GN7oCmh60I9gjoQhzbEONyzt
FLKBkro1MUA7mZxQsv7B/jPCCtGEYzeIc023XrjJ1VOmb+PJHjsOCOHyWoE7o4CNEXLw8FyQPle5
7sejjg8mNAoy1nZXKtWxU0twQ6ayPUi+Jw+8rsPa56MdAEzHIU3GJNnSqdNYT2oTVLfAscdoNJpH
Mcs9s5Wer/vCyrVsIFHGDCMk5lDCZMxUSRVLU1nBFzT5BnJZXuF/XrdweU/SMhflkkbVBmpIzMs8
HJpOrhW8K3QjypyhhyR8Eg6ZKzX5xzDFHeJikHHi3+WGLe9m6jZnNwxtmnZqgbu5BbuAcRv7z6aP
Mf+HIj+OMuedttJ0AyYNmBE0aE2U1VX6Y86MmSJG/BOMVkBjytgV4auoEDvOJlvTwZmXIxyNkEFJ
H32Tl9VdfllZxCcVJQAegPhju/cz0p3WVJEft5HTm++q4vrdflA/OtH+7hbCEMrsdIgSYZ293SJf
UrqmQIZadm+j9u7Xu6B7qeX9zCOhuvTGhSH22mqKRCfpgMxAqt/AnWCNPG3BywQfsnaQU6QFNvDh
s/2oRu3nom015FLjYW7vtNwTwtc62FbDoZQPQcOZnVjboXNzjB8WQR53dQdzaTnZk7ibp9rzow9h
3LYxD2u7agtUDwD9AzkMAMzSDfsZAoOIJ7jyxZfWiLcqme8LpXaFurMAV+FkPJfhiXJDUlw81MXx
b+ZUE6GNg4Leh8OQWbq+GYxnv3Svu91lcKc2MH1loq8Hzm/mBini3piKAXpRXfGLTA9VfAwnQCE5
pcM1n8NAFHhVAIUG0oL5bpIEgQRFp1ake82H0OVwf30Zq8EIVwdedn/iH/OpOrEqc4jnlZD1crQS
8hZfgXpS4l0GXZWEV2td8wKc0f+MMcEItd2w61JciMasWlGyI/o9IaWli7uG9z5fcwEd9SIMViPx
vaBJaCEgn5MQH66CMmBae5RYnIQ81shVKwoYXHDzAqUqMV8vrAuCLi1YtE3hfjIhk2Y+CDpPL2zN
05Co/GeE+WpGNQiItDAy43AWuyb6mqW9KPHYulc3By19ZMUoGV9wquZl2ehJBDNGQg4ZGFq2qCo0
lhqMH3qn3ciBn3GO0KpFCDcBewXgAkadlkEhJGFORB93k5/9pIlEo9uVsBOG0mkL77qbr37D/0wB
frI01at528RFAXeYtk2yq8BzaRIkrxwzq/5wZoY5rppPqq4bYMZPXa1/78KHMnq5vpLVj4ZOjI6G
FgRHWBi2GYdqDRB9acvyfR9vWrIXTR9YTVvjAb5XF4PgI2LCCNGBnccNweU0KBkWMzTRppwUOwZ2
f4SA2vUFrW7NmRn6388ylDQbDA0qCaWddBmKx/YYuZOkWW3xD6GUDpf+33Lohz2zA76+VJYS2Kmh
6KN0xks+B/+y/WcmmJOK4nGQo+FS2n3wQKJTZJ7mkZPQrW//31UwZ6ZRza4i1JEbKdmEwaGDyHMA
skq1sHpu4YC667Lqgkz173rYBwyoRYemUmGsyyEOQAY6ojd7AvnQOsNp9cztZ9WptC4G23O/TWbz
/+97slmDpmOGugpgH+G1k5961fMbXsWf4+WEeTvLKXiojBI20tp09PAktqal8zC5HB9nJ24qrYAE
lQwjUuCYrdsbGyLvdV7patU3MO8LjB1qPdCUWXq4Ik5hKI2wMpRffm5Vk9un96kf2DoInK8f2pWa
LVzjzBbj6qE0RKPew5bsSZtuH90Wt8UzulxbfbZANIPk4a7b6k/Xra7uFciDQWWHWXQkk8sFhqre
4JFTIryKTwoIMrNfOi+C09994fJnJmhCdhYl4iBtFcPHurT8xcg/R+lHYtq98WgMsgVs8PX1rFTC
6Ff8uyC64DNrPgRWpLTCgkrQU0WW/J4faugnCV7kmJ7y87q1dff4a4wJtBCbTotBxWu6FkAYHnVO
OI4g2bAG8lmQl+u2Lunl8PQ7Xxnji0k7NqQJYUyctpkr2tELhGVd/bbf19tkZz4Llun2brsXPMWr
HyKn5KVmvI1kHLQJAqjaFvi0YU22ABX04ysBaldS3uXyppf/4cVxvlwmLAP+l9SBCmtyrn6m+hRZ
AD9tplraXf+uPI/5Azw78xgMQpUAFOK7toFb+08kd3QgkeZ4O3ZOoW2LCHdouPVF3pgSXcCVc8EC
P2dpDEkJdg7oricvvRnvzPGJ+NQmxu3NGGxksV3V//I4+Xs8FCY2F/7chEECo91QbzKQqVUDhE88
uXkfIKuUDV/XPy4nvLBQEMxhVYlIw0veYVAJRBd1Wz6kgs5ZFe9TMiFGhpDX3GcwIxZfJLbLdq93
PqqP23CwJ9NqeO8H3rKYIBOkZSiMCuz5043e3hbFk1w9Xv9y9Cdf8w4mtPRVWlYmNTEPj+P0qUyc
rGe1jHV2vi5QwYYfaHEPA8bYvsyT8ABhTKuUwnvwZ7qTRg5RfipTzCJmGu/EXQIoF5FMYQJJbciV
GEcwranFi5J1xzgNDro+7VM12temaM9lbhWS5pJR5NwP6zEMWb6O5xGlOVteDzm4OzqlxWUUC6qd
il9iHHphNm+k2XeyOr4BnQinJrTqK0ggMKqERzMoQ5YWFYwijmlMTxwZXK0a3BwqUUNScdKH1avo
zAxzsNXOqM14wjdtoRCbGYZdD9Gpj2QnU36FJo8mZwWihC0867wyq9Lw8ovUDBVX/0MILSpboe2q
m3obgC1nhxtoH4+W9B7veB371f07s8ssU6tbpQfjBNK+VrLaLLHNzmshNyDOUPR8Tfp/+qp/G8xM
eqSSeG5kAQ1mv3gRgOc1XpvCmZuNwrtb19JZWpEHC4Cmg4KCudyJ1pBuBvjKhrzEbhTMAw7/fVxr
N30Y8lxlLVqe22KOH1QT8kLMcQZGOfGg8D0U9928RVXHNQUrCJFrYlLwejRb885zk/Qnnd2xahaU
VRpheU36OzMOQvd7bJ9BlmuHguJcN7XmIfRxDREQIFPRIVyaqru+HVPwa9lzstF9cF58yMbRn4qN
LDtGwKXkW4tl5+YYh8wKXSm7BuYqZES6uktD2RKMewMoo9k8GoVbZr86TeMsctVdzhbJ+mWYtnqp
0C0Eomn0+gKvAwBWNB4l5FrwOl8dc7EqBWa4W9Sx7GL4SERbDO8SHoX32kVH6/OyAU5tSg253C80
ibpAqxAfC6O47Uv/AfkC58LhmWDu0rwQSqNoa6QHpX9EZ8etGt5DcfVD0UlUkD9TDhnGwVFUqqLc
QKBQMLYshe8NpAJjHuvq6sH9z8jFZBIKYZHRjAh++jR9zO1TZEJIGQXf8bMRHuNIujdA3nn9NK1+
OgBC0dSFvBwYcpe7kwNSYfgNdieZPmrzTv0+iwWaaWd/n9maUcynXqAJYqRpW8OMTmECxEBQCK4/
/UvtA6y7BjAKwCJC6ny5Fi3sowE8KNgjUFlYgS5kVtS1+yrk9c/WneE/QypTGu30MZUTAkNiiSdF
+fq/88KckLoaAv6uhs0rRORNeoSXLhD4YARILQO8O91zFHKeYSvASuwQSLGxTQDWgM5h+dXQ8ZaN
HnBke7oH34d/74xfxR5U+/4m2+WvgTfuc29ykp1vpXseAng1lp/ZZoJrLjTtZChY40SnaYI0tMMs
wmDZGNmzCTWpJN0OeC1dd/mVuwpshlQJEoJymLVhYmuakzjEfBsQ16kb9Y7ag7rLqgtHMF+uG1p7
eQLBDgIgwG8pRwZzuBIwgWmZZgIJSDpXnTJPSOeNn2CQvZ63rfoLoIBbggJaPGnHmPBQDmvrBFwK
WGNKK4F/LzdWm8UhH2JghtSu6hwllXNXGhLT6pKitXGIckcMQRl5fc0r8QQDaZgOAAIB04gs+FHO
u3zyJTTHUh+aPOb8OUygXrhuYwVICtEJhVal/4gbsWX2fiaNlnXoVGmTepf1gGXBWnswJCPfC9OE
5/Uo3KEupR8k5B+2PMc/wK4BAJcGxesogHhW/H0CP/qTAGYHOxDIEdhGdDnJYjYqWHdPvkj1mASJ
A6EnfPUJ0pImJ2ivxJ+FMSaodmgDi6UGY2MwArokECjFajWxhHD6vP6pV24kWEInFS8bPD7Ys5JX
KFaYDfK6euoTOw2R/qdRJDjSJOyqKSKbOjUlC4Rxv9qxeLpue22VmDCF4AK6a8gdmMCUh77R/g9p
V7YjN64sv0gAtUuvWmrpfW/bL4LbPZZE7SK1fv0NGee41Syd4rUHGMADGHBUUslkMpkZgZZ1BEA7
OZYxuIFKFOA62XyuDEYTtolaTnNlw0R067Za4Rld7A2yQc2TvQjlhmVGFzVmUE244jhLpUdaP9Yl
NFq7aFd1XxtUMRhJj2UXX2g0O55fuZOwKqAJFwA0b1Gra4DWN0dFfabthTkk9zOmGqqKerojI+2V
WSdEmrKYe5q2wMvZuCts/a628Aq6hFdOb8ZKSkN2cjR+ts8Rzl+Ha7ltoyHS71XuR+NTy3429vuo
PJxfxtP4LeAIHoiBwpTWILH0uat9YxlNvJaWyqUaD1daUSyiQaMVlhhfQyJQFCHX+p8Kr2U0rzJr
BQdlqTOp6mJtq+w0J6htDdLNUB+x3eC8vZuf8ZcUKfhW8VgqHIzoCyk0d8JnTOrrotmN2T3keD2r
fU2iw3mkTQddIS2nyOq6OCi2i95OIIHBgBOs464EFXjZ4mxCGgBxlfNwmyuIIW20r0LV5ISGz1CG
HFWT5Ts2QErVoMAYAJ+1aysfJOmUDGr5+5VlFIw8BBc35te2+uhow1eK4FwO1rE1XYlVJ4Fr8c6V
VcvnXEExinu+xrGIRuzeG+6i7dO9GQ6TWLS9C1Y4QjShRlxGQ1Iz9JaG+hyUoJfRkjoo4RvQ2OGO
X/C72fFNLnFH2VIKUSWz0Q1atVjKRjc8rrkV0iZMyEGeFn0qf/4692s1wToAeUjkL2JzUoPndOKq
QDPp+E9eqz7R4ltnjI+8SL9EJcYsNNb9BCOHl7nlVeJACJSygDYoK1o5FAhkJ8bJyfv591hCjMOl
qayH7teql54KNTLHwNmboGZa7RQryN2wlg6fb604ckUT5xPBY4tYMlaq3NTHssWXJtXgkdIOQZkf
zOASwpEi6cE9rU/DwDWY4FZ5r1QORkiYXzSXen9JLN9Ir4YiAM9yanm5+5qkssvo6V1HwBRcqmhm
bkNJHVtGvSjT24JjIdE6Qx8zSIF3gVFdx+SQ0ZC1XsSvJ+egDhcJf7BTaGhfpqC8OB+XtnbwagnE
e6SiTHqi5/g5zIy/DRl7t1Cwq0cZ69ASTT89NfyyGlPISMrBjCxquaDFotLTCjDU7vajVX5Vnfn+
vCVbRwfaqX9DCGHPxZxs1GnLwlLmMeOS4fCflTs1e4nI938HJYQ9y+WOzVVsjJapXlLcg5N4V9uX
6CrzmWxmc/sDfZgl+ChnSVSAgIehY7EFk0cQK5o3GZIum22QRRQLZHWYUxMMykbXSZmCXZcxAw2E
CciYostaLyWfaOvMRWPnbxjBFnRAVVEzo2twLq/H9slS2BdW3lQ531moZSXgpJB49+bBsUYUdtus
GyWhHIhdOfpJdXD/gXH6DThwLlLFnye/62UNx5t+qGFSBVrn6PYSu0Y48lDejVhLEvMrikxegaJe
zm9c9Ynrkoef02vosq9WYEIWg8ezMjZT2JfWejgOKbxR8cEG4Uf1ro9VT+1DQ32p3PumPZDupcOM
vro7vxm213j1GxbnWiUBcTnno9vCYMvy3OjbaDwkYPPioaHgBKvDaGg9x7hl9td/iSts+Nq2oVXI
gNvOmIICR2Z/X7Veo+1qCIGDOMKrQXDWGwGoAv708iusurBdyqJXaDkBue7CnIDjwEJ9XHaj2QyZ
C084uPQWyRMh81eGmVRKDH1ObSYB4xCe0nn3RbKGSz59EpdXINrnbze4LbfdkTPQFt9CBJJrr667
b5WrwrjpU/BFvbranvEbp/rBZRWEzWCwghZSfaXJDKV3Aa3nHA+XxJvTJyXRa68lvuUeagXqd+et
3cpn0MwOKk7UGJcW48/GYlaNkngGolI/Tf310jKW7tAu6eUYnu74AS8p5wG3E4wPRPF07R0tZxOa
WP3e3nMttKq7KZu9qK+CMuHQlQHVY+0R8H6fx90M5yi6ob8ZVTeE28+G0hZFenM0W79Srth4n0XX
ZXw8D7HpnR8QIuNd3KEu03WAaErwItp1MOSyN0SJFeIrW6FGg5IvVpiUeG0Gjs/pMkn+OW/H9idC
exVGUTDZiYrh57UisZqnigOUPEu+4v/3auscWrsOaTRfl6a+H6z7ElxRSHwrSfTe3AEraCF4z21R
zGmPtD1XX2qw7Lqosg9pd+yir/rwjTXz4bytm/6/wlsWfBWom0Q16dAvC+rOe32GhsNAwroCV6zb
38YNBIchmpbmanAeVmamEKcLTGnrZIHVXOVFid76HJTlXJ92lf5N7Ytw0GrZfXHTdVADRTZjoQFD
rBl2iVG4fMbKptqER9nxWZ3r61St944z31D1OVWnwxjjZ6DnC9SJnMeeq7wSVKYdFu0rS8YPublb
IKmGuSo0zJ883RljOnXUdFp/bsZ9rnUPY6JLNuRm2vEb4uThrq9xIZ0TQOhLb+ANLi8UA5/GTpf1
Mi+f6+TIWAGJ51Jn2oU72kgxrMhPI3AW8QTPJPMB3cbhec/Z/oz/XTaMEn52WM3Jq5Qsn7Hnh966
d4ZXrsoOhf8RAD5AhABQWnwmE4c9NkRte1X3BgaOy/wijbhPy5DbYKLA9ZfJir5SYGH7l5HS1YkK
4J7wMIpib9bD2jj0tPHb0Zusg97cNLI2NtmSLn+/igEOnvEdqgC01AJbMbwo3ttM1tKyCfJLRhMV
PAxACSB6mRejs3y3MnMOY1rvjckKbVX3z7vHpsuvYITA0mjW5FAMvfsusbyufmvRohBXjk/oLopk
7C+bbr8CE3I+aMLZVTsBrAGT1pTf1L3hT/F3Vs2ScCkDWsLp6gtZsdrijgSgtLyjaH2FUbbjT+mf
Tp8vOezKHiFHMGscABmFIxAb9Y+4eEzItCsa9nj+G227AqRUdHD+LqIAn61p6iop2IywpOqpN+gT
6tiPI1hy/h2KEChKcE3HePpo/ZGbB9VNnqYm3dPSlVyTN08y88MYIVR0qZ3H4N1FjMW9f072RlSG
ZnrguE42cYDpuH9nlRAgnDYajK4CXFzdJJpfaz0UmWUDZDKbhL2KYk3iWiOWrsDgeNBqLsbt0rn4
nubOHHKSoZjSFIMe6vncPZ23b3P/QuEM1Iy6ibdUwb62YTm33AjQ5iWy41FtA50HeuIT9W9KmVCD
/Q0lWMlyiDGWNaAwdnylxxPkKR/Gokw90sVvfZsf9XgOhzrS/uYTrnCFEGWQDDqjmYLcB94BmeTR
ip/jcZAUMje/4QpFiE165g6RvljnGAHPH2ojBY08ZrjNXd26YZzszn+3zQi1ghMi1Nz1nasWMCqP
wx6F4L7e6+ybIe2SkOEIIUrNh95pCMzSGu6NS9bYpCg+Z49dJRO/2C5i/LYJlH+f41TpKEWUOsBy
k+d0OCZQ/USjU9KhNxpdJ9nj7P4cyVNl8MP5tfw1bHqSTq2AhQA5KlZuzQWAU+YEhP5kkRvvnJF4
HKGsyZR9UT/2/eRBLyMYkKzWfbTTekyd6Imn9fYDRAPupoLIXnbOuxQmd4T14LbB+hzfmNNn3l+a
Dojikguav1jWtwyshOdXYfNmAsYIUFPghQOtG5/RdPBFgMEUQajNiYdJ474avVRnXgmel/L7BJoP
N5EkD5vOZRMIXqu4+yFJ+Qw5ZpGmpS2CKy7onp2EjH9l+j+NVDVj+ekn33eFs/yO1XGudBBJg5gK
0svmWJfHIoWC3Y+8PRT9/QT9aO041u9t99zk95MRSVKJ/+HV6BjEwymKHr8eI1bgRqckfBjgXC0P
TZCMdiFPTE+vburqwuUYfPe6pvViDH6d/55L5D4xGneQ/+CKujVlPDdo1oDRs6p5+YBOLhlZwHb2
vIIQ9g1a+nieq4BwSogYwYraPljIZDVQm4wZGLR21rTLY1kTtcwyYV/YZVmTvIfbmIqNT9e9zG2+
P794mynTyjJhM5hW2jHCllBUXbdQOUmrJxvH/3mQ7R338YWEsxc0uA7alGAH3vg8QzmCJ8NrNd1j
+GDW+MCzi1mRhDrZ0gk7Lh9AN9NpgCyjCE9s+UVUld/OW7W5qVdLJ2w2S4/QlOEgqW3aHIpv12VU
7TEFn0qFmbaBPvIJ4RtBlGiIDB3h0bCHO7WgMUbInLAfMVPiGK/njdoMxasIIpzuhtNo3FpcTm8O
uZV6UfbC8ALdObsuDkg3SDxj07QV3PJzVjHDqplKVQ64uPinSW8MtJ2D8lzW1L7pDCsU4WxnLrXy
WgdKn81H0+ze1U6TZOvnDcGz42dDckLdukwBkYIzPVkm3nSvVe7yZnf++2zuV7BfaSCqhsqa2Hfn
uL3GaRGjUD9W14qhX1sFebFa++E8zHYwX+Es9q4+DE/qrIt0xAV9eMVTlqqHNN2BdZmbcUjaQOkO
FmYROtkg2qmU/HJTXOEK/qdBmYZ183KIoKWq7ZuLaNY9XB6DqBy9MmvDxP3OyuRHTbkHbWa0CLMr
TFrJWi43P+fqZwh+qUdzqQ98yUjy7qI26stFW7IYQWKrzJLja7Ho5PhaQQnOWbhmPeD21fpd8W7C
cVqKy129Y8MrWGglUVFiljgamrEsKkGIg+3W7uIk9YHlTlDwkkTGzSCyfEjwTzjLXfyz8xjGaFF7
gJM2095g/6BTp66KICWByZ9bwoLzvrp5uqzQhG/lgteV2yO+FRm+ae2z1V9q7ssQJVApuyzr3cQ7
yR6UAQpfLGNQ2KggwoPnCOrF1sLdprYaWqpvCj00rVCXlYM249eHha4QXMwkWcjJEmx6x/AmVBpm
yp/OL+J2q8gKQ0hxIoZ2n3KEUSQn9246YMo0r3qvKrQ+UPPxphkoiA/Yj1YfZswFzc8smo+KE6F+
CBqLVk38ts1pWOV65Je94XrgLkbfsRspkiPjlEIfvxK0AtCXxAQi9APFoz1SOCnsFN2XOp71Wbwn
eNMz86o+aJSguya7SHq+N+rMrxGLFTocR46m3fPrpS25l7htoYCAVvdFCs8QmwfjunCVbvkmk9/4
tu0Zvv0Ff6BRDD3uzOPhV/LGffKgXJV7/mxQP79Xrqb9+V+xdRqsf8TiOOsoDf4DrVawFI2KBslB
3VWGD6Ioia1bKGhv/+92dpelWKFEUDwzkwauQcl8oeDdKK+NmxjUe/8SR8hz0JRNa2pjI6OKe9Cj
KmxsBuZFWRF+OzrZy6sCXmdP2OByDOmirQ3m2NZzb80eK4KO93idCdXxnkjFxbePUhek5Do4mEAY
LpgVD/YYZQY8JUdHOYQTq+6qwBvwmDyNyfVQHlz0KCu88krZeNVm2FgBC94RL4oWFRo2/Mlu9so4
7AclOO9/m+fJCkHciklhIpXCUo4OUuB5V1sRBOIPlVQCdfOQBAk6aN0XzTqxz8Wm1B2rAa5RJg9m
E4LdyCPISg0MtMiO/k1vX0EJqxaNWk/KcoFq7g118CxM2xcxlZwhMhRh5QqMparuUqtT0isXjQEp
uj3LQrKhNg8qF/sGvr7ImgsgoK5UGp3h86igAovTq4n6FYkhzXHr5iEF40ujS07+0znqX8FZRUcp
OmgxsyqcjXXeZ0VmA5KDJvPafJjurCd2o91FOxKQL603Iak7xj+R1J33xK1NjRfP/+KKmY3WZiXk
zbCexnx07NBE4yy900B+pAYTvT+Pdcpc8tlI8Z0hLa2sRyKMs3LveqAsiT0IRPmzZ90VF8W+vnRn
75V4+XOziwPoOBiRr0iuG1v7YW2uGJI511PLgLnzuOvo5TShtvzkQANT/X7e1s3SxxpJiF5m4Zba
EANJo5cIyd2E0SpyaZroLNEPrbVrCstvZEVfVfY5hU3oOH2s9QpWmHnV9Yw0/5FQb4w9PH4kr/w5
erjkkHz30+A7xEVlr9u/+BpOzvaVMwn7RpuzlPQUEdv1kl30ZN3RVxbYYRriFW4f44Pe08AJDL89
mg9NoHyD/sxxz77U8G5MhB+QNrmQ8aLHg/613ZF75TKV3ZMW+09/IVjBwcIHIU+RoDq3pjmjBcUZ
Nt5E6QgVNpkIxFaAWmdZwndvy4LnYFRHb3TkmWB6VIp9JB1U2LzurVGE79zmZmrMyxFVIKA7o2fn
13UB9fV3vUMvRa7sXDVsyPNM9oO7MycSnvdumZHL+bbKbAy86qJxEfBqdT8ojW+hfbAoZY+smxnA
2krxPsQLRS8y+BPKD62zY+xqHl4sxYLU/RdGn0l1MJtjMz+cN27rcF6jCvcipR7R713AOKNRLrLZ
vhzyn4qav7JJeT+PJFtGIei3PanK0oF99nRnqs9T/8ijn/8KQrwC0S7vSjuGMVo2+1oKoVN93s15
GZyHkX0qkbZ6dtzE7IZl0YydguoDEo3OObbabW+Gg/pO1ctKDYhVHM/jSlZQTLHjZOxVkgA2hg45
Sti9em9qr+cxtmPq73uTmIeaDmV1UeMrpQOaSfsGpR3li+MMl62pvVHnkTnp4TzidpT6QBR2N4Tc
29yIgNg21xFBiltYmF39CwzM3RoONHfJSfdVyRymDksE0brkpnIHlIJco+p+nEfZXDsV0+kGpsad
k7lQgm4n6J0vKI0VTApER6+jfAo0sH001m2Mwvm/wxNWrojnKaMD4nvWPLTGbZTtsumKOl+L6H60
WskSbjrfyrjl71dR0CYplDksgE0QTkqMYwtO1yST9B9uRqMViBBqs7gf8LwPkGhoQujL+yR1UWtw
btHUInE72ccSwq0F1motI4Cq0H7voj0n5PPbND7q2qXCJa/hm2v3UQYQHxNtzqYa/IkIfXEA8rgL
1QnSppIYtJ1wrlAEdygN3PLRMsp85zq5bQ/zAe/tx+IarFIa9fCGUnlpoB8hEHdd7Aimw6+dUJN8
v1/MiScpx+o3CF7CO0Mx2gxboP9xqyPjfUH/4vuXJ830naAJet/c21CGml6dsPOhMmBCc9CQ/IZf
F5Zzv0FwItSBx4LFWIdu8sqgGHzzYbxk+/5A35ofyb0eZnWIh3s1PL8bt9PRle2CR+WlNlmsAS6t
PEfxUGu5hGTce/Te6R5ew8lO85o39HXcgqNQt8NC1mK6uXlW+IvHr3ZoZBjQkkqBbz5euwVS4OgK
osf49mQH5aOH7jJ60G6i2YvfzhsuwxUOdmqx2rRKfHM6eCnqI8b1rIRM9mwtQfl1BVlZZ2eYRxh1
WJe2bzS6NHNoxPfe3EjupsuPPeM8v47+FYxmskin7rKIYMPNE/sfHXcIV008ov+cE4JrDUGNWtYe
vBmMPj7dr2rmCtUo5zbpJ6B29bsSGUGeHaIk9ybnyUKNNGW7P/xiKGmtCQyESMHLqatGDopuZbZ8
iHDbWlBzHXONki2xePynxRRwhGgwUTCELumEH0/sxsZ7blPudYwCKU7hD7L4d/LlAGaaNgSyCQjF
VJFXJOFzq+UjjOoY6zEeq6UeqpXjS1VyE5Sr5XuaZ9O+anvk0m1XSKLOiXsu6JAWhO4tWgpdUZSe
j1ladqMCHSZMhnp0bvmdyVkTpCZmked57CR4W0sLrXE0qSHPAH2asOlmHvWxkcHapoBYZvfisosu
OqjxdcolWcbp5R6mraDEwYq5KgxcwEAsYoxm5Klm709V8sXklp9p0WvWtUfoTf2Yau044f593lNP
m5EAvua7EG6Yc+bOcbxwfpm3xU1+y3eul4Z35W7k3hx7EJvK7thbf902nvnH1SIBWtglZW81Vrqw
VpvTnar5Wn/P2YOWXRVgopUdHicBQMASdkreN+o8MmChFe+q7Cw88OF20bMQFYY72rt7tFpKvusW
5PqzCm85JcZre0i2gOKjoHc9ngZiU71VqtbPegj/znim6E3l7vzn3Nol2CHQsDdRknfEARqHNk49
LDoHHf6ziK9Ez2qaBZPsSNq0bYWjCUeh2bCe6sBxoiG4LoOqhNB8c6dkO0eTxLhNKNCxQH7NQdov
lvlspcs63QRTSlXnfpwW+9j2Gh7wVj2YxqUj0wDehFsIqbCGoKARVWois0Y1feHm7kicHprZUn2l
gczKVFTTjVu4apCn0XWdD7FkJy4eKMbyX33GFkIOmLOF7EZvID2cTmClqotbhEBPzQ+k2Z93j03j
lsbs/2Asf786BmlW6hEZgDFS+4332WWUpj6o2B7BXHWEOrCnK3bw55C260BfCK9gJjTLP0P2xdA4
8yITNqhPiuK78Vd7PrLhqQBPt5SlceuIWoMJEaXqtCixwQELInXqJ/27QSmE45bc4nsOQtFouEzN
P22qR2CBbhOYivAH1lXY5XWS9oQukIo670aVX8w83XWDJckoTt9bFxyM3ELdEwvpiMRsM5RgWbOw
L2lD51n6Y5yC7XyXTDvDDLT4B7ilQQmpOIFZyN69txYV/QOLYhO2gymyCFFCofZYY68T0JArThoW
6TOxXzrrIrYfSvT4V/TpvM9sRTE8L7kYgkVR1RVF36wujilTsKZqoqHzV73oCi1MoO7blopk120e
vissU3jVd8YEmiMZ1tXI3pOp9IsoKn0o4zy3cRqmZXXU+Nh4pHZvHRK/nLdzK8dwdLxyQZjNWTSX
Pu8NsFf3rCM4+DEGiEj64CKlgkoNBtNiv6z/9LFicaAVmLA35hnyyFQFWK//cOO9xvMgp69NE454
Bj1v1/JPiaFsDSUctu3MsqxdxJB69UXLv8eN5EjY/PdRAUL3MBRa8fT/ed1iwmOndvHvM7d4VJP+
TStkb6rbEC70O/DKpOIV8DNETVrdrcCW7Q9ZkKOsT2pZN/KvjtiTVcKb4H8gTjpma1KQPEPybt9W
qV9fjcdsP901X4yd9Wh53+ufahiFVchCZ68Mnux5Zeu4QdsEGFIhWLUQ0Hw2cI54P1CQsPo2Qd8G
5puYG5Qyud6t82YNIqQJbZ/rTrvwD+vuc2MfizzQMJmPjeAX423x4y+8bmWRsJuqMZoaE826aMpT
PLXKQbci8bvNNbMx3oYpUygRimVpMB+lttaCVnSKVctraJT6cf6sUvZXODZmk3FOLyy2n79NMTBs
1kWexnGSYU9wwwkzKB4GqspktJSbXwiP0wYCLZJG8ZqjEDxAMxPhzyVtyK0LmqI97B8TLEukfNKj
hz//RAh1BnQGobRgi3y27pwkemnD5evplYNdVJGxT259oQ+AkwbQqZkdUKcAwBq+2wtVlH2RyI4M
GYbwdRJ0rrCSAmOydi69180bJNrn12nrAFybIeybmnQE9M+AGPqrhPoGO9bgCWKSMC0zRNgwZonL
dqcDpdUZ5gAzNOlBZ5e3Em/eOuVWN0zx5m4rmouJhGVfNjvueIn7nA21l1k/Svfn+WXbNOiDu9Fe
lnWd3rrdhNQaSHWEx+Am8gtrnzNJwndKwPL5KinmQw1Uiad6wLL16XxvohA5NDi2EzWwjOy5V3mQ
uBwfbgLpuhUYM5qayird5Tm9aZtR9mNkiytk9DnJWWks1/fuQrl1H6d79Al6meGptufuyTE6TEEZ
0mfn1ZG46GbitP6swgk5GSbTJorFHh00ekIcO52rXd6g2IWpodEwPASv/TxoQVL8hfbPp5qFkLMl
uON2xqLSFKfX4/jW5HhEC8cELyfBrD6e96n/YScmWR0NN0IErc9O1Ta8mppFaAjSqdExn/RiB7LO
LxgdP9JmRLKWd6afmfSxct0L0kz17vwP2IjQuDzh9oQzGuKw4oW0d6JEr1rQc8dVgt35Y8C484BC
/7A3+gsqC25b5gLOsKAXAGYMUNF8NjdHh6lrUZQPnES5MVTkxSZHzSv1uYJeon54n8AGNxHmkSk/
nLd0Y/t+gha2b260nLU5LC3Ua1qHefNSyiggN7YLIMCGqi/UrpgN/WxdadXo01iUF2hzT7tAMUKK
p6kefSwXf2ELKpYQtUS10hElavopU83UxjL21kGbLpLqhQ5P5yE2bVlBLCnsKtrlihVnUQqIMg1p
d90YDRiIw3k8uP3xPNKy8EKmCkXdD2OEVQOFqztmNT4Mz3ZFejHV38YYmoZv51GWjXSCAm1TXITA
SaaKN+m8UHqGvgIcejlIrDzXL7/rYXeleZEsdC3Hp4iEvmU0DNsYPtTE9rgMrPB5lSy+fT1dxA/T
TbqffijH+FgArZM9G21cJbQVmtgUZ1duTRKFgJz6KtnTq/oq2aXXzhXZxft5b+7bvUzJfhNQxysv
wf0Zsh9CxLKzsk1mG+a5YJDqQfzNh7/YqfhA/0HA9NVn18u01B3VDghEuevHK4cdC+kg4+ZHWmEI
aZajzPYQ9cCY7udguslLz3pvw2kXvSbflN1f3Pc0DZT0UCFG4RSS6Z8tUpGM9/PCCR8XYNyjhZv7
SMNlbRJbG2mFIlb67brTST3gAtEZX7jhF9plSV/5vD+/kbZOjDWKsHJGVGAINIUt1EU7q+FV42VO
dwp9dfWbUsbBuBW0wfeOYVMXgtimuJeczm6hWw4i/2RqNdTcMDA0zHUS2lCS/vN8den6cDG/a+DG
qgsBr9bVWdUdhKEqw1TcfqLfOhlXytYHWoiysV9xR4HS9Wc3qMehN1jZQzgieW/1wCl3KYO4N5dY
ctrgZOJy94EjOkIM4W5tgJ6Mv7zn7uKQgYHhmdyZUZiHylUta2TZ+khrOMEj6iwtzDaDWYRBg66u
/HHRZwvOu50MZNnQq/PI5ZiKS9vlPBoem+GQswcqoyCTQQg3FlDFxk5KYYdqwoBqN2mJb8kGLbbC
J1I9aK7AoSHoJSyW0uFij6xv4bkfAjbzy4nINEO2digawlG+wgAEpt8FNzOdpC+0CNWlpNFxWRn9
aqr2Giq3FLyNRvLm6LLWtq1kwQHJLgRHXbygitSCHBe9IV5KCg0GVnnfYITuwcxjNJUqXmpK2nFk
YIInNDo0ZXJ1ufGVISjj/Gm8YDPdTWrY2bvzTreslHiUr+0SPGLR4HEwToc8a7wh6EtmWuVFNCyK
gIHMKWnvFFw5z0NuOuFqKYUw1A5ZP/Uc9z8IXl1kpfuFW9q1biSyEYgtJ4GP4BHKXKZ+xBJkP+Mq
His4LEauelr20tgvYEsd7KOaonlBcpHcXsffYGIxsuLFVNkawOo4OQw5uKan7uDy6JgaJehM5380
a+zQdUMGyWpuRtwPK381Xa2iRkLoYNFFOrIyHVATPI+xBlpIjHHL3tdO24eWmLtCEryyixB0+8VE
sM99T1Sj9QgzcZZMV3Y9hgXRA0qS29H5SjA/UznPSNn2lGket4ZbrX6KRwNPqgt9TP83gVPFrUTH
oy24GxeHWy1BqSu5XtvYm6CKOTCGvCDlP5u5laQFm7sS7wxgF7U0uJMQ11QGhTvMZqA2Rp5Y9Mj1
27bcz+/x9PoX+0NDyqsaeMMxxerl4Da9AspriDtRdOqj/OHakJ2Y3s6jbFqzSgYEa5qcFUljAIVY
2T1+i5/l9CHCiHKRVxf/D8645d87CTQrPMF75mqeEcpwuqGIgylT8j4n36qx8Eln7PDqeT2r01NE
nm3W+lbeSG4sm5tkBS5EuWxU+hy9mwioJL90zMeCRI9ZMu9srOz5Zd0KbsskIVpsCdSDHOFkiotl
4LwCUtVcFXbYNleJHZ6H2Cwx4GkPngiyZHBwLtau/D0FnUZmjwSnn/Ojm57ixPZGKJMkxk0HhxnR
S0kfneIvHqVwr/xAXRxqhYoL7uTaCVDRRlDxhXBWVjvZ+EowCCUiDFwRvLIL+7hB+wI+EjaYMWrP
mY7LV6rHb91ool0JbdfnV3HD/6F0ZKh4jACDDmh0PpszTNZscQb/V9R3DIAH1pQdlXIKHIy96vTH
ebANr/gEJji/PcYYfB4AVuQXILrGIeQNg+R9cnP1VgYJPp7X86yrPUozM5q8Zu1Zyx8yNniJbExi
46T7ZItwfGMaj7Aa/4EodHzuGnNnc/QbuU3QOu711OnP8VCGFpW5n2wJBeewZs3th0XaVMEjr4WG
kqK6nWSPehup6yfbhJ3lOF2s1i1si5XqWDiNN3BZX5zMDmEbdWjYGvMYdtBRv4QoJmQ9XRiSS+LQ
RvLzyZLl71e7NSld5COLKOFs7y1+5fDd2GrLfvJMXvjV+3n/3l4321IxyY78WLz28UItTJchuNdT
FejsskllNafTxu2FGl79DSHe+PJaYeUI+k/f3OkH6Edjig1UGpfK8w25Hb7GV7qvPaH/5rreR2HW
etlb8TOT/Yita+enHyEEDZO1zqK9iMpQ4nUD2m6vRjSOQ2G09GowQnWqj6dZcLyeX93tUPVhuhA9
EhfETWoF1LwxPabfF8XXerzqkxE0VJIgIvmQthBE9DHNWLOUXS0QwQ/T3lFkV/ft8PFhzPILVo5Z
KX1VM3dBwE3DGTAOGQ50X2Ro76sDqu4xSv7vVk8IHCmeMce5AODcBJCTnue7dMj8Lg0G2djw9tb+
ME2IHkPpFm1BgMTIfupQ1VPBxiarhi6lQSGP+uSCQvxojJLxLkWCQSZ0RwdW+tqW37hqeD35VtJg
0rx+3J9fQZlTCLEE+sgYWDZgl66+dNE3aalStm5CzqQ2vWWZI/597ibflWk4gPXqldfm7rwZW3nT
eulEATJu1Uk/L85dxwbUgHcOPbAY/BsEr4/XVhmU2oUpk7bYeu38BCqEjLS1xqKzEIjh6M4xDUnt
qYfyMj0ifhia39wqT4gh5R/LMC3hUoOWBobK0Ox9WsNG5hNpgHWGOEgLctRRqLCVHzbUOs8v66Z3
/EY6qWW3akqKrgPS1C6yY5VXM8nIw6Z/rBCEJaxsu+vIcpaBpN+z+x9mvMOo0nkrNs/LFYYYYyEX
Q1sdvmHmXy33cY5v0Jow5jywdXSQS8A2A7qGflwQOOOKJ74RqspgN9Ccxx7W7nUVrzVOMLKrLr2t
FcnW3V66DyQhJBGXdl1mLNGCPRAzMEnoykZDtj18ZY0QkfRYS6t5gDWYPfaGPlR0HpZaqNYcM0x+
1Q5eAXk4He2WL1nxter9QUZltO2CH1YKAWqqG+TWHFay6t3Sf0Bw8rxzbJ5ZKwuFADXn7hwV42Jh
+RIPD5jmZspd1GHjBgWjGNeSjTRIHEScEzbnMjLKBAbF9IAnbT+a/SH+ERuJ38ueomRQwubCrLg2
d+riiygcQX6mar+k05c+uzBlz2oyJGGL6RCwHWy2IA0KGqUvUyXxVQbqxB+jrLliceuTQxJE6uiX
Bj8qCoCfk4xmnngTLc8DxHlVuAZ6qzdu3jFZO/jm7lrBiLtLS3MWL5Wa2f4Oudh+uLIiSV1x07VX
EMLm4k6vdvZycxycx4T/nIzjedeWmSBsHZM2lh5HWCkNLGAkW9gR9/ofj70vh9HKCGH/TEbjDP2y
TlpvBaVe+Dzd6/GXf2WJeLoXbUs56gS4l+IcohqEzEyI1choWiXr9X+kXdlu3LCy/CIBEiWK0isl
zWKP93jLixA7ifZ919ffknHPyQxHd4jkAjHyYMAtbs1md3WVmDaoez02miWNpbHn0PgeBdtUphZx
Tsp1Ol2WcFA0ZlVpsoyEadzeDRmnd9/JfXxn3Wu3lRu/qvvGTcHf4TaHZ/B45BWvrhVJsLR6WP8s
mSU8BCoLCGRriflGxXZo/xKh074uDkl00CDxfXnlVt3rka3lDBw9CZSIhAmrYCsof/gE0oVV+qLG
uttBa6W1bbeqsg01s/fLVqXTLDiJEFyqGq5HhJ0b7aBB4ZvPG+INvzP0ibrmft4WB/+69vIXdfMQ
fDRXL5ftr0YcR6MWnEfbamY6L2/mYPhulM+KPu96MNGkmoYCk2mBJjKJJBO9/MkLblFkNCzC3h+s
Jchpwb6Pfg7b93qcEEXWuSU7JIJTYWZea+MyNDLtrREdzq+KIbmSZSYEl9LWs6Hizsf+tDdsfMzT
D2lrA5GcAfEWnnRWFvaMYcQHdOFvtUfIMXjjPYLQenaDG7rNNad8JRv/MX41QZU07Mht59jus77N
3EyWBZCMWCw/VOBbn7rga/G+pd293Twafy1w8eV40DGylDnxdhAvm1QfKnU5EdPcQSh1l/jPkNa+
vO3XJ/WPDWFvdCbxR82CjSidnqOs5dFobJLR52VZvOeGDJeyesoASFFBWA6wPhXCm6qmUAfXEXQw
tDFVoBiwu01fR25VXoXxXpXV8NczRCh8G4Bno+lLbDPKzLzJxmxCpvexeQFCG1skOqCxj/Ls3riF
TM7l2Vw90UfmyKnrrH30n04Mw4vUd2O6sirQ8DuZtb9s5ZwPbdkYR2aE2wAC6bk1FBiVsrMeJk+9
ia70wk1fy+811/bxNr5K7qnje5fNru74I6vCvUCTFCiTHFZb/QA8ozq+hopkZIubOPOI6BrUUACw
TQD4T+dvqFPIZwcoaqRoT1Z3WuI1XcbJ6IKQ02Ajn5PXfxjTkUHB69cdURJdwZhSayIHEyGx43cU
YBx1+mtJoWXRjkwJp3m2yiQeZ+ABOzt5mPPQiQJ2DQ7UywNa3YFHVoTzTHB0m6CDFTPdWvrVYNxn
6i2VNcKcc2YIgxH9vekXkFxdwI1z4KJjPVVrboa3VemNxUtfOFZ0jba6yL/um0cQBOp0Y//TWxpq
5Da62dGtqArzORhxaAzmUgBbhCXHA52+mzLvuLofj2wIs6kDqmBQ1CCW93qou1n2wdof7exp/s/K
8KSULKuLd2ROmNVGCVq19jEkw3ij06dGQOdwLU28rb5hGLTITGag5CZK5VpTSot8WbtmGp2++gh9
yR5cdRRHBoRZG4zQiEoGA3W7TUBeqP+C/Njlbb52jyA9pFvmcnWhMn/qKEB0oIRWAEerT0X+WIbt
lU2Bx5mhUXfVoo3uNlCNZEuMJttdNry2RCDDsIARpEgWieyXZMxHaucjHIb5yNgDUIgjuU5kGZS1
GdQJhKCZaQDPK2JlBtIqZQUlURwv4vqRug/o7Cq5vr08mJWdAJwjmrNRyEHaSywvNJQRJbJAjQJi
Qt1RQx/8kmX117HhQmyJZs3/kBoLTr0gIF4MFyaWqs65b1YO1V/bREaydrYjBCuCJ0/rfJEqghU1
/myQEercKvykiTeBUTiOJeHueVwhWBOcD1XGOmMLbxFA3nxiDm3vUbSO+s7tGjcEiSwtUYh9gdq5
d3nJznaGYFg4W6SrVIVmGGbbbUGeOaa/IMT4t4dLsCG4IQhbFlq2EBPZBODXtyHbZ/PWglJYzchm
NiU1rjMfe2pNhGrRqY66flm4zPKUzos6V81BahPvZ1BYTPb1KLs4vjBYJ1GGYFEIQksL7NZRjcVL
9xB/JFcZ+CsO7bXtpTy6aTYxinrO47R5Trf91cCRtpDsnrNjJ9gXokRol/pQQsCIlaT1AsZAa7u5
vEuW7Xc+QqCXCRwIcL+Ce+w7heoGASWIVbx04Z7Z1231EqYe0yVDkRlahnqUK6CjUhWZD0PltKnC
n7N6BZXydHA7aA5cHtKZ4/2atD9DEryICbRBOBqwpBafBQiUGcqvjBcysfr1tbEY9AXg5KGxfDqg
KdZVLTUTkFOhXJhZCQTJ9pcHsu6o/lgQTvCkhmgaNrH7Zi3mU4QcfVQ4PjMOfaHwNKBuMzBZxWZZ
7/P98MemcKKthey/UmEzyqvXhDCQJqZ55al2mu1YUxqgrAoyQjk4+6b3qDMyJ2my6tpMGVq180jR
P0g3N5/dCDnm2rDGgzqM5XejDdNHCIkbN1GEUINDRyTaZXMDWabSrN2qa63f0MzxX9DHOH2ACyUE
ef5ouBNCbhtQOqiZJGYQ7IKW+ZuspToq0OiDv2F90N+waQr20ULIFLftTdNGlPCpMEa3svXos7em
cm8lNt3NrDF+hWoVg0kiycC2qlAv1scntWTZNqnok46U2c4oCPVqJbov7Ej2aFk9AzpAcSiL2uDD
Fm4eJScM7wgEwYH2jqalSYk407mRHMa/h5oth+DIlLA7TXQuWYqSwTPHZG8qMQ+tXWm/K1AC0Nh1
EkKK2/BS07m8Y9c89IIjAVmGYagqEXZs1Q2xkhs4E9OY8bpJN1OegI+r29c034aoiUxZA3139fWy
2bV5RS0bsT1DjvVMUi3ve9ZNVgpyxwaHnT30NE6wQRrQudk3KsjHL5tbu1mPzQmuDEwrVFFHmEvU
hyFtvMZ6jltZ1mjt8B8bEbwYAyhrLnoYCYpfOQgWE7dPH6pa42lxTXxT4p3PWVYwbWj1RNeUiYS/
JcrYRuk8lKNdNo6ZhDz1fwwWL2vb1X2eDN86nL+m5Tbkz+2p5b728Q8TilbBxToaL0Vq2FQxytgq
IB3PyE9wOznR/NrK6PdW5/PIhrBoVUb1OhlrLFoIONW8HQKIAseIIN5J99NoJGiP1S1imQyNQbph
QnLv9HKwUDML6ICTnoPQSAWS1PgYaSGJh9ZuINDO/seIWDhJBoA7lKRAuFw0L2FONzkUMP9lZf6Y
EAIgs5yVvFMwjqaMvBAt39XUOmb/87KV/yNI/u+tI45k8mcGwSXcOnngKZBQHmeexR3C/7dKBSnM
YS6eoY9h97JDtrZMywX+v3e4WBTKp1AjENhcWMZnroE9w4dLTGR9NTIrQhSnsDSfiwResZo8SjvH
7zeh/+tfplDH+YF+Fc6ImBALKttI8glGuvgpmLfq8DzTbYLcKVSvs2ijNB/1ovYpcYVrpwp43/9a
FW40QyFFU4+w6jc/ouol0mLX6K+Vfq8nTwmVJVlWJ/LImnCppSyihq7DmqK8R/qnAQ37WXpzLlv6
LAI6MiLcYdNYxIFvw0hcPvjdHbFvR7XgXXE1hUguompXoKTvJqVMWGjtEju+sZfBHwXIZWin6dzi
xma1v53BOJVF4W03BLc1m36wJvuHwH+h1EICBC4XXeGn5my9taMohj8EVVGbOMSM4XahK1DiFdOn
kutlbZscGxO2id7qMykSGLP7J9+816zSHegHJO9dyvZhKym9r20TBFlICyMUQCub4LT8Li+Zr3UN
+HZKkOaBNHOkXp5ILq3lm8V9cmxFONVgB6MFbXBpFfatD5kNk20TFHtTiZm1kOrYjPBA64ZxnsCl
gThgzndpa2ybHiJturUpE7RsA7+aj3cquDcuuxPZFC5Xz9FmtBM/sIdusUre7e43aa+I/e2yCdn8
CRswYrbeEA0muhZkEpMN5vTSIu9jblw32uNlW6vDQfoPNO0ECrhiBjhnadb2IL10BuwE0CQg203f
6+ivy7QIosDdxr6ufNAKCf6pbIt40jqYoXi6LfQg911p/NaDYgvtvu3lIa24C23p2sYeh8+zxZ6L
Oo6MCoKEEGe1dnfgZgI1xq0epfyylWWdhU1+YkU4uPlkgC4A6GkHKr7l3PJaFpatbG8YMKGopqLV
HEwipxttMqdoSnwYoEnjZjHjs2Zsiu7bXINa11c+Q7SiN5Yv6dNc8UdowCE26M3MpZdfWCjbDwGe
qVtopzJETarPR9N4YGXI4/zQHlAmeLg8jSt7/cSeeKeAANWCbhz4ifuN3vG4KXZptgdbnGRc55A+
8CMeD0yIO/MQBA9NCEMaFJiNPSVOa24TsGjZL2zYkCqHvvdujLcUdeK2s/AIlOlJrhy14y8Q4f54
GNGhJPiCabpJIQxErF0iQ4afA4JPhymyvWZBh9fRsn6JMnk+mtEMdPxHgGIioY/4LYZOUMhDbXgq
8OSRHIn/w7iNrkWoHlJIZ55uWUiZzNNAOmiTImik4J4GIjmNXnPjqVHQg8v2oDjlUn6a1YMC8bH/
WBW2rFKib15lPUSMu42GShpx8DjcgCg1AHA3g0DDXzfEfc3xH4PCnh18Pc+UGcOsmxuo4tojOqgl
D5jVqYR+kAZ5MArFLlFHaDKYXwblgO2qRu3taIejCyIh3/M1PXNHG3LNOpi6IIgOrnlqzCbvjUKX
5CzWNiy6r9D6B0DvQlt8upyZ2U5KMswQJcXz1g9AxzzfhsWPyw5gzVsfGxH2jJIC7jj306LqFjhj
8paSreq7NnMGWbPrOa811u3YlLBRWtWuaz/FeMzRgzroWD5E9DUsn8Z2CzIbPoBfKLkJ0w9d3c4d
Op4diKFFkUvY++Uhr/m84+8Q9k8boc8yrfEdShY4pf6Sq5OL2BqanDIY2uoKgjcHUSw4jtDkf7qC
CcpGEIgkGLFOwSAOcgTFKYvN5eGcQymWeT2yIoREoV2GqZHCSkwzV2vccfqw1KtevQ6rrU+ve5Zt
fHKIkhuNOWP3TpPf/vzRyKTJ1m6u468QdutUqipa2zQ4n8hj0MUaCgetfLxFK6lZI28pAzSvzq2p
AYFjGGAeEdtiAZbxU4XB3jzbpQvGRNR3GPlBWyp7JX+xmIixBsgRUSyFGfRACHdXGldhUoaYYMpn
F+ysLnqm+OSAiP0WuND9zCtv8KKrLubp73o3baJD/Pqr9LI7chu52haX2WvqhAd1V7qXl359Dv77
YSKPEXKpVTcO+LDKekr8kOvzPtElb5Y1BwFKJgY/yJbXmLCusz5MaZrrtZPVL5UKHxHv2umKAkBA
ZA2ZazHdsSnBF0WTrY2zjuG0jaeibpEQWVlQZkFwQVnVpkMyw0IBCYFGq3giqyat3hzHgxC8SzyO
WWT0MBHFe1pfh4Y3ZD9CdRcbXqdc+c1Bk6F713YByIVQoEaIv6AJTr1MB0m6KdaWXWBsVMurIJwp
M/FVwRSPACE6XuRgnGbQaz214RshXg4xdkHBq6tm02wBom0+o+3r5Habkmeu7/gclciMcej8gTDn
8kZfc9nH5oWdoRQZTadliBGkNFT4aUTGzLiK5n+xg1jfUsH1qWO/nw7TMgfII0UY5jTeLVSR8YdZ
3FHydHk0qwt2ZEVw2CpRBhvgJDjsWOWmsjMDAFlk+Is1CUGEZHRRyjDJuRDzQNKO9QXy9LaV3Srq
toZKu/XiBy/dzHVaXCf2fQb7hrWB6KktO2lr5oH+QArYYHhCATd2OpXpZAahVkxQBhvvGmNwR/bA
wlc6fpL8G7p6wtmFXo6FQ6HfoW3z8gSvHPMlfQQyH5APA+AinIiG4f2p2Qb01VTlp1VWbtBQGRZu
zQaaFCG/QvDWxYPtdHxd0jftZJvInZY9GvAmuqEskbzOVu5UAjLohcMLQELbFsahDpqZ1H0INujQ
AgWLN88Gr63fXeQ1aPmPLEkksXLKTswJrssMp0yNZphThnjjK9aNroy87hHT03F3eYW+ribBoRAd
NRVc3RoSw+KdGlpGX/s2BMqHqwJiosAsugWnIU/c7qrY9jFUYwvvAwpanD72TsiZA0l59zNzkwNg
PpxBQPTyF63N9dEHiXepYqfGMBv4oLmDjuKviYUuXHZYp7wPbsp6+ocHMSbAIAsFDtDEYmzYBxRq
0DnsaWjJ4IqTGS5G/dm8hTs74e/o0SgYTybJm+KL5fJ83v+YFXwPQbsJNi3MvmTeqPKg4t22gJ6r
vzfuo8O8szf9dcpHbnv2d6ToM/7D3v9oduD+0XmwaT5ui9ltN5MUmbsWxWI+wOkKSQXseLHiEbSR
ilolPsx/VjblIXDbz67ilusfAk+r+aIhixhkL1PbWTvGx2bJ6TH2gxQqETrMBg0EPvSeW6+X99U5
zcAikXI0MOFO0dWB9hWDhfGzd/UdpLlvi9v4rXmOHP+JIgfMgyfjDdw8HHAE9yr0Ev77//kJwqJn
ZUKDNMhaZ3Ia3nnth3Yw3OL5Prv5fC/RdTC8gpiZ/1Bci1N3upb1zq2hlU6mQIgebBIEqK1iCpTd
DVjmf1sOlF3NnbX/fCu2EFDyQWj13Xiynuwte5j4z8vDX3t4nphf/N5RznisgSMy0BgAQaU7yzG3
/Yfmjhz0AA+faLdwWk936pFLCq3n+OJl3RlogvHfIugkvBoghhCV2Zy0Tud7TbmhIBmpQcoxmi4K
o2p7owRXKB2qsWO1jvo9Cr1RVghYvYN1ZqAKRlT8iBmEqWSlyQbMO1q/vFRveaIaHE4ZyrdbXd8X
UNBoeNABJZTfztZtKXv/rl0oILaDmgaYapkq3pHKSObC6GB/oNdW7AbxPrcD5INfLi+wzIxwhgdQ
9pNGxfr6EI2fq+IAca9PpQ4ftdaXkAifd/AsqwoqJnPpAgULnHDth3kIJqtlL9l3vgNi8a3/YHnp
fvxmfdO2+q6/Hh+Vm/z3E/2JqGODq2TTuBMfnUZO970+7D+fIgwbclkMAuSY3WTCse3xBsbTNN5k
TgVJcGeEMjnvt+pmvmL7y/O99sZZYh4NQDJQJSJ5IRyoCZq8mhFjEtoJnarjFoTyDqjxUMXIoJQa
TXdIsP5ooa9HmkFyg605bKTGDewrvMTPShmpUutVNeFYkQDaub96mSDCSnC+aEkgKsGRwWNKjLkm
ag/BckGScJrAh1IWLICKUJCCMS2T6qYsf024jm2LIb5DahoIZpH9mjI1zJmKmm6Gzp5WsZ+q2nIi
mnIr+t6Xsiz84nIuWVt21JEjrH2tNqHXhScBxMHy9CarHd9nbmE+JkPDk+bGkNEfrVtE4oWpmFQQ
eJ5aBGYHUj4NHB6LUq+p8U40XmNomneZ/jR0v6EQ6/SJrKi2VmwA9S1OOR5ZSN6KtZvYiPvWXFQI
tdZp6C1BkxQhOTdqTx32BHyuM6RIFBTNf0DTg9fJvtIl8e3Kup7sIiGUjoOqmUBF3zpp2+5zNGG2
je5NVu8kkcGn8P3ygVw9E9iyQHuCTRGQz9NZbpgWDN1QtLhKIkATm8OoykTY1uaUgB6OQZkEuUZk
xk9tBHExqaoOXoKimHjUF3z2AbmsLS/xi+s+z6986K8pRrRjtcHRheoUWookMkiUKJU54TXPB2wr
Qz0TKnRntTnSZ4Hed3Xr5IrllWPrGLZ/nU3pdvTHnZaSTZ6nGzY8aYXpgEVym3bTPicahxQfr2l8
oLrlhODj6roBt/P3OP+RoFhJ0UKYJ+nNFIFESGlTFM6ZxHmtek4QzOLdo1MDkYFwHhKDhEqg4su1
6o0N6HzmpH0vrW0X3tOSj/m1qcrokdYQdJDq+2NTOPWmT2tVbWAzANVwBNQB6C3RIuxlurJRi7vR
vtFSiCZ0QCduun9IC58YF7ZNmPpkjCcY7wbluW3iK9P61mitF0NAfvQrbshYKFejvePhikcvB9/e
2C7DhdqMhRxfmL8nSEibhmsGJqRBXL3eqQEargykXVqeqttIgTf8NUzXzP51+WSuhmDHX7M4yCOX
i7pYGqgjvobFjWuPhy/EMPThIAvgJx7z76v8TVUy9Ga/VinU4p4k9s/InRCvMCRvTVzUBorxwuuD
JlpdhaTD/IPMDFGuEb4g+0LInkJwk23sBFhDWW1+7Sl9bFN4bhiRppWj0cP3pk9hv7GgT6CY3NY3
/VjyIpDk7Fac34mzF6yF06ArgY1LTWfFW96U5d5uSS1xOSv+/MSIcG6NaFCCYoFNRn2wD6D0Z9KH
2ozABpJuWuMfwGuwhrKfDVHf5fgImyZuWTbOuDXtSPUYmdGL+KpF0be2sDZTjABBK/eX98ny/WeR
wR+LouYewjYt7rsFsQk8b0nSHVowwd/6Dxl+DAyoIQNRj4aerdOBKaaBpt8YYF4FTzJeKvN3Vf1x
eSQrm+/EhHD8faKXA1mwp2qc75AYBRvMZoEd5IE7hpFDlLfL9lZ3BjTvIAMDOUYcsdMhgd8OALKi
wpBy3iv6pvHv6mhrQQAH1J+XTa3dwfair/cfW8JW70HBWDcDbLG5UO+ntryxI/Ohm6GV2wMdrRPl
iRhRwzVklMECmU73PvI9XkXDqy7N4rvWyrJnyTct4zvbOUffJJwMuy+H3o7wTX4Wv+hF8z1Ty9s0
TT794SVDATDxfXdQ/C1NYj4boITxg09iBjKfsxIS2DbSsXjt2pDKMQX9izJAR/5YAVpXgPCv+tG1
rp28ZqoMYf/VtigO99iO8P5DHqPy1WZA85qrQPzWA/E3OoVAHGlwuv2h3Exuczd7mRs8KQfTuzzX
a4f02Lbw4OvtPp5YsdgmyZZCQAIVoX2m/8tUHu8yIV4oCtrF1oK4b/Lb3qZXWmOgtPPCut3l4awt
GTL0QDnZKBJYYofX3ECEa1rsRIFjqVsWJPsCLWxSQOlaRIBj88eQcGwM2o+R3mGL9tanGnZbc2qR
XfbZcxDmO31hZ7N2mjVyfWrBvvXakP6+o/Zric2q5cltPKluZMvo/1f91NFHCeemABZiVEN8lEo5
YQcDoVljbTMGqDKafsaJX57stb1zPAfCoiqK0ik1wWR3E8oIrTv2bgFo0mUj6yuK1QSSES0iYiVy
UMe8HmMgJ0EeH7JyAz4cToFjSzTJdbw+eX8MLb8/iqqK2PT7KW7QM5H/NOh8z6KHztrQ3O2mT90f
JJejbFjCdVwPYRMBtYsDoetIAnDVhgKJVt/aqsTBL39IdC6W/d9hibdwkTHUmzKgkcPovUEBIlXd
DNy6LX2tQpdZyfU4bC+v2FqWElEGQkQLD2bDFG/kxAcI9KuPYs7G3ViNXAMyJI9KnhrFbaJDXtgs
Nxb92XW/af6LoBMZjy8oUdqu2WWSj1nbo8ffIqzqTEmV5Bmu7maIc14DiuEOlR66RhQmu8vjXlvS
Y1PCkpa0SK0YqpFOMgT7tNd4EHX7eM6ceSTOZVOSUYnNwVNXjmREN4JDNeWmqFA80cnOZJJS4Wps
cDSirxz80ZHArkkL5sOMr6RbcEK/KgXA87T1lEDnaUucRAMocDC3I0N5u489FqEEC1HAaLC8yyNe
O53w6lAbQMM8ss7CHWmpQ6dUFNu4CQYnLUCr0TKnselhaD8ibXwa8ll2Z61FYTYiMAAUkJTUxWrz
gICvDsG4CTIF/dmuu4g3RZzCaF65lQ4GsCDQJIf1zCRdFJb+MA8It0pvV2zsTDAPKHS6L8sMyjFI
OljRUwP6ZhP498uTeraNYA6sDXjNQSB4SX2curywTVN0rbIUMMvQK+rmU29HdIqqktfUqpkv6DZg
hxZAlqdmmKZqajYifO3j8i3vIaWp1fd2KCuOLJNz4umW0SC5ihZligqJiCpikZlRI0QE5Vs59awq
iR9VM3ybkyD2cFcfMr+8TWLztdCrkvezeeMHGfrV2rlasgb2PmkolZzTtfXUCfgqMLnUhJ746cgz
WmrRXIWZ0+shH8KYJ/MtRaImucr+usMAo4chDcgBTOgZmiaHOH3YJHHmlEMHYcUuAHomB2+PBsQ5
KuGN0sqSQGvzDYUuAPKBV9BAOHI6OM3PkDfXmswBT0HP1dhstm1ZNJJr+TzSwsDQ6bQcCuAdsbCn
ZtS58etiwpVVhlsCDGLthfZNjuI20MCpCxLCba1emWXNG+PTt7zQeA/rvd/dR6rktJzH6cKXLPv8
yB0mcRAF8dgBdP3SLORq9QccgTM7vzo0w3BlHx7ofehZXrczbyfJ7l7bSUDcoJWaIO48L+33pGr6
ZSctan+DXcw8b02NM3DYOT4dAObH9F/2Dqsm8X6H90PjBSiaT4cbjiyoci3LnHHc2N0VUn74+T4B
Zl/KpF7Pc5jL2T2yRU5tGZHZx6YBWxOy91m4y3vQTSAVMt+2s6vrDxOQ57UiuVPI2Y0tWBX8n+kj
A92MaeYMWZL2vBlZfEM0vDd935pukPjW7zTfpL/8YbTKTdB2DVoKTNXfB6rWPwDEmIOonSzpQGVU
97bW173T1A0UGUq903InVWwNTR2B6Q1RANqaFqqrI0+RTtj5SRQ8h7kxpW6ltNCK9Hv6/fL6rY0O
OwZd4kBZQlNWWD9aQWmDWtiuSrxIqe3Kwo2CF3uWmFnz7iaYyUDQRNBPLQKK7CGtJq2IMsfMNADC
tI3VhN7k65LFWt0ieIMDuw5Zo4Uk73SLBNTsm6HGnThMdtp72RDS30pfdwmffBL7GztCUdxvqvYx
hQtkTp+j95sHSRbK+sW+apHiTYP6L0MgosPrikIS8xT3VO+CzNE3iuH4e80tHIOP3qfmAliy6R4C
T0chnispOkJ4fBUDYlJ52a7nqOpeT16+7QCZeCKH6il3ZIwgZ5ESNvXRx4k9KbpWDIpS4eNmGvFK
f+rsPT4yNLYDu8l7CeRobfGPjQl7bAjgsJRlJgDxJKDFUWr1lzZU1mOnROn75f18dt8AQw+wP3yg
CjkcdJ6dbgCtKMsoCwpsAFV/ZVPz0CBy+XsTBMApFfU9LK9IPaqOQzfayYS4q0QCRq8I4CWBTJD9
PKwWVkhwdkBwMDNbVsh8qENPuyae5fbQeuBA82/yW99T3d+XxyVbJsHRTRE656tk2bDBY2vsS23r
J5KpO4fzCqMS7mmDFmbZDLDBnt4AK9z3bvIdUqF3B825n3f3Ps9Cbhyije4Fm8ujk06o4BrobNdN
RWC6+82+zW/93QfenMDI06v7bDs6SSmJBNanE74OaWeU88WbkZQ6JNM7XMYp/T3m96S7jmTB1aoJ
8CIuOEaGkFnY7J1dxNFQI5hV6bRNBpWjXQMU7jLJsfNC3rJqGtKcEM2DNp3IoAxAb0K6r50RFXya
jI8g/8y69EAauKgp/VmjwQOwDIdmyW4uU/jT6F6yesvmO/OmR0GysHpJqrZarS+bs8WzkSX1q2or
wwaYid6p0lhBw4nxpNZWylU1uh5ppLyjvvSYaZ3paZMia01fuzZRA8aU4FYDxk5waaqVD4m+BNKx
/qvVvAFiRNW8M2XqCjIzghPwu7gatBJmkuLWj93Sv+lirACVtFqsLzCesAAtg/DKEK/nbkjBx1Yl
mROgVXDTlwV6kuJDPE3f7O41BGCjTjsHJEivnals8nRGG+WbZIFXb6SjT1h+fxQ3a1ocBpmBT2CB
G35DvTwG68rvyau8O6Lw1wGJbQ2tE3t73w88ltxQa1GsDl1NcPSAKAJyv6fG+6DJeoMismyNn5b1
gs3Gx2JbRz8zmbTZ6jCPLAkOUCdDE5VLDFu3FJWCtzDseAI8bAhCzKgb9qU/SBb37EZcDu8ikwzQ
uA0wnDA2JZj6Wl/iV7Alok8CGV637oy/5g2BFWRf0aaE/mFqnx2IKTJaVc0xg6B1T55RA+Lq7Er2
yFlNeTFiAFOISNIEeltwAlCSZEalILpDO9BQXI3TC5Kv9XywVKAqFxonl8lQWWtSoSc2lyN6tC+D
yC+oYsMmQaGrSFwNrqb80eu3ur+piDubd2HlTPBEyltFQN/W8UJ122xvFnsbWejLM7B6f6IpFERW
IO5hwMScfo2dNwuj6xLfFteBjQ7QX/74UMZc8flAnkyfz4gtc9es72hyDV5j38LOuuo6rxze08gr
YsmtuuagjAWVaFOsOvDkwveMBfIoKZ4PVP01N29AfTpTCZinJuuFM1YtAapmQCIZvbFn+SHbD8Ia
qV+n8VK32BlbhA8bzU0PPdCGO7p5G7i2YXcRt28V3my7nue8cN5DYGwzx+LjteYl+/zWcoeC79q3
CUFG/zJvff5Quv5N6L1cXqm1q5lipwIwiObEsyCxS5pmpMaA8A1vPuycObq3VEk0tW4DFTMNPb+A
WwiXUBNZRQdt98zJJ7pjtLphhbZTtEbiHM+KAzh1+LckVgDxgjM5XeMhSYsgtZFbGZrcjvg8aOpd
nw/xVa1WGTAtrfrQd6S7yqZWNZ0pC/PXy3O5/qpjDGOEECk2mbDLcNEqNdJkeKTu/O9Kx8cPgJlp
vVE2qH3rklBjbVaZAcggeg4ZBVnt6XC1uO2Yn/R4Gg0bW/+eo+yCJvbLI1q7BY5tCFOaQFmtCufl
2ATujG4LsiOAJcXFpsrRsru/bOzri8XY6diacOegTSsP4wAjimq8MGGu4oz374DAZzzg5s9iC7xZ
lTrIKB9m54r+nHaa5BvWLiGgTYE4BR8/MgDCCnaxXyBHiE+oZxyGDhiMuIsl22R14Y5sLB7k2FNn
yohLHDZ8C4LJoOLT9qQJP1jWyJJeZ5bQpoeGJfYFbse5EyY0VBXD7KM+d2afbSMtcAhDf1Azby4v
3JmZ5eDpi1cF5Fs/QxxnuR7NZoeDp1T7oH9XfVRp/2EjHpsQoq6q1CckyWGiwsNL8Q+z6aE6E/Qq
ND0tXhfeP4zoKE0reCy9SvTGqhdzPXGMzL4JwT4zRfPjZTNrx+s4Gywc4a6qzKqtcLzm+EdTuKwG
9FB5NZtvtrIvpfRYy18Tj9exNeEwkyAiszHAGjINbfo2B4yH2TNi57B8bS2vKFRu/VKrfRrLVm8t
bD0+VUI0AB55pgQ5Lpn0W1Pcmu3dON+o8V309PfTeWxG2CSZBeRPqWKAfvIUAJORFk5juIqym40t
ombJlly7bhj0pk0dFTzgmoRjbPRjToIeDCb1WwYy/JCT9/jKf5wC/g+iDCbD4xz1EMQVAFGdOoya
tmabarCkLl0i25Q8mLVzeeqWjxX3xpGJr5vtyCeRSa+roVpWaHidh5+kcUEckMkYLla965+BnKUa
IpLooMVC8K0WDunAEfAPuvTo8AZTFBBOWBsi7DSalKgtUA2hhn6gY84zyHXKGNXXFv6rrAneI7xU
vvrZjubKHuFoG2hYgFsfBYTtnEF5BK8jUgZ8LLdtnrjxIPFHq5HFsU3Bk5tAiJhIGsPFBjM3QHUU
1Lztr9Xsf0i7kiZJcWb5izATO1xZcs/a175gVdXVIBYhQKy//jltNl9nkrzEeuYyhx6zipQIhUIR
Hu6rFiNr4Q2IWCD6d90nZk7teH9AFxwdY/A8TYKgJMK4hKgxXhSYP24IENDZd4yJj6H8VIPNdVu/
cd0TB4QxvOl/Tw0hRz/3cQqt+JqWAXomruY2j63mYAiiB3HyC92LrbrKdoPLHmxMXqZOcWdv7XXN
HGAsnNjHGPPSO3uuCHf6c6ZoOSMPElZKWDs7WGvDZU+hnxyDjSMdo726o4/k4fr6Fw1ONjts+4Ln
MdZPDQeapZjrDO/FxoSp7iUAiTlf/1ywOIb7KztujNfFiRsPbRaoTQKLLbThHMlJ3G4Xr+4GVPuZ
q6wT77q9uSfh2ZZOrp+oblsrK2BPeOKgHoYGQ7UJhgzZreaSj/wmdF5BKH2DTwxGlArhdCFLWdzi
yRliUZkbVf77B1THSlnBx4zVV7h7RVsjMNE7d2pHWuh0zvi1riFxRT0DhGWgSBlzp5NdxlhpzcwG
cC+oBeDbBp5hNU6f+I2JkRf9pxWjAaq/cZSM7DDCe3SFgr2T2L/UeDhmqGLW1UbrDrb5KMjWsB7C
mvlSmXpmtQKg+/oXujzv40+1QYuFuIap60nsJNTu+ZDhp2JOjrYPcvaO8kVD8Ervvq9bGnf6zPWs
kXNBw9g+SsKXVcnKlgajiozUrfMcb4lBw+BlOvy9jAKsgCcCnS3cnBfxCzNl3GAUSA2zzIYdZqye
O1sZ1hIznv9+OSZavmR8i40Vj/Nv3KgiSOwBTUMShR8ZKrqDEi58m4tMETtmofKHxjVEPC4IGxim
IlLU/dCa4u+9+iiAeIdUkhyGYG5/0f8eRzs2pUC5CG4IVOynk7kq430y6CU6R7R80eXwYEXlix3y
BSjNhcONj2QcCdQfdAyAT9OBkpo5B8Y/c+UUqWf7pDLMpOgPkqaC2WpBr+YiwYEtHVuIQVsN32qK
vKRB1th9qiHaWSg//ZJkLxvu6u7luifMWQHlEgq00CwCe/TktPd6i7Jpro+Fv+4+Vj+1vDtyBpIG
Y4msb2ZuZkSQjpXM0bWBWzl3ukILjYyZMIVukdfVu0ZFG35j5xtJ28u62w2+gTJb3L7H5h6Sb3+/
ThRygN3Q0TO2px5v12Dc4k3GXAJO3chcm9YWVRkHnbkFQzORArhL9I1MaAFjLGJyLVrgxeR2D0OQ
x3P7uL7pQu3++lrmTeDBDyCKol/gxpSclJGmM+YWECNA0y/G8B7/um5jzi/G+TJAF1Ctsaczs2FU
U0sLOB7i4M5FIRTsHJhBJu2CmdG9JnF1/CQEngdPB1bi3CfCOk5a2yixW9o+L+xjppngO1uCDi1Z
mTyz0MlqVZnCSsnZeqDlIda1nxnLFupbs3uGSgz2Da0OdPXOFwMxiNjOG5gJjTfKPrs0cApIECyO
w40udLFp/7ODIH5uhxsi1+MWdlJWeVIBAucfar4bIsWJjMTR7RvgM1nhps32uk/MhHSc3X/Wh17B
uV2lsNOwCUa7mvAtCbOaje3EqeU3neZo6gMBLOy6xZkdBQAW4hV4RioAn01CBusCKjqoMrmIXW7Y
QZpAtE6gvgRL7JBLhiaZlgGZaVntYahS0+zRpCqELBQ73/cl/5GY0dLjdWYnMR5OgMbEODieDpN1
1VKW1KCdhDmevICF0hNhXTskY05M2FFFMSrQlkDLc0uUcXXhhsQdeYFHSkxZsmhcM1ftDBA2NE4T
eaPKQlAsQAZnThsiPPihfgNpL6ratGnLwjIROtDd2VkZixxDRhdJNaOFUDu3otNi4WQX7Z7wpk2w
oh6VT6o8Nfa9mvq0XGLtnLu5zqqSk0uyA4WvbGUwFAzMS5LBVdtVZfpG73JjB8mPjkdugeHzBNnv
sKfqQtYxu6EqEAaGjsxQnyI9mZ2PWDIURaGv4stS4iu9Bq6+/OH6YZtJbmyQev1jZiqMEGi1nEop
zIQR8vrgR6sWjxrJPaHIm5wvecmstfGGHKFx6AtPgiXFYILUWgMWhe9FeL4n2iel32EDpTKk89eX
NnNjYp4NjT00HHWQS048RZYqAvwmlqZSdidl6sEsPq5bmP1GJxYmAaQgfRlmNiyYcQNliQbc0uJB
S9LVdTOzC9FBPWqBhhtorMmuCcr6rCEtAocV3hOze1Tpwvtv3tlB/gupRDw47GmallP8c5brcPYu
eAhGpGv+ZKIqpXHHemTMV5p7Uzua3yTCbH0m1tcXOHemVRDcjezDqIxO+WWYVhWB3vfMja3bGEVD
1n7R2g/I4F63MxeBQUmF2wzkOKMM4PldVupZKysUINFYNY9QQQVdrOEEmCm3bQisWbJDs6U7ZoYP
C8U3vKjBDT/SnEyropC9YazVNOZCxPFVC7utQbP6h5mqey70I6srwx206MkozQfadtB4SyJ5W2ot
2QVZsdW1Ul1xUaCzJKvP13djdJtJRoFHGuBOI7UPmOsn56PkutzSHoWGspUdFcI84BAqVjz7DgBi
7O2nRQ6Buc+M8UDwMSKigS5tmveltU6NMmQuKtJOUH+a5orxwaVLsLjZhZ3YmWR+VmFGkpVLKLA3
z6K7a9iW6NAaBxoXFAl8xdt/cfdBBcK2EdLGWsHErSicVwraCKm5Fbtjk1qCVFlVygveOxdtTs2M
23tSo9GEgBCche0z7LsWumkCereW/XTdKeaOCBB2+Eyjv4L46tyIRasss2vKXLm7CSIwy2iOZW5s
shLMj/p/s3EnxiYfKiJlXmVpjKijEaco9gpdVylf2LbLYQbU8zANMk6rjzMq0wwW/XZ0XFTEtqKo
QE2oOi0o240GXay2i7dKHqz0VisdqagdyHphwvwr09kxgXx8AzXmpmidQv+lF8VC0JvzUqSTKFuM
pJ7KtOSGMB+0cYQHHROmhyEOnPBfCa/WufzMBlfKjzzzrn/bOQcCFyr4SsBIoOHcn39bbkoCmJ8U
37bI4k1BUs1N1Kg75mpq/BtT2Hdk7+A+wI1/bkqDHwXMxuLycjjaPeA0HXkCh9nj9RVdFkthw4QV
UJQCoH7BagyAhZGR8VU0MH1tJtFzI6Cb2Xz3wU+1bbdWJCJHr4kL7MijTDtfh5CFJynEaXTQpV3/
MePRuIinJ948WXNShRUmfnB0ekApzNplMnOi/CDos9IsZASzkfSPKW3yGGwGjbRpCFOhDNaZTZfc
l8pTsUQmsWRl8vQz7DbpKh1WbGtr89ee32KOrFkaXZ07B2AjxgCZjscReisTVwnTJqYZXmGhGnp2
/U0UivLhq1lBdkCiK1klrtUvJaJzR8FG+QGzhqhVXqD4aJwrWWki8iCL923wY8Rl6FtLw5z2+B2m
LnFqZszsTkK2kIu4lmyYkVD/fa4TvcEUSkVF7De62T9qQScHK0tTme6g4VRnHpft5gOxqvVAog06
YdNqUgmKcrKcP1iKJF66WqYjPq2yTQyxlHC1PgJ4zS5z8zPrB/uhMcqUoxIgW49xENv3naGobpMF
1XuBvwKgCIBJb2lhdWsR5WGyCiWtEegKkqx2IoHG5H3ZotLl4dBWHZiNi9xyIauSrNqoU5nftq1W
rcwqBQPPMKheVZr8jgfFkEGxMwXLas0xJGp2EB0uAEzIQiFFmBLLGVpiUc1tNMva4sYuBaZYDaOD
vG5t0reeJGjuUBOYWIeHI6VXp6HzwqoirCG9wRVjlzRQjFXMkDy2RdPFx1rrofMUZXbni4a3oW92
SnqbKBDtBVYcBEGRBt15LQWYzCkkKH9G3O7MY5QBXOLGrWreymVWbqMQ7Dld3CA76CESSNYas4Xh
2n1sPrdxATmuum7StVyKfJVpFmer2BYV2sJUa/cAunYfAQi1azDmSdyPdIUvKVvNHcJTF5okF+UA
5YgmxvHI0N6sgps6eDBR9LGShYv/sneLUIquCgr3qGKiKz0xVMVEgxIPQjY4s1m+gaRgTFZ98WxZ
YDSN95AdUaXN9Yg5ewpPTI5rPzkendWA4llCRaQErp8rRYTyBL8P+fB+3c7sHqJBDGzCqMgzzcHt
qhgalsKO6MpNi7GcvIifY9V44HW7cPHNb+MfW1OIQtezlspjKXgwQEbxSfp7oVG3tz40DsIGv0ru
43Jp/GjmkTGOn6IRAoATMokpmhMAuBAi0kC7pfYxLO7y9lh2X2H00ecQk1j1OLD0CefckVFG4MLJ
FY8mb+LvlcTOf4Vy/jkxYWwFIsKvaBLMpgaPZZ94jHRuEHktfwVpD/17FUxYVHXATfDCR/l9ckMx
kNF0NBLMTTBGzAtppVFr2wZLZn63eM7jOOwgU0N7FCTsF52moG0Mng45bsLWeNTs5p42UbkRkb0z
VHQ/MyVp3UjFI0/QckvzovAtMPwtuNZlfiEDKgIkD7B2I930JDUfoDHM6ViJpRUEc4oKnKWZVXtQ
l4FyKjTcHE2PlL+PCuPKDWyujMwZP+D8mwYyoO5yAqMZxBft7yTqHbXEl5Tepeyj6W965dBDtuv6
eb2MC+dGtXOjJAvSsIT6mNvpwyaWjTcR1au81BYy8JmzCjtjCwJdN8ywT6seBMNmQa5VqAegnZ9l
N6X9lCHbyECn64JkMquOGSiNr6/tMhaNNtFGHLcUd+/EZbMiqW1QHqKYk32XVeLGGEUJegDqvq/b
md3DEzuTwxjYdt6nJtZWVrs8/RSZL7f3102Mn+HiVJyYmPhGGds1MExYiijvB0hYdv3S0NfSZk0c
wVIqU48YFpEAlI+bYptQ695M9xbmpxa+y2Uaev5dxv08uYsybsVosWAxzLqVzJ9SZThDt1XxdAnk
QysH0CdWFkzOrQ4nahzyUIHEno602moB1RcLFWZFaF6U3fb0hjUY1ltS/ZhzhRM70+lU0N6okHqH
nUgGMaXMfGGk3pCG3nV3WDIz9ewubbSawEwtATSDsbIoKz2eLZITjJ47dTtEIpAhouOmIX04/1LA
/3FKLFRdOW1BYh+2gbZSRE1Bz5wINTtiuA41M6uQbiihja+WPfthtVmzVypAgJ22BDjs71cOLIqM
L4m4jLvo/BfxxuZg+AOOMzSA+yqzUVS7aAO/5vL331s6Xfu4NydeaqqlhmcC1m4FzWMeyD8rU/PM
fOFZPXcWTq1MDrbMqoH3UDl1zfbVFlDFyEF4UNwD7RCRAannG9r2/2JdUI/A7MWI5JteMyGnozIT
StyUWsEqLoi+ywH7Qm8z1Rc+1lzUwpDhCIHBRYpk93wLBTihw3w0VdfqoQzyO8qWVOpnLxZ0w/CU
QjqtYLLx3EYUJLEYCPocRVc7IbS0+o1CNgLajMKX7TvFiBxRLwymzUUTbB/g7Sh3IQWc2JQkm/S8
Q3Fb70LHBGNyOvTbTNN8g4mFr3VZJJQxWY5JHCAuYW2aiZiJXZQDVRg6ipkzSN7QhOAqfC+VI2t3
rHy+7huzCzuxNqkSmlkrhiyDtQhlY4utVSJQV6mcnC7s4OXcpoV1gTFcAUwaeKwpulMayrRi47p6
nXiWLlaqnXkUAGBRSW5sgsaqfwX3ggtK6GOQmqsgXtL1mFvrSFkO2aBxQug3HcrJ+c6ynIcdBoPA
HVCtguyrtiIvA9id2HThG86d8RFvBhYiG5VrUz93UYlB0sWWAAm3Y7V5I/3Qlk7QymblkEqzPnKj
r251GraYxkd7Es9B5Ij/4idY6EuD7hFuBN89/wmYxrAYcGgjpOW2sdrViN0Vd7p1UONt21HHBMfx
dVeac1y0fywL7UAk0tMGkGWEnVylNId07scgI4u9ywDAryBibnYQF4rc6+ZmMnZ8S7xLRp9C+278
BidfUylyjimuYgSRW8W+6DVrh9GrqHU6Laa+iirIWgirChZWOftcMcGRQQiUiDHeOLkhddpgoYmJ
6isLHFVtMVTzWNigpf6h97c0ueXarWGsB3CYXV/v6DPTmxnzkuPOIv5cDJTKlllrYWsgIZQ+wAy7
Z6iOsHCpVzkXwJGwo0ahj0rIUxyFAfi1ogN06ppK5JT9Os/vuvjeyFBTW0fGhlQHRVkNVHNb5FLy
e7bE7jfTUPjdyRt5/vHiBjT0/LPmg0wSWyJQMFtXD5bb+s1e3htbENNvggNIJTzikb25VR7+dndH
s4COoCAIUNv05dCGQZO1qgbxtMJ6BVJwA1r0oxXpC2ncTC/43I5yvjxZz62iTGEnyuhzVTxTsJkY
4MyplB4X2Ws3SGulqR8r2vphWzlcUBRo0+fri70MT+c/YhIbNDOTaUugrab36m0dRC7VKpCNawfJ
CHeQDPPRs/HAobpwdC49+Nzs6HsnJ7ZJFL3TCphNShUZv+pw2fQzY/vfFjf+ihMrKBmIsLFhpUxd
C8vonlW4qvrWBx9psg8gonrd3uWtcr6qicOS3EiKCLmjW0IJC9juyGX2K+kX/HPWCtjw4ZpotaH/
er4qlkYE0Q56JRhqId0as5htfVTlt+trmWG6xGJOzEw+UT+AkTobzWjH4c2sHfUzJg5y/Z14Nbbi
nj8YSEa+paVTMcbM89gGs+OrHRCFEZg7SRtpaFZQx8Ae0vwFQkQO3ZW/TMMzlVtoKJgpiFhRbdtc
X+vl/XFuc5L5hKJSzZ7DptxBfvlXp9fOmIHENyJaKrlc3ozA6CKVw3N0BDtPgcd5BKryssKh161j
yY51dCy1W8Ff1OG+0Rb2cs5RTm1NllUr0tDXOWxpKUS0DZ8HnpZzR1rie11a0+T6pbJGcyMaA1md
+jkGMIv8JzWUVcyEYzDVNeolxsyFlemTvtzQhnVRhuMu8ts8/DabZzrEziK/7JxfID0DxRiKV5hq
nfhiyVLSSqYOMyakEdIbo90NeuMEYq/w9XUXnAuIp6Ym36rT0i6vDZhK4m2QfxBzq4ff/83E5DOx
nGsF0DOl28od+ip3Ev8q8IS5bmT2y/zZsmkNxK7AhRLIo8/RWkNng5WAHOtA/ASWcSvbwRKZwKzv
qQbkGgxgtoF0Pg+GhuBWiek/2OuUlyGOQ/QDOq+ENgVJmdNX6qth/z3YE2cYVVo8XZAVXSQINvo3
YdkGmIjMSyAWcZFAKQ7sw9rjv9hLjMUgw/wtiTZZW5jLpYZBiRLyQ+02RQkTbQZbggZ3v+B84x+a
xlxEczwPgJCA8MXknqStBm7oAZtYNB8V3wPh4aj5usNYUumhFyl3C/bGc3PN3uhEJ/dyxlnYKh3s
KcMmb8HD74Xi3ZSPjC/w913SWqLWAQw8poowvY/n+vhLTiyVCm0R2bGF7dG+QS1Cfk02fEOP5S59
lt1KcqBOcQdqvW+73iSf0ur6B5x5IJybn5xqtYoqYo/mm1V+U2NUEdXVz3QvralXbaJ84Rl0efZQ
aZFHHlHUQgD+mnxGJZPkVND4N6c/ELStOAaD1yvb64uatTJqJyEnh6LPtBcEsiNd6QeU3op40+kH
I3wuO0+yX65bmZGBVCGAByIS1GwB35m+0PtWHrqsAVyu30kO9RX8t1rLe/VG2dkrETr5GgKUBCUs
J4JgG/Uw9rmnXrHwCLr0VPwKMCvhfQfc5AXzLAoYMbi48LfT0oMErwTpP76K8jteLnjqZfw/NzTu
+omjtlYYoeGI5XbqVyg5WYOZvs+FLV2yMTkMRkMsISVYDLkXh8I1ttZKXYMadE1dsalX4TpyuZ+s
mYMcwYt9fUvWlq8dl95XM5mlisILoPnjZMr4cD5fq9YPAajv0fsJX8ov8JzVznBrrKGG9W36bBO/
6kd51y/AvGdeW+dGJ0eR6jaUR0aj4gvIcs90hk15oI62rVbSj/Km31zf7Lm9Pl3jJHbLVkIiqYG5
uD9U8i+j+cqXEAtL+zjNgmqugDh3gI0XvrWOppPdS45MnODwamNQWBzl4/1/WpQ+qXd0dp0IZTSo
9NtY36pkDT2x6yYur6Kzz6Qr577RZyBlD1KYMB/VV6SPHnfoE1ubC+5wOX6Mx9PJ95nqPHVkEHHd
j99nW+aOfGgASFylK+0JZ8HPt/2q3jxbPnPCdeoEdLUo8XqZt5zbn7yuQiMMtGp0x9YP3Oig3YhV
/J75eF1BEbPZCJxBE2eRbOn25ld3p9yCs8unnwEcdYmtb3EvRl8+iT05YbEaoD6G81j7qhcdYiga
OGxl+8kh/gQ91ou0jm8eo2Prxuult9dMled8JyaRz9Z7XU/GL9HvDD+AEpBjg0ZW3sjO9wH4m6/k
Xbq3NvbC22jc3/MUZIznwGfC+Dj2MYlBXCp6UDNaJYQWyToV2b4M8wUCqrkQcGpiEnFCNSbd0MNE
KzUbzsMNxWkparYA7p27onA5kZEDcBwwmZQDTOgEo5+KbDRv9Y8kAu17lZkAm0b6Q9sKa8V0ZeEi
mTujpgaoL/D9lobL+dxftD6wlCIY33so6KbhzWBDI7jxo2EbAfUrSrD1LQSeuZzjxOJUbDwodNLX
zfg6yl/CvPC7AnKfbOT9aZZqyXMHcxSqHcfzoSA/vZxQQU5oMD4oMMqzT0LxYGQJ+BAK46lrg4ea
QAfG6J+vB73ZM3BqdOIqGKApyowgTzTD4Q4oO8/IrC8rHkA9/KMHy1US0lU/soTmvXRv5NUNxiTX
xHwmaeDZWrNjurniSfhw/WfNeBaq9xhKBG0wxnunz99cD0triClk1SQAcY4xBL9NDgIV17CWuiQz
mTJq9+hzoeQjgyFw+gQBFwOxc47cNYoDNx6+bC55csMdTvsVxcPeVHMZE7I9ykLDA9PjhWtn9qye
fPWJSxcMOOogwweQxbAK6vKma7mbR8XCh551LqwEpDQqHo/T5wjg2nVtdQgJWffDEEAS9SF010C2
dzd0m8qUnL/+gAS1tLHFhnFm8IufH1RByoHEFlaVZu9CZStLLu6z4RdrMBSjL11ps2s7MTa5uQvb
CM2igbGgynyLJZukQjvNNaJ9JbYy+mvX1zb7xU7MTcJeCSCeXpbYyiEA6r1p/VgnbkeXGDuWVjW5
p2vJIFITIBx0wnYk9SOinkQ+5Pi1sfam9PP6mmbD3MmaxjWfXMRNZ5c2rbCFeao4SFe9QvwMO7ZN
MZf03yxNLt1KYiUl44vfYL/yxK8lBXLGTwyiXtftzH8lDCGC0gH9z2mDHpQBmhnLNioLquYA9ncj
ANyAlsfmupnZ2xyx+h8zk69U4LTpJscdyEVCvCCn8qZvwyWa/nlf+GNl8nkY1Uhl1ViMUYG71Vyp
5lsD6luxNiSMJL1fX9K8L2BizAKcdhTpOfcFsFUNdiDBv4UluVKN9yDmxtQCJG1MWUhUZteFBjG6
tUBH4VF/bqowOlkNDOyeAsh7aTyoxavZSc6QPyRMduUlsNnMtQIUFh5+gFaCAnQKgGYq+tF6hFDP
SsgdljdlDYZaft83b6X21zQfAHxBUGTEPmMObgpIZhpS/JihVpGHEIloyhB5tBLTNeP6XRrG4un6
N5tzQ9CKoMk/Ymsu6LUbludaJkKoKpWxnynhTR92q+smUPjD15hkrhA/B5WNhpoEGE4njhHnVtbr
CSTQLRS3dnocR+9mCAohWbQADaVKkjyxQGp9AqWyrUTV7AsyqAZUeoL8seFW9BQAyXof9qzyEyaJ
lRVTHYUcSzq0atnc1EJumYPmJLaJq0nx1VlZ9ZaknerqlczfFKJbkdvJXAJhZd59EknSHyrMpN+U
qR0AvgqFE7kJu29aG5l60wVatA3NMU9LB2L8MjqRV56aRsqWD53kt+GQbgcSgYlS2Ike7LUkguA0
Rz/BybpMJ47eCOhR9V1vmB4YLFnrJEZuK2tASzA1GwyZFvmxzFXmVMSE6FzfRq2fEqOBWnDQ/Gqg
elCBQyoGLtqOa1t1g3Zg215Wu30sS9mhSrP2yUoG/lJJxTO43O9gqtl0OcNMfU+GoXGEaecgdVMy
gM4gmLrCFH76ozaF5Q4yTx9q9Ec3YWXLwJ8rTeSwbhTStnJacl8zElC99xkxwDmYqr4Rk3grp0zx
U3mcclc7cwdPknzWlNVWKptipzeNte0xM9+g59BFGLuQavGVBLUc7rQUUuz41dzalcKguV9opanu
MDOiuNmALXeQsgWIF4wUbpaWkAcQas8ftZLGSF4T3F6Yt3/JeNk7QrLtVdeAjtEpTKN2LK0iPzoM
ZIAdP817w9PssIMmPMZbVsAHQGil4E34WA+VsB7TtKt7t9GZ8spakW241nHZNYYMAyyy3P8kkKf0
slLm3M+kpHnubXwzT2aBkQMQocGmUurRqyYlhbXTwsJ+QuadbXro0CiQUygC9ThgEM12oOFuWBsm
1+LQKdxkuwrtBc3r8e8+K0iUO7ltBboDtqC+cXJmm4NTU44Kj9rmzapmTHuBtEYSQF0ZqutSRsiG
B0kJ8T7w4ljlAMQrJnk0PJsSxWROEgZPegMpvaYj4lhDNWwVIZLtqogVm0AS9kFtU6rAdpjEnklE
uBFpGz8Akz9s1RYNVeBZqezngaBrrRtCp+R20zuhrrehx1Oz2TZlAjBORzvZG7kHfqkQSYYkUEOR
XjRKFzhAlQQHVZLSRwL90m97qKnf20Ny30O0fmMBlPYNVR4OfEtsDfuExYGXhbp6X1Sy5NIMdXBH
xZpXetEkBMCxsPyB+XmqOGbGw3cljtHL4pRb7V3AWLYrgxRMPRYR6b3WVvajUIrwLoMe73vbV725
Iolqr4dWCdhmMKXqEMmpiQsQqCU/E4lx3/CU1F5rSal8ECTlD7ok2F6RjPhXriN5wgSTjTagplWt
j7na2naMxGraR9GydJx8EjtjMHsPhFaxn2AIofevx8yZsQ08jDHQr5qY8AFQaJIrtraZ6VYFhrQe
58KTBuCSwDrZm7YHJRYft96zXnxraYk5QkRPMNvvPvsw91h+1En3ufBj5uL36Y+Z5CoVIbwKk/FO
SkNHa55AlePF5o+uU72hDn/lxVcR6ocoQDomBEROlx64s0+t0x8wSWNSWUot1o0FfJBhx6z26oJ5
rFLcMtMw8SZvNDDQGCkAcWjnYhz7dWEDxgtqeoHhY6BaMSpzqBfoP6mIIQuCC8woP5MIiGwoaKqs
+lGnrzlUapyyyYGczkMv5ZFj827hkp5JrDDCOjb8MR6P4evJ8sF5B1kBE9KHhihudYzH46jsGrZj
6FgvrPRyLHGclv1javwpJ/l8LtWDKWoIO0q8gCSuT+LCR33TKQkUJV8Muu4gNK0s5MIz2dxIb4fX
JbCN0DaYPGUTjBsHaOchvcI9qA/tC0YiN8NALMdmpsvL5EHqP64vdCajw8A3uD8g6I2XrTZJSaJQ
koZ0FHyl0DVrtcIJlQjD+dsAzMJLcmozORZUHS3UbmVk9eoUVtywqNK42qNQoH4Bk+6YSwpYc/5x
amDc35OPhjAIPKEFA7UoqIuxzeyGtcFbGic9Xktp4V3fu9HdpqcBk1U25MV+9+wmn0vTY1zh+oDP
1TyW7UsUv4bGQoVwdsv+mJiyl0a91HOphYlO7cDeCNasJSbfhUVMZTRYACZpQ4GFuvy0mk1tPv+L
HrUqY3QZ5agxdmGW+PyzqANkQ5NERm5No8yxatz1oBmQZPmNKfzQROJ+iCKHF+0SomHuPAHnjX4n
KAMx+zf5QImaggqJKFDDrmQnyD5J5iNnkyLMGKZPHVloOM5go7FOjE9CpQeFN2N6fKWs6yXMqSA8
/WAeRmHS2/JVvkEWtc1/FsJZ0l6c83ZMSIHvxsRYBU7U+bayuqgrdbwaE/mpyP10+JTMfbcUCees
YNgAqHkb8QFv/nMrdYQHH1HhHzG7rSCnG3RQb0MK8fcAPMj+ndiZnF2d26KlCcFqwAtPcnNTDekh
R6KaMrLQsJ07VOB0sZBtjSd3CjzppLLV4whugXTjkFrDoYccwt+HBrBS4Z4an8t4UJ7vWt8QDakC
XAGz26HTGAyj6B0NQOuC1vt1U79fjdMwBCQMzhUwaZjdnewcnhuFpGc2shK/e8PDBzDfvVgXvuYO
e76irvEYrEzffEb/3elzp9yxhSLEXAg5/QGTY9baZZKm5vgD0sqh3Y6x72RRiWfcsf9/lZgcOd9R
G/wkXTLAiLRB2l/4x8wXn5CAXqcrY5t/BU/VXfta/ogXgBlzzWeg/EGbgbkl1KimdV/d1OqSSehx
VaXzY9iYGOL/EcluuH0siKNsssRdhJ7ML/WPyckHVcNhaJMASyVus5U3Ye0Zdw0GWH3Zld6NjfYQ
75Qb6Y5sljq4s9n2SPmA2p6NqZVpQ0rReR+BAxejnevuoDyjhBR7dB1sgCtYKw4AG/SxXLf7l+se
PHseT6yO///k2u7ltC7sWMKn7e4SojuBsjC1Mjrgpe/8WdYkbxysBm/jEAbKA1j3mn38i73QlY2p
rZ/XVzJ7BZxu4BhNT5bCmFElVMMGZqWT3Ig3dqC+BGDlSl/bO7FOXq/bmz95fxY2CTNhFNJGgIXC
DQHWA+ewo4GKJ22frluZoZBRcQb+mJk4JN7H3JQbmBFedqM7xC38N4w1kW3wSFYf1YYuLGtmOOzc
4CSiaEZHm8aEQfULgN7sOBBXaZ36rXoKobu7tLy5XB8FRiT7GuBmGG86/2iQiJRjs4B7AMEv3qq1
8g44y9G61SFMs7CTc7cpaP2wm2OCj0fMuakqrgp7AOOHi8rag/rYeEA6ikP8Zm2jB8yh1XtrJT7i
tb1wR8we7FO7E7/E/J6ahGiJuvJX4kcvzKMdmCGd7gH4bN1VbrQfseSQNdislpIibebsmaqKIRTU
3yB5MXFRg9IiyhMD+WVMik3FEhSrddH3nhTF0KbOWyx/KNAI4qqeIa5aWvw4FKR6zltMkwWZ3G1y
dWBHXnKyJA6z9Nsmfi0Gq2TgTUBcYI2rgHguh8DjwhefdS5APcdnD1gRpjloQWKqtpaJvGbQUANU
H+XivVWiTZI1LmdAF2TfnEPPSo8WqhXzi/uf4d/EOyehCO5uVbTHxgexvGrNaMXkdL2wuFl3/rM4
e/p6NFD5G0fo3XbHD5i0RfkF1yR5hoZK+H2QjsNH+os46lJzdC6eo4D+z57aY53mZGliyCOZG3oF
SivyIriyCYNqPZjAwJlaCLGp0LUK467i2vv19c6F21O7k0CRqiWQPwRb+n+kXdmSpLiS/ZVr/c4d
dsTY7XlgjS0zI5fKpV6w3AoQixA7fP0cavp2RZBMMN3z0NZWllXpuORyuXw5JxOOPH3jws4ovl0W
sbiiIBxEOAdWYQABnquW86EnRoAVzdBRgPyldqOjn1x8vixl0TZOpMwMv4kFNWHDtG/xBym2zVpL
/GLUNI3V4XGCWcIvc/s5WETFOETUpNxACcDKWca1eOSO/s49c9ts+rXK1KJGeGIirp9mzn5mzk5M
YtRzhOEMN0YrPwrdIRFXzvHi1gMSE8Nl05ztvBpaYpYA6ElQqCnBRST0AGm6bce/DsiNxxw6czEH
iTcdUmnnu991ETwhwFnsobpjncuHY5msOORFRdCkgXcJMhfi3MBCidRt3eGy46CnwFscLK8iwOWr
v2PHJ2JmFkbGDL93usE5BUJnYmXBRtUfxWzl6bF4XE7EzBbMTEWk5qf7dBg2WXFIjG0jOMnaI2D6
2Hn8ODW2/LFm6uzt0ZlxDiwISJENEHwdxPJ7ajimtCW9C7qPy0dzMdhCbzZyZMBKUJT5AK6Qaq3a
8ai2m1fSuLx1+x0B56Cf7mIHkOLUIq0DdANlxbctH9kTudNSn5wgKS8BI1NOcnedb9wId3jPXbHG
rq9qt7brl2ZzWdHFrcMg1TRqjDnuOdCxKjZ6rwDozabSIR41G8CSW1p+JEKxUkleDMonGIw/JM23
T0N5h+AexvYNdlN4RN9rxZM0gGZ4m+QMyYZtTW+zwqrCtU6X5bjrRPTsglRKqTPEBkqa70AfMp+i
e+kO8Bsg+9j0gAawE8GOrsQ9c8Q1prZFmz2RPLsjQemAY5EnNZDx0F54l4GppwE03nVGDz1fnfdd
9CoYkUd8B6LcL+Q4Io0qoJtDz8pwqisA86JIthvd4Wj4xQYlxyulsLKb1Xb0afm+HEzAE6LWg05Q
AGme26zCcp5oI2y2dton+H4ruA+3L9GVuRmPl631KysvhoWMX6LmRkQ7YobBCA2L58bVfX6tvSWf
7Gq46Utr8FRPOyae+D18AanhytWzfDJPRM+NaOgU1kxato5kmVbmp3vjOt+8fAtswIOvGc6yzZ6I
m1mO1AIAtfy5qJ5pSZtja8dXrWXYyh141m3jkF5lb2uNzFNYc2Ej59drOgFs5ZiwxNTtTSnsE/FY
dpagox/IvbyPy4aKTCYGUQFwMud1wfuYZhTsCXZsYlxblazOfGuj7WUhi8HIlC79Q8jMlSZ6WTcm
hcMRtMCS+jtUKS8LWFquqetHktGDg9G5mUUAgjLLSIjDPaJaUw+RPYbpFetNOwQ6bm6UK1WIJVd9
Km5mEWGtYFSvgDiwqlqpGnpNeSUUXrY2Hr3UTIuw95deswBbLnsKbkssXO8pW/DO841m9U6/B/p2
uUdznfa92Qubzspv+7Xzvbak056eXH9Fb6bIqEO06mvv6BFg1ugkrumqN2Vhm7eql/rhdnQDN197
zaxJnkz2RLIIelKlybC6JnnNol1qPAwpmh82zRp19pLtn67uzCzNptO6uoYgDe2JHGTVkS+DJOey
aS6Ntkgm6NLxH/o7vk6BV1lD6imG5bkbgseYpPswfSrVLWhfGroXI9BCgRkCaAUHKj8AtTOIVtJ9
Swt6+gWz2FME0LjRTVnMOrtJh3t0EFjoZUHR1TJpvKLu0pqinwcnfSr8kHnG1BCTbCQ9QsN4uJGF
D555ylrZdE3EzDKFsmplYRIxMOk2p0iA6YEHQNe1TPfSZXqqyswOkzbPiiaHnNr0zfS1EdxSdkP2
Q9Gu0IHsRIOdmTd9uxIGLsQpMBOANgIz8ucFe279Y9+liLshVSq5JUlvLbCEQBipSvd9gJbxZuUy
XXBlZ+JmrqxlcZqidwwP07A88jx31Jp6LYZl8bhbWdCFW+BM1MyZjXgtkk6fXlpt5pZ1sgurNXq3
NW1mplG2gqEMNUS02c0oPQ3SPRnv87/xZIQioD4kKIRgq2ZRFu+ABcWmgKDv7tGEo8XbfA0WZynj
eypjPiYiCXWQ1wXu5YGkDialHTPMLMyWvtSA8ZdD7tZgiR7jfsPj4XbFYy1v1J/6zVFjBlnuTa2D
bFF9poXbJbu02LD4ceRuFX0LtU2t3A982xWOKt4q+ooHWfBWZ5rPLBLw8qrKe6xuFqp2JH6UZmQl
EdgfmPjIita9rOyatLlRmmmUJtOrqzGPkvKpttQmOaBosz06Oi+LWnp3IeeJ0E3FkL+KtMb50VYA
St2SAJppA8JlLhxElHa7OjxyGqHMG7ywHA2ntXSHatcNUUGVmjxf/oQF13n2BbObgGVEMKUE2tIe
nUmEdBIa3ErJNiS+hgm0uLAnys4Oia4AHVzMoWwTa/tICL1C1XaK2VqJnAIm6OPvKIbmE9ywoIWZ
x8tiOEZpLkExjW/V3hkZmhb9yyKWFfolYuZb0rjlgdBDhIS+0N6wCvA7jfkhaX2aPF4WtZTzwD79
kjW7eiQ5AqiAhOBr2KFwFlxJXnVFPlCJOQIUXdupm/R27VaVF0/91IutgyUVDYazGNqU+kRqY8is
HxqXOiAL2aANVgit2EaZ11X8zOndzCusaKdf4wcH2O5eOVZrTSoLQAe4/U4+ZOYAeAKz7FJ8iHaT
2o/JHogvmW7LtUMOGKKyh81r4hTcEh7yb8o2WgntF6/fE+EzfyCi4zcuNezykG7KzhaVfR3YquzG
+V2h8xVXtxQbnqk6synWl4nZsWnNvcIBwIH/DAD9dkMd8066q11gzA1+sHINLxsXKMQxCwdcc1Bh
nLshrC7vZDHF9aXrVoVxI6ZP/dCjRYf2KtVAeIKpPFkPXT0O7VSSgf2dOI32jsm6lXfh4pE6+ZLZ
TkeR1FdjO72jMEPWXakmQEpVTEqXThetxDnLVnUia7axMSkScBFDa3WXH65QlWmP9Fhv9Ac8pBJL
txQ79poPwbmlmN29fJzX1Jztsih34AeIIFow0LWgYw6lTpwSkO60/Yw6dc2oFipsAA78tb8z51FQ
UANrBcQNwlMfaVbDt6WxyQJgXKkPpn4ErIYV8xUdFyMvAlooIOyh3DAfehRGWW9YCaEBYJYHpOuJ
XtwCXUJia2jY0+fPUiMTrdmfkqYvOXkeahoH5pQKSSEKTzEgLMAwIhorbmBZCJBWQLEFruB5iBeT
qk40MavtrkYoTAqPVsSLxMq5bBlfxQAUBDOUaL7CWJTyc0DmRJegCGgYpGjgNcBAhQbNkbglKL2s
qNVWCgM/Cz7nywZRGDOYiBCR1dZn9p9JnRAbSolCWq1fxeGHmTY7WWx8MUpcmvwwNGoLqmkZcrNl
4hoj6Ne75Sf4CdCLAL+Iue7phJzoSSQKSEkO4cVAvZhqd0k7/uU6zrmIWWgj056KbETjbqMnnoHW
bzFNHRatUW8vBObncmZxjZJjl342CNP0oETfOnRq9vptJTsJ3+kRtVPxWQjXoNa+nq5J6FRr04Ez
Anqk8/XLuYl+tqpGJ2WD/rUs8HLa+AaTLYGsJQvWRM18cqPpwxCqEBUR3e37AbfC1Mdu3qALfSXH
9PWunbTC4BzongHOOa/sYBDLbEMNWyakdkYf69zL2wqE9d/K7E0ja3HFsmK/pM38RhkmlYqoAvV/
6UonJQhKtmYUW4m24jq+evtzrWa2joyCaKQDtBrCDF3xnRUXP0yx2vXRUyusEbytKTWzehYxLqcM
Sgm1G4PJIzHe6qC7qdbMfrLqL97jZKtmVi/ncT3x5OBhPcSmw8MgQf9wfVsb3XMod9fN0KG/fFDH
fapTtBxc9pKLwoH4i4rjFJ3OpyxapJtEKYNwDUw9AigY+3eh2ppZbLHqPi1+hGuJwYW4DHv4S+Lc
WY6ahHpR06FJ5RVg2DvZVYEeele4g5ffcUTA8NC+uF97Mi1UGs7FzgKFEDUVjRST2Ef0L0eOsAkA
WtQ9qp+Zn28GoEg3dvkD17e2chIX7yG4lgmyQELdaOZf0EwdMxTap0HMK1OqwfXrDEa5ctktvH+h
3omUmWtBL3isSBWk0NLXABUdIoNm2Ojmd0Sg/ofMDQefU9OCFzXbh8s2tHhQTmTPrr88M9oYkwPo
DKzV/ZBCiMgPIAvzy1jfXBa16ABORM12MUODNi1CiMqFzhey0ZcHNOhmxGZ6asHGv10Wt7Z3089P
7ta+CIomzSFOMl8K6ZaBm3R1cGBt9Wa+U0vNoYyGafVKcG4Vt1m9CY0dGVcO+qIqIFUBHDQmIb8k
SACeW0dAm4LrzPep4JTFe7Q2Rr18f0/TD/IU3H3BreBIFGdERiii1U8SQW2/K/DcGF9GobrSTNlt
x+I5l5CHX2NIWLztTgTPXHWMVr+cTbddrHiVyW02wpHUAHxAYK4jzUZ1bQUZatEQTyTOnDYGBdHv
Rqb7VSxQN5INj5KXPmhvJS7YmSqu9BVMdv3ljvgl7stsTi5GUTtdsLQW7KIJwfUzrtFWrcmYOaq8
xGR2hpEwW8WuIZwNLHEQ11pOFq39RJGZn8IjUVObaeysaQonbkXNDmTijoaEmAG0FpeP70I1G14R
TQIGmWCQ0cN3fn55xaVBHrBsmIRgox+zIw1eguqghg+1ooJr+EnWtg09FtG2il5WhE/r9XXPfgmf
HWygKrE8biBcTTGvulflq1B/0ugGfCdpeh/xg6Shv2bltlm8z6cBDRVVDoRDM41HXoCpMYZQ0PPg
hSr5mNt3Oll2Cw3I+mDRKQxqi9lq38CisidyZ8r2VUR6fQqWxvgwDjFe/cB9Dsjg9uzRqDJbGh7z
qLEZedQAvfF3VvpE+CwsbKpUMcYphK/BdCaoVyy/NrT3gWKgwNg1hs8DJyw3gXF7We6iLZ+InXkd
IRxDM2ohVpDdipJbjrl6LeCeZDxeFrTou08EzZwNZn66EhjTeDcY0XbAC4gIuacm5soVsaLPT/d+
ctvRWqN9oU1iejOweNc/RcqIUV/Uypq1JozlN/MvnX7+/ERYlKhhkXAIo/IPqXB7AC6E2wAD7lww
Ac7giY3XV1aLM3J5LZcDwWnIRpxaiED2e+4TWIZeJSNExFuj7SNsAzvpQ0elgk+UDGRqbCOnGMNv
y60qUlfFQgujcZ8CBD41Hwfls8ia7coXLZ+dX18084lFmQGBu2zxAEBaB4Cs7U2b2jmPdhoYvAzF
FyoQJNeuGa4EUz8LXV881MlSzAI3kDurWk6wFCN/KUPFr3W06ff6jT6oNssMt0CGWqK3dTbsWtID
gkrcalEGQMd7IHMA9j944PpbR16mqXCxkWEm0a41Emqh6dyvmfRZpaUbhgCOYBI4fqucWiCRsjtu
3F1ewsXb+ESRWViI+cgE+IBQJG0xvbQN6TuXJUsVnbAfVnZr2cH+2qyZgy0D0EsF04OJy/tavq+C
3heLW6m+UfGmEAxLNh4u67Z8+H8JnHnWsBRTXe1gHYUaWDj0m0oEgkbfu5fF/C8H8pecuRPNVVA8
oSI+dTIQw+XEDhl47kW7K7dJYmdN47SjhfKBvyJ4srJzKwTTMOBgppZXY0JZPD+QhQkKKFlEAFzE
hyrACJi602HxeL409C1BLqandpsf+swpMc4bdCvOdeFBCvnTnAyQzxZwZgUd8MHK9DIMOVLIFZIy
XiLuVeBqBZyAp36wDXbELH4Jqu6xQlFPcdLoRhxy7/JCfDXi8++YXSegEwbEEcd3RPVYeMgIdBbt
I9FR8/ImAM6OlcvGsCLzq3FBJqi3kGACrDcqU+dr340yRnUmPOHGvE7VTcgfkjXkzumzv2zv1Byq
Yc5vYnY8F9GOlUQAlYPcEEohQxv66J13GwJQHimSHTM4VBG6wy8v5ZJaQLjG4D/gp4EfPDMpAf0f
YqdCrX641oHXkQ0eoIYuy/gaLuMGOZExO5e9boZyOI3doiWOCDAbmv4/tZitXDzwNOinzckiu0Vi
ebjm6fNlJaaPnG/OqRIzm2uQGTAFASKMHDSLjZUGrh4e6mqlS2pNzCyA6aZ+nOmY2T2/UvoP1j0F
2S1RVvLwyztiAmICHG+43GdSskHvwiHFjjRyZ9Whl9QrW76sxp8C5qwFQTwQUGNDQDHcl6WfGY9R
cC+3a4RRX68YWJasY8gaDYrAdZsdytCIQSgwrVbQhgqzwDEHxzsWgfah0yZ/CjUh+RjVon4YA4oa
VJUmwcorYqFgjU8AxL+IXIFqfJkpH6kuk2FEp1QJRHruB9vwuxZalWZnWzd91Ozc1q/344dybzjd
M7GQyca8K8DgLlvnQjl1+gyVgLlhuh/mIPIKBwgcyAhRWEwdedc78Xf9pfFA2m5lh4RZuWs+CH99
uudcpnzur4jQqhE30VyB60hvH+Q1WohF33Si02x3y1qgwMrC74+UQ1lsdPObSZ3L67YmYjooJ7F1
FpudoBKI0Mm1oG1DkljqGgnz4lkAmyLYd5Qp4TM7bC2JgdNGISPjJUaCX/G87BngqYh3WZclOQBx
wZgSqL2mQ3Gui5g0Pax8qmO3IJAnY9LepwGJOrshjfzWJxFjK1a3dA8jVQvWJDBGAvd5tnpIJyRK
XaLRzUwB+d38CHUMLTFYvdFamto/XdZvyWmp8v9g3Gs6xgvO9UMRh3fKRB2g9szPiI5Xz1pVd1Eh
GVcwsA1hePOxUAPorkqm4waW5N7JdRe4gFYJigLlXa3vL2vzc9vnF4qOQTyA9AIN5et2VQVN06qe
ho7NTf0sXylODyri5+46QfOtJb+DENwbr3XrW36l3wzH4eYFQB8bc2NYwIQGrMTl71la3dPPmR1m
3oH2MyrwOdMm9gEGcIbHyxIWIDGAvHmi8ew8xyxT5KCGCMXTroMr5ovH2jE2xnW2a14Ep90VV7qV
+kD322QHkP0Gm8sfsHRATuXPzLWWK44aDuRPaHlpeiDxdcAEh+Gh9dcFAYgTxopjAUDOmaXmVO1E
Nk0wy2Fko/EhE60K7R2Zur0sZ9F7aRCgmlOTgDE78b3Bs6EaDWSRo++kBbphkFqDfntZyNKZQLH8
TyEzw9AjQ+D1JESFU4mPY3efto94iVgNeoIvi1qywVNRMwNhYSClowpRJDjoZurmTbayM9PKzw/d
qYSZCQQgySmEFhI69TmLN318g1hRKr5VAPCgz6xbaQdYiujhkKcxN4RZ8pzxse6rklENmCEpe8iV
xBJkxSqjj6h4V43vcb5iDovLdyJtrlxgph1yQqjPDxsMQgvFSiZ/cfFA0wvniOIIRmvPHXACsIIu
bOHutfapDg+KeJ0UyLeYLwY6dAebd++XzWHRvE9Cq+nnJ5dz3opDRqbQiraqy5H4hst0AaO4cm+u
iZncxomY0sjMrCsgJtW2QOgE7ygixbV31tLenF7Os1M0ciUUwgw9dnn31BY70fx2ea2WfNvp758d
nTGRiqydZnSkalO0PzrwhZuD32ZrpY8lb4DxJlxbyANM2HTnizVIEhWB4A0UnN6RusjS5E0rbklX
4UG04q6X9uVU1MychSgH8B7HvhQK0ptj4ijREyexc3nh1qRMPz/ZfaHVa+AWQwoRd5kE/vfkScd8
zN8RArQ1IFsBt3vOOz02sqnX5qSK/BFw21Blu47WZnwWTQDTc/8WMnuhliE6q4A9g6GXOrVGJXZ0
GY0liWRFzcNldRYlGRNHxlQi1c2ZI5ALZLuphEjTQJ+kGtzQfhOILsafL4tZqJJO2GMY38H7TjcQ
aJ7vTZ8MsRyjXmG3hmpzzXikqmGpyliif7GyRmSZhkzzUbr09Ep4vix86cCeyp5ZHxlqhXUBqsBy
PtqNVh5HU1p5hS/5U+BXYSZLRY7dmEebYTRGOexl6tEJ4XKavHXUKpQdgCqjDY5pxrYug8SRSfmU
q12zUihdMny8FmEwCmJqvE3OF7c15MAYY9wWBkXkEDK7K8ghIPXKA3nJViY0NxXDWAAOn4MnNKkA
0NIeIbUeuHKKWdWWOTUo90zuXd6wRX1+CSLiuT58YF1UTLG7IlZSZ0llUN9jdqoTkeTIcCIuS1u2
zRNxs9gLKXo2cStBL4D2JLFopRTQXz0ueWChWjQGl7QZOUZ/0xTjWpy0FFYgETlxUEhIFRqzrVNy
KZB6dIfaAfKwqnlXFAB8bfghSmRHlT5qoAFe1nbJ658+9GYCDbPp1TqfvL7WAUmmjkI71OJ8I3P5
SFtUT/nK6Vvo0pneCgD9NyZEW1y557tJU/QfVl2L6R8FrYw46cmQA2pT3cU6wOUyhGtNTS05Fl2e
fqInxBFZs9bvuLjHAJ3HNyBLhrzKzM+lgTRy9ScYQtLsAkxYZTqxaNl4jTxYPdCG2+FIo8yRoo/L
671ky6eCZ64cxXiOFA+yOX2YA3x7kwvcqvuVcHHpZAILUZNAhokRGW22xGIBhEBdR8ggGP4Y+CL1
if6mjWs7OdnGPORGVwHoecF5o2NY/3wnk6ZT1WbCeZDCo45pFTaIdpykm1aqtui638TacK8XL4kE
5pEQhJJc2sn52kDFoq5oasdMBxHRvzq54tNbXpDlCVJ36qQGc7XuUhZaWekCs/Dyxi2dTGBi/1vO
PO/Z52IFppYcIWtO75SYulwqvo+B6LRyCCzVjyFea9dbukTQZg+6Ksxqoit3ppk6Zmkr9QVa3mOF
Orgcs03J8A6kfXBUFHbVd2AKkJkQ2ABSZH+5yxQ94xh2QvZTxLNq7oiGPqtoOTC86LU32h3b7HPs
7L7yADr919eVKEBwxUDv1Gg50zKWeiFMZDzddfJUVFtKX6r4PSleGvE9uLssaqG8B6VUVQa5KXBI
8f9zW6Fd3gxwc1hRpJSb1htQ0+o8KbqRNBD+eATD/YX8JK89TRdTuKdyZxFHnySKILbVNPDoffT2
rbCpSo98vxMeSenGlVs+rniZJa9ONAPDNxMfJwp654rqY4pqjNwg9E1Hm2gHFaBg0qtIv0X9ip0s
Hb9TSTN/lmodI/EkCXGeZcpWIb52ia0GKwHVQhcTtu5Eo5mZhL2h9GSSk9folJU2rZVa+U65rZGR
d/iRB7b2cNlaVjT7eYWcOJago3+sYYyMSB3clOyJgSLAzNascnGz8OSSNA0UvPI8wT9WBmtV1k9I
CLoNMr8Hj9mqYpEb6Xt4P9rU58cCj0trfLms4NJVhOzkn3LlcyOpU1A0MNLBKqu3EFQL4VVoepdF
yNPvmF8RpzJmJ64VU4UlAmS0Hnia5Ee+C5x+S7aVE9yzB6lzAKxkg7jECV9Te4+mefvvPGtPv2B2
9lJqCIqQYnVHWT4mo+gV2WjraOgYybHl5fanwv/x3v9n+MmO/6Na9V//wp/fWTGUcYiWo/M//tdN
8Zn/45i+vn9W/5r+4Z9/cfb3/E92/Zp9/Utn/wa//A/hzmv9evYHN6/jerhtPsvh7rNq0vrn78dn
Tn/z//rDf3z+/C0PQ/H5+2/vrMnr6beFMct/++NH24/ff0Pf9snGT7//jx9OCvz+2/c4e3t96z6/
/JPP16r+/TdF+SdKaIpqgEHSxCDGVMzrPqefyNo/EaEAC3/iXDNAqQQbzRn6uH7/TZC0f070byZK
jSYI9YDs/Ns/KoR6089k+Z8qYOHgEcBMqpoThOi/lT/bo1979g9kFI8szuvq998w3HVmpho6gSUw
agFPCbjeIk7gzItxkpPBbDvRAhuN1mwG1gR1fh8CL7IKrvpxRGdUVMZUuqJBpXtcUtgeNOvlQ58z
06oCcFXjoSR5Macgvwnijm3NXiz3cdFoDsbs+8aOReluMMgTEHL2RiX3flXEnc+JBqqvoAEyHOEU
MIfluM+jsN10GJcMG1N7V9GS4hhF9QB2E+I1Tf8oip1hlwE4c28JDVllNQbvW6tQh/xdEZt0O4CP
fVPqTWGrEeh7KD5/U+Cv3BcqCRsX4EZkj7BB9+UAeDx5wGQ7DzUGKhURYLaiFDlMLZ5VqX5rtGiv
6KhSAx7aahsMtaQkCSzWFNmGqEG7h9BjA7hLc8hvjZJcc4XSCXW+2RtDSA1nGJKc+2MkB/EPpUe7
iJUhj5FYFQskHz5PxCwYmhZ3pZjoh7iRtFfeIuFEewLeEVG9z7kkbLsh6fxaC2V7GmBw8yxPvSgV
NzHo0jKr0RrDKyV0opSdUTkd+neQjI1jrx/b9wzIKLeFPBQ3fAgbTN1T8xqNRLoDEqPGFQnQiZMq
+IZTAcKCoqCgAGKabgksCuw0qpAZqIttLSj9VhKj6kbicWX1Vcv2YHLSMVWacFtS6nBLhbpxeB5K
DxjAB5RN0eb1ewlebq+LK+l5zFoMBeiR8j0tTcHPaJltIqzfltRNhg2MaxHDsLICUP46L5xaBRGM
GagyUMq0Q1N3aOQG7EmPVu7SS6Qo5pbYdcOmMEXQftS0AL9oYooYaC7a8aGLAWVJQB21Az+RdpuR
SNgYRRk7vdJobhEVyR6UDSLeeprqh2mDNdTlHqnfKjXeGenZM6FZtknIkNlj0cuYd1foA22BjpmN
jINSCph4YZawXRTK5d4MdGmrmBnAg6D1NYkJsWLM6KDxvKhNEABIieA1kaQeOiYKe52aUgUKnqpD
QWjQJD8oU/Y6dF3rD5og+rwZQTIsj52+UTgRW1uhtQHQqFK1wZmF1HRZj1sZLUKwa5LsWTWA+CiK
RytQQSelCK3yjoHNN2kwfSMfAHNLq054NFMpd1ht9n7QMPOV5RX/JqiReg/DGWEpRuJUWtLfqhLT
UHxkIliw6uo9HFVhJ9KwvSuTUbC1Mn7KM9XwtRwoyUzEM12MQNLXjW106LjU21WQKV4hjJKLmmbp
aaEouD3gjmtLFCtwMQB8wvjBO85908zVvUGHW6Aphpac5/FtrvV+2ws36IAy/TJjmwow89d9qe+K
OisPmCfa1B3P741RLnyYAfp79Xtq5q8M4waYuC03nV5Tp8yLacHa74NsAhGWhXdqq76NGhJRDVVL
P+JDymxTSe4lwQTYhxJL16SUno0egJEY8aRgmBGbjVyqm9bIXpNAFj05Z9J1n6aKTYXxXSmF9q1r
0xuApj8wxvxikDKH6KpDgvAmGsdvmCb0gyq5zZrhtZPD56E1vgVZ6VToyPZInWuWwUq30itXN0Rf
08sfqqqFeyZqz1LaviOBBcQ+3gUunuJvgcxvCEqY32Ow1FhsTEFILvfRJ3qp7szIuK5YxvdpLzyB
y9AbK5HZOWabKj3eZ3281SPhWWg74yirwuACHfmpDQlSOyoAkEEYxIroGBl8pxSG4OW5uAMfWOGp
snQA6p7fVhgYBBqXJ8QhXnyDAncBjlkOqNt7HVVHP6UDXKMhjfFDzzXtR6Hy1BOM8F5RUWjt9GFP
Uqxf1AWAdM/Na0wHCdaQ97ltjNpoDUanuarU61aumL07NsQl2YeqJIWn8BhFYT26IkPDrEAw092g
M3mXqfK1GUbAhxBIYLWFCXL2VDsYQj9a9Zi+UxN8cqPgawIyGboKbD7KdzGludWr6BMxtOg9rOlu
5OEDafONLpaKFam9G5PgSmG8dKIOd0pdGp9BoNdWmuu3Udc9ZKm573EyLAPjcs+NgPPUxPQmQ8Vt
gxZ72TYi+baTFVc0u2MKPO4fSRhJlpbUuheBrs5ipXANglzdo3oCVDv8Am/kWW/rCvMN0NZa4VhL
bq1iakXV4tbiLaBv5NHYA0qktcto/CZmRmGVtGhw2+YZLq26wgRB2diDMn5vKql1A7B1fZK0Su9M
AZsGasEeONMs762K1rUvyRl/J6UJKO6yx+RDmpQfY9WODoOmvikL3GeGQAwnbLuI7juD1+ZtY4CG
rRjHWrQjtTY7DyiywTUbxj6ygjbWJJunXfrW1G18X2D6J3ZKMU8bm0RN222agVGPG/ptEwFaT2iA
gR/WkYZWQ65Z0SjmOzmtAtusgDuaARsmVuXkkNUxkuFjAGRVU8U8rsbRgA3itmtKuC8LOHBCzkd0
MvDE04fSAJ9h379yMdNjh9aK6IpliZGwsOJFbulDIfe7qjYN1OHjqu0fMh3X4C5mYcJdOdPrgFp6
3wjFsaexbLXJ6GYFL+yukzKP5krjxkG8CdvEihv2qjWRy8vQkU3m4GaxjSJ5EXkVY6RcDO0hUZ96
2tRbLMxRRKuUwRvHZGJjRxp3wTfiBk14HaiJY6a0hN/GDWAXfSvaaiztxXR4K9rhgAnN2gl68bag
A7OR+j0CNKOzQb4O0JAg7Oyx5dCRYz4zSLIfRByAMMOmeQsp7x1sIchSwKPWOxgb7R2epq8U3dxW
E+gEDQIpsjW9S3tMmjW5/FCCsQirpKBteWSpp3XC28B6egPqaHS3mcozY8AzayoztGUtD21B6TLQ
eujfYj5cRWlQb0yObAIzQoBZCKVpBWJWuEEKK1WT0LS6ZBidQBvabUJiZZPFYmsg2RoMDrr/u6tE
CKO9RLpkkyJp57fDgJ9W+QvoYYLRNoBnJQKZKI7dAghrB6aS4FotMXlONIE+djwb921r1vetoX03
Is49noOdcmjrHxz0gpzjU0SYpJB17RZhmP6dVpLhmhQD2NZYdpXPItOTSuZXxggzIg6oAJ6SAQMc
aZeEbhnyCEhr9d4U9GdNzSpXDAf6kGU48CUTA5gAIxYQG3AJajx+a3gQ74aMD4mtGxVQP5KyfeW0
dGq0UCG4qRMXF1uRD64eyXlKrDaWC9PSDGyqUIMR0W8Za/6bui/bjtzWlvwV/wDcHEHgsUnmoJRS
Y2kovXCpJoITCBIkCODrO9JDt13nnut13vq+uWyXMpUJbuwdETuCHrsa38euJYQMu2gDfoLroHZk
wmYZummsKAAnTsokUX6+Hhcb0zJ2oZ1NftGLuqJbXDP5PO5Gy+ClIyB9jer1rXaNW3dEkHguB8HI
cMYOCbZlDKiq+iprXPAQwKsswO4aBUAzBL7p70nt4vBdx4G9mlIe676cG9ADSJ/SbVDEy9AJyAyC
oKEosC77rmS92bCIRVypE+9hjHeYOr19G5c6MwTMXd/yJA+4tK/BTOsfNqxjJB/aZibIzMSC24Sc
+KhvTvFaaQ65d6QVghwpWkKSBfRaBoGYvqiFrVtpCQi2o288NlqnkfjmWaG5PSm6Wjjdop7lNp5E
c6xaCCl9oJNLfqFDZKW167WeTZXupNNb9U7xAtdNgLztGnEWsGe73ZKh09dzJ8Qn3SgNAfbS7HQC
BO3aOYPQmbXpw9zNMZuPkSDpeIXYxAG/8Zo0uPZHSUTu8RIfLHPdZIrBrRP2ECdkfN6ECJLU6JGH
KrqFHYDBZBIhzhM7FdXwCVsM6RfeDhDdOxoyVSoPxecudlMn8t47Ldd8TTxwH5p4fyEp2lpcGdPi
lG1WMdxdAgl50hGaIn+eNQRmVCpMjg5Rl9HbVmuSneRMKeqRhMC8jCG+7HS+Ae9Ux9rOljx2Ygba
OdiJ6UfZ0Im/hplGwY4z1wT7oOdkOeAZC5Ymp+u29sXUjOChWlxtS66iuiElMkonckDKrZRoAZaa
nrNwaOKThfdSv6vBAEDNSYDSg1Sq6/lbDJNw3D6CbBkuJpvedHHlce9VvH4BQRN+LAhER5mR1fzM
mt4NCLNvhu1YzdVjsMC2qvQua+x5Qz7asbGjD7+x2DB9CKwLTF0sYYiRJZ/c6q69acdbsuASPOAR
o9tpXKosDywj7SERMzMvRC+BKtvWWnkfTJvCZTs4jMdx26AlWJTOioToLXc6THerqd7g/EUfG5gz
XjX9kBbICLCnWTcDplnTFLOxXUlly3dt65DeHl/GuwhOIMzHwX02Bd19FMym6GFkcwkBRbx8vgTR
9JlvVXjPbZJ8roR4xtyE8xmuAcyZhKwAfuPhK9aQD2+boe1d2JhVFMFCoJWS82JKFtJqyYWzwQfH
AokrL7Y20JpkCz9O6MVfMfEt2AOebKZPqkcqcim8W68nKymC+TS88yu7RAWdwmoskKSx8JPhTPal
oqb7RG39AdsCqNJHPu+nKuQQZCa3PjIr0sHCb7Jez1GbYYVBtA9Ip4LlRava05CttscsGyKvrG5/
uKnVZVaPHd87Bfpti2m4m6bE5gayD/h5xmz9IGBaiv8cqjo3X+dRjz+W/xaougBaT8v8/fty/lA/
/5//P6JVCfCb//UnIPQvaNXTB2CgX14a+RXY1y8f8tsvi/j+y2H+Lj++NfK7/huKdflRv6NYhIa/
wrwgBaFGL1GciCD8E8a6/CdErUD9wcG6A5XigMv+wLHC+Fc4YTFYNnI4OQIF+78oVhj9muLLA8IV
J7+hYuF/AmL9JFcHYwwFMqQUFFkJ4Br+xQOn4mRmxOuuDA1SkfJtkBTliRs9gpLXE8oTUnufky6O
X1rHgXxEmwYEuvT6OVguiEI0IGR1jKp9ks5TC3Qobd/aIQsQ0mzHG4U2QCBPOcLcQAdaDlDsPrll
HNxuBdN7bHX0D6K06MLr/z/w+LffKIaHGHS0HDHeYfATdNtwgpCAVnYlQBRd1o4N94naRtTZWMDj
UMPLRevsk+ZLUgZuhOn5rJOHFU5cB9+rOdfxYgrbhvdtn2ynvgXQBSDiuaN1uqu8dsdFzvr4l6P0
B7b4Vyzx72D+b+85gT80DkKWxgnIO/xOf2ENMEgHKUH6YuniYdgvm7e7ehtekKMNW+9hujSwevv9
Sf4b5vzX1/yJzf79RVMcyhBXFaoDvVAZf3lRfEkcoF4EWzfTRs9d617QLQ6olBEvxiy5i+iMuQuC
nwI0brOH6yz/BznkTxulv78FWNFH2LkGE8x+O51/eQvZpDaH0bAtlcRAQmM437gklG82jFfI70R2
Bn+K4dJSfwhJS3adi2zBYaa6o9SJa9GEcR6r7qsaNpK34Mv+4UOKLhjuT6eJXnIpKWVI4v0X8wef
AXtYZYYPKX5pzHk1YzEjV8QsYW7QU0zIGenR9iOW1Qf2hMHopo+/IRQnb8mA2p+WLjpA6Hfo8UcM
6mWcyTLmnx1rsW79quDYOGmyb/jTvP6T5drfqajfPlwKaggGz1kEj6afjT0n0SJ7OqJtqckYIjN7
HspL5DoUbX7LDfHqdxbj3x+oy5P198/qIh6CTD5DCN9Fx/T3A8UQicFXQEFlEhG332ApHTjVHkaz
Dbt+6KpztMYYeVt0DT1yUy6R8Hm2Eaw+hCvJmab0sFSm/4e39a8fA94VZAYQNrCLOuZCaP3ljK2c
zUjPxrviM+Z6n4gI8M0yH1Fjx9KR9Q/3tD/4lD8e5p/Ym5/++BuZ82/vvr+RO3fmO2zm5++/4JLU
v8Aw/NvHAhrlf8B9mcEYAqseWIu4CBwi0Cr4vv/9/fm/v7jvzV8vyf/y7/9+aV52I/6gerJfGS5A
kPyXexLr+ng+/7wig19Rs6A2hAIZXvS/6VX+YHr4ryii6LugZIFJEHwkov/kjvypSiEWLYHWKcCd
kmEvA9mqP1VnW6fVRtTyDgRO0V1ieorFHT3XCFzNbQeWCPgAlepKaCDHc+zmUzyFSd/APVfN7FF3
aQ1X9Xg2uF7e0VhBj5ED1Zizcu6zwNXlFIgk+/qfN2r/01owSLz+2yMkl4/569J8/fjrOfrtL/1+
bsKLyO/3g0N+++c/jgqhwa8Iykw4eiz623IeXudPVpClv14WeCOY7kS4fTnew59N4N8e9v+aFbzs
Of29A0GAI3hBNHYID4wSXBs/Z7opbDpGqmUcafer6/UcDSfIbnnDwuFUwx0mCi3TQJK3YRiAuagM
krLgvkrSkDxQhLd3EAyOwzzA6bWaOkC3uxHQhibnWNTKImuX8RXwbOZan1S3QWMTu+RpXYkU3QvU
N/Fh7o1P7JOG1RAuTU+m1ZqTjKkcxG0N5Aux3tiNdiyfkxVYzbyRJbkDJBLaM8wfwyT3PBDhsRWz
m78FeoE1uhsS7r4uiYG/EkKW3LBrjZ/Vbh3qOToo2/thxIQM8bQq0K2QixebQujY0aUJ4gFxr1cc
kU+KthtgQiviBSIoN8C2GISlv+lrM3W3all1c9JNrxCmRGgzjV+1jYfl1Y+2esSXx8tx69dMlG0I
p4RzpUe+vXY6dbuQ1TCjEBvvc1M7Pu2wp6LUAzepesYryA/OJ3VriQAfOaMVHAoaVXQ8plXmTjr0
McAiTuG+gHnNfOuxXLZcu0HQe+2rFOv8Duxje5N4mHN1MWXmbeH9dAV6Jdx5TZOPbpkxhcHaSCC/
N25oQYZg5AdboyfBpRi+GAAkoBLAawOsmzss3B4vSnOYaIAqKGTQb7DbNjPBnr5J9GkRkI5sg3Dl
sjrSlZUfkBsN4WVawFbD6/2mh6pU3Sj31aghtw5RptyxTfXiD5ZchExPs8D5edHek/aHXlktLELj
SdznFtrwO9IL+HdMAcmmYo5Rrq9o064tvum45tczA1D8JViT4cCWEKRiA3rP9eBbTJRMRW0pfzIr
UA3MqY6NuZAN0pNpR+4QYNGUOmJDoV2W5cwRcG186+6922AcEnRieGeTEXs7Rm0CGaAIcp+MtSoC
kgYwruwiULKxnT12CEi17zIXX9l+nV8xW49wEgB6fTGDCzDbM73d4wrAin+qwKZ4XPFrQdS82B8y
VAqqH6i2DUiyrIOUY9w0KN0YX+cOPMc0VrsYOK7YIfLeHbWrI1YusR1gLxwv4U0Id5Gd8MOMYJ2h
pzgwLYwQrmWHH3HdzNlMgUeSGt1gJTQHLNmRni0IEgfkIou5MeMLHQdpPoawj/eBCPyx2lwqTisR
oUfI9FZF3/EED7ta2uo04KuDfXU1JvqYOG8SnAldMThktfPLkA1U3FvRAZmeq3ins1jv4f7g1W5S
ifm+pWP8yn0zHKN0IW9mXTsI/CqPm8YYzDhL5PsnrhJfVFBzILGTr2I/AtzD4VwjIPMZ9/quE5BN
XM8C6vIiWqtEQk2gFpuTCUas5bbBCXHHAV1NZVbJGkbjdTuaXDY63q2rZ0cP27KdsQ3Fs7/GHTsn
KqwBjwbr1uRLCszqK43j+bWP215ds3Fi9lgTo7u9IxnpdqtoYgEwRfjjdiEPC1uRqLqxSdOfDWPN
Y7jZ8XUy9fi8uGh7dZ3jJSI606BEkaiLeI46ClkCgidb5HAkbEBCTDrvwi6oTt7Y5OBBI92bHkv1
BxjZ0LpooXTvc6I2As8Mwm5GZdszQuopxEctn8/acPPKNvCVIOYUYlnKTJgOJl9DfBEEuewWYZaV
yeeK2v24muyshWZTmQxMjgcTxROAR5dVhQFFPSHKb2aFrPr6FtnsQ192YxLtF0Vk9D4n3vAdTPiJ
2oUjakdhNFF3BkFPSaElkHZE13uaY+kKeCEWCGjJG9Nm520y6UvFUL7BCHujy9Y5eLjYKdJnSUKY
21sLN4TPEXbP7r2q+VpWHQ1dkY42BDzZL6a6IZUdnkbq9E07V/ZpzHi375GgGJdBn4aPYhLJnSR1
9SKrYSI//LCwroSQBWSfm4aaStRb53cicn1VphX432LwLgW+OQ6NXWtAm6OvXvQQN1OROB5AfYfp
ZcqB8+txv20RNBdZGrb0GEnQ+rpp0ncPaFPBoHCBaD+AeIDvQUJNRymsKkNZ4+uD9F2A1TAkgSI8
ITFHXq6Z4Q+LJ755pIsl1z5WsgMSKJsTAZsMErsaM1uooBofKKK0B7DaCZLJYNn2MGKFmRX9miYP
YL5QyZly9ecsldvzVGGhAU4iU++/awCYbwJ1acohygnwNff9AVx9UNQdZ8Me+EIM/2ImItAcCw5J
DgO69k6lvQp2lW3FuV4TOLLAQGXjOxNliyoBwcoYrFA/Bkc9ZsuWs2YW3eVvLuOXierLSyzYf8uj
rq2PUTer8KhNYMFnxWvUQ2LIvApzIlPBcpj4tLjedZpoAO5tbZuBf+ITZswQQiGgpXOWYEc7Wuhc
SM0iWeCtzdVw2GL4FZ8gE9/uWDMyWVY9AbVtaQrglq2o8eh0F7ECKw2GDZUvFgJ69yXeo0/y+3VB
iYDcOtxnQzINa5EFMKeD41ZoTvD8sxE+K0Lrq3oNBFCNaBmCLxssjrqplAMu6KLqRYXZEQKTezsE
F0xW19l2h57Jofy1/WHzCz6tum/Q87RYZfkwAxRKBzGusHzy4cCxrGVlGx5jOWPpwnAkOyCpo5pk
0UhL+mfeDyDNJxJcDHu2qi2SFmzSHlsV3S3Zhh76DOUmil9KQhIzV00nr0LR1siRz/AhHHDlblcE
7B2s2QCw7nAn4WviSJ6s8mpJAVJ3kdDzaaIVX65U6sMon1KbfJWhn2s4VPJZjUXrFvO4dsPWn4OA
d/eSo+zlcSSVPcogHtN8hAbgIRJKIXRx5ajcoUza1wjPeVjoBDftc9W54FOgPN4aNBr8OZg9Tm/W
9/JRiIa9Q2xBPrdxw9W5Miad7wRKVdEny7blamhbBurfd80ObnjmHgvfAy7jbouzgmVd1ryCiq+/
DE2V0KJaVgldQVfVyc1KohXshCfQp5h5TnFPTQFdc16T+Bt+Es99ahFMwMZ0sgeb1ehKgHQm2Kad
gwBJG8ANAfgEm+x3aRR4W7IldtBLBamErNmDBRRYAKE5vBigZyPct8B4cMu9qzVrwSDq2pL9FhA7
PBrIqPqcDsxuTz6at2++adybC5GomEtjlxXCpwk8WXZB6UERcPpgyLSlB41oYvvs2qVSO516juOr
fMv3VVzTft9uM7/BV7ys+Qa25TjjoXrwREUfWBdW1a4xGIeLDtbykN+ybsL7I2vXl+kGHjUHkjM1
OPgZSniTJIbumMA+BPrcNlOnmdpB7rqB8fF6DqYY8oHYe0/nfAVvMR56BYS1zFq6fXJr0n3TmdYg
zC2cR7XWhhS9FAzy7CRSaMG3hT2ZaCHhSdqka8ouAN29N7JVHZh+aCpvna/QmvRagPjmANPOYw9K
Eb0ukuLPS5iMH+vcUfQg+PVF4cKo/mK6uV7uUylEdVpSFRzgPVk9zjg96WFMoaf4mJah8XWJDDG5
IxTF/NHS1U8PvaceRdLbDp7SJmITp3nVxenz5Dd9ocJnca3TOmMFLCnccIB8xYKpngeI00TGti+V
JGl4sjyKZaEm6cC2j4Y/L4JzsjehjG5StFxx7ttagn/3ZGx3ITYadEnaiU5Y59hqBvXChcfGEl3S
7UDjNEdnem5PPYyhDlWcqizJs2pAqBn0jf4RW9m2zSVs7q8mGQY2R1Pfo6GkAWi7KUHFx9dh0psK
kVQpjkW0gSOHb++Ppu/A/2+Opp8gKaBIfeSqvm3XNW4+U8i54jxKZGR3yD0QUBErnyX7miE19pTJ
iH3BEhqEcTatqlPWD20CMHFR9Q63Mm1AlLXiPZZyI9e4dmOFa3/O9D1rgvg7cPYOuXBRu54niznh
KpuWbL0OPKk/LKRJoOpm+jCApWv2ckwE1vnY1pwxdk6Fwk9f8nHUER4LSBbq5qrH1l9yE21Mhteu
HVRcrnok31Qk1vjE1jroviQ9ste/BTXs2/JWzTHEdmOzoePc6PDFtZuDPsz012aOmxPthUCjVtdf
si5FpPSih/QVMvwl2bUBES8k89Tgp4zDAzVN9oLfOZhzqlAPYOLLJ4fapM2Ug0rGivdUjcuzCZao
QggI5Cg7VKVmRSjBPMTnkJPU7UFg9tMLCDDdfOrW2AjQ5SzsHqEcHebTENBmLNVYX+B/CfVff2Xr
LQjOm8V52CmrIfEcqgn9HaSW4i1uR10fEvB+nxLpg2CnQijRczqz1txicbF6XyN8yDtjRISNs2H1
rj74JkptScastd+3YFHps6UdhF6QX4YQ16TmAIlB/bj6LHhBKF/0PBi6wgai8eolmYgvZxotn2Pc
T+yhnSUMag1LN5xpYNPl2nYeDXV40fpCodnMh3ELa3ZVZ/FEcslUUoDlGe4srbtjNkt2aFICWVMi
sgMCzZDTY6umCKoufCHBMOBU6ioF8ionjaKzQqvWGrRwZYrF9/VCTaf31EMUg9AHH8MxE9SRP0xN
A4lPR23Q51AmBMhhaTN+Rq+7fkYbKup8pf14DCbnbiDY4CwH+JxC/pKucPhF99xA8sRmmiGKYxFT
gUsQT7Tk6di/CpwFeVZpiJHCaoy8Rz54NBcwKINqpBq028NvMcIgvFFIO5OkPVRS26uBsO7riJ6/
rKp6eLKBrILbFrulO0jD6J3dwukMQTIM8BILTzwyOPC4kA4O1QcLe0wukaz13Ui3sBAra+QpHRN7
u4WjXT+PsatPKaRTkFq5TFwzps312mv/zcd9lu0WiBdv+zoxB8trhYAFKArgUyGB+5QQhvpHCVoP
omLRcIiEuV2eOttCtBKBy4VcSnrQSosQ+ptPxfxcxZmhJz2PIilUF0wbxseMP9Mqqp9WEQ9F3GF6
yb1PAnjDknmtD2si3QdIo/CJbEn40jiCHczZE7/rkdB6ALFjmtxuYkNrO0VoyqLW32or8Y16BuGy
jqBhRndJE/RrfY0ueKbbmkeTbQ2UYmK7c1C8H7iZYa2fNQvZ4wU1u1qEjXfcAzu4WaM1rYpmTkCE
sDQCq44hIiyadjYxCPamLwKloRnWoiLdW9oSfHEBAyRadg16f8hy0MXeY6hm1XcJQcZbvaWYOS1O
6QmO7eNjG1XQqyy4/GWJPnCRd2NYuxpK7x6e2NESBCc/xMF8QC+gvobYS8veFmzwU6xMM5rckLpX
l1E1OmPrcLWPuNHSd6jNYVDgDBwRkqUZ3iQfmTvN4dwUUZPyB7BUsyzWbu4Q0xdNFJyTHdMjFCBQ
0PtmW69TV10WXreRJldVJsc3eJSkUw61dHVf+xWcTtNrTDwXM390yLjxj54b9mw5Hq6d3hLXX3eQ
Cpsr6TKSlW1EzEdq0/gcU1IdwnGKb5NmM199kqj+MAJT2tWwC4Di0dSvtYJWLF+jzUUFFEj2pobV
63GZx9EXvXXp07BFM+x7a5jAcqhX9C1a4myP+56Hh5HWPkdhrYd9U13Cdyb4Ms0PAdYKptKvM2me
+lbi5IQLQQ4pZjux4W6esN8AeFsud2IFmoAwk1g8NSFXRYgjFn9g3wV7C6ZhUZ62aZadQunYUxyg
98HTAlY4rburpM6qh5Qwdo+8+xo6pHHF3i5kd125wN0JrqitVAAOonFv3dg9Ey+G4zCsUKv7GkPv
ft2y2OFezqb3oWJ9+LLQbIuuFVavZxSLZGzyOt6WqxWlaiia/gJHFKrlDC818+qAu5I/idYTrCy3
YKDybu39QwXnhXdSpai3F7jhDLEThn8Oyd+yJwuH4DCgxBxJ17f4uDZGPqOlksMVmAn5TeEyKxFJ
q7D7G82Y1gmZTwIL7sQhb4gDKGn5WJ0mGWQRzAlEeBZtZdLdlI5q6/Mk7OX8nC29Wu+gFbf+xzhu
9p7hVnK3rXdAw6gEPLfB5eQW0k5hXts2UK5QSGhCGEJApt2c9k3Xln6g27wTM2rUbdbGEApBX9mf
1ZIO8hnEajJBrmhXifw+qahDS6wdg1MbocB8QfVCgjYE74LPTOzVHAx2LxIdamzMdV3EH7wOofgk
FeiR+1Ely1IOrlr2dYchF6pTkb64hma3MYhBWNqkJlA5bYhEdBa0Vzd0UAwygG2tsBlauW8tUJau
ZBnm3/22wmUrH1vOb9Dkw9YtqqXbN0Cp7/Aou+cBERCPEHACCUAKkUgwk2embAKB/N1QjcnBSSaQ
hyG6ZkBtNPUO8tPkzWa0u+ma9VIFqYa0LXQ4ILuNi44dldpWqOeAQ9krbH1s+Hli69+mGtogUKMw
PYhhfv4s+i3oCu5Z0l2x2CleTEnVfBqEmbHR4VYDpZ0PnS3neaDmphESQi4TBO+97ppkt0gE4hyd
dmZ7dnD1fzeKQXQ0YudiEDEi6pI+QLMKxuhEApsCT5q29Vm4BTUTcqXA7bDMwI7wNOywhwBdnzug
nMrxoerg6pPXTmTdQ9JzwG+k5ijelk/soxWAW/KxXpoaVaBXd1GntsNAlXz3WDa5IXRwZSvIusOa
Slx0VHDgS4ZuMSSNLj02IrTQ5AILh9eZyrpv6zREe4BpArp1qNNYvJAbuS72CAI8vaJzmN6ZkQfv
3byZG/xe6k7EETka4dPrdoT16kGKkKwH6kj6XbKxl3lvFgeVM1UHF1f190az5LmbvBRnaUesJenN
Va8tMiseaknaI0zCJIZrPutTqOOqK+qIQNERcJ8M+ai3bEb73gBQiPsIEtXZCvY1hnPUl6lDJEsM
ePZqohma7cY1WFToXPvSTImXUcFhKdDuQ+rH9whgPB6jbAwf5ioVzQmQ5gh/gZilbd7JNbM7LpsQ
vrZLq48LM+FUcua6oIgE9/F+iVTUH/rEQAhfQeUPr1siElz+4+jQ24eJ4NeVi+mrpBVJCpv4DdBf
1JKbtY2n7DuAxgEODpbxBrboQWX2Q7cCep5RzXIxbvywWfS8MbHqtp76NMkBx9bbfnJ0AZ5AYg/q
IKETqBYy4ZFbaf1goKrGojmVyNPzXkHa09VLBLidRf396Nb1rXKQ5jSToA3KlgARkc4bo2UK9//1
PhFrWzKDps8WXiUD0LVeNM29CbfsIRW4L24TNUDoPGsngh+oe9WbT1c6nmjWsjNUqdE9EHZ8BfFA
jnM9JlMZwShNQIKdRKe0gZLucyZ69rGmWX+u+jHbpV03vXGlOmhPOUOH6olhxzAeNiypoPEc9gZK
2TSHG8Qmjyg0EC53epB5CFW1y/UiujvqWf/QW+HkiUxsSPKGKvYR4/EOd30KiS2oKfgVNarq9mkC
1B9Ek8cFrkmSFaaRIWTOy0Th49F1DHcLtumQkwJXCeyg4X+3T7BB7w4DsqNOUA7rD+8dHl6IpFbo
/yhhJRckPqaccKgJKWmwZ1KNCKpEQte7gFx6nLYdNNv13uhoDiHpXtorxr2LctRwt1csJt/X2AFO
wToDUK1mBiiDMXudcjksWJpCv+++MDQ5N02gCbBeouxdaPrkax2t49FPZH1EXbHllvTI5aoMqW7S
iLT9LgN5Iw66nSC+hrpItrsUqxFF10Op8eg32WY7E2862k9zAJjA97CQtizon2cIi8tBx/wHvBuC
x3pMx9ceAaf7tjVcvTZLaIBZDWTodoEd0gfNSDSigITBjzmh7gzoPB5PsYnQd1PpFotq2CfjceJ1
NxQYdDwC3B2QN+yecTujjxD1faYE9MS949peC20ErBHJuNzFnETsk4zieLpPQ4W4khr/it5fHBwP
gDtidnBNNmG0H9PteoGDmclrVmX1gdVwJWqTBi2AXbGQVc6gXbB2AWOd+rAwPCwowhXoLgpB8T7A
9mL8WXA7Zbs+GsImbyHTVOUYkjjJuz5swxKI57LGBaAKej03AdaEgfBppIMCyITSN3EqRVgSeuSv
lWdTc9vPBoueiYKbUol5mGFPU+IgouR14pUnkwYBQ8z6FKvWYM+yJ7TEQImpq0nIiPPtQAxBRto+
iU5sYTmRLkTP2zJTUigMdpgJF6y0pcDkfMmGMQUmTeI2jeAn1FcJ9vmoQ5hRSvjWwFixB7pbUCzG
HTY8/U8eUldIX/H6JncGuSZFtpAaJ7mLvnCsfLVwq5uyN/zd9VF0sbqycLo7gFtaP3y0RK8B1+4T
g+moLWHVFS1YXauXtYhU7BN0SBAGn1o6+f4Fmt2N3LBMiukhTWqwnhBVRxREHR0/kU7RBzqPRp66
Nhlk6bHtjvWECWpW9JCjepCckeyoqkiTQzUo+AhvjcpWBJRU0fie1NrDeUJb71CIMoz/Sdi0cj91
qusfYr4xLIMIHja49btl+zZLrqAMqlbkaW12bWlhweCBzUxBdRSu4tVX4FSAy9CwbB9qgRXPccTH
ieTKbDtX2FYStw47FxDhgmbABC3gODDEWoY7Frq0/0z1RD+ixWE449hsPMJ9Y/4Cu6CF5Um7Kn1Z
IO18ezUDJq+vMIfHp7WNEKqXwte1BlM4t6XtluzcU2nFRRUPk6iJmfEOfEMQHqCAq8UnXDTZDJSH
Zn2BN3lZOgWqsT5DeVD5/8PReS1Hqmth+ImoAoEIt527ncf2jD031OwJiCCSBAKe/nw+N6fq7DR2
N0hr/fHmz50+YyhZYuxkfQZNWRFXiSlis/38IEQZZ9cAhNGc0tp8YevgHu9lLXhKt2Ke/i292MTN
zG2nbnyp0R1kQ4DhSo/edDC13SLcOVIHb0s8d8vNdcPwdSuv3WcOMw9O+n/A/esn3RABkMlAKIib
3GvbaXFEs7F+9LpmMVpLDHa3htNivi5D6YIryT/qGg/eGsPWgVOEqXb1f4Dr3hFnFMGsWdcLUhCm
rn7YZEj80iR6d6gnm3x9C+zyI6DtnddkmKnjxtunteKtRsU201gxRMfJx6ZRMnV2O7OwIuT9kJg3
meRreqTEqvQeRo/u32sQe8teLnNwdE3g38HI9j9WWye8vcu8ZushqIfgIXBj8K1G7Tl/eUcr5uB1
lfHBUwuhRGNEzoW/tM27XXzPJ5y6QyPYwA7VXDay+Fi6erhjFIc4W6KxWhvG3bh5F2RK//IntfH+
oFj4zr1HJmwGQ6HL+6WL/C24MNz4zsfgABb9UTRalSfdhEP8RHEcwA6kereeqm6cylc21YTUjYTR
75IXYDq4eTM9bz+N2UK5HqCLyHAupkVPR+aIKouPJldscfd6Eqmj3WPsCX48bQGeiOxcdXGWfybJ
7NoDEdvGRv8tY+eFOwYWMBgL2jm/+Ip7YjsUk9HFdam7UiWglbbfbtEYRNh+siKS052aG5tSlF2g
GW2vijfTfdSyLMRz181J+RGX+fr/OgFWUL3nzYhbSquE7z0KwWaNg3OY8Vl0slh3uqxq/7wF/gDg
DU+TfQozZcTTIHRg5d2vwu/dl7/OoGApTZJB4wJMn1w09UhwqmU0rwMEDG4fXk1VvQVEXqLxwuQC
Zn+jx9Orl30nZWTXw4zIGPvJvDWlpw5iZN7DsAsorcBZZeAucvWY8B7bKky6/1qeGqb8daEUvGRE
sAzFCQ33DGtrJN09+fXYAQOMFl94Nhj28KwXqZbnuVaVHvYDCfcFrktkOclhifxonnbYjIqq2i09
MNvFY3clhHn1m6k+F9huGJKxLAPDpXq100UBWS/7KZrr8q4W3aCeODks8zTULnSgtnUV9CjYTOfk
no/RyF3hBQPtnsK5xvSnrLWuq2/YTvrO25elnZO/XZSMyXuAZa24Z5EdNG6ZWBWHukKTvS+BsLe7
IZ8arkc/TwPL+we+/L3zKm2PqQmb9gjZz+HWSqQj134ogvrxSx+/nDJKZxxutNTm567Js+zviGhH
4zGaWKa7Cx1/XXiIVrlmkhoe+SUH6grFWn+EvHLJLV5qLQPUNR6YIDRxkTFIKOwrRHetDerwi0pK
Ze4QkFnxBUgLNtEd+pHyz1jBjX0N663By7qluRby3Cy+kg51X18E22uGI1aekdLAxTMp2cg/K9CY
kGkcicm4K/D7yXaXbKhd9l3SVvPeppGd7hYPoe5R5ci3yPdzhe0uSUb5CpUynR8ex7qZ6z3eyRo4
CrvQmp59ygHH/MzZ4HxzGX1eIiS+A3RwU6+e+wsF04zFCQMI/fb8fnK8kujgmxfnysX/V6W5B7bN
W9H/NxQexMo/WQ4WBjhqW9LiJcPylu2LUJRdpXdJ7xfcRL7kBvX2C/iG93dcBoOR04VtfW7Ql4wn
T62+AxIGCoaUA9fb9cXaTI9hI/mJlRiJEJrTNcbNa9YaH88W1NlzFmYt1yjhAp7s96Z3Vfc6JFWX
/fNMXK4XNfZ+d9+UmglV5pYsAytKJTBmah+yKwbNCu5oUPUEVKock39G4xvbcQ62OAABl/E11CS4
oNOmhmh6mLuoffMFyzI+xCBr/qsW33an1a6pxMwF7t6AJe2Q2RRBd90WlAhvE2a93B5r3GrVYw1Y
L07zAFGAfwFX5hlfbZ8d0YZNxUfXMARdI+Ut3s8vjiC+Gi7s5JPjkTyu1DV9/T33knV8NJSNeXqn
TVDMpC31xXaX6cW4FkhadP1pKjnruC0mrMhfy0QqTgTfln13pPNNbafMFH50aMZm9bgqN7X8SmOS
Ij+x8Y7yHiCK4XmX+VwBr00Ue825ZXnwlnMQ9GaT+3gz1dZwYiUQybCCWQaL6qP3aSYwMb+PAfO1
bkbEBD6++1OyBUUzHCfG3uwGltPZ68Z8vH1gXA+i2+Dlk+ejpRqH7NDPa79c0emI4WGeIpn+439X
Fi0/cp19TBNYKH0FGmE5W7qgckctVp5IVp88ra6u0i16eLCw/IQ4sW6++R0WYTT4bAmciV6Mt4l7
eGarCBuXssTkfDSPLfRV9iNuu2HFTxXPq7m5pAj1zSBdyM8i4Kx+XmL+zwWrThhVu8o3K4bCaOhS
ZqxMoSB4tgMX5n6LxmIE1FnFmF9pxuj0qcF3pV/7tm/Db5wfiCrO8Oyb/lbVWjUHvI2W49w0Wq/3
hZfOPrP3XOp1H+iknb5TDO51f2et/OJv3A9T/Y0TuYOJ6iOTH0bOGnE/enaITgCVtf3OCpYWl60A
YfqVjDmjyqkWYFNPPORueN+WPmtOxeqicfk2KWWj+yZw1h4ZMeHP1ngrgy9fc7Lqj7XsYFHXrlqL
7bZNfSlPkRV18C9KFqI3dr5NXyRMQNzDsTwlxSwMEpNK8kM+VavOSS1nZsXbdtXJPC2n2Fp/bI/A
gcP8a+4Di8SMGWbKeZ6moK8hTtcVHzwwiJoHFFz4sp/WLeV7wtqZ8v7+xtK8zfPTPHVL85vUUZZC
YKiyszEtVMz94X2Q1pLgEPy6/b4chmnci9qvCPHEV48JZC4muCgR1IF3bCod2W+RarZenN0XPf8q
6i7tL2riJkWLQwCFULs2G9vqM563vO+PaelQa+7QaczbQmURPM/yZQscwodCBlP0yBalG8rbFMKN
Z6Ko+Lr7GulWfUF+0jc7zR1efORCrK4+9rR8FVD6syHTJJvnJF1OJpr4QzMEdS8V9sJ4l5TCh2Mh
RoYml0G/0662BrtxM+Ef5dT4ick+etGeit0uVJ69n4Yer7LEUtzu29EngcbDHIxgV6N8n1BF4Hs+
56lMt+OYkqPf7TQIoD2SzOB3A/TFrL7lIhxJ2cltrf/aGdjvCS2XcJ9iciLj/hmKKCEILWHP22Vb
HuszksmJh5b06KBkpfWj9T5Yxuhx0V15GvOB0m1qNBF1ljWCOT/IZ/ZKr8TC4QXR+NyaPLvk6QCH
PtpBXbZ2Gx8XdGF61waE9QEfEvaKRRy/cOW2b1FVRE/KQFtBxQzV51hX8bmcw/gmw6+sjSUbw2sg
Pe8zjiP+daLHOCe2vPjeT1lyKGPl/2LcjM5I7IO7gG9j7889tVMLN9FpoohtH7cS/7Ivm4O3VRu8
jinD53bW85NSnifwBk9+tvPqPIZYXOUjVt72IMItfMjWwoc4BoO+dumsX/1lwdO5tMk3gXWZAOqs
a/ZAtWJg6V4R+HFCfG/ZjI9JtU0fCTLiPRb89pzovjj0JFXvXe7MzcsCSXpaMfavLE2EmrBcKEjZ
rM3vdTDQ4deLPtkDODYfBHBAKyft8s9Pinh9gtopmNBGCqdUnas/xjgyLCXP+NdpqcTvJtrGdZ+l
QXEe4tWOJ/55xJ0kf/BWyPIxncLqpy4mlC3BaOQ7gll0GdEaMx3MU3gd4zYli0rl9wQEAzF6BcIU
QTgQ3/AYBXvO1x6xZTchocltMSKaHM1B9ZU+TrIRl+r/2lxg9QzgfyG8jUvBfwwX1k4yDfLkWYkS
Gq2r3fjm05oIQLKN6iGsFyd2WcmDWIyNfqhrcJlrgJpkn4Z5G0KKJpiFyJ8Sbp+O43bIvJWCKoIz
9nBv+iwKXx2D1iLF4VIRPBrDQkJJ3lZ7hD5pdGndEJ/rNS1g2xLk3JkBT4QVBuquGnj5vQrrkk19
QQ4v1RyhuwU0OY+xij6BsupTaKrlHKYbcVqjB1g4RQE4gavK64Im42lN2va2ZoppvZrjDXwSFau9
FxuvKcudfm08SHsQg3STh2SQzR1pA2y7JC/slGJlpHEatpBHWqPximtqI7uthpzFVL4gJCBzYDvl
AtxoT6aVOcIUyvYRRDK8cyKCpahXKtc80afegWW+OaAmDK9lWJvL7NejgrkQ+TXn7LlOFst6stX2
qgZQyabV0x1tq+MH4tn2tZxYTtMtCg+zBRVmZ0jVpdShexpcXRIIrbIHf8sdsq8sqx+D2YFB+3Gc
fFM6Q1IWSi+6dHPn3fJkif7zQXjqr3zupI+uq+gqn4CVdnvvcq9582vbvYt2zW5iGcWxMQHEKNlK
xYWpFVYjn5VU93ZKvyeNY8jcSMcobLDd90An95OrTAd9EwT3rlQ9LV/d8pEOQyKOo65DIr/iFGsO
Bof0EllyMnaqkfUN+wBvYTBp/TRSn3eP56cnpIXHfaeXQN2PyFnKk20InFrmdJpuEYqXPYNf2e7S
cbGPNYzeRxsi5l8SSd4SmM9pXAm5OmwZAcj72bafPM/1XZkbysQrpo3j6GX1Q9/kibeDPogfLZcT
2k54Tm4JOKkLZVK8bnFr8zeg6O1+YkP/sH7U3GC1x2OHmJQmgg50sBCoiVVOX2PWp9uhqUK5N8C0
JxlWyWPEiHqfNZs9RFuzEQ0TMDg/G2fJ6Mm3oXrtktQ9J3wPe25tUZwCzpy/K1rW/ig2dqsBqdwv
5q9svbSCMJ2uKrxvLcaOC74/ltudjk1F7eVS/qi4Zz9JFSix09dez9xEagjJdJljqW7ipTzMzs5Q
+bH83Y95/qr6kSbGhcEFpMUMmbiEsB4UyPdmJscIUqA9JHBbzyxOjn1A6neDVvgu7MPsbUqFlVcD
lnWeks11Txsyl2Dnsmh5L/LWfyywuUBQ9NlLAIZ09ZfRXTuIhH4Hck9Q65r7RJeBN/9FgCnlM8FE
9hUEEv9lUQ5TdpiYXSkpDwrgy20ljeyQm2bG6K/bvzLY5quKpXfj/q/Gt7HSYUY0jj9018og1D32
SZ++Jegwxa5rloA1olSKP3WWQnzRefFjIyITotsKzH9zlAXvX4qIFGPMpq5drvSxLOpWn30qtNZz
IXJ/+9CW0mEwyYV//8IH34QH8LNo+lMsSkCrNeS172D2Ufv4i8AZUiV+ebUrWumjF2WNcfAdXcQw
qDJTtU+k9swOgDKr6pfch3v42vCDHLuqJHOI+By/yMI7rjsXcRonGqFBvk6O4chDr2IQdzflwY96
gQxZb2Ux4aXMkL8zMS4WzCxcZXmf8sMhRYAndBDG/NM/EJJrppV6GqY7JjAqcvspDp/lQq7aCxlV
kU/6VTqmVzJ/VMQCyVl44xZc9oucUIDkCTaCw1CkGdOT5xb0y1MBsu0Vcmy+Ky/IFcI65PMnIilI
tKrtNJU7PKEkDG1ZZj6jMmFRTLtQnryq7O0f4qgwGGftYG+cXd4vn1FjOKxy4rfHLVvuyX+rebkG
DpEdSST1hIizWJNTVEWJuuSL226A/SVBbF+Gka3ybfTZ22EYfqSqRNGwOS/TezV6AnDUSyFkuacY
gRNA2vJuQp9Z7fIq+lIeLiIfhruycLjSVcTHcJZiy4Z/ep5rD+kAnz+z6sCxf8msGZKfYLXuBJiB
6FUnSaa4Svqm/m7WBsFt5mBpSdRv5Yl+kWr4jaemt9zWaxx860mhKe8hX6YWlGExSXDQS5d0V1z6
mJqO/mRx/OKSH6W8gkKObyylQmH6qNtbkMW1QpvuB+ZZLa3NaB7PXYekauD+/24xlIeHfsWp8FsG
I3BlneBlzzcY9BUErYgsQVyizC7MIF7PBGU4oQ6+6wih2xHeFvVk1YBHtvgrcvxu/bFeQkebBDK3
k7Rj/XsMC+p9je/rX8U2s7NuJRgKMYcyJ8twab8lc7vsV1s18d7VrckuKii70zT59XLvAb5iz1R1
Ux4xmxn3G68wkRp5leu7fomq5CVHfvMXAbKrrrHVwwJjxwX9ZY/DfNEVxW9tIsMvt9XAeItP6LyM
q78VmSY3yLU4vtjMX+9R//71TZJyUFVJGbafWK/x0AF/Se1OMTrVfl9EW8LPnMB6cfANnvIfkVh1
aq/4AIvfwxZJc568xITTwVUws6gIV20u4arymOSYTnroz1npMv8yRayy1Cno0T9pHeUeMhgxL+zB
WKiQZtVp1pTPrYNvPutss/rDs/0KCzeM2Vaf5iUp158lgeLJrmZs7/daixm3lhjI3qmTzv7dkmww
O6FbEt84QBDkgJ1vCHbU6nH8hBNYzCINJZX5OLa/e9JAlzt00Qn+DlpOpPeO1yMTmmHGzdmfHvJx
e+hrUit3oyvRsKxIwOoH1aqyPZA7U1dAlps1NIJFoDBHojW+gowK02Tw0Cjvl0s56iyz+9XI9r+B
XJ/M3hyRbyo/uFhoc5Oe/orCMpXfJT7CgK2OtHxtinVa17s48YiGI19vnDZxGHKQb8QprmmXR2Vw
a3V7CMJoSJDw2CjCwAMO3k57GaAGBun0m0NcbuuP2JjevIZT0VTHGIsyjzHTS1z28B7z2ND9a6Pf
G58UyaMoTovlKIfUGz/bEdnBTm5Q9COS/xBR05hQMHKdVBL248m4nrxqAimpIdp5mojWp6CLHH/s
JGQVPNipX7wXv1NVHL0DVlXx0U9H4h/LCHCdDSmyI+roVXbjQKIchrL7ApWyzQ8NDlL9z9YqEL+D
TMFjHtsBwa8/S3gV9OwvQ6OL8MbiG8i9SAB2XkiSQo/aidB3d0vJx/M6AoYvxwjl67TL8zq6yhoJ
1M7vvvCpwS0+2WAApKjjCd3iVOq7q4fn6o4zqdinM9zUDZ0+KsK+mH/XsIqHGi1SeBAMTHiaXHVL
VO7800jaJYmGSXDfIWuff4295Qw6mrAi0VSqyQXZaYkiwyWKK01+AR+rclfaL6S3F/x8Nb4IL/6z
VR12nE2O1c/EI9FvdttankWoEyL1YoAMHlKCpnbNqOIvp6oXBHtyQ8gFqxydmY0l8ighDMQ/ymiy
D2OD7ZFDoWtfkMDmN9HL7nVFGpuzTY7LI5Euw4c1UAOHTnTRbp4KnLwQtb17Cj2CSy/rGAfIn1DA
Tlf0FttdTTK/u6LFbeirnbgmgYhBCAgZ01lHlDfRfPylerPXsVHVU50ZljC7iPIZdD/u7qIun3ny
fVe+kAuherLR/PVBDGhSWKKhTUMo0XkP+Gf8p3aCSP2iPlGsk9TlfeuDOcXs2ozhfkOTJ3ZFk5L8
SAhM7V9D1Yn0qDHGDKc2hp/fJ7kiXysR5Y8wqJq9y6aUTiFVw6Q1iM29R4LkybgkUYWHpMw7/5At
KOCRwGTNvkzBWui6NEV/aqNATQ+bidjisLqZDblCDRWFkYjsY4DVPvtclNe/JUqnxX7CncM5OORm
u+pQzsGZy8T9Wju8BnhwUOn0zazeRbYS5kmeE53pCE70eDej4MIIumWHoZ7L+dA3S3QF7A3VKTcr
WeKe+srhggb/HjvyzDAXT+tfJXHs3g1JNn/TyklzTeQ2Ez4eE1Tie1N1ln2uupOfsU+edGKjiykr
sbA+Bzp6MiApz21dDrchcoN8HBI73qoGp6BUTNVEsy5Xf2uyq7Mmvsq4kb8J5qeb0yjg8Siq+2e2
Y76ufZlPNFPEODt+J1NRXTRuzAuviiIkVzkGMAPoditXdrsrjRuEqbh63LKHfkQkeBkI5VInP1yZ
37Ty4Ek9lK3IZXKifg46U/KcDGo8+iVzKpfmPPy1xcJqyw4fg/xtbjsQYNzfVeDyvM0kX31mCtrm
NdBonQ75bAA8Iixt+DcUtDH3tGBpaO25t0npDvSvQ/XaomdqmmtRHYVEQgBakE3XjuxmQh0ZB17H
rALVCYcc/IuoK8bLXg9M7sLPnjpncsZrjJa7uQzjlzWosPEty9oem7bwV6Klvek596rqtNWevq1z
Ph5dNKM7mohC15gf9x5xDZg85tE+rrT+3iyv3cDGSdTeIZhJgZMDgwd8cTKcVin008Aztw8BOA/k
WJf1bWxEfgjQ9Xro/D20m7RYQ2NBlYfvEweTAUlNorNKPeRNZTkTprQMxQQCHDaoigB6Ov86prYi
zc8bMmQFU96fN+ivm4c0h9l7wgB8Qg2DwHkj4/dBlHVHMDiWRKxLlUAUqHxim3diiuV6KRGI47d2
U8qUIaLsQKDZcrG+C04U84GTqSD3/mAUV2dSzNRPOaLJ3VE9El7FZBDEtDQIJDsBmgjGEuY/I3xF
36NaTx4JN0N6w2HWnZScCM2M2qz6tH4Qvkohyw2FACzF98ELlqsZoiA8tbBFbIalyOiBh+3pj7JU
zR9vmmJKFjavuWgswP6+DQmLE33tfusB32CE6fGlXfuaXKgV0lEZEqWH3tNkQMLQXgfI3OeqXsdn
a8Mm/1bCij71E/wLcoaYXapGcASQ35KBLWZDQFPL+tftygD5LJG+LICupaw1doQ6/2rbLr+HTeAt
a9swCVlCihgzNhDXxVao1vTOIjt9mnRn6b6xSCG8dYEy5DSo3tTgt9Vlyv34GMAJMfxM4gCZvACX
IY6u/CR/jWTAAmyxZiEEI0b4nxuN9YmdA+vfNWHBoYp5xTukEyZDNYQrGcnoBl7XfEVcC6Dmn0dD
Wh3HZkes1ojR4vdXOtch8ed0PwSDeSJqsoyPRcexsR8qrwUFYeR4wGHcjwcQzPxxYXb57gafXzC2
UvEB5YSApg0Il2iZN0bbyL2L6/kbS69KHxJLFLnuxvA+FeNS3cjL1tlp6ODud/Hc407yIy2GH9Ak
FQMqLN14XcJxaU8YhzQyXujVtDogW0WsgCPAf8h5PoYLyoPpFzqC5s4kq/zyg8wT3u5MJgeRz918
iocyASeooke0HpQnqWgATSuWzlycrQioDnXtdsDm65W/HT6GBHAT0tACAt4SAOjggQRp8eiyQN28
0OiLZ5P+g921tffrkC3r1fUzIaFIcsHGd2kSkZLoEhoEjzH5Djf7tazqbsDr1Rl/rq5mcRbk2a//
laZlu+gXOf7bUKhGO5QyA6bXLMOptfOaWdzogqq6N5dYn0EhyoouJgA3L/EF0Ex10/OAFgLpZHVp
0rF+9qIuKs5af7ktXeCwUQU464Z3o9aNrrDV6hh1mV4D2f/BNDXckfBhiCRN0G0fjPFjshCQrDZH
NNxMI76Y7XDGwUZoN5EDNcOgnswF/i7DU0NYyIFb2z0xvI7jB54RnOcI1MLumjI7pZctmovbtnrL
TxJLV+AXX6MSyvKPZsXx8/IFIrsP8odX3GiwvN1+ykX9Wa3gF0TWltt7gKKGJxqOF/Vizj72KJQO
/EONnQGRXByWl1EnIj1FnZ3v+BVJX2BDGP+laZq/iy0w4MkDir+qKUUE0ROQSYAIkzqoiFqf5JzA
iVBahDKuwKeBdKbAhoi+aM6/5GrKbZ8cjiUcDlt5WEBN4J6FcIfxJIwTx/Q5I7NHHcJ2RnyXbj5p
E6aJQhMdBoIns/MmyvE/EU/9C5nVG5HaTQToyKMA898gMn2p0yD+1n6lLGMUnA62XYOj18/9kfOl
ItQrRatLrnO6vMkZOYbcKkvGV5sN39LWJ5xXJUr155ALoAJ1Jc336iQRHsdixfN7gF4S90bDUnl4
Y65dqEinjJJuBfR1sDcZ8G9o+MVIl5iecqR2N+I+m98eETIfoyKIgEtrzjEqp6hsNF6jkz/7X8em
IsuBhSPqYHxK7xQbSZXtUkUEReO8oOfWE+SAreuGnYQIGPwxxi8ndL8Tn12HXWLlv8t7L/mlO+iF
w1RMKRGzebokGqiCjB0P7zwT0xm9xvorIZjuMg4zoQKMs+TbRF8+qA7Rw19exJao9Liwj6yVNN1O
aUTGNrrIPy5YJM8TQOtubJv5vHWzfUDRArlLsOx2xBHQP21gMFe5ivk8LMS3Mxh3AHyFgLw88rl4
r9ZKPNNqQ61apTD+QDu2O8425nNt2ASOPu6ED7/g3fy3+r3xf3orkklhN4TewVoyleNL1oc5mYcn
TEcUzAQ+IFI924wtqvAlRFdBI2LdbAuYTev2Fi3368hOczGDmtlmVFudSxBhxPxyRRTaj6PnXZok
YK4YJH79k4cNzh62AUwce3XMNytNKhmf6o2njL+Mu8U4Pr4m04/j3JqHnC/8Ht0QBjMq5yTPHanV
e7VqzGlDgdUkSa2+sW5GRywh6R8zSRypo4lCqj7nMT86Q4NATeBGhgvQOAScOA3epJZh/73qVQSl
lBIwWoOsNBeZ9Bhxa2UazoUUozxkcRuP1S4Jy+JEBi4BAqw1riarDYrkLRitTCFU+fag4mEZLnOY
mPQYJG3Q7CcbquyigZI7Mt9Sg/QlgVXHCzvH2RAg53YKf5AgSQWyWTbFufcGP3jGZzrNDxN+kiet
avbe1AHyP/uJQcGPSDJC1QCvdg68ogTs45snMQ776kD+h132VVVtT8XiDP+JGCMPhuofC2TZG3Mm
YsYoUrG+Q9Zcunt/WmsEem4S1Vn3Nk1PXSo9c18GfRbcj5sfR7CVAtF9brvhIgFvfiBWrX4uWT33
aAtTxLHcRf376LFH+dzdFEls6PLM2RFgTPJBIM94ZAEfJQwp3td+QZgoqrt6yuvP0jXJnzCN4pem
yKR42ALtyjv2AYSM3O6LPiiwBIBXsOfHlqyZ32nYlE+Gr/MFCbvF5J00VQonJpZ13sdTFORXol9E
+JKgRQ6PobAj+Qxg4paUGUwM+9iheYG8IAF889nIht3M6C2SHXTDjMKwYDRdRpLjQWeWU85/8G+j
ya+BNfey4pgU5cQuMAZYGStls/S0lkx8uF6QmHxPFuTq5zRH8HKkLSe7rlOVnsNI9U/dNJQTHw3h
Igd+GoulCHHe1bRuHfdu3aYfjgzAf3E6LN2hWWOszG3MhLZL6ml9KujTafaLvxGXQMVAcZ/EwE6P
S7GRpU4XG4rTpBthlFOVAGTnORL2hy0tmhcv6ZvkwdtClCyShzY5e06Zm9jocujWIL41YZr/9hfE
DpzCsUnuZIdk7YHMK70dVt8fkgPy3Yayksb6T03Zjgcoy/yl6xbzViMpNjuZI/m6o5S1SElM2iIo
uhqpX7yN+KX2maYRYrfVGtysANN2Pynh6frmy8iZI3GXg68vsPDuqajyfMIJpLvjWtT9RU5t9dAt
gtoOCG3xAVmfoquumRxUhS6Zoc4O9pvHRh/t2frT9LpWcrvAaq244IY5el2jKc+eEEew0fUdNt+H
DP/FBtTvhQc940cwSwYXLgKUdTfn0S9XeQJR1d7LUxF/NsESVm9ja9oFXrQlgAg7ViaYjzt+X9jy
IAoxcg0qeMPNw8GAxEGIu4Coxcc6n5eDKQ3lRCPYCj8u2XivSPyz6QV1fsKSHiiOgRQUD6aC/LPh
JYvkNtzhF63niB0HcwDfylj/8xntovdQ916GHi+WLtvZ2U/vnCvI9+lUh6ICS76lyk2mOStiSQDD
nyCazSlJG18+UFSPSgUvlJF4BCa9QWPtwIjI+9yRJCWQW2WhX+6GZFofeFGGo5SGjKJmyQ6NyJC/
l/40nTcPRHGnh4gUIRo36vyEWkPeqpV5nGq2+F5j7MBUsYbFC77dHn1BwJAQs3c+NLmIf7m0GtqI
eQGfyjP53TjQCIzCMUD0AUZgWgWR9TeYKXXXzA91krXimOCDGg8zODuRD8HqyvuJDUKddWiBvKsZ
+GvX1WE5n8POww9c2SG5r4nXdz+xycjwfcB/9WuQ/KBq1G1FfiuHICZoQ8La4IKvCyeJj6jdaUIC
x/W3awRetFsD29hbEFNgQ3NQRJNQWCCvJGgngudol1X+nBYXB5fCJizcaJ1gOJSJuTf8iqbEP2ta
968jBBe9Tf/j6MyWI9WxKPpFRAgQ02vOmU6P6fmFsKtuAWKeJODre9GvHdXX6TRIZ9h7bXYaiAlJ
VskZ3M9Vngf/iqGq1QcLCJGcUDao8v+Lb7QirT8B57c9RcghIStik3uNlLu+GMuQ9XrQniUVBRtp
p+nL5dAh6OLVlzhbQmHK6I4meNH8ruHy49PKXusx6z5itlLZE3kpwQPDITLDO92FHTwetl/NFj+G
9V9pus5GnxN0F5aYnGTsBq1rEcDgReJZYBgNUDjbajh1fe5Dqs1r2B8I2BUq0lo6b9ZYov3Ssgx+
ABSsjZtRKlFffWRPLCVntG3jNFFQ+7waSVyzx4EvwxHiOPiY39HUovwC08XRfID7hEq0ZXxL3oIw
y3iaPAeOVMFg+cPNK8YqDBaJSkQjHCNxKpcruQsTWK8WFdWOX77GhxtHzGVI2NpS/vPyYbl4ySOV
HXudlA0ANsNYorGNVZ81CQ7TxmsTHcHBwZL6OFazMzxbdhAjkvT9DNVozz/xM3sVvgz9M6/y9AyL
yb4oXRZPnjHBsiHVwfvDhD+8Rys+7IopXGZcKFSWoNuQd68or97/dNpxnYhk6x40XbCsXZgLZ19u
EwXeBku9+9B47MsZnUxl7v2y4EckFbNb26ha5o9uWQeYVhw5fUMhie6THP3kfsFuInBpivk4SaqG
41RasQTS0rTevpiVeO/R0zNQlBJiX4IOeDjxogXA4Zo0K9EmIZooL4tn+murCv3ahciHcZQkpjjC
wDH5ziPbqttAbqpeFvrlrWfS4qFj8T1tIvLKSQYNF3ARaNMCRIPHAbEOiRHZ+B+vP64oUjWpvmzc
oACrxjA+k+02hacxb9myY/xa3ppFm+nol9KSL3mn2N0liFeLrR/BcNmg5vIZx4dgFL6wly+8sH3i
R8+EDxgCdBEwfIR88AnYheCEKykpLr6fxnhjU4sBqJzIudnqsF++ENUPPzQJ+Ua0wwwdLp4gSAUe
I8QEudphoQG82Wm+MC9gsSAOAwYztS9Zo65kI+Tk8cG1BeI4ZSMqZbGSohnn4vQOAwdU89wkQYby
TPjqUIVVez/ZXH/PWJi0cx/ZhbzIUpaCbpxdGaFzXufeWbYPbykCiP6toFSENn7tqsGSYHllcyBn
KUwfCnTS6hNgtX9uPYSfEKzGPoDAkNnmRQ92+RbW1HxFRFYde528ucurelG7wIdjMwOXkuLDpPX0
G5e1dSKSiNTWxczzS2F5wcCyGd69t8put6boOucJY4FbHChKLTSBRQDhSaZZOu+T2GquBbXMPeQE
dgaRK/uWOSESyXNYjvE+iBlYFQd6UEquITRlc+wGmkkE+YtkWmtF4rmwl9WdO7tFg47KTPJkY/W8
lKjsd/DLmozmY1rOOoYbf4hRJCKTKnnW0ehGI5kZ1RSd3DrKnjwP7RFYLrt6rZFk/4ncONw6aJ+u
WdN3/01e7tpobTWMjUSIey5SzfqSZAoAzMG0SVvkSDxd0txrhOuXmonlFuRIj4GzZuL8xK4Gh6Bt
2MldopT55Ossqwx1kwP3pPyeF0sc4glHJCV6LPjRAqTSPnUa1hv0Qwg6Kdrr5jolAm5pZvD3tMw4
nH3oR8tHkY/l33w2pKVVggVH20oPhRmc3E20BqiwiTHRLWM5cW3qJn8jqAEBMV8+lDOPF0L7sSCT
BRZT8Kp6iyVoY3wXv6KHlHH1XyAcGIbgXLGNbp9b1PLoZIOu+AsbAbtEKieGoa4I1oNyZjsGra75
XaKufl6yeflNdSDfrMiygiusxopUNBYVvCxsA13GHpVr9p5AY/NmMhlyOTFbWbFoeiJcB1MQhh4u
xXOZBfqcMAH0D7NqF2tX4Mg4crGmCSe8Gh+5isHsL0lExllR2vMmb2x1DEaygA6qVeLq6Zz7waIO
AunIE2WBWIyqX0bEEEcjjBcIIfp1BpYO/WlZIkaJQkOPwG9ZnHkxB3RjbnvuUHvKTRHNsbOPKwRJ
oKs6rkL4ZlhlkmKo/V0PaSNlL+OqP0KYdI/kPrhz0QFQR8sIbW/nJOjhusHf1WWLOY6HAfxxEkeY
ukNAqRfiygJwNsCOKgy3mGoo3NilsSaycUodcItM20qGTC/NlOmbqtoUF1uDO+e5SAdK83ie1UGM
uNz9UYzOIxiGxTnaXdmn58XGnAFHy09fG6bRoHHsrk3vqTWSe51iagFHShHBcb+IjWxIy3tiZbx0
j/AVUV5BxOvD69QF7Pcq8obcS81WnWcX9CISLitp570cdN3eLfNcZuhxrApvGzGF8y5m1zVvE9/F
ST20gG/xU6Es3KEdHsi3Q1GqENwnTvWvXcLqwef6+nZVH75MltQnaRnOpTxFyGwLZ6pY/tas6SXC
/gdVFy2pY4MJHwfPrt4XT+Vm3+jW3JgnBulLhJclyLZlRQjUV7LYUQ1cLIzYPfh2y2RjGLGsa8nc
4V+YJaX8lrQa/0wxY0vt1BR8BbWTbRMEJCGW9C5gvVSM7rNbeZ3Hb22m5ZU62V1vLCY2xS7x+yU4
EcG7NG++juvub6HDhJimwGTYG/olyS/h0mE6ZzHEzRuw71sQyhahPBRhUoELCcrwX2O86N1LUgAa
bLq59lFb8FywZe31K8NA3sz9gAviwbO0HT8iOUSIuCnFzNJ4zkLvww8L+TxZdl6fNPlMZ1dWCCCc
ub7JTCOsEjLCvtgb6FFtFDekJWbdfFGNF343LQCqPxVOjN+KwCKfZaZfdX+MV0bNQ4zOwj3DMvQq
lGUhvUCPGZQpR4XGvPmmrWvnv1io6nyHLdn5r7Udr3wKVsoHUa+jix6yIuj12KEWwiIe0lBu3CAO
L4qT994zc+/DAQmcH+1o/+RGLiKToKnCvRv7POX92FRbEQTGRrnhkuTthjRg9RRhmgGCsZwVqqjp
sx2l337B23AUdc6c6O/eaY3hVs78D7QGpn/hSbG7dyCCLeyIKRqGcDsxBcTAXedPnBEAYDqTIv3o
Gdm3fpfs+yCK7lrq8AEAmg0QC7vbKE9lPpXpOVVO8g9JOwkFnNTOE4XreInqJVjn3tHwm7dl89mo
CdOFSpL2hMNjeOkBBRybsGt+NNCnhxbdRH8LRZKhXrGc6N4fnKnd8CkEy2b0kMCqqHrUL7N4Y8eH
USFUwUjrhhX/GYLd9mxHvRhsK5I//mpu6Zm/8ZK5QItrZILkwpGdmH9xcvMjFwqmmNlPLB/alM5p
pnJyLp1kqYL4aRFsXYywM7Hz4E2/5zA+coZvCnQFZhMSGfka7S+KvQASS1q0CpYYlmKe6Mka010A
UtgcVIJO5RMTg0IEaGmpn0XZ8fRvHJw1zXXEBNjsqn6GSeMNaX+MVKAZmNVohnbYD7MMWlePEUuS
m2g/eZkuKMgHJoJ159E2EBYWWnhs+84D3No3Tn0GK18RNaKb6e9QUY5fVRoyANadSq4TPoifLGLX
nuwTVndo1ITDDtUFZzoBn4gBp/XFkj7Tp6OE6rucbVg/Tc+xCzzbbPE1iRMDVDYoFVaAnzrskuWW
VbKE+4qu4+gSSoU6OuXggeQWi51x2rk9pVy6CJd5osvhu8or/15hRalYGtaZ959uVSm4UOOctg1R
Kc/MCoVs42dMWHXxVmZQHPcdVZo6zA4JcYUDn/iQxM2s9lVHGikIijwu/wjMe/aH6y82EgYJofBt
xLeQf4RoEFiLopmN0wvMSufG0k8xbcngN+YiICCRyKxiL2XMXsJu0vpIBGG3bejpy2tgJizWGUrX
59Lug35L6IT3xPQ7zva5DcP2z+CkIw8IJFEiHSlt8JtAXKTp1c45prBxdqydUOyFU5daOzcasSmg
NsJ46RG6KHB5HquCBACqSms5LU5oWa/VAMb7GI5pkq07ezu5Lq4FYs8tJ9ne9Yb5/v3A09Me876P
qAMl49ldkmTDled3eQe01RfcQQ1i5HZAcVL7wmYlYmftbzp1Y75p3Url2DhSxWsRSlcfhQe8aj+P
toGBpmbMFS6dOuSiaj6Tm6wmOGVOsY8QfjM8w9Rxtl0PYnoQjuxSCAtBzVeQWrXv3Dq5shRRt9Jr
UIQoV5ZrHq5M6XDq9IdtVvIL1VNAITEaaTYaTv62sEi2qCJdIFOWl5QlGrbFK/rvvJl9fVIT3X5O
YIPcB+B2Dgk7CzywZCBQ8Hng/d5XzJmiduZt3nfUOtHGddmF8kzVTrdHFqp3eL6gkOGzgLvEgGld
xkOMBPJVV8vG1n5YPTKIx+CfFRXj6BDlF7ogT2RMURzcWRWzAg/jJ2xNov6WFo9Dr5moxP4s+v3i
MLfkuepmO96FajHhV8OBBLa1YZZxgyhoZS9+xvDixiKRiiCywbOfqDrm9G3hHEz2TpJijKJpOpfs
E6HPxPropTW79FzOF6T4gN+gjJ5mPL/NppWKpUZh6wDjzPomCwGt/shlmHmkm6I/aBm8dzBZEI5M
5jfkO5yvDGEXkG22jaMNtX3Vs2UdeBpuC49tfh7QI+CCG3DLopf1w7ewyMwPfBS3+bAwVGBmqPgY
CUOdS+UHwVUxoflHZxmjUuz6gn38UBH4FDuxe2K6ra4prTL9ae52yRPiFGeN5jMspxOT3DMvYl+m
Eha7Hj6wDeNryYBPS/k8VBaoSM8meGWQzMX3nFjeJ4oZ66XOHZShspeQdsGO3E8j5JMUnCs7ctPU
PzWIrrueqKUDbRduJSlK56TRN7ymKWh8QhiHaAc6gqTL1peZ3KJxKR5JdnUWPNj4h7e5bVj9s/ty
92x553rPL6hvM83tK0J4Xxx9LI98TSZvGItPOeh/L8gvvdcS6ls3cfDo64FwNy5fNIjIC5zhPSWy
+g8J3QZtLxZ35HnCj++yYAanwvrBeXNZpFfnqVxMt1J8+uwE8SC+T3ouP9xw6/xsQ6J0FaxvW29/
1gFkwx+qUBk9DkhGu9uUjHlwF8KrXF7DqMv6rw5k6KFqIqC0kV3nkoBb6qrHhYkvYXXd/Ok4eDvX
5dc/GIcIk0QLmLbykVjFY9d8y3KmzmiqkWjVrFH5FUqyPz67k8vEpKa4AXnlCTSVwutOGGsT59x1
lBpj6LE3b2v+4aaw5u6bjOrp07IwnoO0anEjDfoIVIRQ8xKd7FlbTsU4z+MjsoWbw/YhCDV6m6Ut
1L0dQqF5gYThxCjBfOfEnbGUCYJXNCx7Bg7+lwBp8YxfMwd2UkeMkpbeoV9EYr0rqRfg5ljZeARX
QF8P7jn/L42siZWyzpMHM1QlabYqRGQ3+f4cQLoZ+6O0x0IfdAESeDsiyne31LvlV+s7MFabGse4
KbyQdD8mzY/cEMGtoHtFeOKmeD6qMP8FUNveA/SeetzbvfsExVjtyoxzek8lsdxkEBHb1QVWdXRx
8+8rGWMqje05x2MCiYWDSRwFxfZbarCrbxJfy69hxv9NI8yfaaKv39kW/R69o5W9C5IJbjgbmifc
MD9oUs0vNPv0NEGbYXifF5cCqczJBSbICF42iuGx8c5BEAD6yVYL8yYUg+i28NbNnd1nkbsfrDxg
1EM65rOUof/TtxzWKH/S7lSUVQD8YnQ+HIYJDInG1uF4GGL/5Dsei225YnyQKfApGRWn/5ZM5q+4
VOdfMJMWdAsvdtnxYV5xBHJqNJNZ9DgZUd16PvYX7NruiQqVUkyCC8KVJrLnQhvvRymnwSAQ6Og+
Etqf7xI39YMjRltsK5M1+UeT0fuhUIKTFeDKeSAZjOaLSmEvU7T0W9GC34W5inJUz8u9g+SeShPi
M6t0JGY6SkvWViJZdlK42t+hKco+6rRN3wu6fg75PnpIm6K/NU0GNot6Jv8Yg+EzIxqbrytH0ND3
bnVvx7H8qgG5vKXuhAMyGFR28id2+ouc/zZpaI4qWbxn4n1Ufgp58fYut96w6TwneGyrDtmNj+nu
Ogoa8b0Z/BHnlt+e59blWw2a4ZP6Y953OGMOTp1E06/XlcI/WDBXDjXMAGKZ2zV9DNk3KlkLkVzP
X4sgk0jHJ2uqImdnDeIWRtI8iLXJQjfC85saMJQIjKM7p1QkfjJJ2HBJFTvJ1ovdBgkml75xszNT
+v0sc3Mo04A6C4t5p1j1NeFF63YEaSKf9ZQCgJNzfbHGLHmftX/DamUdHPh89wLV86mq7PApwExO
jl4967NN1NGOs6ihX0AqXe1s13UuGX8fCEZsD+yNdI1kE0M4162URfU+cwxfwN3xt2XTRDxt3WXh
R80eczlJZBrPksvqpNJYfCB/ILoC0TNL1QDsh98tI5F/rgwl3ePwgzSzf41UjRSo8NUHQkznXHkw
iIvR0S4qfNCQSLzTP2yK0n1WDd0mA5O58Xs+VzXBslKjjW6apmpXuy4UrDwwPgBewzjY8UT+iLFh
3Ok0jF5Slk209DpLkIVZPht7JYuUnB7oXQgqSnFCk2X+6qmZflxll5Szwzd6w2nvFGZCq1rG0TtR
3ajVEut5WX9TRJD1TBQG78hKgMF2UQY+iwUQ3IB66WDJxsbeqU85ETtbcHXOHXIKGtEwmMZ156nE
ppjq7BJgtOGjLtByywwZh3AodcCebnvNRFsCpt7YJGg8saACFs3cR00UTJ2TuxyHSUciQt+cQR/0
5LyMQ/8UJcuJ7zraN+2CHDCwWP9hqf1xkAbsOltblykzFyzVTCsbf1D/QjvtN9bgcPn1fKsLdOX8
tsxRGO5G35B7AvGgx8rUbmk/Cy40gFyfCf3uWrCNXbeuhCgPUUk9kaMRflm9d08suL4DF5A4lyix
OVRtENYPYkTGP0B92uKOh2CKquaeYqm496bVfO4jtfiNG5vv2yOOq4ny0D+QFNLZ0Dd4oi3b+k+1
4MGcbAa0iM/gwNxFs3JECla0blBtAYhyEYdBecvrIIdzmRfOOWTa/BUGbX03BSMWdMrhXyr36k9Z
1o/F6rDk1Y0D/s+EHW2Ebdnfpike675NPkM45puBjehjHPrlATK6nW5MAtZ1q7xICww2NZd6Jn8r
yy6eubCmi0el1WwMWJ7N2JHtc2pd6meKW0hybgAuhNid9QotuLHe3UQA0GWWyzcYDSemFIIBJB9z
aZldtERbX1D2oLZOFe4FRCHtLi0CpgfUthtK+uijnRKsBGMdnJABAeBQBRZbVbSvfdHTbBII1CM+
8lZk6mKyfe17RKrD31vfiFIXf1lORdVezon90OolcTA0MDMakgHafOvC5jJZ9QtxZXA3PH6r4LUd
0rc8JuWZHBf1Ilmb74p+CiGPU/9PpIObJti7PfHVu6IcU1rWpGE9C7Nhw4a/WyuL9M8UO8ONXv+r
id342CuwxzjqqRBYkRJBULbfLOJNRuHXtHe6VyE5u2yxYQMwoPueoeykW99rKn0nelr+duz+Mh2O
d33oGmBW09i8ZL4IoU5F2So8L1EABWpFixIPTz7k4rx6riFkx+ua4rtVdnpcUN9vVScZbMM2q48z
JLOnpNPNC10KZ4mvG/2XRA+9acYFKYGuSkYtjeelW86FgLgdAD/7fvHT4bDKFbZ0lWarLWBB9dzG
O6u00HdMCVZEJ6f3Qctasc3wxcWJme12mLV2iIn7fa2zFkNDiVVVKN1t/WkkEULVYTvss6WhlK1R
V5HI1exGgJUcJ/M7sDn0j66xhm1vIqyt5oPYYY89/grqQO0E+yb51AZfKRS9CJMvSuV0mjQ8c/bs
PscZngrbenVm1jauq/OrCFznkxlN+qUD0ZyjIfL10S7yI4TIVX6U8/fBHu6kT3HFMOwQOPAXuxbn
zpa0MaQxcUcOj8GArbL2DNbNIkZ6CuujNTAelDrwbwWu7Fvgeukuwv9GLlcEAy3onY+i7cWnBa7N
OhaZUL+jlkhuuLXKP7nXm/sMNVYE3J2Yrq3DvH/1i1Psk8BRcnKM2UM1+MWdNGG3bXXIqB/uA4YO
4Dvx4NMu19iFMrTxctWxQyrNxuaUqRCjQMaqqwwSidJv+i+ZEEbhlrwogbG8pjpGUaU+Gbzww8bo
uRzYnEZ5ecEkEG2a0PQfCho9HpVpZrS+5En/pvP5NYnXGkHxph0NWm6EwJLkUZhCe38IizPGs+Sp
ZeXwpWJ3Td0oA8ba667BmVKOTzxOlFxA148sGZhqhKIkX0c0D10I+VMRxf5q4FNs81y73RZhgr3q
FNPXVev3juVhLi8xQw+qqSStCQQC8XpdwKjvCULpfzFgR5plVlJxwEUZSjAvcGd6N8dy980wTX/q
VrG7HPkt/ngm48nKynhrNTagfxuvznejc3NXMp1xj5RAIXhuNuF40XjAEdxmpcVEF10JXO4/0Cem
D+Yn4hgWkdcSdNW7z2NYd+k5t1lnH/pFSow8GOH0xsam9c+xJVfRhJh0N6Zi+Mvja1fHko39m6My
U30LravHpVuapwDmw5NBdkJv10Y2zv7Q5CumH4TNGTWbJFUqEsB6FSxOs+uhsWPl8Z3OL19oHGXH
tKPhBkfkqpxT4FYrRS8uzZ2ezBR9j/R5AUKpHvcGqiXrtiC7nf+2Ga/AEgSQZpk2IRMZlxSwIXns
1V02h9y8/AGVKp8DM2ogHEuTXzInSGHm1dnv7KQ2tyraau8AkMYrnvAAOGZvwIl9kEZHraUxwB1S
v6pOdIdopBWBt4+2Ab0XDlLR2BZLeEuT3AMopxH73QSj34xjA54N1cToklyO7KHax4NtRVcUMI6/
HUh032fKE3vT0nejF4RfmGdE/h1oXFNGdUhk3KiBsun5RKhJrkNU+HV0XdKqEsdBT/I/9qb1JXeH
jA6QYA8bBbVjrryFK/KYEIID1JL+T4Zc85EpDlk+ZSQleuHYRZsJ0YEFZIixSO90p5kACVgFjHWw
+W9HyVD94IXB8oXmxtObQC7+m+6LudolovLbRzNgHiWkrkONu8bXe+ACvS5TKxnOodNLd1hdW9IK
Zzyo9y5gvOqVRZY1o85Z3b/fgia2/kwl6gIkBg3LFHwV9P3888bBdupNVknJRYJTv3V6plItSt6k
n8/0CnxMzFHqBs2EedSWXYfNp2MfissrlbkPRwrU6ha/TxU/u0meJuTbBqCfW0pbBtDZiaPBSmwm
pG7ivkRoKrAMo49M3+Aoqvg9LkcdfRlM8sNFG+T8+FdqSyPU1tDoasNtRE6hc0QdMJhTyruqSnY8
qbaAc9SxyO6dOHYFcGq4TtDcQjIg8nOeZMFEotWyiIGMpbabSiKzhqyghON/UqjOfRs7O+VGEmMD
ow3R2T+2kcL/zxRwUAyghUzJBj1H4Zv2JS3iNkZfQX+ce+DwYL90B0bLYMC5eJYXZCHR6l8hCfMl
UsLqT20MOogQFa6TDU2YjeWuEdGu9FtSkRJ0DhuMsszF0ilhgIxIuv/Kk2ndSxWOvqfDjUGqQ76g
AsNhIjdD57X5aSzNMhx0JMsvwjREebZykgps/EDjzlEiVye6abIT/dks6gHOnQqOcxu44XmCsxYj
6ayoOQHKOBftjvQoUHpYPHl0rzfQPJAfN5ZshuGuHGImOGjz6wrGVphNL/iaUA5X2qeFdrjZx4d8
mALvVHZVZA6hlS0tBrtafznOCJ93Q8E0ySvdizn1uCOR4xdd0N26ldZR22tUI5pXm8Z5VQITvBhn
mORRNfRbfB7JcCCLWXzX2Yg4RIK35q4pPecpSL15ZWYNyJt6n+SUM+KwcD53jeunB9sxRXnlR/ot
kaItglyOA59IU2t476w5eEYApc0rGUX9ox9oyS9FDA2gEtdtj1VfukDtIiYyttPS8HvIyyhoC2E4
29P6jWKhGv+MMH/+EFCHG8phOR5iJ8PAf49EoftoirQBbcuw/bmyxuFfJPGHnPC8ImktkJQ+MEd0
1aNsHQofN5z2PHbpD+6KoD9bTFc3fpOoR8VxUBy1KdL8UBF99+v75OTsMjyIxFwwukxOOVy3FBto
xueEP1zeAQzziaqynEzulrxx5n/M48eXLmnr8RjNXfgLMU7gqSZBkTGjO1BD+8A1xC5N/PpcS1X/
7YGLMFcSFtl0/WLEnWDL9o2fdHqZp8Z657Ul/Qm1EAln4ajG4Nx7sf1g6FrkobJ1fpcOsH+pzhqO
ev7ySh5km7Mh7hgYYNnA9s8Co1XRfQGJzdol2DJoFTmB7DtTLPU7Dh2foT+NEqpq28lwtEyBTd/m
+C5NEglt3QNJCCogwqlBOFL4TvsTE8Jx9Tw/voweVnIubJPDvbFr7IR+z95yF1SW/7ok2Dr4b+AC
ISo0qcErjXZwJU8Br5RvQQ5cHTqpZoRX+OUOdZuXv5dw0c2pHMfy1yomxGkjs1me2WyysQ8BKPqV
Co8qPno7Dl5hmOc3/qIVO4Gu6C/EfgSftkcPd2II6KBB6jXi46wKx0NXNZ51COmB6+PiMmTf4Uyh
+3SFlNOhQwKn8bkKDH49nu+vbDFxc1d40IEviGDT5G/XpaXaW4MZkr1l2rY4x8AZM0ixhLBhtZjs
G6Bz2Ns+u741z5NCbcQE+Bx0Y8tAxI7tfFsUlIQbw5cJKrQBM84tZ4ZnhX7rTkDczI42t+IPEYr0
zOxv/ReqEoCmulg/8TAK5hWVVRGH46kCV7wZI7YXoaBycAs1oS0ubc5tvTROcMTnArmZkxJ3cc/J
+4yToPy0a4/MW55eDAWJhpG0IykMEhtXIvEQLQfRWSdZlrx2M6Pn/Qg+a9wyPnCfMsBh9a7ld3hN
NHSu3eTKZAs61r63hkzgTUmW/FoPFaVXz9C1/Oo8q+veGKdWV2tYTIJ/yzTZhbZP7lucGsORyRrP
HuuwagIBCidSIse/MpETFzvh1LDTWP/YZVhgpCkWZp82Hjq2QTP8y/WZS6pzy74Q9QzxZjYSSty9
alcZp3sDGObPf524JBBkU9qM8H6Uq5EpUHq6/omCUPubvhM2mmlYzOnLkFd8G/lsG9KPpD9F0Hgi
JknTVEf9fjY4+jc21FOzLaxSz0dhrFgddRaG7nGwGIc5Lc/OpjHt8Bva7LcPftGYq40op/lpmCfn
CBqSbjgzHbeSa0OgqH90tfJ9KqgCiIxhuPBSTG6Iuqmj5MZaqqDy+biGCDZh6wbrhJmszVft68SI
E2uBIftmwzu299LHb35yHFl7L4phs9iIbmyWU1H3ZIy5tam80yw6FZ65LQwD8WyFmg4J/TAsGod9
qStAqm9F0wSvFbZI8qaAQiU/gx6r5pJw+/8jqIU9DX/s7mZ1qDd3PZSQ5UEmlfiHMnl6HBMDVLrJ
ILtgfLDF09xCM9hNBmrMpaud4B86BrZ0vhRZsA2QPYYX0kaW4LuFHrobQyRQAxRDqoeyyB6CTmqx
19zEFn0RZjgbWe92LtLgsoQRWciUVswbVJcC9YP5viuJl+QwICLZPijBvvPmAlw7FyBxKB9M9WcK
EEVvdDegIdEePOe9nVSMBgY5AkisinZ47OCGUFGWmpI4azPvld8pvk2eAAvHnR0JMHMxYU4qDOvx
OUMqeFYLW/4VoiYesL+n17q1P0XLqnc3wG98XMwEd4UsvHbjAXHZt7VYsONb7iUEMphwUPso3asw
tj/wow7qeR6FB6CKOfjW4dxlDWI5jwF0IYHzufQZhNXWk40G/aqYp+bbkkHfobEUgYRr7kNXIdra
F4zJz8glUkgjUxkdkY2x13cjVX4upcbfWrpERh2Nnqz82s0uQiVtQwwb2ojvQsfxYu+hpbUNe654
KXKUsQt2pFo5/+Utnqi0nLiR6rpaq6nwa2XFPPAZ2gcQbexSXTatDVKnInc2malhmVXl/O27ZQd4
d8GpIjCnXKTjviaMuvdxGa7UKm1fUE5BbajL6BN+zF9YRxIMqzZP6A15/9W48BIwt/UeJ5qoF7DB
EwceE9UDosfkfbAGecxDHsPczCk5F2Vmw9BPaQO8xi3uoRigdZqj4b/GG/JL1QiftWuOVHMfZXl5
jZw4P/WF8t/rsOAOZJGN76iDFLwxLY5x1IJhqjbcCcE+85AlAx6Ko007RA7QNAxEx3QkkRolOL65
YemIAc9NHdxnNh5nkBqI1zRmGTYpUEpcuey9WHKTAjN4yPLUf0wRvl1Dm6ghptPQiwJGpmgtm/Z3
pNoYd9Rt86teXDBIVOKR/KkZr7qUvPxi28l1GE3VXBYMyppjwSMgDijX45pvr+XumPsWAk/V5FO3
H5wxm86sc0W800U5AJ6lssAHw7tx47UmbpHRct4cdJCOYhfItsl/8lmzR/CsiSNXAd4CKFASUfia
oYxCb9No2GRoo/0UeAeBbyAIUI+dgfR6DKknUcv2YNu8fjuaj3L+7EWTVlt76cPucbKSwVyZtWDs
8HHsSZ79CGXDJomxpB4Ta+VcchJArWoYpLjbwjEoAhj6RMgohYyOstHFyrAl5YfrJfEeoFOsa7Qh
/S9KcJTBDmjmNQCIE4QURETzYD+cmDSSA+tzgm7RS5SAyiJy0Oi5R45ktxKatDyGZqTZ9SUaGT37
Ab+8Tfe5zpGRK22ztGxnbqPSHhlfQTxDYY5gelc5SXCDpsUmjR+vPtqq5jibw6j5dmPWfFu4RxE3
CB7e5qXHZ8ufdyKacz+h3cXvhR0ZWyp+WdAhYdCPB+SW8gaNLGI1h3IjQeenmuyY5pQ8e85sVpRq
SKMQYm6Msj7gPuI1J48ZqmeqDSzGFHTQTlaOnE94g8z/ODqv5ViVLIh+EREUpoDXNrRTy7S8XghJ
9wjvCijM189i3iYmYu7oSt2wd+7MlXqrqqm3D2RUreBggzg61QGAF4wdidZIJ22b3ZGOaNtDn3Nj
2YuuoY0ikF0DJsU3ugdnWPsxfNrn30qjwcnXExu5tU4OWxakILbgTPvpzJOkMc0DNTIoiXyS6JxN
aSS2L4puRYsoV6WSX1AdYJgrf46+TDBm2E36Nm13WVAUXJ/sSL2YlBL+LnMHQJteJ973GHZrFnzP
EevPpn3vbYl7sj9MnQWJOgUF99zOXUqLIAV8dljPC31BrCIOG5PF5MbXlT66ENBkv+xwxLIiYk9m
DKTdVy87uN0WfD47G6djA9jiz+IP+1Uh+/rXas6M6cJDk3g0rXAOgTsWrCe+3uRZvUn53KwC6l6Y
CILUoKhGrnwAnAtPAV5n6HMRdx0+T2Z+GltwWFvdzcGnEVmGtfWyNTOEk7VyYZvOyuLU0DWf2EsB
tTEhmOHASkERjoUbgWprFfShg8cJw6ftzzUOjKHz0ZvYZ/Z97cBrsgpQUZvBL2Bo6NZK8kuHOOIi
fNdueuTiZpgn15I4+HTUlEANtfb9/dT0fITgkchhy4mrtrnblN3NzbDIr+nR0QSWx8OPZ4qNqbjK
KtZbwYzv7zhn8cQphKBEJybnKOFP04e75/dQ55BposY5YV6x42fHx1r3wKm9o2DDrd3p0xV23YbA
Pq3hkBe+FWwxj0iXuyx2LMq3/O474UXS7UAFeKvkStHeNsF3/DylBcWQZPh69xBLY3T3DOHKfk3B
85svgpXLgBDtpQHhBT6fO4woRX43YAMEh8QgfM6loX4nu19R5uVUHRgE4+fBIzCyb2pBrhwyzeTf
mVKkfgmTWhdwGlxdzXs51fBmPfyAHOf71aXKRCr/YA5zzGNycP3zXFrR3+QOGZ1UhZ3+zolo7krK
q5FSoLzwd1+cIqI/FDsllqAAL5DiqsqRBc7YJza8ukPGtWAeEXXFrpbEhgEpw0u/0Qy0Rqlt8ClF
rTyXMdYsAhXN/Mx/5z0FGG+b/WLjpAsThGhrS6i+++EQOxk7RpXW3Q1G0g0PyLZ5wiW9r4CwitFl
m+xwJV2t2C/dDyMixHOa8wyBx1GagndokEO+naJsuNMjCf/djO2k2iMxNe02Jul3wxPB9pspCH1G
4jpvxezOF4VHvwMj23iPkJqppqF7o+1PM7MpD1rFsQWUFrZCqJNDcqStoPszhzr7MbqUWXjssFGe
LALG4ujytn6ZQVf+gSmK2sfKIii7aaxyuR8YYh5Ul7n3Vdxwjoh4mAKzGWvjKZ6b2rgru7b4TmiG
/+f0MQVgbYM5FmGgoZaB/k9nB79fYsnTHYWSgTKgqmnT/lnNg3xdjTS7lxwU/4NrJH7xqFePfjxj
TssI+x0sb6XWmrFNgxgHK0hwiq4Rsn/pCtYKPDlwRrNz5jVHCIZZUqD2O8UtfbZldHaeihbA+T6v
JI61xnA4baoGxNcz7Eyr2SnMhj+NyV5OEYXZvAlKx7wt5RhpFyq/45iTKVSg1XMW3Mhh09bliiwm
Kk5eFQpJireOsLA2vZ03JwlnVdIIfVMG31GbKjQUuEqLPTPStfyELaeaMG2kvJdG57zCyLzl9fwC
iPGxSLPp0ZhmyhvUJO7wlsH6UUn8QF52vld8pFLQ1lN+KjDinqSlsVzgVk5One5kyFsmP2LGbp9p
+JlvXPOXPRseNZWTZ3xhYDQvlPTyfLYGuW86OrsywFOh8Lv5PZb9y1g5I76FLNvaie1dJqJDV1l1
+J5z3zhX/mTuzM79XPig7CO3f24B1uwqwHt4E2i2w8lTcZxFeeQe2xKiCbxEfxBUeOdg7/8WRJ2e
jB5SAfN9ekxwUtL7XARfjQSVFAvN4axBvN1EdVHwVB26cA4c+eUCVXo3kmqlVw1W+VgJz7zaYxJt
sXN9RT7lNOAivQbLagMBAimkvSPu9LLwxt/0pAOgaxlqR1gjo9VwSn9rE7rcPA/GOacu5anMIDSY
hZofMQ/SjqEMGoV8X13wYZeXPB+yn6aJgX9kZXZUdAI+GHpY3iVfyh1rrEdCyF2+WNnnE+9Pog0J
2NH3KSW5iK7v/vMas7/AVFphlyr6zZjkd7G/qEvQ+u2dRRqJwHxXHTFxDW8DFjEOu137ELQe27WC
FmmYXv+iqIoDo0HiBLTOzL9X9ZMlXrDtVWm9mpgmt74rrRMMbvvo6N5+i7JY/hvIuB2URTsQFgTx
aIkuf3XdrP2wXZ/93qpJH1scsRtlFM/0hLWHpTUJNJCS3hsgUWTTZgdRNv8oX6n2YCQQ8QokiYvW
cMGjGme0q20HtRcL1yGCm0D8xemo56He6DAXmGMZVfCG2djQdjrPxbVodfoGE6jALM3giKdkCAch
+6Mrq/EK0hWm7yARAOgiQkgMUBdJ93G7QDY5QT+YMb5ko8+JZ/I3jMvBI28WWcK1nr370fGfB5Il
1zxZWslTuRtPlmkU3/hxb+RHmk97IIcTJAM22Xo60c8UvdV5EBqIaJ8u69Bl7krrUGOIIGCKWkt+
rjvyAXokLfyRdrycRWEMf8QAyayyMxbO1D3yjPv0qiV9z11n3AGnRYqyYEBVVCxCae5Q19G43qYU
cn1Skf5h+ncPltPyXIAwSFrV7jx7G9GedCvASGlAGuVe1EFxBB3cPtI9RhK0HL3TQjYoLER/Imxn
4hppgmxH6zdLW9+5rzOekE/+FCONC8ZzQzTv08hZGTBPVHcUw9FS4+CpAeI3ECaqqHo+NlbiHF1Q
bNR7QyrkyFwh28Tj8luKZMb63+twES0xqnF4F4aJa5w2Wck1NoaMEI0DOiWLAK+3MZ2fJdXgVOAa
8btUbbSdqex7yXVCIejitt4PFJTxIbe5Qm4qtRBRIBOHIo9P1PqJu87dSXhOYuM2fQbtP7abr6Up
n5LGBSvQybsW2ChWm5KGDP4ZOZmx1txS0Nq/Z0mln/mbyA3va+8gSL0jMLv6P9Mxgw9vxAiZTNDu
29Ytnf0SY+aPoYjB/cU0s6uWWLzYc0uIw7UIeVoVtacUYd9EVuPCzmDILRg5veyVHaQ5+FY57Yql
gI2H0bw5yRhgedHgVnBqFFiJi6EFjvlQuCbn0K5ePs2JHpApwpDPsdC6cJ7t985IK6GwMFx40NZP
bRR8jC5Q/57t6ZbGfvqH6Il/oknZ/828zkIvld6OhAFZD2bCCM216X8sD9GaiZd+G5R5GnxaD9Rf
bWM16hhUCQcIgqL0C2GCaBb4vW179hN8N7kM2P1QvrcqCtpjPJb/X0jJZLATvaeDqT+I+TG7c7Cq
zzyNk68iltZFKf3P1LgT4KN9pY6wL61FNfZIMUAYAZ3bit7SED6q+J4TFlFQm5v5DrcWuf7CnEOz
76t7sirgJ3LFIaVLyIvWmaxaotKc5sDrtd99ljnXzNfRg3CnDIugkWzNwX0DBRu/IcBwgsbx9mAY
Rfo5Ii08TUKRJCxhxLewKK/UDjzQWmA/FtoTBzVP6aNtCP1uFZhx+1z0K5Z0Rb0ajX9p/UwdggBo
L4OgTd4LpMQ9wRKSv3LQWzSe+qV2TNyw+dju6yCytnCddIjeJh9TvhNMywk1iFi2Sc8tXveXR0DA
sPmM9o3rTESQXItjizC4s4o+ui2FD6ohph0Pn2J01R71wqzTtCNh9LK/yYARq5mmjjHRGXhakc68
QFmBeoNLY3oDpVbHOxmwcW5ck1NbH9vO3TynzZX0Ird8EVu7BdH93ogbcQdlsrtMk9+eyVK0755i
gZTCa/cowfOXipMnIJE4aWP/ETzul+m4DT5UxLpNaRHRkUll3SKwF2Hvzt3FthrePrwGQykH+yTm
4raGg/cUWUGozy2D20k/HuaAX8joFUO7bcaYzcx3u2CjcYA9pMQpzxp/w7Pn9uK175WEGm+CONxH
pD37TSVZgC8yc+XR7yrzxOgujtOsWnoyWO9P7EwmY0dtfcrFjk45Sf9zu7D6BJwZdiqSej9g6BDY
lJV6muuyP1bpNL2T2K+Ofl8BdeMX60EY5CD6PLXNcg0UJ3VzMpKLCmr7JbN8flq/ywJkJf7AK1Bj
eDBUbmxzI3mZUliH1AYABpXwkpztaFIQoTWM2YnAFrZXP+ao7yBFgmZ1ku+2i+qdGKPoQ5v9Pfgw
98lKV45Z6UXRxe5k8lDUQ/lKag0bbAHMNBjon+VkO9RfVYZIw7XR/M0tylWqvh52ymsLiNA1PRfG
EN2o9OCiCPX4h9pt5xuiy2FkcSXFA2/jTohyPlRwSlgUsUhXaI+DvetmatzOWcedakXu79IotZMd
9yOqG7FqYmA06hkbdmQ5KVfoctmbRR8fogkhlE9Otq0yYc/4LnmrRC1zgb3I+jdJdH9wp9576yed
/mIPxl8B0mvnEiT/myuBDYBnhtr01AUfUs9+70fCrZtgdsdxR9q8uCGT5PDCXdN4tkiifA6V1jgk
XCMKZe1G9+koE3zerAl7yo3fkr7tqcyQziP+JshjPMFzJr6poiXAIYuRUbFBLIcLzUdEkcILKyle
OLuPd7gT/VCVrnGISyH+gmwE87EC12kCSJjNI/fFod6dEJDVPmNfVtAFoxmgBY3caTn1tAHT0cPZ
sBiYXEd1IyyzPAFTM9juZw9lryj0KYU8xEQ3e3Q5NP6OZsEIB2c8fLt2aYa13VS3OpVByhvETHax
EBx+Y5+6gzqqGQ9UmkBlDuSJmuvgvs169d3zKrobC897JYI17Oa45yjA4u3S8GTzQWjVkgcbxOR6
G6Fef+cN7fGcoqY7gZh8TMmX3LKEjsSdbZvVZ8ZZ9ZdUZRJSgMmZLTf7x64Bw2DlSfrbWDYuKGNY
y7Mi54JdL7tfgonSytlw3iq8r7u6L4cwDoS32v8a/x1Dh3rlNBmdbLuM3uZ2uK/rpT/3GRD/itKb
n5jFeU/Sg8fG3FmbBGjGCkoRoHZ8WqBFbvRnrJHdP6/TQ8j/LnoxfJN1uHWpnRtg659hLLuhxa5P
usub72QkplMV894eS842SJBWf58yFzWUx640Ll3+N87VcF9B8Lu6LukxzJ5Q1c2JiGFRZr9c/Hm6
p4mxcnR1+z1MlMgi6J0nYFkbkM/xP5Ss/IE1oPmcJ00zTatF9bpo640wHepFR/fgtukZtoPGGx4C
aMf5mgyvEIcc910b+OwI5XsjVQuuPKsFbVNHvGeroYxvVqPb+6ztNYD6qS039K+NTyAUdchX1KR4
wfDPKOtBf/BQmjAz/D/P1lpLd5v8WJ97kCPdmZbE4Ui/THlVcEA3cmTN2gDG7aGQFZXBczeNP3N3
oBCZIJrcFPFUhOkYs2EiCb+5naoI0GbcaaG03nLQnQcqx3zIUCb9o4RCJsyncI80cQsyIxsL9Nz/
uydIctiaHlysreTJmBxYyvEPlUkUHXEZBtONvpNB3mEhyne0SkTPUDYEkz7EpBoM/9pLprYFUOlQ
SVtRC+GvhSx+Rh+0sLr/gHCmD/RkuemXnn0+bhN7At//185K+ZGU3X9wDsl3Bb+sYussvtxnLq/F
GJn53QdsSkHoFNeb0ZCMuj22bmSl0WnQFIR9nGTVHKZAdD8JL/X/3078LzyCDgXqwCN5hAz7hZBL
eVqMVqWotQFHK+4z1D8y3zT5XnFvfIpIGv1GChZq3kYSJl7p/MXuoBBkkMTveOoExsblm0NipWtP
Hhl7GarJ+wJbCmm+nm3KhkDKHG3q9fhEJYxt3BoIxzWzaSygVSFNSmDI/4CnNOKaNYQntgCA1GWh
K+d57MFCkDdLLkE6tf8SpbpbFFQ5kdxWfaY8lc6kafUupqj1mfqP7BQQ6r3jhNofDMk8lJYuRszZ
Maq9b/XpsTCVKveB06ibMOTyZpSxvMy54foY83AOYm4ocechpUj+JJ0ZwolPdv3kpmfbKvGXTVN/
wxVqngKU6I+8zaw9YbocZbvq3PsiM3qMnUxm8rGxjfYj5VDJQwsJpYmcmTjJ0qTHCevlZxfH84+0
iuWx9fv8YW4Wl2cCvRZ+a4oH0Ul6onVZvTvUqe76yPkPvlVHLwVI067sjG9jpPxmsnV69GCJrab9
6rObLPT7taMiKhOJdOUmPznGDy4BlXWRFDpuRm2nZPFJnMHriD2QZuArHqMEx9QGbKQ8xVra4Hyq
7GkFcG10Qq2UHPlkZ6IBr0HMqmPWtAr/kfx0/0JcWV0rdjz6PPOwGbHxDvYRLIx9WPA6IBo585UG
Sv29dJkBO2JB7c8CTeQCv2lVdYxSiIwxQfPJr04mLzPy/kGU2NehwRJlIv5j4yzkm2ZrCjbg1N4J
RZCmNkibfEZRo+/JK49PSxL3p4pXW0UaltIQR5Iqt2Fp4PAF68DRZfT39DMs4VDK4pAG0fgKRKW/
UHpd3sTaPwKKw8HyynGXSyIgKTS1TgQ3w8XdAbcZa2JGSuDmlqSVqZhh8yZurbM+pPLU/WKQGqew
Gnq6AvEji4vE7y1Cy+DcDt+AUVpxyDsMDZRk3tnOB1JtRgA61SNIUH+mdMKx/Lt5nDxAGlPqor53
6fALQENYWMNkwu8dL95e1SkunmCSFGCsGZLQwSX1Xq20+ycEZyH34OGsM34zbkDI0KVL7Z/rmsE+
ZUR64daI8tSXHte/NKOs7YfQ4viEAh6LMKnHttmOuE+mi510eHqprIuzR5w3Fg1K7De/thSmvS0L
DilXPP9dDXg4yT5RIvE8UUaaLBviPhiaRT655bZs+GUguMniUaeKyMWclTahtXyEh4gwjgWf7zG+
ZCqG8CkHLIf9MhlXXax4GVyyGMwUbzZ6mLz8OQ+cHjVLpCW3mVxnCZ08CT6GMlDx04gb6QZDCYNE
khtEoeGz7CEHMvR7tl0dG6wdTChF5Xf484TivBeASTqVhlj5mV6w/CO4QG7IX/rxrPQiljMsy+YF
EDNAOMWxGnhCvU5imSci/xHIK5dfUlS8LZ0E1hCQstzgr+2O5CcDtiu0r4os48Ui6MqXIe1LKoz8
uC+OGigY+PsJKBgJ0AbsG4R28zDKjoBKVuUfIyZVxkJCc3L1JNMJp+smuCyp4q+SmtYCpA/u7xYS
n4V0xvUeBy0rsFcG3Dy1k0D6aA3YFvtp9s1/eWdQhUJWyrykIAHYNesGOCX/kiRtunQW8PFK1z2P
4+B59yR1Gr73jaBI2TQ84zILXUZ7S4qq3CnQKM2lFIF3pJLNbE9jXkDB86ZUfK90U6Zfreo/2x29
sJRUYWwy7gsvnF67hSoaqAlhS4XaeEmF6fyZemB1KRK/uQKBcB7oaPHeYx7mrLDooC9dxJK0F1iP
qfUFVnZwyxqYTcDbFXKn8Qns1DzBp9UIrVZZ+yGmS+HvvZKD6g7ZC0cGPUeHsS3GZwu99dfo81dq
gsG3xAFaKll2Eg0O5BQ9f4MWPmO6xZMd5daMrbadniGt+BdWGgaPmNX8HfM8BQ7Uo6KqgZmPcr0P
gHFuCst+Z3NEYNClcWDSDt5SNf3NdpaGdKew7MkBbd0pg2OLzZ5RgpgD6nefPOG7oHoVB0Lyzx7w
dfBlAFwtf2Ye1+9Anc4uMdLNRNV2bY+PNDpsK5eEOHC4R0KSN3+NKwYMkeRu32Xn4l2cRkWnOVzc
fYnPaicGSWwP5iF1i7EV4qAi5Cqb7Gh1XYElxB8OFqWIYClle0+mxXtseiT4bUQrF+iCeQzJmXxg
cByv6NbmJYsb72S6vvhw+j46w8mj4co3gvpzadrgmuvVKxU5L8WAsX0wg/S/mcX+YJKxJlcLaqTG
YFMEHKQdvbFy/86frOkqIA5ui9qUkENJsOFpSF5aDmbuxunxh8JAvCEvizcEQf+KXlf/xpHQj369
DinRFewQAEscHP7FK0TzwATgq3WUWo796tTPmUonS/hPCfRXMFFwE0rhYV1RTUmsfnGgVRTAroBE
v5e++gu4q4eAbaKvGYzSv4gubjZj7Ty6QA3DPGqmje0bR65hyN6lzwvbJJxzN0hB5Ex2vHjSqn6N
DfdpYMQ8CdgqoaIn8h6oQ845lUcUd65jnJMq6YLICCsraTYZgrXaTUDlr5V2ywvLLBqcf+NGmOKt
aOUFSnBEGDYxE+bC8VksxexsfAW/uBgpMq144uxRlLk54NQ7YDBhXeR2hd4x4Eic3U9FKmLTD/ab
z21pz1mn3BBff/CaILo3JuuaEZrbDGSuQ0BJ/Kq6ot/Ni6fDeQqaHUpwtV8MOKKD2zU/IPz6EDtr
H3aO857MxCEpZd8yxwOWBF/MBMthITA9/w5vqTy7GvuxElRoqQi/nVakni0dvBQxzDhqhCHCyJ+F
+CNQR13ZFw8j9alKEvnOSfziLhjFhUpTGpJdNNVBfM6z/s9q82sHA6FrtWUjoZrtxY7K7GB78oRb
1dlJ363RdKLkiDW52McqQUWs3Tmse2U9Ivn7FzedL0D10Jqj8QWgjsMstOx14swXfJZfiRg8YjcK
ODZu5RDP0zcQSA5sMX2S2DjBRVDytdoLY4KhixWPj4OJllJQ+c5TwjzTxoGrZ2q8nZocQcbOnp12
4yVV+ynwHIdjW0MHbkdcwxdqOj251R7vBr4ZQFmF2Ew+Fl4OPO4BJpL11K7eBsZXxtm5cPadBjwx
rpw8Hk+4qFUt71u8n/jRRbIz6cNFVqOnnGl1J0hB44a3+iNhMaxpo9CbRBf/SpuPT+8vxk0xBZ59
U3VHYC7jVvlpfRfZ/WvA7fE5VjZSU4bFUdM72kX2ofHs6UeYLuuE4995KGDsYCCDQFyoEOYaUC3C
ekeoR/l9BzXm0PTGjwZevKFWq8ckTNbCl7KjKYNH0dFLlfdDvSAukbwYa6roib2amvtTEQh9j4Hs
SmCZnnHX5Irjz1W9t505OhWewbbL5Jyek2pA3gAQcBg9U3DCIMRQUgIAOTJr6a+lqcAhZ0t1diao
OzTkJ6nuvseYVrjwNDwxsIxjx9zA9uoJkIr0voU4FAKWandt0KSviTB+gLUP49lPDdCZpKP/sBub
4GTgVh/w/Nf4plNKvo1qcsNFUV6LcDpOJ+Zq3oO1PVyg2RjHzBuaR7pYsk8WevxRaevwu0RvS5u5
fqQKwruzbB0G869Tpw4akSIfuwLGAFEsZA9rYopSWvKkA3SLzBzyR7+w3U3gW8aN1w3GlfG7xXiT
HSYEwk/H7uV/evDxzoh4nrc6izvrxPmXtT79HDonepC8lS7oiiFmAv9KyuHOtT26VrPKiYcdN4P3
SmPE5w0LnqpnTUjp/CmnAht2PRAh5bPPkey/tPNwlAdtvuM/BGczWZr5IpYqfk8Neqv9yPK2CHQ+
vUDye7bnf+2o9VObUGPuACNBMih+TD/C95Esdz4NBg9tg9fLjMu7tmwVV1Erx7ycm/uSup7tgvOj
2Liu34TzOPivnIVJcxQDK+VAg8khsxRvpdYL7vz1yD6kqI+0KwHliGNTXJpJ8QJs3PKF+wqds3yt
J8es4XYk+SvrFQ8kLm5E2Xj8OzVyQOZyYwI7KkvvgRv+Q7yOjeDhimu+DO3ZrnorxJRfP1PNHVF0
TS3TzjIpb5cxAcuSce0LPxVt5UP/qgxMcWXlS7r9anhJjccsZXJlboOVNsL1+TYJfTaH6d1v4zDo
sVhVhGuWyZ7grlcNV2ir/C+256ah28OAuOIxEqJiX/s0897yheKWac4eTFfyymqVe67GKCxU/tMZ
BYgbKP8BKEE588ckZUawKf6vM5bhQqIH7tLI8xqui753gsBGpk/VYU769Wfo4gdpJevLT9runeHH
3SEWaffCq3Tem2MNCMQp++LDk1L+mpPIfvGXQVRJ0npPR139F3nRY5oShtkPQ//R2cuDlhniwsQV
a9tTDJAssrtJqzkMPdwST/3EeJG3nKoyAlOTeRzdSt9xHFsLpFegS865Zkz03sXKuOUV8sMEdwZJ
Op3qhQeNQyz7ZKmZzMjUx+mmU5SwDbop90iw1cEdTJ8c2bDeO5pXrkDPUuURiZC4u+Rmlb92C3eY
wdMUeKKSai6Hdf5a2zxXPSMm6gr59zj4wQEc+z+07gWUdbcvYI5d0hx/ZQrc+8TXxLnWRnKYZtJf
o11F2a5DBN+pyoJonQ6jwRmYu4bbvCq8OBvu5mBVBEPvZJZAOl16e3Jn7VIvFveehN1osjZDhY66
z6DRRzAcJdeVsgY1EzzmGXEsL8KBQZiHXi5vTk8052UXxq/4MGGauNPVB1YebNjDi0FVmYQu0pA6
wqKAir7ANjnEXu0zeFedpqkNwqgBce8wjNgNqzE/ml0rwtZzyidNXnBfp6tWmJU0QHUFw3ApH2In
OwoCfERLp+4b/357sB1jDmn7Y/i2PFh9w9Bc9ZLcfOg0jCQQnUt4zs0qg1vCrX/IKKe/Xd498wUS
tHYW00vlYHjnyur+sqbT0GATq77lTaGuFllEWkaRji1/+FKuS9hlo0V6S0YLF7UM4lXdZIjKAW5C
10aokWlzF/T6AQ/hUyMwPc+0Fm5glvwEuqovYGjqfT8nTIt6bR3PORxflNG0p16mwW6KSSB6FXNb
Gv/MpeLl6ExOiFHjJRHVQ9MoXqVIoxMQjtg7joxDt4FrJjmhCRcyd6hiTP1Dpz3jmbjjKt5yp7Yw
6K7fffFmr3i6LGDMwaJZHA03eVo47+DEyetdjHf6yYj6xyKHsstQYe7Rasx947fZfyY+Ah4zfHF7
N8gPEwLWnieIgtiERWlPzaVLA70xPKXDoKn5IbWxwfSbxTiJ1tK+VKYfjUtmhQqvtdS7vcQzp0ww
AKHm52waxwsJlLDpxWB4WYCBb+9U6lRHlSUQnCIYM9L/i7rkzsFLDfmU+0zuf7MOyNMCfeRgjbZ7
9Xi0H4yMBPDE56KKeDlCMBF7PLustIil/Rg2kT+++G5c71LXz17oPji3XHOuttfa/8jVcKobsujD
Jqq7ovZgwDWDv+em9hb75kDKlqXIJ3szT7h16gVFPRjnkfMXbuCduQ4dOyNiaiWYT5V2HMRnEMT3
geGMqOywYHKbqoTzQi76WsDPP3sL6EQ+uY33FZRed1OGfd9AM+DEhTR/wvGPPzEJ+vSS+BD5LQaO
DZ727GHJuZsMA60CGd+O10iV6XZqRPexcKJD/qCAGypNek6HOJan0sWlWqOHMMujiYGPBtQHu4d1
0yoS+0CyqtjxXasPgA4UiRa4fg5Vc+CZPczKzJ00JgEh5ZcyTcYDDDt+M25hfDCFAsMnOrbFJnm/
UiO5xFrlucETSbpk5tV4sbypfHamuH/Vrdve13lshl2yjC+CNgD0O+SicyfRKdxyvhSaQp3aKpkN
6Qf+A2IdME6Oa6bKo9hphy0QAFYZp0MR0rPU3LdNZ4dDJ77zoDq7fj/+ana4CwFAwbOX8MvEtcvu
/hJ+0cUhLx2Jr7Bt4QKk2RL1B9odRq6rUfSIfXu4xDqW2a1ArHHC0UUNOknR8dhvWJkJeKJCbJKm
6wSnmdp7a0lP7B3qoh+9FEHaWHqc3hgeK4d3QN49eZ7/K4Y0QatS9qGAp7Wf5IwnObcCFy6znPYO
q1e4MEgcap/vTTl4EJQmQkQx3T/419v1XmdOwHBI3WJYd/LlP92n7fdcev/NVScPhVb5nvt3kuMj
LPkuo7YdF9AxT5lbGl9+U0dUSK35dezDREx9iz5eaMcti2kxbIDL/ge7l3ylxdtmpattcxo4DyxO
/bbtKZPhh4eGkax7Pbt8fe7quCFbT7Dcielow0LdW9slyE5ulWKWa5XGEju3dzwyYRHgFseKbQ7z
ezdYNYAhUlQ8LKm5LF4Gm1Pl2RvHDNuGqviYQrfCrNgn3AQRGOiHSfmNhBh2pHeAHNCdigqL0FZi
IDvgXFOcNdNSvdEKQ7QXpozjnkvIB/V472HP4uZrDDpZ5zGME5rIa51ixDOHuwX7MuAV6bn7pYw+
mbaXm0OO2twQUreOSFT6NIBXeCG07AEXwRT41noaTj9WxPJm6nE85EmA5bLnf26aXfwHf3LYB1Rh
nonEf5HcqI4LBvbVTEcjbLn2shszNNEQgkpb7W2vdm5M7/0lnyCPYb5CwAu0iB8iqeQ+DfhcYnXH
oNGMaLVW9kFPTHdONAd8FlwFttTjHEbIfjib8EY5pqNDcvjnvMClPMGGSB0fbRmcsH/IkJGVtRPf
2oCaoi6L7kafFAviGorJBs0hP3B4sLN9ITBuYOZPxKuV67dsrpAh5xnGDbF/G9Oe2/51SQnmE0gp
qru1H735IadndzMk2Iz4/uymavDv8drIq8KpC8QYSGPrcPidXTqVeB/8l9qDCKNyTriAjW+xZYNy
hTMHSYYd7tQuy4AFpMkjVDntjWe66ZdNuuhipf0IcRnMxLt2DMJHoiE23TyQScHVU6XTAgDDvDae
J5GS0+IYtC8oZl/sekFFOJotV4AqSJJj77ekrVMI307RBTuFDoPNlCfvF9MVZvaod16jxHrnt7oq
4HhzN7GR3S2Rt7xXDvzCuhuxtCmLOs0lrR5Fbuq9r2f81Fl7o4eUo30E1nltvBB/MfoHLMD1nIO+
JwjGQ6Lg/2Q9MCCa86YC6gmTxePpy6dnVjtfYeFpzJpJKaOvjMa3gHa+trrQQjJQShn5HJa6fJ+t
k2gErZBqjMlHacFmvyMZu6ntjCkyGGmNghT+0GTe37z4/3qC/ARqIJP0Bp1XOJQK3Ja9gwl0oZ59
37uexe7k4v2ETwiLM83q0PKr1TmzVPwD/0fZeSxJjmRZ9ldKaj2QgSqgUKBluhfGiZsTcxq+gQTx
AAcUnHz9HNtVZpdES28ySyozw9zNYIC+++49d1GvZNCocfe0l3zjQfJEyJN+BUGIHVg5B35KvRb2
GLRPh9cZJgiJhbmb7nn+1k8Tycz5SOTcIUrF32Y8BjN3DTTAjsoY9zGV4tThfD0gqhaHNO2oCJGU
9LHBCzbsByrWnAKrrozS84Q94+oH0yaGK7zXtsP6O7d/LJG1H+qGFsscymI95uhbsQye5pFeBT1R
OpLP5ugbuqgwgVkfEWW+IB8bO+Tb5C2QA2vxWbZ9bHa0i4INGSGFlp7q9hxCm1OxYPWiGtM8+M0s
D00y3igOlMUFciBG4ATseNL0zHYqeEwD6zo6stq4UHDxx1pouPkoJwqAamzuzdiCj+lo1PRvuNX5
09C7BnKfAvtzV0BbuUUi/M/KGdS8ndJ5Kc42zPNnjVRbnTALoFcMTXscimoEZtr44f3Q8bV9YKFb
5dupyiA9xHPRjzvlLcRiN+z9ypbYTSHPU3O7eddD/Txl0zWVttrIevhBqGgy63nAbYk+xMnPLPRA
Aj0nFNtEMHfwSEUY2RTogc3EZHgokoAPcLLVr6kLzClEp8PWiPTX+PmrZZE8jGZ0dBs7WAw6fdUQ
eI+I5E5stKcpQpvMMfdkdobdws5hE4XEgVFrGpGf/YV+VzXn413m5lDfhI7qdW78gqdtOtpyjVmB
Mu55lG/c1qsvTgHLu2G4nLbNoqdntNbh2V2gj6fEsA8CRfKUW/bbjZC9pV6i3Ua2DF6wP3dEfeIR
c7jTtawobXPy7No/cpgAeZFNeovdHMFOUtLyCFFhzskk1yl56Ci8UzyVsgfLGcR4Zgc8nyCreFi3
fNMdsFmMAasODEwpc+pBD2N4EWKBKt3p7GMucu+7oUzo6i6580azK1uBuhj8lQQNzbdooDpozbIq
IiMS0oNdIAkEAA6ATRq3eU35g9/rvDK7fnC3qBW0JS4EdXf8iJJj2aAIQXMXD5eTp8PkmgBju4w+
EDM0MUhaICLTaZfME4GVYlTZetZD+8uv2Mq3ukZ+4k618z2G7Ipr1yqSOd6CmwD8XpNHO4Cwq7kG
GfHorcXRTK1smmyAR2GFTvx5YxMTOSRFoO+rJfsGXTzaLsSJicbp+hR7zX3RLi8VqCo5sDICykQ9
jbU0X12EehjoCi+2N0L79lzNfrHIrZXnFTVIiFj1t9d6Ccsk/1lgBdkGdV/jw0qChRCrle36JnQP
NnxnPJt59b546d5NikcvTn5nHjcBAviksbuUcAJrCJ5fZqxvtRhKUxGeWOk6imEmpT3Y3Qge6LZs
EdAI+LXF29B5Gbsy8NvosNxgG7xMO4ux/2gPTnZZBtL2Leozyg2LIhMGhxYL2SFjStAk3Obnnrb3
R2qTKy6aGRW4r4ddEnTqjHzD6KyLfl+RZr6LAAx9JTAFgAkDfUJODhg/clk96HkODmylJQ4sQujL
VOtdq/0vTeH3mRIgjhwQ1vfcciC0qpQ3ga/xTk+cEXC0LqTAvOrDsEnwqSFdqJ/pBrVWTS8OlS9f
RTDlFZmWvP42Yc8hvwtJKt7liZZPOMufKHFwTu0NlxBK/943lrrHI8g2k8UyPbUiA1ofh08xW8oN
xZZSb3DSdzSB9E6whQU5v9Z9J35EHiZg6ZOP6tNKPJhecL6poTrbhzJovI1qquKhCNJp45BsugI0
VMFu5h+Xq9ZxBjjZmJzOLDnNm6N03eyGIR6fsyGX90sacrk6SXogGZmfOAuyIfEkAXHglbe9Oodb
Vkf0O48WngSvzrvhOmplvndN5H7jHNOdsmi29mYQ6TmIu85D77DcPZAt8RMRP/6yZ4HhHZE8n9vy
oqf8MrrDQ8UiiSh9QGR8zJP8upR9tqPP49a1QuhpHYyeA4vXoryasqpjwcTLX9wS7DRN0mwVKOao
6q8kAQckG27rCLE88IjLsyUskXNWS1kCiR3Ftakn/hC+s7S35x8ibevdyLSSrm2brnvl6nA3TiU1
YjR4wOYIaDZk83mMa1igqFfVMsMyYiF9KCcRhUQ6Osc6WtzNyYBV9XhtZW1NaDAivKvrUvaHtOOz
eF4AF4HlzDwmYxfgNIU9lGYOsDY2dI/iUAk1G3cXmsxeAY/cizbEtrso7gv1CL9MUUqGKj6QDKU1
2BM/Y7aWDwASKPs2vBW/Y73kxz4ftcVuh9tdadMPsh1Jwj34uMjO0KqCHVdg/jgX6tdA6m8bCljI
sQJjSKqgWY1829KR8PTsDTSqg5/IvwJFmIzMCGv4Dg3pd2oiBPFO5OO+VdZBqiInvlc+OcwWOOGJ
NCDoUNgQmRjPC6gwVgKCJYjwLLl3TM2bQnLqGdQ6mV06g1BHzQSKisXmDsseII2pxOHtDd50Wcjr
ogXVKkTARfLDlIhi6vgBpKzSqw5RxfoA37QTLC+qa2Nv2zS6/RyMXeR0NRRzsgknTLBrEnF86TBH
9MMbMCXMNm7V23eaFu1TkGZW8Ewbm7fVogbHWoJP2dIXLX8LwsBPnhuFw2rCurQZMBZ8xC3MvVUW
u86lDueO5jVM37s0SJZwj8O9bNCAiuHWOciWPps69JNJtl3yzAA4OVuwmMjZZe0Xm9aa0g8Vy2zn
MEV4n8zjY3+0BjOmO9duqSKFp4VDzeOufZZzUj9VDXgq6Meh/oR/r4vHGAHTfW6Vy14JyEMVPw08
DKptEAamfAC2rRj76JHuzWkg/DntBpVa6iaixXdtQpWjGZPUeWavSbTFsSO/XUFCoYNwzRwS7ZKQ
wDIyDUXSCGOSgmiz5HfkRB3KrEvL54w/qXkYETMo+GVThYBxLFydoXjgisTeWw1QtBI6mX3jDkSy
c2awlTbL1JxnT4r8eQLdYu27RI92uBJDXaGH4NKiJ2v53hS0051d4EXfiajKXV6qaHnAd5k22yZs
o/mVoxoBfnT2pPzpu6164tBX6H3u+iHRxh4BqS1Ue2/ldiZoes9G74Ncc2UeHCPUsmcdgLtltQi0
wfUcw1oxK8SmHvJhBvoztELCYIl0eeJVtICZtTW5+cTXr0OqZtyyOXth2A1oN6+cI1FF9d11U2rN
sbGpDY8Iel/DVPT3CYvE/C4CV4uTBmPYcUmbwr0XFTjeC10J5ZXhL1MHBqCR2242kRsOBZjRVRzz
s68yH24V5Jge9uPI42JGTuBpGQRFzrfVldQM9LoyYsNdJ/ngeOhQqWib4nVusr5+B3CnUz5B7PFg
CYZ9E6Ys3mvKZ8MTHWK2OBZxF013LNpnRd8v49YauH78XhVNpTdj2BNhGXjj74pEueMJz1nZQpJz
/AMWsFa+Ee+l09SlOnTvcTb+mdLQ8cYypFY/k8lN7kbVcUJV7FC3wFuyEwyb7iEfRXmwb2GSyqaN
amUZJHYEDe9m7QeS84aillFEWeoo/Kw4sY5PHu5j7mG0SzuF5VLlUrXlbdwtejJMXhsm4++JwHO1
KVWs6x0GnKn7kVtDEP1IaTkfT7YcZXaXd7o/Dh6KKU1CTX7Loo8NnmQrCk8Gx5F9xZo9XQkkAgNs
2oF+bK9YgNpThBMz/dxjXpLY3xJuF5OTYP9alNsndyUZuPTeLiT9jdEs05ODZdxAp4ldtmTMykOO
gEiHw6G0U4y+oo4yXDJOdI2GgGYClTfk7fsipyWyS+c7CxN3x8JZJe/WUqK0uyXtyA+1E1oYYB0g
Wh5t3/qSTov/3vd4h1fWRGl8iAT/VhujNuUU2le/MuVRJV73PZKBp+GbSCUwV5ILOwcLlNkkgW8L
9W4eyp5GVxQP9OK0SvaIYtTzjUNkx3vpEHDgxk7cgDsOzS5dE+LZxs9cfTpe1DucFNKB0N/Erv5o
Inv8SUFU/7FkKJoxkbe8n7aQw9FDmwjuzc12IUJzDNtaYunK2wVHuF3b1SkFywFgNYt6xDaKXoqJ
tQtMaZBBROWdRS4/RK+68Y32iajdpVOV3mwecUKHRz0lfrpvRtu9NIziy9UR2OAyCEe6XJG7UeT+
6eWh2mgw9WM808WAj4zSvpXoLZp/yhIRaDuwq0WDRdvvzq3V9S6CZqT9exsqfwhYIpHfKoYZSIvw
7MQ+plnrVKNpT3hMpfUKVA0WAWUdvQ/v9cZTjteNYF3NGNdKILInP8OkXyMhpRRq52mErcAOq1u5
tSjh4Dkwg7Ep8OieuqZ+yWr4Cupm8H0zfeMEvwfCwf0DedMKnrwaCLtYLDexwtyLubWRMytb5+rk
0+W6q0Jck+umh151l4y9HOhUcMr4aHxOCIeePf8Wx2L36jQJYDQTVQyvN6PNUbsQG3DsAvihyEr/
5Pjfbul+w1QUAdd8DCSry7MRWPeunXdzGHZzJeGSNqw28fbRBHTfi9wnc52QAKcti6opOgSmQjoV
6bshwL2cl/VxEDdjoH1z0uxSE8S/acgQ/j1ypVfcY7d0cYEGwq8JAwuUd6TIVGnCXOnIo0fHdid2
DjtP/eAEUcxmhXXFxllgrW44pGbz3dTxgH20qwbVC6NRfdbFWL2R75g4KpVW+57bst5mSWHEB+e2
4phwOmHzrCIP6Atm7fbVEC2PWbw43sZu2EjuZRRC4fJi/5gWTfhLg+pHQ+/NGUx2eKK0ebzTiSgg
5fATuDQat06DvbMj9pGy34MUqrATtAxiLLv4G1A8J87hBegBezyjY7zDTN9OGzdWgAHxULnYxxyX
BSxpxXgbCYLC57II4lvjRdcv/tlzJQyusSe70nEtEH6rVJ/vW+gDLIlKbb/65Q3cDAQLaVEuSbHN
2FIW66CeweWTuGSOy7mrrNOh1jltdY2zjjk7vyW9Dh74Ndnr4dztbzbTOX7QLLfkSvZOF+85eLeY
iCndUA8NPt2j5bOYJWg+4TkEeYrXLaqVzcrCmd8c4XpvMh7EU9ZnrM3HWyPBxW+cprvYdJ2Ulw4J
JvxZsOHjziE191N4dBRbHRgxURzRmmhpinSSW8kmIEYZ5TwmuH4P1pg4PHIwpbxEU6HvtO5GK11R
XmPll9lm5oFOFQOGn7jvm1VbWPqDk6mwnmybNemHDVF0j9Upf+sJ1I0/MeVCPuN57sQfuuN4ssfH
bsZrmc4x9S+TxsvjzWbeNIYyEFpvtUtGR1dPDqDamWQ1s+vGo0GHj60iXnFeinTA/3Vjtr73VpNu
GYrNlWsiHO5I6skXukdoILcZGo4J21XNTltFH8SmunmDQy7gq8VHHp5DOJIkOU29BQPSU4w0Wnrt
tFPpsmWSKvbu1cCAdALDWKhlBU5lxg9VR8kNIOGQ/X9F2Iiwazvo8XMYEIC14+KXJ3z+WIkJcss+
a3TwfHGEPoSzDI6g7ztW/HxNtvbc19HZmZin1xk+++IhrT3YD0hZnH3zsfbAHXaSNZ60MzgflfZa
C4eXUppMnS/J4OoWTy70y8Db0uPgTZ8BeNJ7S/DpyQ3K8fjWl53llBuar9oPWNl0hteGg4hDpqI9
R12tTwgEcbrGCXETCzyXC85N3YZEooA56a+E78rkqFxPBMcyTXS2lhZPjBUaLHbEWHvjlnjXcocE
vHxErbCbfT/XHtJLM1MG1C9UWZFNG9eY99y7EmAenD8Vl+kmozd0IcAbttYbbs/w6OtGczMEW+Vc
K1nW01NC3rNK1zl0InJiWR35aic6YZqnIp5HVheQUAkRKCyoXAT1AIbEGY7oscMdhixJZfIMW8RS
6k7Dfwk2WJUVhIq0asVnDVre2/QNp+Z1Cptkxq4ikiAHQaXL8SSC246qiqUy9aaCLhIwRutRzf0m
Hbkm2X7RO53Tws3XgflrRygw2kRTr36kpO4vPlfpgWJu3VHst1TT1bVs9OB6DAGhdyRQAArnqUu8
vkGQ95xgajZqhiuXNzWeWlzV4w+WRHH80zf0DV9ISecETyXtgDuJkBniwkzbrHuK3Z5lutP5Zb6H
/SPUFY0cev2onXIf16GFJlCHBdE4KuzMQFj+4NmkS7dplVZnDAT5dqhtfYgmbKebokJ/6icFc0qX
sb4xJyPe5qW5UETMWTpSY9tuMdY5O6T0Ec8Vm8AaLk7aFy/d5GfZXWb7Y4XBfbF/BXEtfiHUQPSt
LCcQ/OfABz9rvjBqszSAbKKpAxe+SryC1XKXu68kOd0NkYkenFhpnW0Czxzq0AYra2NyX5Qw4fIc
EkgIcgEfjyzD78vUjtsBSkfvgiOLFsidXWnJUx259i2nyH67J4726uWW8b7bbdxcMIQvQJdMtcee
QPsJa6TUwfcz9zsoYxPL/qpHt4EW6Ma8H6nstyAGG6Ya03Y7VWNRR7X0xysnuLR6hd2G64Cn7KDJ
DnacaoyaeQrUg+/569LFuzlXE75yiP/RuqI9Ew+zsebsieLoxd8PPUe1Y9u5oTr4VSTMS35LFiG9
g5D5Pg3zBBOwhDSV3pzTxpwWEGXEwbUte2aCJUqecIU37hMArZE8mDv4DONBbMGqodDajOMJrmLc
0M5Xcux5gR3HHLWR3g2EWQWW2iov6dm1LjwdW8Yak8aPfkcJ4aof8BJmWKyzityczQqKqhAqKdut
0WP35ea3PXiKPHNqtA/nhpGU2ivZ1a9VEgX7RAmn3kVSxD5GLuW+FFMbPHd91r2IJoi/JqAK9qcC
znBDvfviF7bDEZd5poZHDu0xSJJ4wpCQqXrkQR6D92n4U9qgQji1uih+sfrZ+oZINF+DKHVDiiZ8
+LZg+yB/3YXw5J5ChvWv2g4Qi7gXeC/gsGlDyrOxnx9ywOgXE3T88kATHBpX3aGItq6pXUkXak3/
U+/FVbMtBMHQtSvy+WylrBdpIRXDyxQ38fcAB5bY4XGPi0ff2ARKwoBU1hbtmLuaPXGOiHAfv4Cn
tNRpdv1+4tyTA+aGa6WqEtR3RkEKmw92dXYfBBeyLsZQ7FpTGlR4SGXnAgtuTrUqNZukTmJXbHt6
O87SsIAG4EbHNrs8nntb7IDh9EgoKPggCZK/spIeh23D9vqoCw/GP0Cg6yJZvZwYSb3iFLH5/BHb
zfDm24N/IdFgzUgY/kwXtgQSGkRi7D5ptaxHc15qNKEKExXPqvtkYPNHW7Blhm+U3GBQwcSzsDID
MxgSuQxszGNgbhcEMm7rEM59DDFuZdXnifbcas1inlVQ3Lcje0GKqqjzVb7XQBvGnzfdDyIYHoa6
0/cyqYpnD5Zh+GBNGf20MhwmWpON7gKxKYVpOfeFJqi2EuplDGq/Tg5Jb9Rb7NJVd2RJr9uXltML
ofNcxmIT0CGjGaUN9NwVOcgRxIwFql9QLXgIGzf5oWJRvyq3AXCTDvbPPM2DEzaY+neX2N1dmvju
2eRRlO9lMFCQFBCOQK4bi+RXMbc3bKuzRAOFO5Z3r0OWW/dtHMYBsyFH4vOs7Ebe4Xlu64Mz8Bvj
2IJsFMQlIa1q8pMaGrL0nE936KwjIft2fCOTFtjI7gykQNwbUsdflc/D/6FwC7RethJLFfxSbuum
l3zsUxQmCd6LIgEeKRjtQmfi+SJ49m9K6oPFKgA8dhiGJRkujB24qcnHMyJMaQrCkCJTs1AcvHDS
PHpeiid2nE1Az/k8RNeGoFm/7WeRgRJfYsd5wOxi9VhSOfKfJiozeI05JSwTOv54P/B4eJJ6mR+o
D/bMI31D+beyjJBUxyDyID4kJiGAdvvsANTiVCpJMm9a4i/W1ZUAL8qDiCgOAe0+N4F5stwADLKV
KsB5q4F7jqxutcAp+HkVByA9dKgqXKl6ZEpYsTgdLegdRk2wvfh5TyGkU+oblOmL4d1iIxg7a9UZ
4mHIUckUHdCawUVLZ7ltfl1KTu/smrsPFkYEOWSkOX6LgMoZ0uXV0mzYq5MBR0qZ9KtLJRpEcKwj
6Z0btLpL4AUCnTErHllBc6dYOb174QTKo4MRkaOUVBFDfjFTk5rCdAAbMbkVGWcA8EyWSmW0hXTE
McV7UTQd2JZ5iCP7whjZYd3LSWuyRHcqNyMjQXAEq5zvLhZqPMlY9lZoQ0fOuxNvXlt5h0KUJDWi
ZrIoxPPV0fF01oIP4VQCDRbwifd8ix2bL1C5xT4aldk7NSP3l1a3i6SnoOOoA8lmcjBJ8XNKHZky
3ItlM1B1rjf0eHM1jn2N0Br31K/9WEYSrIe8Yvy4Tyxtqgcprb7eNVjDorUYSjc/Wu1ke8Sv3VJd
sijDMEkbH8ETOnsOE9c/WExn9OwvF0t+vifJxm0zZbQ/e2MERTfJ8voBbDWP8jAz06ViY2AHq6aL
au8lJ3DpPpNeKPJohfnJ2mJtw0ZoIFlh+AvGdzaBsBiSwMYmj2IU4eUwlrzkHL1fBWeQ4mlJy+TZ
Q7FldkM3/klRB0c7342aJ9E2abWhW8E/l3yvvxF3XGAmk9/dMpAhFrHLFFO2UoweEyT1qvDOSRXx
D6DcwxakdcEH1NlajblnvZbAPo0Xp/bePKHnA2gCl7RsSUkhYp6z6nUK4bfM6mPrmMx6aJmBsHAI
R00PFfdTNqKsFIplM7U68nC9BM5LAgoQR1QSlPkpYXe+DjAm92YzFqlsLrhpk+JbGeOe/XQ9b+gp
McT0vvbCthvXWWJb4WNsERBis+5yQiAPW0nvowLpoa1VBH9MvhMCYkmGqSvIjpiPzEVOLlAbdg3q
e0BDXEgkieZjSn64G3l7a0G8KJhyEO8vlgiz8Cuo0K1glXFTBqv7afhEvQNfq6ajuaCwRX1xWpqQ
3waFAL5Le2kEIUxb6y3rKJJzUTcuW1IIdA9r9lDgXjp30Xf+DPkAPMWiLyUdK5o10Iz0EWxz9Bz2
N4AtX9C7Yvxr7EE5hPhE8klCOQxRFSEInfWn1McydOSGtnhX6rzrCDiKFbacmQ17xJzaPuchX5xy
bUKBpZEDY1z6ry0qFZO6KfT0C/kcGyuT54xrAbnRZMiQVGJNw5cT8BuuhZugUQRT375keVy66wI1
6GPmXsw61PLighPYPL20HK4f82Ww+GbF9TscHfdQG9Evd7UaGEsTcK87D+xC9OoKe0LMWETm/WLG
cAmvsd6Sz3lc++8LFRFRtJNyAeIxcfcH+6FFBhfLDdOXsqqi8KEno7+jMgNgepstz72AvnfraB6i
/tWdchFvg2GGnUplWV12Tzx2UgzPRVFW77KO+HqSgom/cYvxP9p51Agu+UIVLT3k7qOwVGATRqiH
AUUtXzBMFK77NDMf2MeOaozPyu/95B2DEQSzSTUZDdJ+6FyHKpTkhOqMkSge3Q9JUf2JHDKZWs6r
Knrp4HX5T5STMm3xzQm+z8M07ANHEFKeTHFuxM1yj0iav3OAnQ/Iv6QofcfrtpQ1g0oE7N9BAsM2
MF8KNTfvBCWS6Tnz83FuVtUg+TdvCimiI0fbnx277Jtz36P1CkYN5KTeEKwri0ZvFyZmAi8Rs+B6
6QIn+QoBTt5NM02NJ5EGFbu6rPPMXvYLB1CofGYfJ33KUqap4btIDq3EaNl60eM7ee66HFv/nnpo
jtwkQNjsZlXhf2PlbJ56Vw4QNigqa4ctb79l35WBHptvAr6P9ToSErfWC4mvteEm7R6FFg38r0pb
A30MzhD/0pxP82MzwIuQ9GHoO8TsoTk4BJSHDZC5Am9U0GbmwQ/8kTQck5alfqM/KYLdFqQFc83x
TFdboTV5RLCYELKJF4+sV5WVR4+OBd3NTia6HrbW0tb+NUobIqWcYcI1K07AH6C7wFYlZOasLT+f
Nhcz2hX+Y587M30K0AmrkLF+Ey7K/7mwUqKqmW/BawR2A59FBneZPIVFcSanQpmv26UYgw0zkXR+
BCUB3jXsZLbEcH/smcMw3nx2TRAMgAuRBEQuYEX27HQWNRU1W1C4jx5rylEWWwWmq2enpJkDgHHh
OZHxjVGr7Y4oCsputBsdQtoDAFNn7bCNe8Ejb2e7lNPJbUNuz/73EuAsWKtY1uWOpXRIgJUq2NM0
VuVr0TUNC4+0nyOclTdsJ9Mtjr5dzAGVhG8PVAWkXpR/9tzBpgc/C2R2FmmfdO3Ono223g3YLf3N
9AFcxi7iuXOCuoU7rxb8b0Q85NMXCAc5B2MOzw9y6u1sWbkONq4v2/ZS3jduLAFAYrhsywE7f+cD
YuEj/jAAsJd30gJeBEknLeL+uaI18Jnd7RRRoeBHvwFs99lTXfsueG+cCvvc4j3kVKzxO1HmqYJP
+p4EHQROMn+fO/qN4zxiy0os1Fn5c4QHW9sRIwQLihs3KYrSi+mj6isP/QABQCj+StzA23n+gNZ0
W3/PJ+zdqnlvkin8YoXnV99HHhSURuLr5nhkhU3zUoJmgByPBngNVY00kAEI4vkh/eV7ZsWGUBwH
O4J9dJLTWWO46ageW+rFm+zxkC+2OTfxGHYvmH0m53qDBDT7TnYgCzamr2faRPqQ+4gbk5h/pq6o
iJ9ZMUle087InDoWbTV7yiq8L5qJGERTv4tZLaX9rg58/VC7Q3aUOqu3tUjtH5pYH1l6nPnY0ei1
qe+8RdJThSyGQWvhK7kjp2DbmKiSZS+qkiGo57vhT46FvOOGSCoITgA1bLU8NRY2q41bqPGjjIop
2GcUV86wm8KAzgQnRY1Yg2QvqSLk5gGeAYp/KKflo2QJhlFUlEs6E4Pg2b5mJ+Xd4JecMFaDVL55
YUHnL8eIAGjG0DP7INe4L9aHWA0Nq6PZXFhHlg2RHFU6P/vYM6++1QsXcM88qgXjjcV/2JXz8OiV
TX+HiUcfaMyxyO5kEsNFOYIimAMd3CT/EsRrUA7Lu9OZBIiVPY3vNnlohcJEPNQeCi7hhPfVPXBY
iiglLINnFky8x4XlpxY3skAR76SXS5HJLVJRPUeBKSjc4xaHVbKvOF+HsFFOOFBRFyMI2fmW49aC
DyNwjbPOcOGW+6pnCxrhQXbho+MvPBTepDK+90OjvuGurNIOtSGt0QWWBeOkc3CJG/AK6WzH/hMO
2OSytEVeATbwB+txWPyRQrM68OyHqRadfeJeRoiQKaz5bOi+ecxsy4Rv2vSWuiEnZHOMQyl3NUGM
ExW7873rzuxkrcS7zIxW7cfgsYNdo8TJX6gsVfJKG8PyWluaUxuzoF5XPm/rE+2IyWvLFmeND9ao
X+weFnOiOzM4Fz29OmuYpwF7qJQiIqLENBucQe5njzwXiCYxEjjWNtF1wPY6Lcg17tpCL0RYxoSv
6HSqQeYBAXZRfmm+oxOVJmnhUe4ACjUY07XIOT1IjC4DCcpD1tmeTjcR30+OuoXq9XM6Mllu2n4Z
me6d2Xo0/myRMy5ugvbdgp082o8pSR1qlAI1fAqwi9nL3E5ZBILObpEl1BgQkyFohZocwZqadtZA
16a9dqgzKKxV7xr2MLVPFwgweyPDebgSBoiW+re2m34gtjiYmRglsahuQres8K2V82ao47Kzn+Hl
pvR/hxar/fYlcUDlvXV+NUwXjDqWiX4FHLbTcMf+jC8Ynu8Ju/ze7/Eb07BWEOm9Z9ZbqOFwtR1E
OSALQBAH+kSIPqiZ6fMeTd9fNn0lq8+kEdWwT12rZoEkasft9ykPsp643kRAqFzrAgunc2BdFMff
4sHljnWY6Q6dzU6U+ONU9/uf//i///X/fk7/EX1Vj1U+U2X0D/BXj5hAuvY//ynEP//Bbf32fx9/
/ec/GUOgVCoN0YVTW6BQuPjnP79fEzre+Lf/j5NFRUf6ynwPva6uN0w+4z63c/HuSeYJ0n7ktAnO
U8rd2sHM9NL4bO6njL1Wgj3pzz+N/usPIzUiN10RAZlOL7htUP/6w7C9m72R5/63TGD32AjXBB+C
TEu3lUMxF3uKVIgD11nMkeJ/+cqE8pWStnY8B2q/4/71laXLDsiKrfGds2K2b4qZWhYPc5zWXnRH
OPKnCAFc/fk1RfDXX9cBOOf4wkUzhwGnKXf/64tim0JK0vi9KQAZ24vv9B7gyM5VxYp9LKun1cjX
hluzaZV4VJLcKSB8FeQ8nR2NLGTYpm5ofa3sg4dMmyJiNT2HAgo2b/5Ei7rrbErN8DyKPvRPUcFg
c/fnX+JvH5ljBw5IYV8FrnRxWgX+X38HyRu0qGiwr7MWA/YkM31Czxu2rbRBdTkcaj5mKaPjn1/1
9qf+y1XrCGkLClZQMblQlHBvV/W/XLXV0maxCr3qGdQjJRam9Iu7ISNZSIx46dbIwZr9Mo2zx9in
neN/uEzVv3l1x9UuV6vkb7b866v3eGWbtrWr57Aau2tWOOo5am82XfiI/8NL3a74v/+ijq+kgzHP
C1z3dgn9yy/aSsdiIeBWz23HZFli/FgTJmp2fRZMu0bb/uuf39i/f5xCulyQ+A19xXUp7b99nApg
Tz0Rf7jSOkluIQ5uaxZ0DMBySXlA8Gdv5HE8/vOr/vc3lFdVCPiukBzClf3X3xKNg1+U5du1yjii
rxbL+xG3KNhszazl559f67+/oy6XKcqYrwTc07/fY7g2axuJLQQaWcYXYQSHVScFXkImLblJUkTq
/vyK/+Y9dR1XaF8Kl22r/tvl4pIE99Cvb+1At0w/CLvv8y2SAw9IEmJjYqdbMk/EvP3z64p/87by
wr7HR8nNNHBuP9i/XDzKwkEqgzy8YsE6Gctp8l3jAOSNEFzo2W7h1Cfj0nwvPPHu3op61lnbUTYQ
gq1ouOV6pB9GhjqvBGHguDK+/PkH/DcfhcfEiQztoTra9t9+vjo20dhCr7jOLtUkq7jw0OUITLvn
sqX4Mcn/P2dnshw3kmzRL4IZ5gC2OScoUhJFSiVtYCpJhXme8fXvhN6GiUxLGLurrGuhro5EhIeH
D9fvLapv91dcelzMW+g4KgyN7cCHXO5ISLo8O6FiPutcbpCBDBC0VAUASNtQOBvQSJ1MW6F9z/xJ
e4hQyN3e/wE3jgSHqfE7KG9ptrGw9KTXmBPpAvFsd6N+Ts2GUlKZ+qBx+25lqeXTjpM0JSYIRwui
Db4M4/Jjg3j0Oycr7WcY7dxdyWDtAfw9SSH9/GMelw8lod+GAVhjp2k+NBtFATqgnrPT/W++dtaW
q7kWP0bly1Vr8cy1qLkA5B+tZ2VwdQhvR0c7l2n6D+P0hPoFXKx9qk47hmSj/2FldIA0zXF409mG
yx1w56F2rdI0n8F80AJVrFHsRgpQB2dOrA90pT7W2Wj9iSqnfLj/zdfnbPE08SxqGuEESIvLlXmd
HOYFGu1Zj4litXgoRgifwnlnRE3/7/21rq+RLYSKSJ2pc9tps12uhdg0mhuN4z+rQBkPauPKZC60
jsCj222ujvHx/nqavJcXj5IAV2kIfAvTyCo0UpcLZqAtekfN6PAFilY+IGwYGyc4irP/QtqKxsFu
B/WcoXADf9QUoHAnZts4T+jZzZ8a2Cb/LcDZG6CyitCDVTyHDCiqGTcvyzB+ckPL/Xj/By82yLaB
snMLhK3y34bmLgywb6YOrlgtf9DnfD5BFVafCiXTdvTh0ucgVNdu3vV6hqrbnAiMvS7F2sV6Kmgj
lNCTisakizhtPjCzDn+oD8U/vQqIxZ3D/Q/867fenAhfCFRJdQREXg733l140h6oRAF2qXqghdy+
uqaSHXkF860dquM5MmbjH2UwEyTgRpAgZdYmx5mm9U4lddlbuj6uvOdL1/P/v0cQLGCPUBq6i4un
pVCpdDpMSkBl8ixEzrM2fg9x6Yf/+SXdt3MdjpLeR03jYw5WBn5hSFG/mGgTOZ6B0OnrygYt0py/
Pwj0kWMYOEIaKov7SJdOAynZciRBlvZbuKDBJ5hINGGcVqx+RDkS/DA1WXiMEGmcjIPVKep/aalH
4a7PTJqM93/RDRvRhOu6lqPqjjSXyzvkqspAvD+24ADs9ODG2vQFWqnpSMnB+KNq1Irur7dwwnID
eAk017YBOeuqvrDJpEP5pqPC8VBBFp1ty1pVKGfDJCtodwPHPzlVbY9PNUXtF4Q1+3rFRHXpFBYm
SgjLe8/+a4Rfi5C96VLEYpqweQjHdDq3qNPBCaqOX92ofiLON2HQCj9KydrfmWzTkPkavEgVlXIb
zdQTKknwitPSGTcC+BN8wJrzX9ATmAT2EG+SWCVlYzzxpeEpgFpCtz+Alv15fxOXh+aQLXNg8ECa
JDxUVS8PrTGhMSRhT88lPx2hG9uCt0ZEH3n4xFZDqeD5/nqLV8R2HNt0LaaiVZ0+uPvXEb8J4EK9
DgU04MrZcdxeZb6TuvNIi7EKGHPbpNnEs71ilwvfzpIkojzWBt+pqZq9uLk2YwmU+Z3WM1u1PAmK
3ah9TFAVtWazta1q3EOzWKwYxyIsY1FHWKQAmq1bksRxYZwI5U0ZSE+kCBzh0DTMGEyzPtopnZJT
pZb1dIDrS1HOY6OVLb16IA3buKPps/LxxvUPcVXYRnSeUsshXlgccK6C6qkZ9/IQ9VGHD7TYwvY5
A0me8XDbXfOP2Wk2E70dtb6dEcDPk0Gx1o7Ti+gjq/nQ0mtVv1LUtaiNQCCsRt8HQwrlgOOFbPMp
Bt+XPFeQcfg7lZaa+6sx4dzca6D1cTxhV6vPJXytIclrBUoOLgv460FEtyGxWTlFaERHQ6mp5wZW
IDR9MnOkXTrFhSLTz0iNvKHLuh7pxghg/ZYRKSV4MQY4mV9jYPXpJ4JqmAjHYRw7fYN0BIzc9232
6o6QlruWYcBSQyan23KL39isDlIPJQTQSXaT0xdN/MHe0FiECEefy9+UU5yVQ5PG8daxYPv00lRd
42+Hk5OO582CScPUNipkmacOY/sZmtzyC3KowcoqV0/a/y9DRq1zKXhpF99VQtwSAzXPPGAaKDhT
LzzXpoFGi9kbCD2X+lnJoFdE+jtk4gmlkrTMmq0Ip2QltFx6cn4IiaQFMkaj8OKai7d+TAyoLhEG
8ALXHF7NKo0OOYrUXo4GXw+3vGR/jIrSI9GtVjbhxvXQKUjZFAkEGcVyqzU4+Yoy0lALYahwa+d5
9DGDwWg/SCscGec4g/QRSEQiPZxSiPl037RunDSZjIFdEcubxt8n5s1Jh1mjz1MGhjLINcCuIEGz
30qURe+3YB04m8ozCXpXtRexQj8UnUCDnJOeGUqE1HS0Hw3Hn6xDEA/BN0D88P7f/7Ibl4YTFTAk
EjNBGbMwrrgJxzLMwtBrTMRwzL55YG4QMH0HpszSUcK4v9wtY4Z5WVPBfvM35nx5Z2o1mVoaYaE3
2CnP6JjU+Dcf5zGOyQGCBwRS0hJ2jSkuPwQ+jYHJabWPal39uv9DrqICjJnCONUmYcvi7zIs6c0R
3EAdZB7kqTqq6qMYHY8RnTH5x0SmdN5UqFUZP8YGvN6W3EmPdnZBnXgzO5YS/E7EqJYf/U6HaBWS
lnq2lQ1NDcvY1Zob6MamIJaMvTiah/JpBozUf6w0wZC/q0Jv1Gwzv3ONU5GbNdgbwLTQct7/wKsX
nMfUoMBO6EkobJiLfB9+SKSjdcovDjj1P5In9tj2PcSuQIaQ/bu/mHbLjAQbaoEeppyyTDzAM+RO
xCMBX15q5IcQRqFfTHdCkJ04k33CqQmSUaQ354MOYqCSmlz9S4kQT/qBfzX/ogOD8bfCaaJHtLK1
8oB8r/4rJobVVkzwxk8lJ6PaLrhhNsW/hQVOhco4bxN5sGDOBhBtVGrNQDSv1qw7xWNLde6/+7tz
w2/a7ArbQgpo6EubH+1Yp8quJN4wuf0ORSELMKyIvBg3digNvfnQGAEKh2UQv95f+coIkAI3YFDF
bfNA0W+5/NYm1dBjqiLs0EZglgEePcjAfHbRQwbAe6WodsNJEuBbJF8M9xkUVS8XMyzmALSyQkDP
cMZzy2jlVpuS/+ERwk/RNBKmbpNYLaL5AW2HPmLW2WvmhBom2GZgo6qmIN8JnRIcCh1aQxMQOD/N
9vd389Y5Epqptoq/lHXqyw+cgeS4rVnEHjpCKYU7vTi2sA3vQofls4Z5VSajzG2gz8Px/srXsTHd
BumnMVjeB21xmYGvG0PnJonXOmYhPoYK1Z89eijhFz3Q6eeOiDSialGM/vtNV8ZS8r0ny2dk5/KT
69I0plrxY69E2WWfDKWymQCyfxjH2P4zoj6HCEZQMM5ClbVcefOvjFfWyKnLq/QIKaUZ8jjePLqg
xoPI6Wbds5mf2xb8rz7Pug8LYKxmK+nV1f6S4dCI1OgA8pFc0culLOAcOfUh3UPJWWf4DjknAdp8
E9jNuJ9g3aPbq2bvdURsqlyVVwhoP3Hr5aJ1ClJ/Ug3hpdB2PJBmQWCFHNAmn9vo2NL2WNnP67eX
J4FEx3Yon6k2T8PlgrrIkM1JMosnj6kBhiLRDY/j/yobBQKES6ZNHmV8fZnD2x4y5MGQo34oRuhq
3mnN8mnSBLUHWgOY1cKoTDtOTD/wTa9pK/fYtIA6YaTId2YtjA0gXfUlZzRt5euvLq9clHxP3h+W
dBe7HfmwYY6qb3hpE9shuN1uBiczEK9vXEJ3D25DiKiFlYlTDWr1vZEdq9OlJNLQCX/wxZdbb6pa
jXePLciW6MF/qwW6ARB/FMUTcKwEeoygYczg/dtM18fGR9K/oz53ueasoN6YBT3BHIJhzKJU8d5X
Cvejg87JMZAsb2Bhs3jFqm/cWldGkjS5TF3jdBerarQ2hqA1vUnNDBUiqqaB0ynwKcZqIRDa+98o
TeUiBZP7ChMkV4jHnOfncrUsFV2sKLnpmSWeoQ1FvqVfrx2icPppwGPo3V/u1seRBxAuEnjwoC8s
t2OILYL3yYArYsq2rR4hkacCZckhJlhJOW7Zq6ytGjrhMpHyIjCvtGqYTVorXtohEKEanXtSIOo+
5CI3zi1o99c20rQd5Us4Ee9/5bJ9R6lMhuZ4J3IuEs5l96KG9QDq2ND1DDjXMwdg81wWW0hxxnpT
MVHi790IBNoelQ0VWV1ke00EIgJ3cvcQYBs29Pw+w/ob/t0YekwY9ib1MOfQTbwCrPD1FSTALSMQ
UCjg3aix4sYvjcBvfT+oI+aAZwf8YQ/uE5IMkZ3ymJRmChNlZX+uAh22R4ImMDjSJlcscpgZ/H1Z
TQG84lnb/kbKsT4yi5o93T+FW7bm2Krm2CAUsYSFaZutM1aqWpteW1TtF7SVsoe2hdgpamZzxTde
L0X1QjMMIUN4ApzFByFKYCkQUggC1F7d+mGr77vKhOY56o0VRyjN9vLCykKJysCxo9nXcJcksJqa
QUABat8BaRXAgCz0qP0KNrw/UDx19oDo/d1klIzGqPCx3N/U64ee5QUdcRBHAJL/Wv6bmMKAZwm6
idz1ptCZP6Sl+ZiUcNxSYvMRoQdxqIeQB9xf8/omsyagIoGNEhk7i7ARHkakACdJVUGp7lmdRxjM
xGAgzSjyJ6tAYbkZemavC+XX/YWv7VTGTliObENKiNHlvWicoawqgECeHWe2+ViaDdzoMCVXydf7
C92yH5nNy6SKMsISRdErVl9NBv4ihBrCQ7W7/BDZ4WutsrX3V7plPmyjKau2HOAyz0zCVo0mPXC8
MqwVwGt2ixBlVMcP2jDAFpfkVf85SUX2fejU+I/F2/j5/g+4tacyiKBAY+skAYsXgNy1VJRssj1I
o+aPPsyAaBiR77/fx5CvER463BS6NUucUR8LUxHQJXhWGMc9pKZt5RwTyovv9jKsw/sJEo+iM57/
0kYo387OXAo0LUGY/hDmnD8wRVSTw6m/7+/cjWtAsOvYOpg/+R9pRG+unjBDE+i0a3ljOSl7X9Wy
AzXucdv3FbrawM6IsRFctmiVrpzZrZUJ/XA5tjA4PPnnb1amzyOR4fgcpsWz77AlxTs3bxnw4D2F
rTYW2RFGv24HnGyt+XTjZlCbpP1FQxLYxfJmFFHPKGnYCS90cyawFLpbU5smu25wouP9/b1+BQm3
XOY7cTYqBZXFexHGSv935NJjbJg2lj9FwykzKapQJ4ZmRUEk8P6CN3wpn+XQIOLd5a/ltirwUZVl
jHvRAmiUe+vcWS60JpGBeOJQ1DsB48f9JW99o8DJaJgqVmQZlydJ3jBUULIZnttDrx2AnX0AHOTD
hlqY0Msk7oq7uXV8IBwoU9rkoABnLteDDHtWJ6MyPDBI9YF5ReZC5xktksF5v6+mK0uya1CRui5r
RO00VqXaG95cWO43rQ/7nWONxcptv3UTYPmwKArhUsSyx6Y3Gvx/EK94ZQVxcuVmyldkAPJd0Bfg
2q1Gb7aQMP6IhP9OtCaOhTqEIRwHiJ8JyG8Ro8Fcn6DNR6CuAfnNN0zA2l+bwv2ma8CrzZGRiFqm
Ze82F51wEKZMmSQYtnTmby9+0Yqw7BNqoBSsjm2QBDvTLfyXDj6SXcVYZrQSGd6wTx0iRCr3LgcJ
4uhyQYgJmN0eSDL7tjGRto76s57r/hlNIlrtVvN6//uu0BdyV+F4JaGEAxiM3+I+qHE9WZHbGR58
Pu3WCmLYbUAZ7qJhYCJhJDbY9JEB10ZvClKFvn4s5HzPQO8XVoewGVY2/MbzrFNgoEnE48X1XJzy
iMbiVNiD4aFm29A1d5B134BJYTrVRhLyVA9ueWgYYThVYLCeHTtOD/e35MaNJeeUSBQoc4DSyRN6
c+SmPzt+1NU6KjiDf4zopntjVTf7sCqClY+94f8MDcwqLUcH4Iu+eDphDjTgJu10L84c9YH5EshQ
u87+WsRz9GcS8fTYGr264uVv7DB4cQAAZATS6y6cbutaohejZXq5CocvZOJuNyMJAX3LJq0Qk930
sAk+BS2MN1to2cWDMIewW/lyeW8WQTzvKTgei34Yd3lxzLBOxvD1kQBNCC1+j5rB/zz3oT6//zaB
m7Eot8o2Pfwyl2dZpAPke4VmeJov6Lt0UJkWZaMzlM8wnpHT6X2/7bh4X5AqnCau6nI9xIkHdGPp
ftWKlv0eFdP2kI5XngqmDlbezhtmKhv9uszuCSWXcFCI+wKlNlPTU6ncbuF5HdGsbKFODvQQ2vL7
33XDKxF8AMGRKQi4eXmcb+6Em8Rzb5S8mhkY9Re3J6vbMPqHwJKBfAMKr67jryx54/swTnIsLiFv
2tJMGYaJec4c3WNsS/1QF1ZJsa+BuM+G2fT+1924EZQyLarT/996WFhJE6Hn5sc+Ck+axOhYkG4M
mwBB8B1Dc0x3G/34XTEG+zBAZ0CKOVnP93/ADT/AeJxDs43bAPhy4YSnKBV55JdMVYbDrDAZb0jo
G3w3MG7oowY1EcidZMtMllOt3JAbJV28LdNNQK1JishoL4+W8eWqqYowJQyyxMSEoA/HnGojvDQj
m41ul+JAzReFydOga/G2d1DxdubQ+WO2wt7f34cbXoFWKiku+GYM++/QyRszS0ZFJatWk4dZSbQ/
WAZgrzS23h/Mv11lWUntISHqIMZPHiw19ne6O5oofkAI3TpZ8VVY7vMclbXXRfkagvvWMfOwCG4S
HS4mQC632swBcrrMqz8MTIOZD1MNg8OLG1jaF5qW6Y92VGEAFFoqxpWg7cZdks0fyiUk8tBsLd6Z
uFV0G07K+AH2h/rk5I1+jGMNuYogWnu//zaSFp7dcf5Guo5gMmgZwLQDf2YgcvEg6tRERwVUK4I9
UZYhbdGVXVueEe7r/EOAQiSSvmMOwPtUVcwaz6hGM0y08pxfuy5wk3R/ZM1ex00unvNAq6Ewg8Pn
wSg1FGN1rZ6irUrM9xnzqp7EMI//3Lfi692WeG2cJTMaEsS+cCcMRAWWqsSo0YZjdsxTNdpXVtbs
hG6uxSrXFmVYLuUZOYIFgtpdHCzqrC0CQ0y0xXbV/Ay1KIfEkysKmU/eMm4e6tlOnVwIE9/9iRJI
yAsOnoehmYXT6O2yi5GQ9b0RLrqal7TOHrsozIttmSS07O+vJv/fLk2KSg3tYGxXY6Z2uZrBuCqK
I6Br4bR1nlJY0PZ+2SETg743xLlT17VbvZQwdcrd/q/7i1/bD+08OYbA9wqqCwvfXDDTIQakJz0r
yqjwpd20qa2yZ7zedjdpEFUrIcS1D5TZDZ1+Soy8BldDjUYGcx16PF7rVxRRrVQ/DqBYVjzttY3y
tNoUhmUcyNzS4lYMQoe9F/lybyKo/lQ0zvykMD7upW3urqU0t9biWVMp21DqJrK/dHsiEmkJ3mny
oBeSwI4MBmqIvxlRTtaKszeWInGSkHkuE1ivRfwVI2LfDlCJe1Mnop/IbKWf8lhJd8o8xytGeXsp
iPToBII7Xfo5xDhKFZ6rHmrOYvwEmUh+0gsz38MovoZ/vmGCTEhIyAlBrGx6Xm6g0/TI9LnZ4PUQ
fR2dGuLsLBrAfBRwA85D26182t8hiMsLZ9E2l/AmQdMewsfLBRkiVsPB9nsPKcEMnU3His5TOPpf
CrOyvqM8oR7rwoGmr84ondgB79iuzPThpKfozODKS1Ro0du9fxOvnZ2FwyFzAYxEDW5ZCctqZOH0
GLEraA4g1NCnYC86P/FCaGTg4BiP0IKa5/tr3th6uldUVcC14c6XAX2XmUOewsnpGXD3/qOAaP46
ViGkmRBBHLQGnbr7692wKhkaACBgwMvG7Sx23h1h1cmizmugiPZyqJDP1PjnkxCNdvwflmIUBuAC
uTZdusulIq0b+zDVWg+KrpR0O/DPhhKYh5DEbKW9duurcDOmLKPI2uLCnhDf7uC8iltv7KPmk6No
7pGAV3uh0OGsbOANIxEUoimckBMJa9n0jODXKNVKtJ5ajZDNK7V7GgRiqiKMh8e6mqCpmov3p9QU
3DgtYmhQLmScl1sZuE3tiEytvWKYgZvsYDrxgaKlKDZmKFOH8CyjfTaGR1r30GAVrpH6v+FkKZuV
lu8NcyX24l3WACVSmVjEA12XonBcF2DA4fadPrcoHYTnvK7goSPJUaA/7Uw/3b7bkBwDxyRBTay7
fJ5FM1FomM3GE0Y2HicUtw4R/C8nU4Ez6f5St75PbjFpqEt06co/f5MgIMg1JkhGEZ1Lrh1fdX/n
c+Tvwd1NsBco/eH+cteBh0XXi9eRphQd9CWaVu960sbQqj2Xmw8RP8PtE1IZpzIvPiMtFJ0aqdIF
s0+zcjdvfidhAAkwRYQr4AU8hfmkoMvrjY0VvUDqkf4z2Fawg3hBMiqW9f7+h97IAqlQy1tD5Ask
YPnExIQZZdWWvWcxhQUALU7QKE8REttOQwvDTFMjThJMkQOrZDaPJExZ8G9SK8mPUUuaFad77S64
S4wWyXorSLWluwgnuMxhopmpu1VDsEN/bX5y+6SajmqjFWs2dX3I8ubC3SBnaqVtXdpUH9bxZKaV
6mlVgYpZnEABv0OkznidoA9/cW3YthGcipNd3SXlCuLx2l3RFvjbzcYv8t4uLixQI03ywqkePZJq
K5q4/KENdfSnyBUIZVypEmy1sfPz/nHf2GCg6ATUlFaYp1riLGNoWk1rQJA30OCTM+PW+ZhnerNz
giZbseRbS9FklTEtK9E8u9xdp7Gq0LQoTg1FYvzIxTid4UuBd1CFd+/+V8m9uoxaGFCXM1om9XOV
w7xcKuCNlHT6kxeAmD7QVrVgbc6tUwr674TcLcCARgEDE5cjBBNlvnKHbnypAP7OcfIWkC0sHgEH
Jt5MzpR6hEzFsSEV2QxIkmwglFsL0G4sBXqIbggAKcbwlk2lRlUMYs+k8krA8HvNndIvGcpIiJ/W
0YoLvGGgFIXoC1KcImVY9stqyj+IQo98FaSowPtHpfHAvGcI10MQ/S0rucgPNdelePdTRr8VQgWN
/JKJdkfuwRtXDz42msIQ3UcDZRDgS4GYBMG1mOddC03er9Kth/Sdw7ZgncHL2IZJSC8HqRZrtsgR
qohh517mDmV2nCvVzQ5VmEDomNkd+icFVd8VZ3drg8FnyaarZHVYYjipC5Z96lCJnhOUUv3K+hnB
FL1xOgEPul3+zhV3DQJx/brwmXBIAH+QL+myk6aNUnjI9TOvrozm0Z6b8tCOesYQVpUdB6VZIw5Y
rgfcWFb15FQVRT1nGZVoHUy69uiY50lLiwBiegMBS6Rtw6B7ils17fKNbFGpKxa09AdyWVoLsm0u
aYKWOa5aFHnIvLRxRuKq6U/lBEftNjNqGx7sDsbYPNAYhMssZxfSwN8Pzjjs73ukq2cV44fikQIU
WBNcwhIVXFcI8M5ZoJ+RDWop5lZjPrzUFvilgztHlfppRKzTPviK6/uHEsYQVLPSMgkeh5Ia+z6E
lz5aicWvCnT8Jgo2hoTPMgvFuOTlxQoDOwDEWk7ntKysTREE9cNIZ3VrMTYDlCJE44YJ162DmhQ1
vCQ4lqirvTellT+Cp1aGcEwqgVG5/BEaL7wSMU1yHoDp7IXDguiIj54Q7S8VHeOVEHX5xsvlKKyT
esh5esLUy+VCc0LaKNP7c2gPY/0pydyU6aRwQgT80GAmsdjAW5ug2YzgWzTR8kQQYcUc5Se9fZ74
DcDGKE1wyVWQf4vnCbL6CP0Msz+jjqf/Z89T+jWtw/SpbsJ+5XOXNSSWogCJ5YFyoKu7nEmdEflT
m8Hq4MfLBToTVbO3ScBWnobra02phf6hjCNwYMuY0c2snE780J/7vpwe65SxXkgqEKRJR3XjQGy3
uX+bbhyiJFzhkZWpOHXPy0N0Y+Yzc23uzganN7z0SUE83mXGNGYIHWZ26jHipvuII6JZvAnS1lRX
OgdLX01LnmiJUIbBZsBw6sKM7DIREI4HzRkji5EniM18Sg+M1zFMklQC0qtciTrUJzMD+e41PqWr
gTO5PJ/OE0V5hkBnEUt1udsL9NjnMxpcge6e+prEPtk4SD+lB5i0a+fBofenvuYmLHmU0522dIdt
Pau9871DZEV7GmbHMY6prUfKdwVuvfJg9DCf7xUV+oJjw4BZUG+DkXLBr9Cv4/ST1sUCWY5CDkL9
cFxEmJ8bVMuh0IxCCDjfe8KgSngmNPozXJNlCGVGbgTeN6D3FVUvedihAt2iZ9MoKdMUfZ8/dEJv
D4YWKStR6vWFMcDjSjgeHkJm8ZemlRjoVY/25J9VFSRpTO61De0p+/ruz2MVOsMmSR3Wszi/GsHg
Qjc7/4xcnR5vgqaTNFFmP1A17KzSOTo24PC9GBPdBEuaBV/euz6AEuY3CDPAzaJ8cvmVoSjykREr
9zwLn9lQPFW96Xp6TnOY+D9RBgx2SZB2LjRddrs2n37tLeCyIZ2hdMcoIeHk5eKQ8ZVw2szueew1
pIFUK/sQV072qdfgeqwcVr3/sTfWoxADFZ+c+2F6Qf75m/jRhd+2D+NRnJukQs64MIwendOa4bKm
VEgAmqBaiR5vvKzQ5RBwkIZITMPyUbNtnwC8ysU5mFs5CoLQ+VyQfqgTPXJR+QbElVVY0MgATBNF
BM9TxLTqoIXZY9K4ab5ynW5tAdhyCtTcTkmodLkFdQofAE16tgD1CU8JxheIwqu936vJY1Yq0Uq0
c2M5OiQ2g2MAW+XIweVyQx6LFuEn6xyMcbYJWwZDimCy91qgjZtJpbtw/4Sv4zuAbhQtSN91WV1c
vAejyV4iSBN4XYGKwWYudZRIYRDRftqFn3+oestG3msy+1fI3xEkclEqyU/3f8P1i8BrwPoMLMJy
ceU4MptGsm804LNGrTh1DULtSRSm6DNQJMkDyA1T3N0727nUUGnnwvnIP2W6Kb3ZG9POaHJRJBgC
DyI9d5fRMz26hcgPDPavsVtcBy0sJdMTmZ/QA1ucqaFSd0YuJvDQEVf0A/yTQbG3VOY0933auO8F
u/Jl1C1lAg/jiOzjXH6ZViYlMkY6ssxCac7IXCqbPLOT7ygarxUmbt1WQEGUl6h3YbHW4naUvoF0
qNah1mZZ88FI0O7MbVTKaBOjODAM5jYeIUWFRA4pcyaREN91w8N987mxvbw4pNUkCBIGu/heP1UC
texd99x2XXEYBuuzM83xBx8Eyvt9AREDwQuOn91dlnyi1LVmCxqbc89+HJ0sV8tNbSCLsM37tN6m
QRa9k2oSrwNvD48q1V+SeLLNy8OMZhNa/kGBMG3U9EcQDxaT+Vp1YqKsXeGVuHGYsoBHmYkeuLyM
CzvVgyHTAiQUznPZUCeoqkb945eV9o/dJ6iiVMxNe+bUjsg7T536OJtK/A0RQHPFJV27wL8jZBgx
0CzSG+my3tzMsphbg7Hl6jyWikOhtoU3q06SR6eo67NGhn+8bz9/uV0vkwpG1ghZSKRoFZNlXy5Y
tOgbol5Snl1Ea6AssdNMKTzoyIX9MqNEwQcbfgY3ueSmObauWSnPI1oo1QdrUJPqP79SJsuzo0mx
nwd0UZGtqZvM+Cnizg4Q5RmMMNqafhdl51Gfyu7gakMON3NUI2G0iXUdCU80B9H03aDKE83f0RMK
1dfQFcj2HLW6asKDZSY9cH1GKfTvKlpxv6DYQlzRgSBc7NMhDpJPTl5k3Sby61zZ39+hawcNdzFG
wUvBvAXR5eUG5Uahsw/8/Kgp/aM7zs80TMcTfZHs0EzAedXRH1dCj+tbTaQuefsoecom1GJNRTGR
uLYTCFyRcNxFNcLNam7ZCFtRg3zv54GWIqpi7oJEj9734vPiKctDJUvPYzXpX010K4JdmzjNuPWF
3o3Hsh+BKM817nRl5etsjJY+8zo0KrnawFcvV87cIKtpAndnGwKgkZH1QAV8ogRIt1ALSQ6OGaEY
WfWots64uBXHeX2sJIBMKlDXoW5GEfRydYa+qppXazxbfWbAyc0oIYWEcd9T2HnMU2f+nMs57Pub
feNcXToSNNaovTIwungxOpDStNxRoBb6GFanPmdq8KTqRQgtdvP+pxCGNWHAuCmb3rS7Lr8wCtB9
mLSmP6uVau3tBqVw4ht3M8fGWpnqajP/YsJ0qAEEWQG9rsulBHTN01iE7bkEaomGZlrtUfgbnsZA
1bw8ThN0VJM1SOnVZkroCaUfmluAxOjqLxYlrTSHImrOrR9AeE81zHoS1eSW0KeVwev9k5PmcOEm
IVgiIAesBJ6U41t8YTTFiG0iyXLumsHdj7S3nrKhdDcBDGX7icHF3ZQQPDpdLuW5K3Pl8b1+nmTe
JYEUsmKPZMDieUoiUFEIHVXnwmBeHS5892jmQwrV9FyHH6EyTrcTbSeTX4CU+A4V4kpHUOTd2HZi
c+B/FPNpH2DJS8qaxC3QTna0+pzNBiQUbWeheYAE+CaFxvbl/p5fvYVyLUkeYtAYpuS28IKdpUOu
WbT12ZoMgKw5cpnxJm9hLz3gUayDGVa+tnJDb60JpJxAh54ajNNLt2BCsFHbfnWuGqsMT2WmheOr
XStIWRdUhZ4FU/Pv7fvIPTXpVOKJZKd4SZfqi3RUks6qqOt1xR+bEaqtPQf269RB8XF/S6/ryaxF
bIEhE1oReC/2tIwj37ayrj4rnHDc0Zwt8zTYpnXbULFV/Ek7EQ+42d4pS/eVOL209mES6c2zgnSp
H28aoyraFV98Y9OJK0FcAXqXRdbFj4JUpG3Rs87OMYpu30Ak9j9I70NlA2qvP1KWCpr3HzM1bPJM
SUsk7/Wl7yjz2RJKYWTnLs2qhub0qEW7EFm2+YdvJuZXo0UvciXE1OUdvfQhDLtQfWRmwsCkl7mJ
mgxGZFElO8/gOjKxmbk4Ubm1kCqc4DCRVTI9TMsJXlgDkaLPtp3Hw6FCms16miodLpvWmobil4a8
jrEtLa0N/kosxsj6dDZFEDcKVLfbD6HrQjmH+NdgbcISrbIXVYxjfapmu2yP9y3qxtlJJlxiCMcG
c7RsUISF0Yh8rFJAuUV0yhVLPyVKPe710notnTBeaT7IzHSxh1SLyVgltzf55MIPlllWaGUUN2eV
9p6XjG3zkItprYz4lxF1sQzTfWAneNJ4qZel9jp0Idiaq+GM3kovziS4OUwsKroih8oR9Lh9BSi/
vRsV5BFeKuhSNS8gVoNC2kjz5HsyozHyCXnowf9KdcYNP8Ymwm/TznJzQ9+jIhgg8pcQKEux1rFE
jQ3FTPtsDSM+nXFQBzr4qUqNvRUlfnsEZB8pJyZGKbjldV4xCAjiQD9FpdlrKECXwtokczqJz7Da
qhDk+Kk7/2gL5GmRv0TP699c0dRwn/m6WT6FrhZF+xS+jmEbNcgB7VKnmsevqWnC+BLpev8fwhPZ
9DTnWts9pFOoGLDUGuGsRZspzHPFq90KtqGNpsOqkWyAdVjuE4yHvkM5ckJ/6L6RXT/19D2IFSXp
MvPSSzwHUBZ+A0nAuYVLdzw1pT4izx2EUbplYqb5c3+1q8AUjDCIA2JhGCgwg0VgwQB5MLn0rM+j
nYoq3MEjblafEKkX4phPY5T8aasg7rSdg1qZ2EcjqirP93/CjQ8Glc28J4PKFBaW/kkZ6hQ08lRR
WhjzbwYTFd9q1GbQO0VT5X9YSt4kGj4McixfPDfPxGRHeX1uYYXWvs3MSwzflYQI9b8Rmi7z8/3l
rkNFtpbRRCqKf+kFFyXsoaviEhyAfUYHrnnMamTgGHA9p1rdPaK2mm4AD1ornvfGmrJuTFaP32WW
a+E0zBiIKnJU6MHWU97t9K7V662tmNlrHzTKFm6a7kvoondz/1OvDlFOjgF9kBM56MUsc3nCGpu+
sbDBseXmo0Dp2otoVqNk2a6961de+O9S0AgyVytH8xYmW8eh38CfYZ+aUKl+mo0713sENpNPOlwo
58yY+5UbeXNBnL5keKcWv0RJGkXYUKZX7JNtzv/6kF0/Duh07TRn/p3pavR6fyevw18YBHH4DIRw
hiAB5LPwpiyCJM2MsKQwT4WqJJ+1zlK/mx3BxD5OcjuEPTkvUEiOh9Y/64potY3qwxm1Q3RW39//
KVeJgEF3h0ob6FBmcHjKL3+J6vhN4DRCPw09Ert/lCmcGrHPHGeI2w/laMWBpCNL1ac5BuOytSsw
f4c4MbLh2/0fcm1dLkkzpBqy1SUY+7n8IW7X0L+MEFod5ibYBEaoHnWryY89UJrzu5cifZRyPZiz
Cjj2cilEbxGwL9EARerWKajahKlhf9HrwB6/EaY57sv99a4cMCRKkvnn/yg7r+W4kTRt38rcAGLh
zcbGHADli0VRFGVPEGoZeO9x9f+T1MSuCsUgfs5Bz3T0tLIykeYzrwGgSfuFPXY9XkzLeBplqdub
sTlsm8wM/5labKQo/dT7UC9ha9ttcNb1Mtq8PvJth5QjhJEASAuERJSbjkeaz3aNwk27D60GxzY0
RR4jfH7PkuaXW5ao3EBxReBHsVpwzoqFYmIx3zWNHB3NrsBCTkc+FFxCtkGeDi2vrCyOKcLOJGZO
hc9p3xnvjXIIjvKAvWHq1+q9rsTWyoV3czrFLPC0gv8N2Z1O6PUCRqBVAh2nwz3rZJ7DqqqOaSHH
Xoz1ww4vszXR2Bu8PwEQkBA0VcnFQSYsrzqCATMfyhhMl66H5Q4x95AOuuZ3KWqT81ypwYcRodHu
VFt+ErzrANqnRAqgee5srDnkJ2cMbWmPoyalNldCS0lfy+yeI9GrmI7fyPWBkgJpFkjjxR0pIRFs
tGNX7xvcGU5KM6luXYe121RR4YWDFP1jZqq2ledBu4yFT5KJzMOmrWJMbcs43iudbG8UPcCGKgzj
93hv67vGMKpNMxfJETH/5A7jQfw/kUr+6LSlunPqyPBSLsdjGTama+CougMxIh1wCp5Wdu7NvSRm
x/NtA1lCb22pQobOH/pBhVTvs8DKN7Cr0rtnq/CirNWNn3TtZUQyaiO3XXtHLyx86xUhhqfchPaO
6L8vH6CkVlAlHsNmnxUTiNMqsvdhXc1eb2predTt7QC2lKaARshCKrDkmypQ/MbS1OJjlclO3W+U
JLb83WDUY7zT5sIv7m3VjLVvfhDm8/e5pvwnryz2TUABCYnTpdH6IZABorU4X0YyyGmd8xOSdDyH
QdF4WIY2F2PIqlNjctCldp4Pr99NLw7KhOF0iQt/qS0+oN9a22aQHJ1abfvIq1uExhEWNwvrIOMu
Mv9IVDWLEy9P9LpZExq/eW7QAWJ3ie4IoF9ixespT0NdqoUi+wdpQAqsMyzg3b2VbKkzJSurezsU
lURaeBRxTC6UpUJISDJjRtnkHIrGTA+UENX3CGhY3owH78prfnNR8shQ+CbRE/V9atHXswomrI9l
y3cOYxIFOzlDI87uVfMMHeBTnajJW7s7DEetmRYawZFoh14Pl4wFBkshjJIUnvxWRkzdS9FSO0gh
1lhSiT7x61tGWywlLXQABUS8z+0L8pNFtE0dU/Z1bZDudFAiGeDQohruMvxmkl3Y9XZF+TCz0OOl
nBbUbm3JZf4Fo99B3idYQ5pne9BlxGWxJ0FnFsKivCOO7uavJUnpb1JK/Fnj2QCyPJO+xlvdTMxp
b4AMmJsNZlPJ3TgksrlTxjIJXQfh/8rz23GccLqa/VG6dyAvPyBKoneHeIKu6KHDTcdD9wE2HKy4
NMbNXFZ+sI9a38pIwTNl1taAHosLBYIt8A7heCCAOyLdv/4qvYHfPJWf4E5ONX9f1/WnvjXMJ80f
Lc/SO3MT9xZwnqlfq3stTjQDk2ASv8FKJdLQ9cXAClnsc10ZpbIAHQ1Z+Q7FRtpWSaselVAfDkLL
Y/f6lnhhTPQ4uaM1sfHRbrmeLC7JUWnMdnU3BrZ5CCLkCvKutM91rE9ojAfJBvTdGsv4OSr+6+1F
ARydVYYUeE20K5cJfNDzvBu1MZ8p4Ojytu/tWcWVp00LemjKFP4san/4UiWShpNy0aS6ZyNH/hjg
a4x+QwzN3qsqs2ncCbnQe72q8nrnZ6FlXYIysD8Zc60Gn4s4k9KWmxgsH+reaajhTZ6FU/VQtCxF
6ToBnsr3yGS18aafWst+kivFzjeVXLTle80uZ+VTPRR9dmdhFZZQUvGnpPDyFAh1hiau07EThV58
gDpgjWkFvg4DoNNHKnvIdXhyZZYgdKzSGauNEjR5vemwGzo3DdS1He9I8rkvUalzaZsPR1ToZ3kb
8Wy+G2HS/Uwws/vlwE+03QYf7LfddHwBejPPKm603LjqFk9W4YSDM6Nofc4cpUZmTPk+TX50r0PO
OUxRrK1EoDfbjOEICgkGECIiJV0MVwOD80cQjehFGvG58Xud5ixm4D5lq93cGT9zJ3gj1VJMETQG
RwnIO5iBpTCfQz+oGaHansuunh6Nci6+tGpXn02Nfq0jtPpeP0o3lysSgMInAZg49i1kY9dHyUB3
NAoIDe+r0Jj26KrFd/McFnswz/P+jUPx3nNRYGaIJ44gw1wPNSd+lcMN9u8q8u0Pcj1ObmKG7dd0
HNf4Gs+Qkb/PKmgWvhpiIs/6PmDtrsdKtbrOQRs056qx0/xEw6LNToY6SN80KdZLF4QnMPgh1pxH
4FVD50lo8Tj7OrOGj3aqBgnkPWxQDq1NJTuKUlzmtYlDufK2LZ5ucaUIfSXubYGEJC65/plzUFDT
rnrtXBX69DWHlPODmEJ7nNT8uxTX5UqZTMz671WhdASJhBjXgN5GWXhxb+ZJY2ZDrs9ngDj9eRzH
9G7urDWxt9tJiQyFAyNsK+EAiWP1V52j6EosKZNyOAOqSDBlmOToXimN9iFTu3hrIli9sodfHJCY
hP4wdSOeousB46kHFzKr/Vkf5gntkFJxvD6xjT1SucEurwtzTdn39mZgJaHLkYNxOwByuR5xnPK5
kHLCZiusZNkrNTTOI1+LMm/M2umdHGA31E9OsvLu3RxWbI1F7Mx9JDrUywtJUhCph5ymnBtj7jdS
Ypou2dTvdnbW9KBfGIlOiDildN+hxy3OTwvhMsnTrj0bPqJH7tRDvzF00kNXMcN65WJ4Rkks9qW4
+OhU8hHphi+WU4ZaZbZp0J79WPI3ncrT7kk1uLQvnWa1tatiadm69jCFX/tW7wu3dTrdQY5V9TVX
BAnKU0APrD9UXdtXG70zEuw6VOkzT6BTbLPW6E6z02JYZipRgJRaXSv6nYVVOt0qegHx1sr67h89
N+XEQ3yneI/0qZrsZH2aSjSQu5pmidWMa+fxdpXh75OO4MUIlB9uz/U2gr03Ggo6AmcD17Z9hoSo
21t+f0/bYnjzTcM9RnEc5R7UGpCCuR6qbnrFmCj8nwur/51X5Pn+wOMlaPWxa5Ry8eONlz15POAQ
1IuE4gxX2/V4PoC+wQwH1CRTVf894jq07Vu1GneTFUxrIq+LuoHYO7xdwiUU6CWX3OLGsSbNj+rC
0c8GGs+bMtfRC+DYn40isFDf76d4h59nDcpYTee9VoZrciW3NxDVCprNz3obvG/iQ/915WU0pIsJ
f96zHtjjqe46vfScRJ1/2mZtvNPzOlp7OW63Du8GPRVgomgWwoS4HtFJsjjFzt08+1U3b0NscI5B
N9jbYIzmlVvn9rLDqQphW5WQ25LR7L0eKjB6Ww8UEinNT5StjFroodPH2KtKBC9kbHC+2RIOtK/v
n6VFKXEesi+CJECcJxM5iCX/a0njuvAD2/HLM8FyGoNdtIbM61F4nre1Js3lHVpv1pehsdUAtn2p
KLsylnJ5g8h3VmyiSS8Tt54LW7uPw8HalTI8fJdKnqXuWjOzE6ywoYysLNVyH4gfDakMo1JgEAL4
ef2j1QztAXOCSxYRGsbv8y6xlU0DceyfMgzL8mEIBuONbRNh40otEGYf+bhAni8ukdkejb43p+oc
JX36D2YqdraR6ra8OHHcNTvH76dvr3+b21nyBgnsBWV0eBxLHJEF+zWdRr85131VXNRmlg/Uv+vP
cSB3SDdqa8IZy9yWGYL44M5CJBcM/1Irmu/Zq0WG02YAwj0g+VaidhPYWuYfixoPLOytVf+jOZeS
N6jd/PnNswVbiP4A+oxUO5YyMLaRU5galOosWcGgwMWR4n7jdKUTXsahkLdxavBD3jym4DaBeKNL
QxllcaEJj+vMtwxMxKa0+DQOpAKR1pvfokj1ZTeypebx9QGX1wlvpGi/iOorsfBNRt3ohGWlKk1n
QYY9pDTed7UDirJLm7U04Hb3kAOAhOImoVxwA+krfUdtUAkZz0OpaNtK1wuvmBx5H+TBj5mC5EoS
99LMCGEYDXydIPxeH0kB7Rg0WOnnHLnL0Kshw3ebIdTbb0YZvVVqExN0EW4ICLZoruHBeT1a70yR
bgO53qfjPGwtNfs8wCnb9Ijp3SV9p690MJf9ADEebCYCHFqmgnCziJxswoUBtGm1L5QhhEBMQpPd
t53ttC7AqxQClRqV+7HESxK35lx7RqAFEZDm1vxNN374hJumE6L2WOaJW5WZDUmlUYf3tpLYnyup
blTXR/n0g9w4Uu7lmTTSdYbaaHuZKaXbIEbjE7C01G2DHNI4ZaY6D70pQFjPC60y+/j6Pl2+9M/z
FfVyAaGAAri47IjuMG7tq3o/dFJ9HzRxCIhZrna0wXI6Q3jvjCb1XSXX073l+NNKFHU9PJIyQhwS
2WwKbLRhuOOvP2+upK1q04XaTaOZHHw1U0+TNMRbjYpLuxkkqUSILcpBWBjl1yCR16TCF9C3Pz8A
6AiMDW59OJCL3WwZlRMkoP52WoOnaq7CWI6VWX4Mwf1u8EKeL6NqG+9aNeuPtdIE2wqs5yY2pXLl
fb6+k//8EBx4qIYJHh2/5nolsirsJGe2ZazCfZAAlK3QjwxQz+2qpjv5sKUfqs4KdlA79P3re0D8
0f+XLXBriBInkYgg2wohtcUazFhwA7cI1X1imcFT4s/+XUMov/Kpr++N51FoB/LOUb2nBLSsMaZR
McudPmt7Wyc/x61SeVQmtd44sb9Wrbi+Ef8zFG144nO6xWRd12vpA6cqrFDX9pHVqe8iqeUdq5Xx
qx+M9m6e/bXY6mZq1O3JOZC8osWG0NZiAW2pb52aMtQ+yntYMDKcF0xIpd1A9cB7/Vs9C0tefSyk
Pnk3iRT4WtDsFyfGCHjQcQlU97XRtg9z1/kbRbJtF5qpspfb+GeSheWRVHn8iPnh7AZGaF9kO0qe
zBy3JQK9Zs8+BB6hFfZmIvI6TSae56oVR/dRmEmPMw7Y22hAyrmGYrjvAzuDAi0MJtEy2OZmV71/
fU6LRjHfS8xJyGNwEYn8eDEnxWgmKs2duq8QS/3AQx2jE2DNBy3RamrQQKhlPe8Pal9LXpjO1iHN
zZpOrFRvbW1C0MBGWfX133SzhfhJAsJIX0ukA8tllstQ0XqaTHtbS4x3qC+/b6dmOtQ5sq5FMf9+
fbTl4RcLQKjA+0ZdlEVYHP7CnEf6p5q2h5LjPCUOImbsAcrVciPvy1lX3Arm2Ne45Gp888h0n4gF
UaOjErzMmJOQUA1WibYvOZqnUAExE2uh71pWOX2QtUg6h82sHn2pWWtD3c4ZxgM1EXiO3Hf0PK4P
qWb4NZXSKTikFIs3Stv1Oy3Gxq/QU3JMuy62aZrh2dtpa8LMt9+WMJvpCiltg/xisdp9aeQ18Lbk
MDtwm8rCKraFoYWXxCZUQ5hrjSy0GI9+mvBOECEMGQW332K8dNRRnAlK6EFaCXd+NyQS4VlGjmc7
iB6PM1KnmU215fVPezsstS3Ya7zrbCqYgNcLXFsRyspmrRwyX5NwgMStC+P0n3o1jLtoDtbAX4un
nFmKerfNRzUgrVI4vB4OpkMX6MhKH7AiqzeNY3XbpOi1z1oehd8MyWkPyWibG1ZadjO+9kqEv9hO
z8OjF2f/MSvnf1wPb2IQ1U0INRxS3vNTB1TRbSNp2Fdl/C7KWnmbRslXKIza7vVVvk7mKfxQLwDh
QpDKC8BNthg3yOXIaQJdOaSVH322sYb09GQIHtA9U/ezRnRH7zdbCVNfHJQqKcgrYfWzvJ3UCDU8
28nUw1gb2k7KTBs5Bi5MvQlh4JPTbapWWXMZfeEDIzvDcSFVhQpxI4QF4NecM109hGDL9lgT+m6s
KNVei9GkMMmwPMfvmoNfFMYGeo76+/WFvt3O1NgVjSwZYhgyVYtHYkDvVY1myzjUKYystDMyT7WG
eG+HRuzOcvg2v0DxYfmRkAfJASgk3mDYp0jVkqFKzENsj7ZnFrZ9H4LkgOpZITq58qy/NDkUjHjV
MQwUOfn17kX7IpfmvjMPCXv4gKdzfa8OAjo56MOnjIOzEvItaAd/Zge/D4YFNy+178VprYp5RA8l
sg4z1AK3irX5rhyG7INa+KI8rGj7OjTzvZrquLuBmNxPvIFuTPq677N2vot9tX9sYpzVyRGKB63M
s4fWgihC4Sj0AARlYFFkQqLBD4bsbaGk+DQkaWRn/DcIjSXKkTprrxV+jH2zMmQPRpcZnqYgylvV
3Zrmze21wrUtHExkBA+I0tXrDzP3vpI3Vm8eqsKOD44KLQa9b+thaEzwB9BivSKN7F1Uodj4+n5f
BJXPk4TJxhNFwihsaq9HNhteyNAGxoN7ivFldvgBbqVVCO/kivL0+lgvbD/977EWZ6tEsRXL8dY6
WIGCXbgFVX2yOvNkQiTwar23Dq+Pt/CHYfsJejqAMPBhnC+qFteTi+ayM3367weepu5RKvuHXOmS
jdqE7dNQO+HPyonPalcaxx7lEBd5tnFHoCJYqFK1ef3H3Cw0qHOQ4MTtvJbIEizOntXjCi1DrD6M
lmR6qDsbJ8ial9BptA9vHYkgV8jHAsbGlG4pwwv+TLckolvCczQOpHiWtkNpqccoUc03Xij00BgC
ggWLSxdoOanObueiyh3lqJpVds7b8Ltklz+jdMwelUyetm+bmOjYEcIKKiKF0xuBBUx+KitINR3m
kal7dePEd06OY2PaZ2tuYsunj6FIEnjyBBSMhuHive3rqcZnho0Ryc3kllNrij0xe1nrK9tw0v6p
M91aSVCWx+N5TDIh4SAILUxe7BBjimlO6o1xDBHh36lNoWwwFs29yKyjbTtTcHt9OZeXjhhP8Jmo
iQAD4rK8Ph1Nis5/TlZyBFRebTql1Dx5BEG4mYbR/NFLSNLLY+bMMPR6jurrg4s//K8EE8EDMThj
g3jmCVh2m2U/t7p+NAyQlJX8VStLedP5NdZYrw/z0nek6kDSAcWP/yyunCIrjc6xB+OIW5u0M6fp
oybB34kttKkRVgkuVWBVK6/eS9+RFgjFHqSgbgk0JvK3ZZtE5jHW7OCMgnz/PjadhCt8Kjw1G+R/
Xp/j8mYRS/nXeMs6hJ6XqplQSToWY/FRrof+DqnC6VcfWfaaFN1LQ5FmMDlxg7FtrrcMNSXodvUA
m6WiUpW2RXZv8VBtBCVj5RZ7aRUhrIMWA7MoZFyuh4rlIfdt0ABH2++T2PXNwPaqKE2IG1C4cnsz
z1fC3Zcmx1sP5Y5ClVBIux4xCxpdS+XQPOIIUe+5aKRLp/rGMQGd+uahEHUSLRibS1ohK74eapq0
zojr0DoqUfYzTbXpXo7xzyr9clxZxttJ0R4QcQU9OdKlZ3bLX/24rh/sprA660gjIXwHWV7Dr2QQ
6ozV29AV5LjQZ2nzgCwUlU4y7utJJV1cTH6gWUdN7U5mKiyT7aEFpmYDWbMg52uhOX98fe/f7hJa
PBAlIcMISMfSdGfqZpwJ7dk/tkGtuiak1pNcK0ICoNH3QDjfprX2PEehREMBDooDrmeLdyHz+3Fs
iBBOvKXmZsrr4MHSE22lLLTAQf1nGIpU6H8SmIEtu15KTQlSY9LHALtAJ9tbadp4zZz2j5E0Te4Q
Z/19WdE9sGI/fKz0KPYIUYfQQ8I82sb8xW2aXj1Ax+loY6q9tXKrPiP2rm9vB9Qy25c0DdTQEkys
9yPyXKkiHWOzD9wGrMBPPKD6u7obPqUF6kdSamo7qNXaRmtLyzOy3NkbRt5sJj9UT/0wtod8TPSD
Gjea0JZ5qMYZXGiVBijs25pHm7L+YmBZ6OGkx8WdoqQnSWawNY3Y/JnEg3lBMSvZlro+XCR9sI75
mI2HvmycjVEDpR5iK1h5L184SvTtgSOLihLHdnFoCzNrCNQ76QhedDylIYqJU5wbp5YscWWBXx5K
YN1pCtAFWzzNRVI3ulFM0tHggb6HhY7mNLCeU9Dn9cpQNy+kKQAQ9CvpCAAPdxZbLUXtLUEJJTpZ
fRNuolhSj07YyK4VNtJRsyHz6ToiUq8f25v5MSj4JPpgDCj8hq73N+xArhFtjE/IjzX7qDOavWZH
/T7X47XX+KWhKHkKwWD6e5S0r4eyJFgvoenHJ6ktcKMZzfEyqGPrjU2WrxDEby4jZvX3UIvXsUt7
YzJGO0bazO7cOlTy7RRq4Yb1/ycI6GW+vojPZo5Xp1CMZwvwFc8I8eJiQzoTpFmrQhSw7wrDy6Wi
2ARJWG7Vccbnx8qDu8EA8GHklrWbJK0D+i/NoIcRUVBjJX/noLjzNAV9iRoMiUlRpsFbQ1p+oYX/
HQgUdhcf4XrxfSsvlVhDg4XrP3sXd8bnUVWCrylj7hw9Ld4mYsi9yXh0K0BK0l9lg2nX4+HyEgzo
4Se4rPT5Ls7n+j7OO5RKcktyUTGoJHdQw8qbCd1yd9Sb+GxiB7cSAC4oo88/A4oOeC0IK0D/loA/
1a7kPG/k5ORoM+qNkoxI7liOs34/q0mE81JaO9/Npo9aKj7Z/KNRfRosDgz86q13lkAcPquBU/1m
aRZbElA9Yq+lnZw6GejhHMiRC4U/2xmc7pWhloU71h7PA8IIiB1kn0vARd0WfVzgxXcqk1S9D7LU
cg3A59tQsYbL6FemZ2OJ8BCaoXz2A8y+Xj8NLxy+Z0qWASLv2ef6+tOPqAoWLTpip1zpx53dyOGp
iOVmW07F9MGgqbky3osfmQIRTwJ4cyFlvxhwmP25zPr01JujxgZPBmAsc1u5g2OGKX8NDW+GCRB4
c9qpXjEinsOhXPNAfGnZYY6IHgchkLEMyf2ydnoECdOTNVrjhxE82C7AOu2kp90n/snwWZOc1DOn
JvLMFneelefjhetVRJXAGEiYyXfEZ/krvmznKpj8ck5Pepf6FI0a+74xy+gEjmLNne/2C7OFyfyp
lAKopY5yPVTZQ9/vRyc7SVU4ucVgDZSHHek7gp1PKi55a5LNN+UjgUIHbw1EkRwE5ubi9oJyBoBW
cZrTWFi2J8coLTYoCUNcCgtXynNkVDK4gHLnpNte07p9o1X2e9qPxmer19d6sjcbjtCDeiRbTmjl
gWFeLHWVt2Y6SeN4SKy0ddwKtMghpanusdVKFELm7D5iHY5T2etfafNX+yiSfrztlFEKFXVKlCFY
DlhL6vU3wDbLKIYC2linOSPw8D51DasIzwhyjOfRqtbK48vohNI4jwcVAh4P0rJloICbMcFWbign
R8+NjQ4QfqOpdediTqSiyKGmXhLk5sr9LUKev95VICpC9xE8KNEXD8lSFEmv/LYAAy/d2VOhnfLR
Ch+kVu7R+e9oy7a9cRgLnDqyPF8r0L84slDDEGxh9P4W1/U4BpSHJjhzSmLIpyJw7D02gc2xL9CP
rtFKdFtZCUlssO97/cMu6jHMGVkmCnhU8cQNuix2x6iKhD3dnEsDRGqT9Iq/i4f6jT1KMQqHCkgg
6Shp4lLb3WispnXyObuMo9IdQrnV3KAdw0vdyLOXKLN0fH1Wi9vpeTzqFRrpocDCLoPbDLzPEBhT
dkltK96YRh0c6rHFC3xW19q9LwyFJhk1ERh9YPKWGCNY6FGfpXZ2IcvlO5WFb1luNiBa6lSxvZYg
iqj1eos6V6MtziFY6VlqMowraYRolhfVMGG7wUxp4xcfCOS1B17o6qnUa+eCrJjmYuesrMSfi/tY
LK6oK/C4cDGBa1pcjwOuLUkaWtmlqPUs2GTIVnmwNbUPtaafdSlDFPP1r7m8kP+MKIAc1GZFOWOR
q0wtU7Ym1tgI5umcGNMFsynnd95J1anDRA/4G1FuGTufW8fyZS8wqHSghpvz48o1BuUC6szNJOZP
ik4+iOoJT8T1XdiFTdPge5xfktmQ6PzWqen1VaPDwk4AtLUxXyMD5qwOVuZJftoGrgLR9AK6uNka
oY7CtEaVMCht81NXIDVpIRGgbfxsUrYrC/fSdlGoM3HqOAx8tOuf2g4KbXNJzi99j4tlAp0W+f/A
9Cxfl+8iiUilBR/3rbIb/WNTxNo2sHu7X/l8i7v8eb1Eiok0uyh5yYuAKRXRsh2b+QXTrBlExGD0
NM/Ncm9UfeL6cSu5lpq8sZ/8Z1S43JYQ1CJVWuxSX8qs3s74SkGiWfdgWL/ko1oAcpnmbQ+o1Cv0
8FdRyfbHue7nlXP60qXAU/m/gy+e7MGvRjQmmvxS0si7b5Hx20DQM0+RWn59/RO/dBgJv1QOB1wx
hEuuv7BdSn5YlFN+mSo//wY2OdlaSTdQA+KhdjMyod3rA94+VUgBgLSjp4XQx023ojbjsqPwk1/q
qCrf1SFeZ35kdvthah8QK4+QNLXHp54vvXKnv7SNwLrQ05NJrujQXM9U1oapkWMnv0j4y+wjuYo2
xgBVVsms8CxbyOXPAaiQ12f74qBgkS3kGellLymsyCDTA5mC4hJG3fwhNq3yTgswI7TqzNj5elC/
j0pzTSB5CRt93rvkF0IsEXAY7+b1VItU9oNkLNk+Yap/nxDjP/ByTdumipvHRjF+Y61q3tuN9LmC
yH7BvaOmiGxqaxzql2aPugdcBQIj0YO7/h3+qMSIuVT5JUsdZadPZvdTDh0600MafRsdw7+bum5Y
+c7PH3LxxomSFFBOikToES8+NKAEO5kmyvxqjYY7purSh6ozYPfb8fhRm2S59YJKnr9nemrsAB6F
eytyJj5JURx9vyh3NHvDOz7cWp3nheVAsJryLw89mcgyEC9NGqudmYUXejnILHX2tLGMWttaNdqI
k2L7+2lKh/0bd6B4ZAhHOW4gRW6an75UBlmCDc+l6cMAtysg1a7cFTg1EAxk9/3QISJj1ObKV7iZ
K8MSdvMXkEfE/IuPUAa6ZEALDy9pqyi/U2ykj8BVklOaD18icalp47QWiy7GBIYABZjqCZuN1gqC
FdfbrRybRBvSKn9X4u8S7WvfHuzUBVVbGIVHO89qH2S/7dKdo7aT+baSFYOL2i46I+CeIO0uLdfj
OcwoWFndu6KaizN53CcqXBCZxkZxUTgZVx7Fxb0NFJLkkiYQuA9BC9MW5cmu7E2j0I0WPnO7rzuo
koORoPmOy80B7KL28PouWiaRjAcWHySm4OQQ6TuL57AuLD13tEF/lDFN80aVFCaL0QIwEWojUpzG
7SDX2SYwnX4X+NopcNI1q8PFy/Gfn8C+Ip0Xb9ViSwEkgNatRfpjo83x1unH/ihltQwmcnI28ag+
GYNteiOl583rkxd/8F8Xys3Ai7lrTaC1YVDqj3acFJsGFaz3saraT6+Psty9f1YYjgynBR3HZQ3S
0OssM8xGf6zSPE1cy+ifJNLN3WRbwaGoUucMdvONidWfqSGBRJkCHSSgttdHpnaaJJCDWX+c22LY
YRxnbswWWHOKkY7bDcZase+lb/is8I2iBqd12QCaLTNW4sHQHwN/Nra5YlYeNmgAAhUpOKWIejwZ
TRDuRqWf3tY6FTN99mTQCCOFYcJi9ySNLbT6Y+MxNIN8a3RVdFIbeNxzUayJs9yeTYai8CBYT+DF
l7pWZpBWQMAG41FVhvsQBrerORJwkLRPwEdZY7XG9n1h69DuoXhKrgrOdYlWAINeKjNCr4/dFAfH
POuc33WikdlpcuH5+uR4pjqtNYBe+JQa8jPwH4W9Gzfe9dbBr06LE7UzH3HOA0bqxO3RGTsYR0Wr
X2YfFkVSFI+6PE5rVo7LNqf4ltToCR5FKUlg7K6H9gdcv7pcMR7LCQ5salY0bnX01H1wkrvJl/Gs
TIJoa1g4Dcm1FniJ/MyZkj9kE45Tfhub2zAv5UMT1GuQ9etvAWKEJ56gS4DVye1ISa5/mxInYUiV
xvwpKBLOmTJnqp79SK4rZ+NrGlDfPm/j/lPWFYHxNrH+58EZFmo0iCcIJkvgWjho1FUxL/s5lla0
S3BhOLGQ4SYxrTUOtMM8/u9S/DMUHQoYqFgqWqDlruepx8QqtjbaPycAavvUUurdoKbTwTE79Bcg
T7ZnJ5HljzYGYG6Mbemb3luKoQwOUE2U2UCVwI26Ht9IlbGjsB3/KkaoIgcHdUX5oanC3vycVKEy
+K6EdMC88hQsSgliWMqKKNNRr+W9R0T6elg1qvKp1Sv119xkEtw4JzSTLUJUZnW00rrsmw3QIbn7
oME5tB8AgMrx/dRkYePqqg/YHRUJf9v65M4rAdf1pcMvErbGqHRT6Ka3hz7U9Q8j1gKsZ0byL/CR
EGv0JFF2sZ+3/cZosuqLnZf9Gg9fbOW/twCAYCQnBTpEIK5vYJK2hHpfbxnhbwodDUbZ4/ARM8LR
VbIs/PmWx5FiuRhKRCDC8YYwdnF7hy26JRZG9r+h6UXaXex0oNwgNtnpk6LG1sPUhzgQctYsY+WL
L9eVnQ58HnoEpTmUOJZiA1S1sZpyxjhwk97qzpGda/sJVX/NjSxTOqA7kK8pvd+sK4BetICoeOD8
yO26+JS9jxlU5oS4xkoWDXYpaA2vDNIA7mMR7F9f2OtbnIVFkUZc31Q56PdxqK63jcQdZkltVQdu
bJj+ocgzOvppMbhTqUTvhtnS3yGZlrihNWeH14e+mSbgWlGQY9MKOYzl0PXcUyFEFxKjcd2e7gNn
8rcZ2co7taL998axBDDfgcIFbwoMzrLl3URSB5wl95lm58ffkDssTRecWHeXzY3TrATnNzND94g6
KZQoCn38dXE3JkpMuXxOhpBWMQBD8EVJ5jZx6jjuwEO1MtrNJyTvoauD6RRXEwqTi9HkWQ/mQE3N
0KUvnYUbNcuNY22Evk7jIzUSgeKFjuAYU3HRJt3+8vrSLlIDthAL+0e9gTIhzdzF2Rwo2aZar/mh
S/tDldES1uJpUw6ZnZ6K0cHVqy6CGMtuubZ/hjYa/27SOvKXtm3atzl+8VuEy6+Q9qe3KHyQF78l
rDE8tJzBCt3O0qJ9p6btuS3Kni9u5RgSzWtyDDeLT1uRMhagJhhbXA+L86P2XTBSkYSlkA9t80gL
tduhLSW5epr6xzApuveBqQ0bA6DeyvlZRhrIGwtfHg4v06YwKl7ov1qouJpYtZ31DD1qcfZ1yspH
rJe1j0Uu0za21OmYoDa/cl88SwH9demT0gNgA+aooZ2LJ+uyptP7EW9QocnsNgL35oNcDc24qcds
yj3+Xn/SzHAsDmM6ql/NNovea+hA5d/NVOnvGuQYB9cokumjIeeR4o4WAdldFOf6F9B6xkVBdeeh
7kKI61FgDNK+gWk5fuMyHO5aGa6x1xK71Q8Wkl3dn8b8f/0Y/zv4VTz8mUPz7//h739Q0ayjIGwX
f/vvS/SjLprid/s/4l/73//b9b/073f9r7rt6l//unwvm3/tuvzn9zYq8uW/c/VHMNJ/fsnme/v9
6m+2eRu10/vuF7IOv5oubZ+H4zeL/+f/7z/816/nP+X/sXcey3kja5q+lRO1Rw28WZzFAL+jFb0o
bRBkiYI3CSQS5ur7gUrTLf5ik1G964jZVKiCEhMJpPnMa+7m9uXff/zVDLVcf1vCY/3x80cn3/79
B0vo//z623/+6PKp4l/93656qbOno7//8tTLf/9hu38StPLN6SQDC8XS549/jS8/fmL9yc0Pjgi0
DoEHP/rjX2ityZR/ZPy5plxoJNAMd8AUkSL0zbD+yPL/pCpK1unjWAMWEDH2//dcr77Uf325f9VD
ddVktez//QceO2u28V/LEjc4WBJ0ttCk9KFPAip4vRk6t5czt2W+9bs62yV9m24gO6htu6RehEha
EjnCopOSefLe4mjam5X7FazAJs+KixRtrWjyHqolP0nm9rM1u6d9Cga7mTcFFEXZWaCcxGEc4U7P
1mTvJjsOu6SuHgqtT8+KvD0pUDTvqyCO0KJzN0aQlV8tXCov9aTfeeVyHbttvDFx0jidCgNjwOSJ
dNTcOhhIa4SyYerUOfthek4oQYa2ljSRhgZ1aKXVrfDVIcuhYy5D/4DiABqO0KFOhJObVym8/7Bc
lhspnX2ikvwis2v/xs2r4XrMlzzSBWp2k+oN6HhChpqLzH6sNZ+G5raPAX5zH1m2pl+bRULyJvIh
jJF2DKc4GMMeDzlZ5A2RpFXj4uEG973efkI8xNkFVXHZDpY8zCppd1CEy+deIRDgGvkJkdISptXQ
R0Yd4z+vZSdjPn8RRLCRYYFKXarpXJkGx7TR73KjCHZlNsr95GPXMyzJcNYVAbBm/76n5EEfTIZF
n9+TSnaHylLGtdkP7jawcCRRYopAdt/08ZdGzSrspgyl1hxXQHJztKPnE7l4n1utfwFerEC7BSZX
IfIJosWR1xtxeZZ7Z7Qe6wpIqpHipuO1SVSVJedq2+Jd4gy3ZlaP4eoV3IRT0917ulOHjlYGITVF
/VFzOa+MXr8P/E+6n17OBN1u0T/WbXDTue5pYMTjoXOTc1f2bWT3dhcmyHqGOUU0OesdUOdMhAva
og+q9INLpNnrnb60XytDjs92Y/aHWivvVefdaDJIl8jJl6sqp+bWEGWEaM2noTHltGs089zsp3lD
DMR7xGBFLrF3Dg+sC2HENYh2aFdGnL/UQbkv5qmI2so9tRo8YPxcLqHoistYLyNzrJH2KIbnXH9o
uvyh84saq4JBPafccmGcFTKcutFFR2CMP+GngrCyXmm7Qhv7gzel6kEBVT8lpJ63giW5ow9y046+
FgkfpK5VE6UgUOtEQi+caHDH+CUrWTHob96T61nbLO+sSwuZvYi4B9hdqbk4lyzmIRm7FPBuPN/A
4hKrvc20S0okVyOA/nZo+ll+FohJoCvtFRcEmFvsYaxwUHmk4hMyiOCi7N2MTVreL0QREedXhGk6
2vmJvF6moaXN509RaevlvadQAE4bg8Vp5HlEvstCIZKqraTaODDDVOcLesrIq8+eqK4dc34OoNde
+HZTnaqprze6kWdbrZUCzyRUJeWuc7FQCudhLDd67YmLzBFziMVNfz9kdhpBEU5PiS3rzwUstSvQ
aMKI5rRzdyN3Wpj3zvCXpmnVYU7p70TAakqE39VyzYmZbzJDZkNke0t+b2ix8amohac21RyjhVUt
g7kuGBfp1zSfPsnaHc/K0atvPPTh25D+uLDDIhAdkv8jPOEhRvovnPJh2avFdLaj8Mb7oF7hyz39
369Ip2enQyu6lsyoZiMNyQKIuu7wrwisznrKEj/53Hltae2M2W62PayvrTHnVTRTJDmYWsGqt/2p
OundKVAUjvRga0x9Sm2EySxo94dK17Vz4EuzizI/rz7LM+ci98V4NZkKAKTlTXDHp+FkcTL5nIsm
C4taxuMOI7LgxGjYxDT5i2d7wJdRet1yaeB/hIRUQnEkbBc3vuisKt0t0H3mUDNd9UBRMjnvnY43
mSxxsfHsxYMBv9g7o20MHnNclo1ldcZZh/XxRjHfE12k07W1TO7NJPTuzE6d8UUEbmeFgTemWwTL
MMIM6vney1rtZJzNqYo82bCr/ByEodDqb3OPu6LuIXXfWXq8qwycHG18KnZamoszlOq9Dbq8+aXp
aP5jEqflVkPPh1ZanSRrTzypQy2vIAqVVfxEHIhVAA0u9RXIu/8JHUl5EIXRXydo++9SR5X7mCMu
MkWSRAkcrh34yvKeyE/bDosxnLiASk8XNLN3BffqvnNWRtk0Gwo3JQQWX6ogN86HtKi/Ss6aJayw
Z9pUpSPutRqD90KZfmj2K5YCgmSa1nOITrd7Lv2pv4h7DaBjFWAtuWp5+Sdz5S5R0KA0kJpDv3dS
uexTROIjtCYcPBeySg+RTMXWSEvMLQIX/XlTpLgWq9Q906GpfPbTbLlOHL24zuLkScapsUtmhfBr
6WP2i4/Dbhpye4ML+irp1XjoNqf986xl+V2C1fOpNZjmGc1qfjvyyLhDTWO7G1ynPUmNIWHvAxM8
CN1pd33blldaMvi7ZlHjpSPGe6TfJeRbhyzdi51wdu0KZWbP28h8HPeTZ8tNU3Hala0S58UwlyHK
et4mJbs+kJKgU1j52sFPVwhm0Vhf56Vh7eHltdMs6e8sLf4s/GT+TsBdnQ9m1W6tLrjWpkrdozit
Q9rodxMGmUYjv8Qa13Y7BykfYxerejpRsX5CWnSbZNZ2tkS6i3Mwaa7/jB7UdgnKTRF7m8Kon5vJ
O51oVYWZXW5siRSUHRubtvWaKKjyfmMDvg0rYZah1lFndRNnT7XtMVHWFDauikFKNJHvDI/93Gxi
exqQTXOng9+a5Yvql+IG2bb8QU5zEw591j/GrscL0+pP1exqq1S7dQG/HLl2z0aqYFLBzZxLJyQh
cbaNOwYRLrtr9pDrp8QQNzbUuGIk3soclEmmemt4mtpMufepstMdLk3RwmbcFGNmhk3q7kpXu3Gr
Lg4nYd+kmv1l1jX5CH35CypXxrlTiuyQEWi1w8GKzY3v9DtbJsNJCQ2phdAQ1fNY7iSm6/6Cho0S
yXdNVJs05UIWtVfQVU2ssE5juan6OnLt/GBjqgL0c9SRDREicoWTbf1K3NE2bQ8eYpyhU8Tbgsxp
rFr407N48dm3wJFvpup28MYDDL4vQVZvU8u61FVJxgSXxVvmXSWc/RB8m5r5pusAvwjQw6vZu7HB
6J6LnMaD314OBF1D5lc059RVz01a5KrcJXUfcrfupXC3lPenrTuY3iajoXEGZ3xX6PPA3g3utWUx
UDGYv+t9I7fKLctQKHvaQDOfiFBzABS29wXszN5X7hZL3uIUv5AN3LTvIlkFZMdbgJ59CTynFZdU
unYwq75P7nw/gOTZkNkuxEZtyBm0dzSnx+SjijeZalv8ufvhAFWqC11hQgHKzDTk7tMeddQA93Yy
ct0g87CA4QRyuVkCFMrtpMCWQF+cGz9DULsfxqi34+vGLH0kZCm47SWJejjY6poktvmUOH596gC3
D+s2a0I0JM9EJ2VUpRzofhpp3rhBcctotoYo7xatocARAwqfTalY8APBW5qcl14fjZCl94GefZdT
4WwSE6swWVMDQM3PjzwkmN1wMkauDnf5nAToNQBVHi5azCwHoMDuVygBZ4GW+wcZJN4Z7r51HRa+
1nwGSSlpYFfjidNRTeHRl8PoDRZCiFANEb3WItZufK/HRhOpMvA+DWkqUUYrmtMOqdtNYE5aCENG
C1uBzIrTNjYMRdlwnKafPL3RDy4aZ1dGoKkLynUkvsMgbuLaSR9trredKfXlrKwoMIV03qtzOAnc
afU038V+KaCMqKSK2kAEkVd0S9S6HowFK7YJpKdVqV35pxhO25HdEYz2xkxj0/Vy9TLW/rDPBxwK
Y7FciUUUOgDd2rhsAulvvbbNT6H/GWeNFcdRK4BbyVE3P6MVXJxT6sqvamKsjVFLedm2TrtFpVEP
W6jQ116Te6FpldojR4D/dSgK52yaiehxMxjOfMnrGU0LF9G5eIotQmC30uqD7QntkIixCB35rUrq
g+/GQzS0xoPf1vs8BZZk7ucl+9xk7qm/fI9HEa0iIviGjaHEcz0cTMyWhuq8kzHstOQiNjmIi2mM
8ibe+9SdCs2/Q8zuhWi7P2mM1Ag9e/zS2eiLdbn8lBZXs7EcDJd4SjXzHsm1dZvORb7p4lztu1HV
Uewv/kkclDgAddyraizUJ3eoCP8XFZlSXJUS4NY2CZZy63bJeHDaKXlEA0KejhWUEpgW9Msm56rL
spTxwRvqekownjbanYrLPOZicJNvela026GXC50j1TRE4UVLBlN5WytbyutsSF2Ey9SdUzelFXYa
enxhZ1riy2Da1I4r3G6iuBTiGXmkfhvUehXheiwee6SFphB1jHrf9lO2L/uh24IeHl/MSiN/rtuY
dTCP/bmt8WxF68QXWptPuJElzUMLgP3cFM19oefy1izEtPaNCy2sk6k/507kskga/xQNPPI/JK1y
N1xi9G/C2fZmnDiEnoRlYutPWT/oBme1JffCaP1N5evNzhWj/32ix77zB9DsTMvNwMxXPfQLDJSd
tsjBlJTdeZ0VYzg57bBP0Vc/8WTaPCALOIdG3ni302oSD+NPHQol1V5iq7TDwjY+iLr0nrUZFzBk
ebobk0pJOJrAa1Up0u5UOVW5dzk3Tow+t5BaaXH0Hd1HSyHzhY1MSPWx98CslW2ICq+/RYRifFSN
29xIt1m2QwUNmcSm7yGUGINGxqzwEoKk3wEe9KzLNK+Izy1v5mQu1Oeek2KH4mNLmKLiXRzPPWGc
qtUucyXCruiwErFk/nlD/EXGPrZd5KXl5wGIx7pDjS+aTxwbNom72l8hwBJ1oEhJyuIxv6+44k6h
VA2nqV/p37x4qIwQJ6fg1OSKPqsWpwe72SXapdLjZgtc3563Xe7Gp9VUXriz176YonyxER3GyR0Z
oYIfRlbp1ReZcNVpj5XRdqJBPZMd4qiUQXtEILHT7gJ0y79neeBFupcse9jgzpeyqbgMNFleo3Ju
npl6n22HRB/uc9NWbjg4Lt3jNFds86p3yHALvd8HQo3o2S+D+wULF8EJONb5NWp0kwixHNpSOVIE
2aNPvakYy9MidsazZpLOgWr4+LXVE463Rp+LApGlSX5NzfYFGSrzSoxWsgfgIi6CYC5w5iYGyRer
XLiI7IyFkI4X9JjnTTDPT2ayfFFOfJVkE4el1pzJEjZsNfzk5v4sOr4qqv1nXfN/WP5sX+pb2b28
SOqf/wuKnsiLvVf2/PJC2fPXouePv/932dOx/wSzSbMXXjodToTD/rPsafy5mj1RiUQjm//4jPGz
7Ln+pZ9lTsP8E+FbHQ8THBKQ0TP/SZXzb23nX4qc9Nnp0WH9zO8EVgkk+nWRs5VqcjKncMMm0FIN
aau0a6+Wwk6zTZsQOygYglOlof0qei07N52kcvaOVy2fvMUrE7j8LMaQRrIm9qZViyHM8kXiD4iy
qbHxqpougqngBYg0mT8XyJR98ZsCf10tLprPeGfmDqCgsSZmI9UmPoqGBJ+arxLBo2VhO/s2hZau
c2qRbAJAmPySNFbqnpS6KSjUiNRqse/tcu17UQ42uBFbIWXohTrFBIhYhZabBhqrmdlnnOVIR0aj
1TbFOXXBwdqJvk7XPoA2XpRjVqebpdRJZz0sifCDQuOrv3L0zLUp4qYpBcuZk2M+bWdRNE++RGYy
wpDewjWq9jI/XROGogw7j1ILBARqBeY+H6sxPk8HKeMaOEnWcViOg/MUNyja3MWko5MeFZ21WCrM
nEyr07O8y5vqAb61UF/nqZ+6+64YcbZuu7UnEiJHUeVhkBaUNPC4Ti0yfxQNMSrGDDm9Drigvk5V
NbUnMYUcRKazxnWhAULcy7uN5Wgztn4JU8jNKOeXGeTrPgRCe1/5meg3cdJWya6zaJpWw6ahyJZq
ZZi3XVLdBrOBRRIfxvOQN81DE3XRVn3XkQNw0m2wzFzXBFGIld9rY1y5Yr/kqcT+MLGq2lOhcuRk
yfNSNAX/19QiLv4yVakm4oq8NjMuemlXh9z1u+y7GGzNvE0oJsE98tBeRlWvuMcZQD7VwL4iJy31
eoMfdKxhdZqXZwK8V37SyBI6ipeOxOF57TmPiEVQbieEcdvTeqTHhEGsOcdRs9gFxMigvB65qjaS
8/O6HTANDN20IZrpR9e4tsiYT6Spxq3wq+HebMfgUepV+5y7+Seza73PepIjG+wWln3dWF31l+kn
2E/Y1mA3oakP3aMlUAj8NOV2+djqk34rcILa1KoNvtBlTS6SxMSs0GkNp4uEEzRdSDNmN2bardWq
hXJ0U57NWenK0J4d+RUmdXtdpqP91bS7nFI1UtQx9lUZeVK5WDsgqkYoNcTuq9HMzopa13a9pkdW
3dYncTrpYY3ZY+hPlo6TmPN9sZGelAquFTrsd6qU/dYfTJfSMnU15O+6m8Svb1RvJSHqaNP3ps27
s3luKGzUsY0mkF1s7Vwfitu+6onsAuxfVaibouV2KfLK3eIFrru0PkorjQoZ58UpaasXnGUZxLON
342UJFQQ98VlqVN13lpum1aPrIN8/GaiqRNEVT/G+qWC1iQ2lZNo7pckJwsIqVh71BWbkkqJSpe4
3tCPrbTLBdWGJdJo2XmfAk167tYkBU7DZinS7wXcYUV84bY3ylXBFe5B3TNy1dILU2BNKexgiRt4
vWTNfaD5nbvPTU3xEB2Eu8cgIJfadroy9K1ZyAXJmdmma9KPayLQ5IbsIz3RzcfRQMl6C4ZaIBQz
thiLEXAU3i616Uk9VX1adKeFPTb5QWuXxAB05sXVrlrSxKInEIyp+my5AiRUUqjGjPDTzdNz0fqN
HsVT1+Ms2kFlLl/IBs38ym5F2+6kRRqnHxbRzcstpD6EgANBfeWMykzF2+mBGtMAUir4iKL6GtTC
LbKi8umVw/sI6Ov9Jm4QjMFo1zaVOYeKKcjw4swdLFpamhpO6R9/++VC/Rla/Nqfe2M4LkEXyCdu
vEh9HnWqPelbGUwWLyxzLftM/cU6o3liUkANmktrJvF+f7zXnXFYvmtNiA41bpswAECDv74nk2XM
ddHPXugBzwohUD1BdW9DVxmXs9vRylDVByO+Rnz8HBF8EMub1rh1rAGUZImF5y4jCrNpdosnCNd5
D4gMFh9R89+cHKg3zK584O7OURDg2HWvynzyQu6aaVcU47gD4TPceYjS7hL6DfdeDw7wA5DJWxPE
LADkLO192DNHuLfOLaHOOUSdqFepPV5Z/dZsC0E5FM3F97/eOoFfoxwLSBUBDqgGiAuQZo7wLB79
lJgjPg4NRSMw09D6VqL/Z/qz6xfjuFpxg+CCXXbCCuz4BT1RS78vgB+w5kuVPhddoe0Do6q3ci7V
p8rR4t37szreAz/G89AxhCCwmsCuP/9lvDxOytnPRUxHAHRManfFno7P/KisvBlCG0fL/8Fr5B3C
3VvxikSfrwdMzcksHG9ggjDk0qj2cr2hmtvJv96f2Fufi2WB0isHCdIzRyvDGY1p8XAHpJJlCIxP
xvnZ6BCueH+U31c9Lw0+D/AipO4Anb6ezZJMqnTHtXqrAutgVXm2C5qyvoEzOYWiLfqLOebie3/Q
I2jT34sEhM0KJgJS+SP8//WjlWMd+JzCcQimyoykNlltWOmJ3K49tu1gQyTjONCKsBEBGOQGZ7Cw
hfT68P5z/L75ELozKVgQ+69aWUevGCqFl1u9A8CxTj77ep6cE05D5vHn7uT9kX7/mAAaOVwgIMBR
Ahz4+jX7xEZZA586lEkd3DlLbOyWfjY+ELz5fT6gReE7myailqvk1+tRaq/K1dI3FJsC7rweh5BN
yqY/n6kbfXBuvTEhB6VcUPGriol7LGrJmZUnZPdx6HRxcwYH4Fs6mh/5AL0xH6R4cVpYHU5shOBe
z6cEKSxTvMdCocUkOIlN0VLGvrwyi1J+ZErxxoxc5I3XnY1oym8Qt7xP0c6CJQvaVTxquoqRZyk+
Iku+NSNyzZUpAbCMg//1jFrAMlpmj0G4cDyltDYGPEFp89Kiq5teqM0/XnbokABjBIZKnHB8Ybsz
yEY2YYBDZD/szE4G21ijhvn+KL+fIStYHboUciPk8sfkExiYmgJP4IfGWKvQrNGkC83UK+4QBh9P
uyAYi2imCvjPBO7WU4RxibOAJiL7AgP19cuUkzK6eQDQIsbKvivb2cCfNWiu686Rf82Grm61hm70
+5N9a5msPATY7tw6v50ZNpRGT+tBnMqsw0YZ1U7r2cT59YMv99ZCge2C6gTrhHjyaG50ghTkPzMI
MYm2TpyZ2rFjNPs8mP6ZBdrfbxFgF0fxD0zZMbFC5Xo3i84IKKkZ/RfSaQrl9tLbB0chzvvB21sf
+3UMwr1JIQTNFFhKKOm9/mR02brBcHsGi8s9LnJupPXeX2Ni9XtKGB+wvX//VEiGgF8zbQezYYo8
rwfLPZyEF9rm1FZQpdWnuNloTvMRO/LIx2J9geswAbQTrlBg9Oun/CUCwZFsQsgbw+45XkZ8F2mp
tuEwm8O8cbWmxkRz9nmnAHPSR0353bIRel8PoaXh7LODuzo6kRmndgXSo9a9DxbSmy9hPW6wpgc6
7Rw9nUOmGfcWs/ZaSGF0X2C+ufFHtMnfjwCQioARyX9s1uWxe5rfjqhWD5Ufpj06Lc2COHiiw5Qy
/L69nT0pHjNcsz6gnv0+tZXQ56GOAntynd/rFz9qVL/VUuCRzGvdY7xbbfqgTPfvb/j10ny1ZFcY
PVo/sGKgP0PTfD2KV7a0QtDhDTvkJf9yMiQ1QnRPqURlZiUEXSTAHZepwLrn3IFE4f7TLbNi6yHG
UCclagejdDT+AlhQugBdurbqzgEDUbawO2M6TPVcAG+T2UcSDb+dPYzHFsUxngsWLfKjTTpgF5il
HPOhwE6nvrfjJl5CommMLhdYhsHh/Rf822cE4b1S68G44kOE8OHrCZotYAxI3U4IKs/cBLHMwqaZ
Pgrbf1uh6ygrf9CAroDp41FshEqu8tvUcsKyKPqdVTfG3ilsgJSNaURWUbXfRIwAxvtT+z3QhaTv
OOy7VcJ2FfN5Pbd6kXGncLMEAAacqDamx8w1HurAu/TT/s6p1LMdpyDL1F1K5/uj0dd8/PXSRTIJ
YWCIDKTu4Ohfj141ZlVkc+mE7pDaOz+dkpOq91D2WZzpyhWU0Twh82tBS3+v9cAhh2gsHPXX+y/h
6PsSkK66EKs+MbH+mhq+forcaGoozksFRbP2w1aiQUstfIr++ShIGXEQoDOIStTRXMsimZc2C6rI
mcQcZRBRNoA4jQ9e6dEqgj5EnYUvCRkedY/f6OFZbY4cRGMXBYsKMEWO3eBJ9pmP7lU2dAPNzTSv
wfCo3hdf35/g0a5chwbrtEY71CYIIddH++WacUyEadKllZGVJ9oNlwZNssZyJ5NmI3DhDxKW30fj
WoMSDtkWWzJKE69Hc6mO0WZzZSQTOhAFbx1wX5EPVeh6o/+RrNiPEPGXlcrkbPo9bBSg7uhD2UeH
3GQscZcZrYow0tEajgIVgAx2ux5ROaXnkzyFfYl5cm907nwnAh5o69YU5fduUGqAYLpgyUcky5Vy
nzpgG97GVr0UGxgNxp1C1RHMJdLfbXFd1CNuTjP4M28D70b/CpG0w3+yMNpg58bGIsGjUEZoHgF0
2fnTj6/4/9uBf6yny39Pggif6qR8+vbSp69agvybvzuCgfnnGkAQpBGKwmtclez+JkL4/p/QiwFk
IWm1EqEcrqOfHUET9gSbgtgLfYj1EmFP/OwQmsafkO+gEOlr4o3mzz9qER6FrTYnN0xM9h2ehTzJ
D/bqL3uvSszZTbUgOyx5Y+9Aguf7JKWf5y51uU+swt798m6u/l74vxZ2j48ZyMar4B1i9TRAkVDl
Zfy612vLAGRQ18mB4ssU2UYf39HQq07mReUXs5/qgHXKf5gIsAFJNwiXsX/21zLh0Qlq9v44qMZO
DlI42nlfFik9LNcKsan9yIF9LXf8ut0ZClIJMTklcjjbx3rataIy37pmdpiHCtOIxdY2KbxNOoNF
sesIMMNMeuBD1j+lvj7ev/96j4b3maTPQY5+ClXV30kt3PvLWDp+dygkSLGxrKydbBbtykSFdQbC
1S0hgCb7Ms988UwH8qNK7BHR3uMBKJ4jfox1FCkzC/v19y1GkAeDa4hDPKwfuZjM+4HO8tdC4Xif
ztky0vRN7bPWFBu6u8NewD1EXmcywdgr2Ru3njtMe98Yxsdxtspk8/4LOlrvP56PiJqs2oTgSTP+
9fNljQO1qtTFQfjpEJZVrTa9M7kHnx7llhKWdvX+eEfKSj9eCIrQNE88Cp7Iph4teIyWfRBW+EhR
ndBBrxuDaYTMzPW3wFjAlTYiv8m7YlPoKWxW36TZVwzefD41RSG37z/ND+flX5Yn6T2Z948Th0gY
e7OjpwEE0nTaEBcHZfY2cOguoVOkPLM/FdzLtCC45c/pXDaP2dB+cyFX7emSLlv8nG34IbGf3lhL
rH+FYtJlIW5gCWBpFFYeEjm0J93KMQiT1jPA9EkDEOXos+EazpfzqhbaSZX6IxByIOUgjZv4wsO7
5YNg4gdV9niKiHhSXfuxD493YCulQQMuq+g4r53SpRa9tZGyne7LzsUbw2unhwalRB1OhRFc6mVb
7ASARSTl7X4PJEeeNFXcP1Ol0K4WOZW3pTPoiE/NLsSlvLxd71NQDg7skH7Iv1l4vtJqluYT1aIg
CSdA9nokQEU82PByAN7VS38xVkptBRo3t+9/0aMQ9McHJYeDI0WzjJ7EUQiqqTEG95mWhwWDAqJh
Ot79/KEIy/GuYdngT8WNg2BpAPftuMjrIFM0cQ4ewGwmj9oKpI8lYqHd4rz4BQC99yd1FKKtk0KX
BLwKBxmUmmN1Em9ClWHpGM6qmuSiaBBeMawJDOz0URnx6Dr6eyQuPkqJFGEpIrw+DipkiajQ9OVh
VElyUYJTvc9dvbxdNNGfDlZW3lZGmt28P73jQ3qdHpEAsQAlWWA+R2+Tzkigl7KuDhK4+DOQfx8A
ayHYiWjeGhaC+K71MAdT+6WQKxK5c7SPVHXeesPwKylu0iJZBRlez1sbV0ytvkI0G08DCqc3rJuh
zubIBFH9QTXjjdXDl6QORwMZ1vFxaZh+VSplkXSHVvPKWzsbOWmz0ds3RBthWsqP+ks/PJOOjoDV
K4KcDMooL/hoUzRQpzMRVM1BF2JZIvy+HLlNvUaiqYF4eBUtWrFcGR40rFSjz7aJGz87hyoIilql
mQ/GBC7VRR1n/fPgdsNzZaJ0HKZjbIHbcLXz2JYfySq++UWoutJ6Y/FDm339RSCXFq4JAv8AWdMB
1kRkEntlfRYktrh7f/29teipfdAyNemuB+7RUPWKAhJMiXCoiy8Mszcuhp56tmYK/9S2ivosxUv+
8P6gb8wPXNwPJwZYMZS2Xs9vGW1RmDXA6cmq7Z1n1fEFqF33UDux9kGz6I39tabllNCg2q/Saq+H
atJZlMvcNodY4nm+q9w8P0d0zN8qW/TXgzTmE9OSEoIvbgbnIx6XHyz4t+a6FvBWgTEiseMGJwr4
HiU8WR8qOxmAPDFDY26DT0PWBJfvv9Z1LsdLfXXYpVeFisFvoS0BurseltXB5s46nWqrRxR24W72
9cV6SMweNWIf+hNS5h9+0jfes0GTcW1V4IfgHrv8Cr8oF2d020MmdLW3wKXfpALCEMToMr7Il5mz
KxvNqQznDmY9QGqirfen/9ZSRruBUhQkbizvjj710uPZpHynPdip7h4S+B8no4z1Ldjx6yrRDIpi
ZvlRTPfG5+XEdKjn6Ssi5litCzkJC7AIh2eS28FlrCkiOs8UUFQz7D92789w3YxHHxhMCnpJhI9o
hBwfni0Zkl+MPlwyYrXLrOruVf9hlPrGIMg0sFaJV2muHleCK9iXzoLP9kEmE3xqo9WCPNQSANfv
T+aNN2dSa+ZoBhCCqttR+FkCctdabWwPkyvshyKDhxa2YOYiVQBf+2BtvLE1UAAi8kZaizz6OBXp
GrgO0yS7g8uM91UaZNRgdSLaBV7KWaoJ7SoeGpVBxnH/roW8Eob4Nct9630irAIShcnScj264UG9
2pac6u5QFq62oU76rOXceu+/zDfWPhLnAKTo2Hm/3+GBpgtv0r3qIDSHZbgQNAB66E8TOWa7vhBA
0bMg+Sh4eeMyZ6/TXGVmXFXHCdRip1M6l3F10GRtP9RwPa+wfBZ3vgXSLXerj3b4j1Lu0QawyGSB
cXB7gGk7ClXoxRsV7bTmkFtW5R6mWcUizJHD+s5m8O45GAItHOg13S+tH19RXUOdJ80apfCKz8X3
1jbK2zE3yQI68FYgkfCpxnkwfXbsjNi/cORoRYQFFMd8EVhbK8W6uhFmf0fg0n5+/6O9sQPQL6cg
uN691G+ODiyKyL20a705mO1/EHdmu5Ej2Zb9IhY4D68kfZRc8xChF0KKCNE4mtE48+t7ed7bQGd2
9y3ch0YDhUQlMjPkchrNjp2z99qGMcWK9Ko06DLjHTfj9G9Cav4PP+u6MV6Razwr7p5/Pwdp3SvM
gRXFrW+QNGrN237TBjaFay/iv/1reREqNtY6cxw6O3//UavZDe1qr/Xxr45Hb9IEN7PQSJkBlMf/
+kf91Q7++4LAS0Nb9kovpPP+z657U+TGzMiTl2vJuVEPwHLoF0D3tnRtfrSDvZHfoD253Q/1yuEz
rqEPRbiqn3tjbqukZp09rOG03Q6Bal7dDXbkjkdSJHia5Nd//Wnt65b2j0/LHkSlTbuOTe+fMeKd
u/awfmiIYPzJbxTi9M86qI1b3Ewg3uaiyL9GU+iXwety7F9WRgKvtrEmB6K7LyE1JcIyh0eilKBi
BNxFZD1OqQAMcSYHIHycw3Y54CnDE5z5zc3sF/922MJ++Ldfgn4BpRQNY+ixV1Myopi/P96y1zD5
7Fode2kw0p31+DODDdbEWLRVg1ePIIt46v3ma6Ye4CsHpsj9eiP/L6Gz1yBkWMKrmF6hld6VanGX
RIeRCBMRGu6bCNHFx7NrA9aU0g+aQxE4aifXjcJlcWuSSCKgANl+cKHWgRYp83Xnr5X+FG6oil1l
qq2MubiNdexivnfjUN5UlRE8mpVozx06tMvqLviNJ90hM/dy+77MqZqStQ+6jazxqzG+mwf5hea8
NFKZ+UU6gIWKw9XN4YuUwTmLquDVcnFyBqPLdNKV0c7olmNmW/1u6axsSDDb1M9FnRu/Q5XhawLM
P/0J+u1pq9pvk3lcisR024nFwjtaRSPux9zmKj1un+aiyWCjLR8PlQzuatvY+P0nhaJK/46yoLg4
KgI/2ZvAQV26j69M/OBCODUxknbUT5cuNLbxUFtXv19b1ve56GqQCSuPAxOA8dLJtfixIvr30EMU
/lF4i/FN5p3aEe/iouhmoDbcekUdvRSdk923+HBZr24rd3aoQ5WoAYbLoHpv2xkb1vhyVIBTsmAa
LjghIpz5DCk+o86pzP2EJYkgqvmjl4v3xUKQazx4zfpT480/9WVnjDtuISgaMwdnPyJs2K5zXz5R
NdcgcOrpJ3tn88tahuVEU88BSVKrNwwrROF543Dx2wg0W2VXimc0C9Dc2XMfTG9RUzdzTGhF5O4B
rko/LoHl3PdzE8TlUkc63tZtJGEl6tGm10Ut98KErb3g10/tzXYTBNjyweja/rbgBH8viFhITZ0V
5xAv78lwWnPfNm54WRGKu1d2afjTdw19ggqHvZzkQO6J0w80CRhXG0OcS8f7XRLCvM+wRhwbTBo4
xcNnd5GfwTA0x5aT4HmYKv3ilYFz7DcuoaMNozKWupnumtF0K7Aljtj1lj91se7sL64s/aNwGJKv
k1udaeXZp7zzSyAelrHbuMnempkAtVy+wFUt0xFUzpl+rcZlbgASaUt7i31rm3eSrOVd0WebSGS1
dHxJflSIvcYHvs+szsdVXIZ5nAva2SSoTOO4G8xF4WcjGihPwtUcMlCufZ1wiB0QpIdfS1dUXHVc
hoUtTvdqycActAJ/yxY2abXV+e244bMPAjFdcN04Q7wVNRYSYHwnDORooldSEm6YhhpJW7gjMzMv
/JhIo3wFVDSmLSaOPmGNW6dGl8qIvckx3sJVXIDXbO8a8+4B0b/1h1lp+53lXv5qmL782rrHzAjw
hQ/snAcrGvN9ptzyfsHjchu0hcCo0wxFkHDjkYnnd/x9MONZx2t/CItZ3V35vV9KF8uxFflynjfD
fOrdOv8YLcPeTag/yURatrM7IV2PtMcxOCtreurwX/zBdmsmJd3XtDeXYe+19ntvOnTJjbZjGKGX
YcOgK0zyRvD5injFp5NCxFVj4qsueM1mY3x3K655BBF5044IwLbZUz5PRwwN668wWABLbgvVTDWb
XY3lEgc+KPExxzC/Ovcrw2VcT427PLZZtL2PhW0dPUIq0iUYJ/VQOECD4rFbjC+rXPHamrbAszg1
b/h9wpvFrNqk06w1JpAbDhcn01VizrPTJ1NbDQfRFuUuW4zi6FLMnD0sHy+GJzwddyguPRaxrR7I
mRQGQ0okWHHVZO4+N4fK2ln9doUbzN1U7KmHolvyoJu9OcK6KHLlvHgqwl/Fc65OPDy728tRTVgn
mua3z2XleXId56tvv5e5YsSwufUfepOA8vH1V5Dg2CDTqHS9x95h812CLEgE/vykrs3gubOa6GYY
xjAOcr/F0D1PbObC6bJPxt3R/YB16TzLqTsPyjWyGEnN+MOfm+VioV9JvEnceDqvj81SmklrOdXe
0VadrJBcEqvT3YHXdtwHhj3uts3ld/XIBFrqydhbDdazbh2uJwg1xMeMuKwC7jL7zxiOo+pHbZTl
vgrs4Wi5c7Nj4asm7ob1j2eo8ULAtHta61X99PyAoYkYy0dbefrQh4F6rm1v3jWBIX6vbru9qbms
d13XHgbbrh/HwH3rtWhj0yA+bZsXfEMIwFd2L5lZfTJWJb9pxvX6p1u77mUMvfzcOKOfoB2dVbzA
CkC855iwQ+jhlomxOcONcnXx0jatVcW6N6rbZnLn+w4HhTyPg+fZ4ERML7WvEsB4EYRAbgiicSCD
5moMyckGvrnkI3nFiz0H5p6Q3+VFSwMCswinXegxRAINcQeoF1kf1C063W0xhM9bIH1EacTUGnHt
AwUXwdI8yiFTXaJsQxSHebCoTvvA+SNMne/d2unNtF274hFYrUjrBm5SrK4I1WyN1MnzALfz7de3
rmkcV8YNX2iYohMIlZJOhutNBz+bI52KSde307r1v0XWCZFsisigtHY7Rv7LzPUszQOobQuu4KTJ
6/a7NkbrTvnCe0UJ4MHuwLRwO9UFQvAC8AmbqZwI0x0RRuHA8sdHYGn2cQvJmrDBKoATK+ybFQ0n
cl5f3KnVuS7tcbvRDb+mgUi6A0PmW3HvW0C8XOez5x6QhEbdJqvRZ5y2jlmlRDjhcu+85ukqAty5
HmI/IHHddsOG9Uc4UbtDxx3c9G3eHWU5tZ/TkrPggzxV0phOw4BS1A276TYvGDo4hG/ed0OQ7+gD
r1isZJkq1/kqp1m/m9pb4nIbLYIc4NYMWfBmwR9PwqqzY7pIREsIM3BOxUKCzCqbKkFXUx79TYpd
Ps1DCl7COBYz1H7Lap1bEo7u7HmWYNu4OiY5ux/OQ859g8kN5J1OPDNGaw5lrsVlG0AB8I+J6YRt
5dxXlXCenGre7gxg4Oxf0UAjMAC8prL+WTOPG5LKhmcnG5MRqrmGJ9a+fBeONtIBQ8HbUnb9o4Gz
SyeFDOS+uX5FfVCtRw/kWRoUvj4Ges53TvWD049dvL1qNVyr2ij7V9RQNIC5mFh5W1zy3se+3+Zn
s98+Q2Hr2Onxy9l9ZR6tVk4J4AiYVIY29RMFzrdvNPJj2lp9Mwn9PmIV+xno6KtXK6V2wB5osf+i
dYKtpK2PzPTkg8O+sGvzZnsKqgHuQEbimm0Uj2LcatKRKKYPedcAg7PbLbFQeaYjTAqKEC7WOhqa
i4mudef6Q7fLukbfhFHu7YWsI3IbZrx7pT65QVFcuIQcQD/Z2PSd1QI4s+XvOjRyaE3iyXWal3pF
u4R4RZ231ljBNGXtbeSQ3sU7QBJF5n4Rrnit7RZQfTZ/odjctY0qfhYtVDxB8ZhaGuhwGW4y7chT
3Rkloc2Q5Wo4N03EZrBgM2raa6GpL2s5oj7Xw1tkTktcOd54hlUKFc20sjCxrAJ0keUXkbkPMjAy
ruG/lmuztbEyuhLahUW82gLNLSHzINoR/uVfynoQibXJ6TA1hoFvFfU++JUAxNjS4AH11C/VwpgJ
2uV5lBhxLTIv9mIsmvdxzqcDCp1lZ8v5pYsWmyGP8t7qAqCkzvN511dzdcmNKEpNyEJuu55rU5kn
u57NOz2ChhBSjkerQ3U34OVNO0P1563JnV9zQe7D4Jc9QTUBxdkYLq/uFePP96+SQLkw4iAggtxx
Porag3oEPGBXDzMr3Mo0LQF51MRzJKVXcCpa9UKVZBTtXTQPaldpb9zZc+feh5LUdUvUv6y+GN6G
rHOP7OjTOdMDbUOwjDt39PKvGRNFTIyPYA7qVG+9P46fwDHkY1T4xQ97MmO389oDslrnZpizPkUp
omN4zNPZmKw2OhYtvQTpLmq3Kqfn2dVXbKGY2m+EpAXAD9WzoRzESJu5MI+mrcUdYajYcnMOXdPI
jJ0hxu6MsrWNxZRN+8CSZsojqxOhDE0JPlhxNIcHh+805nAIkWiAc+z6ITGKytt5JbjFKrQpPsEj
Gmut92TslYnTR+ppqWBrq4K9kGw6vVNMx6HFsPf43GHSsm7kBZfRwsU0vFo0i6rdW0MHnQuBAaK2
HH+QS2FfkLBeTZcVkNRD4E/+DT0ajYjZ2Vin/llD2MP/7Mzy3io86x6Tm3E0qOpOYKjh0QzciHtQ
SE/Ef4CTHLo5HcIQAFLRguQLl/BYGz3deFNZbCqdGYfZdlvL4stcTf/uGjnxCL/0bmop8Cdj++0i
mUyCprqEBdJy9ID2txSTSEYI9o9b4NV72xTgRYrVuKlhqtlAz0aIbKY/vmaT3d6CCMKo5rV3wzR9
MBNAbt+b720Fc8bAxJuOwiYcWaG9601QM7UF6cm1h+pRTZJzmyY4wA/r062VM+N+dcezNdkFF/Mu
O5h2IXjbl2on3Cx6my2I33VZ/Kq8ebvtevqVmHO3IAkKhh/uNKwHj4Cd3xO11X5A1XCybFU+zAQH
o41jzw1MipVYa8aPSdd07gfZ42Y8N7Wxyyy7eTWI3LsJez/cVxnIkHy1gFcOGZyrJV/vkYx8hbla
03ErYJJqEXxVnZIJ9ybrGAnXfRnBi8Rt46vUGtGoV8M1G7Hw64Djo9w+gpGnZSkQmjnZ2K8yikji
HGGfBbM8wEce7upwa1+bdmg5UGSWTsqpzqSPFbveX3G+17b/AkLtsMq5P0WuAGsVTfpzGPGamXq5
kzWYU6NlcQMqVI8+VvBfZt292e7c3kJfhKqwLjrZwqU4R03m78sAVkzlF+ARFjw1t7if+ue1GkA2
NNwfk7leQrxqS1HdONlagZsT3xv+nHgExLOziAxLtnVqzmZGXzWeWrVgVxb2HuDmlpZNeZRWC103
pI9lGw5mpLF3k7ocqyPC1O17oSK9NbLA2hF3fDEKZ3h2/ErsGTEhi0EOl/ZWIH87GZhbpzN6qgPe
PFpIXhMHDEgeSuQBKHrYHd+DYpkPnqvOYyW6uyGfbYg5y0dU6T+iKIN9oC15nD29wkyNzEM0z815
gYvjxrXypz8G8qo2gac7vZbRKt7rsNS/ve671GR7ex4ILDtrNWheHzKDvTU/c0k0HALh8ayn2T2D
GZoeSE/jCJl9kHk2RKFjVlohQtMh9w9mY7nJcr3LK5HLPX277Cmf2byyfKuPBUCfZ05XnP+qzdIy
r/KE8MdFxoQOyH0tB96kytiwxzOFomCUlfrImnk5jt2Q0YmqxG4YC3CZngWmMIi+NJL4s56j7FBB
WHqjMx3cry35xgBszFvPiYhvl3UJgM6U0Z6Uvcrkhk7Q3l5ww7BiymhwsC0oMCBuq66mnd9Jhmye
u7o1CG9t5nygTs1pb68d1TEjuB6wxAbhyZtf5Ly0e0mn+hRU1YPwAmcnc0pwsSEudteqTsoKcqGJ
ef+EZsjk4AjV29ZIAEwUs0uecMGrHDiV+br3B41907NGC/hmKazdWBRP9KyYCIB/GtRKORgElaKM
XvzU8eHR5WZb7/kx810W9tkBv/N4t2S1CVlhc3d1EyQWSixYe9UlGItPLGu4a10AjS0dsz2gs123
+V1sZSbtiS4ab2Ynyo717D7o+Qpz0JryU9jq1ZxcCaB2sWFIjYWxk3O2vDMcKZLG4yYtTb/7nhl0
fQKgKx9LY1qTiOoL0JUSB4AnzgVIt/2j9QPiOHIqbSduGrv8o/LcOlwBqpFSgPmi1o5HlKMny6zq
U2BYN7n03snDBizVAGcquvFVWlZ1U7vOdIyAh6Ve5267hsSTnxNhK+FhJRAHKC6wf9RJrneYoVA+
Q/mq0toZu4Oj6vGyIEo7KyhNe2G74sOh6VrFwHTDtOsndbHrrN8FUV9822FR3BlTFx64acExpuI7
j6zSGyoDCQU7iI69mxuJHnz33DSbSQ07OK+0FKLPIJSY+oXfX7xpCR6iKGdgM0esQhlSh49rq/Z+
zyvLdQrWZb2A3CX88WFZnSreBB0dklTGay3m3fTL5FK0Vc74ie8QSvYQLW4Yg0qxn01iwICIrLn/
u2CqC+urL/RDay8cGHrlNkPdcM7GvL9wWMOBCrPgpsObUuBsMILjSFro6QqCtmOM+tu58/rsxxYI
eSqDyTyFMrfeLHpM+2qrpohKQoxsrdPGFRmly4fOUBiWBcGwOBaXHUTxBoZ3P7sQUoLyHRegfra0
293lo6bmrst5y5OFnUwCkzI0mMa8ikScl8DYc7nyZ2t/Igh3DfPlAqEySJ2tXn4NAoIgQRVXUrNl
0ZqV23y/GYZ+lFll39RZq15KK6+oJloCdI0JZFsn/Omm8mezTPJyGIHXbjh1YvwF1u+5AF1W5nPz
ZTY+rXnhL+UD6QFtm8CaLvzbZoCwHIedLG9B9TLtr7oxFGmwFPa7W0zddz9WekhWi0xpuwT5Ahw4
CA0Sze3soZ2LkaOXG/etOaIOvBBZb9iJNXv+sevM4PdaoKDd2Be/81Xm4Q11mH/EkMG5uhiWyJIx
snC/eZVub5QPdDsteqN7MXLhvkV1M/wyW6XoFmZ5GbKHMSOd2ao+xt6c0q2Z+LgjcInbfETvVbmB
81ZHVfcNfN7EPLIEcW8Xkd7NtuHGoyiVSplQ5pAY/aEGaOwYyIAQF4b7nisd/fvKPmbCsZ9Vrfu7
VZgOrremgOeT29K9iL5hVjWbWCpi3Hadk4rxKguO8uW13UIEk51s0Om6f30uJ5u8pFelWe4pMLuf
/bp4UQw9jL+qgR1vbhd+EyuI7h3kJRdvFJr2SCSyI8SU5VVmdm0e5maNzqXeti62/bHqLnkbAGNE
61P0z6WaEUxkJiRNzNXddzFNon+eSkUKEGQWd9+UsIrSSTr1s2O2eXUCayqKZMDn56RmpXUBk711
8AZGLp0Nm7c+G0tHp33PUIgDQSCaJGEY+iMBHjfB3NfPHdDwgxqbxdsNwcgX0q89X6mF3Aj6DIgc
d88qLa09AzMqi6ZndFv1TLxiUl744Vmw1c+0NPIftOG5QUeGcvejNZsfksDvM/3zEsp8Wb+ZS0nS
L3wAwNyGHA4ZGUy/+nkc7qx1Wc++V47FTcS4946GLH88LH7AmteJZThErFNu9BmYbBZmgkAfIV40
qp9+S2USlaAaA7S5+6ybymOY+Yxx22DNvwikK28BSqJpmHB+kweNw7VISsEFaVfRtJwSZUaDTM1p
lc9Bo5YSslWFtw8GN6sxzzzmlH3I/9VOVsBKdpw3OgJFkehCaTaLul8+ZeR1L2Cdhl8w+OyAFp1j
fBo2skwyNroXupoGl7tV+mkRVnCyUDjPr9p0NMmtNCzA9oZv3Bn8u8DJlw3PWESqtk990IE555Bv
DT8mU8M/MjalHs/sq2qiVvm4L0WJWqwHfWUuBnXlwEZ6x3swkO5Ic7ZKSiKyqVKsNe9TWwGviUcS
XvPDGMzmD1VXRQg4HQUgHSxWlp5K9y2kQw82q3N4EF3pMZTQZs3DJB/hZgIfBOtF99kTCgvOXZrB
zX2BujXtJnJCozqqH6Khzeq9ldFXjeEbD78gv0saoNd8SRQMqzgjEPPenK5hEfS++lnbg//bd0R5
K1Ru04ZcZ7YHE3zOZTDcoIlrbuYtU6KiXJkxmLw8tbzqVEq1uWPqES79IoABM4yNWIGG6ngI7cjk
aN/DDC/TqYQrFgOpRn41AQg50qOaXw0480eMw7ywDAxAK5tjUs8sXI6F7CICv35evaB7qaJQ9OfC
64PfXHbmJpXTwLtRDEiQKQg2A5GqQfCiGJDTHaijYeVLN7NlstFH/FGT2kudJZXdn3CkiCeOog4S
vq6y8uQT4nvUYZDr25z3o0lmRhwfAqjWz4rp1V1b8XauhK3sparZdas1/8F0iq8zsOy1vZ9JRKTo
EPm2M5kYlfu/BtcjArRv0IVXYFQ2sd37ymEJEwvB+z0oLjp34VXm3a59tb+KWXBf9m1r76xqZr/n
h/CHRuv8ToIkbeE5svXzANGTURRJ3fvyujO3HAD7aFuWW9PLALO2Uj21RbswObKGZUdRzwlU+fxj
Os7mwS7b9YJdT/MdoPt9gD4vvY+K3HTQ+qXwaaLSV792qHhIS1MPBwmlnlO1afwwWe3Sr+8FJvxD
N3TyZBpKniI4tudhIwryesgpP+EB0+QOdO/sPXBN7Odbxd4+m0V2X3sAydJic9jnvEyyiZid4bxx
pTQPdam6FMSVeMIWFt13S5VdZuwpu0F409HILYZlCzV10siNL2m18cgSDit7on/blk5ra4SZcV4b
s15xk7Lg7MlzXKzYIF9tm5lr2lYdxbZJl/QgGNfcMjDdwrh0KnYS3NxIu1DhI28exu5lURbv4jWn
435S05TyPfjHrIuMpHIa3aWzlpqJSO+dJfME2FIhsiLbUt6Ly+o+VL0BSy6vpfdZc6BQJcO9PKp8
vpSN7qdbRqEcWYOPyLh1Uf9RPJRHstGc41gu3h7SBktlYkKbqJDJB+BjzgtTrPOraw4+daPmkCJS
CH2js9bPFFqwCil7WLxDGTGjFCq0CUEIag5MqkP7hmv8eL92E6RUJdwF23aPjL9crAd6VPcjNt04
bEG5+i1ng2EsSKDVYpzHce7PtCb4bTzhZH1Ca9wgk6ijBCTXnT3eaPuerWrw3Pw/hGr/D5xzhz/y
mrzT/5Oh+bfooRfZ8L9//ivXT/O/Yjz/89P9/8wWurpT/u++usv62Taf+m+mOv6D/zDV4Ub4F1oa
H9UnlA8izFCFzX+lC2G3w9WJrB6J4XU/vWpV/qepLvwXWsCrJJwzG52jiUrpP0110b8ihp+Y/D0m
Odj1fP+/w928/vS/iX5Mn7yjAAkyWihmwv8MyRXe2AJ+kaibw9jZUi6h3D5wndnBvxPnQJb438SG
AcNTZF7kwnkmDvB/yLxceqfIIFv7sOQb45geFcO2N+wJJnuz6eY+GlHV7ccap98Z29iQ72rWPS1Q
sc03IARNNwlo5A+xdJX9tIpAv7smLb+kpAr9Zc6u/sEhqYg/CcHr00+P1iYhDJUzUU/00/dB0zRO
2im3LtJtGlfUsK4IxgRhDGMUi9qFVu9qe1XsVEpYaeeL/IeQOLQB9vEM8RFNkhFQ41qHRk5EcXQr
mgdYJzmDRq4u7bFmekGiQytJ6OFWJqGdV3V26/JhPhvhoEMxtOIyIOfV+MMnng1USnX3jM1i/sPF
y/XJzVDkRmA3yA78VOt2qR1f7zP0PZ/WUC/7cK38Zg+Md3AO/baKMd0YRgYkAUyglJdKmHOia2rl
VLqj+4skiYh4IqxBMZQ/WyfgUjYqHjv37vWiXPtAx9Sj/uKZE3arVP4T8l/o0SkwXII6cg1xui/B
yidl107vqsg6vFS28F+0iTYnRqbWoODMcv3am3b/ZsNE+BZLTXWqNyeAJl4vrUTL4/GRhGttT4BT
fUD4xZUqGQSL16bSVMuXgZusjxsnc2jl2C5RDfPYyHtZzJrudqAbGpuTxS5fN9poE9undQC9G4c5
DQHGNEKZze/OcRcdFzrYrNgEffHDp5J88WQ3OjDLwy5P/LAsL5uPfeF+CuiDcrvKjDEOc9P7vWpJ
etFaBuNXrzvzh2eq7mFdCTxEm6QWkfR1z4icimf8DsDJWXFezxFj1H4tTrV2+/kcki7jndbMMZY/
XmcxuebaZH8vU2md6sKXaNNsqzaSwQsGtHCzvf7ZZshs8TR2lRvDJb2Soift32Qk/kmkV2Vr7Vbm
sjjFKgPWaRiOZAIU0xIqNFlA2FGR+uZpXYf+Vw9hG2woPSCOgywS0X7gYMH3Bb5WoZRWk5GgjA3R
nDaVc9/lVsf80zDHJz8cyx+DLu3mrE2jfPcXvwp32VS4Tuw1fWgznRFlSSuwKbMkh2kLO8wiOSFZ
s2oUBzvHUvwAVL3qESaosk5Q5o7qsgUNoXlebk771kXbT4kYeggIC7U8rT29aMZX1z4Yi7p9RAkF
XlRGdfALqJtt7RiE8uKOJrUEDhyT4Qr6BkYH1UI0dKJKAt2Y4G+MZ71ZMgoul2ZBEec085cz1eRy
AQ1mYGgNAoboqsOrAN68DpOKuUD5gnL+t3RscQlCrixr3TC485k8QPm/zi9SiBsIvmq9EqcN42lT
3IntwbgzaDzf+SKAtLmFzA9S8sYQuc2+y7ahAFROCeO5DBSxs/7MtUQqVHdBBhTYMHsK9WiGdOwz
IM16OZ9k73p4D7DN3dCvCN9BYRQ1dzV6FTSyPOs2N1z3rADAvkSNO4QpppRiI/66M8rUYOT8OsxX
rUOXlzQhiQZhToJIZ7ozQ8QLu3Ww+9/9QlPutLK9YXyszO1HVlUlr99KeZpGy2y8drW/ZIfoCtPZ
5z6DqkQTVLPt2TmX4ahZkUvqo39658fynRIMIVVKyqo4jDxMOp60q2jy2qPN5TSc9WPOdmO8TkKO
PRS5HFi9YoDc7CjqoKFaEVM8LTuamH7ThHMiYMk8ohRaGY4ppGHXnFYXgH1WNBONjTFA0NLCd49X
c0I/5PkjtFpzVX4EkNkrXkM5BhS9vRq+ImHSuDKV4eMO0L1LTt6oepksvadQcgXqC60a63rwa9Qa
opGoYJquZ4y+zpHdxePQc8zkpbLqky9KNmlB8fqxVVlm7QZnLC9NQGcvNj2/BKysXHPfFVNUnyjM
kFMEobX9CqdePrRrEygmfA7jPF03k59O7GnbPnRQVO6La42/L9GsRnGTS9GfEJ0BovSxX8q472zl
xM5A/A91/oxsx56XdxdMLnAGrI8/AyL37LREtwefnsK9JEhqYeMmWdIjtIDKY2EoyMpAKjPJNuU7
bZ5CnyDatGHbtSk5S8mkBLKmz7TIEx/VEvU/iqYlEGkQvtfFjlym+5xQq4yg8cz+3AraG+z43uAf
oiHiRlmWYvrGRt8zQwgXb9obw9ic8PHXzrnICxXdtDy7KJWL1Tc7Dyn07SCdkpkmwU1co1XEEGbR
tRvA+vQQKuYyRxG2GmxX3JUjfOAj7O2/eFiYcUEn4/k3FH3wTDpDkPbG5qKjKhv6LZWwih12p8hJ
mAF4G7q3iE++jbb5JI1qYKVJOpekJpnV7aLYOVM1LmhxO5icZeKy7ePDJT7sEVqT3SY9UqafeeAO
nwCi7emmnXOyW2bVhSN1Ut21OzIo2NYwinCbXNhzd6hfyjeToHak/S21SWwB3DLuXUfM65mEjRbR
Xp3RE3TyzPjK8eAKtBpZQ8dhRhoBUUPLccfRoInWssMvgLxdtQOhJe49KiPz5KD/MxmqFdrfBfbo
8830Zfbt+4Vj00fa5qNb6YjnV4/dM42gfEpqRGU2Yi2Y2ayNwiMxY+7G4rDJeSKHY6NTSzd1Hq6K
DntcSWVZa04ZSrldn9vhRIPZCr8m1Dicy1GtD2XvNOesdYNzzV3tZnWN0qAfWjKJ7rtt/UPbdH2V
Fdsx3Mgvf3AxsejL0Ntk1Exc5XWyylD/RDBh/OwZJe+CoEHbqc/CJcxAeaU4obUxk7HQ+3Z1lr0r
A26s6MeZvkfHUNWnKvwf1J3JbuTIdobfxXsCHIITYHiRZM6SUvO0IUoliQzOc5Dx9P7y2jCuDXjp
hdGr7q7uKmWSEef8oyCQxENBs0F7x78dK8v8cT1qJSmyIUCZSeTa8pQ2/qaAMBPQXmnxq91WRxPk
UqxcIvFsQJi4rBOahCet5xI8zOJHd4zJvbFa7ZaHrG+4lL2csrZIU7cYcdh7L87qH6opvC9mlvGS
qJPtZDZODHhzMVrfhGoad2XqOfeV6Q7A+RMj0Gaqp1UzfWTpru0xnwXZaLCyjR4JczUIfZURLFdj
00mYH23vUWireG1R62wYVnoAZ4+Usrbv4bYIrdjgUNLbJSfurA2qNrJDaX3hwHIjEODF2RK+jkWT
hi+iKH3vI6hqDnUo40pwUUDYdezk646Hq9u4Xmfx8eB2RP9MmY3yrS52FjRiaWi/VQYC2aEupLuR
2kzelU3v3+L7xwkdwnIgM5Qei8I1xQ+4R3XX0aV1sIx5vhIW//hquW/jakHU7quiJz6apqtBCurm
EsOZbomZJushXIbyj5em4ee4jqfON5wNdU4EbiXyrsOBvwkoQb9zdZBEJgAZugU/umbD0IfDGn3A
72/si6zp41Ch+2/lqHc+6O6DLkbj0KTYjHqqzSr9GY5599RNaXGe6HXm4aexU8rukbIAp2cSLGYw
bL+g19mn27En5jtLakIYUKb4tPDo5q1BV7oBgI8bpNcocIbKfh16bPXMROi9JywCt0QjF88k6ROT
PWl+oV+xt+Mc4AylcmnqXhNVHieSJh402x4kUu01x9XMjX0riniBXo2nBvGHQy5rNLvelgKTO+w4
PFCa2WSZOXgdPQAJUA5COq37C4hFQeg0ro9qsD4Z4GWKeMhG6TUi5hkIGd+ptOajp4t2jF09mzHj
9vSymFX5QIwC011B+A791slhNDgEJqtrf93RWG9FT6poYyYEUKipockPRy4nNgoDrwv67dzMCBfS
ChWZUT+bHMEF8Hed5RvWA3Voqm6bBxWVbAPnS2qgBmydPVVWdDH2DKMmeR8R2hjqamqOB5hSFB2u
R2+PvgSTbKMMkfEZn9IjJMeDhcY7qkZHbAaHSiVvrYz9nEA6TtabE8pTnfbfgyy3Wl37cCDlttLy
xN6Y851Yp/K0ZutzwWuFiWE4W9hb0ISssPb5R9jZx8bRf1xhf63W4DVksBstswYvpdMhUMScQ+lU
i2on69xfRykAOPo0t5VLPczIE3hLuUO5DQSp1faVKUfuyvLhl8MmaQkSxrR1zWj31bKBb/NR9CrY
4NmY6humO/vYeith+2VDcKcqdrOoXjESqOPsZUC900pSg3bokelHoO2ZNrZUNzh2URNvpJOKvZy9
K0ykvwQIpXQyKiDJQLhwJH1m/vzsTeCPUZoB+serrB2qcAEob8O6gL4f0JtVjKMboyxbfDBCUzCD
8qsunqbWvx+lRaAnbVsma8qwnboquZO+d0/jqbEb7ZxRi7OA582xf7S79nAmgRnu/bD+HKrh7JsD
n3XB6xVK882BItoudqIjH8PM2bDU+AkQ8k0Of7+fMHGge6qpMUrlDe9OQltE+hEYNFiF833jBVQd
DeNNzc43uO7OKJv53Ns0cxIhc13GZjQVYtJPhE6/w0WyPXWJcwjsXO2kZYR/JqdAvGvKfIIgnefy
WA5oMNgPbH4GMvf5uerxrRrCG6QVrMBOsAOn+9FcJhkVQf0Qe41xnFpxmrXdUR4Y3DPwpXHtA8q2
dBv6Ptl5lUWtJNB43Dvi1guLa6+sOJbIUU9Y7X6k3+ZwZPwjt/JMqoGCZttPzbsucIBj1ChNhQw0
sT5sK7v6BoNTp5rjQvrqtpyMhdmBOelc0Mez06D8seMkVGaiTkeDmrB81WUEkOztx56v3A2zvUIM
JQeFFYK6zdY7N2H1kSwLiljf+zsaxqkz1TfRsuu5a8dLYKu53oyQ22fDsOh41/lttyKvIu9mx76w
60VwsIjzIn2x8MlLWeWdnTr7Hk/ipkPlh8ooCC7M2wPbPaNtPhrvds0P5amy3wYSC0dhlo+rnwqu
okK8OwxnDHvlIVnN58CXD4RXnvre4JPE3kh7Q9+JqEEZj5bqN9XqhmCTdG/j6Fi5yujDdtXKOp4u
B6L21KaUPcueJxZIWIpDBkHDbUBfxg1aQoc6BettHadsy7xmMb8aCcmguHGGAwKEM2pqSqfJolKf
ti/aCEWgGS8p+47bTPMxc/IhieY+1XIDmhTEIUKLS0X9x02Vqeo9RwLxmWbzGlcIYz94mqb3afA7
KB95H9RONNUDjc9pFd5pMixm0VqxGFI9c4jr/m7N13fq3qp5t45N/lCwu2CvCDqTno3526rcuApN
vWkKZ9z2yJf4RLO4c1IKhccvKl+nvbKM25buuBias3lvM/dhUggbeYBvSOgwnsOaCtjWQ07QhIV+
l02pf2zt8EjQrSVAEx5EZmzCYeVoosSXFo0Cv8ouXxzzp5gwAaiSmlF7vDgLa2igFfSwFXxos/AP
vo1ZJ8vpSE38bmdJPb7DPC0uW4TXnZoQ9T/5uQHqz3PXzEjJx9tCp09jTk2HTqpPNbVqgwZ/P6TV
V9LX9wvWx7zAS1JbzT0iEPfdW65VqWb1ZpXds2PSQbegro0RXP52OApv3QykLLGpUPQo86zk9JMl
5ngywFswvtCk3J6UJd4LY9zPtqBByFmBSZoBJanL0zo0V6cddXd5sRQXNQXGS6izOwO6JQ6AmOid
7d1dp2y+lnkMkI9XjfNIVhir8UJN0cY2aEd2zRSmmD0jQ40RZzL5YOYuNmMmH5xrA6s9ZW+mNZWM
tWaw6ccCS9x66oPpYFhXT2I7tFQ6p/wH+XiXTOqz6owfUNppYw49nYeKca2G4o6Nal75wALJLTfX
X2mGchP+/LZE3WiERs3u3II2YCYl1r3EuzkEiNHj0VMUKrNJbeYk+C0UlFxYDwliYnllIdFAr76C
swGdAcKjIxr1b3fDHvqHa9OHljc+ue/qyB34rflphH1j8ntTntj628YyL6NAbJnUZDMDP0hno1FS
oumEuAs75I5YAHRYWWzpKLt45Q/QZM0uQb3DcdCn2Rl3CbeaMWypKo4ZsJ4LH+VUrFJ/Ts80v+vH
tHSOVFhnlLlPoYxcZ/nxvU7tjIAfjUSRu6RvEMGL8Wi7yzOWx8S+Aq9+bLkz3qnmUGk+Ne244Mir
rvdzTWsnUvhxI7PuXtmTY2zmHilLf21P9OFbt9i4kugaUlfEuSjsHSkt3LFjev3j13glG2eLuEDE
s5W4z63mgFqy0YpEKJ1D1g46DmRqotCmAvfWbOVN585PxapirP/7xqLfyPHWH3rfybcZgS82qJqC
bQrUvemrxbz+UPzxXfBlXEGOveVAoEM3dZmwFEhXrIDXgQPrFfhrnpv8c+2saz9MpbmuFp6zXPXd
wZjgBelLz5CzDhMpyG4JPlmZJ7qjTm1KLTUl7L9mDdNpAxpOYr+G49sATHfrFqnxohU9jqp/ncX8
F/vhlqhYKqdZGzmV1gpYz7aIcwv4TjBlJM+9GzzCbgRoEKwOErQhvAhHo6INuZ0+5wDhXGhQT8Vz
IoDe0/AcqJBVaRTgH0njA9bmE0q4gd0ErXQ0OBl9eLb3h6ZRfW5q9YumcFc3V30eIT3HKQwww5Tj
Dz1eWCVV8UyTwn5emjcdZl+YeTQK6vaQsDL+WW3GqQqlQd9aBTajftjhQdWnwPRfqi4/9vl6Klrt
QM9RkDAPVqwKwEoju+qT6Qt+Vm5VRyXzoGgFyHzxzuEAXpda73yT69b2rUvFBVyuLJqLQ4l10xrA
24ESQAD53h6H8zIBHHR5jkh8dMCn6Hs38XXqmcWs1ufQzpxTgfj81NX9bxKOUIc4zt/L9B+HXjr3
N3JGHFys8pMtzdzOdJzh2F1vKjW8E15Gz96cYaQps+ChKlp1W3Or9ArKugOYoaUaBUdr0RGOdYex
07toYIOnpl/PE/z3HYkeFGiW1nTBG/KEzYy3uKNZ6aokTifu8jpcH03OVKj7e2DCixwytkTsqPtr
3MVr4pu/U14fcnehlNS8rETIY7ZuX7vGNiMOYDtyp+nNaUNEXWH15gezf+xnrE0coSYUBWnr/ZCj
JCzeV8FZQ9DyA4VEcjun4zH1+DqcsFEv/twCVUG/IQfz0DGhYkWq/ux1pc2WjVMFs2nxGHbY/Fgk
OnyZ2jpY6Trs+s55oPg3OAeT6i5+a52mLi9fKlc030PvVMPGRnNEnWaxk2HXsBsWLhCp94frmY4n
7B1ZZDZrhRCBstxuyC9iUuOu6Uyi3FxOwaptxnqDeQ8o163c7mIkDFQ7uwi/A8zDbKnGwV2C9E6Z
vQVsGobbCv4kqkqJQgj/Bm3h2tp2FjxFAum+1WODQzZfuj3g5CtNTQodcqfj0A1lHAbqe22W8IZM
2skF0kwxN5fjZ0UpExa/MKh2/TjNsOHJvAcmoG5zTU6+X/44Xol4QR3CsP9aCnDuzhuG1w5fWBEZ
AVsMJaE2XbuCVF1EI4ljbjMM1MhKKJqPeCALRLpjsb6xQhBo4VV8Yl3KrOkai0EDlm8EVNx7V1tN
Q7JJx5X+tZomXrKc3uEFDW6kpm59QvlEEJbluuIMwAI0h6SnfhceO3fSmt1f7amUakuT2RDo3MSn
x/hHbxcQgtbq2LPs8hSt7S6hLvk66RfQdmOi1CP33xS1inIaaVVPTUAqfF5nf9bCWdOYHAh8IULQ
jR6HUEUy8qgf88qiRlzVEZZHqRV9ehmd4tpMJc9ZrW8Et2a8DgybvduXv7YO3nPLcqImcYINMXff
4yx5rRYncshkj7Q3Vs/2zBJYUdJ5yHIk5KkexpPIwjSe/ZV6Xp27+z4D5iO8YnxMWz3G2KzV3SIQ
97FuTttlrAqc/QnFeG5av9VsIYMlv8I0oAvVHPapZW2bln5kezG8O8wh1qGbeGhnI6mPVhUMGyug
O3C71tYAwoq9b0c2b/JEz4z4sPryJ1Pyz1qnDwWhg1saFgZq2tIDgb5LVEGRoluwrTNtZ7+6QmbU
JuqvlzRfuB7ynZkGTyh/6OLB1PicDkn6mVjZM/TghTLyhzIvvZeCar64LPSIcaV7hSTkizT0sW6c
y7yg7U7R57bRlNhvTe28AbwNMfjm32u9H1/xsPc61saN7II/WY4UrsP4ygWG/4nQ6XyD9JL70UVe
WlHse2spWD8L9W2cddMndq1uSxzbV1VY04/ZUgUSTSJzj7Wy/gQyKXh5CdcgX55frtq959WsTmF2
kwZYGgaKed4aEpyGPH/sYQFjXKk2e7h9dVdlHeOvwIft8IJuyPhfUSB6xl09j9vSN+vzioMYc8Cu
mEBCK3MnpuJ+whlz7y8TYKLUxc5fnBMWlXK7mIoYLPC7gc/oyOB3nAfvgqOtiEZqszvyUeXyqhDP
b1xfhfs6JDaO+vomqgPMofTAeVHRt0Rhc6Xv3KQ/d0TlbLA+/i559mhYNmRAJ+juFUxtafDIJu9u
AmrtuMq9bLfwnJytxtgvIX3c/nTu6ChOqMrEqYCQus+pj56fpwK7nznKI557WirIvoGwX8SDrLKz
n+lD3ubdAYcOVA0CoxMaMWcLr+Nvad8E50rg8kLURo8kblg4ppVaP0sI6TsU7fxvr33Vae/c0WP9
VTFSwy6o1wI+Bf29dL6V60Byhf6Asmpqg5Ppd85xCGtk+/PRo3H8lHuN/Y4rIMeUSTsjDqertohm
8hqvIIACyosex7KXfThpm90CI6rHuu3Z/hJmNMBcm/Z3tGD9I3/W6ZuIdwtjX+funMy3UToGQ/0V
jNKgc8W5DjIeXGG9TZEhwqKvY8ia0jKWdD5h616C0IfOdJ34uAHN/se0yMBmj7zu8NIAn8wKCiHK
NmDxpup3zxu6nOg2LO8MG7aa2xhYbhDocBsC831JPt1GD4P4dVtOL0CHP+gYGeoJl7pD3kWKTlsY
/vPYtabBYWE5+2JJ/YdlaCT3iDeIL6eXBIb4q1/9DYdmPkCzgeBUvIB0umOrJm4x6oLUj5ta3LRi
Mc6jrP+O2o3U4MyRnBqP1cNl5gxk1T1pO38LXRsSvvSzrR26B4hAbk8nZWA1q+ppqsKC8XXJUY2z
/Cd53b7g9V8+DJRZ771YPrQSGiyrovAynGz3VFeaIQ5pFGf/nK9ICLzczW573TYtcxeyg40ISPeP
itKYzZ1d+slHswzz67Bivl+SsH/HLIq+qmtwwOHlSSkBbYR4NBobkMaGmPbjMENODKWTB59+ISuI
3LLVz3wqHDfLDJq+Zj1jrdUSCBw1s1d/dJ0ANpyT3GNPzVbMKE3/178ePpNe9jLHKT2Y/O/MTmwL
Wqa2Nt6Zg8aM9VwInp+YXcMoY7MM5XdmLjLgWPP8KE2WO3eYjO2IGjSqnKE92UUi3uCcUPkO61vd
D9VFpyn3x6AkJ6Lj3Mx5ij3EaAK+pXJ0NvZYuu9ubWILtIYBxmXRz226ZBiKzS5GuAfznXCTfWAe
GB4onk3vJ69/TRJaO8l1UAYWEq+Qt4KY2GurpHIPppVNeyR2PJgdenrPni3yJsP0mg1MIywgq5kd
TQ59JvlG7xdPJWdnNZhglMZ6xB5225HnVPZ0RQ8kER5FwNOX4xOMGXSKG0oxOwDYInlGRkLKcLFm
+ph7XXdrIU454U7ciUFgtJyZozis5cEuCBvapNb0QjGIBf9ORAeldvW28YyvfLIOvTJ/8zSZYsdI
H7LZ7AH0cFxlJtb8GFVu+9kvGId5fK/YROWza5ZT+oTnJo+ZUEqsU7b5VFhhglHbmGnkMZDyl/Vw
buVq39m8oT/YudN3Zv0AubldD3wCWbU3B5vU7nom70EFTKNuJRFSJp5qXjCB0eRpFNmRbEmiEJQR
p/aA9mG8ViliBAZJWtO7XqMssiHM3LG6MQxoMcFZrChC1c2PM05GBIU+YzugKd0qQSedzp3OrOdz
ZKEyZjCD6/bGbDfYxfpSYHbLNxysfZws5Rq3Wqpdj0nmEviB+pvb0FhuBjPUh8l1YU+oYSOu4au7
FrnqzFFvQe45v0Y3LBHK3ew9xZ32Biqff0+26U43eUeVxZBZyzPqGPeUF8QcXkOIsteE8+yw+PiW
u2YJ9iQONy+BFDqPXQIXIvQ7BT97aHaU51ZdGKlE4iWihF3eT0WNFbWivxjPEUKGHqE4tPwnCzKd
xdJazUdSjAp0CfK3LgTfV00Q7TZ3qEhxCLSInIWgPkrFi2gynPK3bq3pz7yW2aFg1tv45JDd5Yok
iGRFvSTGZ6Ma/Vvc4ON2Bo3AxZgzUwTaaRPkSssKob4ioZXDmG+1hUkRLS91MxPqhOcQ5c6LQSMV
Nrx1IRKClBLuAm2hW0rEeLdMS1ZBMif2a5bIHAmWbQ4C0souLoYlV957BBBnhhttMtot0J9Sa66r
ik5bNs7MUCdTKPfD0+GVrupLh90hK05LQne1zDg+qG8idY48lhlHjkcvNCZku8zOYzW2T/3QsHIF
S4iUODVzAqeQlRvkT9Q6HtMOLbq1oEmGCK2zncue7nlGd0KbIOnpHRymV2/4KttFXbLGWl7WhFei
HtPwxiBFb+vhScCtroK/Vj7PZ8IN9bJRUwnFSujIJhM2TjAbILqrwYrt9M1U63jbJ6AR6RTco6EI
cbCBobGGGitZHNZUC34eHW5TsntuCmLvyRgarxRq3nRR7tkN6pFFHe0mRTdeDe+sbP1mvFr4ViG5
unvv1E4C+hAsEkvJesmS4hHLXXeyQYaQjHk1oJ24ICKKcQimwFKGJ7CTZj4uWL95NE3QO9sjXhsT
7NIxY+hAHYyuWbl/8DxswP6cTTKzTllguVFfT+HWdUcRO2AcEQnXnwP+WuRaNvIWVrZXKIhhn5g6
+E2CsEUC1CDO2wQGSW484UX6J2PzAUQJSoE7KXvOxYi/IYRRiYoEGcMV78FaWiag3esawo/MrXuG
Zq2we4k2R9fhL7HMqJVi9mQGRGaCBUNLiliwP76RVcF8pRaHFnIHBdqzkQzLCdkz0oHxqhTqcnlv
olzaU+VW/SHeWb55Xme8WSgkROSFOvyA783vTIFhG4Ob8DDn9hWaHqHvVTmHBGSU12AmaxRWBkaG
rkMmyjkNQWm9ZYudPbp1IzaGMFVLbsNgfANx9ufUKrxLuYTftTm8SIn4wcqsnwK1/EGhgsM8UZeb
0cRWllvDKz3fWzxPduyhKmt3FowWsg+n+FLQmB1kE5iv88g+eh6n/IbsLGjZq2ttE64Di6pX0Xce
DN+pCJ9aYPOjJoVh7mV2p3ygJD/9xssyfxLY9O1YY3gvx5bbDbPRFJto9yDJ6u2c5VuR5Ose++M7
w5n/qOfO+AwpMuHiq+K5J0k3IBLfqMlSCPLkuUXivhV2kh7qQbOjOENANg5BV0QK85A6OMOoYxY+
DdJu/lUkZnlSs/GhK+e34uI6ko/UkrayXke+59UJp0tb5M25Ve4pWBC9YUM+qqEipo12GISy2SaZ
3Dtcc92bv7pngwwvOS2nZl4BMVacXhhKEMkhOyYCAGscMiHISPZAu7VvWEZXJ+qLFcQEKBkgYBGk
IykL3pNj6+CGEBNhW9ysuYdmZ6ke1yV7Ijpriccm3BMV7rsRWay8yAnh2U7EmFD/WYTS91Tz3KGb
v3Cn19/FYCUfHCzoZwiYyh8VkOkxT9v2wW0L/sR2ZXkNeDshYGGAN9+2nBEgqXCkf4+iI6/2YOr2
uS9Krh1wNUPpU1EnJisIb8XG9N36dXIdImj60shemBbKU9L0v0PjZtTLVAbOXbN08s01PDvbdL69
XqTf4AQGv3pHtFNfvCWzxMZUfR9sJ+BPvZkkUWcE57H08pKb7u3YYbqzmfTulFMXz50tB8Yjz+X8
rboKmXC3OMsW1eUIomB0Z5kNsUSfajTvTnv1nbitQcIem0nLDpHr9n5s1R1xXVvdTXjqJiSBrbOs
t61ZuadU+X17i7h5IU8ktHoV2UuTAUQQqDHs0uB6n2VGso4AADn2iWEsCVriUIW+Sstk/iuNhYUr
oPtcfrXg85rbA6s+Xz2JFdVva5SyOkq2C3a6WZvzvZv5Yx8XtH6+0AC7POQcnu6n01bNU6jk+DIu
NCXHKW3nzq4qbL6HefUJiMci2HdbfNr1wzCLySA8IKnrb+JZsvJ65HryLGeTcD27kOZ8lAU6iB1p
Cjo51kNrm9uwWdkq2MGwHYt8IeuPiH0MNz3N0CExG+1YxR7aznpnSM92MHWEYXNbD8LC0jcWnn2c
lwp7T6bpb7l1lhoQrCReIWOUsLLgFWGY9w3Wb3DVd6LhK+n69RnJIJRGNmq88mFWDONPxc3EfWlA
uwGHEdCIH3/WFiCnZ1c7b23sIO7l7AZnEn2w0Btz4M+fmvL6+rYtyvJptIPpSRY9NH/Qc81y10Dy
x4Kt2zp7pUzWLfJ223kmL8ZdY8QRgYbPKsYwWlMYo8Oc5lb4AEQxslOA0uMTz0akc7hLeC0MNONk
VAVW4+5qu25JYgnSwv6WjuG+IsUsuQTrq0aySCyzifwEfWfcgwGaWMSLdYXUE2wtTkpPS7SkU/jh
Ie2Rt0XKSsOfWFTfjsq6W3+wMhOxqyHUbkobgPeJ3P/fMkcXiaoiKO4bE3CU11Q73qFQo+SR0yt2
gha8qDyFff8PxICEISSdq8vGW0wsm6TC2etulWiUDtJs03HjIfozD/RE+esuAEzq8RYXZndZusp6
c81awhIvOV0wDZFHwB4TIRh7QjjWMuIhwi7ESTEExMGNeOWZ3xCVOtJqiVNRqz3g7JFEB0YhMREo
kqSXenGrKO/7RVQFROSPDrKtKhuU95w3eQdMajnypmwn29u4PAb2caAG2d3ANGn04M5aZ6j7dUWT
txZFG7dsbt6lhkAwLqXU63AI6ddstwq+tOWwaXCed0oU7gHB60LKVZc5Q35Qjh0Q6gMNCbhYkyS7
ybsufBud2cdoTSthc5Zd2nEzoz4URG3hDTgjHFW4UrGVMHYz8L7jX61A6HILL2QJr2WDCJSF2DtS
9uMxLDw33Quf7NuNdvExfYcV1Uc0YBJMKG7JTU37N4dqo/VjJKcvQXnUpzdJkS7yiLxRL08MAA3T
eJ4E09UHOlfXZm/04HEqKs/Fx2i6y87gzrT3Mx9Zfkd+5MTDa1ijd5wTb2xvGmJivlo1WdZuROwk
YiV7AwNugyTuDckr8fZeA8XD9YoQLWI6xQLS5mtfxsDU6UcWomRGAAkr/sJjph6SpGxLAkfaQpOR
gK73Ls9zsd5QihwqjtMi/QQ4oeezbULSgpyx8X/nwFrEW9D3fsuQ1ZXNQ9ZlRX0szN68YtpIMrHU
Cb4Fl5xZ4li5jXg0JZIqkhxI0kbl2+SiE0/XODBjjwHSwX/ZtYQWkbix1hEWkRR6GNNPuoXPq7JL
mXE2ABI37vTWlkTfx4At9nLqS69cH1sHJR83LOwjw+GCehdoBxriffWIkH5pkb6pQ77MQ3kraoFa
xcVkLXcTKkyX7wD9636pPBvrOLUteJSDdPh2vXBe4sHsYMgNlc2ECctgcI5p3woVA1erB8TRS7/N
MxnezakYljtA6ilFMUwxBkZhlFY/s0qX5mwRXfWMlBvyjM+SAcYwPdpislQm4YOa9VLufe2itvRc
RpFollmf7YGTinU7ki9AzpnTsUohwR//LBMxE3yyVxGqJL8NyQ/6qeDUpwmisrAb3deWISk9LKYx
egDlvhlus6H3xXbGsTEf3LblGvMGi0vaRsOvoqRsJh4Qrlwvysd+/cjQuHaRzszCQfqYz+MeMfIy
7dyGPqdTThWQ2JGbWDJ9GG5CkQieAyAOyOIf9lNUUPW0jG00hq1VbR0z1X89hLsZ9zSxrLEYl+Al
NMLptrEtpJRl2Vnd3ToFjn3kOS7kbhwa749wK6fcWnk5jMx6pTUfWlbpv3xMSwc/WgRfzerIv4IU
HeTCwnDvkf0I3mV+L30J5TDsVagctS1dKcuLLDEKb4G+p4ls4LT0EQku7CCoJW3nkcpsTtV/uXrY
/g+8fpf2p34a+5+f8fZP+//AzXf1pf3vbr5NNo1/6n82811//X815Fm28AQR5aAEluuRof0fZj4a
8nDQmYxAtsMahNvvn818QMWIo20kY/RPWPxH/2nmu5bn0aHDX//VuPdv//rfsvuH//H3/5zlj6rk
v7n5DPvaZhY4QE/883/qxktBbgR+MPvgeuAFDS7bWDoUNCJS76oDodX9yb4GVfQ1LtQI/AM4Q1DV
tF7hVmt8kWVQvBqm+5YJOuU3MmyRspTjgg8aXX+QE7bmZw8UAc0lwIw/E2LnoQwLSB1r4wwk82Ox
2uwTc5n3GBj0uPhQaQS9X1UwFiFXTUvwpRrAUUdsNekNd457GohphOHyLTw1JcmimxpxQlTk5gg6
QJouYge2hRMdm+lrF9jJenBqPB9seVlCprPd9TtLtOuj17urvDfsWtqR4XQlbG/vh5gu9Joj4ffW
0Y2nckB6LEVQPxeVlV/3DH2P1lCdnBDhV+KUfWSKrkRU69W34FnlJ0EP68mlveWGfDF58JZJRegx
cYIgZG0iCyfXVzIN9W69gm9drxXjQtbcDlm1nNOqJNvIsve4GwQJ6cDWnV+hgLRGojFBqQjAdrvF
Pigl0YUzO4TMbL1AnNEFCPyg6oPD6lKnTEio9D5KaTSHIk3FDaEZ3Zn9Ynhg2XrqoKkOSZJO+FtM
vQ/RiUNMAKqkwr2lOHD5m8Cyg/ms650ohvlEFvK6LQtDPLeBX1+0CzYLs0LKsEM6bVwFc/dG65x7
6kr0JxvEmf5xbYwUpUvr18eqEAuW3tm6BPBeLyZez52vr46VptAP2gmxTnpFOWw50OQSc8kPj0hh
wO+t+QoFDiFblrFkek8+brNZjFLw/JjducvHA+lcJCjBWBxB40fyBAp8A6kp3nyH7gHu0zcDE9kZ
nEhcW8rSt2SeMABpDupNMXdsri21sylO/ojEyewgrs2J2CHJbq+8t5wznBy9TBx8Qv7genFoCnY0
Hy2MAflEtmZlsIcbrnKQyHRBogDV+WHAMxvxPcL1YUFI1/ZIoKbcrjKw9mEvsFC1nlhvQQWMszMV
cJN6miBNi7WvWPhg0O0DcUAkNbC4TvfKM5JHqV3igrRrcfukSUnIloZMv0zrkvbbNCuJ7x4JmQsA
onMHBRQSknOdVdYtmYH61XcNPyA2rZrbw5Sm1k3Zu+azDD1D72UNWMysBTHp+qawHntSOHyoJ2rF
xh1hkRapgcNs/zt1Z7LtNpJl2V+JDyjzZTD0kxqQYE++vpMmWK8T+r7H1+eGIjJDUnrIM2qU5SMt
l94jCQJm1+49Zx/BT1YB3fUE+ncWmsVxKMdxmwcAuz1dM8StCmza90rZO6l/f+yGSqJwNlsqtbi8
RApAKh+y6OjgauAJbYx7Ox2BXbZnh8432mDEF9ENyGblkJ9SjnyYgJDgM7XhK8LbblThNpsDB2PH
FLYbVE/iUWp6fkn7pTs/tPLOMAvFooReHzcNyoqVnrvDwTJ786Ajqv5mT65/G2h+VntT2aoHRDQt
lXnaKs0LNbggGx/9QQH6xa+vK9PRAkBdGrFVtPlVshOExb13ZH0dLAf56appRXqD6G46dmmMJjOO
Fhn52DS4oZVuFtez0sRtYSl7S4cHJZ8ZBs1OoopHvU0VjH9gEBlNPSa+K/AF48A6HGhfWycu0Pm4
Q85Mj2aF1J2azla0tD/jwTFuuLmmswKI6dPLnGnpJVYtqpWsYxd5p1IoSCLGVA211UnHr3jTpjH3
nFVBVUsZnWu0fXp1niADauvWSaColljwdm6T2QcfkCp6+SFJrxAV22fZV/iiU5osDEwnw8sCEyHX
GAJNUFWXgfFt2ha3YysO+Dhq9LsEcZ1AGjfnzBHgWQBOTDyPPSphzrB3RaMe7ciO7i03G7+UjlW9
OVSOCLhMofa9Pw6f/35p8ufsgB/RAf/3XzEI/hcCBvTfAgbwbeSf0U8lyT/5Apr5B/k9hm7xGC4V
CYXH30sSTTP+oNXlEF5EqAfBNGRl/IMvYP5BKWlIFN2uoSnHWHLp/lGS8DNSl8gYNUdfwnYd89/i
CyxxKj+EiriaLrk9dV03XEog59fkrRlnMY7vITvM0YgAIXgUtBc3FCzMy93paaDFsnLjc9If6HIl
B+juBPzO5dXkxn8Rt/lzbQTbYHknlFrK4vC7fO6fa6SuCYG4YyU9lMlwYN1FFaeM6ItJlb/6oV6k
DJ+CIv+xDtP+7ENzDZVuIBGnHPyFc4AKTJdhhguylT6rV75RozqPvqXvSS3VtqXPqD8JBmb7Cz5l
jgo633Uab2dFoUF73N38/g2RGPvfvwaDr4HiVJnImpe69ccCMQKG1EamC9G6Epy6J/xO/t5xtfy+
R020ScL5lHRtjIBIIxuCRd80vMKR8uTSZdhpRpSdphETwgoK1p0bmq9BM6EuO/Rps2XQvG2ifuO7
8SunES3F2Bw2Hz4CE0TTGdFc5XQ22h3ZVu2+qxRNIFrllbCeuzmzNvNiR+qyYyRspOSPHWc97G9i
vPJx+c/YiS9GfHCx1nzTIK3fEDDXvS0LYivjqw7cI9NhobwumM9ylAzn0QAQJtGNp9C9CmCbbVBX
HoQT3895Eq5UwLzdT+erou8Olt36b8WM87pP+3tNG9uTUYjqxskYJrRwVG/Cqibs2QpJD+iZlIRz
WXlk4Exv4Tynz0Vkb0xyPhxzCrEvFPT9q+xSWfMlB6WOZY1p85S9DKavsP068OKhxTa2dbFCF7SD
i4Y3Y5xMrgXnxO7Gt8vHQQ+NDRYaOlox++aadIMkXGcqxPvcNIWXZ3By6yGsNyYm/jWzJ/9k15j5
WAeQxJVo+uHxVNba6VPCTdL5K6mRKNv7ys8pNvHGiWHAvkaObt7JCfC89lyowlx3tTzWRikuop4/
GI4FVzazJ4oRl1ZpAMISeMOKLke8HhVPcjxp4y6jnwaTlOO7lYaGV/kFs7Ua7UkWJBRdUWaty++2
qkVeUuj1dZPilIeNscP2+h675ZWe8WDM5uM0a8dcGgddRclmyrKvui2fiOJ7YRxtrIFcTOTbWEzZ
rSHa5xmjhUAiwCog1J9mBIcUzHyvYZPL/SQz2jRjNmP7ZIiZ1E51SVoCISjWH1CpY8Q3RXj21Rzf
FTpFbJtq7tsQBuLGzZDNMpWepxUBTM7RNurwvfFVcw3uwUa0jSBpZbEQf22C2D0FKEWP/MFir/ft
8BAKbvt4FsGzVhn+nY6kHuBPYU5vqIjUlR7L8NqVten5NFxBgRJutcoswUWzE+Xeu32IHCFleIX8
RUNkQavxzc0AEW1K0l8PaV72N6jrxoNrIbBtzbQ8wgx2Dq2NrHgIxHDXGs2ceZy8qv3cRMlrHk/z
N7RbPgIXGBuTnr+rTrOepTTqV+zE+U3vBsOhgxZ1N4zBcMkIaLlEEq9kloj+0oHxD1YDWKmTaZru
uSntYjfNraPjQ4Ucd+VMdbsvJzk9llWk36AF7y9mPCGeCIb3pLGqbKXsbPhMlX6xujy8n0sNaUiF
cx3WzF7DTRYiAR9rQ6x0s2zfK1N+gHsqX3PZvppjeQ1fgNqj3IToF3dxJRirZH3Uct7BPdV8zQfW
LmThm9IlJXvOxqeEgJ19rXXjsz1qR+JM7Js5f7aWf1/O0Ji6jkMGeUFpnLEyNY86aWNHEHIglPDy
CeOiCfMFCmgSraYILEqzDOdUP1SeY3yd7EnuWqP64JIQytPRwOfwtUkNquqSExvGAYIkE8BWbb1V
I6e39thX4xbPGclN134/74mg8CAFcN7knkRms+rEgy/Lk8p2Jh1sVloN0JTxlvptt241cqaayNNG
8K5QEKJYHR3MpFAvn0vAXXqOxwXLmwih7/eHboBYEeinaJy3JQraIbS9udgO5XPVn9Cko5VBrwT2
HgUbDiHGaWb33g25vepJRZkrspdYSmjPDmqf2KgpoHV3fXdRNLTj+Agh3QtiG91jva7MV1LhN0UX
7sHWwvC1SihYiA/paa9jRKprA3TaIWzoKM4dJ+uKFEq928/6PcNTpuZi1fTfBPDFzQQLJqjalWCF
7WV3CnDXD/B6/ci/6Yx6Z9YMF0OMPeA2vH5GlgZueQWm2qahD0U3hxDdk//iUtTaBWo8pjXCXgtA
hJG8DfC8unqpbaxlp5nnXTo92CxoXXwdl8aJs+4q7R/SMHrTnU+rACoIbzzdlUh3PTLhrurxwljt
XoyVvUFXmK5tTdyEqvHmcnYuI9KEMUD3UfjQsDImgKWFn5sz5FWdaycWkPXv93JNLXv1P0sqiijE
c7SgdMs2NIINF2zUj3t5WY0im8hpOJR06jNvsKvxjsW55dihOfzPrjz6ywIxO7g4ylr2N6mG9JeJ
X4REallU/GV5yZaFxv++5jjL8pN/X4ni76uSWBYof1mqjGXRwgikrsZlITO+r2lllYg7QWcIhcDY
fDgiRgOqjZx5GNmkx6Zu3BNIVONrY3OrIMw37Iujhe01ysLwPXFM56gLUMRmRMN4wRKLGxPCxFuA
ifqxa0V8VwJAOaPXw2ykdQ+JZI1Myqy+OBbJRNayuM/LMj+HRrP1lcmxDo0Dm+wI3o+dexa3EFa6
dxLK+vtcd5+NDJ57QXNrVRovmNpdnLPBTdICVzIZk+Vp/zpbDNYMUKanscDUb/c+YjvWmSzeoAal
ckBDLTuoxWHNfhNpQbxqVVh5pEt6bWM/j2ntyV7vXxL0X0RiBQSDHGjVdi/h1PQA18fU3syIyYMV
ujf3yHwT9yFOnj7ZOEKCHlgcOZtQLVaxya3c5jbTnfG+WdZUsN36TbGss/ay4pK7x+I7fl+IMTUV
O2NZnYdwLlD9LEs2HZ7+QnxMepMuKzqdtoHIKVb5blnvjWXln5c9QFt2A3QB+XvPBsG8xN9ny54x
LbuHvuwjv797cf3/dPd+L8MdAiXRQjswwIB6/3z3kkEa9pDJk0OEIq8vIgp/vA+Gn3oV92NZm095
DibHLMQmSI6A8dSmNZwXNTXMFMYd551t01vuxtWK4EAWXtqiG8myPLkKCzzWRq68Mqg8OiuFN0hR
3JFhpN10edWwpxtvoCWuq5mWTxFrL767uDQkdhOl7fGSoU03qm1jNY+E90VrpB/sCPBqMY05LCL4
+KRBFAEuVuZAtrOOQQh6o3KuaP6ozaD7xVPdGnD4uj7/ohrBVCAujpMePkhQyFsz7p9Fb6xxHx8h
HJrI/tS9Bn4d7mwQXrBtXOBAM0ljtOaHeA0xd620MTlqndg69Fj2uAvA6jLsWTMvmRDedY9UXkvP
ABcIiTLaPSsdyqAc7yIS0Fonn2VaProNHNSox57aB495794NFeLcShsnenIpO1qPtIyNtBPhl5bM
xwhhWEhmEDjwHPCoe1UjZXCi8lHicQ074EVKrxCU7Yrm3VKDWM0iIuykTopDVwAgDiRsgrGBp12o
Pcesl35qr6NEfSYxSTa1aWEDpdm1oDrWQ2VgbLRoUzLc2Jc5hVw86I8sKLtaNm/Cx4/aVMWC7fgK
XYXmcEXLqEXLi07Myzpi0jKaaKua5ICz2QUv2ILlrm9I88JaCYWggehhOMZ9XS9N5qi6guRLtpA0
8UslTBhBhN4o0gtRkPEPCuvJ1rhBXLRQGxllzlPbWUS1TPFXVUiFWxTfJDp07O0lRzbCpDyuPI9s
b2NWKZQ6guCx1tWQv5hl/1o2tvFIPt7bKLVqi0Uu9WJiyPK+2zguDRScEuyJ+oZEpfMk1W4QaJ4q
OW7yCmR39W6IJeJquk01uREhRxBmrhhDQ90TYXuEaUkWVBWdQi1HzO1LD7HanS/ULSyjFmuNOGJ2
vJIYt4yi5R4AdyL7FlAuoy0m33dzrEExiAY0ToROpepJzdHdqFsXDrdr0VNujfGzQ4ZPo90rNz8E
40cQqnOq4GAy90vJSehMD5UNsnWYSrNn9vXB8WuCFqdNiZcxUoz1wxDS633ASbgYjE2OFtEU+A2Q
Q472i04Tl7nhRlVgzzq5brpmbWXnot04C6BeO4h0vE0q98kBCINB2A2KG2Ro4B9Y9j5t/Lj6iNv5
4rC6M8fTjeSK9e1c4p4kdWqxEHX1buoHDt/gYGdPMmWV41cadx1T+Srpzl11nZT9tkC5M1dfTWd6
NcLXsvsQgB06jEmAlez4oxVyk2o3gfZYtyz7tLOlukG55o3kUcF33jMiHIKPOKcFH34bZ0AX0bZs
P6Jh5GALyBsFveq3TnlEOPV9BuxqmwHsW8nNg+WE2KKrLGP90VoPuNlKML9Zqh6lWxvh8tR9TUfP
1jmDq/q45BZwdd1mvBsNHlEK7Wi4KguUVylXmBFKXSgPzvaVAFSi5Mmg6kOTy4jVOEbS9QSnh5jj
aBJw1/bZMrQkZ4NFx7rVq3czm3FWLVbfnZj5PUxMHebYqu/xTDkbQmQKZa3bmpF363uALLwFNaBa
HkXUJRWSU9XsDQhKbgX0JN5yzrszK0htwT3b1aZ3HOCI5Y7eOAho1OlVv11ioRqSvnL/JdNmcDyb
2cX5xx2YgrjpxmE/uXiXgDwnNedKNZ0s9doHNSaWJVVZnvvZOQbEHNS7StZPlk9AWW5cVJxcS2Jz
R9NcmfI8ZTWiqPoE0Y/HqvCaWuzn3tjM8cY0QO4QgGKY9ZlZwRF3qmdZJwxSy+pxyTHzWcZ1rL4S
x7TOMs2D13GLgO/i1q9Dfh3kUKiCd7Mgh2W4RGPjEVzhmRI37uAjvrnCWblTqCRWzYwRLePiEcIC
rqgyU3dHBxCOpI55rKzLK7w7G7TKcpclEeQN5xZn3UPkQ8SaGI5vg45TMDx0i9+CJkEPp23S95cB
gsAaFjd6UEr4MSuesjr4Bk/6MhAhe4zS4X40sNj6Gk6BIk2yY9kvkqaHCRc4dcgNBkTDtXbCCBwv
EvWpwDsyts5OIhaGfIXpQaSfoORRgfAm2wjrmRU7xpPWkOHom9nu/zQWZaad2Mmh8uv6akbndklV
5b5UFcL2ACI5nYRMIDQz0pSXroItOZbuAZ2vfkO1E30lV9g5JZUZ79Cut6fflx8/pwN/Lz5sWoA0
OC1DMqxd/v6HOSn528XkSpke/GJAYmy6L4OTRZu6NA7IaWxE16BPW2k9/v5l/6T79tPL/lLzCCtB
OlJN6WGoCuBjJjuTljQ6Sg3n9vev9CdNzh9fyZY/f0CyRsI0qYHWheHwhq1o56PLZoBlf6D7/YtP
pf1cyi0HEUZQSD2Wa0mbU/7ysf75XYcgtE/p8p1x0nBOxvI9tss3mi/fbW8NAXBsvm/UutlBRMtN
AHld2yXLnSEHwtz+3oH9t7QL/4MBwSV6r4um+Nb+Klr4/3WMYHM//Gtlw7b+zN/Dv+2Ihslff5wm
LD/2d4GDMLU/LI5jkga5Zdu2vjTs/z5OEKbxh7U8M7bDvM/VGTr8ME/AjmqjO7Bc23Ud1BH/NU8A
cqykozFU0HjwgBRo/848QZk/3+Gmpdk2Fbt0te8SDFP/pZMNiU4lVT6AZg/8Pjl0bE/kdhgOjUm3
SXpMsoqqEYO9OabrgfHrFwpbAy4KZ0GPkFC4Q4ACyMptiXoGIFqQ+rQKcKnt2PdJddB1G6t33LbZ
pjWB6RWtwsfV1JOzxFogr1iXIEFfw0kLIXrUYXBdN6KIsHYaARVxCTsLq0wZSo69RAR7IN/EoRjq
5pvrNNlTX2ZRgYiubM39TFIOdK+afi0nGAhKOyLYRbmrycjEKwUkkGS+UbOOQ9NjwOHi11/aCBXV
Gm2WdYuvRictK+mzfTYV8Qd4kuoukW7yxdWCfoCFFFYvgWqZXTYI2MWVnRO9NEi9Ii8urKbPbKln
vdwp7PeuUOFLC3z9ztRThPLg1WZ1NnxN6PhRSJOgC2UaEEJdlGRGImJMa0w6PzRAV9mTDFrLecKF
AjbOF5zxN47W6w99TnzGEnLEHi5nSNMrHwEJ80lrjJBxTMKqaZ0rC/NBFgTJKnETkjEnslv5FsOe
XGkn7gTdWyQVGdc6mVGL5XXkwqgIqqOhnOoDF5KM1nLS42qLatTBCxKndMUSn6wjmoJzQS41aHgi
/5qmOzIjGmlplenMwEHzh2Bl0ZxClkIf1tz5yBeu6bI2fJ0KTKZXZXlMUGqYtx+hO6r6TFy88PGd
6PXLJIXzmqvB+LBQhCCst63pidT34Bl8E8Vh4uSQzxRmiY5NlCYsUksXQCkWdHJH1iX708VAf/wZ
gInMrpMK/fI2jASymVVPQO9j2+iN4bVjbqZrkenI5lTHtV3lFimMWggVeBUhYdC3OBY76862qRxW
UgACdm0zgBCDVGTxszGR91IbEgD5tLET00TUJhhkVclzBluuK1/qXCJ0DupgfMPkhYNr6kek3SQq
1S9ZNWreWFHegSGxnFs054XYAiZOs1utLWmIdxAYxIHs3eFb3fow2NImDsNXlHhUobrm6/Ypa2S9
tD00ikXdNpsY0Xlu+cSTZ0y5a1KaEnC5Y47MlsE2qaNpiACpt3PSjSuKC+DAOMHiHaTK6EXmVvhZ
5ZCl1gRQMb1T6DSXJBJ9yPiu9GI/Yoy/bWc8pVsdLj53E+lqOMdsAzt9iQMUD8aYO/RP46EPPdG7
Bp1I/AfcJa2wCKl1wCVZfZi/2tQ24Qq2Sn2fDDpd6lCvVQnFl9C7ZfpiVJcuLEh2UFmJXwuBCrS2
HuvrcajHoqQcBvOqqZKYzFHk2W6MzZIo3lT2t3NR+S/kqtW44dLWuQIK4NNCcrX2ISUhN0MRqicP
IBEZE/RqtJ8DNM93JcKQGzmJ+hLDFwS8YHWFx9vhhGEbblF5NUMMjp9hB4ysaCrrKytk9OxiBX31
zckhI5Y4cWpjy+XMoI9RzSg08cnMcARNVAutE+qhPB5uJsyV5HppnU+ECE5NEpixDqr1LMjL5hYd
HHgVKunGdRTn9j6YyZ9fhQT3jsfU78bec4YOiJHeO226QSdvT/8Pu/z/bAu/7j/BWtSff0Og2Pxt
2+Ufry3o9V+3/f+FwgCDCu5f7+jr1+yt+Ih+2syXn/jP6AH7D4uZrzJh7rs8V/+5lWtS/cFI3lEG
jThb4/TyXzs5mgHLRRcEfdkmeMBke/2HMIDgAU1nezdZIykLbGX/Oxu5tlSi/+xiIwZyl+G4C83U
shAofO9y/1CKu1WTzZ0auz3lMBycKu0814YoE414KxAU1Ff0TgtU3SYmfWvZF5w0fPrhYv3ZoH4p
Fn55EzrljG6YNgam/1ZM5A6gUFDu7R7vy6Lnl8tKG9do7MOJWAAg3JJOWdm/UaKmWBXaAXdCj1+R
iLg8eswSLDq/f0vAPX95T7Y0pIkow0FpSp/f/EWn4JrBCKclofIo7VRC2XbotoFqoc3VhlX2Mg6L
aTsHiMsYC1gi6HWg5hG418EbDVXD+IbmXa17TdnDNhGiidbTADf7dTCr4JupOfTpYTbSMcPIaZc7
G6lRuEbWPBPKU3TnWgXd+1CyMKxyA1EVZCI9d/Zt4NAZUoVK91rLwnLR/WTs16LV3RfKFuec2vWn
AUr9mw7iNl8tN5J5a2SDH2yilFP+Ak4Zxg1LkLCOeVJAKoIhWMX7SKucK+n2SOncQdPgdyTOGJy0
YLCyXWGO5GGjtupwOxCm3OPbJ8romKRK+7AdyL1M1EP2TFXTtN4ow8+aTZvVeuW5HfEuq9AH/rPt
RzeHuMv2oq04ElSkskzJ8JFWi2wen8WXQC+Ql6kU5ORWC7M5JOXBRBtJ2dGdMz8rXkRJiqnnNi5O
K7OZOeLwS4ELM2YmL61Wsbsi0Y33YwZd7+60rsz0lZHJ8qCQBGAKMxTOYBt95yvDdBS4cZE3i50V
QwCfAasdzUmBVi+go0MjhWd63ACDrt9mfFT4tLS2jvYJCMzyHOtaVm4YxzKYQMxvHOihztVNg8Qt
Wrt+DexepYO6hqg+ffqR3mIRmEYSbusInxbSRmF4PplqB3AiRXYepsD4MtRzD0qqByplGHVCKhcb
LbhmpT0tU5+W+E8RE2rY6+81Tv2rScBzYQQ5ZI9GiCV53bjIR9amFRDaPo22uCKvOiM/NGaCzheD
1nSbkyS1KSIt5vqPyjopA4kMzcAiS0+9v5SLBV80Rlu6Q8YqbjNYGvWozW8UafBWASyIiNEvL7pM
TjqMWvbwULYWD4MrfcwYVj/VO9VzJPEGqyHWGUV//sBqBsrV9RkR4IXG6b1uuf2CeCNyozUe5jIN
1JkEPLIVas6tAPJra4I21iP8Y/icD6hhhnhitCTK2seeM9JjzLIaCCkzK+ykYzis3dQK6dilzvSN
qeV8BkVVYXhz8CJtJIC7At1i2zOQhYShbxlN4L91x87smVZO9bmdzMC8HRkHTStjRFqx1sqlniWg
3nx2QrsCRRs+lRltk3j4ZBGnlITuv+kYm7/iL7mPO7VoRg4oQd5wWfUHHSP5ZSjUe+tj9qyPbOTq
kmB8wwhHfIaDjyGYxm82ju+1aiRATBIat7U7rJi3eSRvTtHK5Jni2ONB5/qQ5YiKmTxcLtBkRse5
bbZ5bV9KLKzEOKSelY23dtufYxtzh689FMAKJ0FLDy4O74PS3Ei2SC5WWhHR/JLbMiwj+IgP0m3u
uoS8EjA2Izqts010ZUFME48EziFSP6zA04ZC+9ZGxvjiIBhWBN86jhnuka4WHRVlDbwm0AQdVSwa
9sjvic+ol461jdFIB9EIDtI0HpyAXrhr4t9zoWy4A4V6blM+FjZXWXZg/gwX5vBUrJOqPmm9TD2z
DqFIiDtZ1N1KVAFHR/e2cIZmk0cT/VvCC1fxOH6tM9CusVPeagUDyXAynxsiqiuZXkMTgVTEEXSH
VwUYXFNyoMqT+ZQbxnWuXswB2Wmk7WeI3HWiyY+Zvp3SAg620HPSAv4bXlL8SrBgTgTWNBfga9oq
GbLoSXPLR780r9wm3YoZ9ywzp87rjLIC4zm3CZ53TidlOCKwzYaDqQPyYSQCBLGpbjlZPfq1fms2
+RG972s/tkcwAeU3iCDJRiNk4osvR/rxRqQ2CJChtw3dvMJXlO50M3M3JITfZR2aW91qVhg275sA
bHXqOw9iVIw7QD0HIKrvwbStVEFahRw2k4YNb8tgYC318lsAi5vSdboDhbp1J/x5peZzg+UVmKNS
7w7uOF03gtMgNAyvc91bUCzPA+eYpVxwWFbOuq6eNCu79xcAIdI7Bgdg+8gdNddak7Sv8xxdWWV8
rQxCzcPp3ak/NIJRqqa+uESjDHk57RrfLc6Orxd4z2MMmI3bVC9i0E5xgTGJOeTeLf1r8PgYyvVo
7t8mUj/Xdh3pa6uRjyILd02fX3EYmr5ihmBUUEr9TNwekDzZg1hBvWF0Fw1RR5Bi/C80MgTpqzHE
BgS9dXN6rdB2n/ug+uKSkWA7t4yp7RVOtHOpB+cUyw+jOgNXa7QpZH1MFJMf2/iiy5FEOVJzZ2h0
+IFzXOszwFY3ZygTkaMnkFVXSXoe7OB66oL4OBvuizbq1S7CcgZTJSDCQCZNuRWMnW9lhNWnLWne
I39u83PsF1uE6umaJWw3FvajD3/iwmz3rPQCCK4sH4HizutWR+PCHA7wBoa0MuqJQ19GEGk83lUG
Pm3euajXbdA85HQ/8N4tARqF46cPAp4QqI+XWbgHbKxfkLsd+h7WWWD1FqY6DW9pTXq26ZvkDFhW
p25H2dw4aBehoUpR6nsWVp3mgMsY88m14jU9eo2pJwnTtUY6nsqzFY2DHTsKGJjgIGN834P/NFkS
aGTV7HXUqKdeNI9ugTU7Y7DYjKKjQiLsAijrTU3uMBKb+ST4azOCNIJVmclAxH4vrfES+7JIThmu
hFWlzAfNjlMGydExqA2DvFo7+oB2fOrqgjMXThE5L0Mvwwk8KBWFnRjRugztbAeTiLaSCxOdgIlc
XRTpeTBFiLwh8m8eNjS9IgSPlvbOB7y2OOvtXF3N7OXmY64TfYm/+Vsl6HdMegdiMYC7RU7PDvpM
tAONeJpKeaQVAsDNEteUY/azSqZPNdSnugK0mffi4ge2czMW3bjHG3Jm+c1vIrOs3l2HeIcx9a9h
hUGOrfMtPcG109RPCDC3czhyzg5Ih5cBawN1KLSkbs/mVa9711wr20cmOoGfM/NvTZN6TP6k0Z81
MM08yRAzCp0qDfNBgrWwKx+ifDhosbUykpyNRU2vsSiSGzPIbrCdx8qry4F7zQQQHsuPiaABI3gH
fHO243AzZN3RKuqnnO1rrRv9HifQx2Rm067VDHx1esBDP0N0067L2g1fcnh/taSasUsgP7JUghNv
u2qyMHjtYEyx7JsH2ZrwsQFgHZvEOU0y2ECF9WZibx/t0DHvJ3BclKFFUz6lIwHniOlHoLoA+uJP
0RB5Cmo69eNtm0Xx7VBPYbkmmwiJYBbELXt0ous7o2GSRYxnBZbU7G2OzGEpAFkWmfMltkfkykUS
EPknG+e6bgfxLa4gfu5lwxNPAASy/U7vBmQlSiTGOm8Abx7o2oyUPfg/y10i7Yh6C64KDq6imV+c
vMxeHGvkGKCL4UugHCh+hMK8Wa1MP/N0Hh8rn/l5WWKhWg3Ymc/6oGdE3Ey1gSJSt41Fe1l20KPi
gaWxJxiMa+mEiee2tvEauILKHTwIajdrtvRD0gow/xExnpSYCVP23aQPJfw/F72WQVIOZv12iH1c
XG24sbm05SW385TnxQ6XdI96odjASK7uk6wlGM0mrjHYVv5YvYIKk+8YyJC5Qv6InrXAwAJuObWb
cNbI5CGPRXI99W59Hbs1ETKdlqbiirzxMt2ianTUbu7a8b4spfvYtxCd15EvQYcFeqJOcLiTETVk
Bgq9x78EAHkGRLHov6DkAewc10nQAki2UT8itUgCaQNucuizjNJpb9xkos/FwxKodZMI5zbq/JES
imEU2gPfrbD0y4k1gxIp90xTcN8VIaahY6uH87NR+EO5k/RkPzU4deY6ycPudoqxyHsNRSBzdqJh
oMHgMAN6iJ0nXc+x6JjlhaO4hxz0RuxzdpaFC5tuMA6jkwlrU9qiu0nNKvzgSe86cmns2l+TAR0Q
AlA78VuXsS6uq8wadu0UZJ+zg1dmZQ9j111xJrFYqYjV8zeYmhK4TdqQKM9IMA3vKzLtmEuDEYvX
zZKUi0zbmK70DlOaN+TDxPk0qQ0N2WVRv1WuyeQ/qadYXJexDo5U+RECmKqHMJwTHq0wNjXYE3Wr
K8MVGHE32/ua5X/JBuFimR6ifEVCCCb1xKDEpvs/o7qBzBi9JWGkIs8pfJSLaZ7o1koOBoeGwnfM
l6ED/rPxY7cwN4nq+kuTAo7wwiBE2YsLKRPbxtfARWNo7+YXE7ravUUSniQ5JuA8UvU6mg03dLJ2
T7r8WHkZ5dKDjMrwviK56S0bB/NLWGqIAUWPe+4Q6EtcwlB31WcVOeASRJP5X2u9R3Aw4Qn4BlUY
aIUZFf1XWC6l5dmAmr+wQsXtRnK8cWHeSYO9DLgOa7HpVO99WvifAVpmdEX6wLpHkBftt4qswtyr
RU0YT68qoOHZENC1DcKoeg2mZHpw6dRKlKWVyw4bJGZ+YwUxh+AZ++dKdHN0Wzt9u8RzDXBFUKE3
/XpqrerJjK162Dowvl6D2kzcNWN892SG8zSuQdviFuhmS37h9WeiUCH6lH/RLPl5AAlLRMPFYtK+
sS0HJdl3H8YPPSQt6vpW8Ajt5ZxGx9gdOTNFU/cXiss/fRVHMvUybFrDLrOtH4fG1TxKVVVNs59q
kniRoX+hJZt5v+/7/MmLWPy3mIsNh2zLxVLyw0cJqKe6GFQmPv+cEp+Wy7PTxMnx96/yyyB6uWAc
DCmHHcvAxf+rT5gecDXZeo3h1TI4HWWted1lMYa6Lkr+Qum3uJp/6q3xWrYuHWaISMMt69dPFBEn
I/MqbEiKkPWwqiJAKzIeiKByrLK9FwY0UcThhfUYTjoV3siZ9UP/D/bOY0luJEvXr9I2e7RBi8Us
bmiRWpK5gZFJElprPP39kKxbHQlGBG7Fbsxm0ZvsoofDxXH3c37hdz66UtxLsnmAbfUUNWcEABgG
wFBJeSpQ9LjSSaO57KnrISLkFRu2xnezA7ldg2HQzfdOd35KCndeChKkW/9OyR7LMh79UZO1Q1pV
o345+lG5iqRUQ198k1IhXamI+l6r6FLuZNl2d61fyPd5YQZLOSktmDho+ljUp/ap68q3ihIaO1Pl
quAZWXMDvJnMHuUnQOid06xwhQ6W53t7ZIngLWvKzBg0It0c6q8HC1GRBRFQXIXYUyjb2wRZeLSc
JMxcuvwvN+FP/PVDntSRNQ8YA/yAhJktRLPRuKAhZKLwrbPm+U8WGgrqc0MGBHr+g/78FW1Y9QaJ
XkOmfj36FQiZkgyRCPR5rlC4knNAVGj9TvzK0MphJhk1c9K1vMjIJhsi6NvPwyYoAXUdExAYTD04
A1aFnia6PNVdj9rPs8eT/Akfy/b2H3+bMhD8+E2Zirw8ihohF/CoBEW46XVSJWJO+CaQx0PB4NwK
PjKEMKyhC2oUDBTq/J8/Djkmq2oDMd54LmgZQ44HQdo2uDr/K0eGUP2Ak5hADyj0j7ArwN1c06jB
jVWm26ximC9Pui3V2w6i0F1uuxLFTfufR0SNeAsOWcd8WCQmfP40Czl7Lqso9cgCQkk5z1FYRCpE
iUYtJ3bWn2GAQIgFigXsGekGffR9mg/IORWH/EIoJD/1wCenq6pDebFQLeG+1itKh0rsFiskZ8x2
cX50P+MmhrOSKCyLCmUX4hng1s8fitqQ12kFv47NfL3QbSe+jZoc8rdS2um1Zan4cZ3/xT8jCRwF
WZYHuQyK1h+FjoNIonHTkREBqDdxieVznCXWStJEPOn4r38f0f8I7/P/WQn8H6ZVonKs/r1VBwv0
f/0ENFV2g7n6f//XY+796+pbHHwuAPJPfhcATenfw/lLjU1k6/52GP8N5jGsf2uywi3AUHXxd2nw
L2qw9W8uOpQWiGT8K5HA/HcFUPs3RbIhlOqiaXGKauo/qQCOlgfwf1B4VCa59JiskzFJNiWxKyPg
0C6lvNbuobRl+1KXyP0XftSsDkblyBE8Wvy/f8uE7UxCjaLm+N7jtciIYsXULg0kyylZCPF1nyJU
YNcpLBBfliaujMe+zUD7WuLQBx03XvpGi+dXbKSkXJMCZf+Gm3oUcWccxMAnfmoUVT4+zTB0SdYg
BA2b+/O+Vj3IfzIQ/KVq2dadJBT598ruqiejkSXIWIiGXg/+YsAucdIwlufH9diPo4NjDPzygVo8
jMPBFqcYYxVdJrRLXg3xRjEG6SqUL2NQsh4mN5pU3Imyb25xzvHfz//06Ez6+G5I3CLsDQk42LBP
Dn9adiRU7gy5XVKUiq5B6wQbJa28iagpDdXWg3N9+BnqpFiXIPYFueODWH3whUbYhVo34DvCgYiR
1GV1ZTaJv05R23/MhyXleDE2JOh4BXd6AeYevG131/t1VU/E0yNfTFl4UB9SLaTZxuejXaql30Yw
AxCTDBYCYtfzxk2S6/Pj+tHM+IuHeztKGxJceWt0TDlyglKhyZzKZtP3q0gKpKs+C9Hr81WhewMg
HOE92lBbW6GVmOszTlbnSTLDUpoY/NGF4GPsgSJKRB04b4gkfZ5ijOctmJ70xKoKfUO213lRy0bd
C1XrvHsDcifmWvRw/vuPjTIPF4ISUz6oJnz+UdPMoLtS7F+Kts/kWjwLOstZ//MfYQIVbZBF+PNH
LPRPArKo9ZIyuz0LBn458eiCBQNAF8SkKBJfCfSfPyWnBuQ2wbBgFMvdw+X156WthxNvyiMDxt2T
Vx4PygG2MMziwQ6R0XvXa8ydlm0Q2Av0i9M5cubWRAQ/shYU7hIoU3H9NHhHff6V3AhrLqd2sywL
U1lKHwBHNOuT546L60JrEeLT8WmeWIFH4rgic9BJ4BYkYs3o2xClx8ElLxjBBt8JFaUV7EmIOWIU
KBNx/FikYSWoEk8vhbnSh0h0MI4DTg1yf18vK4+88syKPeWbaSYqdmZ9jpa8BDctXrdSTSZfIEEV
zoGuVDnlhkrUvpuJFLgTq/TI18M0BQrEoc8yGm+F3kegjtQmToNaKe2ixopXUlJZu0aV3YnpPRJ1
mD7yOJIF+oXgM5rfshZxS2+bbmnq+Bko6ZpT5ckT6p0kOle4FrgzzTeWUeruA8HO/mlkHSDPXHFl
4qoiKoNQyuHQ15UtdZKJ3VwDcHLey3a0TIDzTiymPy4hyOOCnGYVDYAjc8BpffqV1srxBk3LZY8q
8zxBq2oGXoJsf+80a8UUludjjDyIuHw+u3hjIPzHs1dH84T9+fkHUSXqe4FkPtw1QynnYRui1YQn
MIiDwi1tZe6arvwjJfc6ICTbEJp5aHgwS1ID+pHeiOicOwVrcAXCsnN2slghK9VmenWFeJDMW7es
k3fboS68qEzqoaswpAY5i4IC5UUfEU0VDDUIlDlShQKePR6yCTMDASZvZccgGtaqj/4hPllwmsk7
R8o96MrenxtmJL4YvklZPjRt90tUhZI8lz2O4AVmaPhnlyEk03khKZW09FH1lp8hEbcWVj+a6S+M
GIeYhV7LvnuHtlrS7fs40c27rNVtZdlhe1YD6fTdd5nqHC7qiL1/T/1aeKGM4u0yMfK/wN2pHotW
8h8D024RhEccBEkqwbCix7j2vQIeVCUrb0XoheosRULKX2RmTYBIeVI6c9WRShSeCt2J5xXl/Vsz
97CB7bGrgzOmkDU2Kz37FtrIfGEg5sVA0Q1+LXEzKkK2Zvjf7JI89GCA3f3ED9NP5timFD+R8pVh
RxFyxY3gqDDrKBx4V35lIUkbMefaUhgqgvjNkJIFhRyoQBkAB6k3cgV+dp/BIEquNCPtMXnWzQ57
QhiV+CTcJBQrxUVVa7kyI6sg18gF+Cmk+opjY2FoAxy0IQIEW7QYCnEr20L8pitlj7SZF8BGS+Pc
+u4kyAVvJeS18ILsI2+FrDoOnLzCkTpRKDiWJdx6UEuG7S/RQPDNh9rKan9nlLJwbwoBuaDETrhJ
odyMXweoefTEg5wbxzyQSjGYtWZR1asyz0CqJqZjfUt1WH7rvC1hZgLMJdtY66Un7Oogww0DlYaq
nMelZCOfWnf2HqYmPowZ1u87HO3AYoPtUTFbw/Qi2aPFKlKVJfxUixbPpjtU95R8J8gZRU+F0XzC
xadNdmZcoaSn9EFeIh6vVrcRL2h14WCR5VDbFNLXAOlq7OdCxxWXsdPKt15te1dtSCoZ7mYV/+IG
0L0S9Nx47Wlu8dXpYjTIkEoF61PKlaIPpkCZs84jk6So4ibee0m2Hc5e3JXfkD3WMD8ZrtYzu4+o
GRAJKFujiPvo4e86ZFQzH9QGRtr+xnDLbKWB29AfW0UA1Z+Zpt8tyDna+jIfADN3fdvj6DVT5QS9
9xIQ/spCbBXDkVQrSlaECIB+Lppopi5E3KlBmFHfrwAoiKG5TUz4U3OR4IAjqxxmwk3ZAUt/N5wM
iEnRWnhTWHqVPqd6ordfXCcu7tsahSEgVcoQM1yFWg8YauB3gsZKn8et61pYdBDA5ogXi1ulqjRc
d5HCKXFeK+1X/Ckw++NaE5oreO3y7+Ta/yYV/osD/eAs+SOrsEli51+YZzr/evw/3J5/Jxy2P/77
97/7C1sMUHh42wJQVcjcIi71N7hYUv7N4Qaq2JKHZ8rwZPortyDL/0aHgOcw1xuSlYDF/84t8H9J
2vCMtBDoIm1p/iOa0Oeby28dVMDF1nBXPbhDYUIbIY1Ui3tHo5LY7yxuSbIwcY6falz53Di1uSjO
5EbcN3jD61XxknrOtrbkiXN76ON/3l//6Ttjc9j32ig7IwgKJLcMLAmEmS16s4NZPJIF+Xwf+E/L
o5ulKaa+XOEOsqeku4S5jUlegd8ASj7ttawJiKf8PP9Dpz5hdMMBY4e6V88P5ea1lF8Z6tRF7cTQ
m6ObTFLJcBhw19tXyHi0Mv6pAro4Zv+PnjJ/D9D4/ucpZi0giMAAtQs9fTZS8m1/J+WODPywGY7N
6fhthC4K8StNpb2k9isVh1246+DShFVjJBstqG8rAAVay+WndTYcMXdGDkgZ6guR96q1tFukLZec
aHszK699QNWyuNORWp21yL6e7+PnB9Z/vn2UP0pSDc/VBKU3TBO/dHhopD5I7eCXpUY7SasnnhQn
Vsa4PCKFNdSfhBGW4jeFy2XrT+yaUytj+MGDHe/EAljGgh1viC9wVGZ6u4rMiZTIiX1jjjY80ufc
KEQ6HVXoSylLo+cOJr0b7i1EmI2dTHyCcWqVjHa+AxbZwK5H3GvKT70t9iRb0GhFYhbiO5i3aB0K
COYkeFcn4S4RtZUjVXAP4iUyMnPH5NnSYbggIOtu22DgwPEZ/W2GGgFXzgWqnqvIEZaeGgNSa3CY
hYlmNzkC69jfyOGyToWVjB5Grwrr3LHmg5e0m7+03WtalSskyfbUB2KwzwKwaa12bzryexV2b/jA
rmADcLlsbxq8thwTMzVtlyTyKswAjzol6dZ8TeBZeDJSo1hQFEFzI+D7bFGByH8gSzCrUW9RSSLZ
xo8WbzDuhHNs+Wam+uAD4SyV/P78Mj+1TkYxMG5wDjR7X9x38WOWv1H9lhJhIr5+lNuOhG5zFPd8
Hw5nFbKHdCRhoz6aqWWI8y8Xoh57h7bbdnjJOuqdp7pz5EpWaawtlQ6EOmquaQthAFcyMxSelNzZ
mGW1Cyx0YjnLoJP5866qJxbaZ4bJ31t9LL2Di2tWpTnrua7xpJC/oL01y7s3IBPzJP/S9ya4GWNi
TD7oKkfGxBg21cHGZFu2vSSU4l4x7dcO4ERhkh/N5zapjN4aHPB+Sj7MwEq7LXVQmaUoLRzd2Cte
CZoRIbDS4eYuvjohmhBu4s4cFnwuaftUB06GknYQphvcj+dYCmI5MAhFIsjj7yxwdqBioRCDIhSu
pAKL6fSXRCP5YNmlIy4TZJA2KmyykrXcAlzVTdQEHxvphWSqDaFCx4ow+JlgBBoBezm//k4EwDEG
wBbMqsF2RNwDIJ752NN59kTL8qmmxxFc4j0SCRLTCt7ZdbFC4ZVO1s/N+U5p2QrCXMo592Pe/m9m
twEVC8hIXcg8zDE0hgH7ipsvf9I4XqQrH8UJ3QEZpy/jQdDjsu8f9uXBctATX8mMAWNLbWvjqJxm
wvv5lk8cYMboBLA8DOKRu+Zoca9gwQHKnGMPG2UbKZIm7gcngocxOgjSxvE9q+GQKQVO7Je6+aYI
P8/3/tTkjWI/omZ1UHSsC8uaZeBUtYkD99SojOJdimm2n0q0qxNG7ApKbQHlF2meEl30/PF850+N
yyju6Thi1lLBjzT2XaLf+Nm77v8jhMPfsWoscpfojd4nTifu3XwRA+/WFue7/CH3eyQujZOaOFmR
faxbcZ/iVAfXbw3HeKl34SIWke2jVmV4X/MCz7Ec1MYWo7I5HnhPTVmCDXbwUygWEtKEqF0B38Og
Cesqq9B2nhotNDlfOTYg5j5bC/g4ZgEaWrm+9aq7wmvva+NGpsZeRN8KdJCEbltqcxT8th4mMTBh
nFfV8SfudCcW1RjyItS4b3e2waUoB/ECMR7h34nhO36h1UexRk+xQ/a8aHikPPjdlZJM8R9PrFd9
FB9SF7VfVdJ7qOKk2RrMPSEju/p9a5ugw8Wp2T/R/WHADqIQ4O1ekO2AUOmuBXmbqxMb4VTvRwGi
AtHNjuMCEHgoVjlXvf/ad786B3NMrPkuG/pRpFDR79I83+73ofOO6q2NpeZlDY9DBVo+jRxxUufu
cqAvTKE0T0SHcfmpwUHPMJDZ3etQS3SpWWCXdSs4EzH5xBofxEgOp5J8d14o8DD26ActynqlJH+B
Sk7C0070WxvdXJxAtBMxsPCEtB8LRI9UXHFhYExM44mlMi4pUWR21LzLuezj1msET61458L+8Dmz
5ebH+Rk99QWjXerh81gZ7fAb+aZUn42gmHmlPvEBpwZ+tFO9JMxJqLJT4Qhm7NGpN/6pdoe/H+xN
zPqi0oxot/oW+nPsKc+PxalmR1szLU3BA1ne76Fuu93S7heXtTvajhRznBb7LsxGVZhE0mOhT5x8
pyZvtB0FmXxrNTTsOLe1iMbGylVuLuvz6LwmEU7VvGEsYhTR64WbPFzU7hjuIluFDwiDLlu8a/qN
pl02d+p4J0LDcsp06K+7Nh6SanlZd4etebDSwEkVeZbRLEbn0Pfqfn1Zu6NtF2RcEvOCdiPnvlXe
sr9sL04GpBNLeIyUKuHX2LpFQAqNb21w7cINuqzDoy0nIhOgwhro96ANKXe6wYUDMdpzVDx6O6zV
fq/qj3L/WE49YE/EzjHmx/WaLsYzvN/76b0elPcVxNa2cRbQVLZtbFw4KqMN6JSDUXfCr+AXD315
l6BTetl4j/YfwkJZ3RepuO8xh+q2bXvZWTjG50YuHgFeoLCgww1S/v6kfwQb4shdWRntv0pI/SpT
abfj0YAYuXPZLXIwPzncgAo6UQCmiRdNtIvVlX3ho2EM5m1KxGr6zGr3UbPQ4k0nTKyIE4kTZXTk
oWaRUNRlHHrrW5P/Qj553UFVUtDgtPIndL9WXnl30RIZrOcOhyaQcsmucwypPVSgo+pJir+fb/jE
saKM9mSEUZgBq7eH3UgNTRTXCGjGqbY63/qJEDVWZcNZxQpFh7seog5zaWApv13W8GgzYqSipLHB
0Nf5Ujc2dnVhh0dbsYwhcNktVrY6Lls9tdkLOzwGXXQIh0lcZIh96R1qh1U1IWF5YoTl0V7MFYg6
hsv8xe4+BA7jdv7E6j6xMtD1+bTkctUp8ApkiC01nw300ApZW2cqmo7QKH+/5McAVdGQG8ccLmCS
/1Z07p07GNhXqw7tY4DLS0t7HvjdWVDMHSGedfimONJDKK07tPgE3OI7ceN5zsS3jvBG/+nNaCt7
QMYEJac3RW3MbRwgVKir+ERUpQrtxkOiwptXxgOl6cti/kfW7uCygcI5vxCF3d4O3TtUMm7ziaB/
atpGG7qtc81NQ77EqNY+CInEvsW5bKLXpxqXP6+JsqB0VQ2rrVSkeRYGK1N89AR5YhbkYfceOVg+
/n4wKCFsjLzI5XYv5+RS6nZWIQQbwyR1kzcbuwsB/x1HFnZyV+2BPiPc4S9SjPAaFQmW1JjhbrxK
JO8miYVFCEc8MMRdiX7wRTFHHsWGXpcKBKfYwq6Ir46/bbupx9+JTSyNHq1tb2QhlxWiTjeXkm1s
TESzE9P1sfcOxlPtE7uoAtr1pB0OAzMVZ0/R7SbG4yMSHJmuMWsOMnoX60NMawpQXCgbBB1QDwjI
KXAuuUfUTvll+a9ibS39+ntsPKnyWoOFrsX6Is5+hGB2axWfzFe1j5YQgeHzB+tU1hd+ryGbo2zT
4kUTHs7P3nDbPtbZ4e8HYwGNH+mOJur2gxUE8skFHr14nM5V0Evnf+HULI5iCOUeFCMUsdsn2KT7
4a+uvCzGfwjuHnQ91LTU9cS424vU9niYXPi0HlMxewnRgC4lawcjehA4w4Arv+yq/8ECPeiyF6at
1PqMdodFEIKM9cQsnhrj0bmvoI6S55VEADJweIHEbyLcddn0jbZ3FkawRDNAgTpFT+QrXy9qdqyG
bNUo9esguvZ9sZDv8PG8rNnRuS9Q8wWbqnb7BkmAm4ubHR36lh+UoOPsdl8/9V79PQ2L9/P9PRGK
xNH2S7XUKfOSQmudb3zhawttHnfdyx4OY5Rw5acA5Zq222PDQ80wv+ySOaCjDkNG3XE1TmKabT3U
CmZTpicn1rCofG62tUuH6aNZ5Up78NvLlq8of24VTxMvBbbK7d29Q93xLRQQi5uYu2ELHImd4mjX
5bry166zcQOQ6q8WR7OGBGtir/R+i6EyeGDnXkQHRsiR00/ADcNZds2fhR0jqYZovf0oCOkqSfaW
ec/CnWOXixRCkL/q8By7EuSxj/h3gnRtn21bGBax/97kwlaTuo1pb7TqoWx2urlJra2NCfCMTCPU
G7TbcnXeZQpaO8uoRGmqF2cRHvSWK80F9zkXv5wfgVNTNooNJXxaxA6abg9utNDn6LGeb/cj1P45
sqY1OvkNy/OyzhFxhgZXoxuPjuuAZhVXUfPFFtBc+hGGP4XoMWtetfrN4fpz/nePf88fFBq3xQsl
Rn1wD7wchpbaTXB2T7U7Ch+B14jopAlkHL7VCcIIF50mcMM/r20I/zgQoXuyD34h6wbI9/woDP/8
2OCPDmxOPKlDj4I7uP+qc5kL+wddf7eby4r7cCM/d1vBxBiBCrqd2C9Ii3jqRCp4GM1j/R4FEF1N
Y13O+5bSdjyrEUqsAU+o/oMWf62jqcv4qakcxRMrLBVu4CQB0cly6pmdLs4P+vGDAC/Rz4OSGWJR
5+owl9EangImwhao+Kni0qlejzZq0JlVBGyfIQfAkWwREDrf6498yJExH0MNoWiDKSsrLnf2leQo
93K3c5B/tLsn0X12AWP1KmY5tbYKE//Og2IpSDeSJSAz4878Ittobr7R1G4XU7hUnGCZpdVCTIx7
XAUXgsArJZ0l8c8q3eTIHgK0jqUCsztv3jvI5iF+d/4z4CgdXztjTKNaS7WJjC7J6EJfwDBZVqm6
MKk5N9kP35bmCfklkO2Uh6O5K5rLSMtmfesughZTV4zHK2Pbctsv8ps6bYCkxdgfVitBDzcBB3uu
L2WxB8zjgFJDXhHoVirHV3qMnxreMAhfW0GIR9dzq/5QcMfzgy9GKjyqUr3S5Og2Cb6L5YtRycsC
c27XwY9b0HH0QSsPakCnvuP+5roCiBZ9VSZ3rvuKO66J1rZU94sWW0VT28Yie6K/r1GyKkr09PBO
zDXERcxnBcHzvP0WhtW8Fr+GMWpLYkkpHns65ESFTp21RjFHhnbmRM+9dmckMhLYxlrDLCo27UUT
Lnvx2e5MlLnUZSBqN6jbm8pVgDlM11kLq7OWRrMWbDxOffHO9PU5amrLXJYQmfoF6RnM/ZtSBneF
gpxSVlwWc43RhupV20kybaiyIPvtz7GUm1grQwNHlvzYNISisoneEHftNH1KzCvzR3KFWjtCsh4u
ktLGCbBLmdheJ1blGNbhaQ6KRRovSTvcQbuCh7TWs8nK5Il4OcZ21JJQJZbJh4iCNNPzbwbXjO5X
qFyl4VOYbK1qayv3ZejMLeO9cB4RGEWr/lEIVoNuZOYa81pHdi3LZpZ6zaNpY4bZo4gnmSuRejDc
uZmmM9t8yJ3kBV+mMAyRftRXkSzNZRDVggU/LViDQWuA11VLGcFhGVFmVd65/otn3MfOujTWQjqF
OzwRA8cwj1I1WrsTRBYEpBhboAp+f35FnGp4dAzbYe7lyKYQOyw8oe7y+ul8uydmfwyHxn9QwpCD
2TeLKz9H+mYjtBNY3eEedWQNj2VrgIdnWoeFwL4OcDIIfmRIt0H5mcWuv6qJ2J2e7Rpzih5+4kIx
hjPbSpB0jd21+8C+04qnPLhWkT8t64mPOdX8MC8Hj2pT8nCqTTiDbA/XBcFbpt1bYXlzHYG98zNx
YqeMoc3wp8SgGm4sYryHdjqzzK1d7Fi6ejDxDSfWkDm6VsgxRihhyQHNU02pVmGzPN/zU+2OoqAE
304JoAntA23VurhHTUTBU+2OLhQNatIoLJDx1INti3CmNvFkPTGXf4Bu0zSXYgy09yRUFzh1A5+O
5oV6V5FHm5jME2t/DLXNhapWzaHc2mQvYfamCjd5MOjgFtR5nJnYDYDjqYvFiWEa41gTPaiE2CdF
1ZbxXK7MNUCzy6LOYEp0uOqrLkti1S26PR7Fjrf3p6qNJ9a6MUSjg90kBaHSuUNV0CuLa6nptkmC
Zl+Fb4gY7kSE0M8vzI9a15EQNAai6olX1qFMdDPQ/RXgqShXFjJmvXjXJ1gUhck6tb6jDSGApTe9
jYLuqVjcajj1NFk/883Bcn5l5xJeOdmiEbw1grXzNu2f0uwZmfJ17/kzM/4ZRNcC4vGCl6+yHBsP
c3W+/yeyvPDsP49Ti2ewYubsrLjECAB3UNT9B4I5vtPL2P2OXTbXHBnjVDQu0nvEkEP93jC/5ylm
0Bx1fgTquEduOsj2PXk1AZXJGrVTJKkK914KXgZbIWMqAp84Sj64FAeT2rYCop4lBUc1WDTlol4r
/kVJWHOMRDRdCc3M4ZByUFKBBOoj+n1+hE/sHX34+0Gf7RJenJsNC8R8j5M75FbPt4tBBC0cWXr6
aOr6UnSr3uKBm1MskVH/dfKHoHlD3jaPyZN1zptDRSBM3+6xYMSv01B3YfoiOW9K1sFI8DHZ0edG
jwGV7M2d7leDUYHofwkRm4M1AEztK+LrizBcFtnax0BAxRGzMWoMH7Vlbagz3ZFQQYVY0uI2IFyF
+R7xdTF6kNJrLdqn8bXYX4favux+lqjgqStJ+KoHj15/JxR4LYXlUyGCPheFDpto58FAdXRm5tJr
oAa873a5/rVrbh304TXzrcyvcuTo69c4zLy57VrLPi2WUf/LKB/UEvsn97rXcX1QeaBgtStp80wx
Fuhw4NxTXLslSpflk9E9eemd3DxlzUNfoZbu3InxYx9fZfZWFG6CeIOVbJrddtmjr+51Zdd75sLt
nYXh7v3Mx6biNkCKts+fA3WfKj8KeLu6tPM6e+35A2X5BxK2SxzMbs2seO0gPbn6q9tgcCnc03W1
+nF+5k/N++iQrR0FR0GRixrEEr+88YQL98DokFUjpFUTbBf2jQwZ5bqfCsUf1epjC3V0ymaQQZBV
bWlYtFeURdEXtRaufe9EOCtpz6GE/PMX//WrvdL6K8H4KmjvdoDZt7m1zFfd+6lhnZrm4b0mbLQ6
2LjGo+RjrMzrNHEg2F0GjEINa7RTxRJhFgkUhp2iiWrsRWdiqw5Z+yPfP8aWZr2n+D7MmH0fatTa
F262rttnRLoRk0V257JAM8aYepkSVHlRcn/PqJ8v5Cl5qxPL7cOb7yCAmXocq0Y6IAUCPB4WYb04
v4y1YfqPDcvoiA5CPf4NsEFcZZb78dIyvrn1SuZIiQU0H6QHFH8U4z3rdnjyIPVbLZpkF8W4JeQb
o4UvCzXdUChO1jZCKd/z7oaURmi2szITYTUt1PhGKG4w0s2lJa7tM9EOl578S7b8TRz9FMx0W8Xx
zeDtEUq7oBXmttmvHK+e9elzkd+G9rKsrtHP15QbTYMXr104U8NIH4yopQudhKF0v8+w7pOuUKK5
sOHRieDXqEKrDitYQjX5vfImLgmnVsAo4CBvogjRkIMQBVTa9S82mavza+BUy6OQ05lhKlSCTbHk
XXCkm9bIJ0CvJ24KH2vuYIhjxKLEpuhAfKDcH/NSdvWnGif0893+qIEfWbpj7KsbuxhOaCpPwcHJ
zjX2agOZKsQovCjLlaP8NClg2jEeGoOsRhSEXFdERLEz/6ZMZY5m4Q3V7p+WIF4Wu8eg2R7oegTJ
odtHevlDeXUV9cf5Tz0xQ4Mw4OFadRo7wK0KCwTNwml8gZ72Ze2O7v2OKXupktNuxXXWXbg/L2t2
FFM8gXKVH4CPkfXXXNxdCEo21WF4DtZTokR6JiR0N9JRIlnhLT7R3xNBUB1t2Vr0kTVH4mJfouhh
GJhh6c8mFlJpfBUMrlD1r7jjYVEu/EyYq+49icy5j3+I2T7E5rvra9B6O/i+8m3iw0IJv+Co/dhA
oyxDe8EpY0cw+qR1i1uYWCabYhAk+dLLN31y52TrMNxU0rqvea2Xt03xRXHE7cSHMTDHdsgoZvhy
iOVoyoCpb0q6y6a0HU8tx1HAKLrW75GcJ8EQ3Dr1Wiwm9s+J5+JYpsmtFV8qJYU6vnrbaB3SM3h2
WK5PWcccLNh+XDQqY8yug9tcBRmPsITWf22Uq8J4uqzl4e5xuECLXkPBadhP7aYqFpOKkycGfIza
FRLb6XE94kgRr6ovzRTf4cR4j0G7raJUTm/UoNvzJx1ub5xQI32unGVSPF42IKNIoGDgo4tORW6w
jK6rghRsNXGdO3G2jNG6WtahVCfTd135muFiLStXuWlNHC2nxnsUDxQtVhG2ovFeW1bdqhAn2j3V
6dF+lFPVKTOPO6jmf9WtXyHllNxwl5eN9WhXejZ+fY3MIslgY9tzDFEua3f0cDBE7s1GAuqhXKnt
Jk6ngu7x2DRG67ZWFyK8T3cN+5sjXanOZbWaMVoXo6PcQpiPmBeSiFtW2YX9HTbRwd428cjFMQ/j
MEFayFjp/DMxx/8Hi0WC8HO7nQGxUzF8Ms5r+65+vmjOBiGgw856lZaLvU6j9VW+nBL8OLErxnja
BnHUPlR/95S0z/memqdaHe01u4h5A0htu2+0dO4HuBT1kf69kbDQVYtdGBXz2B7kiVeYS88DRGi8
iOonnlameZcihjQr9GSd8MLw7wXAanF8ncUvUfolVJ0N1lcLT+sXntO8A5ZbZohEGCHSC3Y118qi
n4eKvCuQPNC8Z9O782Gc5FutvlFkUii3+BSuq1TDaewVr4JtpJCe9nGgiOex2OOm42rAX3VctUWo
MfNWNDChTLd2EG3rpNi5uElpbZdeF+VNI8c7s1yX9kPbklDZu86mCOW1XFTFTGploK6asyBxuUht
765vkr0nLDu92eBohNtV1+Bl2W/xet5aVrxG3249uBnEjfVkebqGQ5qjbxIlnJ+fkRMTMsZOJU7v
GXaTUCoKFnYywwzyfLsngt8YPZWJrPLW4DXglVeF/EU3MHEXLwQljOFTllN5aaywO1PtRyU/dtHT
ZZ0eBb8iDUS/DHvYFd2qNqWlWmHZPSVPeXykEeD6vEuLKG86TXY4ZuAx+gtPnSh8HB9pY6zem0dd
ntYSI+3Wa27iCGCvhlvU+RGRhsD056XSGJuy5F6Ylwgocc60wqxXpEU5eL+JL7mbYIGHW1rVzgrJ
WUSRjDblL0H/koJ7DQp7rdb1PfbGEx05NXqjwOmb6Dz6OoFeNL8IyUt02Z0F1+XPs+KJnmQ5oB32
cvqC15dSLc4P3PH+mh9KVQcHiFQVLYYvhE9l5Tx33y9rdHToJ8hnK67lURRaOdfdxPo5PsPmGIWv
FqmVVbXb7Q3M+FRy2n0JQkbQwf5NRP3h0PxzDZljNL6GBGrWZFAzFFtfxcggiVq7CLnte8VT2H25
aGzG0HwPWKna+gx4uM2uL6xRjAH5gYR/TzBgQBF6eM74n3PZVfljux0sD6FAFFslD7/3sb+IlIcU
csX5cTgeDnCj+Lygs6rJWxEG8r7Mt1WrUkIClu9PURROLOsxch58n9xKFf2OC0A5j9jATJxDp7o9
uhjIRt+5Tkt09I23TOjvzRDNUTmMJkblVL/lz6MS2VnR4NmGr2B/W3Q3uCCeH+0heB9b2qMdKXRJ
i04ytVTbtPFTpdaZo6IJiyayg7kgiotc9vCWfjj/a6fQrR9sq4Nl46A0rNcFVWHFXfeptSiTt5ZM
mya26yYs1ip+gUhJLtM8IylLVaa6Qyr8/G+fGMEx7F7RkwazM2JP8EDJZiIyfDw+j4yfOHpD59j5
RlZK8IlNZ+9WyzLAzMzUbmMy6jZCyVmXb2JVW6bcnbooWYq4t8bCNlVBncTxGo9zOCdfaQGfyXVg
vkTibZ/sAge+cv3im9XWgZVigyDE4OZ7U38LisdgsDHDi7RetYY5z60fgjElLfmxDY59zhABD+bH
j5QuVrS83ysSuZ7dYC+epNGyQQINTec9KBw12HbBLeyFqBh0le89eWJtnAiyYz6A72pQnn1em5F7
XTkeUrXbQn4NrX1jXlhXHbMCOjxGStYBkJCX/iFYXbauhvV2MGR57uORqZjtPgyYS2NZd1N7Hvn6
YXv/OR/YdnxuXG3A3IRJzO32/3L2JcuR6tC2P/SIANFqSp99ptNN2RPCZZdFD0IgAV//Vt7RvRnH
VREenMbhKoxJJO299mrgRI1EYNL9dtSe6b888aHALmzMlMlT1dOgdd9lzjB034JDAk/QIZgq15cy
zdne62d4lb0o98Vztsr4hTfWR1hh4hldKDRoGWG3RvWzIfauuTHxV6Zzm4FRbweTOSRrNyUaCH6d
k8LfNRUwQxvzLcU/tfMwW9m2p/3OGD5cKv0CuZWOafjZDK8V609niw1xH7XBO3YjWJTWERB75Nle
Mut9Qgq4QHRFKLvlYZ1JWPXbMTsrA+b1nhNmbRYixykYtDRz0Vo5PfTfHmJL20NHechuqdqCBZDK
h0P50ACYaFYEpcK9TDL1kPd6bGvPbf+ndw0MtPEVRZ4rTJ69OiLZtWVbOGrvMlXEs3le1z2IzUHL
Q9i1+q526LqttIwgV2Ywyq9F25McGZBGapUsRqY9nqbyEdQe8eyPrt7V7PnwjfcXo/xC0nLqSGQ3
TyrS9COSJ3VVRgPv0sqAqfkyzD6ynXy56Jt5Fcmiw9JQ+6Oa+bxg1+XtF9e31YicYe8NMeDwy+4A
4cY2ZmkleWn6HVV/Cn0jimfSlYHe9AAa83DRjrMnE6S4PovsoQKHfxiaBwQh5wsWMIJi0VLG8EMI
FRLa7elLdX3Yjj00iyTR7TMtJ78wj7xefQ3bkq+W2GA0rhkCE9zhZrjuaxkSmemI+/6oygMSuBOE
9QQ91A/G3IdesYaWewVqBsTIF7OXZMsYTEUdUMzpCNkNQ+XL6o/Li6O1wj4Lak5lHmEj7XsCEawU
FGj6Xs8J+MchwqaSFSFe7tREOEjBBhF6yGlkRaV1tclZ0Ec2P8pyL+uzXOIZX463/7e1m50ksiXh
LPnUV0f8u8W/5SNNpmjlMSanA42CKg9L4OaNGoGdJ4IMPkGfLeVRgoeSY37nHJthx8mvceFg1WAj
hgE3eRXVhynePC+R2euSvRrTV43vuUZSwfqucGF+XmuHuozK+pCtbxlJSxs84QYxEOe5PvX1kdQb
lNOBhgdq0AzaZbAxw0wdmuYwFJHSH2ihw2YdnBntmIFLUeZ9pC8n4Dgx03jKEQEtml+ybHG+QCmF
6mJ4a8pNOw2HrF5gVDjHOmnjkYNcAdFLrtHUa+e0sU4gBCMC4mjLg3LGYByRegxJdfPu2Y/t0oUu
MpaXYXqEb32IKJcALnkH1EnRaJwahhsW22FFzHH1snYbe5xjiXhq5HU7jCPUeju0iCvHS6rBQ37G
rqMZmU9vg1keE2xELrR+JXLurAqUbDxyVVb+JJBKSkAwWefAIwJ2+ImZIY8OayqvpwMtzrZ1cvVz
44GXHYKQjpmYMeXwTnh3h4tB5j2zyMNcg4ViWr5WPZfAVVcwnVrMdtGne+21GouUDloI+4gIBqmt
hvkwWLj19ND0n8OMBB7P3pZ152dmmZjmQ+Y1iOEd/E6DSQgGJLMwwTRXPmls9KNTSNUjpYvfCyty
+aszVFC2gn/es3Bk81MNMGXqhrA0rvDl9W1L+QN9mgQ4UFh7HrNCms8IKzhWeAK0eUfOPZz03QCe
+Slm/IEGpw8kEmmmvXfA9O+GJ8sAL08U6VxvbOjOXRlCbwCiVRUOJmLLrxl5norhSGA9iSRX0JDz
gJh9DGp91Is3JoG7tOLXoM+/DTD6XKodZoFDoF3rm3dm0DkN4pEn5CkiGdscNwM6JllBg6D3rx0o
8Iil9nWQJKbaDnvv5t1UIUz8ceGtT6csnpcpHNYC8Ql2XC4bUY87xCLf0hY0QMRO0s7XVUKWWkbt
tKvFL2WdJv7sEAj4L1r7AghV67c2Ch78iRlhsqb21uYXhTeIZ8jnBUn/FoVcglJfmScDbwyZrqzD
TJ6w2JFJPkRedyoVgKrnsrhaWCx5O2JUv80I3WE4FrS0DJ3qbe76LTZrCs2ZhrToztLBvzaiXn+Q
BklKnHzSfDLdh1WAbFmHtYLyjL90GbSetMJP2ih26NousrgFWC2PkCL1WJhv7bA1kFJh5n3YaEDj
IC8DSwsOtJp6E/2nTTamQNHXbzr70rMPYxVYEXuY6KQlT8f6tzFuS9xSx7YgS20cOaIi3Emb+Fn5
qJZEk1O4ZM9gEBmdEVKLIFM71l1wr4qPGSI7qi62CJm4Uv5r8OJmPiH9ZCLFZhwfAPbgCK0X9bFa
BqLXy4hoWlKveItenfZdoJfKjQEgnbuV2GLLHoYK5YaUUFUf2taAq0KH4mtIGXLAmi6ul2OHnE3e
YvfKQ2GcjapLWrjBcrHGmVv6BmNRYZ8hBtzU7LgCwa5FqrQ/DjwMQdpB1D2MkAF8DgFgQnRGNhz6
YPTvt+0S9A31b/vN2okgE+PjhENeXJoqXtjJMkPERuaQWbpFopsJDmNwx4Kq6P2iDnXjXdfTmexs
62mdTob1bNRns54wHrtwJDznEDBPlp+Rk/S82MAMCj4YJY5Dlb+MLByQQDYxmDo8FPIJ0Tj+4MFJ
fezhf7wOAG/xMyD9oC07MQYudanthvGdSQ0L0/KVHDZkysISxLJOjyRFQSZTt5sOHnLPh7EJLA91
wcpPZMgQ0pAd6wZzCFQtTVWFsBcO2LjB9nx0+92E3anrEdnKWJBTkWjKDoirUGrBVrWVEYE0fuqv
VGNxJQ+lEgltNTjkTT4tYujIzjnAq1wAnsXYt8i/9OWA9PGm+wOrSM041/l2nK5ZM/k2fx3XLGLi
XHDswfOhL57XApa46xAiJWkEbG0Vr6J5KUlcKdjNTfEEfY1XYQdjON6nMnbh1dIpxFyXX0OZQqgU
FG2Bl8hFkhOMUbADzC+UPtZuuo5HbnchL+yknnYdbY5Gr44VA08LxkCIgttzeIqN4NtrBc4XJFCg
M/oD5XIyd+Kh5zzosyws1jrJZf8xzjydp8jFL53RATncfN8oBWfcC4pDbAVeDLaNU7+TpkNuTBEu
oxYiTC82yCPYP36LtJHV20v7NzE2TXZ7ruZZZMSXWENirHYjHoGDDqNALlQp4SedtHoft9XHivOt
QfWyoqY3PWAQeIlNVNjczGNV2SFZfms44By4AU/DcWHvHYppHQ4Vbp6ueMotF0Fur6fJRqqHZd0W
AM2nlAl6GCF0Mu1PdxBx5XoR06AKy9rNuOi+OSBwBO9N2XdpbbzNbR86NaK8YQNxMBCukdkkGsYi
NgonkiIdBh7ONcSE2s0LY1tNh8qZrqXz5VjnzHmomjMK0FGIZOhUtFY7ykAvMXjQlSlMYgJnQuzB
OmF/hxqlOdSGHSLtxm8c+2B1CIvnqA07kjb94ou1SboaBxuvE8EhB0OmiIPEDYLtGfk9CUJuIKuy
Eml/KgqvvwWDB+n2L6Z7NOenfvmFmiGVunpDGAR+vLljBlJ85wybmwJ/62NBYj2zoxJQ7OocZ+n6
CA4K5gkvI8rynstz0dQBIpBbJULP7rEwxkBDQTU5M0jaCg3BnBjuS96Y8Tq1e9na/pLPsHfilwFu
lflgnC0bR46afMGrHTFb9AJuxMpdwcMMWAStaSCkF/AGJmGOBUS48+mK6mbwAlG4gatv+IBqscIF
GjyUQYR2Fa/uDFfp/rxMJ963cV+JAwIkA4QPpaCRBxrcLzxc1AU/o+xhFO0gk4d7qdlXewnDbxOP
edXWPW3BH7Ps1xob6gB7HQNF0Uq+Rgj9nAwhX12zEWpjz3XAoSCaKSp8GNEQu47MZn6oVpW0WJxe
J2HCMvkSlfxc5WfPmA/rCPMN09aDsf103O5Eit3QvQszixyP4PBSoYNUWxehOSQ/ig4aJ2/XV5oP
E+oITnrobaFz6xJYG/vZF4Jpwmx8nhya6ryNYV++M+kWv0dtvOR2nuRLTOfINJG2CNshaSZL4/0p
JaxykCpfuXOYs7C/Kab3kxrjbolH94SkLd+Dqq9VIKpP05H3buSoB0KWZAQG1OmeDye+eC4Qf903
ez6CEDmAwuqhcexD4uQYjj2NaBGZ88zyLuAgx6NyLFkWeayLitWFXFVtpMe/XHiD+wpRbdjhxKHv
r3Bv8R1ymbrid2Pl5wU7DVSQLU+KFRHx+r5p4Is871tDoriDHbiBXbsQc7tpYCwzmt2RejsbOjEY
7PjKaaHZ6sBO9tKsfxDDQTEHu+Ovgv6GMV/v9zDyrIocRxo6oGIEhR+7ODyBzck4Kg84zzqwAAF5
saF3YTWYBwWPAdcwQ6ytpF+fWqglGQ5eW11hoxj1HqzKs+5R2fOjDv/uqa4CDH0gbEyEkdQIDe5X
za/mZU81FUnlxsiKAFEgmFQW8XzynfLRYHWIaMRgWdBPoJFU5RooLME5a6NpfXYFSoLGChrHSWlp
4ECnWtKCBNlgq6xGeO8P85maOF0NYwy5nT2vQxU0dn5cLRoSfaNX1ZnyL48jLggCTmHO4Qp58gqu
+TxbAaKW/MUTR2t5XM1Tq7LdOpKI9FiP9o5mlxVNeZ6PSUbRBTMektEKkDOTIBMM8RNy33fWlwVX
erj08+48mrHbHpmxhSe0T41XUjzL/CJp7tNxj30LbPahOPASsAafwISOHVjrI7DsUcvLIMtIUHX1
GWMu1A+Ih/L6xFnoxSzzNFvoZqwYwthVbDPyWaFCdWS+V+7zIjmmVagYaAMIZvWLwYxpUwQtpLFt
hc3D0RKEKm51ULGEXNCQA2CAbxvMoYlvmnDgaZjfo5fAkDd2Mm2XOUcTnYZwMUxWj5O7Ip8Gbb+7
mgkzD9KBAPfmZd/Nfu0MEaGdb3t9UGG3I5ZxKrT8oDAyVnpoQQqmodJpGDRKJNQIggYW5232vmid
77iofKP4PbbFE6YyJ6AiMG8wtm2OE66e3KNnDY9izBLQ7dAtnL2uO/X5pZwfbo1p0KAYLkYzKNWh
bjFgdsnBUUvgWSPKsxV90Y45w7FH/t6yvsMWMXBb0yetFq3eWwlMUWEVATcCH7fOMSKXq19jQty+
dTVk6zckJ38Yh/cScI1jWajM6pCzL6RfANdigcBaEzCqX8z3GcRIgqmvQz8yN796SPpEAW1PXupM
aFW4uc8rM+wdBNrcpDRDlDd20tBowJ256qtzHV8Tbmr3RyCOgYGPHlbiCfPSvHWR1CoDqhWxA+jN
khYafKwJxAKMHjTa823j2ZhMpHArsseXzBmwyX6t2DhHSD7LjB0bTaYMRWuNDILJqMBALhFNV3/N
vQhATUf4wOUGixg4x5Ahfi1J6vEjhm5QwcDarP1T8Hcqsl2hj4nBce4YyxkRWZFbf2lrYjd2TLJN
7ZnJjPSrfB0SHW9taaL+nO3URvWA3tgw1yhfELumdHPDXQ99bReWDUubWp5b+tYa07EDGmXbpj9J
1OpMP664tRHyVoEohsL91axb3X2RoOgw7U+3nAFrLN7VDqtIFZ8D8fYUqFDlHhdB4wo1VasqqLzf
iP3eZFsFpH1I1dgmwooFtMhadahQyUnxq2w3HUAMa4ps/ZAVI+K9OOrz3y2MlMvc8XsspqGw4nX9
mlGwrOguZ5hxm2JfGSriAIhLmCrZkDsBXwNtWyGlXHsZYGw5Ve2xxD7Na4QnNPUmR35iTVffKEFH
6y+tnMMKUXYd+tJ1Dht02uB+75n09m5upsjNxSHNfDq/NeO007NTXxRQ4p865oUan8KRvlvCgmtW
cSgxutBxv0x38PTlZrSqk2ZzVMZfjSeRoSojyVH9dSKspAwlK5DrkwGufEJ6WUq9xMOMy0GqT+HW
u2Z4RtR1QFfUVp29mzxIanQgueOtj7QPPF+2VATQBQSDC2660wRaDWqJaIIFPHVaWft+xiZOB9/J
RdR1M6AmA+IHFTSoCmZuAbEDERWBK1ziBeQGdC9QKqNyGro/YmqfXXazpi9PbHEjHfGWzKGhzbOw
6RX+6BTmJQ9yovbKw4vSVHu2HBHg9lDy+TzMLZT22MRKLbaMIpFdBhwA2v5WpRW2qsF9Q3aiz8F/
QSAb9HQoQ5BsmBPsG87LCF2WoRkXbtFnG64uQCeeoNIN4PV+4Ct9qlq1sYRxGC15WLI5EaDS6kC2
ibZpatjuA4C8/fHS0lCNt5E7l34ttQ2OQ7IMOXpMlGNMHsbl9/zgjeZuHMdXokBFIehCp0zFDEGe
vtPZ0ANr13wCxIZ8Q98AOGLn5KwPHqrfYcUBD08GVxapWoYPnfZJg/hErkOy11jbxtCisbO1RDVv
a2btbNANFhvRJVVEkHkIBRTE/wgMXLrXWYAUzZcjyYywlfsOJh3zq+nOfpU92uwXG+h26qsdvO1e
8xU7N1XJsC6BXWKBOC+eRNyN8cXlC0c+h5W7iAlFiM6YRXnVRw1RJzHUs+86+QOaErADQtmiUae/
8tHbIkLwfVag7jrdYeH2xqgGOEroWuWX7oiRFOZQaIQUNqKqBA9e4f1aImVpgcv3mqH25oBnvFzZ
sve001ziI0tF3uSBzp6Quto5KPPpiJgCD14VpHNCyx4Q5rLqAR8uNjzcJq1kKKLsYM2OD7xYv3or
6YceUSoa0DeBPoMOY6zQ9+f0SR8e3LK7aJxHtCLbVizAr3ksYOvDTLCh5itFuSo43Q49QW+GN8yT
FIZBve8Ub0pcGwAXGSVbfXSBbCIxfhxs1ExrF2rWsaw2zLNgTmThBRi6lJCLtR5zcPE9pcIOIQ2R
WfMadOoHm0HGItt376ZsrKY4pwRDsCm+fY2wmNjErIrjvyOGBLevb1rRrFujFcWgMjy/h0xtLNpb
3wO3JFy4mQyUiDU8Ja0bH3ujw67F5PsRBQOSRS8u0hI1OweWan/NWQd3IVjRiMYLHESFrs4Zcsaw
wlin2qkGIMyAUno2h6vo3GRWg68wdc5mPWYT8Cd6Yog41UF6mXQejMt0RZTLe0+hPxiQONq8ZRi5
zl/28OhmH+uEY1JzYwStJtwCHAyvD9l/uv0jd7cNlThzRTSow5y3sZiKyJxOjqfFLv54v/5BdxxJ
u99OYkoEtUKYvUJDQX0UALtxQo7UgQ9lwpa3dtnk9q4hCLtv99R55rqIemX4bNVDDahBqUeeDq2m
QYLCcSHNfxd493tAvAZmbISiDu8AGC/QUhhgfRl5UmjDr0KS517ZNZajSgB9PTTeVuvTymWRGjeL
vb7rKDsR/gmjKQgg2SZTacZ5Omkw9mz1OC+AUk1TnBl2rGMhLHjYU/45V+17IRqssDrUHIWj9tNb
5qCbvefChM0kdaurVxqBUYFMr4F/tpbkAEOYmFUGauutVDscGxu84Mk46JvBwD5QyS8Hu1Qn+nQ1
HhmiSxzcP8fTX4oJEGPmhotnvY+jBFOuuFDm+KbEGW23cNPqACCta5u20mtCV7fCeb0gKMgIKOC+
eV6i1iz2cG25IDNmr0S195w1zQuyyTQ91VsPXZ21z4v2YoDINY4iydATyMaKeSVTSyJ5BGMLoz4w
86lC7Gj5QcuPUr0zHAEGvE2q/Wi+dwpQ+3hi9lE5F4merYVXMAMSCcBE0+qoWj9K8UKXl2r6miG3
apejJVNg+KAJ6l4MBNXM7cipIFM43MbXg8EgwTxjoGgMLa5wZuTiAZWh+kYbt7O6VMOB9UerPhj5
oTAO+vIxk5uf9xWvYSj7Kp407QJT0BZb06qXQZ1BmFyp5VcOYadwj9I+1bcT8JHn1cPioCHlTVRz
GeBhfHbdx2DHvQl6o8CJi4TyjEZzEWAn8uDgkl8d1Ls2QPg2h8cnC7nZByuoKTAI3LoWGjBoZc0t
gnFv7eVCz5V2GiagR+1By8yH1Rz2No40ZmEUmMKWHKO3RNiQDaP6X8+22mTNF0xKQbfYT/qHobHU
RK51rw5lGQnteS6ehhm5wltABS1coyp186kRO2InvUnDplu2aP9r7/Z57ybXPGrFUYwn24J1Caa9
GKYxoJc7VW3byTNfy5UkUBft6u6NzHRvTg+WmOHF3Opwo6HvUzedbCQNhlS+2/rzmBsxOq2Y0QKJ
h4i7GqN2/I09/7IymlqaebjZ49TTxctfmgnE9ulJK54bzIvGq9eHZe9trXzroTRPLfdTU1f7tS03
2iAisViJ0I9Gc4KUH2ONQCSeBN2URSyDYY8wH5fGCGrsxyrjeG+PZi0vRXV0RR7BID2pSfbq5Jcc
O4Juw+AHNSIGBmj8vMJv3WTYoJ1pHCuYvOuk1RvNRP+j4wf1SGZ6BFMy0iegktq1Z58Naz4o76JV
0r1usp1D1j3pMXoWAvm3Lri9MGCtUYfTwotsbN8Fjx0MH5GEUgAFuFZoSa22jBWic4fRm6IhB28p
N0Min5ALCJ9ggZnzTh8/yKBi8KZ8AuijBpBhN3o4Gtp17j8hv+ICWEaP77Tl06S6qzddDf1fcd//
zX9x6R1BycqZGCYFomCNVOEW8/t/eI99d907ZlI5Nx3OP1zXEzGnh979ETPevbcF04tC7+wF1y0x
yJxS/aeEyTuObIsIM9J7YIAtA8yk8RH9g0n1jcDPvTcEYw0357HRcCiZzqYs3qQmI8MxcMZiIkus
ZK54wGoSN/QPksKvdS78Hvgro0PIIHlvfztV9Y97+eYzuff0gsrfrsvb78htjKbC6mcftXfHDpKV
cryqw0eiN8cFoywMwH/CoXHvTXm81aGyaBoohhAQX0aI6/77df+bGup6d1zCwhy8KiPQN+Owae0m
Mb0j2nY/q9d/kH++Mah2/0cn8PH+ULRMIAb5/xU6GzVZaAoupoDreDCtY8J61NgYjktj45a6P2vI
IDTNDTrGXWHbkUVesqVGGXpqKWYrEvswkBEj6476IE9j8w/b729v7W7B17Ja9ZyBcdwA9UZcLLTq
KbwHWN/vq+kTM+gNn9J2fALbx3IOPSzUHbhYaNyFjUPl1+gh0AkhFXCfNY/E/pl81/Xutgt8HB3A
BAqb2iYE5oyk1L9/1N+98ndERu41kxA6mK4jRrML+TP9zJfdvc/sVN3QucOKC1uJNvrI8PnR/d7b
/biqMiyNOrBsJIFuog0Nf3bdO0KiO1gVV8WA211IyMA+tAGD/OzSd8sfiXikXScoEdtxp9dxMf9s
p7/388kRJ9AyuSw742N96T7/frPmf/MJXfdu7RsF0Vx7cbEdW2BngeYh7ZsbLeCTGeHwAL5PRWOi
BMwuVLvNrGEMMmC+qOp9b71iBKFpe6vcFqgm+hKxWMTaYBIRV0jK5etnK2Erq+bjbTpf6DSRxi89
e5f8gRI9cbTHnEkQorbG6sB+GIupMR7+/mvdPsb/IATeewe5pMwNAsR/V6vrAq8SNUhkMQj1avb8
vejxK+bZ/MNX9G4DWSq7cWqOV8ktT+sQu97z33+Hb5aqe7cFmK01tYZVYLdn+6689Qp/v+43u/29
76FjTT28NvFspNZhI0YKo5YBWPKQAP4vg9j/sa/6r+d/Vz3IUjd1bmMNlCQP1vbSdnvdeuzk21hT
oIwZBsgbae5Ft3frt1accKx37QvXNBDdKh8oJqDrOuj4RyPfqHbN3JeCvCJe3VkA2CJRA0no4ja1
1GCzwwDtdHXc8T8m5qRIwnZIj+P8qaie7SIEl9n3MLIpaWLAfMnleTC6BzIlrjrrwBH130V5sY0P
ur4CfQ5kfjLm8+rcstjOzUCP2rCby2PRgXbQcQwZ33rgOw4fzqw1wYsEg4c9wM7QG1Zk7HbX2dLD
vnmW2ZaDn023bPqH6vsbTjiyXf8vx9WBKGwsJ3gS3bw50AyC+IRRDbw1lxlAvwPyIw1sZiBxowt7
dMIWwHfK8h/Zz7n3VpBipp2mIPTazfzAslT9i0r9zUt+77lIOmblGvgDu+nLe+z/caZ/t6ndx2ou
hdZ5koOu38oXG/GioIICHgvgumUxKH8F4LhpiGdmhMbi+Lq+ImEaEwnmhr3Y5NUG3b4aE7teABri
YWOq4drkwLr1l16IE7VasA2ci9fmIZwFEwPg8lw4G7amDTODvCn2C/Dkytw3yGYpzH8pu797Vndb
9WjVql0rAzXBFg4E6mcuNO69jZYUmGYPOS5bHDGNK/7lmPLfSg8kkPzf9/UWNlA1Dd6YzMZY7hPC
idQZfngWOnd7YyHUNHB4z+2KFR4MUVP+o1D97qbvyiNDa6C47nHdnDUBlUA6QCZRP8tOdO8TPHXE
dTT6BNNy4wPT0Z91G/feSkIjrahnaEXcX9mj8/vvZ8Q3r9q9r1LlMKFJ0HRu3iSiDMUPOy77rjZy
lOgydXsC66/1+C+nj28OtHsbpWaCPbyVNajlKE8GCj46OEiuDpqEN4Y/ex53S88qsaGo2px33dsU
tn9+dtHbw/9fTVEJN2a98PCyDb+4GwHF+dll7xZeMxQu1TvUiWAxYsxFX/9+2e+e8t2SIzYbNEUI
WjhzSl0QgBvWB64wE7P+lwHvdz/ibvVVBN6aHpi48JXHUOKPdC4lgupp9Q/nom9K3Xvnokkvc1Mz
Ruyfi9rPTPq0VjsPcOZCzhDz/KxMvzcwKmtLOXMF51zSgGae0pH9Y2/6Zk3eGxERbslpEQY09c/s
UfvZi31vQuRYHQa2OkYEtpFtAOpD0/731+WbndS6fcb/6+V2MgbrzVu3UlRpBZIT6qsub6O/X/y7
R3G3HAlFpHADteMNrVVys5g/fBq3n/e/brpfShvIOB6xEPFy44v7f7/fb948625JwsKAE/iHLYiE
Ayl4hHF9Bc7chS9llFnrP37IN6vHul+gTuWxscQPASx643VgvmCB9WWKnx001t3qNG3khTABTweH
i8J3LCPsQDf8+wP67gO96xeY7RnV5OEDtTO4wcH54R9V8zfXvXcF8uAn3iwL7pnYofrQyuTvt/s/
Pfd/9Df3SZ7WqGxaUTXvdGjCFngCluCkzWxfwp1Vmz9XJsF4hK5IQKux8FCbdUi4Ng44lzrxHYyz
6g5srpNDPBCAIfPgeVL2JoaeTaLWJ6tdbpP+Xe6RAGTJmzuo2edPtLEib3GSbgUqayaGI0MAZoEF
C42s/X1TR2iVDqrC24omC2kOeweGffNa7yx9BFXzKkDtLhzMz+Em27jvGNFHBrosBqjPwcglr9tk
recNGYdohL+f14ba6uxrtmxoiW9Pf2wMU8en1WBxDmWSbM4Cfv6Z9eARMBMaAj3qEwzswC74/ffH
bP9PT/pfz/muXoBU2DBQmyo4d4/Q2j5n85MNvpEGAmXnXbsFzyd7U6WWEGpuFjrGYzVsF+FghrF1
xwVzeZU27qHN4FwOfqoF5/KZYlTe+9L7vKESVbcdXIiJSJfcLEhmM6pAA2D6FlTBhFkQ7OC7y3ri
1WdJ3iF9gMLhscXgsLXSFbPneYpnCzyWlcHeMFS8CQvwvAv10UH3BQujwBLCr0EWducZOqDUMsq4
wnRjBSmpxqDe/kRqtKN25vQqa5o0nkrsHCAJGNrL7478LpFUMqtNCV6GcRrrWKPg3WBmy41g6Dcz
+QJMHyhneqpEe+q1cbdUGCpJTCohUhZmFwyglGXgmFQmPGDV8yLAlJbnBZR51uBJlEcXMzkI1MCR
ggtaAdt9bXoQOQcHzErr3ArmRXvoRnA+3w1j8Sc0m33exdVaPc/I/66L526do27YmU7c6ZjVw89x
MobQxTdV87wiClnZ6qJBQc4t/GVSSDBkNT00QRifFuJjGfTOET5Y/tynTj/6g7ggQCNoiykyrY+a
7+3FDkunDUxlvLSCQ6YITjruShbmbwc27oiaSgsK13Ulp1hfkWwNTUqTi/9P2pk1x41kWfqvtNU7
uh2bAz7WXQ+xk0FSXERJ1AtMK/Z9x6+fD6qcaRKMZAx7ZGVplUkxPHy7fpdzzr0fymJGf5l2fT92
zcaFSdEa2gbcxn4Ib8FNO2m2TRAodzR93YfdRQcK33eSNW0lp4K2E8F0oUGwsm5osLdJgKMrO6ZR
hrvW+Qo2Q5cgWTofKNZcYNwalrexvOpC9+pd10uUTtWlDtVTeQOcqnQbOM2hpdbWhME2AawQV8O+
lL+bztuFoTpkaGsagfkj84FOQ9DyKdC6qdjK0NhkycNYmbNEzFpqSPtWyU1i/Ayd2xEqA0nSNekQ
oKmK/nnp2nXaiyaw1+PMO5w8wERfElXcuROaTFRQ7JUGH0HTrlXUXBcUfsthm1pfRtrvTuGVg/xd
eyAQuiVf9sGd+itd3evBr8GHrakDSShAttv5erA+ir6/VPGejBJ1UW9vg7dg6NXg76jSOUquFRh0
YEGqpoXDda8L4GIZIMxy2yfTx9aFEFQCGxXWKmPHrOxzNXwWnESgUQNFAq/z1qmXA5VKV7WvrasR
DRLavkzKWZn9Z3SP6zBYxwMUkxRk6pTuevNSAHOQTQCcjaplAdo3gQTwLY9NaIUXZWSuAsekTyIy
fynMxuoqHIcdKlBID26j+CFOXYADvzrTXdGhRq8vtQxyOnmioWPDO7k20Qsyxb0N6xriDvLhBvJZ
tf21ztNdQDXDjT6m430tAJj7as1mgLE6GjCGVQbeXnGOSUY28WctrVAmMuFiGIekd+98Wz10zhH4
VgrsuQgvexTNi2EnK3ndYqCd+ouWwAmM4YqG9UYUiDVHuFYoblE2AT2bBPE2ab4MNvezBaZDx5HO
/IVi49oQELBGa1PY30rQrc3wqRmyvQgdaq93sYtspnsAHKQ38boN6B05kx+7+DKfPug8YXr4uW5B
xUfflLQORSGBG1YH5Qiyc90qh8qZ2N1KE1w6CD8fZHqXxxzjwV654PqFOozq2nNo11Y7KEbn6655
dHXQm2DsN3kc/BJRcukHDyn1de7S/CD2NgAo57PVZ5jIbDs1/mePalcDLDhV6bX0v7o+UHgOXAN+
rqc/zGoENFRwRYX7KQLpkdFCJ4+nW1mKxxRM/JhCLx4y7HKkvqYaFjEY4mqfDHIjm2Fd2eSe7Sp/
qjp50YkrQKkBajFoPEAdRoFUZjszPDbdd726DpNrQzy5/bCLcl7lgaJkPUvm9kfD4tn/OTblRV2Y
+zi6B2u4Hb3smghgbbFvdIOp4ge7QJMZGmCjwNc2FI+89KA76royrrvqe0lF3u/XDeL1skHH0C+2
o3thV8OqdB4b9yu5pU0UdptSfrLT36Z86KIn+oZtLKgkPk5Hm3134DFMdN4xaueuim6LmnYp/kNU
fUrDHTdq33t8mp2E13483vb0BAu1y7h3wNJhgcHgoq26puICEc8uV3FUwwl2L+tMrPsU8EBaR9s2
uvfy5thl8DTA4khg3iXYTYlnQjAllXryxnsRZ+BwAbD4wUd/euBrbASgI+F2383Ou6rEnWY99uG+
IScMlWoI+4tEu3Q8csLqOqaEVABin+VS0tH50ea8ON2vHG5eOCa7tB2uGgeqm+L+ll88pV8MAVXW
GmSnxmFNhIAv461sinRzS1stHHCFexy1e7s9p6D3N5oWzlLjLaB5ogchpj+q8aap9U2Iba4rmOHl
b6uP9hmuVQPQJawymkBBZ4c/QPffrS+1dR/AfQt/T0Z6H3s8bt5Dlaab1Pbx84xNzvWMcvKO7kXT
doCuILyHzboKtEPV5qDCFVzNB5WADM3ynWwAVQEMftvlsuy/c5kXgVveBG1cBB2Z3g68YgLrHfGa
8i4w2kOtlZsQYwzT+NCb+7KYrlz9qXJ/goFdGYncOHm3Cia4lxCxClAeQ2TDyP5Ah5HVBC2inyCQ
atvSao/ACsPhLiqSbYHkvIxv2wzSamQc6xlLWOCgUuprLFjxTrFOso+xftcgfDA1/cbNza3wxg2x
6s8UEqqKp13oo0pF0WC8o2H6LofIGV708MTC5tYGxWSO9CASjx3SjA5kksi7ToIfQGntorvs5X3E
OxX12dYnlnRb5zqKQaSRzffwrCCwUWfIY9ok9lCn60uUgvRVWoZQyncVlPue6nQFKAhzMFVfp/KI
5g+eEHRlJ/8sNKSvSSXOMrStdmWX/n2D4RphAgz1TpXXyr6pqk0T3hn5dBDRxci+17C5PB9UsZYf
TMNfA07DL7j0ir2XXBh9vZYy2EyYM9sBzwnZwrUAZ+vF1nI/ZBhlUbYro8mx4kA+IRKZ36z2vk/v
A/hnZGHzOVUd3hUA5VDMUJXahTEOqLvXJDw1U1yFyc2kfeXJAJHZb0w8p6K7HyPqpP5OeNcTj2dV
PriTu/GNvTas+nunvi6HaeXNtRZx9Kc7I/vo6Ld2XG1pdryyKJKH7XXrfKnhZSYXA2ZN4i7bOid5
xsWjJxCz71P41UVsIob2Xz94/Sch7gL/e1cdw+izB7c65CyknD/Tvin876qCS8UHRx/zKpw7XuNr
YHBdqPuUtOiv4PnubQALZ3DALdMIbdtCRKxS8XFI7nLq6g6dBwDabt3UuFCGvnOld09T7m2sjjTC
cONqVxTA7w3jqsmDi4zoxwMinicS5BTbo0bKBeWnvP6aeg91+Kin6hKSEIKA5kdvaL9oojgmXOnc
+THJ4a6j9yedF2jztslofFaTf2rzj1aDhRAQGYL80gP9aYYsAGzpUPMfAHita2iineARGO/y1KNV
2bDqvJuR7p0FSLfym6ffd0a+qiBiKAf9AuvRRqA2DWHLivjKKh67ZN8OX6J43OTtJXJlc6NQ3FZQ
WBaGUTevM66iWdzRdXjFJYMDD4+Z1g1c9m96dN/iXgh2Xz3C76LvSNN/q7yjSVXYuCVdgru/NQAS
N9O1bV2F3bB3XbVBAaQRx5H3I7W+RjAdBvXJcn/ptPSTYb71u/zesfzHDLJ2iMwIGigNMvCb1gMa
H/ACxcSfPtree/6jniDqMAb7VP/hNePWHXADQIWvK+tgBfuxL2GyH3WKmIkk9q0/x1EOIToGN9dC
akeGoasfXa0+ipymMWXQEDNL7zDhXudt/SVAIFuqFg5WsLcUQgZUiSQcxK4B55k2Wx/WQW2VH2Wr
LtDUv+lh9TsjqNZkk0rk03SId7pa97TYieZQvMcVgv3fylsb8n/g3cwsGsRTPHfXDIraHGbch62M
sEA6BTsITSUxQD87c7TVU9qwC4D7Zv6wcSFNOPVlKK6M/NNAAs1MRogi0zr28MjhcujSvS8m+oTM
+6nGfdYd6u5ifoSMpPwdWskh8sw1lPO1W0GIsB5GUggp2SYNStaU+BsIH0hWXIQtMGh5GIbLOnI/
OFYKsTa8Nk1EchNAhWWzDfx9hOiKW6f3nm7tG5gwftXeeJZ5iW7afgyATvU0e6uGw2S5F04rjnXC
ecQiuQgx9/aTJme/AgNV3/sA/Kvqa1d5OycF3/yRnj3F6F2NmfOQxP1Bd0EeIoRz5jkjcXcqf7BI
FMJcYjHgTB9HiIXwooPq19sf/EfU7tQnL1KFvd7J3jLK4ei2zSPG7MZDpmeQ+KEmwhD0iBrx/90U
0Kf7C7kGfBC5hlx2nDT9Qzy4F6KePgXu70j5N8r7/faXmmd16jst0ozVpErw8xLZsMRaxThBM0S5
L/LN2x//R1vu1OcvMoxW7HZdmVDSK4S5aSbx2PuXmUGrov53qD34rU5h/kLvQRo3lz1vYjtGN4lz
U55tv/tH5e/UN1jkIBEozyVnkBmSR5lg2BtjCh+k3IIku/R6BeuCLpP5h4E+CiFM55q3KjV4ZbKr
pjgCdR1QVUAb8X+W6zcXacsAIlgYUxg/Btpe7x+n8Ex+kdf19FYuhZQdmcHf4L06Qr5flfTYJRsH
L/EANOKB4BlySHbEAaKVR7LOqPpn4Y8yQahe34ipfsh5UabA2pSQ1HgLthZU6QHeQpIR/t51xZPp
Wztbtjtrsi6DotsG2pMFQjw33Q8q/9IX3Xr0w22afionZ93HsOGKi7q+8sZPWVNuUDdSMGL15kMV
ResUUZGKRHPp3ZrupYs1xaatC3kF868sP8eiJb2Gtg3NhAYIZVj3OocQFE9rp3hCKiTxYLNdNh2K
3GIDCqRNHZxHaPJa8znAUA4wjoY8nTMJa0+rV7PKQNkWeBXf4gBnMQaoi4BG0sAMDdzrRg4XmgWi
f1bq2LrJlRJbSKzWBF2xvAnyi3r01jYpQoM8xGCmhwghrpiwIG8g0+sXVhGvEHSDo5qPj1GTb6o2
uECOFaWtJ8fEbQ8v4vKyIMVGq6XQ/zYNv7PcPxYQfcoA/DQsRhRaDHNv91cKueqcvgaUyK6mKbyp
wpDXGL+dV7XXI+5KuvEHGOA9dEZ/7+18W0dtymGrob4OT5FlXGf5bzMvD4k7bpJ2ZvdfFsHHsJqe
4h7nR8IblPqWkHNdhLw40PTq7GMXXxvxNUBRxJ28aKfG72aqb0cR3TvNLxX8sIxgU/SIx6UOiY+I
WCteVYZYD9lBK+4bp9hMZvG7r7NDo03EbE+OdQRIDt21uUpNc4ueCYG8tUZVadXJ9HaCTN7DN6q6
YdfnHgmk5ArC258O436QPLkAC4Ikp2ful5gEcTvTKxFSdKaINJJzTPWbYLpu8B6r0X+0tc9jVB1V
9ssJYNXa6WYwy+0Ir6Dt1Y0VmJeNb34PTTIQADeU+KV1Jtxj2mrVNrK1BY3WP0fwtlAXa4udQl8j
S63byBFn6iB/U8xZynCXcdRxZLwer6Mja/gw+MFGc4GQBLDjpnMIh7+x5UtdbtRaMwMRof7YxI8p
bYbt+kpBa33bkv9NjGcsHgo1ZQQpeFLHXBwin4Z5w3gufvwbu7V4IhxfDy0yu/1xqK/b7oEX4MwH
/0116w9891lpTioz7zOHTHmLPETnTSiDISJHs+NMnHve5kfkxOOyVMi1nSyp48lmY2FyFHFDD0FJ
uuwyQrIkjB4DsR8zFzsTrpXlrt/eib/Z5qVmbjbpwhnnaVXBN9OZPUM4fUgAvP3pf7NoS7FcNw6C
dGrZZ98WdCI/DkYDARURuv7n2wP8SXacWLOlcm7kNSBpbZMXUI6zpb4Iq/AmLqzvuk+Snta8IZa1
0X843UB4m9yk3he3IiSZO+FBuENladMWCIf54yEuiGhF/l3J9KKBb0nxbld1+jaKkmOGN33mG//d
Li+Qv0KOvvCKgVIjDEMZUFaQ+VWfPMTBU1988YcGlTX/aUKSy0L0Q8Vo+jgakmbNSutBdRVQO2vI
SG4uKCl9y7QfESLwb3+3v7uWi2pX7UU66nIuuURwhzwiI/nBtz/Znm/2qX1aZHVK4mC9tTgJTRbd
pva4L1N/q5r+wpDjPoeWpunFqs6TDcL1qPygxpHlnxQEIZ2ktp8d3KhfR/KrHoGkzM1Lqk0rLwCT
Gq1z57sfYbnjh3IWKiGtqeu4GfQEFTCEe7Sg/Bo5LeTSlBcfarfZmsFT7H2L7WILP+5QjPGnfBwO
MXDjJLw1KeZntFlt1VfPs9a12mch0g/T8N0arHu6RpMlMM+syt9dj/lSPrMpY6wCv0SS/6gnOUmQ
ZD0gGEyzNyq5f+HX/+PH8L/8X/ntv5a4/ud/8u8/8mKsQj9oFv/6z+vwR5XX+e/mP+df+79/7eUv
/fPmWwfxPV/+nRe/wif/NfLmW/Ptxb/AKwub8a79VY338NGT5s/H8x3nv/n/+sN/+/XnUz6Oxa//
+sePvM2a+dMQ0cz+8dePLn7C29C5U//x/PP/+uHNt5Tfu8h+5tmvOvz26nd+fasbft3S/13oyjQN
10UR1ZhtX/9r/omy+YEuiGAtm04k+vzEZnnVBP/1D/vflXAMQym4vlJgHLk7dd7OP9J0Pk84Jj+0
BArvLhL5/+fLvdig/96wf8va9DYPswYWyoyn/e+b4rgOCinCkoZwhW4J053tx7PDYVeu5dmtsndp
yp3cSN1Hv8WgK2hy7Au9SHe1FojhpifeSQ9lICDzufRCn848DPrLCOBf38MygWwh+i7ADC6+R+AI
mPtea+06M3GMfRDzDt4I2cUD8mal+D1m8OwQUGuSH5Op+EL2GOYbkZTBw7Pd+2uBni/Iy1vCF3Fs
0zYNy6Byx8osKSkQSVWNqpK1M8r8hyYM8SOx4/5Joy34tlXROfrEq/VnOIf9VEK6uu46i8vpGa7W
oOtk7YLGMeDZ44IGBg0fqfgEkDfF0IGbiLXpu5Pp9kFannv39nxfWuF/zdcxdUe3LIrWzpJvURtB
IkukhZF0TNROJW1yb/l1+i5b/9coZN9t17SE0ufz/PyYOSZs07HXWVUqwp9zSWtEP2miM7Dtl+7F
n1GkYQvEZg1WUyxxlzmH1/d79MjyvqYYK2oUHUQCxXpozpHIXi+b1C0pmYttG4brGC8nVKtonHKg
FQQESXy0q1qSvhXhx7c35/WEWCvX1g1Luq5uqkXknfV6obpK63a9EzVbmQvnstGsbuVRIX16e6hX
E1ImKkNKOaYp+d8StYsmTqwlNpnreCQyRasxXYuhONfw4tWEFFsjpTJMZVmSM/9y2cxJjbadO96u
ntHrUGPLmBieHosw7ENX//neOdk6N9jUpXRsSy2jCx5sV3VS93ZRS4/wdVf6eQ++omke3z+OjTU2
GIvewH8A+s+MaDdUuWxbcn0FwcudKxKUuqxYfP7/G2WxdpVDXcUqajrgzhICeWzT1qWMzrEulzvE
O0C/UMuVGCNhW0vMVxlEptEhskLeshiv/S7uYM9YGWJqIHHentCJoVxMgc3ZthxeoPnnz5Ytyvw0
jqqm39UeLVsHX0vohSla8cVxsRdnvJ8/ILjnLx0Tcy3dFkxLt2GVzhfg2WiA9BHHFkgWZ5MZmrua
UhaKFI7tQdHtULyxZCUQiuUf1mWUBp5xtOqChkptn1QpgiIt2mtuPSGsF3oCqc2onorPFmhVJDOi
Ims/hXWelw+1i7+1cpoYiEiKStxI8aAvpq3pJAXFDY2W0JWliuaiKZ3wSQfW3u+txgJt01ZtRWIh
nfTsGBaF8i5SUc/q17Zq97Tm09OLXmpN26/iTlTlYTTi7JMhugqdYBp2r5LGhG/89hYtX0NXWDpv
nGm7/BFq2Y4HZVsmFWj9bnSSkCT8cBONxU9vbpwdiK9vj/X6ODCQCVpIYuhsewnSbVvPiPxU9LvU
A8BS0uJvY5WhS3k1OVf3nUOMl2eBoRyHlwJfw2bAl2dh1Nwg8w20XuJSR223YZm9rpxQHau0W1G4
+VGzTHX/7vnh7fEymYYJrX/5Bpoman458gY7GWtiG9L+giKm5ekHpy3Sc0zSE4uJObcFfxQjLjtW
1X6dBSzxACpkaNeD1w8X8zqszDZyN++el+HaQhmzVZ8f95eLWceGjvw3jKNRUzPAM42fZD+kB3p4
mGeOyEuio8MRNEzLZhDeJ/LXy0dKeH5ndsUw7DQ7ImodE3VZ9M50CLPUuMqFhups6wIeMMZIe7ex
YmhX2i4bD/5s6aBGXZE4bpoNuypF6Wtj5lT1qcSV47QGT9d32/cuKldhfvyZL6jO5XClqyojbzuE
8Oj3Sywp76oJDYk0zt6XHZvX1DRd3mK8P0IRjPHL7ZNuGFIrVNPOaO2fdQM0udHG+IwdeX0cGYSJ
YO7lHHEs3CUcftmoMRe7PETfqawklIE2AGonWuedDu2f+TwbanG381oWfjimYld0ukXeNyj2g9Ll
u48DE8KTkTrb5DpL7h0+QIoqEe2+pzEtKdU3Ldg0qCheIPMza7f0zJiQJWY7TIxozmfw5QaRXoom
vQzFjq6hJiLqpKAKq7TP3OLXlt60dKmEwauPA7As8qCP34gae7kzoiijJYXsTWTyCxF+r/Sx3prj
hKrwu8+4pSuleJMNQ3CzXk6Ml0uKtJQC3VPj0dfC5kiDw6+GU1fv3yxCXDxOZz7j/wIBPXv67XSs
EeNpxU5m4fixG/32spsa6uozfPfdc8KZERwN7qxO85KXc7JMehpMkzHuLB9hg4MfOIWxR6i9AqNl
mt5weHu4E2eDmNGQSIfYtiuWZB9IYVqe5vaET6hQPq6Q9u7zc12sThyNF4MsYvMIqxya7oSF0IMe
Skde6vCGwc+14/TRrOLszLlYNBz6Y5IYkPQyQZzJpi0WMauLqawcY9pVJvJ11NSTvt96tAQCIKgH
sgUOlNnuekxag7tX2DQxCK0ACLLjlMmDp4v4aIUtIteCjfK+jlZVPL133fHIJN7+HM3aahm2j6Yf
ugWO3a6OegTH6uKLNAfzTFLk9eby6XMWwhGObmBvXp6lipacMNhp5WG5ogR+43gf+U/ntDcWyL55
tbEt+AI6E6Kf1p+fP7sd+miVMdog/a6ibVW3zUOj1dZxGuUTko4tUIouSPN+XxR1mh/ysSCRPKRd
eV2JSjNu/Tymn0nqVApELRr2VXf04xyJUi3zkKgcqO5SMKpsK922wuZsqtQthouIHRwPZjYNVLMg
CBr7yrSLh1hYzQfweI2OoiWYuY9xGeMIrII+yShRNOGUoRkch91PA0lJzQU+U1Y/CDAKQMZYt26F
IxKBf/Tjc9zt10+Ypesmq4TJcm1rCYT0gdrkiWPh5rgWQtu+F9HTxlJrwxLnhnq98fhiBP2Ye10R
jy1ey6IEqV+G9DxXgP7349gZm9IO7TMR0aucm4sDJQwLSW2gtxaPy8vzZeQ0MCpak5K0E31P0T/9
Cewu3UlfaetwnIorvx3zq7rJQfkZg/EhE9nZL/F6VaVOQGaxojrfYtkyrXfMNvYRdN8lQ0iVO1Lt
56BzELWUXvgudMx8zklzkuK0SbrO010kU2KpyjStsw7NrbZdiRxHGNmy8YzxOjEh3jKeYsthDFI3
LxfVQhQzi0omRDST0WdiMu6niXjGiErjXaTDvyaEGi+5Yl5uZc9f5dnFRaizbvyiZqioS+79JOwQ
BmyzJ6EBnHrb3p2clTQMLITkeftjsZ8N5Tp6rxVh0e0gxdV7pD3TL4Vh2zfS10GVvz3W6+CMfZK2
VK7EMVXmfDuejSUGiubKBrJdUmUJ9XDXxu6DarwP6K/m9EC2vDMDnprcbPjQH5o9oGXX1Mlx2lHJ
ecAcTVYi3mSbCQgPGQHWu9eR/BrZQhLMmHVnWd8tQ6scM93oUAel7ZSbgM1EIB1adDGcU6FSLNPL
GJeG3ELhpZJacbhbL5dRVU4bFOVg7MBgUdrr7Qrp1AFPtVyJtiy1FW9OTh8CYwxvRn2ChGe41jS+
MyXr4ttJW3DJXWXh5i++xdRYlma4fAuzhFEHJWqaVu7YNBeB03dnFnc+GMsZk06XyuGC49IvDo4c
Er/pM4Hwe8NsUpNeSEKDMPL28Xx9WlyDuYA6JoWAbZ5//ux4IkOQ0CavMMCbVB9Vm1Tog5MbwZ/x
92+PdGo+ypotCck4m3v3cqTRboIChVJjN+hgYhJJczQ/ccPdu0dxDewUeWyLctCSwqxnpqvZYYVW
89wFwy9sYz9nit8dlSmTRLkwla4TQf+p2D5btdDJzUnrQf9Q6KEHjcH7b6x8Le/zM4v2enuUKfGI
OXLGXHdbOKt2Wii6m/vBvs7y8FJWFkwO/kFPMO9cU9rXhoqhiCsonFk8YubiJKCtZXqjNvl7s8wM
oMpji3eg1Qm5S6qX+qe219twP9Io4NwkX5+Mufg3v9qKnDPpnZcnQxtiT1kSmFWEzxaBDilD+nkV
Y/7es0Hyj7QfB5AtI3O1mGEc8MTFU2rs8lobtuOEtqbjIWb+zhPIg0xG1tCxisSfcjFKZ9BIxKnJ
QGSDBNdu9cO6J+Y+E0a/socUcvHZHdMx51LbsjiES0kj8UwMCOPEDeRavUGMWYpGZHB+oi6+IOGo
tF+NYWVyXSQGOM/BVlNwDtrz6tTwPcw/3oFpOCZF4Zd71xVN5XVxwvew0ivKvFC2bXmdKP22z+ha
JVV9Dhfz6rRw5TBZQlrKtWZfazEiEX+Dyq3YmQOc0G50EaceTP9d6FC8EckrYxKDkkPgSjiLUWTW
6ZkUmdy3aSk2mUObtKLvszMncl6dFzaeUTgk3DomYrtLxGiYs36pmlC7bccAkp4LcNOofmZJfk4r
4tRIDiE8OR4yPPjjL1eth3ycZlBY9k5q/JT4JJ9zp87X0eS7Z07mvDLLOWHfdUrPUieinOPvZ7ax
1ILKUHVi7gOa0tFujy6og00TSYH2w0Oq2fJoirG8Arbx7mwFq+nOsQYlb4z/0kegD3HUDXlu7o1a
JgQ2NLugYy1426g5J0E4T+LVJB2J1CzWcnbvXk5ycI3JbAVDBb0eX4+qB9hITekx0MrkUk5d/OOd
RoWgj5ymzpLy7Eh7sX3N1GdWZJeQiU2tgQyOaLc5QOh9e5Q/ye3FtDDAZBionVLF/yMN92zvan/o
PAM6G3wYDSKlLGJn5rGUM2Q0S0dzNfZZgPeV0O9nJ/zSvplQmPg8hRZNnJw0NVxkzAHNrnWgAD9y
qPU+hGZoHKvBiG3Ul5O6O4c5OHGyZxcGc0i8j21fhCi26XUWZVhYTSk4sMJL6OlIL5WjXSOO+Pb6
vDI97IJJ3MVtnYvKy6B5VBEHcOqNvae1CeiCsTmgfS4u3h7l1IRIH5LDxihYwFheni3HiGtDp60Q
iRhAWS2U/1VGV1lEV8Po8D8YajZv3BpDN5ZWriYiTkOdRgWqA5cO5Q8RvtCkS4Lq3xuusnRckzkP
hgNN/uflpIKuqgbPSK19ksvpsrRCax0nenrGLzu1dACQyALgAOI3L0aJ4jTAympIVo+weiC4zOjE
wKNHaaKdMXN/8gnLu4JzjmtOXCzsZfVmrNu6V3VkQfuUEGZ6qbbNNOpby9eRxNYHWorHZn5Fi4jo
Y5RXKCYE8NscDbNHN9RpBu5Zm7e384RVInnPQ8wa4+Is1WRcTY2+h5sFOLAOP1j2IJ8SrRwOPDP+
Opu05swjeXo8yUJLA3MrFo5bZiR6GfuAtfUYClM1ZTeto23akN7bURj+fHtypy6f41C7NcjoA1ZZ
mEDVqlbrNN/eB9TEKLIH5n0TKe/MlE6dIHiDeCqWLTAni3c/jJHrQzGBy2dX6U030fanIGt70Dpf
PzPUiQkpw8DL0HVwdODjXl4JX2VdMXYM5SSN3KdawtlBBP9MBPHKQZMulUxKLhguZXMoXo5iFVFi
a3OLnCx2qk3u9NCqgzClKVmaX+SBVRwjmZ+r953wAeY6CG+WwgEmSno5KGwIV+RVLPeIakVI5bdt
8b3lq9Q0DRloqBolLv1AhtHwvtH9dXp6+6Sc2ENCMsWD6ZALdpb47NyGHjGkFr6b0ZBpL4LiIZWa
tQ8cJFLeHuqVG87qAncEK2NjAkADvZzokMPfgogh9+yma2/rckrlOoYJaRxzoDoGRGcPQnQVGe0t
jN8a7ZCii8+pi51cbpfTSsRBfLPURA9o5NvkI+0Q6OKDvnWUeG2yiZMpuBZwHmCaOmV7j5NebJwh
M3dvL8Gp1WY7TQ4wlWwyXC+XABBjGWlO4ey7xqj3dVXQBkOTcqeZU3RmtU/dmOdDLc5y3XUNubra
2bdZJddiGgzEjq1zVLlTo7iktUyyB7iRy0A47GnwnFGY2TteNCL+kyi6CCME8PaynRwFH4I/9nxy
FnMJVZ/VbsKeoRBFn2kz+jKnrc5c/nODzHv3zJ/rzcmpxmKQ6BOZ1g76yIOYXP/MrpyyMK4ie0RZ
F5/IWbwCJqTJ2pqxPXHfXGG/6XsYl1dkxYKV34fw2Gkn9P61U4S/aETqoDCXt86I6HdXZQRn4IDD
z+T246ueClZ2xt07dbIVWGcAtBTwXqXYaQYdmlGYMEzoDJeSKHpVTp62C0RunJnR66F4PUFHz2ke
JazlmUOXGNVVwZnLQpyJGdG7SclbraYp/fn22p0cCX+FYgzuGEmll0diCJphSGNaEYVGX25lpmmb
US+dTVMiYPb2ULPxe+khMSkLgNAcTQOWmA/Os9OXmPoUDbzkML5l/Thw1+gwpHubttWNnSeb8N2O
M+MxEoZQJ1e2RH8neeVOPKUY41g093OFcAOQvb/pQASfOfOvL9afShYAHgXEwFrWRRzCyjRJc45G
lAT0iy20tUryc6ymk6Mog3QV6C7x6mY5UyGqemJCSNSNh1ak3XXZ98mZwsvrN4wch2FihAib8RAW
9zeKhFnPGdu9PpkmutvIBDW93+2zKOx3SU+3+35AMa+ueuPQ6ySb3n9KKMX8CzlBBm5ehGenxGk0
MrVOj41KkEfOgBOuRN2WNE70yr07xt4Zx/31Y6m4ZIarS8Fb4i75VXmV5jnBkL233QoIz0CTyARU
vh//rFBz0zfAHdw7UHreTU3V4ZxNeW0s59EBsQEzsPHVF/6lDmPChcLD9VN0gLmIlaz6C4jQVrr3
KlqbbJpWyZ/OWBOKvb3OJw7TXHZ3cIwo9/L/Xq5znNTSpKmRvTeMzN0oWXgbMcTn6u8nzIvOfXew
y7MzsszyW1EM8SIJbPr05vQcG8BxGJmlr42myc4cnFNDmZSE4JpwNQx7Efh3QV6JxKZVlBH1Dt0L
8yS7UJOaHoIRubO3F+/kWLOLRwZzRjAsxgrjlECwSuU+8Ob2fFqcXIU9T14RDufIIyeHAhAI7AY0
MSf05T5lWjFjowu5LysxzM36CGRL3CuH/MaZI3HqKpjSIdsDZMmw1MJAVw4iOoZZ4ek0znht+L2x
MTzU0LvetR4tKysOZWpCqi7O2pxTh5FsMd4A+UhioMV6joKexN2I3zxZSDBUeZnuIynKM/M7NQre
MPBG0sU2471cyqRw0nCk0rHXu4nGqn2NUFmPUs3bZ+PkKIrEkCIPBWhp8aISVbRBmdg096ui8ENl
Wem1pnfmw/tHsbm85E4obYFgfjmX3kUJCFNt7X3Nh6IhUGyQsajOGMcTh08SjnIcKB3j1C2MRNYW
psqFHe2N2AnWRDDh2gF5yxFAkvCdE+JJw/2Q/5uz89qRG8nS8BMFQG9u0xSrskre64aQ1BK9D5JB
Pv1+rN7dUTITSdRMA9MNqNGREQxzzG+IQ2yq0uZqC9BGTegud2ngV3m488c4vTNLtVWovfg4jGJZ
PHA6wQ5X72oUQnyDB82NAy6l5n50p/Tgz96WOvXFsjHKEogurVQwXmuaVdQZWtm6KN4QeA0Io+Wh
/DU2uOrmida9uDG8DAZTjqSTR/ui6jKMWQfNCqAWmi/Vr6JfquxDrLY6O5cFLpARrBr9QIMojtj+
fMdVoTP4mczQdVyqwp8aL3Xhm04JCsifhelH7aEQMm3+1HXk2jt9QgJt79sS3n9TOUrd23OoibtU
DU7yZrL9uvl6ewMtzMXz+JIqH+El9wfvDL2g1WbVxkLmomOzNgpN0MJEDuy3ObmtefBdNegoxzT2
oH2aOVKLLJSY0g9TqSUmcl4KVvCgO6WMNx6lS7QfonLcBGxpYPFLHHG+ak2a+oXvpUkAdDZRh142
OR7bVYi8HgVDz3mfeN3wqw0LW/+Si3Rovta2W1v7yEjc5AlIJ+JWItZD5wRnFitT3a3qLeD5RcTH
b+SXmQuIgTLNGjskGq+PK1tLgqiVWXVMwkgf9p491AqbXDWXb/WysDEepLY3AO1ntZCGHTX/sPEB
l8jyLEEguaZcyzUDzAFc+OpOM6B8NG0xZEGVVbI9lAm7eueZYZh/C6NeuR91ZVSjuUODJ0U1xChN
O/9RVVrzsylBaurH27/nIl/h51DN5TpwwMIQvpx/uizRhJl5VRYY9oTaZezrmHjNof5GT6LplZRh
vbFZLi8nmrfLy0tEQet7XagC9NF7tcfb5ws7elNIPf/FTn9xPWNpEcNQA8jFKaE7tpqWFtN/jvOC
wilSAoZflGg0anIjg13J+9AxpRcNyslaiLcU/bzVMFU6W64stTQgBqSqiOKaO+2afigmZDaS1oju
sawavb2d40L7SCmszh8sDsqvvqzn8o0qDHO+xwLGr/cR7H0oSUbcFwdDmkNzTIWOdEw1plphoZEq
3XYrVrg8E3R7WaOlu7w0EFcPxeT2oWPXbREkTlT5e1+PEPqKitDW9qFXwzWhiOoOR2HkUXOESGTg
K2oq7KNv78HLl4S8FWQRnR9KeTT4zz+WT+nZmohrg97G4Gxsu1+NH6W4oGpbmciV3Q6YaemYOtS6
6RucjyS1YU7B+GdBjhrMJ9ieyMtoRfYpMybnMPel2NggVza7Z9ATJuux2PLrQjTGMk2N4VIWpFoc
v5VTaM9HJ9Xn/OWnmNrQ0rWH+gkvaTUv+s+oo6Q4ItrgSI6ThvDiLkVL70mlcv4+5NlWVfLyk/Gp
bE4XkdOSPi8T/yuBFdIsDRwBqqBB2Om1MidxtHNaBqXfyRfvDnqC8Mrhk9Fgp2dwPtRo+GzSOa0C
JEfiozMtxvRzhc6bM6TlS0NBkAmgK6g+mB5EjTWTponaIfKKpApmD9HYycETW9owGyWJ5MZDcG0F
/x5qOZt/rWAhxDzZbcYKzqW7Lw1EktzRqDlymr2xgpe7nlnBm+CEE7D7a70YpUgXKqetgszOsbS0
81OmD1iMSYGgVIZM4O3jfLnpl+GQSoCCQgzlrzaj1RXUcJq6ClKZYqzWgfAnQ+02mquX2OflW/01
zOrW6GdiCoUUBNygNj50Yxr+8NQ0HGYrQnqdptzeJGIbd5GTTid/KOX3schfJoezPABEikyVohjF
YGPN7JkyvRf0HNkwc9K/ySdQ8JPQhvvWQlTw9rJe2zAA+FCjoOkA+NQ83zCoFwLUDLMlaUzfQnht
A70FZj0oz9+4ta7tF0CLhg8mgkhpza1sNLJiimZ5MDcOPu1eiGjZjMS4BqQfSZp/Xj4v0NZkELSv
GXG1XXxJE8mpiyIQg432cjLpuEP3xb0cjHhjCa/tzL+HWm2ZDOO00Kni5b3rufonYKjFYeiG3Nm4
R66tIDBWG7wtz42zLp24eusbhRcVAVzf6COFhvaPRJ7jzhCdWlSbnI0vtgSN50GlRXoE8g5YMu3V
9RrOqMNC+WAN61yrDgKY/INbhu3bztei34R48xuzH4ZTnUh7o5B6dUnpSADcYPsBszrflcpMUtUL
dmXr9+6TqRIER9TIQP/Fp1tUVqCNgrmm734+zlwKO7ZRFkHFExNvyw3Bocp02ljHZQOs15HYnFIp
qd9CLTofpa0rCrCFyygEzQezs52PEyf/PeYeOqWHTn8saq9PdrdPwLU1BHpElEoMRN96dbIxrLFh
Ejt5oAsglC2NzGNLCv3x9ijX7g8aEjT6ydkJVldzyzMLXYCMuZXp0P2wx1zlP+IIoBIukg42qLdH
W/5r65UEukuly4Jvw21xvpKcAK1JYi8PRpRNP6FKkd9nvt3ehWHVfTGK1Ahuj3d+AjxKAgQiFpov
3MML/XE1O82J3EyP3eoUu6mHHYXSrWinGyMSy4aLVm+M4YC+G1H5OtW6RHf39vDnn/B5eMoTVBOX
w05ldnWzKG8EdVcU1UkWldhLXnPsDKYtgOb59nweZSHALGQfnTR2HXUVg4wyv5urUz7p9bfZzMty
j2bQcFSI5B2mvNX3U5o4327P7XJpjeXRoQxHuxvVhVUAhq/KBPOnbE9Wmf5O6a2+14tCIW3epPfh
7KaBiCysADrH+3B74MtFfcb90Sw2qP3RuTvfQ6NmRjnF1PZEUWB66JtZvG5kZWwEEuc7dVlUrkwa
nh7YP+7qdYxeCzW7pVV3J80rITWAdfvcS328S40cJf7FafilsyIKo4phkINw4Neu6yhhhSWRU3nq
tDQ92HJQh9opq41ZXX40oiOqZehMoarDoT9fOwclSw93muYUdTIkA7ZLmliN4yjgWLm+H7T7ZJ5A
pbS91v64PcFnzOl/zv6yogu1knsMkDYtLmP1JtS1nfYIHrWnsJ+N6Il/+ulGeXSHG1UfHfS5sJJD
2DVy3I9taeDEkPlTfZ/KSDmndAZagva0pxs4Ui21EWY4x6fUn2fvKCZvRibUmfoceXc7Qkxz1qIh
xmlBeNZrPamnP7OcrF+k6kO1zwsvHfCbCFX60Jq5jSqOLVKUGxq77ajAmxmutKaehEGomt56siOp
fZJmjCKAqIvQO1AyQdquVCmqM0LzwgiTg3AAsBwWpoNWMw7Br+ZRYrwRlnKy9wjuYQXPJZV29yBw
bf04RqVhHEs8lNqPqsPxEBVlN3WRGzS0bwL5wD+mqdz4N+QKOX82hRWn910B7Qd1ehux1EzGw4e6
MNvypASGUYuboW89jpXSwoPZRCp80KwBeQ2vm5rhya1j85MKqSyj5+rBhQJxCSckx5OluRO1Y38F
0IKKrYJF99XqzPofo9ES+9BCQyj2WTdhhBfnHpr9qd2iYFo6gE/vb++PK1uT8JV2NexIinJrsoBT
dX6kh01/8nJ/OmVZku+dTuqfmllqD/MQVm+b1jOsHdSF8O720Odv4LIzqVgvDDh6TJAm182fzK24
vpGKP81lnnqsWTv9MGqnbnga/GmYtwosl3cLxVpI/5Si4EDDWzw/hdLLxt4Jm+7UNBXQjXoUdvtk
gpfK9knTOB/iMutfli8/z5Huz3OZk0eeWOl8TOjFnqX6uT/ZOk8RwpoQec2pOmUmzNvby3lleswO
IgfQYLoa+vLnf+WwRlhNnls6/Sm3eR/wJp4XDXwVf6lqv8Ybyt9EwVwZkUyBUgA8BeS01oDIQgB3
AKs4nGLNqrx9o1m9tbdjzMOOYWR1OJcYlb1FZ7yya6gWLcUO1NU0otDzaU5xSkOlc4dT6gk69Ymu
hUdNSrO+y8gtN+h2lzOk+MBjxHah70oCcT6YXcY4fSZqPGW9kb/TsrzcJ4avgjSex7d9lm5FLlfG
ox7Lqaciu1A1V5d1mCnKvYYxnwbLaPBzoEYvdr3WNQpl7gIPNLNbzEtub5zLFaUzZSNZtwBSQEev
9qjwIqF73qCdIM5Ur3EFJip1ovhHyy39Xwy1kKx0tikNijXUwugMaU3abJzKok6+VyRgBeWcbDi1
dtlvBCyX04IAgkYVpW2g+daa9xo3+tCTnJmn2Rz7B8IarBEHxzqObjtuRBGXn41wZekkw1MmkrBW
2wQSqmsaSeycTEEn0Z776alsjez9bMj4WIB4evF4dOW5yRbwN/DPdZ+gmuKEuqNwTmMEXU0g1QBx
37irDeM9rnHd/vb+eO6Fn4cQS+yAPh8lJDbKulfe22Os0wEhHhjavIPqpYZ8n4d1Lt6HQ45NXZaE
HRZzcUanSelRrB6VZVVRIDRH9Z9jpVWILpi9+/P2D7sMSRdKLl2uhX6B3OJq41KgpOJTWtlJyWR4
LNoKPUThRhvlg2fh0L/Sp+USZxdxiSMKsgDJ1gQPxKk73ioZs2tjtN6rhQRy72RWa37om7RT7a6V
zlD+KOXsyWBCVHM4IAQJYqpLnKb+ASs/n49ZXfcunlujqb0DohKjUVl648dqzj3jU+ZluXlgbzUV
zvK6su9GB29FfAbnEQ87nWfxse7LcAyRwy+b73LstPpVbsYhtpqeidZ+ZEjvbRLNqX8ME2U1n5ws
dp5wX+XuoOUitMfMivLpKXRZp4OWinR8zHyryR8JUCqM2+rQ3zUE/gDJVOV9Qo5b/SQ5i6LDVCdA
8zLDGy2cdzQ8Kcwijcyd2xtTFLSQoP/p8rDx7lVmFIur3zxW93rUOurQermYDzgoi/yf3CqF9U8W
DXP/MMRmFh4atzatE259eYzPXcwdrvVpMf+u6qRx3pgUbbKn2LBEcWdOlmp+djlWZgEwtIJ3JuRy
PpUJDn44ZEEZ5skbTDE85K01RjPNmzodscZynFzeQ9qyQIHrhfXGrdJevhkT3/liumWL/oRmLpBp
hSPjna18JGziomi9IDPqcHgcHDcMD61ZxO/gnZb+YyWVmO+aFvgAVpmRIv+a3c/gJnIspwh1uiPJ
JyYlbph1Fr4uY9UcQ6ir2pPMtRC3jx7lvF2czthE+m5TYNqGH7Y7HUN8ZsK70te615ktNVwIxkTo
d1jRFL9o2Ihx3xDRak8LZzDaZcLHZL7E0XI4aB40cHq2dAEOuPnGP+2x0ZtAw8Xk8+RXk38q9Dr/
6seZhddgQlsrMAsftD+6oVn7aVYeVs63j+ZzSrO6M4CYgahcJAAAyi5X5l/RSKSrygBO3JzSxLSm
fWEk1Y8Ei0v/wU7b6h/l1Y04RmBwfhlxOjyaCZ+3KevCOUwRLdu9aWeVdzf0mv/eyswo3Rs1YTG2
tZb+2e1R1NrVIYyQB68cOSytbGQY+J0+5RtR1ZU7xuaSJd+mH2ZASTufhzvJOUJiszqZSVGcFDvm
jeOkw0aCePlW8XggPISEATULa01X0DsorE4b1SdpYRnpzG0Ma6BpAxo7W27S14ZiQksSv9RG1hl2
XrgxHKmpPtlQ6d45s6vezpmu/+MLx3sRv+T53qShDfCFAFFHWHl1P2Pixb+DTMip9UfrFRU3/a4b
K3cjg7n8QlDHKBECwqNOyEN7/oW4xwbkGvPmRB2yfFJeRUWZWPXFkcsyCp+HeJeq4FqhqKCx0E1m
ioeHSqY3Ebb2u7nJFc651pYA4LUJmVSWlhoW99Ja/rSIpLCNGBfEutcLfMac7kBIuBWKXR2FlA+F
yEVWZV3n9EVCK1RXzWlWFX4eOnaxQ4iq6+174DIyQnCJxgzodRBd7hqBLcLRsdouoWpkzdOTLLMp
mPQhup9aY3iM/WiLbHRtVpxT+gowFBeA6/lmCG3MNb0CO2esf81dXkXmsUYYbWNWV0eh+2MuShy0
1VajyAlNAryBly+UpMemL7InrXbth9trd3lSYbM4QITZdqBM11ElT4k7O0Xa8jb3zkFze8x+fXAy
/YzH4O2hLqsADEXFlGthwfetb2tTgtRxkpHPVGkZTtDxF29Ig3nUzZ02a4qQpDT3aaW/vz3stRku
bVBCKiSZQfydfy2Ji3IZOkZLXQxLoHjwtJ2Wi2RPWLu1Ea8NBQKTdJXhCGGXT/rXeyT6mdZSazQn
W9gV3toPTWb5B7dQ4+H2nK7t+OVeXTIqAH9rFSHHj4WlxqI96bP1ym2Gcaf6ZNGuLQpujHArHX5O
688fWtQ7CS+W3j9KCGvkXyFTkXQa441Rlj7h6Zm/ifBTvhc+2DdrKn0MgAgzBVnzl7G3stfYiOJX
MFjp1zCSxV2v+mYfAYDf+U3W7+wwEhsX9DO1dv0TqXsusERuAstbfWbVKQOgGRLiYYH41R122MSk
fqZhhU2aWMY7X2vT8M5ulIc7coNl6aFtbcwDu3H64c2ZM+5i4bb2Lh0tVOgof+NH70Y+F2Ni2HgW
l0zE2XX6TN9egTiRO0fZ87tEksEeXLAY6T4bsGPc+NTXroGliUMPZykerynFhIeh1OyMgpJLNdOL
x/4oC/Gy5s3yii5EwkUBAnkL9tSqJkDfBk9Qu+pOU2jIg1nGyftmsUtNG8yHAQOTQr94B6MB9wyk
AlFCYef8qIyyg3SqvO4UaV5xoPAZvU5rZb0zhJ791tNwiw9xcTSR8YUtaZLXME9qgefjNWSVkdKn
4WR7SSR3plFzdc+tlUR7Z3C3YMzPqPyz3cgoS0FH4/94JdZMp6rqQqdB/PXUxvTFXjdlVYzHxGow
XdRqIOc66niT4e2TeDLdo3Qau/ipMBKqHpGncfQHel7KfZykl+pH5L0z5+tQIa64m8CQ41Xege3A
fE13w/lQyRA31TkOPa8hFcCSPduVRjo1j0OXq/BoopmSvNJbMZLPRKOu7kFy935AA17vH4iLJVgK
2G1U1ic907W3ClOH7lcsSBn/Kctc+Z9KsyIZsjRhJU9G7GT9u7GV7j+2HpXfKckv/S9MjXX8T/Ks
/5bybnaHAbcSf5fb+RQeUwevPdXg0PfBTKz0J35p3kfLl73z1p9m237qZ5mrp1pRdnzp7Q/fHxSM
S/xhwqNbCzgrNyeaDgf91NC9P2LpOmDlMmJ7O3Mz397Sl1uMoUBGLSRRgN5roC4MXc+J0Gg/FWme
fmxKgXVvPIfmrjfTfCPqvXgAllI6ESKY738F0M63c6SmGmqg1E9CWfYff5QxDuzSsz6MRRVj8Fxb
H146OR4b4JXoZi4Kb+vJCUuKnE6ZeULx30WTbJq75DjPXfq2iwtdHV88GqEIlBeSOsAN69oTENme
IkVnn7Ik0g6+NXm7Vhvinampn7dHQhyGpTo/qhDCXGQVF50hG4DW+VJ6sYLzkrfziQhSxD8Mqfzh
naNN43ykKAYuN5wGM953umy6Dy0clS+z2XTDqUgKt9+PbPD39kBVC2HpPvGfutIaqBaUXle3rw3Q
0b6360Q5zG/11CwwBwObW75rMy+p9qVqnKeG+n0Gwxcd3MOMfaqzE64+xQ/TnOGSCttU6Zgiw8Lb
1VZUq52HZBokAseYskPHopR3XDETioVTFbsHT588711vNbV3AtdumwHwNq/a10OeuHvJCeue+Kcy
v1MC+Po77vwQNezeVlqgNW0XfotNL/4OQ4j2VRTP2PGG/jBqgeFDOvxeaIlvntzMr8T7YQAgfhRO
OUV3Nni9+ZjOfubvGzr2fsdlUKmnKvecH8XQFxhWQ5OCtT0rN93ZJNp/NElbj3uiRBcAh70ScfDE
TvQH3YwGGfjzhLsZpsp0IQ6pW+Tpjmg4xa8bHTcR/i7LBuZoAg3eOXSlyJM7oPH49BE0Y0JYc2NC
Z5r9P804i/lVXiF4WltW/J4oBtfGYp5QUMl74X4fqP41SGRBPkRwbyA76aED5FzNifcrm7WJ2kmf
4u4yTxoKch1bP96VoYh/Ia6OfXMD0rbcZVWS6N8ijLiqI/YsPWzGFsDa3peJFu8rL8/jHWhQ2Luh
crQvhB/Sf5MbSaNejVOfVXdenvbpgydNRH20WOe77nggsM82Br1zFh3FWB4tUfr53kpIqWKEBVAC
2Th4S5S0Pgw0+PgLWRH6Zav2FQVaAySP5pB01P7MQ+JJI9+ZsaeBAchLh0YPuc90nBxpQJkw81zb
D83UNhu5wnP+ufohwKzRG6HWh+rA+oc0vNUqjhzvpNu96b0r5zz2MeIilthbvanVgQD/oT969YCl
UN63PpvKruzhTSyiKD3KFDj/m6TzvSLI7TIsgkZoOKplU9u1B5pwdrwbjLrGWcwvxbcirJH9UcmQ
+Xf1iFTtPvdk8SUBQvWFx1kWe7fvCuswlH6m9tqAx9C7pqob450sMvMHUvpmeSemuLQx4a5Hec+p
NZNXVs3zgy7C1GH4LssSq+ah0pt0ow52+dEWNoZBAwIrGP6+iqW8YhgaiubihBk87tGTjQjGB5+m
Y/igZF7MJzOj431ICtRHFxtryWL1fWHLr7fv0otQlecVENVC2YEWaa9jrBrx9iixpH9SurD2kjoX
HV1ry79xidTOdwbRPf1VXkDSb8Y7v6+Vj/pN1Qn/hM0Jmt3C6bujM2t5RHPXzp5M1EUKjLzDbssH
53KZSSEXOxL6kKTj7mrgkua/akt0qttmGOjKJ3dSd7tdrssHBp13MJbKA/62gV3LL7dXdiVZRXy+
CD2Tp4ABotBBOnA+aT9WyMEokT1qPUJQUEWG5pfAiPu9k0aNu4sgYH1KK5F8AU9QD/co6Mf1XiD/
mj9oYWU/TXRNv4VJ6sP1GEoYkB6iSN2xizQ1vop7Tb5MofLfH4yzDpKOi24InjTnPzhPujyleJ4/
Vqrojxr6PEFGfX7jurrcC+QrPq12jwYND8HquqJmYc2RaIrHuROhAvMbtp90ak7JHdJ5xyasjr5S
09vbH+My9qLmTIoP4AWZnmdzuL+zfKeWWj0aZfYoBLF7pRzjK15ZgnuwST9bTo308u0BL88VQoA4
nBHGEmFCJjpfSw0Xy2SEK/2oA/vEXZgb+muWi5ex/Z8/Gdc7yOZFxGBpR50PQyIcl+gMZo+1ramH
qe+boMJ0cmMyl59sUX6gBkQktqzf6pMhJ+ZFMxiFpRo/3et1NL0ZOrd+uyhNvcvQQ/5pa1J9ur2C
l5+MBaQZTN0JsCAK7edToxFg9XB+i0cvz9ogqSP9i+eFeEULZPHRjXqZ6NGylFBx4Vws9l/cF2t6
nCR66nqa6Y8gvuod1uAucES/2FhKm199fhOej7LaF5kOnAel9uJRQ0n/jROBcnEriYk1mK8NR+Hn
hHU1lo7ZBBsEIxDqhcb5CsZjKrPZmXAYLLr2j5P2Pk9qLGub/trcZ/et6UXhnYNiXn2cUwsJIsfp
sF6HLJBhjl0abKQy8ZW5y/JCd3ZF5A6fQIHX3xPp57+50k30xCbagWZndS1izj02TFQS0/o19TOE
E3hdRIt/QNNHO4kOZ469dxi5gNvoLR0qXXTmMdL86oeo+7l71+NcHf2K4n4IUTDO+09ONKv0NUV7
2Am3d9fFd1iIPtDmcXck1aQ9f742iT5aQMji+NQSkhzsuHH3Xd8ax7p20pd+8uehXKQ/oKuAC10l
K/R+CyuSUXzqIJ4F0MWIP8P4R0H8HNye1EVatIzEYw5qilYY1eHzSWWJnVp+VTCSwNE86eb4i+NG
9r2VGvpBNVN/UvY4PnqT327crxfX3fPIlPGp1hBFrCk5xZym3liznMqW3j0nTAskON+Nj3ZtFBoG
JjEEDMQLfjEigNmk5kI8eFEjX9eeGl6FVere3V7Fq6MsOAq0MAxuPfN8FWfwjwL0sXgohEpeN5WC
MijtLVTWlVGA4xOWAAvRwbOuNiAiS4THWR+dzKkb3CCpmvqtAZ7Hub89m4u7G2AuUmO0qHRaakhS
nM8GaY1RznTlT8LRhu9pX3vfTGg2WOz2anI/jFXRDcFsZ+HWO3/lhIGyYUwQWfxtjS8lI4Xea4Ti
IfPaBWaWxHUEbbGlJND6frJx2V1bTuxZlthysed5dqX7q4zfZeSxCpTpqZOuP9zRKjOqAzYYXDm3
1/PaQBQ38LdBrhZNhdV3q8MsLvIwZCDfABhszN09reb008tHoXgMFpE4iZO8evysNA6lKMboBEPq
t98Y6TEzwvrl1wU9y/8fxFsHx4bCygF0LteFM30rIAUOlPn74d5HYuFHk0hz3+hOxhVpkcnfnuD5
VbUExAjgoc64kIsBIa+5N3rRgxKM0jxA2V0rPjTFVNVfROqnsJsp7BS7YhCz9dANcxn/kHVab9Ht
zr/j//4A6uaLOQfhxRrcBjKEphcI5aDyJuekpV392iqrLcLDtVHI8WCRE8uwNVenD6/PzErSuQjQ
GPxBp7O4A4rysrj936kslil0A8mwIGGeH3EzY//YlQE3q87Mem+GnnGCcE0kffubnZ/o/xuHUUCu
LpCE1UNWmYgtxMisB5nW4W5tTMZjBuqRo91kD7eHurpupIwY5lJSuHhPoLsLl+C2CCLXRGCWqhLu
eninVtHG9Xh1IFA+VCzpbYALPF87NZW1Z6XwbbqqCY8iKqNX+DAO714+HYIwOLhkwDgvr1YOwEU+
IT0N/wphzb2M0/quBNpz+C9GoWVPTYGWLYWF87lQpOxKEwxUkAxF/NqOaEsg0juO3cbZPY/M/90H
CLEQW1LLJqtahRkNphZ6KrQS13ezOxSa1QyHxLLqeB+pGk7zROHZeNG1+++Y+DmCyiJeWyro53Oz
uoYsp4ZH2glDw+0oGY9Zklkvevr/dxT0oWCbEKjRej4fRdkJLVUI7YFGE/8gDEjFY6lvKVFdkQd5
RkYjSYmyBNrZq2FmYHlwLGQZtG7/NLnFtAexjDTu+MGI5Echu8d+sE6Vad/P0wTPwkz9jU94bdsj
EEeZjuyAfHj587+eS7CJHVC9uQxMs5DHYYZxLGNRbxyuaxcGFR9wthTCoSYtf/7XKMXsAdPK8zLI
mfAd5cnudd2g7Vc56ZZe9LUJcbTQIaKaBsF+dY5tQ6VICbRlkI61s+tbB+hKHL1Y2ItXyyLIxWKR
DJEX7HxCLayEdKL6HTRd5tn72AwT+bqKpj58FJTwfr/8PAO+gLgMqp2XanWep0zLUF0poWhTPdhR
NW2f6IBOG1HA1Y/0n1HWnE00LOtOtyCCN1Y13M26oY65rZK906utN/c8Fv33eIFhA/1AZ4/60mrf
4yaHDIiVV4ExuPprjOah7WBSHe66OvR2FYo6HzgWW6WYa6OiTw9ehkorueJqr+eTmc1JJsqgNjFR
Okol0+5jNeTzZ2cu/O+TbhktWAxNb/6LW5/4Cr0WCGvUHlcDM0wm+Gh8vzTv9wmCicOut1255Y9y
be/Du6N9ySgoj652JfDNmSYR5idtk0yHPIu6I7Ya/cYNfPXW4rpYoGG8YxeRLyiTTLgQtgKRFvpb
ECPlEYJVs29obX8URTTtVTJqD3ktxm9WjGpBNQ9TID3pbvySqx/0rx+y3kax1lBPRtaimIavGNEX
O+GL95lov8hsrGkJqM8vP4gUKn0icaIsMGvnx57LYEjZQFVg1U18AGFNnNw1Wxrp1z4jgppgxBEr
WGKf81HCJG6cWmefAlNQOKNk37Tc3yoRXDvtfw+y2pMOMssOhuBVYBtJeBytqdvrEKrvW1dvXk46
B+G51HlhdrArV5+JYnWSODoXi+kI/xNCEBkQjjDduCSfl+U/Va5/L5W/h1l2y1+PTGQ1Ya3nnLKh
H3/os0Mb1/gAGP27q3XHRkRPsuvfxEruQMm8zs3xUIo/lbPFsL+6rkswpFN/4VVdbRFHTIYj9Ir4
ZBrDx9Qfqgd9yOpTP0hnY12XdVtPmAo6+xFgHN2b1VOn9ZUtkIqiSWbKP5o5iF2qDQ96qT6nwE42
ztrVwSA4IYaHOwKZ6Pnq6o7yyriNy2B2my7dwQAQzcMo3LncD2liDPdpRlz2X8QNxJdUmqmNLE2U
80HddvBkW0+LAsQ8711szfZdMUXHaNS2GDrXDt3ymmPao9EbWBsFxDI3amtAXKlQdYd/yFz17d52
yzG+u32HXNsgND6WaAsCF+228zlNDvYvuZ2WgSJmeNdZo3nMJc3yyZxehkL990Q881F461BeX5co
wsY1gPwTdknpQnQoF/7CnNsbHcxrE+Jt0y0QoqgirIuNbQwuRxldGWQDAfOgVLxPhr49doWYN6LV
60MBe16YkkvZ9nzt0mqSOTyUEiHeprR2UYNy/T4aGvizhrLQxLr9qa7sCRZtEWHwlv+ti5la1sQA
KvoysLKQO38ypj0Ml3kjxb0yKTJCe2m9QnzDA+F8Uvo4j66HMCeqU46f7Ox+rOqHrq9MY6+1Kts6
yMv+Wt0aUGnhQyEYQ5FgzclUQ2wXybyAd7MoF6+Q5fGiXRxlbb13mtDMX8MGdfL7JnOd9t4MY68L
bq/qtfkujlzAg6BMAC4/n29kA/JIDYj6WjH1b2U7qYdEuN69QeT1+fZQVz4giQBbEnwQRcY1UL7U
lTAE9hJBY+tF/NCUdvWFuyPe0pe/MiWggpSjKWF5GE2uXuzR7goTqlkeAPzWjy4aPIHXOgCio2gL
znttSlRRn48aULU1sjzXJydPcisPlGEzo0EV95WvXqzKj64v+3FRkSDTvnAsKsA+WapllDSvi/2Q
mfYeoWl5ePnngRYJr4UK4KUFutWrdlFhYxQEmH/h/lLsqT+7f26Pcu3jQILkAaFMiyDGar+lvUOL
XKDXEhZ++gGNPA/cv9H2D7mYoo1I/0pEusB8ib7heFJqX53lBfTTj2OSB4Pd1U9x2ZLjVlyadw3t
7aPUSQ0pWeNX+OIpAnRCQJjK0uLTsroXxwVi4icZElB5Ou67tE73pTkiomhuotevCXnRHV2+GLh8
WkurKQKWKbshDXOSDP2n0MHlzLXzYyjbr95YuCDYd/lrcD4bj8yVbb+IoWOrQxsDMsDqI/p9k6T9
pCjPlYN7NzvCODpm6748ogJKCCqA3gFwyXUt2I97atWgcYLEBT+lzVWJ0MD8kIwU0MxiE5p/bVJL
QZimNhwOTHbOb0K3dwewekYWaLFXvXULx0r2BaW2LUTm1XFc5FKWABwpslXIMaKR6lmYOSF2FvU7
cP7VAxKRW5zjrVFWVQqhWQrEPbrmWl2Z914YZo+mk40b4NmroywcKy5cJNzWOKUi7uqis2Ggy5pc
GgkM+pt23x1efqCWitz/jbJascFR/HQ9584AsrN3EmzUUzgbRyOat+h2lxPiqqAGglgcbcAL5PEw
lVC1c8fEpEtRuQcR9LnEN/LX7QldG8Unul0APcBR1iaYNUDxaBo7I4gKtkA607BPUlgnt0e5cjmg
+AUCBQQ9rQFKEec7umz7MRtFogeRZu1KMb118vJukq3cJcD+MiN95VrZfecUAYLNG9HacvGcBzYO
fVryLijoXBBrDSsRxRUi6jir5QJ6y10mzeyzWQhs3FBkLaGWZNGWu/SVVV26zxQ1eSMdyjvn0zWs
nvQrYkiv9+V9UWTqWMyx3AgQn91lz2dGzYoXmYkh3v0/pJ3XbtxIsIafiABzuOXkkSx7ZXvX9g3h
Tcw58+nP1zIOjsghhpg9WF8sINilbnaorvrDzZq3nchvHeCmJ6eM0Il2RFa2S/y2jk+Bn2bBHimM
pDoNNLKjUxO1bbXX4hYZCKPXaNj1hS+NrhwMSXPNE0WTzkGXxzICIGpcnfV+JB/CKqBGK8OKu+op
CuXyZ5iP+b+dMhbp3pfQsnFTHXKuS/5bjTsUPILATSldwAXz1KQ+OllUAV5Bo+evwkD8e6Oru8DQ
iacMLBrRIkcNBpnDZcWwJXVrKd9R6qFbBxMsN3P/IpVGgzVF00BBR2HAhwA99eFHpD7yBsjyNH3x
YnrFe9ICH31opU+ifaRlcbOvy7bVXEqQvvLkwc4Id2qqNfrGirzNPMQvDQqDbABiwZJJq0u5Fvqe
Q0V1lK2nOuhBOHfIH8lKG2+Eul2JhGJ5kAGQVoP8mK9Eo0HKPGu0/GRpZQGmdmp3VQfn6/7+Xo9C
rwKpGng/y8ZfkmNKP1RSfoIyX5zobTQvgVfIG6fIahQw8DzzhBXyMolyuo7HXGjnpwRjyefRMcwj
moXehnLL6seBFUetBvFYvtF8xrSokJ1qYixZTMUyz7NgR495wh6+i/b3p+02K+TjwIgQkBjE6o1F
qMQusxJOZnGCe1d96AZZ+VxXUXvw0Z86VQpMgTCss41UVPyji0NDCD2K7hX3CvTM+fiKtBxVtBGL
U9cP6meTy/lc17n/ksKLc31Zqo9tTg/SsSTjfH+4KwViIfzLEWwhEqoj0TsPXToWiE6sa06qlyTF
Oa7z2Af4HlFL6SFifNMNz/ieBuyYc98BXwUY5kXmAdiGQF/RgjAP93+j26uBX+iN14kAC++0xe5o
dCsYAGXlJ6UasMhKHQ8dEiVrvlIoS459kQw//n8BF5mdrASeGmUsLtmKQbNlxkff67tXuIDji49c
xH+IZpLXofTCOlPFUn9X+SxUz6iqluEFcda8wm1rf9Mxhv7Sye3BS/p24/uu7U/MJ1nPopNNm20e
DtpqkGUBx5rd5d4fNaKpOwG7/+v+oNb2J0kRmCgwwlyvi/UrR6NmezLHjEKX8BAOsfQ5HrT6wzhI
/rf7odaWB256MgmfQ+dwidH1wkK3GskmFNaAfzuVnZ2lQHZcJtw+2YOfPiTm8Osyo5eHIylFTW6z
xf5wSgwqSr/MofGZyQdkKtQdftraQZGjLYr42tAEtobiqWCF3GgfhF4nGTa194CuRovaMugoDMMt
Z3ALp7P8q5xLTrRxW68tEOrRpCtCux0dovkCCTxJjZuU9l6qdXXtVqlVFU+9DBvny+MfjiSDI1UA
rG+c4qR0FPybtDjZkocenun7X4xATvbICqkHSUmmjYGtzSZIPa5z+63Jtvhw0QQ/u1PZaBW11F1K
l6jcZYqZ71NEia8jVqlb8KjbiEIdjiuDQrHA0Imfv9vaaBsOI76dLE2UQ12vdEYXP6K/WnP82o6Z
vJFFrEXTaMyyOKESo1wwj1bBTGq0vi5P3aRm0c6qBmPfOSNsUSm2vw6RZH66/wFvNzmrQzQsQalg
g7rceYWXF8xkhI5JLekHvZbr17roIfng7vb1fqi1sSH1BQYR/TScGRfniQk0mSPZKE4F6KjP0EGa
2PU8dOlclRvxYsVRtcWTvt0HKO2AbRPWNGASltKJZTVZcljy8bDgDg/GoMf7aZi0jXRpbQ6pa1Gr
QwEfBLT4+bslQiaPeVA0FCffMLXuJPXD+DMtJXvae5oWbXywtSGZovfJ56LWv9zamZEmXUf38xRk
nrXzghwFJycOHs4zgXq9i7LYZ5aJGXck5eVJw6Jzn+mhto+GeEvg5DYtIwqkJz6RgPcu99agT2FV
DgOrXSujSzyqyh8tUl6H3qjy30ZJqXpAP96wcYasziCCppRiQOTfAM2CHtKNlGTlyc/zsnSVzjBb
uN0Y3uzvL/i1dSFMTv430OKazjVfi/UmLU9p4yVXCLnSoQ3z7nen2XSdv801mUleBChngPsGlT1f
glYbmwY82uJkjEqQHvK4UHaDUuv7TJHozeh2ax/bRI9PVpdOG9nI6ldEu53HP3/ooMxjm/BKR+Sf
SnxJjUuqyf/4hRTBr2xOZRUdQ7//eX9aV7/fu3iLy61tLWcKS+KZXtHudTscXSC5W2okq1GoK8AW
wIOOmsp8VF2GYXJm8fE6tIuwnCxbEHzII90fy9oSAcXwpoSDDM8yUbfCSdWSQi9O0Bv9M91Cjirk
Oj9X1MU+3w+1NqD3oRanVCtp+ZiaLJE29SNjp4HcaHdpqXtf/kMch2VPQqfymcRyeXcaKkZlgWOC
/pTwMP8OwDI2d1LvBerhfpy164TUQ3CSRGt6iZmW2qGLUp0jSs7L8S+pHRNqd4lNncUsIXdU44PS
mCJrhIsA8hG5LHL9GyaZr5h90qksCRs3hLOWVfA54Hg9oZlpvD48ODruML0450XVeJEHWKGn4Rwx
VKdcLxqM0+Sufi5avHL39Jmbv8rcax7vtdI442kGYhWpTHLx+Xdr5TChRwRuD7Fy82c2DjCFbCjT
wcZtuVKiJJ0CsSdyRp5Cy8e4JbecRPqQnaS4dV7RTQwPlR2WT7pces9gDezf47qMjvpgovBnZs7v
xiiFW3TUlY1HKYC3MRUO3lHLx42vaSP4VmCXZgKkM2il/Dh2fhC6kmcND782GPD/xbqhvnpmZOWh
wsz2mrQbndgkj2zy3VRhb3R/3awO661zIlDHgM3nH1HLcD6Pgzo/jQn10Mpo6ovqh95XLyiijVGt
nCdQPEQbm/ORlHxxQGrQR5MpGvEZCuGEqZaXvw6FEzzcbRBEkv+LsrhcQiyurDBthXFSZJ4HKx++
ZVJnb2y31bGwFmkFgdqHdDifNhTtY02PGYthoQZV2p52aK2i30ju11a+IQvaJote0HoXR6Oe8mkK
lUWnd+2X0ZCq31Sau/QeArc1+2tZ9cdewdVMQeFz0qpm46JeGSXhwSqR5oNMX142VZ1WY1OzDqWk
C2th2ers9aQttuQHVk5mMjpBqOc/BejQfDb7ZixMuwbZBv4rODn2VB6SWkbIg8bvxauSx71OYOfw
hMFEnDkl3V/E6ygyo7qdgdtW4p9D5Miv8jhZ+/tba2323kdZfDzZw1CuMr3sFHRecWj7ots1afXv
40GEUCJbSuiTLbEhbTKgfeZb2UktPfU5kzvzwGLYcvNeG4owhUFqB8twws0nrEz7LkoyjnoFJMoT
avjBs9EO5kbCIS6Mef0TOBeNLvH4opisLt573jSZIQVFsPUQJf6Mo6j7pqiJ8wNXjrJ6tXINQmo0
xfYTmW3vnO5P5NoaNIkPc0CYTC9L2J7eWUYfpZSwHe0pmzx/V2TDi6q23/KaTOF+sLX5REUVXQMi
IT25OKQQSIuA5oFKDdO4eEp9U79mtRJtkS5XDneq16RW5AUo5C2bXTCnuiLocHZTsmD80VfIRJRy
Eu8DZGUefyNRNuLTgY8zKXoskgHH6dq4llns+eSnP6D/KJcUvvHh/rytDUjYCAP3Y1S8XObrUEqN
BLUnjXXYqNKz11fGvk877SVtbX/j7F37RJSM6FgDJ6NsKH7+ListC4UyokYovczTfdqn036KNzNE
saSXS56vA8uLVAqT38WSD7y8zwLPySCZ2f1+QD2v0yy3qL2PplX9w6s6grpN38sZk8dhSRT6WAK4
+iiidrSYSwevLiUo+GJFXVfIUXfqD6n10409vTqN76IsptGfpGBKKgaYDEYUuGWoh096lPob1fvV
eSQ9BKYpjqelQmNWjgADCsz+gqzogRfIY+X2SeEfw6AdPulSELyYdGyuidORN+pma2+szJWzS5Tz
qa4zo0ifiZX7brk0ZouIFCLTpyEOnQ+5r0SHTpbk38aqNz9kIepHtpVbJ/6y42/kxyubAltgCtsY
whjkpovUPwitJKgl4KmNY6GBBWnsGxJhxo88NNvHzy1ORxDMoMLp7S6hbJVklGUjhWBGHROXl1bN
X+RINb/e3+Ura2YWZXGW1H4caAq+DKepqOInXy7hwZtOUfnH/xCHw5fzCj3bG+Kx04ZdHZeMJu0N
NAohfVRuPAaon92Ps/aBaFmCv+ITAfZa7LSikHN7oNFzapv8kIyFjgx49EcBPf1wP9DaxInERiCG
gI0sveIUdVJYDAQKA1TNg7r86EFS3kiw10aDNArmnTCBBBx6vtJt0oAQ26H0pMlspaZoP5qTGezT
Nhr/vj8ckSAtDkfY9TipiSIwj7/F4Zh3Y6fmtUKkstt5LWyjnZbL2gFLl6bdJQoy60Dci+FyP+za
LFKbFThGRLUBYswHiEFYy1kSCh/IwXRtpYj3OmaDj98v6HronFeCZEcrax4lQbstRQAVR9kojXal
pvbH0NrMANbGQh0CPK0qtM6XnpZJCzZFQ1DrZOPM6Fplm3/qNT/eKLCtnL6UU6iNCgUWjWrofCyN
mRQFmA6iOEn3LI0oqB4MyMHf/LjNd35Q2l/xoo7xkfGlFDXYSNmYzJU1SWFbRS6cHgjViMUnk6pJ
4UUOoH2a4BqkLRw4DDxR8i7bfmMzr8zoLNTi7ZAjkaJFAQRQuH/o/1XWT+Rbvf8UBIySkHQS5+18
QttUL5KGbtEpRO8fLHv9s5P9LXmJ1ZFYlKVAKqkULZfHklKryBRwZ2ZyAFCp57ZQyPIP93fT2qdB
e0jodkMC5pqaD0VLheVDxHzViZ/lrhM2SDcZSfOM/GP/9X6stRH94p2zqSDtLZ4poVbqda/wXG6a
kr6iI+hlsl98/g9RaKKjPQOAF7TGfESlNFYFYAwWWx/Zlqvgt3GKccD5836YlU0F8I/XNxBAyDtL
Wqzc6EMRhR25btSMn6YxMNvSrfC78p50zIZrN5WDdtw7bV2WhzgI2qeu9fpw2Nhaa3PKSUjXQ6Gu
SOY9H21RF1OQY8d2mgb/T8wPlRdbCdON7tHaWOmYcgzC2AQtt5jSFN2mSdO4uJxWQ+1x6Gzs2rvf
DaP5LVC1Zy3qPnSN2rixMm2glNeWJzcZG43xCVGX+fB6SNQdMt5s58Kw0OyL5YPfYO+Rl1jXPf5B
aV2RItJzARe9GCQE/6lQTPhYntH8jc/APq+t6mg53rfJmo5SOOAhq31P9WRjV6ykpm89CcjVvG8p
Rc+H2LSeX8YxpDMvq8t0Vxr+9F0r1fqzXUmV9Tlo5Mg8hpB0qgPFhHHauBxWZ5hrFBQ09ZYbe3HE
QKQwiNGvgl1iukAvpW4nK0l3MECgqO79OV55xTOxIDxFb4vkZHHahHoeo4dKLqyEsrE3kbiv4Bx1
muvrPO2t2ECI8n7Etf0htocoHAj5msVXHT0dH4eepTvkQq5hlAzECj1Za/5LHB5rFvk3F/rSpR0K
Gg4pEvqaneJkn1Ozm3Y2WMXHa7QWGDBeQLyyUV1cjEZvC43hAPbNQ+h7klEUz340KBs7YW3OxJ4j
Gea+Jludr0h9qoNcbVgSuSTH+wSBuJOtx9br/S+ztvDeRxG/xbsnWWzWtNk7LcVDxon+zgvEJxzH
938kHvq690OtDojLTZC4sVxbyl4bKaJd1HH5OG3t7Puy8PcTgN3H3ysWsFSE6WmCQD8TA343INmz
kzwzmDY6uvHfWHp7rpnb2j/3x7K2hehkwPTnD9W4xceh6hFMXK7ozXndDwiWr0qH7V9SSZ0boSd3
P9hKis+QKIUZIqm6Ue2AESDbCXoWp7GrXwK78D5IqTn+xoVofoYpAMhD6zYutLVlQd0D7ROF70WK
NZ/FtC8sCVeT7ERHq9whI2S4RaBMO4E4/g+j+6WYiYw3GdYiHwmUuCt9SeVyCdv2c6hUWeI2quEf
EIH2/mhQ/jugJvLw7mIJQvdxeFqAw7uRkpuibgh6q87OFqLYH7U4tVDJtarD/S93s+SJwqsZMwzq
lwIjO59GSkqVPLZ6em5tbUhe1AKtsk+W6SX5o9+LQG8irDBiaQ8sZX6kDgx4HSbJGRJdBU9VR9k5
dHI3iuut22NlTAJ6ARkCLCzZzmLpI6CoIghuJ+fIa9ERl0lLjlihqY/uMIqkb2xzYQUjBFvnU0c3
Cbx7GcRnEn8M6HrD+z5ETb3zjcyodrFiFvv73+pmydNvo71CKBJKzqHlOmxr/KuxtTsbWBC9OpLc
/+WVGCjCfnA2MNq3SGKaz8CahM06OSvP9vngMmNsuiCqorMywPTVUC186iIV1dFRbr/jCGyjTts6
T4ic108ZVsTnvM7CTz4wpY1B335MjkoYR0Iph2+5fAx0qVF7Rpoy6D5trnKD6HcYRcpGlJsDTIjz
w/LlKhGi0MtiQYftedcUdniuZBVbT2OwX3unG3d+OLV/VoM8fsr7SX64diui0kcFK07BkG04n2Qb
KRJqB2N4lvHa/dyi0/9aUWX+dH/ZrM0gcZAgBIF9W3+R+ogbx9DDc4kY2i4um9YtKVpszODNfcNY
RP6ElBwbHJb9YixmWih+b4TnuLfSTxXi556bOYGeAHkv+38MHYjo/XG9GQPNCkuENHhXI7iFgQ0L
dR4yRCHf0M0iOk8qUt2/O1IVd66pVJr2UaJyPJ3tqdDSnRYZ6bRrrc7+Oehm5e3ppwhn2iKumidE
8S3ppPGJ9V2VNm3sTl43JG7Lqai2FOyjPP0ot3Ykl26vjpn02cOCw3tRegcdT2QIc/OqNLEUHiIv
7KrL/SHe7ngyOFokYj4pBS5PMp7j1SRrgYRue9DnO9Rl4p9OmflAbq2o/n4/2M0DQ+Q9bDDxFsbx
afnEx/2y8HnaRCiRFMXRmpriacrs6qOd192znnjy3yNAMGrGTne6H/l2hRpAT/B+Iji47CUe0OyV
IqpNOTwr2KcczDoDAILR9qPXOI0SrlSkNJhJQWedLxcjtksTUwD2uO9MzROPRDU+wm6qSxdwv+Lt
wVWgyVuaWFkeHhwgbybaGuxB9p/Y8/PQqebzb3uSf8bKz5PduJPUfdJz2T56ySIvCsZWZGDQu2Gu
zeOEgxSaRjWFZ62L7U+Ui3BOaEJbPTZdA4bo/qBudjzBqCSgHkkfFzGgxTVbCjW/QmvDszQof00S
npf6qLz0jvRxkqqNtXmzEYiFLzhvGfJyxIIXV1/lTG0u5WZwzlWvOjSJZ545mssnD/TjRnp+cxVQ
+gQYJIwB6MQA4Z/PoZcrspw2CQfZGCnRh7oPDeO1x2L1Z2Z1QbCrWgkP06yx0o3e68oYqV/AveJp
CGB4GRjEspoOehCeu7pTdmbFOd3hjL4b7GFLiuJmwzFGrh1yZwf8PkSP+RiroQ9oPbAV7Ajpuzou
KtdTem9j1a8NiHXPC542r6iAzaOgNqfbOBlGZ7ip2Ib4EmPR5OgwxfkWWv92QEwaPHXebiR+NGLn
oXpcVnNn1P1zkQ7dYRpt5TVxqi2I4+2AyP4toBMcU9Qllx2g1Cz9qbID9ZQ0cfxngifWi6MV0Ve/
ouN7f3PdrkJCIZ0g5DpoKb/RMt89EjPyvEI2UpWryfiSVv4VP8PXLFN+lGP2UlfFw/sL7zdVpFes
C0DmYq+/CyeHVHdhNSinIkA92muHaRcZanFNvPxhhrdDKKFFSKLAMjcXZ1QF8C8A/q+c5Mz6Mtnx
dAFrjpWP1AQb18rK54JvQFtGvAI4FheLooWZBS9ZUU7JmGq7US/anVmY8snGsnfjc92ehTw4WIFo
6fLJoILN5w+z4qQ3bcRrc1x4di0kGCWJ/7Ij7PLoAmwEW1nsQl9RCCYBgML7ex7M1HxVrgGUnWpk
yD/KYRc9N3I+Hu6vwNUoPNCh/PL6vPGSUcDRFnB6lFNTm+NLiEbOQQ4wVrsfZfUbgYAmdRSqNEvA
SQF/u6OUrJycDP6QC2eXUl/peOFfZWnWW53V9WhCEA2IFffJYuYC24f8VVgKSou9tVN6pTpOhlMc
k+JxLTmeoORsJDYI21IpXizzGnMTKQSWcrKDyngKyyw6Z1irbizxtY8E+k0sb9oLN7K2NT5ZsRMZ
TF+n9BdctNqjN5XVxgvi9jBimYEPhtQKWIDX53zBBV452H4Qq7CThMihnMppfZwsI31WvSFT3C6F
deZ6shWNG0v99oMZdLaAQ4OIEPrNixcSGkhSGFU6IoaR7zyliDS4zeDY12AqHhb/444CciJwXKA/
uCDng5SGwbNafYAXXNHfV+zG2Cn22G2s99sPJuAtLAg4PBSTligPIJ8ydWxnPKV+0rtW2BRuko7j
Rg6zFoU2iPhUKl4yyyhFgFOX0QYTNJ6g3/HAV/dFY2/Vjm4eDBDAgVsg+KrAFufpt5ixQrIdzBIH
qBK69mR7mfmv3irFIbPz8Hs1Tfa+DpzsW5I3WxyA22XBiQFPHagp+RLvo3lkWe4hMcN7OdX+UJ3T
zp9IyzDYS4voYUSQOJy4qzih0AnhhTQPlXiV1QdQ4U+1DSUWbq5hu/THk8tY1+VuClvrKH4ZnO6H
SPl2/3C8/Ywg5MjSSUb5jz/z2Lqa47dohiYXmOL9HcKb2vlqU/79cBSh8iD00dHvQHxlHsWSI6vz
stZAciowUSTDGetrExX6Vutj5aMJt3bgEgJYRWozj5M4aRSUqa+dsjqQD7Bfu301juk+BNvz2C7j
dhRoPJDW4vQQN8s8lNTmoy9jp3LprcDD/1PrfH+XyeNWEXrxgX7FMS2+DCOCN7f4QHHF0ZsDprpo
oy3tlCDQDwEsio1DcHH8/oriwHmhzCiTeoqJfZecYY00DUFElCqL2r/gdVnxKfL8rtrLqTr+26V2
rF3C0Ta2rHJWh/cu8GKD+1wvYILM4lKg5vY5oRTypaGJ7D60/t6Gp7OOscikYI9Iznx4eQP7ejCy
8pJZPOayJnXOQSWNP/9/URZjkayyyOs0LS+G3k4fgtx2PmHxUGy52oh/5l1N6tdg4OSRL4kFuBQW
V3svn5oxLi9R0D2bTf85Y2Q7o20ndyjQ+3t8UNyMtKHJcIHMLAZl+4k3RU3aXGA86sMePFqRuOo4
yVuE2rUlSHbLSUgsqhiLvQt+q9GsPG4QOa0BUuEc6UW0/fJh/C1oyy77IHuBXxy0TNXH8/0xrsyo
AYQLUAHEFuBPiwM417tYpwrXXmrscoddJwMNOVr4oyG00nia8WecJj0Ir/tRVwbMYoQzgboQbeil
kn9uKuVkcKVcksiP3NgwvZNFhhC6ZIryzhN2hLak18VG2JUdBwQLjxjhlUbmuHiYT0Plx30yEVaV
etVtcid8SoNJfb0/utUw0G9Fe4lPunT2ctqsiJ0wqC6GV3utO9XkJF+DcPS3tFBWAwEipYCPZPWN
6xvCTxi7hiZ7u7NCd/CRxpO64UHbBbHpaJXRXuLU55TUxG/x7oCsxkKlKBNXF03NnwcJi3VDmbzT
/TlbZDsEgZ4vzil2AeX65c6OW0v1yrEuLxgsxU9WUf/ZliX1ZpxiMUhTp+KT53tGsE8yNd/S1r/d
A4DyeKBT2YAjwj09H2CONXRD1am4REVfvxZFktWupPQjkn+WhT+B4df5g13Pt/EKvKaAfJDdLd/p
hpnKVq8xXj0nEdmVFPNfixTqy6FI+vGiW12zp/fZ/Hl/mteGaiOJQddHYEaNRWpXSU0IpUStLgqN
6+okDyPI0VQnDUPwIQlVt81yfdzYD7e7HUALTxyuH1FyWY4V4qiCoRUX3RgN1UvhtK3yW4YwQfJB
ctC3cmGJSeGZi9ip/rg/3NsNIkq2YB3F8qVytdjw4FHMoe7S/OI3XvrkSWlKB6N4kCklviW1WjBD
tLF5fThi/O82CPTAyhz7Pr+05RCfJLUsP/VNudWqW/l0gh7L9YAbIoX8xacDZ2xnUZLkFxm9sCcz
zZx/U3jve56VWQpYKC02EqPVyQPeIFOL4zm/rJjaegIuX1XzS+X3MdpobXgKQr/a3/9Ei7z11+SR
nHCwoFHDRTufPIgpht7EyInn5pjvct9sXdUDsqfl3lYZaXVA0FUEwpxTZnkuV7Kn4HquMYO90R7t
ts8uWjJsZQ2rA6JVI7zCedQsVzsXaqAAnsgvXkQ+5IfVtO/0rn/tq7A+3p+71SXB96FTJUpxy1JV
GRlWDSUmv6hBP/Vu6lXqsSsGhBeU0bCeFa9QH6ui//paVLUpZKJJD1Z//rVUPydPxYzpMmix9cNA
hNvNZSt8TR0r3lgYa1+L85F1AaWOC26RFOHygHGVPLIwVKU7oHRl7gMAXe79KVz7WrABoPCTfQkH
hPmAakEWGfAwv6Cb2n6Nksp87XynvvqlvMU+XwsFLp4NxVYFwrkoj3VSY5ZVQqiAJ/fOr+P2MDaZ
sR/bLDjfH9Xa3L0PJX7+7kTibTaVtPzyi6NFJT5xCB9H+4JEcOM6WYsDAoQtxQ1KMWTxjZRMmZRB
8fOLmWrDMQ4M81TpqL3eH83axIGWAGpET0UUM+ejyUuAzPjY4jiQFYWHm3Kc6TsFgoP31Ge2v5WN
r4ZDCJhGO4scw/F5uEjuGzuzJhbe2BZ73XeCc6SWKdbncbKxgdfmjxzxF/tQ9BbnoWBuIOZRc6Yz
a9M+19LJrYqm3D88f6IryjUoyjpoNc+jNHnjEKdk0zZSb+Bi0ja/I96rdh+o6Cj+RrSV2x4IEgk2
FVq0dGxxaL1be1Fk+JmaOZytniWfoxT5TV8d3dG3sVmV6l2s+/HGcr85B2nIwr7mfhfYawAL85Ch
BGMCYbjsYqWS/MmMXopiV8hTs+8RSj/cn8zVWLSnuEdoVFHKnMfqdLWQKpslb08BWRMurlVxzLOK
r1b7kfapkqx+49C9WSU8IngYkp7SLhB4hXnIIjEC3aOBc5HHcPyQUBneJZh+/HZ/YDfLnkRBtHNo
J1IIIc48Cl7VOgbzCVFyw9+pVaO/5PmYnSOnHDeOjbVQgsoOrwqMCeyKeaiwz+XMzlCuHwY/dyl+
V8dCHO1NFPqPQdffpCIFKACTIvYzd+Q8lJx1apZMtX8p08Q4e5LsvKitlTxXjSk/mmyKAj63vujp
0PZdTqBWyEFujYZ/8SMr2I9S+XsWj1teiDfLTzh5kMoCxQfdSu1uPp4kSzwrxFD1rBrTS6oo19Dr
bRfrki+d5D3YH+BMpzlEg4q3MkLrdELmwTzwHpmGi8clIr0/mI0XJK7tRd6+5K89yBl6C0ZJQOTQ
v3BH82C60vjCWya7REak7rNgctxJy7aAkm/F+VkJiRcmEHvaU9zAJJyLywQec5874Fsvttp4nZtk
bV3sgjZM9XNi2HV+bdAvGZ4A+Cb7quB2c7M+DF7KQGmMDRz5zbcUj10OLBUgMaCZJVHbmIQfjW0z
vWPmlLvWc+QzuD/jux1Vw4ca4ZjRvb/HbyNyKFO1FRmjUDJd3ASFbHlNVjbJJWzM6lttKd4z/N80
vtptbKV74DOhshHy5vBCrAhepyg/YrLO/8w/q9M0tlEVenKpYFC7aZgqO3vQt4iCNycK8slw0EFz
gbcF6bRYqUHNIh48o7v0I90YMpXWRZSj2uU4/25kI2+3yXwF8WZHVo1XmHgWLUdkJ+wGvy6bS9D6
wwddGfHxKYPaJ6IcPTsJBoC4IreuhpvoqVCz7Jl3m/Wz9w3LDT09fJBcwcahloaCNkJX4CtvGLqQ
OQCQlml1ybKm+g6OUHUrp4k3Fuvtd+QNDTjjLY1QAUDNv6NcK940OH59aTu9DQ6DqUmYPyFnsDG9
K19SgEDIxQWunltiHmfyQoxRg7q52JLSfExzIzmOWh1/xzRX3d/fDbdDooUHvopqIAOjmzwPBS2g
T3qpyy55hFiya06S8Vqr8vDlfpjbEZG5gieghWxhorIEFuMOr5HoTYRpTH1HBoNGfcsLN5wQB74f
6mZ/UxpgJEKQGXwxD/f5iMbJLuFB5tOl9PvSDYrOd+NIi/c0K6srnl2P4VrAfFCGF1UkBodU0TIX
qvUSEJejtZcYf3Q3KRoFhUtkd7jctyDEN5PI9hbL/O3URhB8sfzK1pft0Ri7S976495ipC9tqpRP
eeE9XDQSaGj6x1Ti0R3nsTufxKDOTMTwIvXSpigSIO9WwMIy043ERPzCs1OEvhZEKHpoJsjFG2jG
ZBZOUSqJymuw8Y9B71mYocbhz07HeszICvU5LTlRN3aXyE5volKIo6ksZJmWbxtt0BxpdAb1Inea
d6iCqjpMjR0enTLpX5Sp6Z6sTE9fKjPx/kbXY6tgcbPjKPCAjBPq5HT05GW7V8+LCNKFM16kypT3
CPoPiAzWDz/giML7Q5iyUzigQTn/gCAy7SRW2AV1NmT7sTP/NepS3femslWTW46H9IiHopDBR5Jc
gGznkTyI/Uk81PIVZo70sWefXwtN32rhLZfKWxQqi8gKCWWh5YUzkNamTmhPV0+2CwFv/VLp/W8q
8Aa3CYwfoJiPjx0jIiDZOcVakmbu08Vmw5IhGi2k969Jag6ubwXmfhwCy9W15Pc6Cz7fj7YyiYJ0
ofJ+w8HrRnKwKo3CtOJyuLZQ+/d6JXm7JmzKjaNRfIr3K590B3kfGvEUaDmMl/1xSWTUwO/6qx9n
+d9Gruj7fJi601B6ydkra+1bEkXZsck3U/a1yBhoUUkSLQ5W/3yRNJpXpoYV9Vddicr9UE/1Xi3r
es+vMx7t1Mo/1QN6Nl5ZOV/vz+zy0BRjJi+icYNWlCCWzyNXyVBMWt9317jJ5ANQfGmHcYPsZt70
6PmMpxZtNSyvuL94ri4zyyEEhqK2WXNti8n8gtQBzO9SCb4U1rDF8Hv7t+afkpITBXAhwS8ekIsD
2mkSOQg7pb0OmhnJ+KFOaXCNpNrsvnI5JuE+0Ps0+mL3le+fx04LJrce0sh+UTonUHaODEroSlLl
S4cxkQd/b+h4FG2ctLdzr1FlFgg1Lq1bik+v632vDkN7hUcF7gPrwOJjF9n50WmTLajQWizehcAk
WMT0cRcTYnR5GNU44l7D1Mx3LaW05z7tA/ZSMXy9v6RuNysLGUg6dvLc/TcSmrEfKBmMc5ZUXNSf
HbtRv45J9KBPG+0i4KvYi6DOIggoS9CC7KV5bftmfe1ax9uFiZnsfFNvNj7RzVvwLQwIJx59RKEu
O98faqZ6AIyxj5l0Lf8p42f67+Ajodk0UXOIC3N8CnAEOdKPlg9lYwcXI+jt8/0JXfl20NzelIJo
jcHun/8OqWdMQ2TL9TWO5OzF8IroQ6U2A6WsdNgQEFgJJYxUyGkYMUJnizpSaKZRYeejc026Kb6q
EVCa0pDak9k8jG2BI8HSpwEibIWZYLGM3hUB1Slt6s5L7aucFIrrV3V09P3C27inltmMiML1zgkn
GtQccosolg4wiDT+Glitf8Sn2QaSFOVnRLW9Y1138VedhOfqpGl4LEYzPt3/dLcHOyVViG3iLcg7
fdnpmdKsw/rOs64leMAPY2s+l2TcF94205FsoTxOnaJ81OA57O8HXqb5jBs5EuEeS88acu5izahe
UxvGFNlX3Uq+BSUa6WjYxohbJqNb+/JW/nG759nsyMtzion2//LqROCninl9WlcpjJHw9Nv+WnPh
HO4P6s3rbn6sUx1g1QhlPEoGy6ogtf0SII+kXlUNdzrQhoHRXclT5XZvgWLm4HaG4J/a1HIF6ePS
zj9mdqNVlzSt8hCUJDcPLfNGVT7GaWWFFxDq3h99SPfAHe2hlc51lXsfpiRHC9qFJWH4bgIuwHch
vNRbQte3awPUMLkMWhZcVbSG50uTiuTIK8hQrnR8YJmMXiNrGHYNSf9RoeLSHzOpNgAYlBIlJ9sc
C2WDY3q7Rnij07xgfQq3pmXRv/emBrlrX70mCjbVLhasjf3Vz+zxD3uwrGkXMC/txgFzs1CIJXyh
YIKZAs25OE8lEoP/4ey8diQ3lm79RATozS3LsJs9TtJotEc3hLQl0ZNJb57+/7J1gDNFFoqoDYwG
AgR1dCYjM8OstQJWa5+F7VrMQe4l6bUDBPHy2FHuWSG7lZhKUtydYONiRrVFBygPTaEk0asZNYM4
IZWwFAfvwx1DMILh1uD8LGeLwIUA1mv5OuVh4QrYc2rVX5q4Tb4+vRwp/AMICm+RLP9bT2nTtlfm
JC1CcBlQYq2lOWUpOoePrezufmp+kJEoGfNjwJ3Itf5wIYs2tcx5itKwnlBksjOhf6x15DEMvXhy
lCExiDRFYUziuyAmbSo4XZEzhdzOshA00XpWmjk6MYTGebKu+G5F4jrAW1BY3Mq4dVWb1HRp0hBj
DamJVtTNKZ+T+uj222VfLIcXWiJ4qXLwnW53rnLHovLKKg3HqXV/6vPVvBRZYwWzqcYfJ0dpAlqj
2pPVAbk62tJAu6TYLwnLrVEq4M2cMfQtTJjx+gc0juWPwh2TD4kzZr80hj19yWzENh/7iPSBmwuY
9EtWj/hoEvKxLaKq1riYWm5mYakr5TVqUhVUL7fn81ag/0EABAEIBsm4XZq3uhRlzTQPnSw1LmaM
1mWkmUfg2jv+jp8TRoLvpo+7fSKTJMmHpXTysNGnKQsYEWauVyPvkvhUeuUhfO2eOap71NYZaMPb
tTleDnIgrqFMImzaOAqnmSff7bTkCtioOrhkdy8LZV4uWb4SEFiS880lWy+j6PpGNGHkGZM4ewAx
is8QIuzyBHZZZ1Rt6gmdcGsdxiA2BAKAjz/gfq0MFgG4Rs1KRnnbBu8odGtw4cGExmitZ3b6L5Wn
+5SM69EZ3x89LLGh7+KTdC42V2MctxX6hX0TIq4SfRSKYjKM3XF+IhY3zvlseS+Ws6bPSTfKFAot
Dd5tqJWoQWxLZMkIktlK+5rEbZ0DCI/dqZnBAo5NXh0cuDs7CXIYhWMYnHTMzM0pj3I18rTIrsNG
Y3g4NRZ9zU6TPnXdRevVSDmIV+9sJx1XQmWIUZy7rZOCEGB6nUe8YRvJdNWifvkAwGb54sB6/GKv
hfaFmU9H8852MToZKbeZnEwghcu28sqMzh3zKuqy0CEl+IRam3Fxxrl+hWKnxX4lkiH7ZS0bL/4k
CsXqgr4snYNt3t9rJJHMHIGzLRuZ219hgfJuTKOrvKKZljK83HF9Ho+jzuIdKzx5XNWenHdPse72
XmsWnaZL2kavaxMnX2DXfYPHmv3y+OzdMyI7T7IWziOrbozk+tpbjVVEr1VaFtdqKfqTkSPO+tjK
3i8NmBBARCXigMRmE7zmXCmJblZxuGhoWqyoVoZ1CaszsZQjbaO9KS5NykYy3Sdh3ELfPVgxlWVM
dVhCCZtPNnOLEHK2FCtFj2dChvvxyvbeSAqD6zNOCqV28DC3H0kpmnGxW7cIRV7o57IwjLDIV6D1
8Tx/TBkcd9WcxDmLLp4uUzw9Kc3NQSBb5YmA/c2FTCXl1nxZyHdXGdaQeVmFcq5NA9iISbVj9Bk8
sRyJ6e29BXMUa+BHypGV2/y4gN+e9k69hmWxmC+J8Nwzo0fSy+M93X9CKEC0gYCKUhMiiL1dVE/M
MBVLsoZxZNMvaQ2n872+pA8UofF1VP27a82hhMUOUvPaFff7mYnfirOEmtp0gWWPTPlp8NKOGU3f
Hi9sv328ccw3I9sGF0On/nZhXlpNCOnPI2Vwo4mpg2cZ/CATRPhjO/slybfURPEQxWA5S3VjpwKj
R6Y2hkY0qj5DFOuXAn2Caz+oR1Ol7i2JFI3M9L2+v1Xi8TpmPK3gR0JHGcoX1auGa6wgevt4QXJj
bgNJ+fNJAE05xWT3rolZmQ3YK1roqIDpUQ4zKoZ0JUzmRtt8mscrwbr6JPuYsyVB0cTKIDtIprYd
QqdKtDlyhRbmIDXOGcOyT3GbOqfBy5+cbf5uip6uFJCW+NAt+7gty1Vdy1QLjZk+7jIW5TVhLPfB
udp/K3kfErq+rwmI+a1bWLpY0AI21HCkUnppYw1NL7EcjVO7awUIInrYMpjbFneSVEOqJ3bV0Mmj
4bo01uobfXukxbQv7sitkho7EqdB33GzmGVd0YAZZzVcnTaer/i3mf4zF6VevVWz3huBQ0XG/NIr
y9ic2tZCI2dUkPy5cPUk0+dCHZrkRVRicF/i3AKXmVhRoii+WjadBW+zLNxv2lLl5UVFdp3/YayY
VZJ1CZGp1QnvaMjevW2TtGmNUVzoKW9FdbJZb1tCw4WSezZ/0+HZv0l8/tFJ2l8NMIiovgHE4tGg
envrAzFBatEvwxI6kVJd1cqTbaPcPRlx86TIK04tyUoELoCgIWlvsz8+S5QyjJOL1azBkosJ8hmq
U77RtN2Xx/fDnc2jDo2vyTYOeN7NxWoKPXXKLltClSDwtCyN7jujG58fW7mzd6AFqCcyrxX+3vb8
pMUSo/WyzGFft83L0iJYkooyOdVLfzTAYW8KlQD2j+4ikdNOWtsyFW+os6gJuRr0T0Whar9n3my8
wbVRDnA490xRaiZ+QUHnTsC0pLPnzEYbdoTtL0xjqU/9aKFKLdwDQOg+XUDuBfYjtmj3EELc+h6j
LxI9G9om1HWgVX4el4rtK+2oND4oxLq8jrOW1Fcgx5n39IsoJ36SG9FIBFu+1YSs+9q1Bo582NSL
9go+sb90iuZcy5R20GMv2b9VzBgFbyQrEVD1tpzAmGFsZiLsNmwrpXzpnMJ76bWqOpVDOZ7GQbUP
0ve979Nn4r0n+qMqS9f0dlep9FrTUJtlmExe+Qr227zEyvj18aL2ToIRvhm9RVqlvMK3Rqa8LM2m
WsuwWtTkuxdPznmBqfJKPWG6PG+KhES27tF03QFswT+nKrlVGdK0Gk5J0Vh+0UbxuaqT5H8wBcYb
tiNZLBW/zapyqSM3RVMZDrb1t7G2+gussvgci948SID2TkEwBsibVja98534lrfodcE84iac6IT+
WTpmVYeM8BiWq6p1WUKHgkrhwXV1zyYOT+4oERcgfG+/GcA3U2TMVAjjNRm+orTWnbPSSK9xJtLf
mcbsHdi74yMyM8Dt6Q8gQrMp08ZWraqrUolw9sxC8UtdOKtvNmqTk3mp4p/HbnJndWi0UzbiDz3x
bYw7zhPdcpoDIVk+KtemXviNq32LZuV1XmdxfWztztpA58vbi4XtcXB2OpnCQNSMPhWjsq5iqLT2
wriANn4BhtkfzRu9c6aBENKOI1um0rBtrLpDt3qiSMGWuMX8VY1JYSfRVr88XtSdLaQhjrjJ+/zK
XToyLSYyLX000O2svatmpwlBkLCCHgzza8780adfacA4UrQKLCZz6rfdHLNKqQ4N8RgCLnD92LCW
0BJxd/Ce3dk7KZELfAriBvDFjds7U1UbOiTNcM5GcHCl171mNKteHu/d/i2DasBP54KScdQWg5PR
KNBTJR9DBRTrN3VdxrO55nbQR059Zph791FZDO3Zqx6fkJRmtpErBE2p2xNdqWlmp8g7hlOrGb+k
upF8aRvn++OV7fYPI1C/5VA24lC+162ReHHTvkqUMYwXsAlLlpWnKk+OxHHvWSEPJt6lkkCUuGmC
lLqxeAqxeejmdXHuS3P0TW89KqHtjq08ROik0ctHR5KW2+1aUNNxhhpVMTr2i/OZuaGMAXCa7PNU
lfHz34Z6CAhjyqHy9d+YyhJlaMq8nUJlUjo9VL2yn88Jc42epTVw/ZDvUN7l+1OM2ZYFe1OZ+PLV
FHLMzF8cZWx8gym7vz7tBe/UHaIlcgVKMbc7B6OBEfctrmbN8dJTsB6G1962rfQgs9/5gZyxSdsV
HDOtMKTPb+0MQzT2PCVzmOLbZ5LH+UOZiPbZ6xsr3HLvKGbaru5mNXCZvZHOvhpqS5Ge1qlL/Hr0
iovoD6UNdy4nTXFICdrB9HOAbheUxcawLFqhhjbyYaVfutFIkMsHIuBNKMJcHn+nXf3RgktDO4q/
CW+pe96am1emX1spKwPlmF3VblB+H6fB/NqXaXJNCEqAdWrz2TCiv1ukcF8fW7+zWOIL6uByYh/J
pPy6PzaBZ6WawaWoYZpo5ptdOx6Dw6r0lBppc/B47C5cFmrRvZTiFGC5tsz7zLaywYEdEKpUBk9L
NXyeXPOi6Pl0cZzyw1rWRxLJe9eUZEMOtOTxAk3bpMqpUZfGAhoibNthbnxb0f4LTc97Flwsx4d6
QNIMqXkI0XHrm4uRZRwDNVQMAdJwdDjZtTpeNOF0B4/W/nMhTSWJOoC1ZAtzk4BlKCXkTHXWQrWq
or+nfp4ulXDqkyEG9aDffMcUSbJUJGf3JEbg1jO8alyV0m2jMJrrtPFTdbYuKoR1P4q95VkZFrZQ
ZuQ0YiQ6hprdrTGGOXL9e1lEYq6k/9iVUYaG3jw5ho/uL+89ZxroEngp6qq3VtoCQmMZ5U6Yp1N1
GYQuxafb+iBT2Ps5NAEAFRLDh5dbMmj74Ui5oE6TSM3tUGnS+pqncd779pS7Fxgl6Ws0TPOJgsHT
ZVxmCdCgh8FGuMm/b3y9iuM+59lxQkMYk4/31IFiiuVgbbuAk3eELpA0QE2VDb1d22hq4KUj3QiN
xtAvttEkP2UJvZPYUJwPbmzUz77JstIOSFuCIUkWtI0TJrIPSVTQvRkNg8vhTtaIkkTFb09egryP
EqkMap43BgLX7aqiqJoUpmxiJY+j3/vFrHyvbKcP87BOBxt4eyVxnrj6QCiRY0m12R1wjnZjhJ6S
NlyFO5eYAUln+LM2KUes0Nvj+68hQmg0hxDn5Z/Nl5qqiOxgncZr62nVNZ5HsABjk35gYNFRM/W+
KbIQWhUSrb85vEacJfQylvE69cZlNozuc63148/DegSgvrd5vJAgvCWMmtbI7XeKOzgeeeeypp4q
/uRlvV8uxpHIiXzf/3+r4t+dIzWAh0ksyLO8WU7CKB/GLmGl6834LZ5N66qkRncCFGafCmAHP9m1
Mr/16nCQzUk32xgmH+ahwj2AB27dsGF2UKYzg+Qaa4YSgKhOCAx7oQaqPbfnLGvUFzCD2pUBtN7Z
LsyjIUZ3vqMMgGUHjQdt111oGOyZrSv2+0qpfHXK81OXVktYViJ7fXziNoD9902m3iu7Je9Na2MT
ZAnFbI20ENN1qVAoiSLdC5SqHQPDjLuzjV68P2jr8iZnjMthlc4l1ZigsLi941vaXL8MJdIp1Zo7
Xx//YndcDM4oBUbZ55Z54a2LJXkLPWLM2IO+0i5r7Nb+OFbR+bGV9xbK9lNzofGmvYtbbT+1luR2
7lbDdDVb0EAVsI9PJlxxxnR30TmfjNyPi84OZqvrT0rHhLHY07NL5rT9z49/k9sL/d/vwO1ARQto
i0RD3K53zpW+i8tqujpRYvuF5ypvDUwpMHpRfx2F8hx//F97NoLu5Aqo29pbjF6MzmA+UbC+2mkG
UimmETdotaAlVx3JMuzdWVLLCP4owbuAMDbnuFtXDaF8g6VZ0/rZKHLv17Iu8kuGuNdwkATdt0Wj
Ea4LlfFtExVRyiVLZne6ZmZDrtWh+OCDwmAKmNOPvz7+ZBu2sdxDFiZnCSN9SiV+2yuZaAJrcQFT
yO7WSLwVYxsPnxbouNM1SZze+G3JXfuLukZe6lsTUGOr0qzmFCveKk5GEiOX5ut5TZxysAv7wwOY
jMAAAXqX13qL3DBBhAhjcaZrZBX5T27BsLrE857Tvvh3+SDAwBeASaQJv/muhVkqbe9hZa3KITTs
SveF6vUHR/TuWigCyFcAWO9WjzB34tEGUD9f18X7B5nn4uSZc3YQDbwjeW/vAd5MJA4kL1HypDbH
r+VNEYrWLFdvygaBYmWUNCcT3bPen43OU07I3sG3q7vJFRdTjfIyKIQRt0GEplj3pi2LXp4HNcnN
L8SizXLKGTPdvnY2JXh/0cbuqLZ0x9GR9pEsg3dy3jbMHNdVT1qBsk85u78tK7rrZjJ9B7Z5NFnj
zv4TtCDTBrmREHDbrzAmcAKmG82ELrXii7LLT2U0H1nZX39yohQlb4Rp4EptkZOT1sx2l7fLdZLn
pF2B+KnlmxGjYWv1xgH+XoYnm49N+Ac8k4BWQl03b17MsAmxQCG6lkpRnpzB1Su/c431YllL9pYz
4Oyad2P6/fF18Z5X35olryIfQTqC1gXs4tsrfsy8vB/o4l+bvo7+iSAXd4FpZmPm116jed95fKZv
COYUzludTkPsI0+ca1ev01Lvktqx+ZcCDN08DcVSydkVhRF9ylrHzZhIZXb9RetWO/Y1OUn4b3fQ
1w80mIpv/drkfWjWWYxetFUx66JRS/dNL5m47otWMeogjXT725pFSufP05Ton0sh1o72/gpLQI4h
Ei/6sNhMbYzEZIfDLJZYuxhzXv6tIp8WBVFpCMHpsNKlPTiZe/dzQYRRqnhvqBJQ3W5apq+jDSXS
gLWzVi8JcMQTyfBz8Gp5lZEIwBRi3A1Jr73t5Sdmns2OvjhXrVTzTzXcobBWxRE7Yh/QEjRDutLp
+gEpMuVaf0hI+6bVCqd3nGutiPKLWc7KdVLi5VPC0PZz247J9wgWz9mEL3N97Ht3LMNppwxJti3z
qk1lpEbkonZH272a2vhiz2bqL8L4kwFjrwh2fZojW/hR9GRF0mUbaYPTECTHRyqaJtLterXK1efK
bq3rVLT6eZ3m5Zo2mnrw2G1vQqxIwqOkz1G/g7B/ayXm6orpc1pXDTlUX4lT989+KD0a0lbyVBb8
viBGeNgm1uRf9ibvWURbZyP1l6uaM1IDgcLxP0vmrr8//ljbu5AFUeyhxE4Ig/LMNl6KB4a+Sg7C
Netayz4N69p+jeopn/ymm70/XEuoR3Led/ZQjv5BRIRaCUWtzZeaCtiei13YBAyIFQ5pm10nrpkL
AJcj6NQ9U9DVII9S2AUNtqmPjHbVas6CqdExBj9b9fGUqTC9kmw9QpTe20jpekgiSoL+NqZmTjDo
nbW3r8k8Fyc3zvXfY9ExSMGeoy/TWjunpz8cPXBuEDkSlqqM/H1+ON9rVVhCk1iI3JziU9wgJG9r
+RIg59qdDbLF/8EegRdNacJqipAbezpchiICOnZtstT5gJXqupSrCGxnWC6lplRfH6/vzqcjHUeW
RQqLSPDq7frMzCZkl/bIW6vf6qZAmlqrlu+tyyi6x6Z2eSmHQKp8SCVcUMFMQ7+1pSHJOfZNEV2d
eWz/w0SlqK7Q/B3K/j+DKwr35950WwvJq6jWXxKtQwxKwJ+dXi0tXt5qnowRnbkiUc96lZmtrJu2
9cEvuX2bqIORoeJDNMY8qsCb+9ykcCQaU3GuqbUWZ3NY+nM5dX8/3ol7RmhPQXwgQCKN2jyAaOrR
IkNw82pmzA2AIan4i90f1VrkT/kxNpFLkbUWGi6yYLq1ssSiyNB79a7FMnWvU9ExLzEZ1MtsDeOX
pY7iV3N11Isz6PEvzqh1l2cXyZtIbep9MpLEt99+7TwTYiyGLA6yiRw0jw3taov8z8dG7vgU3ilf
Xpof3D/b91eshVvX3hwHKZOoiXUgIcEzpduZntth9f7QolY1g3HqPe3nyFzVKCMdtvrlDAkc3em4
dhXqEVPm9R/mRh/+dgZjem5AmXxiGKggMdTgMKGCbO8sRo1H2WDGSdDNkx0YWWkFQ1uKp2QL/58V
dgIKG2eVsuTtfjeRWRvpWiRB0qfNSe2KhFJ4Uj/9VVkL9BkiDsialIdvrdDAX5ylrpPAcGvDt+es
Ok3UDQ9uwf0BAVFMOC/FotAz24KLSwDuAimYJCgpiPNX455mo68OujA7K9RKYObYUA35Ljv5pnH2
otisW6xoXnrpwP+eMmb/PLsWfjJ4UoY7gxGTbazbHXONKBFZpiSBUtgRym+e8nvTL/Ufjw/CZn4o
n//dDK0yKu1kXerm4VgVw56HjkEG6lja/6zebK2/6k4iLJ+AI/7SRF7RhsqorOqHTJju3+qSd/ZE
JMLYab/o0yk99zNIyj/HmmGI19jT8l9EZkJzG0tn/BjH89qHRlJNmb9aq5UEIxjs9LSILO581ahQ
slPVePipcwdY0I8Xt3ukWBtqaJKzC717J7wsK5N2RMrE2hoEAk2zfsurbA2VOj+iS94zRctdDiRm
VjUwu9uvpeYZI92gwwRWYTMfoWSkUUobxc+89IiHsE1Zpdoa4wrk0yt1f7ZPTZU59jR1Hlz6pnzp
5bQaa7T+5Dr+eansLwPDIJ7exffaqxTdZzzUNiFS0FQUrtllgZXZjb8yGxvRw4gBQLRtr49N3TlZ
BJwS+EPsSRS62cXMQ2M0y5ssELleBJ7aTmcrN56bx/Du8jLqpI/AAEgpnHT7rVrTJCPW+yxQoNGe
0IWvzo7WRQfOd3ct5DuUMeC0UXu7tWLM/TIqGeWplOzvMk3adMpsdFQf79g2m8MZZGuCSIyMlbLY
JjaykBRs0lTLgtHhGmrMynxri1KD2mMqXe/rVjf+vWhW8Woif//9se17K8QulSdqNQgsbq6Oupzi
3GmxTfbTnL1JX84KKtBPIc/+/VpkQCQkZHYYkzvwQyRdN1PdqIrDpBWEq891AjdwXZk69T+sRSpT
grahybBN54rCiNexVLMgLy315KwOnIVV9Z59BYliaSNBBKFYTJC1udPzduhHLSnyQF+V5MUrBzLw
rvj18VLktt/Eb1B6aKbzB9w+DYSNkSk1jWVcmyLomwEN2JVqTG9Y5eKDCkqvjmi1vx4b3N99VGWQ
dmZeHL0TulW3X8gpxwhCCMUjK+nHz+uwGGehZM1fdl4cXEW7pREEUTABREerEcSW9MgffGFCXWhS
Wz0PtFnp1DdzGrTMr2JE519MnX7xh7ka4Zk8Xt49ozQQiI9oySBdvVlePKgw8hIuJbeJ5/OiTlPg
Mg4SejNUSL/nK/z3scHdfrJK0IhyRjN6BqSst6s06sKJIgi3QTHrwrtEiQPyqE4cN+jNyjiaGntv
ecS/+CNvFxfIZnkEsnHqqAvWEDrzEfHvfxVd5P7JFW18jBT7yQkZHGiW994p5vIltt32Cnob9kqM
yFpQtnPzUYk07ScFGPofoiUp1+LyaKTwvQVCiyALp2kglb5ut7Ongpyv4IGCalmyBu6qMhrnvo+z
l3Jyop/mZipen/2AlIbILYhEORCgCW8txlFRKBq6SkFUrXSFEfMNczdNPyvLUl8fm9ovDlMeRFUE
ViiVbxvjXQyNq5iNKnD4UFAwVPHNclLaFvkYR9WLtgjxbBkWWoRkJtLtovQF62O7OipPqVn2gD6H
JaZ24v0KXK47yEr2Z4CyPGggVz6frEv+9x9Oeu62+pzSRwpmjYTaV0SUfhl57L6uZrz+83gPd+8Y
CwKjA/+IS3M/5AdSUFMsaVkHNHbMU5tzeZ/bxlOOdATeRatvbmZpSMK0wWnjjdudM5Vk1PE+EcRe
kf0y2WnXnaLVTecXwmHE4JbJy/3aTZsurNy0iz9x1cW/Cid1F8AvTfN5sHNj+HO0M+qzURFbTBtX
oTL5dWFZ0WeRVfC0iqSdv4HKseoTJM54DaHkrUa4gOy20fgfW+syNJr2e+0OQ1L5FABmT/iOOdXP
VtKlo5D0MTeXmE4OB7z9hl61rkvRuWWgzHTNxjzSPoosXX99/PV2EdDGijwhP3gKUCddr3Kj5Ot5
GZKzlnuqy4EJK2WZX9ysL9jXRHytGlEEjy3Li2P7ObmoQQ3BkpNlhFvLAihFFxcS/cyU2xc44vMl
0ofmpM3C/hldkeWl0eL0qwtn+GM8arjx/2AfwhwBIJMkd8JHwownBW3aSs6SLNHaKrPfEyWfT6VQ
ik+i05OTxdS4j70yet9Snv1n02AKFPBqeDggrVOa3jwcAzO77bXKOaJR7r7axrh+HnLCjMeL3FBS
5XMBAEfS8AEXSWT75vt2XkEDjnFATKz2RP+qrkVv+Wm6dMYrjVax+HauK+N/k8FQYl+tnbV8JStt
tFDona36tTa5MEwVOxGoNuVKxmQLfS5PooII63eOM6MrXzRqepoKE+Zz51WL/YreXpW9DUbe2gfu
Kp3+1mnkK8u7zu1GXr/tobJDjFQAZUMleKz9pSicU6EMX5GlWS+Pd27/NMhit7zPuHB0JL9u3bPN
p9ZE1L0O0Cq2NN9LF+VDXZlV0IhI+MagFc9N6Xn/VJQRQHJyFqiBbsMzBAbcdUYmIVjquLisWfrV
axXv5OnJEd5if2UT4vLCUnuGDm04m0RxhjI1kLzVQQwp/zJOpnpVxXiEVd5fLRSRiI0AgLl437ad
pK/CXYfEEEHvRd956ceTOWoX7lH1hLCVftJr5cvSmAfRw53vJl0dKQhIdFSSN98t72IhJjRhg9Vc
0sDMkBtrm7E+mWsZX8bVEN8e+8mdvbyxt7nGmJKcAB6eRJA7nfq6GiOzrMlrT4+t3PF75MCJiaAj
EERvvXFwCYCyaZEyEI2Xnru2cBZGO6rGGb0G5+BmvrOFdHC5lJBdlOqk8pf54U2ok6rujbIWQV0b
oNbm6Z/ZiL+lVfX32kd/Pl7Yne3j8qd5xVUI3W8bP6MKqkR5RZRVCbU9xcwDPZemdxQ77K1AlKM2
ImFwLt69yfMZXGO6zJ8YgsJzOqmT2yt+ZI/1s3Ah9ktOLAEwCmyKaGWTbY9ZmbuOwM6od5rf2Kv2
YseFcX68Z3tnoCLyDuyVom07BcIuiWyGN619kOqLHp+imWfzMlp6Zgb2WrpHZIC9O9D4ldUrfI92
1RZR0g9tNnTmPAROAkfJd1u3q16IGYr0E8Nv8/qL6LT2OcatvAxlc58WGOtEZnHbx1BUp7A7TWXI
uWZXZ7dNlVOxGhq17+Hojdxvp8R2Se1POtEUIDcZDv0zoTaaogZRP06nJErTsyjd7rWHkHUgu7Xz
Q4I5Kt5kcCZ6QDu2eY6zVzNV8SBum/ncx01zlZjJg0f/HbJ080ry40lnQEi8C0huNV1aLRpypiQw
u32q2t80mws+0Ko47U5JPsXmZajM9j9LZOp9eoqydlo+1FrdLS9GDn41Pvht9mumMUJ8Q9JD42I3
ntIsm0kxhtgMvAHR/6h31GByGdfw+Ey8k79u1wzoDOfER02u/a32hrMkta0C3wrG0srXS9c7cfsp
M9e0OtOjUlw/tZOi94cpm5U38KCeSTgvtPxDR9FtJeObtUH7VU3bylaDdXGaEW5Ivyi/9YMKXd6l
aGv+UtmAFC6Iy0zeWyJqCDJFA75eNHU3kwzUcb+ec0dv9N+9dHW+taBFi9Rvh0I4p2TVyuWNAjoC
yCVTTL6VbgZBeLQnIXxR2Z1zEUI02kujgmR8G9RMyy/jKOzhU+kJkPVNPWYxYsZmPp7XJtHFX3XZ
9d+MojM7f4ytpA2arNNG320UGONCaGACTh6NwJCRWn13jinfVTCTTOG+uM4SFT+tcdLbhPnRYl8i
rY36XweUeZwzmVQ6fexAHnhXCDVMiFgtp28vVVVk3nl2JmWllDMv08to6mjsREWi/2p466pyaqRc
f8N0yH9EDaT7P6WKFOwfkREV6ofCbbPi0kZDFf31+PvvvUxy24jmCTTAhW3R17PQ5i6jDRh0XifO
dq/FJ4bUiJfHVuQ7sXUypIvwZCi2tJY2QXs7NFHCTWEHy5SIvxEirz5krS2Q/RHFhzUxtEteNdnl
sdHd/QTyhzhKCoWbBPJbzZLMSxZF1CY9TBQJXya71oISguppXKoj1cO7u0h4TegEo21XLU5Mc4Qh
wCFCh2f8UAFtQ/9QVf+HBcm2HLAV8DlIitzGF4sokibNIzvwxlgKbNjFpQSpf626Zfz58d7dW5Ck
DsEGlLKf2/L3nPedJirXDhwmEH5q0JIMI8sTz17rLuEL9VRaWBRXjS2ytlHbYlDqSQnGotChVijR
Gaif9uy2gdyDYg3HRqI7d3WxxF1hcUyaE/Ru7fxGSzM6p43lXWezORpUvXM5TOEGSBkRmdGfkCHB
DxGgOnY8lF7t8k5N0Z96VC4ZCnlayowFJBwOHoi9MThlLI1GPSU/sMm3xlyxlszzVryggi4SjLbi
/hdt1vqU9MyKPLC18weQEZTxZLWdgh85762t1o4Vu0ttL8D7BYjkjkpS3XhHKOj7ZoAu8RrBJt/q
TQnhZoBPDS8oywm+rZ3VSJZH7tMOwWK4fsF0SpLhlqecKh73sRZ5wWT2KogAqdOVjf1wFnnTHs3y
vrMk7lXqpLg3cIftSYKZlKoUtllS0ggflPGAHHV+9IzftQLQgYYB6q+7RnBi5CgC1XEUjLUZ5ee4
ruL/Uptdj6Yi7H2OTyPTKSo/eNw2vCxmu0E5N7ODKEtNP9PhqFRm37/Mam4eYKTvmCJaB35F/QW/
2+qfMhtgQvzQ9IKuzaYLcfZy0tLIZkLH0D7t3TabxvwcIEAQ1LemoOkiBRV3XiC63vPV0fROsXYI
ztsV7gjnYD0DYpf6MWDmbs9Q47gDCg9VFLidG0f/ybraVT8L04hVoK/0lPx0HUV5Braf/5Uosou2
Orpy1HjZbyvwYtjJXIgS2bmVp7OWWjG0bPYY7851K9LBPDH52jsN2SFTf++UpMMU6yS9kbRuqz5R
WVWWK2TngVZ2an9JplwtmQ1dG0fP7501IU2GIXJvGKLbTCtqrbh11DoKrKHsToVLtakUJf1Ae5nP
jx/GO6a428kTaKZSY97imDsudnMwVSVgaBu6YY3+fVIBdJZgsp63JEuPpPeyuQm75dZd8iJvmfTV
xC/dwJgRzRPOBZFh5zplytNJI9cSfGFONPZcRnLcmhqjsakGTY9fcrP7nrvgfOduUS7y/zookdxx
CVnTImHEHOyRzZuVKBWw73SJX2Kz7U6ttQ4n05viy+OPtMu8+c0IXsAREnQCjtw8w9mcko5NWvwi
6vqqAMTzvcT+q+5HkpbqOfUTMm6aRUDq5fbBRcUxbjfPMqoeKseQvCTR4PrgbqnCD7N3UPZ+9+Gb
EJrYmbuJfgZNRdK1zTdS9KSzlLpVAlMxzHLyR29O88+Liijzl1VnBLA/ZO1oU5Bfs8avmX30c9Z6
Q+XnHeK5EkBTFUGd2Ew/Vntmk/0xFJWjAZ9N3OggeNydER4IIhLCbomGQ9vmdke0KUY5Ko7LFwTF
fhNVRgZVld8rxoUdVPd23sTGc6dSf0DumNrO5jtH9Qj/KxfVy+zlydmpO/vi9UZ9cBB33iStwKin
nYTn0vK8XU67aGtVW3A/jElv5xPSDnXvryPi+z6CQWMRrvySRyqi+z0kBOKlBRDP24Qg3K3RwRYF
7YnUJWNCJ+hkexM1S+TA5/Wamn18JKqyo6HSMONWU6W8OcJmlIFv7Xmz5iWVvTrwgcr1Y1rOcdhG
WvmPuiAweoFolw7o9o4eI5/rKnFePC+tp5OhKEl3NRrIPQcZ4+6x5HEiZePmIwxEuGMTcJZRymgF
gCbBkkZ/9Msa6JUSWnH8PZ7zD2lr/2Y0zofSOOoy70tA2OXOIIiHiSNb27f74HZG5f0fZ1eyXKmO
bb+ICCT6Kc1p3HfpbCZEpjMTSYAQAiHg698i3+T62OETrkFV1K2KKBkdNVtrr6arqgTzoAhJSSW9
NOZlnJnBJYfWsOSSJAO/bDo63xPj0G+l3wZPH59fb57L2x+B9ha4aCBagY75+o9g3eT7yJpKUCko
7u6Ai8S6QFCRFxzaBr7Jacy64a5mLbRQH4/8dkcBagIQBF/2rX9z6liBgJ0eKqQl2dekV20aqGhB
z3cNpv9lHByWeDDDrAK+LKdfGHawjxwTaNt19KuqV3PvekN7poR872tQEwAyRF2HvujJmYn+KCcD
1ta+U1F0hUY8gtkbvuSfnzOADNg6qFJx6p2MgkK1iWmFt9GKms0rrKyJzTsy23Od17dnAl56UEsD
ncRDAnmPrydtDio0F2YU+Xg18wwcOXWZRKbPRdOf8yJ/b+a2ZBs4rwGwQVX1eig/qR3Dm7pEd0bz
byE0l/ug7uju8zMHsc+WQwgjUMCur0eRgy6RF8fKvTfVS8E94R6MI8Izt8Tb8xvT9p9RTqZNge8z
4EFU7m3E5a1cg+5CMZ/uRu7Qa/TZo+Ljr3pv926+z6g7Nmn7aQo7Ap+SGWgQKmwSmmO4xj/rfpoz
sFWgpV8uRAeezMcjvvNrbY4vm3bhH4xycmhBAwAfCtKW+4otwz52tcjZnKz3H4/yzvKD2gQDhegu
AMc7WRNNX8IORqhy75RDtcf5lxxsy9wCq+Nc+Pm7Q6EhBLBmc9I+Nd6yo0XZ4JlyH9XBl0XOQJYj
oVHzyObMPfPu1AXgNW/MRYh8Tpag79TobMAbfI+gVp0a6niF65vg8wsdFg9beQghDc7Xk9u80WG4
VEI6+6QxfZiVYVVe+d6mEPr0T7S5WqJIxMm6pbS+3lC44q1MJKsOoGC0t45o7aVwVJItZpA/Ph7q
nV2FJgnEXyjmQSg4lYl4jVoxoSM7GEndy7Fc4qN0nOEhbsLxRxBpfQ4r3LbpqwIYYcuogf993wag
nyxyjXsSlqQ1OyAXeVap7b2Y5VQzH2L50NEvqGbLeNfZgMkvXj1GOoURwqB/m8hoWaCz7fYiVeXQ
3kIL4tk7A9MPOIFBORCkUndWZjKKxipdYzX5YDuZ8meJ7K2xwGU7A1+DdZ7KB0Erkbr1Gsa/wj4q
NxU0cdlNaSkOGKIGM+6rsXFeElgTxLjYtOx2ZBhZUoh6cKHoryCuge518t20ttapM2+c8RdYzw4m
q2wlvkmYhyOZOHF5s4+dBjTuj3+5d5Y8uMbg0EBouQmRtv/9PyClBjXXh9cQmMCWdQ+wQBU7yHT+
h1txK81BEsIrEUXzyVI0U9SBqbfAl71jQQF0pc36FVDH//At/xnl5GyHfCr08HRlh5KIn74xc66A
Y+QfD/LOaQQgA3ZGoEcAYfC3rfCfCYPdpGYA97HU68luonSFdmpLCtatn3UPARi50XDRusVhDpzo
ZChEGi1+2zQIlEMGyUEEeGNMSpD91rg7M3Vvvwo9cFR6278BPTt9UEqwXBoeUn4QrOJFBPuXopyT
eeet4DV/dgLRtgXzcGtb/PO4eD2BDcTfYdzAtxVmsV4291FQJFUU3I++z8+cgG8XN4ZCE3fjsYC/
/0atXzaD1wdg2TJ0D1Pc0H1KTHKOUf/e3G0aW+j2AZqg+/36g/pRTNLj0JyWkqNjKBKT0YV/hVHS
Od3825E2LANWsZulFlrtJ5culKk1rATd7tBHlogMbBA4eDJJ7JS7beKee1GfDoffZ7vfIbdBVx8F
4Ml+QpO7lmGTlPs2XuA8EtOG1gdeNRViMl3D1jNw0GmptA0H/R+euGibQAl2cqYHivZupIGmwREC
7KaWq0syeU0+dNzsdQy56eA27pk65vTm+jcoNvO/eQVZ7WSPOcDq4JQKX61hIezRiaahWALtHxUE
DNeocs/5x2wf8d+LC+P9E5JsIJGPTz05CUuYK6wQgjtoDnJ4SKnhj6TkuRn0nY0bOFoQtWuFPfpt
feaR9c6PibfPBlJuxL83dh9lD6pC1a3VgVGvSZDaULUPCwjbQ2HXUJ07it+Z1o33hGoe0TsoRk9q
nN74pSajVx1IhUw9G0tU9HxAOFRVzzs7Jct85gA73erbvIL4hHUDXshb1/AwYszREgNWfTynSawR
9Nm05+J03x/lnxUloES8JF5v9TjuZQsT9OrgL4gHRJKZzpHt+Fm1B77lH60VnwPFAECY16MQD++6
QDJ+CJH5DP2eL/UlYsiqKxYGbZgi1ST4/OzBdQv1KGTIG/fj5OdyF8Sk9v6AEcexvUWWqYEXJjln
ovbOEtxaHkD/oegGRH8yew1P5niBR/3BaequcFkV3CwOpXtq6nOg7ztnCRqUeErirER341Sg6GhQ
buvaxX3Wq/6BMZA1FA7IwmO6bNIFoch7E/TBGcXA282NXw5OC2iLboXw6eYOljWhnbuKwxK73bTn
40SnS78KCN9ZOIcPFzY0zctYcuSI1USbKJ9HKGs/eeshSBv8qw2zAZMHaOjJ8rHcCcnI2vowBrx7
tCxeHo0Z1cPnrnGMss0rms4xXoBA718v0h5OcAEnPj+4/WAuoa1dM3gi0BteyuhMxfB212Eo9Bhh
Crg5dZzWqAOU/2NHI36Y5fy769w+7wAP7T/+nvcGwYEM9GlTYODae/09bjAKRyNi9AA7H3nnRA7s
w0K5/vx4lLfnIhqKOIa3k3iTA59sAQAsvQ8UFbofFfA7t6miZyfY4g0rRhBfQqv1zJJ8b0CAp2hw
I7ME4NpJyeDrsJ49u9QoGQJxRZuKXPRM+BdI3hh3Mlr648cf+M404niEjd/m3gCJ68myqBbwEStn
bA6BknpHrWFHyok9M43vjoLmxyaGQ+PttM0i3Jl4LeLVDiqeVMZFK1jqWl1/O/Mxb5BwrHJ0LEGH
wlnvbr2d16vC0Nnzew9gSj1LqW/WoJnKXeJwNT0pxDz/cQCbOZdj34njXGqaHHp893oUKyTLeG2P
lVc4IwQnV3bwo/6+NQttdIqSFb4SPAx1WLC6Ysl+G0YVi+C2QeE9JS8T1vmUUalsn0IcFPd7Omjt
Z+60Is2hq6tefnPLkfp5BUOq8LEMLO49yDz6KB9XEJuPlUcnfUVWBovr0qyMPcDdK6x/VbJUIq2M
T5w2nVqHDpfUWyMGr68SlBj4bsTLXgyxMz5C0UO8POhdBWucsh/dHyWtlqXQ1C5DwVoeNWCjwTkq
q6H7uZ8SwqEwpo6B+Sp4bXiYi7LzI4aG02wolMCqIkvKGm35QXZRH/8RlfKmfGZEkytYYaxBNqhw
krltPTZcLyZc3H3ddK17z2KkuuQymV17yaSbNPsaZ2yUT7KDnU3iBK33VIdJl6Qh1refoRNUsdSO
iHUy6SAQenGz2W25VwHkGzBjSSjS+eBiJH/B0L81t/WkYpra2e2CbJRa/ZkjNHouyOos7b2OY3jY
oImI9BpHIVomT8QM5WUbQvGSz/W8RsUYC44z1y8Hed07bWR2jhM69IB3lG0flwp9o2Opy7A56rUO
bG43c5zHGe4I9ApExAZRZ0Ndk+8w+Yss9Psgdy03GAUudC4kDPrFQc8x/Anz8hKlx1RJWcBCiMsU
EdBdUyxwiGcsTWYc1hXY88TYmzhAi69QcHJBzGiTVIhj0rhsGZgnQSjuyLh4LgwpwxFmNsOyQKzd
gB885nYgQ3QtFhDkIdSqFM0Bt9T2rgm6KvkD4XCV3Pe9Iuo+8aapSd1o8uowXVtnaA916PjRy8DC
sS/m2Bv1b+0EnbekZctmQTLlEad7HKMxwQ8Qq9HOF91ovOGiEeNCrjTkPN2+cRJeFaUyomTHGpUr
fYbOmNLfdvZEdBMOlesh5I1Q82WmwKd32hFw52HNTOy3BQTJ8digd82x11wzi2Kze1FHePjPLFth
FSRoOlYMmymdmOjQTKO6m/8CRrM071EnDY+dU8beDr0Cye6dDRnftQOIngUDu0BkVWI9PPPsQsSu
m8fpWSuiu2JMDAszrJlJp0jsxalUrgq/yjR0Q72re+PJH2CaIylb+XPkHKnTjPdrKGGAn/rNGpc2
pfEwJbdrN8j4QRqY/925vaXQGCfSunxN9RqHAD8hrUHRzicZ3LgT2r+HLmSWPrdBY5ecIgMhSWFO
uf0/jbBDyQkXbLyYETTCd8ofAzcdo2WI95PHo6QAQFjKR4Vyk6bD4PEfqjOjhzg8M4zeDmaj7BeQ
A8SBrmSoy8NKVqOKSVWz/eYEIxNF7DZ+AHabNv6YtWyybUEMHSL4J9ha7Ri4VeLWp73jsRTtxqrP
YWIcitRr4tH+soj2mo+0hYVg5kdSAweQE9Uk55x3pLAlZKQwNapb/TyZhDQ/48XlczatLIEhI9gK
0R/SaqRwpXMbW76XfCTZ5A3HgFrwkuJ+iQsvGPo7T6DKyOQY9lXeheGU5KJm1ZDBe3bo7wWi2y+B
A9q6oHAbmpCFGgp+VS565enqRLUAMSwx4328Qued2lZODpRtZfVjA3IZT0Nt9ZrhYiyHv8IR5ZMh
ms8XqzRlY0BViifZ5BFvmZ8B3JxinVbomI/wNlpm1PipmfjY1inOMuFeE974y5H4DXJ0woVy94su
1YwFULbNtOahrB24MScQuU8yJX7thneYWboeuwQ6+Ec4YwT219ybcMzlFINanY4D600K3z0Z7nXS
hl4mzWgl9Gbh6kUNFD4ww829jg/iSqzlrOA/oPR2fFMZQrQGem59xxvNWRr1svkFD7ipqqF916PO
eTTCDXoNFP62YWoVbCSHuQ/JZV86zBxXvwkxi2rQ0hVYtuUYpxH8I+MLd6UduUjqtntKQO6aLhhZ
BpnyZGUXbT+7zkFgVoOdmk0fplZgmLyWHvk2JH5tshlRTWhG+8zwfEWaQ3hd49J1bniFFTGnvQvd
53Xs64Be9P04VXsZiTj6JepSrDeI0Z4G3Fg91cNhFkusYLo+odi9L8Ok1LfQXNGHpKsBHsnVH7/G
k09eStgyI44aN1OZIcTJXg2Vab+hhmB3ajJ+m2qFHtzB4W74DbLC6bmXcp4zoPSrf4XUoii4QPdw
4imf5+mv6NfgT2lnlIS+MH19kEhtx7Gk2OACIEgCmAfd1JE/L8+aTFApgVxXxbu4XSvsIo+tYYRp
Ckvz0ASLxy/jkXBEkPe4j1uk4ag5vAbjcKp/N3Al8D1Yxnq6fSbQT7Qg8+sl6hDXJ0M6pdhxa7tX
IHe2D8xl8ZjWY7n6ewMfObre9ds/PDedqOHA4jTKNwzrFsX6LpHaTJkL85wXGZYBAvEm0OhTMYjR
uXZ6b7wjA1D6CyfifbWVQ0Gdir6iBpWFlG7urSb45cwjh6mV4CJ48REZWGeIcWHqwSkD1aRBCL7k
tSkZH2geIFDmL7GCPGE/OeWznHTLi4VQLv7WeIDNmQTd+7P9VlSCCbrhGyEQUDakoK8rQVQQLi7E
RR4obsVcBU6YoZME0lzjhfmZshP/V68xotdDndTQxONkAQAoDy0m73pmjfzhxvYc8v/2iYwXOIyZ
Qf3DGw446esPQuquUPMytQcOsc2xDQwaImQNHpZY9s88HN1czLV//9lPQ+91E+zjkbWJoU7eP8q4
eoqElAdNZsHygZpyK/ncc1q1t1ADjFrQc93wRJBgT6GGfuIubTufHebWb35MTaUHuEHPsZsvq+v8
D09hCGphcA0/PFD0Tn4vCtm1ty4lO8SwIXGwrbzqqUNNvWQK9Ktz7Os3n7bRUkFXDgHTwDHglDkq
V4Wyl6juMEc4Cisnbn5hV3qwyWzXx49/rTePR6wOYHfQFcJXZWNHv14itYLlNHCn8WBK3JK+49YZ
T+wzLPphFex9WqMB30JohCGlDYGfICn3BIUKFdezTSiGQ/p6xuZ12CxVYD8fgA/78Ze9mURAF1gW
gNeAFcI/8uRd5y6DQJpCAIpBvUQFXifhU2IbftEtzfjn00OhPARLzwNsD1fTkyWfQHEUmRVDjQlW
RG1inpqm5vtOqHO21e981YYZgmIOhxq05U++ypm7ybB+JAfil8hHILjO+SZ6mgJ+ziYrPj2jEB+C
sBLA9Ci7gWSc4AqEzFEl0RA4mMUn+ggeMf0p3SFSKa0q8ewxWt6zCh9aNGvH2+LjOX3z/t9GR5MA
nADQUWDs8HphtqQauccweoXX7w5P8AhXUniOdvbeKKArA7LEGMjQ2ebgP60+vEFUgCcjPbgNmgEw
7DS5C1eQM0fi6SYDHgqkBD7cYI0CLzklEeNIVJvGNT5MksTHzuvXY+ObPway/J1v5LmpO10jEKVs
bRYsRgwG+7aTjxrhoBbNsi0PoMF0u26Nl9z1tN6zhJ1ziTudPwwFiuq/1rIHNPTUYZzPBnyhBdAr
aoMga8BIPRqt2Rm48+38bRYGOOY3x2BUUdsH/+dXSmCCnDhzGB9mFn4fGbka2rBL8XS8t+FanRns
zSch/nw7eXFQ4VTEP7wejEv4LZd09Q5gFiibj4tGDdrxRvz8eIG/+ZV8tH0hmsX04VH/ptpg+Jak
DIk46kXDpFCIrs02zsMTm1hw5pR/OxagSJxN2FKg+YE49Pqbgti0Yav85ggRvncx4OK6gXmFc2lB
nD4zfdu+/G9lA6h4owLjvAXWAjDyBJqu6WJrmTjNsUeMHSmmmtPwF+9LIBorLaM7rSALuKVTWYur
iXXNgzuqaTp8dm7R5ACZDaoiCM7AV3n9vevGL6sIPDq8QTE42TPzTEawY1IRsHNhI2/XC2K34PuE
HxO9Rby0X4+FJxqI5qySR7Uis3QewiCPZh7uPv6iN64+mFcUcOAAIxhiI5mdDFPiTwhpS9tjZ/FQ
RaIyTuZ8ad1JZABa4qcxQTzWEZAFEts6q+flKobWdb0tm0X4QB6q1T2sSxx+IZaNcHioEdeRjxB3
8bykpUAwuh7i/rl0hHUhxarqpM4TFiHCVkYq6ougn5fuoGZ3nOGOZHr7BL/GYLpKVuQiFb7uzuVN
/D/y+nopoSWwdfX/yUpgcvV6ZunY4CGSxNWxoRKlzw5vP+uKoxu0fIOilj6evga+MuvT0K+z/21W
VBKe4r/h3g3YDnWQhwEEtTe8AT3mGmpaNmdBOeO3QuTOSu5aJpr6YAATAcdKkLBXdAIJ4KkF81O+
TA2IPRkEAO5wC7kzm48dQ+O2IJHoeTbRnpU5ACbmPI1UxUhaVUtXF0vpOVPR4aEhwjRpXPvXoHPi
511DWzyz6z4ODpNFBHLWVR6xsN8wg7he50byq071MBDrggS1UVyvHsvUAkYcxLK1qm6iCgaZRWBK
q1PeuN5yGTSQ/sBnnKNTfxsNUdzesqH1wjtstB65ipUu24zYpYIeIMbL/5K1snceliDh/gXO1Ki7
9IWo2nT1vOUnXu/KLdgUyfmGIMkhPoIHAPJVSjQ03IcABhT6b73OgDEAifpIiJBRqbOyrut2x6CV
F/mKZxkpKrnFGLEmjv5ij+KrLWyOzdEVbW92a7s0SYZgpfIXaxqYYnoMgUDpEjtBk9olRJgYN9TG
+6Gk5CeuBNlisXOpD+4aGJVjvyNzvh+a0X2w3RI+OXZamruxKQOn4GXd/YSq0P3LR1o9LMLVMCSE
VS+QaWfLugzq2Q5wpRn5Fw4sNcmjMOwfRLTOd7pzDIScwexcjcsY2J1EiiqDBxDKu5ROS6+yqJVQ
ljdBFbGspVOTXNVNFLy4LRDuAg2KhnwFSuMvV5VKyl8wFxVlTjqfj1lSJ2xlMBGK1jirp2B4kqGC
oQHCL7TOXN0mfU6ItcB1Icnk0x55MAl81V3mqifmJou8hMmsRb55tbTT3vZQuF6y0vd+WO2vza+w
YnF7ACynnEPgL17zMCW4+BEr41InHfooudPhOnlrNhGHkS8QR9Ontl18sWtgJCWrtEPZUP6IVR+L
P0Bj2y+CM2H2blfb4Hap0ErNXV+BtSFXgZ9kWeFm/yC1GKqsdQIEWE18JiteRm4HLxRHOWi/0maM
ryWTtbnphOP+aFcwqw6UdbGYMnhhRuYumXWkXmwixbOPZKzqdppl/2jjhZBHCVcGjUZ/vQCmEvMa
HmPdKwj83cg2z0FSL0G+DAlBUCUw3L8zWtJTulCDmMUK7ntumriOO191/tD2V3U08SfYH7kcxA+s
/NQTSxk+zbZNxr+cluBVz0vjslRPpXy2PlfjTTVOJNyFrnHdfdzXYXDR9eBjX4F6K/170ZX62vNV
AGvSEHr9665kA8/JAHUmwKQe2J2HDsR6p6ALrp/QHMBubIBMkxTLi0WolPAkuw6qWN0iOQCNkQDO
GjpjXkmSlMAjuy0ap4bTAQL9YJsGKLs72gpRxQUtgeQWkQtVa8Z92Xrp6Lmiz4G/A+FnEY9fXCdY
60uAeizYLSg+WTa2Cb2HS1kT5CtrxwZGIXRENkEcjwCjbDXozLMbjxKQTXw7+w26H2G0hBOCFxcF
bYTxuinjdEBvyTfOMKXB2AJjUlWovTwGKR6hRVFci6OlfRtvEiTYSPZhOB6iuORNxpmD3BtT8wBe
RxEVLNNomfymFiklqYahAlrmQOtEFohqfeSo7Vjhedq9rQgagYVHeH8DaT9md6pHfUSCWf8SDuDa
Fr7H/Tv4J3Q1XPfXtsmW2V1f+pWhUR/AX+lIPRglFmxMYkBPKAxSZ0GmTBEJpQpY969fK1M19NJb
aOntI+Ddf2pHtzDambopwFnslWHusDn6OoPn32cLriWSNl09XuMZ1H43iiKVilExAcKl/T1BK+03
8gTWX6Oc2Dc6ojeQ6YT1XjZEY4iZI3XT5pbiegBIEwFc5W7wUmtefRd1bJNsHCHVR6YTnWzqrNAp
52hdx+zS4j7/g8PTUylYXZaknT8TdN+g6zQ5n1z1NTBrnCBOaF2hl5Hsaxw5ZZvzGZ40hTCxAPt1
Qjw9LMhatKeZ39/7fZv8tJ7uaDYHqr0c0G1coYJh/QVPqCH53CAYAekjdB1SkpSWF4nQ9BesvZBy
AZAA88kSpyJpLZJkSQMN0BSEXRBN9hbdgRIPxsizBdU8TjKUKCsYLjScVN5AQnFZItHkpbXrBJiK
iynFrELdtSDf+XfD3dY/1iExdTaGHdi6HZ4Yt0ENgUHhNZBiZpxH8e+IKvol8hfXSSssYTThKLAu
s7aDBqdtmnAA99wB3zYpgyDnpZ2GdETCOHKdcXj/KE0UeYCc3fpPMlr6vbSIZSqaYTRfp0mjATup
KPnSVEv0GEnTIJx5WpurcjUgA8a9MTqD3QBKKDZ06Ao5YDF9Rw4cxX+0MHDP1wHRa3lfkfkaguqx
yQ3K04PTJZgZKDxx/8aRxt8ItxnJc1MFuDAAYQ0E91k3xylWiHvf+6H6PVS4u8EOErTNSonLp+hj
Z7nHL2e/joMMnJQIrR4pEpj6VEfAcFOtK+9aVHM0F0k/CJm7IG2ZtAN3HHFU0GJ+7ZC8OKXCQoO8
Ha1o6aLp0uNgmIRqCjBJ2Y22I0xpV6bZg+uLke3xbgiOFJe7B5F21AfpYMuQ7cLWyMdG6Qi+7EuD
zsFEke8L/7kRB80sgJc96LZtCxBmyiZvYhk89hE6iimKT6/JZrsED3xwLKyyYT4e71bH7yI4Cjfe
N2fFDsGnG8WzeHC752YJR1gvwtn1d7d0sc4gyp/Q/ChXiHKIQQf3Ug9L+9PBSyfAZiEJ9m0Zc7dY
osHDDDvz8tNrXVKmLOy6sgBHunb3aGPCLmSeKXp6NWe6TpG3h2u5V35rYF0TrnVGeqku0GVY6lTb
hsGtZwKCm8GkcXiAef6C5jbo6tewNDc1gO2gj1PkNLl1Pqx9zDNlomDYrwZzVtSrL3SW+Ai5zGZn
XP7CPj74ouG5+K1F+/hO+sk0oFc26THVSbh2qeymBbftVPd/AOuaPy7wswRn9uA9qx7kggvXlS7d
s2lSV96wgr4O/SBuzVX7aCOFZcjRA1ayfUThpb60tRy+ByWF7M0jzXSPRNxe7oBmRY9Nb8nXGOED
UTpZwIQphDUoc0W7OI8R6AYPEwLEYQGua1h4kNllyBZk3uwUwE+9q5X70ZC3wQpL/m5a5Yh+1opJ
0rpH86IMwnLe+qH9RY362NxyIpMKgSpN/SDcMYYj+9xScli7xrb5ZJ25x/bA3Zd5U0h/0wVHYK70
ar+HiS6fYG+cdDjTUVOl40qRFezDjXBKyUB6uscLxTosC+dgaQ/Ci0e+N47EbgQ3m5uDmoLavhi4
/SzXKMB9Jxcem8hTucwwQ8bX6vLQ97VZd5ilpt3PbRXiB0W2JOj9xtfld9A72HKLwkF0X/3A0U4h
49nXmUm0mK8U+HLDPbTPYZ+H7oRXWk/9xu9SBJ7i8E5NJ8a46FzK24zpgVVfZyV6NNNxn7yEZbKW
z9DaW7RsZOnIYnRdC73PVOsRIklcI9eg9fl9XlEdxc/lZkq38xQdZdHGY19fmCrEm9fCVmPdhWVN
4ysfDb7xZzDGg1O4cU2THVIGh/AFgjqDKSDOArKSVKZBbrUej6WAXOJ7IBHJd5NUlbMe12Wx9IhQ
0eWrxvrRX/xoJapKa0id1HUL8Wx4A1aI/wQYijoFJkmELK3mUprM0YilO8IkPBkuw6HHSweO7tIc
tSWyvrQOaWL4ZVoZX+kAyaBZNIkg3PEaLV5c1x3KTag/KpG5wqj5gCIisgAolZI5wdPK/gpp4HjP
sOxaQJ7Awza+ilCAfuk76FS2LqfEZdkRvD6E30k82hwkTX9DjnFTPRlny03KHDxfuqztuqF7DqCi
JhkaLD3uuAopvRO8cEdjCzVPTvdzaQ0kqUhcUsmlj9eqd4PkS6fZq4WyGV05Xzo3MK9CqiOWok+x
5FnsVkkx825ujhLH5XRD5haln+f0Nr5EYrhN1jxuQQL/YpF3t+Q9svialJZBF1yCT8P1TrRJsB4g
JwrgyQqMSv5uKUccN8LhzZpWwVSSDFIXv91JkNZFHls8YR8bXw0LfGmWKLypaxWZfJ1HZDeCybAu
f1Q/g+mXznKBLd48SJ8VYEDG8YWcZtEXXeXqBz04nbdHN1LhJRPXQ+NeKAYq4g2gZ4I/dJU62Tne
IphNEfORqItQdkl3Bl96B8rCiQkqPgAXgpbrKRboQdQHH5z2yI00hazKMsPG/QIgdDh+DLm8N1IE
YQEAM0jCgJ69hh88HrsGeGR7tKRj18ht/75GHICHXr5+fiBYFUE4A7QbNqAnQDv34464OKKPaJ/a
rCxdBMYDz8gYZFVnYKTTjiBAQBeM2QDsR4wINOn1N81zjSpZNt0xkUlwDblJktXN8AzL2/mIE8Ur
QPL4+/HXvcXHwEfHNKKP4KNf8YZ1iYKqw0O1PcL0JMqNVxmcHJP36R8LbyX0HVH0ol+AHt3rD6td
B1YgIpJHRBJwBL/YsblgQMqW3IM1wZk1+HYWNyAf6r4N/IHlxMkarAJoTSqJ19iGZca5E3ZwgtDE
DIdqHSo8+3RAGhgAJctn43q2BCXYmuJf4P5iTZ6A077Gh9Wz6Y4RzjORthrAdDr2MZ2Lj3+1N4t/
63Rij8HTattpbyTpxA9XFwyZ41IuS+qXoHHEZSIzB8DtmaHeoPvATaEY2yIIQP99A7gHCwisETwJ
j8vc0b/z3IZZa7oQqWukx4mops92YzaTEBzZAN2hh8PKfL1UJrgMEtes9XFlPX2i2GnP4ByoX7Fj
xCNCqvmZPfd2A4Al4G4WyWgqJNCFvh5Plb32SvBlj3ZwvCxUUfyopJSfbidgFFSx0CygVYfq/fUo
oSy7FVSa5sjBGUWluSBDN/VGxUBhhMn8OVuhtx+F1vvmvgyNUgT7gpNJnPs5AX2u4UevXBEWyxKj
f8TwVP2sLwZa0rBOAtd9cw7A4XiC5PsKKC/oLAJ+iXB3r9iA+4yi5djq+pyU7M063BoyCH6Fh+B2
XJ2ejaosx5EgbO3otF2f135ingjph3wKufdcJvE5Ev+bLbaNB6gJ34Y+NARKr3+xMVz8ca2MOIYa
BUWzWithtivdq7GVzvePt/Obnwt7C9JPKHXg9oGy9mR1VJ6G9YVj1qPxuS3cRDp55Lf+mXPxvVEI
9O64yuC+8H+cnceS20jarq8IEfBmC9AUWKVSqeRng5BreJ8AErj6/4HORgQZZNSZiZ5FK0bJTKT5
zGu0rSByQg6YaioB4ogi4q8myudvKNUMzp3O/sX1iwgtDAyABIjxILm7eS8tWaX6VFtqGE1wZTLh
teFQwHH1yypf/IyifuxPabz8eesarvIVPDN0toBnWJu718vJ4zBT6MJZeN1hdb8NmqZI79xOl2u4
PpOsIKh04DPbNeQbGkMBHo7bCfn2XlL46pX8HjjiyiiETywgNzvYoO0LVqXknblb9aFpKsNuHoQT
ACjod7dX7PJDrU8Hw4C5pGy9vWnLos0p7bV9qHbSCbIOSdMpf4zj/NEFXBsUnXnvZb44wyvtaG2p
aqurIdvk/EzZqUn1XxIKKtkwv5ZdK45eLLtD7URGKPJ6uhN2XK6jQ8cPMsS67bl/N/EUJDehLao2
hlnvxYGDt7UPlHB48zpySfBWAVTgnSTqPZ8Vi2egueCIEPWK+D8nNehkotwSt8EwYvz8QKvE+6BV
tXlPIXn9i886cGt8s14XBFZQjrZS+2MfDfUoC8iKSz3/pxpjsxdJtTyqs1Y+zDRE0dnNM+uLRhpw
vL13Lld2HRoNSnY8NKe//dB/ev6iLrNs6dMpVD3CxqIa5lDPqHreHuXiDl4n6P11feUto1t2vrJJ
nnS6KMcpTDuNliL6bE9GSxfM65d7L+a1odCmgd8EBgrzyM3W1FxcJOi5T6HeGKavStntZzd1gi5y
7zWLvSufjWiADckDwwZdT8k/a4dwR02cnwG41orsO1zCuKE9ZSsyQGcKt5uoXaL3mjNYP8ZEjkWg
xqK+o192eRBp/YOIAkDE8gITOf8JosOrcEJOOZwSOAEHfURQ+0ehUo9zSkvM7yc6M+0d/uu1LeP+
v6sGljYsr/MxDZHqYqDSH7omdQ91gOyIwYbz5iMPEAV9d+jEiK5fBFozJY1oKBhFAR2/r+uOnmQh
Pt7elxfybwTdoBrJZNaXwITidz4Xh/5ehW7FGCZOAjG7Unpusciap+WZKpQ5+KUhtBfkWWaNi1Ut
In+2bbTuCidW+oNGgbs7RkUHPSGpm0n4QnZJvgcrrWX3hDr4Jds7AjN7QhgMh9D42+zrRUlbE1j/
GLKRp9dEs/s/RT2md1b9ypbmlHIZgFYkaNomPljx5XaCSx+CTlZlv2dLx3aQq7JMdyhm2+lDay7z
r0lHF+KAHUmvBrXlRvdKAld2GGgwqg8ohwIUtjaRh5a10hG0UshlK/eQ22r7iGxpt7/98S+fzdXh
GTEhUnVixC0jLcbNE3uTVIbEG2XPh1VTLZBdoXt+0qLm8S6JFCV7Rzc6n98cwaGEZjBHQmByri1B
P49APs1RLkPH68Qj1cUPXlZ2bz+nRDcE2uZaViErOt/blaHH05Qxv6KfEfZPtHLfKty8t1fx8r5F
RZbHmStwzbwuADOSLnhczzD1BMHgDuKNk/kOmv/W3sF6/q1KuQh0gXsGBrTCx1fw7vmkTLysZY4N
RahVY4ViW0GenM66eYogB97TObt4lxkMwieJLFsEAZHNCuZVhO1tbDhh1rrNfyn15Oo4iN5VHtSR
y34HJUlxXkWt5V8MRPOMIEElvwhKnBQaGlFW/j2Bk0qSM8dJ+Z7nwGle5jFvPiu62YmgLfPkFS8n
T/ozne4WCpUYG/GoizyvgpQazvdxmVJ3R621/E2fryjDwiuKr0Zi0XKacFBQdohigfy3jHmqww6p
FYuutZqnnyiQmzhi0OSpDp0tvfjbAvHnj7mIQv+FE2BZhEM1x+MHvXJ571uI3gOOn0pqvi64ZraP
A1kGUBGd8HU/LFEvAlOjVuqP0hnv+clcHEUW2iQeX02812rjJr4rh2FKstSwQkWon9HhNLlOx6OS
N9C+Cmxdnaa7c9FdbFtG5Cal3MjnXVn05/vISi13GUVrh3QOZ+3QOzlC4jGsmTQwlnh8c5gFypwQ
ERFpkKkGx/J8uNScumIGuBEWlouAQ0ObXpTRr9tH8SIYYBCiSIxe1nyXV/N8EB4GkYx4ZocK/pLB
UGl9Sj9NF09mnrQvapnbd87+xT3NgOa6jORqnMWtdhT6DV7jJiMZooeNhBnRUEeTW7/zqa6OAsMb
qvdaUDI3n2pKcg8ymqeG7piPLxLM1+d5iu+xUq6NgtYActVAmyzKjueLRwcvqQ1Yo2Fi6O1DplaL
T4P+XvHjcttBiefBwe95Dba3+qO6F0/st8QK4drqe4U2UlBoFQ1P07j3vF1OCO7L3wIqhUxgypst
59By5fDrVtjJtfEhoUJlCPfeeckuJ0Q1mPYAiSCp50V1ZRX7jHWxuKEZybT4pHo5tmuWljX5b4R1
zNfbO/xyTlz+FmfW4gHgtdlshRF87yS71g1XsfSvgBXTL0U+35NcuToKGbVhGA7/bJUnq6Htmyaa
3HDQ3OFLOybDo6ak8svtufw982cRHUUB0KRcySj6Yq24ufSwuFVNmMleSKsDqhU8ZJEeZhQI2gCq
lmGcHGN2/wip5f+LlHbMjkmsip9Vir7CATTDogG7LCLtcPtnXfmgEAFWQcxVYph/zs/BVBax20Yl
HoC5ltgvEsBI/1BaZb58nkGG/Lk92pWlBnmKthTXIiWSC15MH49NO0lGs1Mr4LxYBxudm93tUa7N
CRYMVnY0mRA7WP/8n0RtSIZazaPeCyeceIF8ZWooYXwD5BuEf3uoy5cMww1qUtAPcPImDT0fao0X
aLfzUS0zK48uAZi/oJdySju18pXYUv8Y6d1DeGUVTYpM1JfAY68EgfNB66aoVbhmUTgApQsatSgD
dZjuiZdePi9YYK2mb4AREHDY4oQTMFZCM6IoTKB3Ptdpmv9Cnh2B7BE9xJb6z53n7MpSEk6u+t8a
rTRobuezaiYZmRZSCqGIB89XVKj5amxnn1RqjjtP6/THehq7e7aH19YS3UXMr3GxgBu4+YCq1Y9J
NGVRWBW81K47qUdPX+6Rfq6OAosYBSkHlPlWc3ZGM8E05z4KjaX4habMtE9a980pNJ7M+KLw2NDL
ogm5/oh/tn2pdk5ObK6Eo3T13WLqyqEo7PxOlHzlcBFBoQtPSQAKmLtZsKSFHcijpoTS1NOg063y
UNoLsiVL9fPNZ+tspM2LploIKMQRI3kNYmYObP/HWLU4wkPtloBpevxKi0jp97eHvTpBdjw6o9Qj
KHieL6Ne4TabaCxjMabRT4oFWh9MQ9cugT213Y83DwblDJeWte0Op2IThhAFY21HOT40CUFeDHzQ
fK2ay93Qq9ad2tGVPUhvk8iCWhm3/Za5t6TGAjLCicJUdhGSGS18c2m/Vcefd5TCN1UWHlOYgtuK
Quphg9VLUwkRrwcTqGYgbO1BPrx52TxmgqI74dVazjz/RkLJazue0/gUGX2xOuV6+7LujKeahsXL
7aEur0E6f9yxJBAwmdn350MNQzoCElzmcJDJ/0wZ/fEy43VRa8xNivx4e6zLrcdYeDqserDqyio6
H0tvcfeKx2kOYfAZADDQjEcb3kUSxpt2t4e63A0MtSpgk1YjB7RtbM6pnbq5pVNJLOwp6MA67dJF
vFUd82/XSqW6hNIVBdotrCRuaiKreTLDUtHErnaSX2LxbPBdsr7zEF/Oh6oOJVGH/1Atu9Atm2pA
+Rq5CVIdywvGe/kp93p5p8Zy+YF45+nAkZpQQULE6/wD5U6UJvih6WEkEvPQ9PjHeotb+YW23HOS
vTIhfNeg8/KBaJw665//c5sD5qicspNGiJzYKuvhApCUufPmeB4O4MrkZemIJpxNDlnY44inpW2H
WK7Skx3cH0lhv1syc7xzq15Oh9iXNAguNKwg8A/n00HuZjFqJ3PCPtH+E1acPpi5NO8Es5chBIOs
04BlSCi/7VNF8YTSRtM7Icoj1egbjQLBI7eXr6TJCiBWZCKQVwDD9lYZwFV6HetV4CNQq8iKNrHL
JBQt7zrgN7Lr24fEGV7VoYnuzO5yCcEZEaFT5KOmAB/wfAkjt0C5qxGEKg05Qydl5CutOty5g66M
QsK6ivSC3XUorZ2Pws2UlJSXotCcrWo3WnUVxD0Q8dvXD2UK/p7zdGgldXOFAyKlkqhvjpIK4aFN
mjQKCyEdb6dko6M99KOW/ERdQXyJW2n+rsxaVQ5GIlbuN6r9rbs6mXkz8CoL9G3g5KNevNNTCkev
XdEo46e1Wa8coiwajHc6Hd9qnztFFX0gWXXt/aRGmjjECOUoMCtUY3gHVqCxDi49sASGWElRTdNr
AORxlffTI5ycaT4i/zHArfJKL98vTeyYO1V0FvjbtB76E1qdhfZkzZawCz+rmz7fQ48a5uOAdMfy
YI9aEe1xqDTNz6aiTF/SqSst6EjIa31oENMyHypDSaad00UgX9XZKAu5G+RoLw/FohVWaEiKLoHV
lx2trTlp+9cZM2kDVkrb/9eVsu/e1XVGz1DvRPx5UlDJ3o1qtMTvxWTgcFBCrOt2CzfxAiQbdOTO
aTvrE+e+iR9sQ9Ep+yPlFOTElOa+ckBKv5eOXn3odWb8Lp50Iz/YSES3D4NjLtPeSwuJ3IpemF44
mohAZTt084vZrysF0Rwtm9FfcUoxfB7Tcf5f1gg0dJRlKKxgzDSreJUGTR4MRY0JXpC07bj3C3Bm
uFoh7Sox9TR4iHi5AI046YI5I3SXsYVwg45V+QEiVuK9S6DzlXQjNEU+U7pMnN9zq6jFj76RMnnU
BEqgRxPnKvWb7ixwWwR2dcpp1m2n9VUkNij/TZGVJYdpSif5QMe3PbXUR79afd1np6q1EFyDTKWU
YFZM6e4WMWnDIavwLtlNCHzJo2YOYPHLltbJKbNwmj05NTDNnYV2TBvUgxTKg5mi2rBLQBBVx6wg
2DspuiZ5AU0+yxOp9/xnmK1Bf3akBulHAdXyo1OtzqU+YNndw9J0ldg7VR8j4aNnzYh2irF8SKPI
dgOAvkn6bI4UHJ6spdeGEzH5kB3tDAWhXQISBq2gCaNUC/qVRM5gbswK4bdZkQ3aYG3eP8pS5lEw
l6ZAN6LWlzLohkiJ/aE3MrmTdmZB6bAUMfpL2yNZ09j42K7aQUNx6iNllH7a5Eb3YHSgp3Y5ssr9
njelmNkrjdoGBO0CfLyCd+z46niSzxuDv5PBnLqufPQ6ezYOg7rEJqppwyT2UzLG47GOLfgTfuX1
+vji0RDCnGiKVGWP8HfjfIswO+2fvDF3vyUiUz8iw+Z5QRo1SfUUj+gr+GqBXqkvDFhQQb507KdV
U64MXHtUIn+JISIEY51obaCQtUUUgW2ZBSnVkDmwC2gABCtmKn045B5GjRRl3lezkn3UtUb5qCP5
kr3EmIlpn7tpKeWLxn5BXBoT9vlkt7l0/Cpv+/I7XNt+2I1A1ZSdORXAdls7docB9qRVzF0gsXuu
/bTU8bdOjMn9ZjnRVB9TabYGpBM63j9Fgr0nuGkoWR11w8l8LURS/G+wGq05jp0xFyCl1fELsOMs
f50dMHDvHTgB00NP0aP7hAAS3z/tvfpLq4yxtoMX5AEb1yb8iFtcDt5nAufcg4ek2o/emovonYZ7
ZLLPOMfy5zxqE8ZsFcf9cUQzFt4qxL/+aRDzAIQbjGodgOsvxuPqUmrvRW9pk88pYQnh4iTed67h
KD/COBs6X6yGkQ+zE5niIUocrz94Bd7yQetgVP4fnY3GDcQ0xDrahQuCkcrkaUjUUQhcnhyBoe+H
tLWheNXz1OkfbGWKl+MQj+p0MHK9/7pEjpjex5Bp2n2qNkWzG/mUWK63s9bty7FZ5HOaxxHUwk7B
nRoFJ9Gr+IkMirkbJqVCtc/qavOJpzaCrlLSljwk1pTLE1YKZvNYyF5MYYkAl/LeG5rc9LtkcvSn
fJigsfSGJ/vQXSJ9fiLotoxfkW7JL4U0RuPValvP+Zw3rlJ9jahpqh+1IhnysBjUtPeTRVrLsdSr
/jlboGIf7Awi7GeM3nqrDUQ7W8rOjsZ54s2XEVxktgmaf6hHupCMUJppdiqkoBJGgtspq6TVEB+q
BmXiQ9lG+RTIXhH6M8Ymy3Jwp6apA9HEMxtrgaN4dJvBxu+ymHv7GzeWqH8uqNMqTlCrRQW7qImq
8UBXTHxylNmcg6FxI+fUK7QLuB7iJQk54NoHe7FrdT/ITugPXocJ8w+4QkV3SDJqkAe6CoVm+FOu
xMlLOqOxC6C9sQoaTaayHKRFpo3cHEk/ImTx8j2xoEP3vj5HSr6zOu5NuAJV3b736N/2J+Dsxnt4
JU31U5VdHO1gG5HYpsQRf2hfkTaJ3F3qBwBhLX5jIgVNDLWusn6baUzzDf2NutsV3M20TGGuWz3r
vBjFH16fdnznKa7i+XNXYiihlJmWBghyCuWxzzJofN5Mf2Vv1Ujf+UiSisin/2dRFMGUkhDTUhYn
8OpZ/9RYZYf2W19D5loW13mO1d7OwtlZsmy/FKaCOHup9s1e5e1Uj7Y3E9dktYqpdsxXmkJoioYV
8H9yixcFmdv54EpKmju7TTyM65ak4SRJbTia2aR86VKMMV6cOddUf04X45uIY5F+yBS35VguCLNw
myEt1v9oFXS/Ep89Uo0fl1FxvI8e4g6whegeGnu36GhWICOP3hqSl3Z9XGB1fsUMyoQ+xY+MeO4T
x8CzMVYwEp9nZfX4qgr5GR08ADjcv8sT4l+mGs5Nlio7AUus/51OaY05djdWP+BARajPAsP6KSE4
/Zzgpyz7JVtBQpMz6NzHMewf6H56lx9S5MJ/4y+ayr0OiSZ7tRIvrZ7KuGx1gsOx0Wu/mGBi7Nbk
D2+Jaq7TL5nM8u5LhXwmtFh9RJZBoksD/Xkyphd6jfiBV7NclI+zrcOq8BPesc8WIPT2VZLwt7uS
Hm0GNa6bn3MnEcV+yOe+fjeNYzy8cxR1lA/QFtUnGA24tyWOyAqWWelee3Uw6RBn0H6Odd9HTuCC
LFADuLmQQYgu+UWQxKsPMWKL9QcVG2X76JrS+oWEObtt6JMqeR8ltcSxTUGG7IlS2Lg8Eh0v3UMT
6al8LtysqwJ0s2fnGKmDNvx0UK97KZdVpxK7JHs61ouWji/GKMr/3N7ttbAzhfZFGT1z+OVFUavv
K+xd5o8u/6r1py6L569zqUDtx788PbYEp6GGioMVoEpiTcRuGXdlMzSDPIhyQaSi12uKJH4rmg7v
n8ZFJfNkIOoJuKKF1hKAlo54bI2oTve9qhifYpf64kHi1A50YGlNTG4QZXQdv1RMGJyD6WZc2Z5S
i8BwY5F8N5LJNT66iSWaL71gM4TIyeFmZPHvlV3cr5oOPhiXsXyyu6JsEBbMSmqTbFbrQ2wOjvZc
s+HaT27c6MO+jSrFPFbc9sAw7Nk6kBUaSArk0F4eqxJSKh42Zjo+5maXu09Qhcb6YeUTNX8Ku42K
fS9cxWY/FzAlR6dEx7hAVlMcId8BvcT5QRZ+P+h6dQA/7OjvdaVVon2VJhFqgcgrqsNTg8SbmvtS
jUvEKmScKv8VbpSLQynkQnNIgSJ5yCBAmEjtpgunJ1ZXdUNaTChgtVxpdSAzGT0PTWt+jNsexpvV
pbJ/h+9tZYexgutvEKtK+RXFPTZc0Xm1eogiKJH+CNejPk5NNMj3RRI7JdqYVPTQcRnNvvhgORJe
nC9suSq+V9AVnrwy75YPs2ULtpsi9fFrqVaoSmbwGpMgirPF8yHa5apf1w7GXAlPob36hsY/mmmK
qoC4DfhwtHjJbjK4hvxZE4RdPG72PcuctT57nlh6FPRJX8ktyZe3vfeoKjOrjDyPCqQRH1MPGVUp
bOPdbCC9gfbBh7pNEKtQyrlHatZ8q80NrRKw+9RUKKasDKdNoSMWYqwbo4tCICOlX7tK+gy7BMs8
3NKfbyfRf2uPm6mi30LDhA4zilFbsT7FzSanVbwo7FCyzXzpSvEzhobxsYaQ6/hCb/IfdZ4sk1/y
xrx6eax6wZIr6a/bP+TKklMT06gh2dbacNvMGU1LtQYYqIRIzda+dPL2wEcXB7RtugN06SH0khLv
h7RPdjA+X2+Pvv7tm1UAnUwJBrU4HOq2ZAZkj1se1iI+ccKW9iC6xYFpSUjzdUFXFCGfElrWvfrF
dkzSGTDRK4sHhMIFJl9VJmly70Yh3HEyPidqD4srzGdzRsxBqNp8pyqz1nbO5sh4VNYBJeFYqIK9
4M//rQaS/nPa2VVVSmdCsxrzlyi4UDMp+x22ddE7AvTxe2aLe0JMFyXPdWRXo7O/SgxSAT8fOcOC
q6dgQp0mq/MgT5T5PeR1hJyRdvt++0NelO/WoehR0EalEUhD7nyonp7xVE10AEFkzt/g4ZeHsbPb
Q4lQyjERpG8AxND/uD3qtaXlC9JIpexOM2GzeTtCJeFK2kyxln8tPPpLWSIftWH4ZdQks5Bj/dxG
AuP2qFeWFdoNFXH8nBCj3JbZ+kEtFDIrJWwdoe1F1BAHFo70I1wA/n+GoodEXXTVUty2i6cM1m5j
TUroNJG7R4VG+DOkauoJ8T310IuingOalHKyp4LY4PrdFA9txTELRRnQ525H1KtHtN+NRa3uHIZr
o1BMpjIOrY060GafKLVaVhwTvhglkV0FCSwAi3Svo3BlN65GkKDT8EVe/XHOdyOKRpnUXRx800rJ
Pgu0GV4lK2mcOhPvWGWaXEoyKPjqD7d3xpX9uNJUaJq44Hi41M7H1ZZmAcQXZycV8zd4pG1xygaJ
ioplIoBZiWwfS216zRPR3jl/l3uS2vKK68HIhhLztkMIbsHuZuogJ0StZdDlifw8kHsHFIzugbwu
0TCccTpCSPUB71yvtvNZRsqMkJ3Mq5PRetiiYmGayx+x7OP0OVc7QdVVCM06JeDcrQeNWvGnmYSn
P7RuJFDpsA1UItiIqvhye/WvrIHucDDZVZxMADHnv8s21k4VotKnTsXsg67WGPs9rUjyXMLGw+3B
LrcYFx1oBzpWK+7h4rj0k6HST89Py2Qg/NKPnecPaJk8SgiJiK4YalI+N1kZzXf22OUJ0ql0QhCl
Qwtqb7u3E9LlrsM28VQ1rbJqdpAXELW8+eJhFI+SpU5DGA7qOv1/Hi0jz5BQcbPihDSC8jmv0mhv
zMuA40J07+K5PDQrjo9Db7KaK7j/fKge82AIyRQlrbpRT1mVmccGpRluiKVF7ydFjq+AlU0J4813
EQNTIsSQjK4TO3kzcKH3MMvL4qRnyrBHpWrym2KO3tp3dBgFVTfgpIQd+Iufj+KMFlIdCAydkIiw
fxslopausbTfIncQbwV5/h0KguhK+CKC1c+HUslbOLgMFXmdTlBDp8F189+3N/66KufhDBcrQqAu
fGFcaLaQOxcFqa5zFz5XXrgvqAjryw7gAmXhPAeS27i1dY/yem3LkwwAjgG3wsW6/vk/m7HvNbuf
p6I4lXIpv09DsTw6GZI4b58YOI61B0kL39tGSzS0tLau0uLUjKpzwIqE1Gee+Z+eyNscc/Xt47En
QGNSxQJctD3Ic+c2bpkm5SlNcTFcluJLT6/TF/kYelr23+3JXTlkAM5U9jqP4uo1fb6E1mAPAtE8
toa7Kx1ZH2uz+KgnpDmNoUf70W1mqmrtnVvkyocDtI0yAO0n6ADG5qWYvVhUOZpJp1wp3W/NyGXI
rpT3wsDLi3/N2eAGwYYB6bGNsFutz/JV5exk5HBgR2r5h6Qy8sfeWe4SetdHZLP9iZGJKdwVw+Ju
SRTLQllHnaPm1CKSs/glorXCVy1k46nwO7iUTLQZPqld0b+Awex+TG0zylCNYhwbuLmzfgcFZP5Y
5YiG+ekUe8bDPHhG8djlvaE/uNai4C1D1KnsMKAoh72TinzaDQtthRPvaLOKhHPEDjkJtOP6KjrK
y5HXaLXyHgchfiauJzLEZvkgQQ5WZN5TV0C0MjfaOj7VlYidgPZgiUVhqiXzHikK8myUjJEApJoe
5Q8KyBMtsGD2umA8FwIKpKK6+hEicH0nD76yQzxuB5WEGxVe1FzP92Xk9iZ7JKtOFn2abyj/yQ/Y
1dxzK/2bTW++Gv19+u4r4giNivV4/HODaOw8txhEdUKFymge0Wxwva/YldCdzRdK7b6qIzp6oiFI
m04k7SSe9NSIyx189znd1fZo/EGTspuObtQ1LfXZWSb7JW7KnwpMWitsMyD938WoJiIYKMDG4e3z
e2WLQ/eHvbO+IgDcNue3RIM0ovZWnRQlV74V7MERTJuq7Wdbsd4sdQGJj7QKdAr/4I64ebIws7Jn
jWz1hAHj8CBkFu9Tx2gOdMSUO/O6/P5cR2gFk7uRNoKiO/8wTo+Wj0EhjhtisY09Gr6DgRxROSWH
2wt4+WxRWaK6w2AkqBcwDyfzMs1NuYoW4mIRNEWBLUJqGH4eYdVE7ZMGxu0RLz8Z1zvxOIHN36dy
E47WSAR2+WwXp5pzFqDQVHPsaKRhF64Ft4e6vN1XaDbwM4AfYPe2q4g4bNlF5lyetLbsdvr8rmqq
ALMdioNrORkr0nKVAY3uXO/X1tRbeXEqICdi0nUF/jlVBW4tMU4g5SlO88xPRneX2oUZaK35deSe
v/NeXtkqOvB7pMgdEkjw5eejVSuiuErd8kSokOzK3kgezaR4M+2D4qNtr0MQZUPQ2Ry0BTEuDf2x
5oR4Dv5TOtVW4C0op/I573y1KxNaZbJXCDq8PLLv8wkNY4wEsjI0p7GU8iV1vPghyrFYub03rnwk
8I/87cDR8LjeAqtcZL+hl5XNqW8OQhtZtCqbfFPS1jGUOxviyox45VVnxTmtMLtN1iATQrUamb1T
TDXo0IK3OCRzMX+8PaPL1GulTpFysWwEUFs2xmTwrkaZzbrNZLiE9jmtLK2A+2bVOJ1JdWqCHL+i
5c5KXjnQEP95B4EPwmjZ4uB6px0qdGObU1d06kECC/atUvF2mAq8GXTOUwXtCDTLml2CcD/fGkam
xoPbR/UpyaZl11it2GXteC+YuTIhzi0BL8kkRdht9XVJgFssnd6cFgEGqYxb92MJgP5oDJn95iyI
h1cD3UdiDh9o67U+IsCL90jTnhC17vdENF5QtpkZzBrWire3x5VNiMo9RQBEclAO2dbMVgz1kI11
ezKQNDRBuHuKt5+NdrhXZbo2EI/jKq+FKwcaKOcfScp0zBAsb084QGZIXUzQxBTlXiZ+bRQPFDPv
Fgx4oLjnoxTFbI6eQDsOJVj1faIsuouuI5C2O8t2eU/AD4RkCT5xvZO2/J66LxFulfpw8qIsdh4M
OaP0nKoinvaz4qGsl85Oey+suZwcQR8vCK4PSBmRdp1PDvtOuqtzPZz63itOI7ECjZ66TvM7Ycbl
Tl+dWTH0IQMH2r49up0rur6U6nBCELs9UKQffDhlfQB5/F51+NqUiI9tx+O/4CLWn/LPo9jr9kAl
3B4AOSTZYTR0idaKco/7cnVC9vreQxbhodosHGw0B/hjPJ4KbSrfKQ5IAxRnLQMnAgVu9+0TdXnh
ksNZq/US7hEo8Wxuo9Gwsr4DTHQa7b7Kd1M8ec7B6BWSB8sphvRE+V33jnNRxi9vH5nMAOY93UAe
yXXT/rOYi2ljQ9MuykPeGpUdVOjPVkez9sCxzDNYp6dO4AO30205VofbQ1/GVGsZhQ1HcwGll62K
g2aKxHXTvAsRnuh8pzKWz1piIaS7qPHDQoP+pbONLgDvF91Z7ssdxMuJLCEHw4QGt2WxdEbbt7LM
+3BQWvOYNT0vm57ewz1fnnfWlJtrfdLWHH1zr0ipNQJkZx/mavpxzEp8a8vmm5vUf2yrjx5uL+bl
doVRsoJQV596akebwbTUBM6k2qgCdSnS20s8H3LyClQ8tHs4/79ks/Ncbx1rxcVTT4SxtdkzcapX
kWkmSPS0ce/s2gRMyA5V6EHdySY18xXqCWZghfQsO4wY1ScaEOPwcfX/w/4TCKEmfDORRoR3phQC
AW2gdYdUmWiQjrGxemdO7QguK3PiH7fX6e+Ft/3x4AcoKJOiUMvenOsp1rNJa5sm7ItsScCadqXx
YhoIKOyLonKb1KfcXiTBJOvCOUUwP7Og6I2x36WtzIFVZyOB99LM/XjAhzqO97mgalL4Mi4197FR
O8NsPpQoT+tfzQSkw1Hp3OynxddZ/Dzh9sTphAx8lxWJpvkgnTLrGSAENo4T1ezig47RxLiL4fYi
KQbeLcP4Iy6ab7fX4dp+Ici3+JAqPbati1I/VirgEjOHqQbMRZ2Lr0QLlu80zdtjIGetv2HfTdRP
kWrziKOZmxoTAOdwXIs3YjLHIwbDE5aY8bK/PanLc+2gXoBcGmKczG1bU297z+Nti6qw5iF+Bzqo
3BW6U7z59iCkW1v6CNuRL22J1yQrfeO4+C4PUi12aI1GD3pTandq51c+EBRWuvaUL0lftqJspQK4
ykqGNmytpPjWafqS7dBwz4+WXtfFncD7ysLRkVy7LGtDAnWx81dgXLTKmLWkRcrU/bZCKMORV/7O
17m8D2E8rW8MKQW93W2dHhR5bYE66UJslKYHhG2XBZnuXqShGufm78hWhvYOre9yERGm5HEhKiYy
viDcwZBECLrhiUmKLPkkO3NCoFLxBoy8iSynO5/sygTXVwXNDqQCyQg3O92Y2pbYcVWCA1Uy+rll
tx24QRTUD/FsJibY85lW9u09f22KLi1yQB4ERRcka12ZvVZgTRM2VdO8QNwYX4vabZ8y/DvuxAqX
uwRSHW8MvBcq3Fwb57ukMMsGb49FhCZG2ZrflbkLRa7r5vxwe06XA+GiCLEaYAVqVBcwIUXD5K3E
uxXOg9B8aeSgT2PjzRxu+NsEdxSPiEKoe2xeAreMKTBbpgixi/kRW+1RK+Xz1Aj4NoP69kL9GhcT
hFPxIHTdXhotdrmqlSgCLpkovg1gq/dgg6c7ifvlZmAUmtQ05JFxpMZ4/oXQdwKSqrZDOFWyekQP
zfHd2JYrJPFern7lG1EoZU7E4ZzmbZfKUTH+oU4whVOTKwHwDEy+VzD+m3cCXXAudIAT1CO24Cmp
VPQ+TOr76J1hm4JX6HtFW5Y7wdPFXNZ23no5IXWyfqLNsmVQmZwxAbxe4wnwLNTVy76v3TuX0cX1
ADGVQwNMiDbFSjA9/zhmkXqpPkxTmBsO9ZNBU/d4jOFgohTpccKM3r+9dlfHQ3eBlIIOmLGNr1UV
US8DtZgQ+zHvlQr7tK8n2fwe9SQ/KloEa+b2gBcBPRPEOm0lrK0BorO5/zqlwKHAM6bQamdzn8bJ
g1zSb3LSjqSg77VIf1pK8154cX1QTpbOVlwHP19V9OZbtVlsvp2qfvOcJaDB2Pl9gylMkqSV74j+
/VROd8JIbZ3LWRi5zpWiAdkD6CEigfNhMU3Ler37P87OYzdupF3DV0SAOWzZQWoq2NbYlu0NMePA
HIpkMV39eaizcbMbTegHvBPg6ipW+MIbqvHURID3e03dzz3YzrbQs4ewU5QXTFH6z2NZJiA7i8Z8
sYVp/hpD68vtNb/IHPkdZI3/X+FfpJ7Pf0eeTgJstj2eotK0EdiVovik0F6Odl2olQvFqVQ+Qcsl
+7g98LXdhbjHGzGfIqGzOjPaKCkP6d54krKfcOKy/xOAbxvcJf2uin7cHuziXmOWHrEjNSfuTxK3
81lSc7cHmSDtGFOG/yBxlgDXr9jfwtD69e6RyEUBUMFY5d5Z68cOYYfn4Yzy54hvQ4CXDlQ2qeWn
sdftw+2hLm8dRkIhhbcHoWTqT+eTmpGLzesM8rwHsP3VkU72b9YIa+MGvbJ0dFEpyXFFLwrCq6WL
NR1jjzJVT9ilph/LOnceikIJP+p9W2zEB5dD6WSeYG2hyNJHW1c7STxzo2zV8eSmznBIw2bYjzoM
ozip3s2Ypnj7JmBDPsEDvs7iKE9rzgh/6FT1ov/HycP+lVAv2QjoLg8XjynfiNoMuoQU3M+/UD2o
SSKyaDpps5h2unDTL1GyyL71hnLUZAKKGwjUxmN0bRXBenKRgmWlkLsKS+DzudNoFtMpiQA/ejCR
vvasuq9U0fzlvTuQjiDCi0tHH7zTuvgTZVPTanDgTgkt8Pu8AzOLQPi4vz3K1Qm5BAuLljoSGKtV
1OSbWI82nZB//jwh/3cA1QbpFaeQjZEuTxSIR1RSgacRZ3Mzn3+vRM8dJ56M6ZSNzYzzlhf6Rgcr
7PZ8Lm8+Pg3oPNxRifEvQL8zDrKj7ZXziZb3P1VXnzo6n345iT81Wob/y2Ac3QX1y7TWvPYm1yo3
hJh28qQ7IXbhzM5nEwgwfCe4ooFHsKdvdBKuzo+ndIlV3tznz1dxYVPaZT/Mp9GF4rer7WbcCRWq
i/D0FihXOW3M8XKDmBrNLCDjfDT2yeqzIYLvThNoj5Mbls1JQyf8KD0P07HGmzYAXFeHAiMGsAo1
S4r953MbWvxX3XmyTguN/47M5Q9GguOBG6rZmNTlXmRSqL04C+dhaWKcj9RWUxi6AhlH3VGSY1JK
E+0mKqy39+KV+SzwgaVOQKsObaPzUZKp7DVpVi4JLq5HfdEo/5oFvCOMLq3X20NdbgsWjewPvJFL
12ytbZTlsrWKEnW72rTAoskC4nhuGNFBwzUKZ0pP+XJ7wCsriGjE4m+MIBot51WE0Rizh02DaZ9m
JXWeohkMQzebw8ZuvzaKy6XB7e68fa/zFbQaqIWYSDkno3NLblmvLH+oWZZv3OpXhqFYumy6Ze3o
q54PkzRuRjRquqcpT6KDInMMj+lFv3/TLRftIrpGxQh0xPkoael1OFhm4UlLMK/PCuEdJCHcxqa7
Mhfu18VbhwI646w+TFVq8eKJ55L6TfEvq5jdD2oWZRtH9foobG6de49nY3WARBo3WmdlLhbIU/fk
5JW3j9DB3vj8Vw7QEkKAHyFxpsy2em2jMe0cOJnuSUVADTk8oT0hSIq56ZhtCbu+PXTnOQPlNZ5B
yg4qweVaVsgu01qJCoQhNDKhqH1E/NLvhAOEBLy2dLWvuQMpuvBVvHH7tNqzLjv0HrDoSBHgnP6J
cbdTpq+T+1md2l0RP3UK/A+7+Bwrr6FI7x0P4zphjD8a5dfto3h59gkcl0uTCgLp6/oVkk6USpwV
Qr4FSEojr5NgqPVoZ9QmWuBhv+WpcPntGY+99VZN4/ivQgbSVKWfUhhEleGOWB6V1Z7O1BaoZ9mn
598DkD2FQeoKVNAoGZ+fFmxeOug7M1KBbd2fiMjoOCTw2n2Yzt5HsGdZYHSNeMQQr3wlyxo21OKu
rCojc1gpvS7srNUOB/Za2VgBRAHdhfiEvgZGxVgv7onXEp6kdEvn95ISR9XaYv/B2FgaN2vBaLVN
dAdNuCjI3Hga/2gudsSPUQkqdmdhtCjvsgWxcD/z0ij7CabmL8sqFmBLbObu4d1bClj4Ugcme+Tt
X00+kSkc6yqPA9xQ1X1vDnqgpQqsEZRm8UH09reHW3bM6ltzJdJppP9O43kNJWhQyKNzEzcnOPfJ
odMa8zSOg/7giVTcAwxN7117Hr7eHvTyA6NnDvWOZIUGCGXh8w2GyaCTdrbXnXAgbTj2CWLEEBGd
xDlhq4WSXVbN7Vbjmpv4Yq7kYMbCkVkQaxdGSWG8aCPTRT1FrXSVXYJYdr9rmnZoD29khMe+r+Yv
rmYIZ1cMqki/zV4n7YMNT/BD11O3Rg1KxTu0jDFayLiP4jAruIGAuVC8quEeZwkq1TuodoX1JZnr
sPJlRMDzrOm90fi2hDd0Eq00s0/NlFfKt1KhdUEve7Tk4r9d4cqGsXmzH6xEVj/zUUYOzYC4jcjo
allU+ziEVfvPpOPzjUuqQj3Wydu+OKiDG0tsZVHiPlqwp74oQ+c236wkzrIDTgSOd7CFVN07e1yU
PJATaH410HeTo4ggLD5kYd+n/EwHJpnaew50r3DUcWM0tFfoINglongjX5JskBKjwqrFNbdPcy3b
ge+Zqzs96VT1u2Jqg3Kv1fPcImmq1P1X3SRTzPwwyj31ULdhpr2mg+eOz7Egj/iFpXOGfEARTWP2
ZzDCJn7UW5RiHqJZIouaa3kz7PTERqYj6fPoa5qlsXaXFXMR79xcAE+ikmNn6kOsVi4d0zGd0pGx
MxScnMPo5olxdDLHqU+yd8b4n0ytoijGKNXN8CzAFrWBTE7w5IO904YPnpfrHAVvzMRu7BMYhA3V
XP3OS2vHuWfamdwZnZrUH8O5y/RFZrRsX6XIFQ8pCn2u7/ELCn8LpZuLVyj70W8bTZL4kKDgHj3V
teaG9c4oQ7jeQ5tD7M9lhZZFS6EKaShZtcLvE2mph5BmMKbUVWeYKKK0qvqlJcjtPgMnibR/JmrL
yQto4a4/GdbUIqyE2DX+47JCAiZOC0ceErCh4mOfZ/2P2UBD+ok3rPd2MapA0T5Vc2+moTugdYVd
btjsZY4Yx6G1yjS5w2hTjg8T2gQWug/lVB/51OwxQ+fuuzfmqrH3TTbacZA5aTYcVdbewe1bKZwf
tLK96LcYNZnutcHyBPSWvIEDWqpF9UG0SVztZ3cQxb2onTZ7VGNV/469vZ09NzrezKeqGwXskTbG
iVvGiCM/i1jA20cuJu92VahoL705uc1jkqI8sssHvbeedT47bcAONYZHR0/tJ/ShcJ0WmHi2jxG9
T+2IhGDvvEzQ8OIvCfbv+YfEA+SyBxskum8imopnFNgRKylYqO6ucrRICeI+heuNqoqtfS3dxv2R
ITeCpnKBxNmzogKTOMY0Rqa7rLEnNFV0N9RVv0yNYjgYJq+ndpIYixpfGtnEyefBUibtgxXWiJBm
sADxYK0R6ksUH0+kSceLFCua4+jhmO5TlhJhMDqIRu3mBK3sp0oZxGtCjSo0/NAo0qc609rHcah6
BMILPHrvnKYzLMV3ofp9o5UfjhUcktzrcx/JMq68PfpKcfRCAhYleAAnWe3tzUhx2mOLu2pbLY6l
CrNWoiw8GqDM1Ocp53b2w7CQ4WmiNv4KWt5NkKXyrK8E2qj8A3gc0B2Ke93ewTNWqHPGwvX2I/VK
sR8VpLTQQimaieOYyRFbFK9Ckc2ZcAnT8L3FENq1MNvuxOCcXGx6vYdBjevfRsw2f8hQH6v+FZTw
3JNi4Mb6zZqy9Jcem0n6Dd5P2Dy02tj/hBHn4puMcJTnD2qtujvFjXpzP1vR5N71PPpKkIzYGD2r
3hgZp1jwbV+sHr+DOyU1nMIvtUjEr9FoUZnD87MZ9w2aGAKhHKMzT2qG2z1QO6csnlQezAkvkMGa
IbF0CZqocdUNu6GO6nnvyNE1P8RzMvwEQ9m/9kPXqs994WYuUmxINPplUk79n9tP6pUYBvX7pbTM
pgU0tAYfipRtHlezAWs+VQ/wsca9MpvlE95A8clAXfUODSkTf6G+eepNgfSLi0Tb7R/xhoQ+jyag
U1hg6rlcqAWtI3lQdI2oYtM4ZV2Ed+Q4R1lxIJ6BOzX0+AtPfE77QcgW+s9QkEF9NjTh1F+1Qpk+
chmVYl8ms0Tiw5gbLOFxFM9w4xa6U6bxAbvo3HB8DmYpA9dtJTISIGHaX3rGWR3G0pXHsG175QCS
ZsSIG/KWeWQHeF8nYTQ86k4KmMsfZdtVu1oi3XZsYDXoJcpW9NEaXx9NnL59O+qdn8WghfMHk9b8
8N4Qb9FjhOMI4PvNB3AV4imI5iVzXyZBieS4sVN4/huf8xu7d1NXo3wm7TFXT7e/zUXqwKALQQ9I
Nokw7ZnzmCsCXjejwpQEbaT1h1nBw7mquLn+h1FAzcHRg85Nlfh8FFFP5Tw7RhI4eTw8ug2lzMxq
rY25XAStoDHIFpfeAFArUoXzUYYes0HTqUwCOd0iAoADg1W0nj9aqdIGBK3eib2+5Xt0uYLLqAsg
EAsBmq6rlLj3qEug1WWeBEJwFepBeK34EC3GjTLCtdnBcKTMTYuSDsjy97+gh5lByQhPFusEEET2
B95Tmbz0OB8bO72uJvA1Rt71D70wlG4jG7gIzBFSQD2SKZJ3cfxWU7QEKmXsRqRg5uSnLIbHpun/
8zLnTxyHW76H18dayjIwvJAAWf7+1zRFOVm1pPl8auCtIaIUhu1dMqseDhQGCgBUqr+9d28yOQTU
Fm4Frd814ApRuMnSFSY3FF298xa/c6QHxcYdaF7ZJgunAtso7sKFYHY+r6FJnLAqde9U2TB7DxC+
TN0vdYBlO8tCrG43ocvYPFiobeZ7t2pn3vR8gpKHqZbyIJJEj+/bxIrMfZzHVgJ9zsOR/GDNYuz3
odOU04NpiwSJq9Tp3ZO1eKDZOz0sEFRT8tZNvnYcTfuoI1X5BfG3AdqvGrXzjmjFaL9oyGp1X7xk
jMK7mhaxxFS+j9qTVWVJh7yh7WT7AmwpETOJHzo0OOAgjdhErroDclV0/J5cmYJamyHd5qNQ6nsr
TNL5gHZe+FrbSt77nvTG5L01PPBeC1AEsAAAGJBL5+uaxrGJNbyKfCiiR8nORh8ONj+SmxtwhMvv
xzjUHpZyIeDUNZonGjVdCh11dc1u05PXWfkDimvV1jbh1569lMtsAANQ9iQOQjX+fDYGKQAEBASH
kGgd7/PYTXamIbfO8/KSXIyCxPBSx6XAtrYGFk0Tk/OzF0Ekla8Ckd6DmYTdp8rw4o07+XLZlrhj
4aZSzV2ApOcTGlmzDvW2OKiNMv+i670Yj06CCu/G47l85vMpQUHVUS9CB0UF3bX8jr+ujckcpF4N
ShrMdGnwS9QgW+wJG6ERt405T34D1w2XLEeRtp9nRbfBG10+zPn4b5T9BYDI5qBNeD6+YeH2XTaU
/HAFHHco56J37CT3riG/uHm/9Z5efkDcj6mQqERVVErW5XFIoW0pSyR8QiH+1dR8OJawhPzZAo3+
3ttxcYkkJKHtvohRrV5uO8IimE4uUX6eUGorit9WObwbtsT/DOOWYj/9CYBsq/fFsatEbxJFoaiX
kNb0IwG06N9Nb2OUt2oyLis2hbTVTSFTxxVOPkVBVI75f8AJqmC08i2No8sNT7GfYpDjoUNNCWQ1
SgrOgoTdiQI1y6lTl1XoneLW3nLSvLIDFn1yriPaS4TUq2GiqZFtNhVxoJSx+cmaDeOE2dYYuH2i
729vgWtDocRF5ZVq4AKMON/aaZfLuWzdOEBedNiptNiPCNmmz0jO1Bu77W3jnh8jd2HOm8tBhhj1
hiP66xg3RouOowYrdkgrs99Lz6x7vylrrtzckhS3gSs3+b9NqaWa7Wsaioz+mHcQB614Qs13ttw4
f+xAHeQPYo4S7WjPJVzzEg8Y/WQMWR9vVKWvfG9+LqcR9XGuuXVuA9C46rpaSwNpUkO816hLG/dy
bkg7b3+Gy4GWKAWAgw7Mhpdo9cVts5ibJovyoHHbihyhyD5aXrJlYHV5jy3LT8eNNITGyzofyDIT
1w20GAKZq9EzgpGLX3LbI2yrwaxFwzQUGzf3tXmBJkRKA5wszZLV4TcxUU2xUIW0K2dkuZDgTQ5J
mJrvv2Q8sJcLzphNDNp9tX5NiveskTgw+6nPB1T/TtAKxMYzcHlW6ItAX1lCSh3hqtX73XjC0SpT
VoE+klzvGndMkfySuvykgp/d8mlbTt75aVlUVbhjCF0d2lv6+cnMnHmSSQc32K0m87mGjTBTKZdK
gVpIg+CiBpo6/y8einIE3TdSiuI+R9vg3RtzSbjIEbCTXiBN57/CUcKWnIGCvdPakW/NufKIxqby
+d2j8BKBDgAvtUTRy8r/dTOMVSKK0LbCk4gy7QnSSefjLFBsfL8lCv97RZdeI5I0ENd5kIAjrFY0
dGu1CAcY5AhbSHHnwaua7qNC7TMfxdl5uI9dZFH9ygrx6n3fBJEbXJivpOM8tnQ8l3Py1wTVVi3w
zKjiAIKVd3SmovAFmmAbYezFBJdRIBNwEAhY1LUkT0RBrxdxEweaM7XHqq/kXtQvlngGrW4ec7DY
G9fW+kQwLR7CxcaeF4SXd/lBf02LdjUyF5aaBDokqH89o0FtZRztWT901Txt0UCWvXb2/RjNWKgm
3oLGQdbtfLRmjLiOPTcJpmSYD8NMwQ/1C7S7c684SixW70PqtV/TNE63pPHW99gyUWtBh8HwWjiJ
q2MQlYpotYwOXT5pwz21m5oSThV9uL1LriwnJE56vFwudHzX1owC8AVutTw3hFPanWqNPw1MVw51
k7gbH+7KfIhjF/FEvh5Yj1XkJ2JNDnJy0mD0pHjO6lL9EfVzen97Pm8/ePXFFkwuehsQYslHVss2
dqQpU5Wm3GGOAguEV2aI6TjUSEDT+6M/AgyljNHZNxQr2vWdMo1+1wqKlkM0Kuh4G2Jo91K3y2E/
xwNgGyN1RezrdBPVfWPWnvZQ1XHX7UPZjcAF0AH+Wrle+UcWWCPuXC8xv8xJOGMb0CBJ7c+ID83N
LupTy/6HDDYWhyLrLf1oe1bT3duFkYuPJULBr7gqzunx9oKsH2CKEDyGXKUEwhDN1hKS00I5VtGW
DRRUSKiQt9O+RV3AnxT1OQFFtPGVL/cTzzyUSwqPBJJkhOcHpo4RCU8ppgZtWRHcpVSjkTLIfTL1
rcrO5YZiKHqswGvhXbprgifhSyiamru1B6F1bKw8uqur8tft5bu83+D1I9oLhJ9/KOKdz6cxKzvM
FbBPU+EmB9Mb2u+D7uaPVVFpe9Bfw3MW91t4jzcK5/kmZv+q0GPoIcO8X6cWHVrTYlRQIBzbLLdt
PxuUqH3Wo07BlzgpW0zeM3PwvGeNGmHxkb5YbfoAbFrqJqWqhvFn9El69auS6tn8vax65anJ5lL3
R3ZvsnO0tvlsmv30WKHLm+4W24XZj9qybH2kl3X6GWbJG69WbfYtqwC3gei3mx7bT6XoNuqQl1cs
yfxSPCDdBm20FgqumwHKmt00gdU7teXHbtU9THqsfsJBcvqKCr+867p0Hh4KHAKMjevi7X06X2n6
vzAxge+Bpkf57fz7ano25Ubat8Fk0oLdD47Zmv8sMtD2S516Mvsik7xuH0WGv88LSz9FJ01m5W/Q
DrHxaot20ndqks3Wy+19d7m5F34viSVlS0oA67jZa3vH69y2CCTi5AcdCOoHDC/HP7dHuTytFlan
INMJMDXuzFUqljh9UnY4EQWo8tspIkE5pjxj1GXzPUHnvMVQubyLwBVRiV0i8wV3v1psqry6gQ9G
ESAYVJcHEwHqamdFOnXSObbHVws7gZ+3Z3h1SD6rzebiVlpHQW6dN6MH8jNo4PLuukG1D6J1+2NV
1u5BpNkW5fHqeEtjAmETHtW1jpUNQaKgCcilhClMfUyHOPyqZ2XxSRgZT0zSyG5LkOHKkNDoUWwj
n+YArasdVaPi1pEldQChub1Hnb3Z6UYT3yOi1uwzSu0bB/bKpiEvpZJO3ICu37pCSvuyboUb14E5
Zc1Rw13pacga56Glfb11PJdy3vnxJPmhGsEBWILLtVpRNzrmqNpSBKYOJdtPpTU5wcyL92UCMiWD
tK3dj505VB8RFU8qpsu23VldZxZHxK9AVlhO203Q3duhPNzeWpdPA2tA6oekIiUtkD7nVwc+H1k2
SyTLXFFIwHjGASFs8XuOi2KHzQiuhXJo6414+9ri/z3ocm/8Ff6CB2vnLmzKQIXRemzzwttrZQTe
RsXs5vb8rg6F7e0bfooC5/L3v4bClo68RmV+yLJpx5L3ItDVQu4RTduqdl7wuUDf8ZDjacpTsAh+
rKcFAzENYUwFIZjqxHdUBbBIZITDM+eXxW0g2lW+Lr3wz9RX7vioz1P0vYZe3PhhnqfvRUAuvwcl
H5g03FVkbqtnH9MzT2ghyX0NQsRXutY4zF3yXhUkRkECaWljkx+i66ufr3CHz08MSLgM5jZDXsQy
2yAxHXH37u9ICKEuy0sAwy14Poo9mLMyKKIKUHZQ7kG3zlx85RzIkHv39lBXXi1AvB4hJTELKLfV
Z1Rpy/axaVdBp6VGwJ2EEFedW+8sECzLRvkZYSK62+C+VsvWUNVrqV1RphjwX4+V2niWc9bub88F
GCgLs7p8QMCj/kYmtsh+rV7HwuudsIi6IYCSms/fE23K5x9GnjTto1FEZV6hTszz/S1vkf9UIeHV
oj24/az3u3JCCOQfddagTUNlG/uDncSNsiOua/MT8saT/qfIauNrD9ouvXMjga6cnmbIUhoSc+Hd
nMbGZ9XMyVraQhvdJ5L5FAyXPQrNPTSW0Nt9B5PCvo/LUWseGovcHjm3tGzpwxGufLCVZq4wyEm1
BM+BVpQhL3xbpkp8Nzk6Zlv5BKJqX7m9WR1j3HFmHy3fJs99t8Uo4oda9ZNzL62uKINEwUVkB2ct
ru9Ma+i5YsO+k3d0y0Sxm/rI/lGEi4FS3eta/NKXhVMhHA/q1ze01oqeNd4muSvx7cpfokhoTun3
Y4I5TqrqY38EUWb3MIZCs7wvRe7YP8tan+QDkntTfQI3U5ovBS1Gxx9pqTk/UwuxvMDBi6g4tJOS
hL+YbWPtjNYN7f2shYa6F07ZA69NpEejcAYgd6z5Wk/mFLXRN1fY9fdwmFtn12YC6FFTlKG4Qyxl
+DEhWVfvLU/apj8ODapkTmIqWGeaikw+ORP4LYAcqEA0vgERH4+z0dNfI1zs3NS3kxqzuD1wuU7/
1WJvVvl0YwFitX3ufJZy9iyQdg0gH4wL0I1NSljoLt7HMGBiu0V3DdJ3XjzNHTk7xjlhgatZNY/i
aISqULCoCBPn6zjwtvuDbbTzJ3CowmGlaNvsPOwdte/CqLPJ73EsB5OXlPr9mPVmfaDw7jqvk17K
l1zNqSp3WdPOT54at/ldR8VvPKC5wkvpO7IZQ88fRZd2pxTb7u5+1OoeQCe2aJl3zGw2nV93KbKL
BrHccITgrv8aDHuOvt4+hVduFMAkZGCU74mm1ibUJtsWayKl5mFIweW3cw++M6rElmnGlceOcbB6
wbJkYSet7hQP/FyJKIUI8I9MXR/QLsDIScZA/6mR1NnG5XJlWkCoyJDhNtJqXic9doM9AOoHIoi5
EfZqLMIvOg48G72EC7UdbkqqcpR1Fp0lNAlWV79Zhzb6vYBVOlt4OI2KuPvuIgD5kuNn0f0b6d40
fyCSLeb7qcZWdFelHm6Bfl9K1zrVRmplT9PkpmLn1YoogobXsMOvzNFfad7r7XM3DRN+Gw0KOXsb
+y1cQvF//J1EfQ4mWShG+tnqZjX+wI43uqd0nm15apKpEv5o9XXyQ1U6kFAOJRZUaEs6UKfb+2dd
0mYFFgGoZQfRCbqAmiBggY+jOQmCmFpf8ME0ftLIRSPJQkNYwRXImAsbjocag5w2LcX+dfsHXEjz
Lr+A+gE8A7Iel8U8f36tEKrbwjUIopEXej/OXv0hbJV08T0K0VqSceapu0mvrUfXVtL5QZY4a+6N
ftI1v8qK0fAdV2kMku+oTHe20oXyUJhpa+/oTYv4ToZN8kOKcf5QSHfY6glceQSBByFwslBxUfFe
/fx84cMOPdH+iOwgxqg97pOGje9u80i0a23EKsuGXD25tkmhCtg+JSR6/OeLlYHJ04BY0o9y5sa3
2NX7GuT6LGp8s+cHDtLH259nSTkvBnzToaQXRtFqmf5fQS7ZQVwlMuN+ySb1STdkuU+1tgPcnot7
OMZqMGWz6wPRtDd25pUrADIftBZoEbCN13o8Sm/jrIUBEVOl3piDodiLsGs2IrKr95qB/CD1JHb/
WhQHjzRUARXkvI2q7HcKSMXDXDZYDKvp6N9eymsTguFCYR6KIoX51VJCN4io/zNU5GIX7BtpqN2V
mdlvfLErG5JcELACrWPEktZX5yjLkD6tVQcyDp/A0JXfpOn+Nuhknswx25IGvJyUTfAHFIRvRIq9
Llm4aZ3Sd3da8vkmP+VGMT+NejttfKXLOS1dBsrjNMRBT1qrVEtEZjniydUFJZa3/y3gZOeAo2j9
rIVmqO6M0JM/bn+sy3txOV0cM/gxlL7Wdc1eAxuMd6jEyaUQ40EC1R3uy6YvzEOf5VHkK7V0xH3l
OFyRVgvuZJcpMgw/3/4Zl+d9kWLhWoT/t6Dzlp/51/FrVH1SIzxVgh7R3lOVq9hUqYO+oxb31pNO
vsehPW2cvGurvbRVeeYpHCMLdD5o5Ol9GEmtC4QzpFMgUhUkz+CleAuj0jJE92lW1FtyR28RxPlN
QzWXSZJXUq/mPTofVdAclJlZDQEvaay8eInEeIT2p5QfuxT328+VN8fT3pUlNapQxGjazZpU1G7n
xnpdY8hoypkqQ1H/iJLCS7+BcSnzY4OmS/RxkJ3t3pFOmj/UsIsSP1YoCn9JzB79Xgvr+fFZCaek
2ajPXDkdSMoAguWcEc6ssY4hBm9zD1slcC0ILfaQzx9Lqhf725vk8o5eSk2oFwD8YqesBQ87g9Zi
OUsZCFKvxVNpEruQwKf31dZIXq1izI+Rm7sPMnbQ6b49+JUpcseANbboNVC1XP7+1w7t7aGTo9LK
YE4a5Q5Dysy3na7fuACujaKjUwgEC9Akourno8yJQqsIucLAzhUzMEateAUzaW7Eg5ePwVJKX/Bs
FsJsF8xhd0Sfr4wtFrJMp6+G3Y9PZIf6vYEb7OH9y7aISIMxwRiOhP18QjF3xaC3pkTDutF33uhh
pGzk+vF/GIUS5FL61OHFLjvnr4/TOnSeCyyeA8JQRBtrAx9Zq9qqBFz9OAj0Qb1HT5R6zfkoOptP
T+O6DwDdesdUm9o7GAbz99tzufZxliady8uG/cxaG6FutCaNO7cP5qJpP3W9nvBmO9XRxiRzo4By
ORTlJrwP6Acuzfs1wiKUlYOR7cDlL7XyVJhu9jNssQSNad9tvNZXh0J+AYbp0mlc4/2iFnN1r51k
QFrwy6EF7MeWoDawWJ3fXr/Lr7S4OlCZXnYc4hKrr4Qu69RVZjIEpMjRcVKq3Pc0uVX0vXw7HCqU
IB1oVIGqWPdlIn0MU5hTQyAB4cz7gsYKdq15pX5KIj4teZIw0/3tmV0+kkTUwEiWDi5iResCfyJ7
b85yxnTb1v442f2Ex4JY6FJ6FsDXS46KW20drSsTXRQ0AD6gy7YU+883PdydvDGVdAhUo7MQmQWq
l8Pl+RS7tngMK31L1eDKRiEdZl0XqAwAxNWjbDuT1tq9OwSK1EyoKTAqvbCKjmnTe+9+tci8yYxJ
+CnfcyOeTy1TDeRHzGIMWlev7h3ZIpkUD1vYw2sLuACiF5UMypTrKqVl9hE9n3gMRNXZOM/YGZy5
CqHjKUh0R34p5hyl89s75coZQN+QSqa66Bugq3E+s7Kn3WunAtgmrkR+GA9T6I9ZbmYbz9W1jwX4
hmONNiqTW32s0axSUOvdGIRG1QRZZOt3pQGCnXMpNjb/lWUkaqJMgh8B9PG1FoE90fAIsf8L2lqz
7uOpz/Zx69a7hMvx2Bul3BjvytQWUNgiDLYQf9YNPCwWVLuZTC1QYVf8meC+xn4VWuUDCYC18R5f
mxuWMLQ+QKxQml99rrZqI8Gu0IJRVMrBLVHsKsy8+FDhRXwSOGAfbm+Py4uEBgAVLhBhNnL7a7BP
HuPxoRS0zfTMtZ7x+yn3GvHGtxJrXIxNVfsln4bq3adtaYbCqSDXRZVwrZFTja1Cksa9TNCtHrRU
xTwQ5srx9tQudz6CKzaAEEgOS5Nj1bDxEBaaswJ5GlPMDS5cwGabXT0mon/3EQMNApWCMQCEUIw9
P2KdDZ+maDjWjSFzqtt2+HHxVN/ADV7uQiqeuCFAs1xqd+u2NWxcEzFqOQa1S0xDBm/uQ+CZWFib
74Vj86YYAGQ4ZG+CyusYipqUhnf8OAZdKj2/cKsStpmW7xw73hItvPxIS3VVW8TfF3zuupubV1Sg
x04dgxmStC9DJTvhZbb1XF5bOyoQpCMAwVwMHs+/EBJ42txOYNfZ7gqqFoPmK0k/3tnwRjYO1LWh
QMsiMUHsQYF6tesG18pNpxZzgCI1XV8ij1j6dTQN2V0P/vHX7T1+ZTQcbsABk2yhObUGs3s6pGGW
S6VW5XmHcLKLfTsM7hGRhq2b4sqXAlYFLpzrAnzImn7S1ploh2xQg6aJvL2OWMQOt/vq/csHB5Az
xDtJZrUG33RDP6FYP6tAHEuk3VUrOppFON8ZmfJuNCy9XPKDpZJDtnAhjqgbrRHBWHYClzL1f+OY
dPt6SLKX21/oYtkWLVCuVvDuPPg8++dbLxrMLK4bpw+asW3uqPvPT25XO1uIj4uNwDB8HW5xLD8u
RacxiHRzHFIpJSx4liLxUAQxBNQ4a9raCBdPFAcWz9kFybcc3XUUI41ibHpMRQKZtuFnu8/kvstn
7W5S8+7YtpW98VpcTo2jC7OE5ju4JxydzlcQtaCZvhhWHDSYlXtj0vGClnV8HLV24zRdmxn5CGkJ
AG2Lc3U+0iQQmsosdQhSJKgOtLRoEyZjday1qsY6oNrKiN8qBWcFIBbQJVhaAOe049dTc6Q6Rw7F
3iDs4mgXG1774BQtsW4VVo/wzIvvmZysh2J2PH+e8BuhEzrczUDmglRHOWAySvPRUKetU3gRFbDK
8GPgamt8axy7zhciThxZSUMZgxzjCH82jXk/Vl31HNfFsGvsFIHPrEs3cCwXHH5abcsLijgqN4BL
b+Z81LG2hJBzrAcSVTDvJYQ/VXzOjbHL/6kqi+5s5M5mfgRZbWL8GFWTPHSdcNuHAZv39tBi/BZC
vGsIqr3G1D54w2iZO/BW5kw3u0BJZtARoP/ZUW7FRbIvcuW3rURWniEkMqrdHQaRRbOLBxz67rsk
c8VBogxUPkroWN7rFFZ1uicGxmKddC9X/sM6t4n9RHDa9gpN08iHZzIZ/V5QnQp3FUXS5r0lAVYH
vAb4vOUkaGuRJmrsRU84YwQu2jSYXU7/x9mZ9chtM2v4FwnQvtyqtxm1x/bEdmLnRojtL9S+77/+
PPTFgVsttDAJguTCQdikyGKx6l103kMxgkGTUcADeRy77rcBg4EEh7XPa51ny+0HCTOnNVJI9UFB
l+Qf5Phq8UfdjGZx1IVlFJfGtEKshK103jOmlU/J24PBS4xAhmgAoljUpG9Hrq3CE8kMiSZpXNM3
vLR9Qh8HKFvfNy9tP1fxwaqr9lSmdvjmgM1EwdnytIaLztRvh8ZzNUdGozKCUpnMwyKU4Tm3yz3Z
y/tQwygI5sKBAmfPaLej6NUyZXoYm0Ek9BnTvdJOm89UPCuP0fKBwNPm47STQm58T5iPgH6lhp/0
abwd1FKWxJtHBuUpOPeHxe4ym2Yjku6HSp+U7pBFSiZA7RF/nh9vpfv5Er2ROKO09IvBs/qgFWCW
xRpNMwCvZRvHpkxK/Ix0t+hOURHloW82om6Ojwe9vzmABMFfRdXsF+dv9Sk9tweYEQ4MGnrucytM
hkEa9jnJ3T0LkvsNK7vqvGd4aZug9FeXlGFNcVPTzQiSGK0j/IU/4Kv6ZVz01jeH6EuroN9UDuYb
FRlJMDmWpEokgFL/dpVsFv0cjYkB7mXGNOqQwGw8Dn3c7gTm+2VkavAF6Ashw0VOe7ttYDKr00zp
JBgdtz1MlSEunSkwEJ3ceeeL/Xq73x58cmc00njfyKR2DXNvTR30W9W4Qa6KvP63m3kfHFIgV0BW
6HU7F8DPYXjORR47x7ARBqa9Ee2Ii1pbuXXBt7WvXmwj1FEg66myPBVGSKZKFG/xaBnHCuJvZzVF
ukc9kHtp9cOp7EilYwIHRLnVp5gSL8ryuvACcF7tFKTqaMGtSFH5OWYj8oFXnIy05oBODgw2V4Fu
emr7Qnx5vONlhrL6FZQFCVvQoEDdrT/V6I2dA6UrDBK17P8UaaX6KoyUz49HuYfIS2SiJKKjAQ9a
3JKn4bciu+aOoYRoh0HJmQh9oGMIbVnYHE6HfKAc+lQaaYfPrCXhH2OBWsVHtzfi1J9BeA3PCn60
z3qTKnuVoY3pS4IsJEzUPInh8s9/+11ljmjLkpRKkM8CRAJvZq/ykfwa3wzWkRwMuLK0nnBQIKbd
DtTNZSwqxHSuhU4lTZva/qLU+p7a+V3QlFosvPYlrQ1QwFq+XYz4xoCqprBAK/iDV0ftU9XF8XvN
ybsrGnfdnifKXRRjQAjyIKvoBPGeWE2LPFdZCoVyJFoH3kvUQZa8RLlWlbg/S9nu0inSf81mmRH/
Y3PtxJm7r0dLHcg6Nz7fTzL6bhe1SRA3UErwFUi8kX4XdGX92fLSPe/0jWWVYpu07xhP2rbejlMW
eUp3NaOe10WLcs50M2x9Hf9MPIS1yDhbRjTt3Q/3cGaTkiWPJsKn7Oat67BO7yHUNQ9qMI3JhPhj
kdTpqRgi79XVJkfzXbcX/2Yw7YHpgbk7AoussEZyu+SviH78Ww33OLeS+QUOCSEoDXL57RqkbRU5
OZlmYNgtHARriJ7DyKqeHgeKu5uDUaSWL0hjYvCddwOasfAw20IL2hCpwK4qlEMTh14gJYx3Ns/G
1uUylKwVULncIaujHxZLm9Op11DjUgdMmRPnpCoWckzKlB/MwjGOoabOHxpb7Hmibk2SpwtsUNgd
kih9u5SJPRrCaxotUEpreAH2O3+QLLQfhT0Ob73vIUTxWCSdkcoceGDeDpV3cwvCV9OCBgzrE/gB
50nPimyHALpxDums0yWi/AyXd11UUtIMOAIswUBNquoSN/p33BGN4+OtsfG92HXEGVl/oUG3+l5x
K1B5VnjsCXvQT8hpVVeQrWDfjM5u/TnVnU/ZOGenQrTT5T8MTQpMvoQLME2f21Xs7RApQ0PoEuCV
fazyNv9hp7n2Zent4S/VGNB51r0Q5LC9p3m7EXlwHZYCYiCvJNf8duSwsbp4DBctwK5xeBFxG52H
rou/YUGKostSv1UrgFPOMx6kBVVwqIprRjsgME0bY7oJRexor7lS90d1qRP0Fgawgo9XdWvXyCo4
O4aO5J3Sed0JldLrwgfNJhBzeRqdy4js5/Eov1T6bzIcpiTVBgEsUIBS1xSUFoFkoMymHthheZ0y
PCIr5dmIlHeqKr7kinVSB+d/tWF+xIn7H63BOFgDy2QZ0FsL3TlE9h4+cWve4MCoI9Kp5FW1ujNb
bVLdokh0OjZdcbC7ML0i0qm/PZJyLcrCCC9xynyrioxSJVG/VLWBJXKef8KtLA1EElunpVn24C1b
m1RS8UDNS5OqNUJYxcCiThyGUmHxf6dCNQRGtNhfwihMntMQ8eTHn3RjPGIM6BOuYwA1a0GLLFRU
c3FTM2jzPv9AgT49ehWuVHiLhfgW187bg6gsblHWQhME+vkqXmtJo4lKmfQAvaYFzRdDP8aqmewc
h41bgRgtUUo0DHn7rj5YY/dLDOeBQo2jtD7yywnGq7ntCwjkO2diYwficQ9OXeVved5vo0qlGyE0
M9sIorao/xgdIZ4qdyx3ouadzifBhKYGiC5p+yaN2m+HGYd6NDOhGoFYOu9CPyKEPFmEH+Z8lsqR
Zt01ftwaEb448DfSoQ9Po57t8Ym2dgvYK4nLp7mCle/tr1gaaqbIRxqg8ikeUSltw0CBxQHMZ/TQ
IzFRZHy8P7eW16MQSsxBggfExu2I02w0WpmGBqjAcD5aiasfiqpbzo9HkcntKq5Ra5IMM/l2o4h/
O8rgNBUGtcIMLGv8aVfK53q2XuhJvHLdf3Lj+fXxcL/eo6vxfqE4pGUEifBaU9LJc92YRWWBRcgK
++JN+BQ+835axmNHMSM6ZkuiTr6Dw+4zLzehXkaEjekqLE1V/MDnO7efFbdvXnHktsxPAO5i9xgi
Xa0cUFU03Avm8M6HDs6TzGLjSTu3hZ3pQaeomf73kCEB5JMs9/FLO8ep9xSj8P/Zspe5OlRRRubU
ovfSPYeLrqaXOWot6AHK4OZP8P4HpACXIh6+GjUK6FzUaAcT58MFlXJkMr9WY4Y6/qSrnXs0GsUE
NgmjCTbsmFjuUW94GviJUiE4bjqRbvv55IR/8uW7H1qeTeKY1rkUfQ0TxTyQ2CoNArvUrc4ZiJsM
efI0/+Q6of5zpgY9HgbdRDh+0quQp4MaKl/tCnrqB0uthP5SRjkOPcKpikNfm82fEZrsCHFHau/6
aSyM7KnmnfKtwkdR8+0uNyN/Jk7Cf9KU9CfeoUN6GeNJ/zGEcMYOMIYaj8A1mtEhz730b9TNYXnW
ep6rR1cxe+ftmx/JNGpMYBK42Nd1LXq2itflixF0A8jSonIA/oz28vYIRryQdHP0P++TwbKguu+N
bH6h6JavztCiFXPe04nZOMg2NzWZF292HiarkDwAn3AWoERB0/bR0RgmdNrDIfoPKwbukEcV2aUU
Ubk9yCM3i+cqIXOx1OHzoqbj13xIxenx+f3FclqfX8keQYiQz3IXLybKi01E9SHoC9PpD7Nsjr2g
oalTuEbIRD8WjQ4wprUjUtmlR4rumBhz+TOHqm0ctQTx/i9Opfc/VWo0yd6vk1F4/evA2wGaIU1T
AencLkI0l0CqQnCrdiTsvwqr0f6YE8VxUBuxjKekS1rVl0JF3+dmTM/05OaAVsPeQ3/rgzvkoiwT
ZIc7CnFn5+QyVmkFepNr7yHfR3+jNbDnKr9x09ObNBlFyjLeobgX11QomZAAEnZ+zEkoLgNnH4H9
YU+BcmM+CKhQcYIbIlFxqzsC0gEAkzrUg2jCNjm2CveQSw31x1traxRUlHmCo6LCg3Y1ymBZaUHA
1YO418AR5nDfxpJw9XiUjfsOWOv/j3IP7hu7yWjwGMmx+UFQPrc/wTDDin2Ml6tWt9XnbCj3Hp2b
UzOhXpEv4Uq+Bqf3IsW+AUfQIC7d3lewW3iqC8faWcCNDQEQFKiYzBgoeqzijFCiztTLyQiS0NKP
o/C+qupsHOMSF9vHiyiP0eqYIUhNQQCvNoTV1xtigYxoY0RuwBYHjKnUmT2futlN2zPqnekHu1Y+
FdHSXJMmNP96PPTGUjI0s2PHSw3K1S4xXB6zGV3AoOEBfcoI4aeoj/YKkvdUOVkcYHIIdZCBUZO8
DSS1gqtG6WVmkInmY2hp/yJnr0CT68+uYn334viYKH85tfKeYPhpoR2Kko3+6oIW8UmyjjRg8Rbo
xz/idn7tGnvBQWTv/G+tBBckaAiUCiSr7/YnGrRCHH1mJWhn1VcxL+5ZJLWyF1Jler3+1tQOZZkJ
wSxmcTsMOSPtJ683gxA6PWABs6yHp2lYzA/xWHXpWQHO0r/L7bHIXvQlpXaq4ZphnE16jRrJUOrs
Pdy2Js7zCSKENGumtnn7i8DWJx4KsUaA0YRzqFG5OKmJuycGtDmKQT2BKqJBh2U174lKVMf8zKC2
pu5c6oN5joe6+Q/bmUI+YEh8N3n3ynD1W+cgXsY5QjXCpDybDadatYuLrcx73pH3kQEyh0TYA9Vh
PuunLk8oekhlZQZmr4rz4MKr9WKtO2Pg8/Zlk0MBLaEUSqtizWia3SzJjLbkBlaFBam+icevTrTL
hdmaEegcsFpUtyVJ83bdhiHrY8Ug1iGHmaDSkVCREanlkb+G5c6bZWssKXxJKYvMgtrP7ViQTMGf
2+w3UTvi3VQb7QHfFCWYm9LbOW33txN5IvkbDlHg3Yk/t0P1fafHk2JZQTnOqIwLs/xQmF1xAaDk
fkc/dvTroVN39uCvysPtEWdUaBioIVEzoJN8O2qcd4XmtKpF6sjL7APWX/n/ktgrKvtYRlWBHQUP
h4j3mV696og0LKcwa9qvIzDhAXF3fWh8tc691xB1iASU9ziiCIBlESzFQTKaeUT11dmqyv5j6EXl
P0mDdMShN81sOaSwhBbfyD3x2pRl/GpFlvaFImrT+HqbhJ+rPlxyX8ePR7k8vknuu4myL0J8h+/H
RUbbdzVtpCliq/XsAN536NPHNZ4a4j7+LkQUs9N4kCX2H+2QGE9ZWKZ+leIc5k9xnL/zkIs6Pv45
9/GGX0GGIC83YMNrUp4ST7XdF5Md5EkjjmXCkwp3V3fnlbC1wcgZoRzQOMcbTO713+KN3keLlTa6
HZixMn3D96w9pGWcP4VtHAcL1GJ/GCpvh+G5MTW6azSGHWwPKTas7uxB03vD6mPkklrxTcuN5LUZ
Cvvr4/XbuLIJ1hCLwTvKJHXN77HawXSXdgiDQgir+aY6ig7N3hNKja2Wo6bXZRoQsBMidvULV7Yp
gibDsczPEcRo20ONY3vse4Ie8+cQ14mPblnr6bOThNkIKd+2kiCOl0IESV9kjo/8Ym7sbMmNSMMV
QFUEHipXzhqFgA9dwV/CQbJwLI9Iz2EL2cFRwuRqDwC9MRTLRdlOdlxpqa8SnGUplpRT6JBtZ/a5
Dj0cJfNSuaRV3/mPv8zG5wenzqQA3hOn1sIZ9ZANiqvOzArUF+ozDc3d0tlL2bZGoaIk63PMh7Tg
dmd36uDpAkecQFkskDCGhq6LvoQ7AXpjFCpX3JY8iOhV/SpW/n5+8jarukjip2hUnTs7ni7gtvZY
cVuj0DVBXtaiU0Qj83Yuc+Vh9hSDWsLgxzojG9c/VeUUnx9/l/ssXsItuan5LFyja9Pv2Uwp7nJw
KbPnFFLV9IsZzU+OsUAmi+JjHNon+tT/Ph5UBtXVXQMyij4NOEJsUNaQ+MqxOy/zUitwiOwcTyV6
xa1O++oifI6uRMRnezzgxlqSH4DtgbcDTWJNmRyGHHxSMiiB6ZV4WJtGcoxbO985ufejIFkr0QNQ
58FMrJWtIJSA6O4XJzCQKDljYJNDnaVw9ta5SIdnqhtkITRI11+ssVqnI7n2AkHx9DUsJ/0cQ5p4
+yg06UmcJOMOetrqXhyaYdLnkHqfI+uTPfjHf+yU5uib5wJPli8jrZslbft2j8cJmmYtCJQAOIB4
nXpnOme4GH75D6NI0X1AlXJGq6gwNtaM3lMSBl3bV0+La0V+xEP1za0dehRENgrHPMhI5VdziXMs
Yp0oDBbomv60gFseRbHsfJf7owPGAMInIBJYaPBWbkfBuqfz6t7xIFrGZhyoY2N8rIQwXmbQNdrZ
xFzl05tXD1SDfOBTZeIdvLokkMxYjJpKbABuzX0O1XQ42rWxt6vvryISMVpjMAlAiapr9JRbDf0Q
Z3kYREupkDLOyXmYsdwd9STcQWtsHFOyLJ5AMKgla3DVxWGedemaaRiEblz+pN0Yv6/K2t3Bu26O
QpMYmho7m8fd7YfyQq9cRgczQ12tu2OpRfWTilzR58cfZ3PZqJXJujUt7nWnL3GjOHIrRnHbKjyp
uojOVrxkL/hD7nW/t4YCQAD6Th4lwsLthCLdy/EE7EI+Sd0eNH1wD0XoGH7WZXtQha21IyzwcPxV
BFyXlqyuHbtKpblWeOX83sWQ6bzo8Z6WyuaESEc5sRKqsO7mpbXWRaNCrhiFTvUkSo+7J7JLIJNF
//z4M21NiNgAQIFUC13b1WYYcOCCJDuHQYo4HwD22Do72fBWCwi+iyH7vrQXZOl0XWFURRF3bmzQ
k4yW9M+0mL6AbtZ3UuytAIR8lbx9WDZeK7fbYFDMPM4w4grqylAu9OnS91oZYeQ1qPknR12Kp7cv
HYUXbjD2N/1CubS/JVsRooNVCzgv6Oyk/DQ4kfFCmMh3wurWB4LfA7IUjrkElt6OYoPlxdeXD0Q5
YzothgCGaC7eH4/nsrXjHHozNMtRiwSwdTvKYuf0JdsxxOJbi49CzZQXYSKCWZf5eH481OaEkEGR
TeNfDevbocymRAnXYyiA4fo/ZdnM1xhc0966bc7ot2FWQaFRPS3Ju4WgUHb6ixpbH5TSiy6V0u/Z
G23tOw6QbASSl7DHbycktBDZo1YPA2wsvwyGk1yEMo1+Uw7dCTHWzH+8flsTQzKUQ0RTEBWM1YaY
Z7yMrdzkNscv+XPbp/VfJRyf7BjG057cklyk23SYg8vlB2YAhCYIh9updQiuQTMbxHVxrOY0U9H8
0Vp9+D1PpsKUM+RhOg0OMpyP57ixRxDGglBJSAeOskb0DeMC/WgYUK5EbfBUELw+dpNj/HjzKFTR
iU0ga6FcrxGvltLlmQYiOoiipfKh1HunuCv1t89FFssg9Ep9YGqPt2s41k1IZYa5aOhUyWA0voha
jd+eOgA+wXyTTI/vtH7FOpOo3LamPhMuyXBACFU92Y3Tvf3s4q4FQpEYgX7CWvzRmqs6LakNBCgh
Tlc3wg4jRNl0R3Vl4+vTzKNASypJvXENwoiXRMSdVjtBvpiDX45ueOqsXVT3/TlC7I13BAeWBcPI
8Pa7eMg92thY2aD1l+GYF6X3Qn/WPWVR91avV3Igrgia3lIcmnfYagvg8JJlilrZsJ8n46i2SHZw
+5c7y7Y1IZiyRFYULbgFV+lwW+lW5hmMkqugSyLUUA7eMKtIaSzmzp6+jwtMRSZ1HJxfgoe3a6dM
yqjrEXt67t2/+lQJhqj+KZz+JZ85Sfnc7pToNqcmxc/oUFKnWe9upcOIZJmYWlSo+mFyx+GTW+vW
u8zonOPjoLA3lNycv93qWMKjb4qZegAAb/486eN4inO3uLRZFO/M6v7iYHNjvwJlAsDdHbJfq+sl
z1PHRuXferWc5ie6019F67Y+YKKfj6d1f6bkWCA8JAuaS964nVZuY/PdyNpdrHi1D6KoOfXtshe3
NxZP1qzJIkDjkLyutmDfT57imZMTlJDglwN6wdZhGKdSP1LFdHdS163BiMlkCdIBGF7P7ZQQFHYT
rFudQIgp8xXATX6WLT+GjOP15sUDxko5khUkvuryl/y2J9BT9pox0t1gpiR9UDNnODf0rncO1cYn
AiUsV44CFK/0VZRoaqyL6mhxA1D73mFGy+2oNOX/3jwVGlJcRlLwgUftah9w2Y9xplML0JpO8buy
y5+yUt9zPvjFCb9NHHj1SUVwujbSNWxVchh1u1TGPCOfpGDXBMWIuXsDhP3zWCaO7df6jBKO5/TJ
eyXlZB3TJZuiQ4WAPjRho7Z1Dl3Of6JlcTF+Ncel0g+NEy6tb4+d7gTswOpV8/pl+UcQd8MfGWJ3
SuersaGUoT8mIoq/RmWjtQeQ5chNPV5FubUeTW+VgyGJJIW8XJ7Q5OJ5MA1teYqNaXgeZ3t5TfPw
CwS7ibJ8nH5o2zj7/nj4jZ0PJYlCsqyMgklexSic+8LetFolsDzoe01dJecIQe6ryOwfbx9JNt7A
uUHe4817u/MHNzTmSD7cVHNyj+6gKieq1g6VUWjdj4fa2P4kYjQWkRoAhrLOk0I36Uw1LpRAEbk4
hZiHXViDN8u8Uo4AIY+OgVw/sHW3EwobfVGqIlYCo2rms9tX8NRq8c3s1D0xxq35cFdRbbXpbJPJ
3o40GHme5bOtYK+Yu8cBDQ0LxBDk+51129oMfBiphgrxkALv7Th0ZKKqKyNxdZyyPC55W/zpuKJ8
WhZnvDz+RBt0LbYcPUkeuyTMlP5vxzJqZaEm2yAWgyIisfePxii/zJWeHbDMRtPdiVTfLoo/lKK7
oKj5BevDvdrI9m9gnjSiOAA8I29/AxlH3WhgWwIjs9t/rbCrv/WzuhxdlGHPWWh7vha24SXNG+c4
unrz6vaddkiI4Dvv/189z1UUoFkpOSsUG+S1evtLnM5KVKTs6+uC8Ed2MNEE8L5A30yi8zypifmP
mk3h98qcleW5awXaIBUZTiV8LSmU8EhSiHCVm6U6Kp3zkCmf23hWkJWNYOAcF6gjWgA4U/kCLcbr
PmQQEOJPo90r/dHuTCjiaa2W9SHrcqe1fGd26h4AcKMGFXAD/T0Ue2KpGsbNCbtSL/s6mtX0JWmM
Jjl0LkYKvtZNYX00wrhNrzbPWOOsTOqvxpTtLM9q30zKZ9iu1AH8Wqmb5Z3VuVH+Oc6rYvhYjYt4
LYZOWIGGP2R0mPPC+xwl2aQdQl2k3tXAd6v6M5tntTgAZVJGPzMir8r9lkdn+sWCzVRcBnKG8sjD
JcIvJUyr7hCWkQcOVZvG/ly6XaG8GKOTZRe3au00mB2rm/zJyjXNtxSdV4Hp9rWD5ENhzP5I78R5
gkzRCdenBtj8TFQt9860DjuPtEqbQn7dpE1JcSjdnG5pphbt/NGZs7R+1ZuyKP5UpmYyEHTonPlH
aiYiO2Wa3mgfJohPjp+ApK+045w4YXEC4hGVvitiZ7q0Vi7M7GhXwjKv6G/l2Ysbe3F1FPpi8ZBd
7Ezb0+LfCDEuVWkQGTKNJMjcbkBR5JhOhFoYzGyOK8YzAqiC6Heyn1/7eLXPwZpCz6KCh+DmWvsB
YquSRW2lgA/Utauemd2XJNLGQxxKiDdoieEZmUrtNZ4X78NSqf1nzCDTj49jz9ZcXciZFPolBmTt
VltNRo1poBdiIOtaB42y+CnR63EnmG6NwmsdLDJi+FJl+nZFTa22tcXjZrWTyP0k8jCiTVuXOw2Z
jZAtIUjUA4B3UCLXb0cx9AIRZT0V1zwMIRZ4pf5JdrdfIk2oe7yljRmB2qBHQs/ZAS62CpdF1+TL
EipKEKqE6IMeDp/xaWj27Ax/5cCrTQLgGtkO3tNARNYSVYnTpTPms2ySYXlBl+ag2CLxkyJ6R3R8
bifvKVHdIy+ed9MYv58N8dy6GEq2vfiQ2dmxAcbSafMFQd9zked/d1l9xnTslOaQIIRSHmZ1Olrt
XPqxYe5caxuvWeCakvUEqIEVWt3UyNSmE4La4gpc82tPyPepIitHo21ecoN/l/bbWYEcWNmop4pH
7XiN38xhdtliacTVsKLON3NtfibTGnYKAltXJQPIi9qSD+d148+rY3sKp0JcVRe3mjBPLlGWQR4D
K2jZ7+1wGLGVcb83bYGzof1x7J2dK3Jr87GmXJCUJUBnr1Y2q4SRx9EsrnBMtJ+xlvaaXzdAud4c
G8DAyiYG5VAwd6tTS30cq7WFDxihUXPEmlzDD0LsaXluToZjxMMGXaq7Vsk8KKO2lKG4ZqMpqEuV
0E58Hb/b4+PZ3G9HKjj8haispP6toVYlgvL2oJrxVa0HOztRfykwQl1SlACF3jvJx2z0oj+MAnGT
nXW8j0uomUD+R2Ofyhj1ndu4BKA0gxhfplfdMp5JEdILEp8Oueue/Nt95UOyqCWECHjufT0Hp4BO
dQF2XWNu/+FQqVqT+2btxB8dbZqx5hygGe2c8q0x2SUcdHB1pMurTbKEamsttSiuFZ/xdc60Jj70
ZodsVZ311gf50nx9/CHvNwxf8Jd4F5otFP9WoddJXAN4cYEchqn130K7Vp9Trcj29JzvvxrlAt7z
tMI5ZehD3X41cjutG2K7QBBt9LBeHmyezd50KdXq7YUQmI5wjKVFDkdtnXsXSWpoc8VQmOSE5fOs
xeF0Gbs03zkCG1MCcoEyL4VMVXa+bqeUFE0KaEHn0hKz4htWFZ9KLevBnOl7sIX7j0QbCgwTmH1K
i+jY3g4Fu0LRFiTFrwMcue9UXbyLCyJjTw5B/uKb65GyEaguIgcQVprUq6NVoY8LVnUer5qyYA3o
IBtmvNSRPqZ+YYnyG8S9KHlZ6jwfLv3YhBgBVUWz561wN1mJ3yR3ovQjfWPWtnOJhf3bAjPhmmFl
rcGV6zQk32Dmvxm/J8HVDMEJx9OHC+h2VR3cFCrBxXpV02o89lMyf2r7pb5Gi6789fiU3Z1rEMnS
So82EeKEoDRuhzKxitf7zBiuZm6Lv5rMG4QPDgkL6t7qqR2hiP9mAxcJggbVAI8LtZu7nApLhbIr
an24NnpSvcfUtvBTtZreKjiB0YlNMEYdk745H+F2YqGLmZndmMN1oItYPanZkv8Roxa2pzu8sYAO
mF7iE31zSTe8HafGEEZTF2O8mkZLD0QZOvMSNVkv/KRzuxn5sz3Kofwkt4eB5zsFMp4UrL66Ni8a
q7xSml6OWHv9/zKtLZ6GQZsumSWQ6jK06FvBO+4Q6/MQnx7vlrvIwqKCttMcOqjc4Wu8Xe2UuANz
Z18tPDmeTL2J/2wwTrpYTb1HRtweishPTCaOrZ9N6uJ09hwN47UPbTzpK7U08tOSZeo7LV72CnUb
Jxu9e6BXpCbA49YYGBELjnbdjte0tI1/9KIzrz0J//HtqwcZBN9RifIC9HC7VSix2JQxFCymcz3B
hy/SC97T5uhU70oF8aCvbx8O1UGKPTDGPBQDbofL9KmKJjOksCkkl9jp6nMVjl/HpdtTVtw6A8h9
U7KWJFVrrVMG4xjptCSdruoyLd9Bg1X/DGLWxie0fLP4rFdJoe3sxM0hATFKmXGwMWu9dlrrw1hY
2XQVlOmfMkNtbL/wEuvvrprzDAMxQXr+H9bzl1O6VDly1i3PTIvVxHaS6WoXQ/7d1ub5TC0GLbBR
tHs3wP2FRykSwCmPaWqttDRuvx2jODUp1XTt9D45JAox2leaInrqee++ToUzvM+6ojm4iVFeyqra
a1VvxRjaXaTPEg90Vy/QrCUfOsqtVzHWA1ZeYX7p8jJ9bubvZk/z0m9dmr2AC/VlZ5Xv6yWSWcsn
RRhBVknXU6/GHEWwmW071fXUBRjHR/WhNFCgOBSDCP8Vqhhi3xRN8VG07fCqKaZfUXAoDm/+3Lwt
+Q1kNkAsvdXNONfStxNfHi7hpDrXw4LdphL/GKywf3o80sZiy/QTJzqd1Boo5u3HjiMdGowTT1dc
ZuZnJTaNb1Hdlue8mbT3RTj0cHcU/USut4cS34h7CLJL43eyAF7xq21WeolqUIWdeElUw2kyuuTc
p2Gz4z+wEcrJQlFHIQrJPshqfvix5xWX/nStq646FVpZfOicfjyR08U7t/7G7pE6qy4oDlkgMted
WiXB5EwpBPCKxp6mP/SsLR0fvFvyMuWpMh7aMGoK34hm+IvGhA/aQTGgSJ0zQWd3Zwfdf1eiryTT
U9QBiL/+LRVWAZobCXay2nwvvP7P3rWf23H6q4EB4FNc9kOz//J4L91/0dsx5Z//1mzFlzf3qMAN
V2XggFbgEhGDqOOdHXv/RXlbU+mgrwu++45d5bYixlFYXs5O7vxZ1a3xt5kmdeyHbjj97/GMNscC
MSpt4HX2z2qPaqIhr0En5oqt2XhQzXE6UblWDmPkvT3CS9YMnS2DlhC39CpnNGInK4TOtLKwU57m
OMmebDUvzpPr7u2Nje9EZ1UWKBAmpfCyOhPk9fOURyMvmjhKzy11xiDLSrGDa5Jrc5sqMiG0WOiv
EFjuuOnuPLdGpk7jtXNgLmQF1NDoQ6WqqT+VUYmE3a6W1va8uLs4hPiZrb0/bKXudLVjCbuRmylG
QOJdOdTJDgh7c08Aw6DmSG2OQ3a7y9kIeAUgK3NtevSqBkVMcPwrgMtG8WaKCQp8UoKX3irFZuoR
t0OJUHUjk9rAteubHulIoGE1neLT401+n85QfUC2HQ4dy8ZL4naUnOdZVZTaeK3NAeyM1fmYjqeH
Fs9rP+95If2H4ag3u8BaJFxC/pzfooRWjEZvQ+u+xmPivtDhGz+2k+78O6ia8kR5ad4Zb2tXoK/G
HUcayj/12/Gc0kZiLB2ma1jT3vcrxF9SP3b79u3LyP8fCg1tY4L/Oncw5gYIV6XMVwMhVeed20JY
PGZuPbaMNi4xalZaWj4/XsyNyclnEVBINP6hrsvN+tti0qCmuJIO6pVCOBjjsP4aI+JwfjzIxo4n
L3LRM6MQwo2yKgnUYTtTvWzUq1lpeAvbkf2q8/x6Nmu32vN9uE8+oVNJlrKs9vHcW8WmJV7oQIpm
AFlsZ+fJThghdePlhCuMLS1k4xG947E/JLESf5sba8/8Zmuyv/+A1WnIil4Li6gfrm0NM99JlMQ3
BmX6qGjl9B8+3u9DrT5eOeRgoNJuuJJ10vH2IsM3UrxIH3+9jUxAwoDJptFJpwu4XtHZdUatmYdr
6rrToWLH+KPA/TRv5+xQRNo/SZ94ftvZO7tma2v+Pu5qIWnvL2EzjsNVsxLajEadvmD9vAfl37hl
JCAEcAP7E83w1RoaCre+GVHQMTHiPpLkRsfQ1kL4S6X4n6IOod83tXt8+5Jyf/7aoRTL1sXUCGmv
eXApXHl5l32ds764msnQfUzopp+55NtDbLfiI827NyNFJf4FEjLWw0h0kJPcnnfVxX24yZiuQrX4
WYjhqztUzVNMP3QngfyldrG6v1G3l9BDBLP4kKt9M9p5Upgx9ZbEzKeLHncT8IcmQ2E399xjLhbt
MBQGZhWZ2V7isvDOpht5l0RQXjCmtjtpwnNPgLtU0u7OOYdLs0fN/ZXF3v1GqNlgbskx6FXdLkc1
J5BrzGhEPLqrfFfL85fKpNTgpvXR6wyB1WxsHdGPqs5ZyYMdszg9wHRDR3utU06LnVafH2+NrfAB
9ZCqADU5YNCr7EBrc0trenW4JpUlLoqbRF/0BTWopfH2eBKbW192zwj9VMHXUmZzrro5+s7j1Vko
YZ7jKc9LUA4ia3zX6owX1VbC8ZBM0Z4K69bJ5orj7UZPXzKQblcdznhiOnPK63S02/pkNdgO+dZk
LeZOV2tzIAotskAMZGldtLKVVl10Nx+vrosgRIJTn99QKdsJwxv5D+99qTzGW5skYbWJOji28eyZ
47WMbSS7JnMho2u7MvaJm9hO2Y3a7tGqtraJ9APhs7GKdxpbVgPExpVFv3nUvC+DOswcs3h+p/0f
aeexJLkNpOEnYgS9uZJV1YbVPUajGY0ujJGjAb0nn34/zB5WRVY0o7UKHRQxklAAgUQi8zckRgdx
+O70XHai5EmAedpEyKwstHLIozEsvVJ9NbIJkZZCtwtfHRPs4OfkqAV096sB7JWsWGnRKK/4f+Uk
9WgrWl5lsnixptHDuKy58MdBVEcasvdmBk6VJjVkUvyiNh8OzhgS2FPPGxfkiu5bQiMXH4xl/g3p
SbO+VEpXH5QT7g5JXkLiz1ttx+nKV9y8lJSnk5doyUM7DeWXtFHdEN1z43NHP+jgBNwdTxIpwIpS
IP6pHvyvtWzHVlTJzAugaM2T2mTLpcZI4kmxSzsw3emXt4PX/dEgsAI4kOikze2i15YX2wlwVKNA
xx0v4/XXplM6aDw2foPdqh6Md2+n0CiRjyiAUJS7bndKvJaanboeHxDpf82vp5IaxZKZ/2kYrk0q
e/D0t1ae5VBmq5fSwWu7XnwWWjd/QGFz/i+fCpwOIQQIEhD628ksiT2u9URrRFP6+HclsbOz7Trp
93yaqt8mIY6ax3cXT8JTeemCxd4CfLWoNaeROBJ20yKyixL1uFV0k9p9fXtT3AtVMnjIdzwaw9u+
i9Arb0ryZA65O92zXYr6gjBt/4yxlRW8PdTd/fd/Q23fu0muW6tVUn5FFzAN6PbUfqwNVzUyn5r+
UNH43v3J+vFq4iHP5tiEj9XDVKVu2H1Iy9mPU1kPZ6/DlXREJeO8wHKK/Y4S+fn9c+QNRb+aMTnT
xu020csB5kjGGXMx6jpPXR+fuqnVr2sCrsJHSPLINvTei4oTJgWtaPwjYnI7YG1VkTKufD8gPDoW
LiWH369GLf/WR03+ywTv55yLRfkkuYmtXyul+/d/mLJUgKK/xRW0JVElrqXMdU7zwlUTTDfGwlOV
wJkoAUzgUh2/aqVt6ttj3tu1oAOILtJgFPmj21krpaUMkEzmcJhifQkiIexPJEjZa5VzTR7s23tH
EZovaDAPpxzuo9vBRFR4c6TSsVBx4fjSckaUQFWc6SjjuzuONFsmcJBdbm8D2pIU5O2WYnauAWgt
casckrE9CGT3HoyQN+nvklKDfdjcAlmbGE09MooTL+NHd12qy9BgdIPxTLaetN6onqa1JL8s7Oig
hH7nq0FPRMNFB2SHSMzmq9VCdVaSeLoRACE4HJ4VYLkT+6vSFed3bxAI0ywi4Fgu1y1QRWnj3HDo
8oQsQ/zNMYql8HOlcM5ZqfcP7x9LqlRxh+OnhOL47f6wlh7fHS0lx4vWGFG5eBLVRcnVNXnWtbE9
KgrdCWygIWGD4zMn7YM2CVg8uQvAKNjZkdlqbhCRQf1BsqDp/qCaw1/SX2p9sN3cMQ9Ko3f2J8cb
xCrXEUaQ26aDqo61q8UcdDSDxWODzt5LXFb5Qb5+dxSKQ1y1OM6h7nG7mjSVWmXt2SRgK4on0etx
sJTpkX75na0oOblAfuDP6Bho3o5SOsValu0wh1Vr2d8WvexeOjAI35SuZMC398ede48nI7VQmo6E
6i0dQZhd3Cq2x7YfHBTJ0960Ai+y0Pme0qzVT25jae8/5IwnJcGo/NLv3OwR15tTbDB5dtCn7yI8
H3N7vepG3hTBAGzk+8jbJ/XLok6KgHpYf6TddW95JYMbVRspwP/TSfRfia0GvaZR2gUFgbwuPk8V
+qCnpMEGNbC7fm4O4sqdE0EN/SdMmJI6gha3H5PyQ+YuYP5D0Xojgo5JpwwBVqBrddaEvjRPdZXV
H5y01uLL25/2zmaVLyEiNnV8JJs3R7+Q3oW2u6hwfIzi1KtO9sHpbOu9sHR0WjnrXEE/CwHbGzbD
E5TmvKWCV2zrsFDN/mIlUnFQHd2DofbQZMbCXZ1QxpejPLRZy9HsWkw0ey1MLQp8/ppQIQVHEuOj
ChbpikrDMp+LKSvMgAIQUvBlVCqSJtgnfjZq3ZGqwr0VJrDKvB5bGOiXt982WxY7oSKlhi1SgP6Q
qeNZV/ojv6v9KGhvSQYzaC5sK7dI87a15iLPBjWc0NJ7HZTefdQcVPrf3i37QAB2lxRNFvd4Q2y/
o5c04M6p0IaLB7Jg9rTiz6Za5t9rW+kxszfTv94e786s4KzK+gOS5pg6yz//1ymsGtw66UGb4bJU
yz9o7y7LafGM5Cix36cUXHtUVyg/w6LfQTrSTsdUQy/LMK1S42W0h/hql0rylGdx8ynLI+ucJZb+
YLRW/e7zB3BSl9JZfDUJ7rid4Tg4WlOaZRsWWZSdHWulA48Ii/flvQsp8ZnomJNs4jSzxecIw1pg
wOJUOdhNdgEyOr2shnP0FJNb+bbcCaETTyJJcAF2tGWfaHbbeuo0NKGl2P2pyJ3cbxfrF4BYJtWP
8uygsOZ3TfmJz/Dn2xO8A25gbCnQT0pBQ1zdvNWtNjOHelGb0FUmcN6JJIoUrtOeYJkOfln1w8XI
K+dEHd47WblWfTHQ3nr/1wSXSn5IP4NLeYsYNSYKQWutdFzKazr7baoOIrDXLjsyetsfRJk9yZSN
tzXV783BSB3QY12h9PTVdOcbFLN+Odnx4nrYhZrLcMpivVkPeFL7K5EXNvkTNXdqCDs321qYs2I2
NXQwmiUfwVpVzo92yUR9mgtavwdxfD8a6S8cZJ5IJGuws24PBl2hsiAq/OxcVA9Gv+ofB0I1airl
YZ3+zliyLoL4LDbrUvT6diyriT0zTkUVulOWPNp2Buu0LPJHZdW1g5t+H9FArkHPQR+NFyfSw7dD
pYSziRWuwkptupNVz/2Xdci7z2+fhv32kIKMEjJFcmiQxtyOoupNGcVwOEPhaO2prGzlGlvuGLpr
qnwu2k47wFLcGY9nM4GFmweLw625nEjWaBn0tA6NtjcR+k+NfPGVMcbdG5CAyILYgtl5efckGYz3
A/AhmShuTjzk8aYwhF1zOTgI3vbr8NwDrzhH9dBdRW1HB/t//+l+SscwR+mWC1nhdlFzkQyUiumq
Ybz2W2b0yiVemvn89qT2NxGtMCkyBmraRnBusz/sEl2Q3gCVomadFiQoDHyu0Vp5KOPlu6MleezX
Tume6Th/fXvg/Rkgc+BFy0uPOi5c9tvZlbGpR4ivAEMoynF99XgY/Zo12jJ+ACtrvPsUEKC59eAE
SQzn9sDNzpRWUM6p2TWxCI0lTYKGUvnBs3b/wf5XPIuzwCEwtsLIeSNAabnJGpbTHM8nKDluFiBo
Pnvv3omQZUE4gKgHeMPD8nbt0mgSeCENepjNc3Et3GQMOidpPgosSE8jd+XBe2z/rUA7gKenqYw8
CdXB2/EUK85sLIiMsLAV3cNK1SjrYI7axns0K9P+9N6dgdcCxwxIDMUIJFFuR7NaQNgZ5zp02k4P
ViQBLrE1J699rioHC3nnFicVIlUG68mh3ilmt1Ov596S9GE5Rvmjm+mQqETS/9nr8NVRKUzHU9U7
ykmC0T6IoU5LqCbGYpzfnvKdnQPCGBViSaSkCrM5DIqXJQp/MoB8ENWp73OhvNjoYLUHIWX/IZG6
Al1KQialZravzFSPsrKxxBiiNmTShNJpI4KCV56SftIO7oT9nMBPUSyglgR9hvfY7WcEUqEVA0rR
obHG3klX6+ksSE/8t1du/5JFOU5yQullSGLaZrNgvJTpIza0YTNXyu9T4s7Lh55y4IPopvhXIG+Z
gsiytRzZdchff5t6wlGjHgK1kJcC3Ljb2Rl2ozltVc/hOjXaQ1cP0wPsYHHuKiE+KGgpvvsIIuxG
4IK9Ds6Tu+92vN4RbUeKRwRLlgI5hqy/lF1nnlJ4NAep7e7DIdwDqh4CAaeCh+3mnhvL2Zpg8Rgs
KTLiozY5l25MxXu3vByF9wc8MtIuLvHbCSVWYbdgloyQd9I/mtu4vj7W777dGERiBiWKlNC1Ld1S
T2lQ60xtiK5V0vxaF05bxEHmJEX6oC2V/XcxVN78GotelI+iNnL3IFG5s5ZI+gEDpjQgn7CbyNlU
WSvGXKihR8/w0quKGxh6oh3UGXebUUqkS5c/Kh4Gb67NF4s5GtAMPTUcaQ+9pOYMF05Tuu7FbJv0
vNhTPL13OzIV0KxkrxTe6Y9uDncajTUOGqYW4t6QfMfDx/1UqMJ9LSpd/P72Cb+zhLyR5Sdkw9g7
ybne4iFQR64WDi32jNHSg/yEqHNwd99ZQry9aGLBhcNIbKtxk5pFRI7gWKHo7PlLkqpaMFeVcsIR
sDg7k5Ff3p7VLhLTiOHdT5qAZZ20R73d/lGfLN60dFaIKLftnYVRa1Td3BrUv7Y6Y/b09nD7ReT6
BtBBUYinIsWN2+E8tTH6PtOs0CNjwEWx1TEfh63UfP8P4xAP6fmCwkTh4nYcNZ1R1YRxFQ5aNn4o
0pYssq66g2ts/7EotAE5oFHJW4PwcTtK1MB0revcDjl4T61a9CfFqsNGc5VTljW/vT2lO1+KG8Ym
OeZeljSY28HUyG1StxotaV+dngxPyfG11Etk+5sjptGdoXBhoSxL/OVq2aLZ4qh3vdFenDBXABT9
WRhOif9FraI4nQ6UpQ4SrTvLSCMQqA+VE9qCW9jeMCaOsJCHD23q2c80v5zW17w+f7BjFXh63ypH
rYo7E2QRyeqIGPy9fdLUHhmUbdduaFfDdOmVbLhEOW5m09i+G1Eku1mSooAMFxSxLcyzt3OrVpeJ
odIejw8U2ozxjKYNNpxVlasHcf7exIDdSVgK5WvGvd0kSEOU4zLYXqhHKOgMSvNL6qT5Y6frBwf5
zkBMTErScWXC/d/kAanWxnY2jlFYQFEI59QdrXPfdu1Xs4+VIzu9u4OBdOQvAJagHm9nBbcsLxL8
ClGjsGvTTyN3+F3pctAc4Lf/ePcxA0MnqxRcYjwKNxObklhNSMejMNOt+TRXdfXYOkBkldY+vT3S
LmXkCUPJzJBUOum2tokegPmb2mm0KLTbKvuNsr51RXddO5fNvJy6rF8f6thLHt8eVC7VTb4oB5Va
hQjvUybZNunWMrex22XQQjH0i3Do36aZe6Qfvz/RxA/pJaJKbBS42M0HS4lO42hxi63F79W0fgNO
jYBq1Tr+kjZ/vj2l/e5gMFfW56lkQyTY7PksdhtlSInCsdZEZ62xyicKwvWjsWbJAcxsv3pyKIkO
AflIXVnO+191eWv0+mGZFAuadbqq54h/OYMyJhPut+d0byDQ9ug8sniy5XA7UB2bSRsNuQOD3Fwe
88SyHgkwRyYm+x1IH5VCmazM8WrZxvmW5tQ8u4UjKxG5jw0mIvz1H7OuPlm99xHS2Le3Z7V34OJG
ZjB6qfSpyOs3CWKhNHaaNpMTptr4OmTtKasXFOwhvo1XTx0uqdmhT0R5ulq9V6ec4qBxjCOii9wP
t0eAH0Ge+tNQheC/OeFQxAhZ0FRDG8073DvyJg90qpOPRZsgh1khxHwSSb34kTMOn99egTt7FYy4
zBek6RcvqNvvmgnFtPqocuRebX0wMMojtHrU3FpxZHd2byg+qlSNkNie3Rms2gQn3NUJM9Dwz64u
bEpotADLKdIOItmd3cqJ+slqBPG2i5lZXTqYxrCiVSvavwr4Pv+0TvNu+Uc2D9GEGwe4FIu3WTse
R71dYeYVijkRHytnSl7bbFAOkpH9XBgDS0MSA04eupm3XyiP6jW3xJJdkfY1YFsxIzUwk2o6kl28
MxAJt4yTbEQgx5sjDvq3GafWzK5AalQkIZT8hACg7r93w1GZhnDKIODpsEG5nU6qLGThsZVd+7mb
z2gqrMEwmtoDHY32PwwlnxGA7AGO7jgQRlItKNlV4prkjiaeZ9uJxoCmwmo8lk1UHJHC93cMIQQz
WjICyVfbqnQOBeK13MriirJFZftrZ9SB0lrGa9zlIPYK0qB3B2U5ohRZItcgiKm3a4lTQSJEM4kr
y9xiM+8t54wH1MENvT+3t6NsiqqR0KHHaL24goDw0PW10xNsyd6vmzQ/mNDRUJtwXClN1ab4h1xV
q+6v7trqH4xm6D4uzjK8t/JNwwKDbPxkLQnt2vp3lk7NI8xgqDlGsSzOJsfvwOMeBKK7e4JrRSbb
bPgtiFOhyJpVvSquY6YqPpaWD3PvIA5ivwxtX7+79sCUeLbQt5Ct5W2kwOLOyrraENeJHDvwinE5
R9GQPrvZdPSh7s7LlkAKEo89KK6aq7kgZIlraqyveZ6doKk/D4lmBe0YHdGQ9/cjRW9ZfNBhnUoI
wu02H8alcErKh9dqtZJvTtethq/jZKL5mdZNhj+WUk3Dm8dhPq25cyh8eG9XImQj50q0B9p8O36t
Qhgwilxc20Yx2Pd23wYCnFwfjFR5Do7AnSgs22hkJbjTQYiWf/6vjK7HcSNvM850j4LqKwl39UBx
PXp4OwrfHQUoM11r3JvBvd6OYieuPQ+4nV3TafYw6DbTx7kfj6qMdxYOdWQye0gXDhXhzdVlLKpO
bUUjAFcoe6WRsyIyHbko3TmHLLR7Y0nEiMQwUNlUN5skqcwij/Mlv47N4ulnrajjP5wo6lZ/Gb1q
Doa64t4sHRv+WYP87j8lbCQt0ApHpUuPJOhLpVjrP0Nbeq9V5nqKz92umu/O14FyI3ZGKCDq0Ke6
Xfd1ULVBySNxFZS4fgBqbs7TpAx/vP1175xOcE7UH6l8gp3cFlezWWlSVB/FdVHsX4WRPrrgOU8r
noex0I8+8r2tRA2I5i/YAPBIm4VvkqRYq7bMr4nuVpdmqKRsxALY4+A2vzuO3KzkqpLJuXmd2mxU
TbhNfm2UKD8lyCn7iZOap7eX7t42Qs9JLhuYBwC/tx+oSaY67Yc6v6a18TqbioLTT7v64xK//0XF
ox6Mg2ydgzrbsskqy2uVaTTzq7KK6VR4znJZimS+vD2fe6smfcqlbovMEjbzycs66al/5tfS64pT
seQj4qyG+eM/jML1QnCU3ZHtQecGNRJ0Q/IrQMnqMrmiPZsDuJ//1yhbtTSKv2qtx0p+heGdBtPY
kaX2y5G+xr0Vk01d6RnDHbqt7TgxU0xqRumRiA2qUehEAnS3357LnX3G8xZwAX/Tuto2ASerVMyh
EsvzUsQttm84H4wvqjCKL8scG0f6zndHk0FHtqdUECm3u9pJ0tS0UWl97ib4zr5bmnYQacI4damp
fn//zGwJBKGgyVNvq0+SWHmU0QVZnvXG7R9ADYvc11nP71qejAfXmPzdty9n2UflPQL6WhZANrGn
VqelHGtrfU4yoN5ACnrRX0d3UuuzsKPUPAslb9TAxe/1KCnZbxPps2J7EoFCZ2Qb9tZ8rUxQ7Pqz
iVP6N2tCAzGzYDy8vZj7UWA5IaPKXvEABW+LtaKdW9YTkw09tteLHi3Vk6qN9XshXoCOZS6Ax4qU
9tjmwopWtmtsDhg5onnxscJy/WlQau2CSvrRPb3/YvKtLAXsfj4Dt8ytGD/FZXakg19eOIFR28Uf
utKYHwYzdk/aomh/2qPxbpAe88PGj04jDR7qS5tsR4dsvcyC+dHHTFffHrzhpC98vmBMQdA74zgm
B+f77jxhf1JKZaLUN29PnFtHEHalF7iRTqofz04CIRPzhhbDzAs13cXPbPvLuzcLuQX6t6jpGOau
qVsMkaW3E3YU6WxPV2Xqhw9cxO+2IaOMDxUOsKMss4O0uZ2ZR1/OKQqVURIF/Lad6o9GpDYPb8/l
Z5i4Pdqoq+EZwAUp6RVb/ILnpqUaKwio553ZTb+IxMhLRLurtvtSAKFLn2Q7b/KLtOpHP4LeOEzB
mpmovlmNiiw5mXkRBZ22yP+so9P86qVgb0M1aZzJN7yyzc+mkfetD67fs1AdTIshANgvjq6tffBl
JmwE2eqGVb29gleEqCrTYSZdY2DchnGB+Q8+yviYdmKtDlXa74QM+VIChC4VldAv3XyfaCi9xCqT
cLVmWz0PiJo1j54aN+6DHXWadh0nlLPDUTMH7yvKeWX8xC8sqMCsKdV9lHHLEkyypTSBsWDAW/hW
tKwxAonK9EUfnEEJ3MWIypd0aPX+tRfRlAVtp87q76ldFNGTbTbVhLQAIv9fp77yxne3lKTgH+8j
CpcaLfZN0LeWdm3UThWhqAve0f2SXkovzl87ymjnt3fhPpHm0oSoRMEbJDWJze1a4nOCpEvW5mHv
mTOsrzU/t62rgiFg90TV+m7rGlD7EDNA/1HPgbi3OVtu7Qk10tc8HKO2LU6rFeXuqce64rOuZ5Z6
kE/9NFS4PWOwPRGNByCNJzEy8rfTi2g40qFguAITjL7016Exht9cQHrOaRAUuksfbWvPgXBjIgHm
d1lnxcFkqW79Ect2UA6ZNqQ/jNZGvJZOfWdfRBZrxjWZG9RjsMvwyq9emunzqY4d/W98aKMCSrVV
wrmPDSU52z212l9zncfYRTFWeBlzwtP+1SpH72/qTU3m6/weL1yHRe0echScx4NvvDsv6CrQ85LQ
RC5aeK+3iwDJtMyWqszCce5Nf3GU7CS8/AgpuAfUgfRiv1KWkWxe+q+3w3R1vwrDhPLW4o9yXloN
4WSrtC5ZGxX+GCe6j9kNfkilhQAP3cWHblnTAzjMfqpQe/GD/gmFocSw+Q1JV5Wkt0DzEWPQn7Qp
6n7RkqT75e1Ds4t3lNWQmJIIRd430IlvZzp4yDogVtEiCxrVp8Vd6iArIv3BUpOjzsmdCcHM5GYH
qSidWTevm6oyOqwv7Dasc/1HbwkTCRc8Yt6ej/yf3JwS5sOrk1I0TGxZYLudjyiS2o3XtQ05CsI8
1ytH9BSZqWWclKabrCeVyoF9nih1/EWLTyx+1xnK0S0iv832V6BtwvDw05jpJuohqNU1jo3cdtFU
1auVjtnDnBXTA7aMFqDdwYkfytnN/xaTrR4AjXZRkFeq1OWDagCoiUbE7QIs1FDNFmO2MEqGb6Mw
hw/R0H21Gtd4VrMkP4hK8rxtJgpWgJ4cAplSIm2zSdEzjUwlTftQqVr7MVINaOd1VqGpn1ZF1AXL
VI68l1t3PYqH+3lC45R9drT0wBBvJaLQzrOwMEIApWhR6HyaHMF0G11LLmMz1vlzG1VNcxB99p+V
MWU7hIxY4uC2h6XA2a3Pojns1pGsJS8nRX0pWzyu0lOnNm73Mkb9Un2o60R8rapuXS5v7+79aSVP
4MVO3oYoFsWz248rFTu0abalDpFmfRO5pz6Z6grtCne7g4t7f1qRUifUor1Mlkqb93YoIqNexxFy
QLmeTl/MIVs+LECHDh4zd1ZUFjsAhUL5hbK2mRA9LKVVc6KovQhLCRD5UntfcWCxnMtqXNoQ6ygn
+tTySBx9lUprcRBl99uIxAskMTsYIiDCNrfTHAbN7PIKxipcUkUWQoTdBVVsF+kLBCJEOltIQ0cc
jP1nlI8MnjaIyqJVsU0yPZQDwdt2axiLsTrFw+T5ngosEL7H1/duGKIPRXBYT1gB7Zzr43UeUGHR
oJCmlv2IKER3NhotftDq2Tx4/e5DAV6ZtO7YoJxIXtu3KwnOzSzF0mihk1sROl2D3kFmWfTPpIbp
Z0Mby9dJ0ZKDI3lnKTmHSKtCwQdTsUV/WWggLWsPaNSbOvcR8Y9o8ee0aT8lFfqJby/mfrOCVmI5
pV0roW4bchwpgpY3lh6uBYV0fCK0hGd+ggbxpZHu4kGciGH4YGvF9D2eKu2og3hnrrxMJEf+f6GJ
myPpRLqAvKvGoSktvsyFTjweQvNTiSHkwbkE3Mvnuo3sP+sM0mySlzE5xu3n1MZ+Kdd4LkIoSGP5
oVLGbPDjzkpWzbd7FNie43Zcs1OsaV33RLhUnUDvElP5NS/TLP7SDFBQQxP0wJexQ5CwDiZ7VdEy
m8wy6069G63p2fGkVm3qZWP+1Y5s+q5j7nclD9SEXfSVZ2UbyGQ3WOfYdPzBVMQFfYziWXC5uxcx
N90voCCUQNhIBRdj/LtrJqMvUoQfsPZ2cg0JdxQhfHNshqDKrbz3O9EWVVBMtnPq7OWvRljVC61M
R3zUzFQzMJ0as9eyd+ZHz8rNp663ouwU1erFUby1O2OTl8EyX/vOA4KHHK5vtxHVWrU2tKzhx7fu
xzavxzYovCaeEt8AgesGneI5zxbmnVB2+uVaGPq0BMOwKP+0/UieHkNO/iG9yaNgTjXvtXT7SzqB
SkIKvvHdQct/aXuD9527jqsROFyofrw2yYOBzOQQ8J51bR95sx9lpBl+ryPIG9mTdXZJGWd/rUt1
AY6G88YSGSsIJ6s+pU7MMXFRMvKjyJ6DCVeQIegr+2IsOdqRZqmeXK5RJYAEB9S8zPCp/XPgP/hh
Lg1GnV27CNMfPF2UgZElSXYW7dANzy46VlOAgGJd+6NYPecx13tI5XYRWf1DGq9FezIEciRnXDti
7ZEqU/Sbqc5Je+LjDJzgchhmfmqyroWfdChCBJ2pKv3ToMXlclGXYu0OotfubAGxhBNECRTVQYiw
m4toHay5xuwRZkLnJrSewB38omddZvqTo3Zf3g4ku7uV+xSSFRhZEzUbYsnt2fKSWtMnczBDharl
2cqGb3lZHCmx7zJhqDEQ/Kgh04ZBm2iTg8b2kql8E5d4nKLbaFCaiYPVXDumtObuJ3VxqyhwzbHl
W9eKKD8qZa0mBwni7n6VvwKzVX4AELEdj79yK0OheemGs+nS4Y5Ven5e271YdYZbuYfL5NtLu/+O
JLioRmq4IVFZ21mZTEOPhOyAdpvWoRDqxHP6Z1JGXn2i0N58enuw/XcE5CyrAPSbpeDMJiCrTd+o
CRWccNRLETjQy05zWR3hqXejAHeXCq/SoQV885bcSC3ZimMCRthVGY6XZhN3CWD+qPQOvtVu7RBB
4CUIl9dhRN4Jt9vSqPIxiorKChXMuOwgN0X8dRyN9u/emtMD8PudscAzc5FJKBbKE/LP/9U5X6xq
TMbUNbDs6Zo1QBCts5+WLNe1E06eh1osPz/FzXUGRIpSB9p+ZLOkC5vToEyyblQMlBTjehwoKY5e
5KuiGKYPXpRgebpkhfcZiEmaPuqNTs3bWt1ifLYKa+xPLZ4V9ksVk7M9r1hDpgcrv8ud+HX0+zAa
kK9WFuZ2Ndw2Fi0XPzwKisFnnJqSl7ZVZ5B9SkXBZ3bql6KFrXXwWN4dTvnuZwNLPBIIm61W2kzv
LMbByw6XOXEeitbLp9/iucmdh6GOxurMW359b08dSgXvNgqCwK72m7kRadRlQ1wRZ0cRXYTpYCrW
re50EAd2uRq4Gjqp7Cy0KSAubVZ0MMvEHaNsCYtSi84p3Hs/m8a/vFp4XxxjQcygisxPcTkd9Qr3
p1XqtlI6Zm/zC36Wlv61sY1MCHi6tRKOvWmHXT9lzwBX3117pFIDbRY0McJCIPQ22dlgpW6rRRlI
ffxe2MdW/9UZmuh19Q6tePZ7EwNHLLMhBUj2zRYJ6hVD15dO4/EQFPnnYXDch6Ts3UvjTt3J6dXo
b1sc6VLsN+ZPdws+HL00qRl2ex6Gvk/rhQ4RAObEeOW1lGOONmlOfnK7RVkeEqUtvPfuGKqrNMXB
esjHPTvndsySZkVpWpMXWppWf+vX2Xk00rYIgN/gzWzHef7YiFz8UZe9dpB83NkzDE0bSOrMIyK4
2axFM1GIHU0vjESkn/GGNs6emI3/MgodNap9rCjE69sJQshKO7WzvLCgcO1PSmT6Hbo0B8u4D+zY
6XFb0WuSVXF300ub1bEXqDB74axHVYDglHtq66m92hU18ndev3wxBuB5QnWUf9zsEqeevXG1gfR2
Rab9QW2xfinLIvnn7VF2kYRRUGolNINKBZ0s86x/HWgnqap+9eT+pwa+/nBw8vhgrF05/ciXxO0C
xSH/vZjoiqB5qGjFj7eHv7c3iLMcA5lJEVpuh1/qalCrIfa4KKM06ArMStR1mA8uoF2yyCQJKXA7
GAMasvwV/5pkvtTrhE6JG+boY5gnO3E6sHNiTQZ/yFUv81Ncsf4w6r5Z6VXCdAQlIKYjlM2dXwEq
xSR1o+qOEsfmCJKDQ1bkmRV2w+haZ32Yyw+Dui6qn5iTdzW6IfH8PNPX9YRCeKJ/M4sEK+J3L7iU
5qVZSkkIb81Nn0VTKqLD0Hmht6Tl2YwilMW8sj8Y5U6EI7SRZVH0gpK2rVMrkTPVeutyGN2x9PEw
/15FWuprRvVdW5z3X/T04IC/EzJlm3GbqC5ppGcLaqJw5Eb1FTpH/AhIt381WszUHDM6ImreCQKy
1E+uKpvPkBtvt1Mt4oSyWxaFI8Z3SBFATsqm1POd1l4PCng/V+o2swMUTGIMMwTPSeCtt2PFs4qq
CG6d12521+4kuDOl3A1+qH4sSuPT7Igov9gI2/4zVsgRfLC9xE19pUMrNU/0cQwSA13/06hN9fit
KkXXfFVXQaadoJBb+GXtLs5Jjb3Y+lCzvPMHrcKp/mE1nfkHaZ1VPBRjOWSnEfEP9ToUvVudxBLR
opvxFB9Og43pxGMxNuhYG1OHKYQ+cpb9sWn716lXYjPQnDXTfOENcfbRHEoHXIzV2ulDTTtjDjSY
GP1pBDPpnvIiMszz1M3ln7mDhv/DGrfGyCE1xyrwFM36bcRluvQnrzebkwoTBeSdUmXN42LYa+U3
nh0PKMnL4KyJdV6ep9JBltepycwO9vg+cvL6BMAk30eSorCprY6tOgBFh1rlxup1ckY9sLvcoMij
obyeoTfzUQJzXmhiHxm638lZfhIniZu8LoA+3O4Jkl1AojWnC8r1ckZ7YyppTariZRjS4SxcY/2o
RcKND/LpO7EaHANNF2gzsma22fZiQhxzSnolVFsvbb+qOJqwCSddKQ6y6P3KAtkicPCut2RDeLOy
UP+mRGvH+Jq4UfO5aMYoPVlTv+SPfRu5IvF1epa9b5Vu43waXciCB6XQOzPl2QsNCVlx2ltbKhau
k87oNDHsw2HIvlaLap6NarQPqpD3RoGxKaXLZTDZ8p1mYeO3ylEOp8WMz2kyp4Fpdu9uqqC9wdud
egy5F12ITcbieQ0Plg5SYze25eTrTr4+orMzx4HSlEd2cvudyRXOfBA5hUIG5u52Z+LAaE5NVcTX
Lp6H64hN02mc2ZN5YSRPFKCq33DXOnKU3a8jXDE0KWmbkyftZAHadfbyanTjq8Z7MvD6NiYxa96N
xpX8a2QUqWxJTZ8t5lfQYWjHxI6vaRtrT2bhdr969Db8RJ8ou759Sd9ZRjIymskQzClWbIUbKTzH
II2M+GqKNajs/k+0UfBnqfonmyrWyVUODtz+QmNuNG0Af0rpkq1GX+rmWhJFIrl6k6vGfpyneUCX
0PzqNaTRb89tnxpwldE1ltZMVCy2uz4WlbI22N9erd6hhbLOv6Eo9Vdkq6MPC+vIGeknnPT2/qTy
hbUaMGre5bQ2bnfk7CCLVLeREk5uo2XBIJ/NoW2NscplkSrq90iMRE40vhMRxMCVkIwGVFY9jEhC
qX6X5Jr5oAnL6s89PZfvyBPTmOgnvULFqepdJbDNpar/enuR7nwQKeLE76XrxPt3E2pt1Nb/h7Pz
2JEbSdv1FRGgN1umq6pkSSVvNoTUraY3QRvk1Z+H9S+OkplIomYwMxpMNzoyGO4zr3GMVtiIyqMs
T4f93xTw1FOi5xvx9/VVS8UIrgK3ORpVFGcuP8/k8TwOXmafOyALkCDpK30kSJDjLlZc4z1WDv1Z
FsJ+EWbc/nN/kjfOLXK+YCWQfH4tXF2O7ZpFZssRoQFy3+SYdrbqU/XzNvbbjU+JYAgbjlYPqJo1
sGimvzkIGNLnJHHs52JSaVrAwB6/QzcJv719RnxFiIskMwve8nJGQuY6QYHtUHGaykNUlu1Tbbhb
N/qt74bQBULIDEEVZrWlRSpLUcrYPdc9vZoaEALhhrkV3tw4p5RkacTjC7co+K3m0hpgv1qU7nGY
GX8qYv4g60VokdzBNwRimm//cuxDLgauWfK01ZMfp3VqzdHgnjHudR/6KjUOtWJtIRxu7QVEQmBP
0fdHZ2U1Sj3oBdqYgqaB5cgvE10il4TXH5GF+O/+fK4xViCsUIICxfzKqVi7cHrFGNmVortnE4+L
2kf8p8z3ntt3j6Xl9NHeaLLxezWQZ/oE/mkFCK1rk51qI491uP9bbu0Xfgbufkv+Cyb3cleOlVt2
eT+751hRNLK9aNqZduU+3B/l1rfl3acbQ/XTQz7hcpS2iR34NjYTHtLBV+yxO+Vh2fvOPG7lX7e2
JtBwcthFbYDO/+VQaWjIujZoTICJbL4Urtqd9cHsvyFsqftupXsf7k/txnO8uKmSNphEN5y5y/F6
fRqtPK893ES6eVwoGOKhmjWQFHHVfaI5W+zivn6zAP8i10DuvKgQ0CFZI+SSVqs0KRdxFDdF3ijs
leexKqqDa4vof7i3liY4rQoSGrSHLyc4wswM45DTNw+0SyOtc3btXG850N3ah/RgAMziI7KUPi9H
EUkUj1bDPtRkOz4pZRYfoOFvRYO3NsciarecO3hT61ZIhO5tVBeS23Fgt49lMrwkcVU+S0ctH6Ko
rP/c3xy39j158SJ64VGnW4u+1brwyH056CnB1cMUadbnSUUY0Y5N43h/qNd1WAUzVI9ANL72AJni
5ReMXSSUwln1zoYlMYrj5+QvvdcZmj/Po9ntCsfpi3dNU2mx7yoGOom6ELPiR5WSvqDuZ3ztBrvU
nqYsyz97Vpp/jUxr+l4jwfK9DKvpBdZK9CM1u1TdVa3yjVKofizCFNBB6431aQyFJR/Mrs6LQ40X
NLr7WT47B86C9t3M3U7dt27a4biTFNTWtKwwN/B/r6S39SdYsD70PJBi5H69/AROBHOzD0ln9Dx2
PeHnuVR7P20MAL+IZVhUmWhZyuiXq+e28TPGBt3dG5VlQqJMADucVTRhS94wgBofx3y0xQ4js+gB
XkaN+VFTzvUxbNs0fCzVro1fzFzJ/7u/jNc7ZmHRQFMEmkV4v9a2aeAqi5YmUVAbdvJ5TMzQd7N5
DvBb6jYu5RvhHcoTMLuW+vsiPnD5tfTYKUFBcylLvZgBM+iRhqDkKB+aaqoyv05G97GX03DQ9Cp8
e73AoLDMBQ2mmZLjmn2loo8111Sxz24F08VLER4gwH57nEJ8QvsGcBRhLEi7yylmmQUxScI0l5mc
qcFRawaLofddsU/LpCZw7fO3t5KJIRDIQuIJPOpV08hximYuZQSTsaW4ZLdlckorofiyxuLs/ma5
vs5AaHONAXQAta2uyTsq3uyFintzkNIsAuw/tQcwmv2jW0ljX2W53Dhg15c0gFeA2SqjYl64BkZF
UWh67bR8zlwOh5iy6h47t62Q5Mas6DUgQEdXmDrPetEqbVKzqYrzwMqSCYdO8zTlFOhkER4VVzob
weWt0YDRLQKkXBtIE11ukZE4ufL0CmyGlvV7oTbpUS81BOA18dMurOZ4f8le6bKXdxRq0FBKoOwu
1YK1omUmSbZEMhaBYXR6eqI0AbJKgcDXPoSmW6RB3lZV/SRNeAu+nKEf7MfJ8sxdrKbmLzyYXfcw
qlWbH+y5AVnkNFPzboSHAfo4S8fflWpUDXXTInGohBay+D0RKDR7d+zbX2ZNtRg1gt75bGm8TPtC
Vl7yJQYUM78QxEzNHk5Mph70DDmvQ6VE/ce+sTXhi3HSG7+Q3E47Q8j534iNPvjz0LkvNqhVHCZ1
MXzuTRO+s0Xqlp7sCp7wfuPzsRqrr0eWRtZBpL4Yua4eOanE+mzith3QwYh3mjEP+6Iq5sP9UW5d
wgswd+kuUxdYS5lpQFvq3hJlECmW9VlXpPs1HMPqe2cmb2al0yGg6cq/qfMRkyxH7q/uk+5JLiXR
l4Ea6ZaPvkF6sDp1S/Ll5oQICeiv0pO4ku1LnN7LgWmWwYRM/hGpzuRQgig8Fv1mQnFrKAiuCwkB
6RyyissJKYqdoP7UlEGchPNJwVMEgViRnWpIGBvLdOM6Igld+lULNh04zeVQcekVSqwYZYBIa39s
bDc8mhSBN7bczQn9NcqqCUq9uUqrQpaBgt75734EQtMOjnaS+pRu3K+3hqKutwBsqe5cuaW0Sdmq
qH+zGdruI76R+Pd1UbyTctgyaLr16f4OM1ZBfSazEYghYUYU6dkZHEKyyz3Fe7p/jm6Owr6Gf0nq
d0VUiIxYFQoe8YGBUbZPrqnubCVxT28fhQEAv9EGQ9hoFceIYUjtQTeqIM/t8KDgT3RounLLnfLG
2sBoYRrEKhT/111LSgZxIkqtDApaTT4N8fGhcJuPIlTyNzcYkJABtApukQ4/KdFqW2vUh7re5bCW
ckhokGrRY5T17sbi3J7Q/x9mtQXC2O1cq1XLYLDzf7XU0R9IAkYf7a4th8hbI4GHoOoFy9NAXPZy
QmgdVs3UK2WQ9ol7hKJUd7vUiKwXIIapu/Ge3xgMAiRJHjcdO3xtcwbsK0nzxq4D3c2HU5Igo1LV
Iv9RC2dLImwJDVaPER17RK2Wx4jdt2z/v+5up4281BOxCBYpDtSGpfa+6yb7LKZM2+lFYgW525hb
AcSNQRdt70UbVafMvopXqko4kTt0IsAWWBmOnR2F/T5uveHT/VN1DUjAR41KzQKffi2JXU4uJyvS
m8kuyTzki2wFYpvqr6yuoFKmT2llJH40TZ+w7P56f9wbd8ZSHVvQSGglQPa5HNdtlUmmYVsFVK2K
b2Lqkxd8d8rDxijLpXC5dsQR4GeQkVswcmuoQ2LPYx5zooNkSjr9o17OdrSrTS56aotl3ZxcNUz7
D2NtxOZzbwEP9DtziLqdx1sjAzyM0/idPtPEeOoKXXrP5RANzYdI75PqeQ6RIvNnOcct6vz98BU4
oPjH89I0eqrMOSrONkVa52T0eMhjH2rVhDERS37wBABM4HpQoM4qSGxtp44tadHYq+HPeDQL21fd
KfrjDBKvJK0eKvFpdOr5g24V+XCcc1P5mFOqwmy2TZP/PFHHw94OU/27VndjvG+c0e438sjrE8en
BIOEgdGCpVx3URTkeekM51Uw5dDGnd7udr0FtyHLzGrjcF9vjsuhVicuzuemS8ykCmLDyQ4YnXcH
Ab33zUeMUShqL2guXuF1JUVIiWCiJ8jBw0g5aalh7GrcYf6HUahq83LBacbT0r7c6L3ZxwlGb4JL
Ypqdh8GIZY2yxGSnGx9t+QettzrX3vKokJCSDV8OJNlqodWw1cNMaLvGle1eyBE3eFNp+kfciWdt
43Td2hHcwAtzl9IyTYLLEVs3T4aOpDcw487913JS8dWoukr1LVoRG5/xtd95NT3QprjsEApesT4d
L84MpWsEegHCwr7Pytr6g3TreDqSPjXfey3s68/uhNIUFSlbK/dtZ07yZIVu8k0kRa368JDVcu+W
IvUgCNgz8sVzE//IoV94O1fw9u4gZ+gGzVXPGnZZN+fjZ9sccsfvhs5yj/EMr8Dvu3LyPnJxZ9PJ
RK5V30V91EEopiY2+aabWOapi+ym9ysu0X6PQ/Os7KJacyYfqz+92pcYkEWu71Kh6B9VR87ZXi/j
NHvz0w+BEtYhQktg3mhDXK4PH2FxLJpZnySpDxQplUPmpZnPQ7clgnBj89H1X4AwJLs04lcxegUH
x+5qUwTNhMdH3g6oQrfGQGdqVk9zHr0dXI/iAtLyKG8tlr9rSTEn0mN6h1IEVlpmv2eExXq/juqG
xrWSKFtY5Bv3EVNblKERYlo6iJcfMkE5yK4TRlPVud1BHEt3ThxqG2We6ziDOTmAY8GWLtiJVRXL
o9DSZITSgaRZ85FNWn3NejHuuaUyfzSi+bmJvfzP/Rfyxhle8mwHoMZrcWT1DhvjnGlJwqBWLnV/
UPOeM+D+axbjvP8fRmIbEs+wSZBrufyIpSdkWPWuCKJuAo6HjoWw3icFBkkHM+Fp2dj8t9aMAIP1
Qg+dYvkqgKJelaYqWj7BrI7hwcAE6b3mzVsGkbfWjAbU4tS98M/WnQYvNdPQKuom8IQ6W/9YUNNG
P28T3ELT2q28AKtv0z0oRGBbIIrryA2AIfETux8yEFn45ffMtBnH2dFpgkEfyp8Z77OMfAWeoeIr
UaVlfly2HcJGaZrNvhE5SuMnmRHbG8/OrQ0E0YGIgPbUIkpw+TMaXavioc2bwNIq81g3ZvUhHE3x
3pqT5vH+Drq1pDRYSP2obyxuQpdDdQli89jANIHIvCE8RVas20cZokBwuD/QrdsMo8YFmbDQitd9
zKbXEBe3LFYV8uZTlCsduBAxiCdPn+avNnDLDfDNjQHRQaM9u5z+paF/OTNbmWfIMa0IUmcA5GMk
v724zHw3yhIwylugsxtLxiVNJZkmO/Nb15OtMBqBXPAuVIohPsSZ6A9J27ofelNuBY03lmx5D2j2
LaKbICQvJ1anmHDpI9cLyEGAzZma+7IczLevF+KIPD+gLgiy1v23Ik+0kb4irw+v+CdqHTMdoKTS
31mjtL8gy7ZFb7/uqVD7+v8DrrvPM5gIFJtsEXSVlhOLxB+qPP80A+YGUf0Mdus/4VkbHehbn5JU
hkyGrgNB+Oo175OST+g4THJWtGY3TbNX7JBW0t5eAuEyWYBuIIKohKxvTs0Ik7Ij/wkaD1pqWHeK
Hwqt3I2T2Krz3rg+GQqMIPws+BRrcyklmZQmlEUT9LVBL91Vxynwwix5LOope5pSvTsUargFAbk1
KpkntQrgM1DDVpvSCS0nTGXcBuXkRA991mrHyBy7Y6+bfWAOrXiwx2IrYrk9KB0c+n4oeq7LPWOR
RZ6Zh01Q0uF4bMQ8+HofmouyXbNPSt7dvNrsHF2bXvNd0TUHUMOtSZVk9Uhok5ECMavaYJiFaI6h
ktWPLp/6A3rjIHftqi0RoMjLfaMaGZhq184CCEl4sSUWfPP71+qNewfwhAbLA37iAtO8vAzSCO4I
TzY/prQBagi57wAZ7yIsYzdgtTc+Npp+iF3AUoPrvH4bw2HOmxHBu2Bsx/xXYqjRT6wY6ydY+umL
ZygNQUgVne5P78YBpW9GhxVxZs7OWhLHFAORhll1gWLO2bu5LJ0n+OTlxiivefZlIkQZAcnZpWKD
au96bro3YsRp8hVtUTeHQmo54viNjVgDzqN4saaw1vN5n2dJ90SDctoXXT7t9bzsj13RoxaGCGvx
tpWFWI5/wtJgXlrZlDNX4X8726Oddk5/Vl0qK0ZYl4/p7MVna5zfyD5chgJ4Tra+OA3zx2qopE4A
qDaJPCMLqfi6p0U+f7d9fNNavo6ysOUJAfjOyLpdbtUcG2vDkUKeVSNXd7GlNkdCn2kj4l8jGRhm
EcaDtcJFRHNyXVqEopB1TZLMZ6OlChzkXh03p7GZHO5C2gSg3LW2rR5qszSKg41d6a9Eae0BM5yh
R6uCFt6/dp7O5YfSiOe48Luks39k8HmNg2GWToBjq1YdMkgazaGNVOeN1jLL72cGsMfog2NZsi6h
0E91tXqypnMpbSr/cDEifkMPKqsw8o2N/2q989fGXwbjTAPd41li56+VcD0qoabapca5tjX4YlTI
GuSDJ3RI2Af0+W1049o8fUgpmul+rlEfPmIJpoqdpqdVv8dFyPq35THqvoxFbSfvIzUbsr0pyhjZ
VCWaT940DY6faUr/tdNHkZF25Xaj+0VXu8ahTbom+zposyL2ptV32tGIkSth7CmtNia7uippc6no
52BBtGh9gdpfNQfq0KbEjD1VMAwuUhJ93/mdI3+0s95vxE43Rlq6KsjtUcGh5bH89b+q20UH9d4t
9DagdCR4gdWfpmhoFUXK/v6RcvgHrZYPLvxScaDmBtdw9RTZMHrTOs/Ms+Eh7gKfJ+32s6JGu1wP
rQ+DkRT/VFbzRpeXZdMgab3AqA2mRyZ4Ob2xRyNFqXXjTAam2b4JOvI0w/orfLPdJOWsXoDXwegQ
QLSHyUGRdPkEf31Ly2hbL0tn84xkmMGtHM97iNTNRuNolSwwyuKxwQvAuSMTWk8Jvr4unMQxzxPS
mI/mEEefjNx0n61Emx+w/x03+Ge3xgPQuZD5OOJsxstZJbknUflANCFJQtsHtlQ9aXaSPhp9BN6g
bLYE+1bB9ev8XBouOIhQs4LQdzle2HlthU6UdeYXxT9QehuPNe2qxwqiol+hzvOO/vx8bFGu33jG
1uHS/w2NPcsr7Qjo5WoB20p3IbniISiUpPE5lvGpC+WfFqWuxzGJi6DRrGRfk5KdstArcbn08HuY
+O73z8rVoVykwpZ+t0fyifv8atd2JTTshhoidOncPlJ4kLsQ3sleqautFvGqjPA65UXpDdGnRaxr
nVQPradWs4isc0PE5hd5pe6Toir3xVipD3rTn/uegaeuwP0vrqKNKs2Ntab9CWcHrAwMgLW9ZgHv
Jbc6HR/KarZ3ItGHE0eID2ulHUJAdXyAx47sUtZPG/feGp29TPxi6NU26+umtRUR2+dGiPHQaROS
I5lqvTf12jnOIOx3Icv+NIxlv2tFH53M6I1Aq9efwB2/aG7Be74i4pqwfbPaTe1zkhb2UWhav4tb
san1uTwWlzcvzS/I6rwmiCXQ7VsdKAL6Co1T9Sw0WzrHoQkpMnQCG8TDkMRq5TsIfNa+3ibae7MV
g9wPHZ2zXeM5RbebbYzONnLZ62WHQEVPBAVxsll9zWjNdaQ/u9xQz21cn2eeVvlktM4z8TO+3Y71
LkUvYyPWur6bKUSwz5fvDPBi/fyAsZ4Q5zT5CIWVHxQ11nyMDOXGDXJ9mrgiCVAXuCU9inVdes5y
QWsvNM5Tb427vu6HxxYs777Mw+hYAYhG536uf6FTRUE+HrYU6m5McnlfFzyTQVi5zqfFNFO6Sgrz
XGmVheaRlwQOgIaNo3NzFBrh3Duk0O4aH1hqVtHkymieibvVJ7569jmNMmfDEekV17PatjToiIB4
5yhRryuLNW7CSOrVzlmtvHw4iyTTIiTQBLA2PBnrtnynK3VrPSPc2EXPU2p70jfjMvrjzk4avrR1
3avcXKmZQc5zWjQO4h0aXNWfcsJR7EGBRqhaftGEzucYDPC0Qwg4+Z6oLpp3wrIEGFIlK1TnRWh5
O/rJROFph1JG+o9qxIP+aDp9h2CBUtnyjUKyXAzc+1xQfL/X9GB1N1kx8DoZpeZZCrd8J9A3h0vt
ZD/uvzLXERkvGB0bGikofnAQL+8FSqlmjeyAeS6jUH4qsrn7FLkddPlBGAcaz8OxUYphf3/QG0cf
z4cFX0pmxfW+GtTUI6fVZ7xza62rH3S7UDAzNIwH4goTHzkvOTSem+7iTmRbEhA39i2dUR5UOmLU
JNevu55XCaY8OP5hTTbsUQ6z9llfbAnG3h6F9wwBZ4r764tG7dinYNGdsxym/EBnynzCf22rRP3K
WVudDopJxLaU3Rem2SpDSLQGS4QYBliKxCCuMAp4zFHDnUk27VHYafZjzlTjRY5q8sljaX/x1sX7
oWmHX0hoTy/3V/XGVlpSZWrzFOepK6/zZZFj/dYqGFcCWX2iK/LcZngJuZBI4z6U7zzFSI/3h7yO
kahnLaxOWBdQmtaBSxRFtQVFGx20Ugmfu94zD8lotg+lKdWNW/16SVlN0iNWk4ooikuXByXprUgQ
CyrnHMSD7U+9U+v7wrFTfSO0v54Ty2mDh4HaxAN5Va5zQ0lzrFXOSiPlj4JcP/Md0ehfwtHb0hW9
PojL1uGhWDpXFJJWB5EenVp6s8tYYVo6OzUfzNIvMrcSe4BQceurZpO0O0R7JgNB/VR/o/kUl5wF
9o1EkD9B76+DAK+a5zbSyijAbtr1ayrqeynF97fuEgZBq5Ukmm4ZhdDLpYuToutMJCYDp61tvzCd
7jN00HlX9rG90cS5tXiAL17BiVzea1qKprFmFd4FQVUV+kOD1cNRdIX1VMWRtnHcbg6Fmy/RE0YO
pIGXszIgMJISddDd+/JDk5j1A6XkL7OTi41C6vXOR64GZPTiGgIwaf1E1F6XxlHrRUHXqspzpw7F
Ly02y/39Rbq+PXjrgJ+hdfQq0rNapD5MZIaeaBE4hbvYzPbl96Zrxe/as9p3so26F4FC4MZyXU9t
eWW5rhZJKhTGVu32YsIlLLMT4IouWCYYQ/xPWHbO7/tzuzEMlEuOFxE+k1x3wCQ8B17ursZ0rqWv
kZvJu54n+fT2UUAL8h5wjojzly/8V+UhJsRJQwE6Jsz7blcDxdzlhbZForjadgTPBEXg2Bc1dGCb
l6OgIbsQepQ20LMh3OU2b2ek5RnCHG9FLr+aQICOXopfC3d/fTmAg2vqDEDeuRu67pMxW/XPoTbe
COx4HYVw3SRWZwdc0ajJfYeJjB8VtigZP5UzyrBzYncbkezVFgA8AjILHw0UrggLls/61+K0BDTc
Q2i1dFKr9kMdR3tv3lRAul4cEmnqTvyL3hZ41ctRSgRRvElAtUI2ytAOyWxnJ6/wjHGv17iF3N9v
twajc0YvByHABcJ8OZht4qnQGqF3TsY5th9LV5dUUstiCn0dZu7GJX5VgVqcNpdXgqIQ78X6/a2V
ua4mwAxnyxS2b+dt5ldWfFBk8T2eyi1hxVujYbhHBsWZpdu6OktyUJDcjubwDJJF/ylriZlnViuP
HZld5FuR9cb2Nbtw4dZT26b+QUtjneiofa96ChDOwADRtBd50x16q5xa9Ji7ujwRT75Rjm8ZcfHv
AqgFC4Fq+qoikOSR1Y34bOO3OVh/UP1QXhrqwJ/ub5Lrfb+cKXjL3LOQoV6rbX/t+xy2rUYrSgQo
OumfvToU36AXiYf/ZRRCM26KhU6xmksJCQnNKyAGHmz7A67UFOjEuKWZdvVEUR9mcZb6ySK4ua7I
YQ+GF4Ld9YFXzs77TE3EYcDH4MlIMXrK7HE65LX2RoAly0QWSHOc6AVFCZgPl6csNxtLQSe6DxCr
K45alaV7tekRjIY5sL//FZdo7yKdWA21utp7i5ZXQ0840At3/mTYqbmf4gX9rRnJPsll9uJNcf6Y
Kdl4uD/ydSbDIVt6OqSE5GbUIC9nidSfhXa33gdyaOPHLAZdZ9p5te/dDHefEO3voZ39qg2dk2iV
AcFz+EAtfF8wk37utsXGD7q+2wgY6WbRbdKgM6xlMvkI9dzIfgw0FzcVsJvKeydxy4NEwnoj3r+x
q8D5AUFe+rlLZ/xy6oioCqMzYxkMbZqf4Eraft4No6/JJsfnqpoOg4iNjQNzc1Dc2xemOgbua2oB
vYUxVxDdCTDHLJ8iYGLHrDaHgEK/eHGQLv+duulWH+aqMKYDe0AOmTeDut8VEIhEJiqaKhsCO1aL
9H0qSstHtOxPuJh8zWie73L0vP0ewJB2GixnU+T1xqoSXC7ODchsLXX1y09tVcnQ1l00ojsX9kfp
TMleDBFZTh/Jx40dvZzL1WGiqLmoUTkLJXlNIho8agtyMkaMp6K29MuocSw/6pP8g5Yt6jZGKsNf
JbOc/V7TY2WfdyZy/vMgqDCFTRpZG6f71uSXjgJrANeIdt/l5OueJjeSI7jwFdj/Odbg7bpROXlq
0Zw25r6Ezeu5s5UR9CSq5s/VabYXIxO7T2QQilpadEjqD2n+Q89dC7JtncrvDh8cvkSC2bA/YFzi
W9h5bbSstFsTNtBBJDzBfgRR7MsJq3Bsq2LgYOlDC4Yu87z+UNux92zphRUkkfazNnSUppJKJt/T
TDzGqvvZjsw48zO3PXp6Ye7qCJWDUyLQNdyInm4cBhgvLAPiXpyFdVLaT/DxrUyVPIy9bj1ZlImt
naAe7vi5Nc26n1jNZ12Eerw3kSlKfOrz0bTRern1I3gzCXAWAQLqNpefKMGIzxuUTga8Qo3c2y5y
joUtwkctpRXjelm/E5H6X+M0+c/R7dBMvb9TrsMsomGTRiY3PjfROmVBYLkRas41lPQ1XcxcvtMx
4twVRKsPohYbs73xvrEP2AskezTW1mb0RY3Zg5OmU9AUcfuoirAmdxFQM3xzit65alH7CMO3QU3s
t5U2rQXIlncclQc4i5ggUvRcwwXDJI3DJi6ngLpocWzRK6Cr4mLjkir1ixIigGl0FhYaQpjCRSCh
qT55aosTSOr1rb6vcDAMjHlsT1Hejwe9sX+V1VztjLLeijiWc7E6vf+H5SHSeWXKX24KVxlbHccP
UHiszbFHUsPvUtPcuCRubL1FcpjV53zSmF/FNUY9aHUVJ1OA0V38TtF1gBplpGEtMJuHfswmdNYs
8XHos+Z37iT9t/s779XW/GqWSOtZOOpAaVqHv4WDPHrNmwN4pJeneXSjg67GCsIRaPI2Vdh/MiIv
+xxxpe5cC2ieGym1H+eJeUyk4uydyTH8KbK0XZq18uBSVN04HDfeaMjiAAl01BpRU1xd2G2CXD62
P1OA/+d8Lsdp/iQ9NHr82GgaWpF62H7Pc20jUV1jy143KnfSoqsExIYy5OXyN6Iru2GYpmBUvHpn
9U3mD/Eo3/M7P7J3MX+sq/LgVKG3N53F77pWh8+ituTTQJ0RxLmzpX1x49zCE8TOHTydCqJvFZe2
Y6ZMYRLPAc0KWsLqOJABekqPdEOXyuwkGqc9GjkNktFVsi/3N8qtVaCgQl/HZpNcUd4okfaNji5L
0Kra8GcyEKV2DOL9FiCuX+de/Jznmfe/LAK1MFQxEKyGUrA6Heis5QY+YFPgOr0aTK7GUe9boaqn
rNRVFJQtXg9fjxMVJ7hcxl8UOJzlY4aCnoXof9a0PkmX+7XCPP77/Q9y484mckJEgx8HKk5frQaa
eaGDQMUUgGVFtCNNoaz7WuzQ55ib6Fkasms33spbNxKdBUI2MBEGTezLLYmzq1oqFoZCc4uXhiJz
++Pcz8VGnfMa+cEVDdx/uZyX9tQ66O8S5laGYgoqnQr8PnRd76BNEbG4MlZt+ug5Qv9Qitr8zwYz
8J+C0Fl0bKAagf/odW3LEeXmSQQsa/NSQcxF1eZy2tIy0UdWmjlojNSWh6RWbdOvRzRVdy2qS0c1
Y4VdHCD/8cwi7ZB40NWfoyOLZ7tvIiQBsTb5PSZOM219qRuhFXE8RCjyI/57XWfqvNFQwribg3A0
zK8V+hIqsCprPgylSRxhaVMReL2HTgn6T78zsz7NqHA9Jl5EyauHu/htRkrARwXM8VsEBTZSqte+
xeXlDoEKTRlMXlBpJ765/HKNKnNPKws10Kmz9k+9FyqfBup/0YMpTGo59OizdyX3qOYnipd8smRZ
/lvlivUsbIxkm24aP+PD7MnDQlHm7287iPONZp4dBYVRIDJ92G9EJ9eb/PI3L3/9r0oJKv+23VQx
v3lC8aXNPWOHCKL3eP/0Xq8coziEW/Rdb/Q/pzZacKShGhjgLNIg43kcD25ZG/l7da6NdHd/uOvE
nscdIYAFqQucEQ2oy1nB0PPSyGEPK7MDltLoGqPm2UzwnJnd7Nh1zfPQteOL4kwVwRAVxQWHroyf
cnRlKhzEJBri93/TMuTF5iCGJiehxgaNj1tltTmkmc9pqBtzABhkrPyhLPPDCBIGWzOKCmfFqQZn
1xhlpu6BiST9Z82M61/3f8N1crL8CNrPPCgL1GxdPG2kzY2NJkNQ1eiR+mOKZ5cfGcUxiy1JadNU
hkCx9JwczZW7DDGrR4St3IMTUwJNO4X6iDLlX+SU1PtYopB+//ddbUZ+Hp45EG3ROXTp0q2WLUXf
Mxw6Ncg5t4VvxGlu+Yi9GHJ/f6Crt30Z6FWUDPohFevV/nBVJZsTBHWDasxzAo3in0jKb0qj/BFW
tQfYfLTV8nh/zGvYF00shqWuBnyQeHz1hNlhjp00XOhg0oCp77pe6b9YVROCFBlCgUGn7Jv3xLxK
AegtNVJ/Lgy78Ce4l+rG/K8fHX6LyXfmKqXjC9bj8ktPRlzSpJnUoDE7T7xXYgKoJ41X9J1Iy8g7
FuR96b63TRkewJDVFqr/4HsIBXtwh+gCm9/uf50bS09ETK5Cw2/p86ziv6jq9RqmiBa0RifOoaf2
H1Jr8ray8+WUrU4hhSfib3YXW22tAqn1bS8r4tBgGkf7X7srgdfHpTLU+zKLrGKnxJNInlS8DbS9
ICsPdzPOGD/jzps8X/YTDQ4/LfUa044WqtIWm+GVi3Px+yi7Ur+BXEkWxCZZrQs1MIUoYMie00LL
rUM9apPyoqO1FZrYOo74kGv6IKeXkv8PUUEvxZDtGDqEoucKbHF2UB1lEoccaD8k/CxTmwcR4/n4
rRfRJPdFXeTj18RIzfGoW6OifMpDdxB/3Kma22cvTByr81M9EdU/wkhpFfnI0lhWu4/wIipmaHSj
Ue6jssXp3p7mTP62wVdE7wReF31QdlmhbFyb11c5Lz6lI0JhnlVkUFYbI6ltqQsZJc9uNulACJH8
+dfMbOOHnNMRfOagCw1EteWBeDaV1Pg+pRMM98aI0mKvd1pcfIIaI4yNq2pZiMuFWkpsoCeXphfb
aXVVwagM0ybJ8RJz4vF9a3XdT7oMnGXNVkbvfexI1cC+BjvCh/sH5erqor6FOAsJE9BKkBqrHaJO
1JaiUo+f+xge84MY68g95ciwYSlmihwko9c9Q6GKBA7yaKlurMfVOaWQChib/9CTgMS5esbysSJw
su34WeTeKHyMRofPulNtcQOuPy+7n3CYR3zRT18jzZ2KZ0ZaavlcIlLu7ozeG5sPaoZ06z+TG5f/
hWQqv3Cbwo7h/ue9ilR4omkFwO7hdgBFuMz/r3hoEfbRqwSJlVom7mOjeMqpwm74ZFqVshEUXX/K
JRqg0g9xFFzYWrXIG8bCpclSPU/Cnh50HFBPMfrg+/sTuh7FWrTul2EoeNEJvpyQEud6Jfq2elab
3IJPJJ19ZTT1Rux7lZ7BalzmgEwGx+KqztQNc+hlelc996ZXnVBR7E+jW5qfnWHwDrqmEHbfn9ZV
OLXQKCnkaKC3QfSuMUS651Z9bvTimVhfx1OULBUDMwNM5XGyEjt8TyCaVP+Psy/rkhrH1v0rZ9W7
+3oe7jrdD3ZEOGdyABJ48QIq8ShZg2VJ/vX3C7q7inQRxC2/sBZkIsuyhq29v+GxBu3Q7KFhlOhP
MhONOEek+ut8AUwFlFjck0BFB/b29fDOSxZwSOyxW2R2xwuX+7Y6gFHNvFwl3lmawE+G+Vg5Ocpq
gF4II7DXT4t8qpGmbfitgym1p4KIC5ra7GKuA7/LPSBNvTPT5yfvd+Q2I2OG5CVgOKvp0/VjaAF1
5be16WJ45nQAxmddIj9EiWO+/fqb/mSqIh45wr+AigFQcvUslRq3ta7Lb7024FMRBjVMP11fIVP/
6wf9bBhRGQYs/Vhl/0t2pfNgkAjsEYdTausWAWzIbpCa4ne+mlAZ6LWxZx7401GElOq/9SCQgHz9
3Vw5p2lrNb8dNS7swBa7V9CuXK7iFKHmr9/tp48C8iw8bowIolfnQwLferVEnN/qKotJsVg3YDsR
ZXV22UyJ/vDrpyFpjq6/OgiBT0QYmR4hfUcm9WoBgEg4aApbpFsIIsP1OCt44I1voINLbmBsP+4C
CD0/p7Fz47j6cwcS/Z4sGT1YjrS+RZRZpEs/3xkFoEMOd9L5S7jw+EVbWljTJ0VTD95lA8pWTgOu
ZQFDDFwM/LaHSdro5YEampKTAZqgE83a58azN3wKkrtMxR4u+Y6Tj/To09tnwy1S2ubayDB9I9pG
7BHtznBJmm9mNqGq61SDvbW94nu3iVPoWyVQ/Fts89xaj4+onEm1r+sGNjlK7dDUfPCV85HI7i6u
qLlgLiTadFupIW95Qpo8qaW4BZDcq3ddkJJHGkTiGqIn/XVvKrekkbDYKdwqh2TmG1qlwx69Mrcp
TKkPTPWWqeYSxUtTP3fI4j9BBtB88Tip+h2zWX8jj0o+BWu0jO8S0PLbx6QC8uaKxQsGK4NqdvYu
gmdMtwMeEJ/nWJ17q+nszfkwDj67yGwyfhFGN00uXAb/rBEml/3Bkhgp6rwh/oAvslBEdhjvkPJb
0Ly9JbtqayehsCXiydc01F17kZr5qK4wkVmL5nbC0Wzfxi6o7hcwWwmrZ5D8WhkXqoOyRFS4ypv0
RZT07NtsIkB108Y04QEqZmYsJ++oaOa2fdMeFqD7EbuBi4QbMZaW2FcOnAN2gZW6PUBrjC97MGXN
tQOK0GdfCQazzhHh3ryIuD40nvZNMSUTNJL1ZI2/czs3HYtIAKabZ9BshqeKq6UL3eR54BfTIBt6
bTJ4O11EU+ubHW4IhL7VYAtOJerHM7QLqwGZcKhVxAgQ4Hrh3gDBFXnlQDsCLzDWMR80i9Sp5fM0
dMJ5G1S9/jaFIojeUWxHkhQhKm594Y2uzA5N1idzCcg9IuvZH0AstUEqOZJtOGMPcC6Y6d7T/Qgh
Mq3Sj35IoMEApJLqc8FiBrchZMD6/Rzx7JFR7vZFK2xFYL9WtWMeZrUeSqZ7pt6FIGIvH9tG2vaR
D2r8NMNMyF5w3tpuR5mUcZ6MESMPlUwIaDltl4CgEjcCybTQdrgARNByqUXe9arzC1iF+w1uhHIY
PgWsoTxHbWAOVD5rVBQgad6pJwgopeGV6uvhvTZDDTgvCF7yngG1FwwAUnj+hMcclbMCSSwosVCd
q65qCVOx20iyJD6uoCqdrqYILqm3SzgiIyqnBJ5EbRtrfYDmsB3uqq5q1DsnHd1vCNNFs2si3Nqw
gOBPt089bnuYXbizeDCBFdOTzCY2HdU1B1ffwoKHBzm8h8I5J7jNLFfJ2LmsWMYIie+Yp0clLdil
Z7LKoegz95fpYjCRUijdxAwZxSVA+nkisXPdQ/0rfRi1CRoLAkM9JDsEZPP4ewjYSvau6SbW7PgS
s7hwJte6SKUrBU0+k2gwmGFBXdo+SvXvlUfG4c7p8FA4hPg1P2gNe3o/rFIc8ODJdigRd03Xva8B
jCaHsAvnOYftPdyFKkgqPDe25iKPkrZRb2A/bGnu2l6rawjE0b50EGs7O9wQIgvOtAqTh9hCOK2A
umOY5G4yhXxv8d2mPFuE6K7CPiFqN/iEjcdTq0fgHQ1jvR/icF5Ky6eB3FRQIMvyqgt8fqlE5Otb
2/pQcFARgZuTB/UqUF1oJyowKI+ZjHZhrn8fxZgURVuRGq7PIRzXSte1jFwi4w4nMrUg9ZDH4FG/
hyYgMg6x04DW7QxuqO5hfhS44KdrPysymUlyA8GDwHkcXb8VD+iIdD7oGez128SrTLOnmODxRcKG
YNkhlzL5O3zqNMgX0S/PUQ3hvRGftwkb7BZIfReJDG1UJJA911gDVeVHBayMZbQjxIN+NSa9VvtE
dzYtmTXTsHNcztr7KvYcik20UzZPgWbXJQ9BN8sFLqFTTie58HvrhWBHeQayfznlEnudRGPjhT2K
Dl5Sr4vINb6dGS4WQZAB1hkj72uDUBaLimOy9kyI96rrMrIbXcqjHEh6+YlDLOhDnSaVu08mqCFB
GRHE+2uGggwcCmsfe35rAPSDvBxrSNlY0DBy3IEkKOcjBUfJGebYXkI+rpmxuMcRJg3j2Lr5BBTm
R5eLUBY8Al3ywpXGhDuNbdJ9HCuGekVvRtvk7XD0Sk4p5DBzQ9ph2Rsbi+ihTyfbXcpeTWAqqdkJ
DGqr1oFyXdh0qiniac76L12oQnnLnAyeXNi0Kp5DXS+dDlEwBjejADViyTtLLctTQxVEV021OAfJ
SLh88bq0Z4fYVMnHeYxGuYOHGJK9vsuVyfkUVhTSVPCRLaET0fi5x10KqoqFt20ufRM+LnSh5BCh
h08L2P3yI1s8iBmAXAUSS4GtYxgPLvg7z627kBE70LLQ+3qCyweydCDx7FCllHUJdFgP4IZuLdt3
GIXjCuprmzuGiayAaRLK/HaezEcBpIw5jAlETop59BZYZFKd+U8gKijyMEPViwlgTEnbF3RslbOr
wY5Ob0BQDz4sOgqhWs8Te0cg9QmA5hAE83t4mxh5NS1zrz5MsW3CfKmVIy8BiUpo3noG6A6RRo3c
A8XbDyVkkbp2tzAOjgfKj2q5rAa5tB8sdRNxkCittgVUqNRyq8NZ6YObSpHudFhn9i4KWPYuCTsq
Lirm+fLJIIMZFz6LKnEhkqOpMxsryLgAyprODzBd6YZD76SLc43DhH+AGjRs6LOxb+EbiiTJV6SR
umYnMdgoZ0fQUrzo64WPd36X0OQjrn8IEYIpCfQ+npmjbmF459OyTuFHVywSvgd7E41Djy0pGOtb
oBgI/CSwOpML8CDdoRhNHfoHKLIhFES1Y172CyKVY3UZNa0iJSxqcmmCcClD5tfDGz+YoFw503qW
l5kU1rvKliaBTRP1gDy3mPqoKljey0PjRjTeuV7P5nKYFoQvvPPr9ybFtLjC7Aekzm2QWdvDTW2w
13DVm8XBeKCC5qofm/6xCoL2diKJx4q4mjtsG1VgBzh6emrE4GhegQZ9rLvh1AuanU/GCm+bJvRe
t9B4PbTh4pMy9BCEHWqVjeqKcUS3+6FuuPMEX7Mg3YVSNk6fQ4xiRqAHa5asWgrtN4P9XGeyy9p8
Ghx4MjlzP/KiGzh0NMABH/nBEQwlVZHCPbVIJl7rnfEqx3kfLlX9pe4m339yGi6evcqDlv/OjayR
FzFoG3D5btrRXrW69T4IJwTuq1LI1uWZjCtzQBDO7JuMhDCIEZSKx8kfs+yyhvkdzRHgSbYHPD+m
B4ijNlCOC6Ihw8HF1PsIeb8rr6vi7hLU/Al8PYxIX5oBMx8Cglro3UAj8tXTLo12pptMeDGqxXnn
IgBLckzdyOzU4qW0MHEXOLeOcUl7CPg4XY1BN1SHwXUCCyOIJqLg2jt0gsOLwDYwLCFslurINWTf
YDvOriCPwrDbV0TRyxjzfsoXTxhI3gQ9uXd8G6cIwBD+3urA48FuwG3P5nGv6wh/jiYGsnRCicXK
JkuuamTqw9xxBv8JXgBBdxGynia5Y7H7XLPFxlkeMig0YpkgEC7xpVS1Q1pn9q5HUoX2elokrKFM
GkBdooq4wTxLlhZTBtqH2Imk4eQq9hM2XiLgmMaig/UynC+qSb/0i5/o0lvCpj5UKKoveWymWBx6
Ttpgr6H/2zxgLXRzyVWDAlAPh6MUlzGyjDfUq81QkqOKTQ6LSihNFdAjnR+C1uu7LxWUptTOk07X
mIIwzu/HuuefbNOF0AiM24pxbATBlF6PgMXWOZKoDqx+cZfsqgP4dMfL4SgXt8E5buf2rnczhfKz
Rm30yvq4dJXIhWTVmwwBVXDIjJvVu542izQ5oGOVuDVtMCL2Ao6k27sWxOuLaYSbIFAcECUMdpHf
Ls3tPErOdx2ZkqWIO6AmC/wzkXdHy7SgRAgHAjBixrS9AskAdqyxP6Fy2yVL+BT2XNPbuNPc7P0O
IcoHkN15aFEbcOLspUMlbboN2iYCGViroQWgyiU1OODAWTpG5EBQMIXqI8lkmkPYYu6/Ahm48Ifv
d/T/89X83/plvP/3ZVz+63/x968jswJOVtPqr/96w17o0yReXqbbz+x/j//1j199/R//ddt+FaMc
v03r33r1n9D+f56/+zx9fvWXPcXxaB/Ui7CPL1IN0/cHoKfH3/z//eH/vHxv5a1lL//87euo6HRs
rW5H+tt/fnT5+z9/Q7boh3TFsf3//PDuM8H/u6S/t6iQ/rupP37/5bOc/vlblvwDWQsU6pHERtry
O8xBvxx/Eqf/AP/xiEICMwvKLcckGx3F1PzztyD6BxDTR2o0aodH8ht+JEd1/FH8D3Du8Y8gbqC6
Cg0u/7f/vverL/TnF/sfqsj9CEE7+c/fXmfCHCDDUPpBtg3t/5h9lhWESvs2iy8anJHRGzn/rWr/
n+2ukjSZ386xHEyyn6JmaODXZe1z48fmTHnt591GMvR1t7vE6XEw0mTfCC7Eo44Xt35bQxz52w+f
7z/D9OOwvM41/bf7yO2+bj8jS5+qvor3AAfJ5YFhxcC2PugiD1RRl/h5iHzhOd3nUy+zSqBJWDN3
uqbx3kigg3IUK3HvHbGhf/r1y7wucfz5MseX/KHCkADfyLrMxnvlsfDW86C5/oSAzI0BuJqoKZ1k
iWGEYzl7/PUDT73QKvnIUpfNyfGB85AlBqRQoEiKowLIOXWG1zn5P9/o+OAf3ihtF43kVxDtdS8T
fYUrZeUXrJd+A4elpvNvPdWrvuCSQ/Ywd4fQ4weXNrM4UxpbVdj/7MCqKMUSGGtG0kZ7VdczpKT8
tISM2jfWI2XY5whdZpIrmzgo99dev1f+CFdKaNWmcLbaNsb+6yEYakvmIdIYAtxXi0CM35JIt2fe
79QHXO0KYNXFOrVTtAc+Nvngwjwtr2bVnUH/nWp9tTcMadfGMhDRvg/a9gXGTzjXnRYY7E0jsyaa
jI6OGG+iaD/gdv3e0xymU9WSbNt5/gIbHXTHmM8jwHahZLt34VghdkiNjcnG7q92A9/UXgrbAewG
I9LZhY1jE+acYyntfj0+J/a2tbYcQRkw6lSdlGSQvHpMCOHqfcCXzL2aHASHD7Yeg/hvlR7/WChr
+DH04hyKANsp6WiT+B5q0c30Hjx158xGfWIuraviMnWVq02Ulsvokb2tYQCQm7aX59izr4scf/b/
+NwfdhpcG8NBocRWjrhRkoMWMKjYD9p6oNS0Tfj3nPb+fMxqPwnCsUo1c5JympQ/XdB4pO5+od4A
7w6YUZht6zpdbRp8nDnMZAnSSH6/vO2Fbd4Axpy9/fXEOjVWq10DriopLkJRVuJK0e4HKZLgpoZb
OH9GpvFvKpz8OVSr3aNJa9anCUtLMYT20iGL+yarwb08U0A7MaGSVWQxVigIYnDiUgEFa3K3M+HH
eBnZ/tdjdKr5VWCh5mRENTuOy3nAF5iGmuxD5STnMLWnml9tHqoNqB1sB/SAnHt8A5saJ5euhSHl
tv6vYok+c5D7Nxj9zCOcXjIvohq3C7ge3297wCp2SHwbSM8xcZnJpn2fpFLem7bm5+qjpwZotdAS
K0BageBmyYJwai+mJTDA8vegim1bYmvdANMCWzH5AndmWbPwUhJ/TvNOQV/kzAOOM+XPMugf839N
lLV1V7tE4xNz8M3ErqtxQb8nzjLHV/VUkX5vat/SDwNJg0+K1pqe2clPxTzJauEBS1gl46KxFQ7p
wK4aFH0SRPY90ij7dAKy85hz7pBebJuYAeBpljrZxaEORmCSp7MePSe+4BpJaavYQZ3OqUqSOGoX
tDop02QIzszvFV7xj+GNVwsUerIGNic8KwN3ESOsfgEP3UfVsgwXDAxw+6aWZPzGkGQiF+GC/POd
gRwLvT2aW3cf0h7KLGe6cuJF16I/YA5FbOrtAllGPyx0gFS1JF67LcyIjk/94WBLqb+kc8LhZzj5
TdEHakaaKDln3HCi7/FqH0ppF7ERVr8lSyoZFPGSvTB4dvJtnV/z4AcBsS8kZZISwlC6rCcvHAAq
TuvfN+1Ba0tO5cF4EdnusKyZST+iSsbuIAlzjnt9amxWI8+DmnYOgHplNOAWhupHimqsQiFVbtsh
1qwA2XIU8oxIS8D7K/8yDYVwvxjmYbdo/KMGIgUNkeQ+ioP1V0YW6W/8LP7rORVoOmABiLiEbyWB
SQ33JdDEYE1sPH3WaPIFYuMAsItkr3jk7WM717slHs+p9576MKsNLgYGmHYwgi3hVj2VCziUeSxY
d2b/PNF6tAosYg+sO4MwuwTalRQo0XUgDI/+trhiDVrFjW1MvXZcSh93XlQBvGdah+eC4FNdX61m
L2ZAMEBNrqwTO90qVG0QWnDoy2+bN2sOOepyE/RusNM5FckuATfudxUIz+Wm1bwGkKIOIyC2KZeS
eygByYzWUD8Ml8OvWz8R9K4x9rSKmmXxHF1qJ3rBtbOf4djaQ8oEfjXn/GdOjf8qsA7mZKZdX+ky
wOR/zKax26Os22+7jkeraT+BFBPCIkwDdhrFl9CjVzuUPjcu2TUZ2ZsIAN9Lp8paDuF1O5AEQNdh
W9fD1WGNg7rqey+YSj7CU7QAFkDCrcqgbvHrj3ti4NfgeLjHyN5ZkOaBybS56qd6ulFVdU7t/VTr
q1ga+VHUcBUIbULVWj4F2k2HNxGqeOcgxqcesIql4XYFQ+zZNwgJ1VL0LPpoM3uOZXKq8eO//xBA
RJ3Th2lazXvoIQIWJ5Wfc0gPbAt+1g5aAevA++3SGSPvfBQ+4juamXM+yKe6vjqnemieOEdvgX93
PfS5n0czXNW2TZr1ao3SSqWNN+8zjaSxf2wdHudbW1+t1t6dGWrnaN0A3VZAN0bB4w5InU19/wuN
DWwIgFpctB76L7wNh0Pd1hszW99tD3+YMb0hQ9rWaDxbFCmHJBO4ecXnFElOfNS1xoIBBhN4yn7e
R1OFyqQ3A3rBqmnbEbUGtUMz2qdj4Ko9bCbgHdO0LwpWphtHfbVOJSxAoREAjA/pAaUAJeWjM8tz
1r6nxmW1TgGLFIFtnGmfAIiyk6b9LNXy95jLf9yWguD1JsBlZuBGodQeisQN4FMtLCOF//coIH+2
vlqnSdA5NXir6HqmvFuJ8sh9BaTbphKVfyyt/biBGQUmeYiWS9TRgQxYKPgnO2dyUrlxzqyWKkhE
GVGsnksbEgqBZaABgI70p6+b1uraJMtrK1+MhuBkraBDm3XSQ7W+O6cdf2LarJ3olahYUNtIlVMW
fPI6/wH85YdtHV+FkwY28MRaZyrbxrnD9vgRNKuN6bu1/nvWtkC30GQqO92kO9VEb8e+OieQdmpM
VuuUQvUX+oZKlTAghLt8l9wkPj/HMznV+GqdoiysmTSps6eD+R0I8Gf4H5/hzJxqerVK01bXDs5r
W6JZCdyILxso+8qg3na1WUslzHUEcf9QTGUG0YEP4YR9IJft8vdMjP/YBvzVQlV88N0BfpolGcWy
G03ypWnZOSe4U2OzWqRwzOXJ3ApVRhZUHUIYut6fq7yeaHxt75HROITuGQGaW0zZLfRyvdsBGjjP
m9bRXxhJkz8JWCphOjZVkwdEf0jSdtsn/S7z88NZDfBzBpxzr0oRzUHupebjwNP7bf1exb1QYTe6
DdC208m3oQL6GljMbU2vVuioK4CDg3rauwCOFU5X3bSLu/GOvXaw8jzGksXxnT0otW+ITT6mwINv
OyuOMJMfDyOnQZwOzThVDg19GOvxUJFzItinJuHqFA2ZtoFBTn0/LvOF0P51GG07Qb/nUH+YJHDD
muKR4W4Xk/omHU1JRbWtzPo9Cf1D0+0wmUYpdJqRdwB1FV3yftMMWftnDjB7ZEuPjwj9M5BRsod0
+XuGan/sU2sBacXn3lgIZ5ZWdt7bxcInu1OB3G3r+OrUDGhlaNdmUykdQAl82l9kVfZhW9urFdkD
KRbB887ZRy2iW8eNP4MKuPFgW/uEYGJzPgDpX0KBzOQRKFI7sFTnbQvHPc76HyZKCl7dFEazs+fx
kxh3KTLB28ZktSIbQFpD3tipVCnAHDqQoNHx+O22xldrUqP+bi2t5N4DXRuKENkO7PdzOqcnFvwa
0yWgsdtDvQjg6yG6DxT72oZWbByV1XEJiJp1eZpJIGGD+whtGzVva9tbg7o8SPgEgfGQevUD90al
dXcFFZt40/oB2u71RGkkdPcQz2KiREucL273boibTQHWXyjy0KgIdZ9h5YPzA0lXN6xAGwOq02sP
W+YLAIGvO880CSvUO6ayDtlnR8/PSOC/29b06sicodsi4gDjohS0OLmChCQUepNNcQRkb193XDRz
gpyuQceNuVeje2Vmvm2F/sW4Evr1cOpsAlmmfXA7AHAItkHibxzx1QqF3xswl2qeSpcND1CmLDpQ
DbeN+CqehdAxtZDAkSX0APxCEzgce2H3bVvjqwVqkZWXKZkkAAbxxxpmU20SPW1qeg2sMmKq+tR3
RGm9Ac7vY8IPAChvQ0ZA3/31TBkjDacawHdKlGGWHfTp75JAbiv7w6DgdeOK+bIHP1OUI+AvQy6V
gBfI7NrHbSOzWp4aGH6XhwpfdLa/g9X5YGT6ZVvTq+U54eBpGDgKZR/Xj4axS5eQbfMwXa3NuUp7
EN5CAdEy3uxnXfs7CMN93dbv1fHZgocrhellCUGSog/BH0rPhZ3HV/8rAgJeNa8/pnaQD55ZIsqG
zFDaFTCngZ4ZM1CX8tU5uYWfH6LeWrcz6qmhPThQ5dAGn4YmfHZY/3bb0KyWqAHicYiTSmD9z/Ji
llBn8+azwqMnOr4GMIEnG7Ui8NHx0HsmMxiCocPeb+r52g2tMRwMP7eRJZgMod4vgbJhTlMYIu22
PWC1TkEJqVOVDpiSxnloif+25dvu4pAiez1rBijU4MKMpmFk+TC57ZsqiDeVoaBPtGo6BQeaz1aU
QUV8aJH404NX63YT0hc2W69b95PZjWaoJJeVC0aPFbwMwo2AMdATXjdOTAVZZNmIks7Mzd05OXDI
AeTbvuZqoU4CwgVhhiHH9ng9W/96iMy2NbRGQWUa8sAdr0WZVDXNk8VeZxAz2Njv1QLNMEtc4/ei
9Mb5HmyqG+FO2/q9Ri+JFtWJWDu8lHH6DGOzh6E/ZwN1nA8/2RbXyKUK6nh9zTpRxhiZPAMIPeeW
/D1vyf9ebr01omcKOu50Y8ZRt2l4Ifz+QTnZu03zZA3ngQALXB4il5d1G5Au10hU7JXrxJtut/Af
eD3HwV0GKq2zWDeZJQUckOLHoXWXjV/0+Dl+uIDOXRRXwNrxcsmEX3gyvMNJuq16/hcBUuVQmBGb
EdNlzEK3x15re9nkaTb3m3I4cD5+3f2kJz4Ai4KVSTg9tbV80P20LV6MVnFuXVkdDEPNy4Rmn+io
vbwJw3NAvVOzfdVvwIrBvjMUcwaM36SgSPqV0FXg2+of3hpqBFkWlQpSsTJ1YO9XzJqRb1B01Rsv
u2sVG4/4bqgzh5WisXJH6rjL8WWjw6YVtQYbJVApAf/WZaUaYr9wY+DhodyzcV9fg42mAeg7CUX2
UoZJPeXe4vefe2tovW3/jVZRgGkFrBUMxmZsOkiDTOSdOav/fWLerLFG0CbTsL1WGHeasgsrXXg9
D2NzsW3cV1vNHMyBZYNmZVdFy7M7VlDiTVLWbxyY1V4TYH+PfIvPmkG/GZ5JCr6cR+8UaLpu6/8q
HEAREfIMbMbIB1JfCpG+a/iwraYAj6vXWw1Hyhzyc4SVgejSTxCgNxeqJ/O2oV8DjSbXMXYJorHE
jM9A9p056MxOst80MGukkbAOavQDWo9mq/LIY1c9PYdi+o6g/snJvYYZ8dYA6pv6YznDOqbKUS2G
5I0LVY6+qElW9xeEWf2kiBwuAxk4cTk1DY/eguKW8Hu4NErxBPvq+KJHXXK86HoaQl1naJGMrw1P
XZ0vYcfFO819RxWu5bT/DGUUhxcxAkt/50XIte8TBvel3eAhS1bEqFKbS8WdtCv9BGpJl9XYaVt4
LrIJH6Dp0tmDB32qZAc9JLSph3ZaDjXPjlaag7+oA/F9s+zkTAL6ySRhWN1PYex0X6QHpbAyXfxs
LoXB++7YtET7zp0hukihXdhD5jOp1QXE7ersJk4peGEuX8BTTzMN0aJYXLJWiqWEU3JqD5rAyxNW
r2Ed7edEh0hhD/CaLuqBQTvDnbPMFqlogyQnYyu8a02rLrscAm8KS7jG1bqIgn6+XBaH3Ak6u+Eu
dCHZkHeVqJanwevGZFsUsobWCFLPUHSax7JPa/VepBCTEoSm07aVuwbXcNpOQOdDCjFDLi+P/O6m
WSDksGn2r7E1LkYOAtpsLO3IqqMQjO5Kw912Y3C5Rtd4tPUWuOayMq5JBGq7pGrJEwdiXbttL7Da
lyfCdeU001iiPvBNs/AqcuQ2MDosV15va0xpMXNIm0FLMwN8Z5KJGYog6/xv2/q+2pMhtrUEM8SK
y4HDwxayWTxAaRNqottK4H8xpyUmVHGvgrGMo2ZEPtLJ/RoOF5t6vxYiDMLK4oozsLKJyUsV9k9V
0m5bUeFq4GfUCM3go9+RqkqZDVdV9PfMA/+47azhh9EMzJSH3GYJ6rnJKyfr82zwxo1j4r+eMQJ6
QTGMDllZ+12Xm55/izvxdtt4r4LuDsTrmSbuWCqr2B2og+0FFC/IxkN2dYQ3cesq6sdw5xF9eBPi
ZgVeh5o+bur72gBFMzp4rqkRILgeJGugqbNv23ZjgLDGe7FEV91S4whHjUYUQJTFBXO0W27r+2pk
tAuqdNRC6YmOw3AVBzN0rWMu4m0YeW+N9pIQSQeQacRkpyq5amjgfsKd1m5LBa/RXvDS4JAgQdyH
VJa5rMJKlYk7Jdt237UGuh8MCsJ32AO6ltSF1LzO1UTOSZkfl/tPoqc15At2FUYZ3JNLx9LgpQHa
/GUhimxDfsKY5fVijfyAQv6uZyWc2Wfnss+oV7iV1tGZ2uEJXp3nr7Yx0E2rKh5SWi6DF4i3rG/n
sagSaL7vtBydtyCc3TlONnQ7RHF9VtQZLnWHxomicdvXX7sgaOgWU0oE1L2Ecb6QTgdfhYPFt2ll
rM3XwAKOXWg4jqW2vEkLh3SQtyANZcO2y+4afha7wYIkxvEAriavuiZtDWaY5XZyt4U/awDa4iro
0c0QAYMZIHRg4dihQwhThvPGQ9JfbR6xhBMl9fEAq3yAohf1DG7A103Dv8agDROxU6YWWjJBZWHq
4NsyRRs7voag1XzxpIRkY4nI+TD4/ZXvy21J9TUCjTiOW8OLD0SacJZF74QoZOjlcdugrIoBUzOI
2tMzLSsl0r1qYHZMonZjRLgGiskupCPcK0iJoP8umZfrgddntFxObHZrnFhtUGeEfQ4tpfGbK28Q
8NBrR73tEPtujfBDLlPDIz6d+4CUQZ+Odd6lKb9qEkWbbQtpDRgLMzMGMXVJmUS0K3iWXvShZ7dF
VWvImGC0rquspWUWNvpGCthaJlM3P/x6xhy3+5+cMmvcWAaTsll7ON+PymwIrFxZZ/vBhXTlPkbs
TLcF+2sMWWrjCnbn9Vi6KpggihxN3XHyu9m47Sxe+7AQp5V8zlrMzch/UpP7WHvVto1+rdwOcYkp
dQX6jixVtIMwIwxllEe3fd41jAya2jC9AyoQWouiepytw54oVPO2nSFrGNnQUk+5voR8MfKCD4wE
UTm1Ubpx0FdXOPgqE7iZ0AHFcGQlRp4+OGHdbhwY/3WAouxErbLtAIQAJJwKkA/5x2XIxnlj+6sb
BQRpqopNYigXkXxB7uiWJM3zrxfVid3MXZ174eyiWg2GIIifY9XlXKr5RQd8mxqGuwaUtcgj0KY6
DjtLKyQcZXpJ4uicc8jPO++uAWWj30FjUqDzUI1E2snzIRbbm21nCLzMXn/VLF4SG0nk3zw9eXZH
W+ARio7Sbt6EzILt4+sHpLOGJ1TXDKUHYe5dWrvu/Qg+3+OWLwtl3//H2Zk1uamrXfgXUSUESOgW
sLvdc5JOZ7ihMm0QQiCQQIhf/y2fqxN/OydVvt0DbWMN77De9fz+9MAk6gh+gpksHBvHuw4AjycK
z9blL58++ffzGIir3/8ASxO6MbZg6TD4Pj9PcTwst1Kt03xEIrbQ4xnJCiJR1m8j7FORFTwY3k36
C0UF57gwup840GIZXHPrBQ4FIVLqWQ/ZRks9TUGWe9PW+/exDnI5DgZ3brlk3fYj0Wl6v5rO3QXZ
rsekXjweAQ+MtoC1Z7q/tjHmW96ps0/F6yBzYyskbOmOfzv7EkDJpXkC0iLaK/zXVj4m4BmsV4V6
RFwcM9A1TvQ8kHxo6rh7gs+xeKCSwhP4ut/04qAZI5WBTLOqG7qRX4BZvBNx83Ldoy/OGOSaQUfM
q5tkh862p+mJjvZvRhrnFf3/r25yidVclgie3/YMUDXw6jjNdu99JWCEOsNieBXNCTD3vr2qhkEu
RXLxBEQ6eJZwPjcRO6TK98fd9M3Hq97TpUiuDfWCHDFRN+uYtlVU759cR//2nv6wpS5FcjFpJCjE
i7ph/SI/QFWdPudts33bujj6S/3oT3/i4tAhteANNZM6wABZsap10wzj9nVGsf0E996a/iWp/sNP
fmkLBnlCs6ysbw6NdEodl2yLoQ6L+oPUe05LKLqvqyqBcff7OdSAu6XrucdLG2gEoRv7hIPoygss
v9jQsPKOUQiAjX6MDrpL/NEl8V8O6D/9EhebGUA9le+Ywa1UM3F3Er3NjmMu0D9nzdqTq9QF5P+p
6PBsJiWPYHUBI0HMujefxcSvG20F6/D3d2+DmKQMc3fDQZE7QnOdF3UbX5eskEsh3SpRikyWuL2R
4BoezRp0BeDMVXkcgE6/f3TCgKXoeV9X8Qr6X50U6ciue+f8InIICemBZcKjdxDGazEdtaRX5Yfk
UkMXYIQmrVDw4Jf0nmfR/cSuq+LB7/b3FwJZIajysGiuDNyN7zpr3U2UJR+uOjYvJXQgw7RrSCIs
9rixB2PmtAiiT4/XPf1ilxIBfnlGInnDpTX3UL1+AvrwOnNY0Dx/fy8N40200kXe9IGCUi/ccEum
/jopKrhwvz8d1F809vQsb2TXTRUQCA8Rn+3huvdysT23DkQEC0PsyulUbkdK/Ud4iqvryn7kUkrX
jsJNfTqIalinJxjI33TzeN0lfimlC+22NfDNbmEhukgAWQZS7n32l5P3D3nDpZJuhTp/x4QfNpFd
xwKqsdIwOApf9c4vpXQ7DMPs6ozE1JIO5dCYEcjEeQDO4rrnX2xToQNmLlQmMGg17uBv9PV8P25g
K5TXPf/iOl3YUA98SkSl/Y7O2DuoAP7yyf9TffuXMPDSFitlewyDp6a9AeE0We+J1BkGjBp4eb7C
bWi8kSB6gjQ7rTo7AAHa+nJyKlvhkGlYOE6LINNhNwARfdM8o+tNnSeSX1WBB0by9324Z62f3LJa
oGNYX8ILFx4TaX2djwK5FOL1wiUgBGb2IDmM+rPawbE4Ute1j8mlrCfxYEz3ytlD4uGfj9n7Vwxs
bn/51f6wWS5VPYufYMLDgz0EHu+FIgq0HHXl6Xcp6gGChUXJhLcOzootwOz6h8ztddNJ5BK2uUUT
mFvUnTPg2TUnmZB8ObRWAfx93Va5OLsHKR3gSi2vtrlluHNCtwzAbbI4+XHdH7g4v2dQRfa1Nsth
GVtz0GCvVUakV5X34Qp7seLhWp2YRC+H+GyH5rMJw/cpv0oyTy4Fioavqa0dHg6YjCp6m04FCHTX
yR9hFvr7R0/bBQYHy7AAwQCQSqLirkCR6ftVL/1SnziqPCckqd1hpUBr5FGEmbwtJdeFKpeekkCe
KTCLE3cYIZYqRjU3Tz1P3Nt1n/3i8E69MeA1Tu4QCbSaUvDbDjJkV76YiyhLzj4e0Vt3B9iO0pdB
b+o7Izu/LrK9lOBFu9FTDbzrocH0TCXAKCyxea9r3pP0nKb+V19lxxhELVcEVtzQ71YnH84I2StP
yIsbudUoKY8mXQ6SzGe0IK0PNQA5f7mPz0/5l0vzUmPTx2qiakzyI2Dy2frSLlrqY2C0n48p+Ifr
la//4setV/DdY0C5DhnNo2qlWVMO23Kd3oZcsp1NW3PnGJ7eNIOscohtSjGGn1ct+vTiGFYdLm/o
GeeDAWWolHrqKqvr607J9OIIFiA+Op1l8wGkrfWo25yCMw4e1FUf/VKSGDT4yvvs54Nr9/4YW/Vx
BxDuup/0UpC4t2Cljaj1HEze8lL3W1dCknqdfB5o5d931MADdzyvzSHS0Vx2O9BIiQnXOTeRSz1i
nab9HHfMHKSb2nLPdF/mcK6/7uL+T0n7v06DJQ4oOc9NDkbYsL/uxGxvHah6f9mx58P2X3bspRyx
TsBvXCBWPmRzjHmU8+1kaPy3GuGfnn6xUUG4Qbk6CHFMI5TO1+jH2A+v161G+vtPqmIa1+Bn8CN8
vuq+WIGUe3PtZq9SC5JL+Vfcj8m4k1kcM6MHyBy7jbUPLO6H/Lq9mlzsVWPzBSGfEUdh46IT9K4n
V17bl+IvGHFNLlA8WqcIVs+KheE6ZSy5VH6BzyDrlk/iuJ+tj5SPU4ASc3/d5XSp/OpI37o9jGkF
F67bYTYvhF3nJkguZV/IQ5DUaJ1WDPKHboge0kG+u2ol/j/JF2yE2jkZ0oqyRcfA9PWYu269Xj5e
9/zz5vqvA2Aw8dSBicuP6RhvsFBPbXp3HtX7m5/g+RD8lyPgUnElgaBPc1+zozaRvXX1uuony0nT
HDCnyutTo3cPbvJe/zW5/sOxcKmQYgGoshF03gMRn7v0la3XxauXwqisT9bNWjw3ke9zqJZkdmWh
4VIWNUI5LGrJ+ZENG1mPRqzk0c5C/c2E+w+yPnIpjYIgnzrsW37EYEpTTO0o3b320Qg9rp3NdOPp
2mF4GnQm+rJZ6oYSpqcRKcdoG/9mFhqDaf+HtXBxqvJAgTjvph6p5+aHrYx7CRb3QSkchv2xrTfV
F9OoQRE6884Rcm1dmAd+GnvDWn1EvaNTuuiBTA+ntg5R/S1JQHi+GQgk7wqQ8rB7XyD2NNODYnFu
Hldb+5idtijlE7jRe99EsiCJkElTzI4bxKcjw44qMjGNzTczt3qJC4B/pT4lu4KTdRVQZ+FNFSYA
vksVkm77AGc/v8oiUyAvwcE8yM0ORSyWiKWFCHDsV7exUQxEAo1SstMFxj16cKsTy8fho6EayUjH
u/wfbfQZZ71M6VoxjAMkxYI3pMp19VTe7GHZAMMCHNQO30bU0jl4eXNMYl9kOWvaL4NMlfihmwX8
JczX7uOsC5iwdeHzWd14a3YdtmKAl5ctvZc2VhXHPGt92NFJo4eI1psFsBsHgChX5kOmK7ruGbmP
85WJowQDVWPsbRrDLeANQ8mZWdljRxaZV0QmPilbziYEx7nOK7BEB1lsU8OmAbLabgQV0wnk7LxE
4WprRnyyaZh5kVPGMc6zyps65YjmccQzvdzh1xpbCeImAu5CxFGvq0UP9OsEwnTlw77xH4vcgTo0
85ipp32mOXtrJ8r5U+LAEn3Y6zZfmqrfMToEoroHyddirIYv/SMGZ3L8XkZKgw/XkF00y5HAbBpB
MoDfu7oNLNn89wms9rEpxxU1+hPHYJh4jTcOj8iyH1IA3po8Ortz9ks/+AjDRTu0dDA24su6HAJ+
y3E80Qz1TXpiasjbQjEljky1QzmyzesZFZEQ2fUc8K/2nixWHfyMq+OJjc3SvYKu3Qw5lsNIl2OX
ZHYrx6ZNKcx729BXKA61+ZfcJcN4L7Yd1TOwFReQFL1x6LEUIs84RWDrXJIkpciSpHsXq3xmR/je
qO1+oD5Gs4E4WN7t6P67tcEULAmWOUhgGbzvSL98p32EUaZ55an5wDMd51Vb26z7jpQ077FpQC5d
K9uBNfykFtKwV6jmJn3sAsf0lhjJmN3tWUTVQ9x6tf+UQz8uGGSaozF9mrBpQaQ2baAno+Nu+tRG
OicUt45qWFZwnQrzRJxT8XeggAFDL+pG6ObG+3XN7sgs0/Fz5xkA1bDzJzAJaAAYFXDczlj/AzzP
RjWFmlT+PUvYZD5h6H8HZVlKhBQYchjDI+TFNsf/PEbpj7Gb1/2kqQnhVe0kjkvTYif96FIs89tG
0f3JCdIcCZ3y7jmfF84OJJemfT+pdttfPKYbaASBAOwc8upsEM1O1rth+Eehodbed2xKws04Aq16
M1ERz/fLJDgFfjRJ6Zec0VT8BOC+fsJkf3SH7t7+A3Mduuh81lQNfJuiapN77u+A9lj3W3g6JZ97
IVNRmR6DnO94aPvhKW5qGZ88YMnhEE1tt92KMBN2w9mmyCfCalW/byfRmNIEF8GqsiPCYoJEM/AV
191m86MluyOnxDDTfwRPpR6fl0zw9khaNfLKbd2Ks9Nn+dweIWuPZ6DjV/ajh1XDUNYo+/nndiMz
jpJ23AAqzkY3g4iLJuJ6rzr4Th/rZjGYLYn42ry2uRXpSRtjWOHqaGbfwUXvTNkMVrkOEO24JkBC
pcl2AgPVusp5SqLK2YHGxdDv3nxJnMAnqAAWjeEyueFTyKixc9FtkR0Ow9kpqYDP4K6eJo95wUNm
Zv+VkuAZqHcN0JsAH+/sEVFs86vGFuYg/7ZUl0z7bPwUJmAz4TulNZzoikTtuzx5MGH9awA2ECD3
dnIcPO94N34EO90hevIFGhGr/eGXNcneQBeZcSEomAiJ9z2ecv4hjVvmQyYYGtCHAXT1rMBo65Dd
9CIW6rCuDSjJRRO7fL8/I7VR+t0A/BK3pA4I3TFg2LYnC/hdBHK7lNEHlqmZVm3KAMm2ZI1FxcO+
d28z2YHQXd3uxc2ix6iuJk/r8JCAqfZCYtvJDyi/0wAqct87cYSZf+PuhEJi+RRQ1sqPqZK471wN
lC4E8mm7PeiGdKoc9zl2JVC8PMI4yWxr6THUuNv4vSNKY0ZmSJ17keBt09sRnfzuaYQBoZyKNaTg
GsHuvZj8LOJTnAjrnjM7RcM3Kre8f2B9YrHGhlb37c+kz3esBA0nPXsYwbpej/hmW3fItErtR6bW
tr6zjeySE2aEWf+4zBQotAOOo55VIFgl9a8dDtawmrdtl93aUTYNROEYP8IayWFvddd2Lphb0+kE
YmsK8TU5WAMYZbG6MNAP+Jv52xq3bvvaw8sfI/eCtmNaTnDFbMoI51NdbrXZPnRAnSe3uTCYhcuG
ARpivc55VAazOJD+5tFvmOtZeVyiz5O3L/i4Wfa8+dDI22igKRp6slbR8qoBFB7uoKhud0RFw779
wK1hBwXrWkLid+cGWkLKpJ34/rhDgKZBjwZTuT7lHX56+P8ycOAePA7k6RlgDzufiGuFuwXMWGTn
m3trYdXQ4DVaWziBXU5gI9jsS1NO0ofwLhFbD85yv+TsyFON861Qie/mZ+LifPq2z9akXdG7dctO
IU3I9pRi9befO7uBroMvmYz1s0KV0r/PFV7i3U67eauGZMncLe7/CGTt1VHgyf3OuW8QPLlxx485
N+tx9SrSH3kcnH5Z8c7Wu6mDWve5W2Ury7RrR/t5M5xmXzTlIdcFjNvIYPCmkr75OcDKlrwAJpCK
b2PKhPo69ZOiSHvhU5mUugNM/VZzZwPit5bkbCymaAm4CvsN1weiPTj5sihbeWXhnTGCRK549B1m
/yEtCS717rQvk3rlC9b3QRHfs1JuOxpXmg/pp4xCrlImIa+7EiWClANUOfLlhvY8Y2uRgLI9PZl2
ajEJHsNVFeF914+PiTY+6guGCc1v3Ti57ZjFMl2f44HMsEVG+1u8pvng2+PaAwL0MtE2+ZxbAGwq
m9ao0OQycuwpDKZGWD93nj6jLZgM73vF7X4fd8M04sBMsTcwTwD9YH6j4G07P9a6F2YrAd1uXgIE
SRFw4FKv78HQnjCnjnFk6ku4S9aq5CKW5llZlP6KVjc9WPQB4879ESOs8QG89mGoZlJT/BKy7ePH
dDFnwC6z5+Anh+K1bUqRrxmt9DKReCnUvoVPXd7DzKrYNUb2Xg2GX5O3xrLxYR4WRFxl23RRGXcw
6wslTve14J4l7hNd4Opw2zBvcN/zjSBMTzBXbVwRkjRyJ4mPQN4t4+B4STM2VSq0y3CjAEIPXzIy
+/VIuepjwKtmONHFqQQfPumh2i5sEu9HgcvIu2LO6s4+LVC0iaHUTPP+Qdk6POfhzKXd5z25t3mu
yCEHnGfDNYqQo5r3FMe+79eoOSk2ZO516et4fT/MS1yizzHRr6Gv/VrWvk1vEa4BZqowfjSiXVnM
W9fets7ANyTFuDsu26TcdydMMYLzxCo3E3rbIB745DVP7hs4XOmCiW6yZRtT1sBK19BiHNOO3eW+
CT9TDGV1jxRbR9/snd3F4xTR+YV4OO8iBUrcQ8NyuiN2itP5ZY0M1NRu4yXDdP8jejKYoQdTNoFJ
PGZwH8Oc04+jj5qDAuVbFVpv7n5VvXhuPMAGlcIyLrNt8SVta3kLlLt4WFgT7pp467+GZu0+iKSf
S0nYuz6b9cesE4MoGmIs1EBLD6J6sREpvC0aRLvhGAD1C7dspc0bizdz57qQiwrLmZV6X/btOMxd
dhegKk0/+ijnH5reJ3DLR9bKo9ta89X3RY2Vm8O9ILTkp3R1cB+zjLFQrFKDE1+yePWhkmebhlMf
th1uNvkcBwPg8TRZijwG8PSuatgaR3drnGIUGWPnntzNbVyLJxtt1h1X2C+Qt531lJUipKu7X1KT
NV8RuerpkDka0VsjjUwfum3tweBthrUvfGzm/C1ZekOep2RJzAGGNwE0d2ZZexqjVfRfohaI567M
gsxkRWzXumLJJEJR4RYuy7lHjOKLOomSpC9CFhb5Y8uzZHpYt3Hdv4O35REOtS7PsLp77K3MFB0m
rboDzI1qejPnvezeAb1uYMQ8pIk+Oo5zp0JG0/DTdFZFHiauafKMaaQuu4esOYmrWGyZOMWYN9v+
kdDI6+fFutyQMohmbe/sZBPCCvil5Ghx7h3twzukxpwiC4aSdr9H6cTiXGgH7uNHo7ElPygkq/6L
ypQ4pcCgI0HWnn+JbaKirxpNUqTJ25iBTYneQFtidSBYKuplxelu52WrVt3M+ScGqwX3lnuc7Z+t
nQTtqoxPEe6resii9QPzO9D2RUQpTwrn6lmXok56+mT3fAv/pHBh6H/OEmOAh7wD4PF96NtNwAci
G+cXoLcztR2GFaa7N0JGdHxh2GU4EUkyTzmOp3bjqOG2A6ost11CWn+bqFYRXaX7jBCg6BljDdz5
R+QfiPi6qQyrOccioOs4/65z89z4G6EaNb/1NhrX49hFTpysFUuGX2wXfq4m2m/rVyUyDEWyVgn7
1Xk1oVbUEB2VQi3xvZyampUTmtnuIXRd2uAn4RIzmhbNj3I264SgdGJwy3lb9lTkMFCY6oexoaj/
1Fv+fkpocIgOsn03z6Hv+2IGRbXANF2zJECn5d14DD7PQtkAPLuc9sQiQWvFwgvr/BiZwi3O23c8
9rz9ZwVxJj/sipC2Yv58rxaNBfrjdmc6+x7AL5RdkYyRqO9AyU5ZWtp+7yLEo4FEN9uOFXyDGz/m
dw6HffdN7LKtcMen9fNI7XyQ0bQvEKZEdXRCfJu4kqC8a4sod1NdwvUq+ZisDrLA1beNOYn2fGPg
bbkYprvjKEvcSEa/ZeiskGPXtoOrTJRJf1g3zJcg6YtQ4tt5G8unvPMECbMM6gny/OXU15IN2JH1
cjcSFDoeBW0cPS2167/mCFb806C8vXMTH/q2ykPYyizDwYFSTFN/hRtJJ6tG4+yU3awenSMI4HbY
w/hTz/O2NHsALgZDOeRW8jnpHyeX2P5xrhd7vxgzdt/ovOXqMOZqfkXSmRx0lGCUB5+H5aewc7DW
+i31bxk8Yn7NlBHg4uGKIrGIEWcUvef6mAAGvpQTwvuxzNFvXkH9yzcU3XFu2nKa5q3sF2SMCGyM
2EoMIoWmiFss3iko2pcG+iUop2H7Qh9HMTiUV1y0C33H/Zq1nze/TvvDnm6h+wj3lZE+aCYXaUuX
rEbejznUTXC227YKvHmUGOs1faagM1bryLcOvhI1oMYD7nn+Lm4TJK+1RWpUMFD97vaujjaoPqd+
rxQ6wVlT1A6zXT/qAcSUE1UInYsa3h35r9GhCIE7CzE/qIMbgWxndzjeHqNcjO4DekZ0fvCYxu+f
Zw+S51O6wGyozPPZ+GeNlt73dB8iGIY1mWs/tWODkS/ljOmhZtPpq6bCyQJc27bwCqQPZMygAuLs
W82nViJHREXOHpVdQlzgjNhqWeyo3GWV4qxt+/vgOdLMAlNS8VcE2ENSjkhE1+dgmt2/I2aK+Gdf
T8PyvKxSyLu8FY2WB73USp7Wpt3iFuctzf5RHtHkVxUajwB7FwZez2qc9o+os2rofVYk5HorNtzl
8+3WWY+dTac3mrTJEZ2K+B4WAbhI8gxG3cXg2cI/Yj/4/iBa18K/Jo+H7cHny6C+eI0Etphn1Nge
44iy4ZfphFCVGuuZvkZ01+tTIMhKnuoRnLJ3OQpQ9D9p9/JkbJIM/2SDFfx2i5uelGkKu+cHXGQN
Lutmy6ivasa33JQgPUG8Wu4xBFcfVnjzkDsGnyFyj4XF1d3CktQAPEe24VEYlKMKZhIPt27Tzr9I
lsj2ie71AA1bTdRwC9v0iL5gao+zsQSDaPfoPgzBHEEy9fMRohyjSxSPs+X74LWNgOfbXX6KemSN
n0mvJ4TuDPFdFc/CdBiFRJypnxaUSVQJdb+zSwFLmpjeQ3qVIYbOXDTcSnT51++eBmHxrVjtbnwj
c1/NmTHq0CdJPlUUPBSnimnWoT0i6O3FfZ3CRAvSv/4MpwKra6y6VortrnZQbpeYUmhEVsEHgFi4
etca3VQ04sbmjq1bsuNodia9xTk5olc84QorUG6KVYFxxb2rJj0s/THdlnj6xWWm+gghUpy6BMRS
eLn8Y5TuMU2k0J9xtlw1rsO0jPpZ3DBqaNhOKs6T/A2Oxdo9nNfcZvDFZdqlZRdvyficcdlvnyJ8
GxEVbeyScTmevZQRd6/5vqZPyzlRuK+jUW24Y6DWhL1RqJvmOejYIiabl4SRFTkZUnNeoqScISgn
Vovhhww4siFDClyTX7Nbo+m4wP8UcSG2OcrmYKWM850V45I/Z223NrgR827/qVoUXb92nR/VMW3S
IfJ4uyYZQAJms3yXIqrB1UAFT7OjwdE+/WpNmvm8cLAQD0+ep0v+GqMMIQEfQZnTfRcwE1VvJlrG
6GVsUNd+t57jcUy0h7ynJV8nuOpiaMvM/anVKO9jkaQmOc4c8R07gOK3TPeYP2syX+4olY8I6OXM
Ja9Ixlx+7w0K5g8IInL2oJY0tR+GvlPzHW8SP56iBaTur+i61KREw4hhpGTU0VL0nProYSRwoHkX
LXaRn6MdVLxSIAAYDmHR+fwkrcOYhc4IX1/3HuqrMicWtWyZ9AMMTuYmcj9yZk39mnjblnSAu363
7nfRDnj0jHxpbPuTN00SCoQZHYoVfHPLbRgHkdzOKCb6m16xnbyheJJld1Kh4VEaotF+PmCalcz5
+Q7fkcKfCwfRcZopXcqE6S4qsOcembEhRUslg33CkcQQ9k5HGcUoa7MBlexQ9AB85UWYNpNVc8uz
9NZti9hvTbpFZIChGPWLQOmiAalrXETcPWTxbO1bZuHp/Ys36aIfCEqA/Nhn7SI+eI8KdNU3eddg
Ng5yqBc5DD27r5t+UB98jhdzH2iu7B1ZAHR5XPFZKXjaYc9euoXr5m7r0Kn7iHhW1mtJFhbkVHVj
rlGdS+EQJkm5YDObqIQ3BAumQruD5+KoIB09G+jyL7C8JDYuhYCNoT5oVLztcuLaz3ixjndmftlm
vDS0hrASgNSmXIQPCV47RntE1qr9I4rE9XZcsZOPYt/5A3IFFt3TqBbobDEC7zR67lbk9IZ0jJkb
1fEpe9j7EXO/MQ2j++LlImBqoBZYSxwdUMOhLWLPMo5WDoXkh0w2X0uG/M1+1Wua05cRQ/+WHs9G
ozFSty0DWjyfd7F2pdDeqyro+cwzc5Y9ZXOdDqcUc6T+dhrMklTNGszwQC1cUlAJImgrjWHmy1Gi
VhkXkY3j6IhWjJNVnzcC0bWZrOEFS7RMvm0cDPP7em+67T0MAVKHEmNbz/vPZMiS5rtRI+lPJMGg
3YmguDU9YmZ9dq89DJHbj+OQpdtDnEY2/BOmrDMPITSRRR1jo3mJCAbFcZTRFpSQpbWQmk0ufVyI
tr50AdjK04yP0FXLTqkqocxmaA2m6VkJuOZHARHmU7+Ckf2ReNXYx9nt8XDHAV1DXIBvWENpL1wA
l9zytPuOakaUVF2WR8bCchOBWGkHrHZ9QO1doTiAg/SczfhzPCKieU3KEEXxjM2STzPE+iY7v0Fh
kJU3BZkz8Wz52kcYdpdc/lzO9+NPvmB4H5PMWXOaRoFQhOC86z8k80wd9l6T6ckVJreY6UUmDUwR
b4kkVUKzCOKOpJnqJ9py5484RuHEt/aDXH+5bjPbw7hznX1CMMDSreimbrkLge/bp5xrsz7j1m6S
W4twpdAwQ5kKoGiac03QbCvuXPRpXhAcC35nW+jcn1AP1hi3hvn+jgx+UkjOM2AT08x9w9jklBcY
a6H+sDGjUJyYp/Y9usFxU60r8OTvO+jqcC+C8ADnQLHmtXjjhgiIYgeCsv16M9TzNLpCYtosLcYc
7dKkRItvXn4hX25Qo0JeStw3JGW7jArm0DDuigynrEOppB8xa1DAIt345rhhOBFommFLWfsF871h
mYvFA6Ey3WikHLIr/QT3an+HfHjL4mpOWnSsq/+t1zjLNP9FT3FpRdKg8LjJaObHEejEvgLffnuE
UmkqcT2jqI4Kc/6XseY/KDfiC6HoPNlg0yRhR0wfT/yDC2O9VKZBWINRVUT+JcGseY8gZAvDX0Yy
/yDduDT/6SBGweFBsyPLAQBw8Lg4TKig/OUL/enp53/+X1IXA3yY5a3I0A/V39Ucv/nc1Ncp3S69
UBCVTdo0dXYMYAwU7RxOcumTKx9+oZtwceyGcWHZEZWVA9oDsqhj5NP/e0H96a1caEbrbZUuE5Id
GxJZHOFrjTwPh/11T78QolFlEvS88V6QGcAI1Akg7fbxw/9++B9W6KUPCptj7c3WYbm0XNCfdpDa
l4QFCohJTrUpzALp5y3k95m5igVGLj1R2rzxHAYR2RHsxexTOs32qYtRDfjfX+g/C/1fdvf/UXde
zXFbCb7/Klt+hxfhIG2t5wGhE9nNJkVRlF5QJEUi4yCnT39/bXt2JGpKult1X649do1MskGkE/5R
fScltbPFsMYlFpvScRNwFbdaJiBD/n5dtN56ECy0+C+V0Cprm9bZfbam9xpPmrmLunRIWJrGSUgV
3Nd5NOiJ9XqbGfiv3+4/X+b/il/l+a/fo/vHf/PnF1kvbRon/bs//uNelvzvvy8/8z/f8/1P/GP7
Kk9P5Wv3/pu++xk+9+/jBk/903d/CFmG9cvt8Noud6/dUPR/fj6/4eU7/2+/+B+vf37K/VK//vHb
Cxhif/k0Yoiq3/7+0v7rH7/xNHxzgy6f//cXLyfwx2+n9OWpfYqHpx9+5vWp6//4jYDL36mDsk1b
BfYQunvx/02vf33J/t1ybF2owCwmsrCL9riiYjHhqObvqm44lEvphuBRurh6Ozn8+SX1dxvfqeGa
piM0lZrd3/559t/dn3/dr/+ohvIs06rv/vjte8G8yV+W46qW4bocH3nN+6eqUHVXFIQ0t9XKLNyY
5gdSIHoCI6r8F/Lt71/FPw/lqqYguFNAIpjqu9FEWhTL0gzXbiZb7puyv83qfItU/F600VUPQP/N
ffj7TL89sx8PxyUnpk63BJEqzvtEz7xWnWWij2IDQn0vIieEyim8VMsKZFnFcc2K+Bfqvx+vJUfk
DrOTh/6y3rv5MU6Y7TJwxESg/5u6JoSMDKMCTuPnp/annvBfY8DlUtpIYG3L0ngS+Lfx/XQFrdpm
wG7tBly32xm4VcOUHTU8ag29IrUkvzLtrr83l6zeVNW4Twhm5pO+jKJ+LBeL9EeL5mZ7wnC5WDC5
Aom6pUf7ymzyO3Mom18EHLyTF14eM+q9iYfhduCP/sEFm+mqrhVuXGzAr4+WbK6Xsjvbsbtcl/bM
Gl0dg9EkJbwcmdhBeKfw55fszyXJd5fs8gu4us7Lxm7CVXmrv53h5zgZdLjtfJNpLYqFapb5lRSR
vqH1KwC4qoCr4z3qMpoXFH8t7Ws9cg9zbD6p6nQFvKf4vbq+6BIpwM9/NV7lb5Zrf14a23V0G8Oj
bfNav3sFUyfJEtMuy02k56T+rAQExIAuZrfvL45eqivXsDRq5CUsfyYRlLUwzj//FSzn+zXjZRSw
DV1nTDEdw+CleXd5stWWIgVI3JTTEL8p2WJ+WZfFTNix2eoe8K6QLF3W/FylRflZidr7aFrXIFJQ
/wFeT2M4Eh/lr7pj3vFj9UE1V3UjHFdsDACFIRoifxhj9DW8IYFby3u5yv1ixvnjHG300XDu8cIR
UASNK9JwLvURvEDJbD3MliytQ+kq63Cty0YjLYBEpmer7u3xDm2M9uyAgZyqSFLZhpjC/UxYR/8J
PW73SZGR+oz6caphdNrVZodhr4hHQQnONILjZ67daNl0IJXbcQBq4/hdF2CJrK7MsqxO9sRm1UNl
ML6mqzGA5lpD1PggkPlTp/TRQ5tXy55hKDfCZp7XbdUXyyavGmVLCLmcP10Q3my7ROpiHSD93e0s
snxvWy00HY7d6uR0pcQ3o9SvJQe7N0xIIa9ykL4kDdvnOlf7NxbwWQMA70SnousRIsVde13nOhsP
UbNV9aD9eJ/TcSW4G9FRcW20dv+W6BN0qSLdT5UbgTATgl4+VrYVnSqYo6PGtsgftULfF30K16rU
aE2r2shM0rmcPvfZNJqHhBVA6Y0CqWcFda1vunQcie4uSSvxC7eJVJgjd9om+jwO225yUCU6cT36
umZb1+7aodzNIOyea3q0b+LBrFHo1lW9hFlsczMdJN8ibGdrXf3IgNBEZQSWFZRCBW8sG7XduzHq
TBNlaz5awTD1zbJvWlPLiVh32yBK+8T0UYjaqB5NFLJN3SRMZXnp3OgEb8Q7fdHVKBiN3LhaB0uu
ftVaWusJo/9IIHumBpHRzU+6YJfqaRls2IEtgGuF49ov8XHtYiULVGgznN55dhvlonZ95IBknkpn
RqQLdQIjUWlGOOSjkj6bq4OSbLYKa92UeOmoyW1t83Ym3ynZE6s+nWSXFm8tm/9Xp4+QvHSNVvk5
mdM7COfq2JhOf+TCZW8tYeyhuThnWkpmH03LR9dxj3lS2l9Xt/pQQ29/tKsyv1IKl2Apw8m9CJFz
4QPpiRuESCXKuGrx0rUpNhMLv0AOkXW7uGOy12CTQgjWOBAiMXZrrc7+UojsKrH1ESmrMLeOMbYo
ydBbI5VBnE1y+8euieVTlFWfEIzHvm4sxQ4RduqXS2QHw2g/q7ETb/Q5nYPCWiKAegJPurZXbuMI
KAGd1VR7c5JyrRdxK8f54Bi1fTWJRtspSUK4P/6rfSbh/Sg2Q79gaCepxAaq5OFm0YZrTZf1ocTc
E2flvM/UVkO23K+7VXM+KHbueHrXSW9Uyo2sCuVGJVjaMzUWv1Dz6CGB5va9RAFezGm1AcxES6W7
w6MOpe9VyNz1KXvLNFXfa2lcBGakmPeKqtX7bHXTqznLnxs4mKNaGesbmUPpx5Jx87G1y2Tfpl0Z
jH11i0jP8gy7ZCQH6yoRwThIn7kmQW337YH6IGtLu2q77WLoBy8VvGLVOKy3c7S0dVALC5KL0oBP
Av/IxorTG31O6qCrpet6ppU4SNWRmG/AaWTQ1trdlILZe44zufe63YigmqpDlWt94plxXPBUle2p
aJXkLi8z3xbpZ5HrgqWRrK6QC9rAoxgEPzW5BpGZDflVakEXaXDlhzHph0Cmeukpk7T3xjJdg3Sg
tZBFeqrK9HZKNXg5HHrVGtaibXmj6+lEP8PwliiOcZj7tNuq+gU1Bxn6NLSGGxHdvmbbS7pM0MbF
vkSf65tub2/iuvuKytb2Hb1tbrScuMxAoHZByJsMbz0cl+tRjqxApS1tsbMnlhVePbepL8XDjKoI
He68XtPH6t5WpbscNKtvgspF2WdntvGQMFjQxSPpP8MXeq1d1C12U73kJjVrk+agapfrehLdeuei
CN3RBHJRXVuDpxszsNDqivS6qVipxLYhvpRrvTwWRl8dimp2n632ogtEpBi6tpmVXqpI47rvMZ14
CZBh4NTFsr2kNp4bdmtelqX9vVzydaMN0XTjoLr0G9vIwrFptDAW8bKfACX8VFfl7F8S2HaxDUhB
FZoMtQyiNDKSz20SG8DOw4pIr126E1OyeJlTF9o3b5trEHYqdlOUK9Yc8flJsm7TtMx9YTTPY7Ue
Rrk+5bVtenROwN5yCtJzoueO4Sl0yuoO8Jkai8Kgo1f3iyRpn8qBYoW40VU/q2W3r9s4JB+oPa+J
dVMn04eqm/WrptZfYsNpscmuTZhUmRmoaM03MWrqjsoTv6Ec0TOzIvdLpXleiqm9aaPZ3UdqEQAW
H0Rqv6TaEm3p1kA7nDJvF7C8PpfzC+Bncl6XagLn7JVX3c7u4sr0YnftfYycRVhrzG3K1KWvqL21
PdaHZJO6iXs7tMXsCQjtARbbdYJY9pQ9oadtPbVmoCqQzSJZHzwLodDzojfDU6IncDbEHM6nNcfd
hgKyrbxYb8Ujqw3rtPJ2JT6dH6R1zUNWfER+1xQB8rb7GqjXb53OuB8LfHe+4w7nqLeGOkxy0QaF
tNybFsjQG/ilPxQyHb+4rZLeIKUGRRsRI6RX2FO16wna7POar9hItEgUKpS6rj7wJqT7IgGv9Qql
al5z0+ERcgmrfFwXLbnVlGkGCyCaIpBlxaBYD7kW0UKFTNBPESQraJX7HuZldhrWEqnBmi6t1bT2
9MSxtYAdKlEWxJQ1JSLxVoc9M+VZWedB9Yjilg/EB85qUJNH2OzW2a0aCJg0vZcpXWYetF0m/a62
sgejrETnJU7bvXXDADc44R8y0VA7qURZ19X3Be0pYZa0xRcJrR2YhHVcpbWiXZdGI05ps0pxgLyx
o4Mss7nbWmVrHh0nzb6SSn6JUHMTY49hwbgu24vDJRb9HUVq8Ekp8/OnjDHA70RffcCwHRqlmK9q
er5aSJAecU+nRp+XfBbbsoymqy4rJsR4cX1Ml148I8hjhemZHfFmSz05b9C+tMh383o72TGOwdjI
tADVmkHmoKWhzFWkthkjHKjQ6ZhAPHS7qekPiKhCsg2Wc6YjILtLqYZJgiFVS6ZAuP/Y7g0+tstG
fx5st0Z3V8aEuaT83wER20H2WX6d23CvW7Wu5kdtKt0j8UVm4gYRahEkg1nCojYx0Et/JLhrfgGx
H1/rwVk+aMjQCTkq6naPsQem2JzjvA50fEjPaTczhrNMkh+aGGnKeWwvg4F0h8X0GTeYhRcJ2YLe
Ud41JGjH26WRyqlvQHjRisxFmOlTFepa0j0q6FkfOz6bEFzVKgOrL8ZbjT3CIZVJf1elq0JMVNFf
21PTfeqclsUSwtQm81R1nB8wXTgri6ohGlEHrDOODnKF5V4YMqZGqlzhskuwSesBdwULsXY1j7pK
nJif9hnlym6Hgp1bm23KJdOi0yhRtqHFMtv6lREe3gVOUyudrYH90LlXuyIpHpADZftlTFgRuLOL
+raYzf4hz8r4XNoOEcHopPO7Rm8nFV4863dTY4wXhxBh6E278IuOY7BmVA8jENSTLfYP5sC2viiZ
Cte8wsPAWbIVbz6s2tR9zvq+nINLl/ib7ubTLl+GXaMu7EJmtfs4l0w4Nn2An3ow7p0+FeXgW0W/
bnWnSoIR3mtvTV2EmX/Wd6R0th6Lh+SYt8vInODaXly1zQYl3oqezW6+6lHZX6Q0ccUrM6j3K3HZ
f7lQ/19Df8f0BSOUfOvfY3/fwYX/PwGEl73yf/4TgvsBIDw81U/fA4qX7/8LHNRM43eQKdDBf2KC
mq7/7uLxUUH2NBNFyP8ggsL8nQ4HVbMdNugqeg7gs78RQV39nQ070AGYkAtxZIn/DSIIWfcdIGHz
+S6Ao+4aGmnBqvWeR6qI5hqWMa/OLnDXlcMemhYBmDFaVeaNnLXVh9lH5dZPHym7OmVwDsu2/SxS
GRSmRUCmvB7UJ6toPGyJrxSvED2LaaWzDnmZbjZrsZ5m+rZ4IbwovXX1aDct9hToao4ygi0qIynv
RqyaEVEMOCWjcqI71cye0DErlKgqaTjF+BmFUNHtlaXpE5UKssAE4Bd+FKcFs19COXemf40XujQj
9AGeE990cX+VZvKlX1uVwYG3fDVsZo76gw6L7Q+JGP2+dQ2CVfRPjlxehF6KnZvbyUlhkAg7ORaf
qDgpj0anDbus7bf5OTuDsO56N75ey+uYSR0J+N5dEULHdwrM+pZRrvaqlqWums9KuMbxI4r31etr
JJTliysTgLiDUaBpxD/h+q6B6LBhpYmeRbwMeVWTqGEiKu0mfCsG4y1+Ei+KiAnZT5WiBIqNyGli
Hp0nK5ANcgL9Bd8mswj4oYHUbDYyj5Y2zA2d1HYV3ghGl954q5W2vcHpgUVNMcSj0ipPJUsDzAu5
CEWnaj5EeUZVV/mVpMPI6+JIR5NsSG8Ra7zV1VnzRTS2Pq28yiZa5cs4zE6wxtKFnMu6Q7ewDpqt
pvFaZDNB7VjED1dqeiwvCN9E+0CA+U33o7Fr7hH9ZTeD09m0KgtUfMqYXJNG4wRanz/GzdQFtlI8
E/pZejk2iU0/RshQxmzYrNFYPFrC1aAGtJLNNY/tUDdfipGBv1qqLNAIJrg2ptlGRCGfNcEadFjs
z1VBziJdzii/0AaHmYHz2O6HZKMX5gduHiN2F8eHXiBdsBtr3tmufctCEDq8LqKwYWfij+YiP0S5
HW/n3P1oGipSorKnGiXDlRajQQicCcnnSmzsWe0jZ9Mli7iqxBR/NibTDnssPQHgAQYq8JY1UMsh
fUImj1lkvDzkQy6u2KFYyDQKxzMqNQuHeCGrusP+TIRLwTXoLB8W3ABGoLgGvllcR1lJyujczh4R
PrWX1jDtHYZoTyoDeufYHsM0a1gyt20zvtFHMB5Ly5iQaq5AbvkUscHoqORz7E2qbbDhTCzn8jUK
kGwmNwo3MkzzFgmrouCrBMP08xVZvO4q9qZTbN5XjfVeYVtse6MyIUJgNHZFtDp+L5ieWd42j0Wi
UQCsrczhak8pvV20V1o3t6GVoTf0EHXpAWzJ5EvZomTKBWtOay3CMZl7P6NAL3DSYtgnut75CABQ
MQ5RHPaxNPaz21a+Mtaavxhl5C8xG7Z8RMhjx+PHin76y+r3wVKm5CLlWg7CYRQDg/qU97q2naVm
+6gk3mwRd0E/TlQHmpwO1qCbqkWvI5Q4DV0Mr6fkkvcmqngK4ngq/GZ1s1DTXM1LU+sio1YcWv9k
cyxkQaSzmy2BObDSYstchvoYYZVx9cFLoiI9VJLVc2tPpdfG8YprmEywoeH9rVBze0uMytYq06fp
oj7OUU8dYk7Xy5V22ThqW+30qBj35bB+djAHYSUF18GDR/zy3ObcUYyXDr2TYVt39m7U6eZpMgT4
38xt/4Z0gbH6Bsv+a+qA+rB0i9lLg9Pi69/w6EpV5w0umupsu8ZV6bKM501QaydwcXFFVtz7Uov2
Pz/mn3Uf/4L2OagJd3VB9y2hGbrx/qD5BEYK9qqdhUTd0mQ+amuGiK/9xJUBri+7D6oROvatwftk
JFbw8+N/z45fDm+5rnbJMtCQONrMvt+dM0RTPWhRpAIoIzT0Mh7Enx/gh/nYgh4EoLcsg4UB267v
D4D82+Wps41zm2dflDR7bAyB3Z+9ws+P8z0HwInAy6i8l2hdbQ73QxREUWY2oa3muaJSfBmDaV/P
RZAkvyDmfrheFnHjlqYJDPiXQ757RiLtgtQT5XIe1Yh82xc1+UWyzb+5Xt8e4M/+0m8ewqV0pd7o
HKAzjji2MnGblU8/v1Tfk4t/XipXV3nQMVTqUMSX9+CbQ0y6bik9gcvngVLnZLwS6+TN4lYVb3Xy
8vND/ZvL5Qpuv4A4g6h9n6zL5SpUmWruuTEOE7uTX2WP//j5miogoAQPlyvs9wE1eoTCuKM1/ayA
fq4BC42f//4/XirNNqGxCbQ3KTV/H1lXa5auKWsub/EJlf3GvZjH2Xr52AR/fqAfb7sGiU3Bp8bZ
mOp7wjfj/cG0Oma3josDS+nI4lg+t5Pz/PPD/PiWAP3znlhM5XDZ5jvu1XYH0DMjSW/1/s5YH+KY
ZunhJWl+JfR4f92EbeqmplncEs1EJnA53W8esdhgPTUh1zgnINXFzThsIEqB0zvlF2Gu768bBzIF
rn1Nt5GXWu+pvwWbpbY4cXq2i9LXiycl/ZCLX43R3+e62A4HcSGAL88wBJD2Xr41ipbSIwdfKc0g
njoM3sJ46d6mxXWljofSHnzHzPwsevj5zXr/cAvbuuyWGEB5dYT+/plIKkRAuSWyc+MP0Wul/Gq+
My53+9u5hwPghyJ1nSmPf95XUaVUDC9rkmXnOSZQpR9HeaT3QGMtYdc+rNMQlheBLhHKaog/tSdN
RTW+6AMDeK/IR12dDI9QEenrTWbellU57hfVeoV3Ts+phDmwQcW31CjaQKxmTSAuS4guWYnuYqaN
PSdlgYz/NIcodIywc83oxhm1HsKuWzdWGZk7CWv8C4nTj4/M5ayFDmVMIoVpv3sHcgJ2nBoH2Vmq
O7c5uPKk5b+gpP/NneMQvLMOPCHE9LsRtpBua0xWnJ2ra5Mdza9EZ+/fYu6biUqD18q97LffZwrW
iAldU+Miy+yYGG8K3AJMwNL/7wKuL8+9zZZdqLoQloUk9N1b3AFVJu7UDGfSdTznHpX/L4bXH6/T
9we4nOg3wwR6a6XQLgeYVQ8cqu6Dn79BDG76D884swJhz/ylGUxF79YfmWVkaqw09o2do8gvKpol
8Uunu17P5p2cqY4pWNM/6hm2ABxrYjuh5lVBkN2Ix3eyvUrDPsy2Oh6bMZwzZIQr3V4bCOEXszOs
sxu5wyEhTyHaWJP+WVUzPHgzi60ALFnsWzmiPGavCrQw6Sc1zWa/G8gNb52pCeLOdK6IlLBxwg6d
1PemWkwhFa3gb7Iv7xM3rbeQp0XsYxd7m5sZ73NFfP/BNkAoUX6yxc+cedOSkeBj+8+DWGk/EqIz
wiKXHfqGkbU8Rl65Tod8FcUGL2rN6j3pA8upP9eza25HoptwM7h8gj67p1RNSiorLrTUbCWLpzLI
kvrRR58MgizIH1iarWGL5NgV4O54rOSNQxTznZ2rknDtzvlC1THhQsRQkf7nrM1H0czNMRGldbCt
uA0HsOggr6htAW0Uzyl39eDQuYqhkuYbs3Dsr2gbJ3+GXQ/ielLDGcjEXxwtDg3LUfcIDIw9rOq0
aZ3lpUxRNHfV+NkmzCIQ+dCH7sW8XCxJs21TfBV6nNypev0YJ9Cl0OXWJqOXyZ/Aoq9iGPKgb8Yc
q7WBgBshBlcqEvVR7ZQq7K2x8WeHekT2ZkS7lIl7lIVYT006VpveBPgdSMMK4nZpdk1c19shtXv2
pwKaIG6HnRxzoGRcXFhp+3ggo4FYFRfT07ERebEHjwZHcArnVqNR2PKyWc92a9U/aL3a+o2S5ZvO
IGxEV9TGixun39OZ7F5pMNzXGoDudWtNppcX5npgSeduzShJN9ZY1KBRqsPe3FWyjdLVjnjNBvPI
1nLx1lIl80LN5R3yM8EjM4hXmw2rCOE4hteuXB8rUuf3s9NOhwVlEyFUHWEco7veScNtrkiwmt7i
wXkeS631CQy3Np3LeI80c8ZiWis3fb+st/mEosGJrWRHt0oeOnI2bhxr1rintnEDvGLtM7szNgmC
Lg/vBnvEuDGC6iKEgDx4cGdCNMhxGnFCzcnG0OzyzXUMdC/mlPkl5cUh4WrWFdsnZ79qbXHIcSr6
cbnU+0om3OCM/HyrxwDVZWLcX3JY7iiyLVM/EZ1xiz7BwtriYPdRTHJyojGCDojrsFjpOnFthxSk
vEOuupiDfwmlb9GnhpUBGN6LutsNKtEbWqwQEKVk5RakL37FptB6hjTgrgk38ex8oCQkbZ6cpXfC
ylRvpbVWgYkHZJ/EgzwpyOz2uUhGdCeLSRqS4+7ZhS7X7aqxy601Y48ON+abLRVpT78Ga2tBhy7Q
mJ5Yyc9CFYTxm+TwK7exWw+RQbbR4lb1ZIstX9bgF7Us/cwqNfChJT00nUCJEi0Hkpiq7Km0PoKY
nNgSxD5CG3ltsaC6zo0aqIqSzQ2CCABIKhKz6t6Z0D+VVhijJGB/P6UhwpSvLI8+9IbVK4yYUnzR
47kN7G78SKIVnqcq0vbYcQnCo2rtBrtztEsxj0GwLd0B+l4JrSlDfgBuuytlRAc7SZzHYanXi29D
BlNBXDcu9xgM40LGtPXwgqsOiUHUO2cQIEAq0YqgNihTTjvLOC7KnO2NXsJ2GEO2GwrFDaeCqDY1
shPfqdoRcYfpJrAdMwKVcjHvUNQpuFKG4xKr1r7tGcm0XlGfyIrorrDT02jCMLtt8Sn6rG6JVkoW
3tPRJdvAasqwKMp6o5ex3KggbJ6DWeesTcByuGqKXWVV1nEczXWTNM3XNavda2QAhGOlKghD6uae
1KR7GGT0OJjQdIX6eaowt1tp7XikCaYbc9RinBnViz6qA0o1sfpT7zBY5kX+PKNH3M0Q9bdaM42v
KyabxDcGofuqNYz3Y91kVwyLzb7vovxk11p9E0v2SlOepdvFTe+0wa7Dei1mn8XRB3PSRmjBGC8G
8Qx78CLV7y7Q7ZCgNKM5dw6VSqabwVgyAutwlUwK1xU7lvs5Xao2lFlc7slFqnfCmuPP2tzboSVz
oh30ITtPFv4beN3GN6hG8VYzHkhoGkt/rkVKlpKeKH5cIxmrlNq+n2or9guJUhQFCtNgxHjnmxjD
/AKz5qO25CYSFEeZGO6ZH7ylpz+OaLRNobbWjobP/IMriWbxzGJJgQMj9bA2s3rqi7MEispAc+3p
pUMoSFgamE+bNWIL6HvXEKC3ITpg3Gi4n/EOTK+VRPc2kYd0aLNSopHS1CNe2IHxrCG4hu5qv8+S
V4JweMStS3ZSVKnIgiqCYpQSF52ppOfZNp5p+Im/IhJUAqOLuhvHzuQziSZm5iWWkgaKPtcnOzN0
hm+z2JbG2O0xTGm+ok3Z1eyoXLqBdcQgs5dhFqURtp1mmAHZZ/lt4lBRids5i7e4c1LdYyZvApWS
lW2pZ2TjuKMYvYpwtI1kjXGSLBVCuzIKn9SLxmvc1t5SbpRt0AW8gOUtnpgb/ZAp4tPUSu0oZfys
chJk33Sg2QtoduVlhE8MHon0l/AzQ34gziAhgalgDq+oR/HNyOpvKxsJYtub6klL++LKwWeD4AV9
GNaJ0vVUYnbwk5e9OCgJSV3dbGNDjWg/4pnvbucCO1Ic0QtL/k6zJaymQ9xFeEg3qJ1vGFEZ2nJM
Hyd2GfvyAuVKqHSvM/Uv6tLHWJglCXlQDiEhHxqm5IXYlDGZggbtZDh2yKZE1D4lpvY6Xf6ZzDbg
wekPSUe3s99irT+a8fSUWVBCVELAizt6sZvbpniF3CK2hwAdD6TtRWTJk5wM5Wlkl7wZBJ0USq7q
95feWX8waRL1ABXaU5bTUFhF4xQUrhHvRnFhantn8tF6qP6U1p2fOmhNOnL9QrLQisBpK5Yb3bic
h0J9iolwmrwkbp81Y30VZqXsAfPa3hNYzHAx2Qi+MNWESDtaf7LGZ6OwOWd1YvDoSSj08ckxZSrj
dKLGDT0D8SvBoo9zFSioSbak4d0QCXJCb7DrLzJH8dDGj/gW0WsTEKIgH/CmUcw3xNFYQTTUb0q5
vraK0oPudvj2NIPcDkperlh5yE3pWnjdBkv3FjkNQYc90q8tG2+O1Y6+oGkoNO1MOWZseYJmaaod
6+L8KBl5TtBpFcJX8FiCPEnwkGokfWWxms9wCipLK9ywW/K+p+1I4mzAhiAOygxx7ECGxd4wTM3H
jvml0vJiR4dH7g/4oQ9oKgc6BEv30PSWyswZc9l0UlqNdHE2kOjrVqwXUryghTItrBcjuzgLVYxK
TjZYVzKazK1mNslHyhhGrzZYwOc0euzJfwHVhwhDWea614lin1q3WH1ZrcpDXCwiHKBxHlL6yXhV
4TPRxwqw84yy0ANRZRiyc4TuCgz5gUQNwika4dwtDjC+bigzkMpMnKfoXyqCYIlHW8UxLcSTpbH8
Sktt9i5BgGSwURS8S51i8FgqyWCtRR2QtIPXthrMXVxa/fMyV9EJh2hznSAO8TEXaXctWlIivQaT
STfZk1RzyxMnArVznRvSIPNz0bGOtWb5cU5aHpsOnSPFf+2+ao1PtdOjcU7KOWyj6isuzj60XBL1
yFNJt84lLtJrO3SSshTLTdFYF0FfVyBfSscwmSLkyJJMN6Rajf6ATY8AK6Gxl4HjaUGPZHSV6KRU
8p4NJFBcBJ4Tao+zVYzTcYzN+MhAt+zGpiAyycwoUGhIgGBlKDdanQ48vxitGfWj/pg2BIgZbW3t
c4KsCEJQq8r2BBmMd11nmC9llWchcvWEnUo93F9KmZg1m3GLKNa5lzwroaONzEjCrAduom7uZacS
K8CW6UDAprntOl5DJN/9QVOdr4SkWGFTQfgSTZMwxSRJgJkp3rBKMMMK17gXCTKchEjdYFn1XbS2
qEJSSdBjL+sjwae8sRZ9K8jkCr330eOOUH9Nupmb5TkHyUGTVy874qZezdJZj27Hs9/LxN0nqZmc
lhmRJZuW0rNb1pKGGJVNUlaXCigdKWzd6QEUV0LqSKavH2bSRW+iaITlWhd3CkZMt7uBwM0XY52x
2NCcvW1WMirNOsp2xaKNzymi0qOlyjjUcxVFCNLds2MkywNidf3QrHhFhbJmnhvjXSbfBs/xIggM
WEb3sbCa7CMWYPJW7H6egkRR6EBl87WFdrfD1DXuzGSRMYTsPHlrZOZ3hlbvCCUEO9I8EwzgEkos
tyzdkgM+gZK8/4YlXldFjyNU2Ibxs9qaRjcFVUd8nlGlYFyTstAsOzRej8xmU6vrB7ZjKNhbLLpc
OSpqI5Z4uyX6P6Sd2W7bTBatn4gAq1icbiVq9iTHdpzcEEmccJ5nPv35mD4Hf6wEEYLTQDd+NLpN
iSoWd+291reYVM6RGL4AL7QW83BzP+e4bg0xxSDaOC/rIvgWVO4HprvaCnJws/KJet+nCNJve7uK
Hy3W0gHbdbBTDe8vCtX4jvjP8a6aTbUVxvgpahgcIsfyN9g9pp1r1eVmJkd1A7IxXIOPpiBMOrgq
qOyPONsbL7IoTIFEG7d1K35YcZkdBh7jnaXNjoe0NdvW7Jkeh/VzJILhEDqgiFPEiidLH5Nt3whU
D2Evb2zkAACVgvCuyK36nMvUOIo8h+dmEXgkC0t4aZPm+7rk96viEQpkiGCfkWYHeoZmGpLWwv1U
htF3rdCbVVGa5j7ToJ8kYGZaODzrVKiPJACn+wrWKgJgtzlJeCYcPt0XjlvM93sqqb4N3Y1seoDT
cyU8vwdBNfuG2siZqt1SvXmIpVaulezYJByDnSDivuQqEl6BgQelhNAZ+1hIE+YnjNXUZSbv6qBG
9Ry7PU3IxnSP+LKtZwXtemdiVtlFsI3XqiqGPayhch2DBtyN8LZW/qyVGzw15vPYZlipozkAOS3e
kBwk69J11U0Wp18n36wPPeH1a2P2x3tMs0jckuF7Z3fu3VRqgBMYMrBHFiNceIztYc1mH2pxfioM
292DoBg2xBmG62ayyx3ERc5ToXKOfWer12EyyJ+KpPkJoTcgpMTPHrlxAbd8TL5Vo7Ysi+yz6o2R
/cq44zmxbohiSqCi6+1GAqyAfmiUK5TAhlcXnE/DEupnl0tY1AXEt87hIFchCuBcGpGKtHBAg75L
mRmzxciBQ/TYakyO7RkWCJyyldW3332w3GDyOgtOK+tBOYGzaTq3O/m4cPaugDzVBVZ8LIIh2SJ1
9BRjBrSFzUGvcrlfnBrRoA5oBMx7I0myJ82ZrXXZli+JW/sblYPWLP3ZQn8TxVtSl/kGIqUBbxbD
xtYadShj8aoQEJNO2NVbwE3QF8sEDz7Y5/WY6MNtSWeTN5V8Tepa2+gxqnNHN4YdXX65pX9NT90u
5LijHYYAuchDbiqn5cOgJ8sGq+U7IDMwpFq0I4RF5aA5l0o1VMlSqMKNnBukBYNuLgQSNvBC6rQH
gV2bMtAOdtH9MBqzgZDQJV6d2s2mEbO+Shz4h0mvkscipoayAZjtQoAOB22Yml1TDPk+64pgb1Ww
F3rl1pvM7dtbvgK+8VGltyocxM3oj+2XOBafUAq0a2dsIcmqfPKCIYP8pRDsVqGtdnDpObr7wbSn
i8XpPQqZ4M9BduM2YflUBHFxz2z4RyE4PIkK4a7Vo3dqB/QsCM/zPZ/TXWdwleDoJ9yFoajvZAnU
zrTd5iGqmwT3Q/fV5l9sb3RQUhkl95xjiEbsneAumuaEggjo6KGCiL+FU+Puk7IpTkFL539oUVKF
PrcbcgI6d5nZr26gyy/tbEw4a8ZuNTcT7urKsCHb8mDGYWmzYUPCu/EDP1iXo0lXjY15pcr+2RGx
XOdVDMy7bgFMNlN2sLlL9wwreA6cuAYWUolz2TooZeZGp8D0o90ArmujofjcBn7nbvvWaVYKpMKa
Fme5g9ra7a0g7bdV5HyqlGx3OX2xBzLMx40bVcZ2lKxd2CXhfWxG/a7wR7GDFMmrirPd1oayuEFO
AXnNRARN2fNKHnOxl+hvoAhyGahN4TlQojgY6FNuUdgAVzKG6jCP0kIq0qdbpx2RLaHnXvlllBx8
gKjrOHYSr5ukQsERAfdWzHGKDIU2a5Jdsc3EtpxoO+ROWb+B3ArxmNS5Z7FQV4yyeZFGSxOZ4+Kw
1mpjO4e0OLBDaaXHyyxaNxi24NUbq6Hp1L4ALniT9ClsfFvQBAAMQDUX5PkJ8o7cBp14TcJKXwex
v7BsEG1GA8J3WivQpUOYvGhr85WF3uMGS+V4tEMj2/kchTalXZQ30mmblUvc6K5YqMmmsorbOdUH
r7WtZF1BOn8IkTvtB9TSq1nLv89Bkh3YaDu8MjTs5qybjrECCR+0i2EsaNMdP6S/74PlrGgiIC5n
U3s10t7xMhteUmhY4xGBU3EEZi2fqpC9edYCRFBOqG8hZn2lea7TgZk1LBOoZ6esnIMVDOCFWcCr
qdMSsetUAiIXBPuqlmlJY7h+0cEOeRPnqQ3mN3+lMcQ+BIaL1WWqV41Qw2rSymGVUEGtBC44HE/u
tOYY2dLj4/iecir+mM1yvCkN7YnEhX7T2HCRymDQeT+gLQp0G16w09CYmqtvKqV3wNjY3gx6JVZ5
PNcPS49/7cK3mVfSnr4PYZvRftIZYRrFFK+jLgn2CaRSr1KV9tHnxHAja3qTETmvHuW1voLxq7Y1
vTqIJA+YCpNYaV8dUuFWmmrcTR0RONOL0rqjkRnSwuLHVYY23YaCPHCtd+IdqEf7MGZ29wT5CGli
pHenMdLVrjEC0qTHvF9j8yAqTIeaNsp2WhlOVHq4vat139isDquLTlh3CCzLsAgDVKxfowQNWp2K
+kNX5Ujku8YBR50m3W1hSs0DlGesNa2QL4xhesAoFIKrvKgCxgu5SbsU1JyfoUDCZJK0afoAXv1j
3S9TgGEGaRUWPb/wUN/YLo2T3BnqN4wT/T1k1upeFhxnQYgOO2eOXuLZBxpLkA3Rh7kFH8MfyYIF
4W17Nk3cTS4pdVQXFM9K5RIip+60rBQ3WI0+ONrBoe3WmoV+h//myyRma1fFg6AxlVIW6nWDyn1y
TmIxq0o2vB0+tn47cLBf03bVVzhRkq3hYHYfY/kthDaOUNWEYYUWHAdURCzIuAJ/W97XBF186hJE
751JldUubiAdtNCKB8d/MDgyclJOxbkBGxmua5t+GU0EcP1hD0cRlNipjazhDtkUtq2imT82LN37
FtJkyCHRcZAnlh+rPkemJeoSUzxdI4QFPgIK5hW8bAwzSr848eJL88Ph3qLgWhGP3u/9cNY8s4nE
Z8fN9B8cEz+ZiT/cMX/TPxMHEb/EVtFB8qLXerQgmK+ktMPHil7cThv0J4XPbVWREsse4mwFfp87
Ft6L0RTOgES9y570DlqUCst0h81oJrSE/JBdWjFj9YopLYF5liUa+I61ksXErXTYHe85Zb6xIXb3
vhEJDNftIzPEcJ/yJqC5S9nQSybjuI8mBmBw5iaAm57bQjCqYwCtDNmEV81WcpM28k0fovTE8ZLp
TuX397UecSatiA4Isc8SL6D8VVkNX5GfWJvQzMIdWNoeykcqtJuJ4YPnILf1GlbKQzzQRugbs+cs
TQ9AqIiaKq7xjehT/0XMvJcTbKFf8cnqTB+yfryHXKttSiOUR2HAntZTDWmsRs+6oTFarzNimLZi
cvUfczaIdejK9FHi3vwQVWH1bIEpujWSbN5RVcAJbNz2U8usXtrRJv2siXHea3GLR1+vjGw1jKCY
oxijKJrA7msrUnWgxzw8pLrDsnQGwz2yI6XrxK7Dj26UlEdj7trTwPtxDRt9YQI6GswsJsKAMfcS
ZhEJLLG74TBW05zSYpwsRT6ti1IaJ5IGml3pxNimcFBQ/yf2LgOjvO4CTMeeCzv+uRNOLBmc0aCt
7RBgqgQb0Dqt2AGdcFZFZ7QeOEvnuzb17dYq/OUdzZlLLv+RR4UGHLfg+xrMzcqk/OwbrdiDsnob
iVA4MiF8Hd35BYbsm63ptKq70DG69VgRD0KZbxbPTud+KIpRb3cs1XSn4cZcD2NLCIpOu+Cl0oR6
iys5RR4ET+fGT0KD8oH+VYGNkZd+Etw05Kqdp3TOmG9V9tGxVtPQ3UaOLHHSzNotn2leVWOMDFtm
VbLWbAeVUoJcupn9gTMR6wXNRRzgJZ2Tcdq1/EQ7yw/6T2FsxDcTpuO7pGFEkwtknFFmpZ7BjPCO
LsdMAIGF9WJDEjPwcbfImNm52sfC0kgctBq1ph8HpSko6m3ECHnbi5w5YqjPnvLbcOPgij35iACP
eoglMfTpoIC6qzjR2GQvDIKxC15PcPaadibWpN+X1cRBRmU4VoC5spGqfju61rA3BVU01AMQxkrZ
26z1g22R9TOjefYA/ElA6HSH2dxUzAQWGD7iZUnVH6h03QcO3PfEIIko8S2vH+gsjYbTrO03PzvH
2ieM1xNv8pDem1HFHLfd+kekuTOE6UBJOtxSZ2a/1GtGHgAVTecvUHL0N5rcesvfm+oPfZ0DFuuC
cZ2QoboNk3bg5JARGKqH9W3rQyEgrEN6moMUzm5s82STwrNWViup/+iSj030xllbeoCdUb0uRVrj
ZrWHk5eDCDOatV4yddLb6QuhxByzs3mk6mCHj5wV8DDshd30dRASHnq9MKv74APvPfXiL0YC+q/J
R+66+OYCMKFbUqFYSIyI8xpMCYak7F1F8y217OTBYMq0wRhlrRNXpI9T55qvCaafF60xsaT2Iz1Y
gBjSa0CHrYCiNauqpYVsJ9ar2RREfOecnl3CnCA89/IEbZaM4EgD/u3YDCM5EEGYhoFA5E4JSlBn
oPNFA9wcbuNCs2Fk4ST3xmT8PPg84KBni/bgNlaP03hIjNVIEXLXGT0SYgqHUuKj1YVVb6UztHvN
n1s+QNfvs2AIjkjrFZhFW75OqTD1VRwqihXXHu67Ctoi8MLwZAWG/llLFRWT2fjF1sxHuWbNGd5o
SKiFnF+eyFoyofhnzgkKBIoDRxQf3ZqVHJvT5E2WQgPvY9XnENGsunCIj5leSgaPSO9nxrXrVjPs
LYZNscGM3O74NONu0jpyX0FefqzzBQWn++oYT6r8kBLo8RRkIdV+DLTPCrCrw1T9SrZVhxslz9aL
dtdDptyfwrLJQYO0Ger6KARqqfg9YknRZDO5LlZRV5utZ5dT+qRNaQw/TzpfQ1/F1ABj/6Mso2LL
QX7YZaNIPsAtdfdCr6KvEAMW+h7nGRpuA4fIrIXwURIZwaT0kSEjI1VwpYAt3ULIBJG6ft/h1loN
eo8a35ij6Uw/nFGt3nQS0GNEWBXdARZmjfkFLztV4uTsTLOstm5nkD5A74O4as2YTrQGZ68PbYZ2
nZq2ppHeGYiU74ncAPFQG2+kVOhUivSvByNvT8acEWhBZ5cxVLGIbzTzm95ltDdLW6ctCJwbXuLG
DgcMZ2Atv4fU/eTpaMHakOQE4ndfzToklX5Y95FprfpMhpxWR0w8rUbzpwj8+EPIwnlM0iF+ozPX
dVuznKMHhorI9Hlcdn1HzAYyZPK6WOIASIScYADU4V3KUI82/Kwf0pQ2uShSF1hw0pzzqsee7nTy
IcItH1FO3/eUPWdQE2aFAiftd37HowqYMV+KYH2DX7A6FElab0S9h+d9CiI8Rskw8aCEWTl5lqET
YZm2Gc1RW8CTwGCY30Q55NmsCrOj0fnFmwLwzkhFM05WIa1PYU947BSkQDvSpXqjSNkyCGBgZwf6
hgGxe2xFqwBRzN9DC1Aude1U4bhmOykJdajigGB6dIpRwKOuCkPeM5uQnzKOXSBNZ4r3Zok0Ys6B
dCA1I2jeljNML3igm70ki4DQEFijuyxcoM210O6SCKMuxV690VqiSAYLn01RmNwL35janVm36Q9C
DPxXv5HzGT+69eICzqYeCjT6jiWTh9R+BP2oQF/HbJdXxGW/y0IxAgioUIZQDC4uhYQVAHm9NYPq
gTCAW5upcDdGG/hDJ7Oa7pWRP7dg0XVUCEXZb/5+7d+Fc4vkWeCvcOEBIc57L5zr3UqfIza3B2jI
9c4d/lHljqQamwdmPbSuTOnUhWgujASzfLP37wXbDxlw1vFfPz4wI4YeDl8A7elv+sgx14culf69
Pqa3CZlXrXYtzfJnHOav4tZFNPvTCACYCJG7e/Edkg4CUGDV1Z0UgaCvpFlLO7EdTmnd4ruxsgbX
j5ohFZDSLpn63/m6nnhlznlZi5v0ewfZmSMreKdjH5BY4I5jtB8VsYcSjupDgVTlMwUBUwBgwMwg
/n6LFiPBbx8f5BRmANeAmX3x8VMJCGW0idhhjLjq8/tm2IHkoXJ90XlQC/KdmrC5Ipf83015f9VF
6kwjAkOKbhvmsu5+EWTqUCNgfGvtHSShGn+TTcM0EdRTSCzm4SuYuBDIgAI+CoFsLeNwuUOIz1YU
HbTdZir4uXTHJzpP5p7oGmd5fw4vvmHjWSuxOnVy6SNj1vgQ0kDZauDS97ppmkw14jY7oCaxtiKS
883EgW9tttRvzEc7b84E8yW3OaSckr1cakQ7qvGll13u4QLFCb7Qr9q4tvcFYW40NmiDaAGt/rzO
n/3RNqnRcFwSxSJJ3xXojygE2QDxBu58DO5bq8z9TdqF7QkUdrGN7Cy5a3lAPkxdV4NSYpVCmXtK
4FDcR0JvTjm01sk5iNJH2jQGFeEssbYvy5FYtKH8RjXhrjpZNS/2oKE9C0B11Ug3vFhPnIN0auBE
OnV7GBXDUVPpd9aqcw57h/m91c+3GLergy3c4TViHkEPurfs7TSJktXIaXACjk6AM0kLW7DLP6YU
ahvKf80jeyfdkirXepXZNB+Kxfc6tn18l6L0OJdlkJjbMUvmw1RzxgSEYmyM0cqOrjsFJQNREREI
N5sb1Wnjmgrwm7Qq6zAvIqcJJ+8x86GSrMbcxuXpj8Yq4X9zG6YT+yunGIqAaDS5t2l60LQpfmyK
svMGW/QboyhRKmaN/92x0nAz1PeigqAUYWsKwtMUEbcURxmWS30oHiY6jN/B8NOPHhmtlavEogns
zwhOm4agTaQ6000gZbVNQQStSs2liaRBSeCFTQvGoUg/uVb3htvBOLuxXR4aG+SIIbT4TsxFSsqH
tLF0uNmOUzvVyJQ0WBB9XVsPsknPcVNMG72pGImD1EUb05u+2hKGRYCzAB91IlZp9kTr4+vDW2ml
QDAm5gjW/K3X+O9y1h9G/iFhMmLLUm07SBi8ngnOYTYQdq/ow3l72nOya5OpOJl5+5nhSfQcFD19
ngSRE96K4K5q9dGL4zq6rWyT7r/W6948tLhpwqIEkhIb+srBY3MutU9T87EFtyLnHXJSjIB1GD5D
J3og3PMm4vjTZ352G80d0sAw9VDyFS952Bif6zhIPgRVU+0IEA0PJfTRYye68M4dSueG2oHmHp9g
ZiCSmiOHBNs6gZYoN4p5+McCTeIzEQ9TNjf7Wgw10784F5sITwHDIns8A2WHOJP7n+pp/EYYRvlV
qx1/DVOaYSKtSudOQ1SCjNSEZTIHNE6YFcP5gHZNr3g46nY4MbjqOPY3eQfOBcfZbkEsQLdvvFhu
0tqz4l5+dHq0pZmiLlhRpuBLqN2I+barmQwpicbZMtaRtyEg0mNgaW+lKxmPNPn3AIGR16QIW/gI
PkkOWrkdgSKga6s7AMT4sye7+jH1HD1BstLgBoBBpoVuA48qXY8ksOEoecPwU0dw8EFdPzmk5VKy
jF8sqrc3UQfyGBC/i2U4V7da6NakD03QAg1V3fgFCLqyGdwb+Poc7t2qWQ0mDspJagnNfwydmSrp
F5N1EFwBW15UEq5SBv480yFHCds87+L3O75oCrMjK5EFxATWJvxs/ff32LW/fynxl0B2aPQU5zQ9
w+Dwyyu+v8VK8csby0XZj8l/sRfylqASu3hPRq7f+DGFzIM5A+IMg52pumPaA3hvsPnXzDRztvm/
f6c/XVM5OnRRiY+K+uv9PZvrwa8DqxUPMgztcYMebb7X/Tz6QBqC/bUlaOC5dhB15mj8oyvXXn6P
/74v9jBKmcX9oRhRKte4ZJ7qmp8484hKv8p3pPqQL90mV4rL9/aS5RKGDtIR+we8SyF/2oZ+KQIA
svpEFvbuHS7+8Y0QQb/ZdNfqs2sXuag05iwFYGlwEUUKceUxvjeitRl7f/+lrl3lYnXTPyJgIhvc
O44+83Dny7VEENldAYS+X+PcMNfBRam4Y4QIGvISDotgbSYnLYx42UbdNhiH6i6e+uDKSr/8Lq4j
JD5KQ2FBpTy7/OWbRDSlrlfzA0PmAFD/lOySqM63OvKIoybT5MpKe1+BOgIlvY11b3EnLyblS6ur
GALTYdyRnYvwIyr0eXh1G3qPD7J59aMc+ec1P9r7L2hje8QCSa7ucjHHxC36/rEiySUUEzmlDLrD
DRK0luS2CEGi9m9b0m/XuXBnDbiE6D0U8lbNvXNPFPG0IbfF//wvS+/3b3PhFO6cFO6fzrcpAV6E
dPK+aajYu+nKr/R+7bFlOz+ppwbuVJ5W/v3+po2RQQhHHTYfIjPFLV+tRe1cWd4XvwtnTJs/L3CU
4VCH7CLfXwIrDqQ2PfU/MGenM0xzdLJpIV/Zdd5vbMtJ+ifhVudYKE3TVhdfJFeh5utVUTy20luU
KLY3XTPZXrhSuYQh2DKdBTqs8ytf7Ab4qpXBiK569KnKIqP0/PBYj/uYfxpM+x9/GC5GisDiFcdr
uHj73981o+pSspO64lF+ZrheP/99dV3+7Px1NgEMqZwAdFuZF689bTAIoff17DEDcLtBZf6vfx6/
qw7cB08N3lNnufwvrwDTHBVMClN77Ad3FZ3xcFy5O7//2rbkSV9o2hZAY/PiWSecN+2VL8zH7ZS8
6KGB4ib/Nyc9M2JpYQYyXTaUpUq4eMxD5icGrJ/6bPcTopZNj7+NY8g/3ijJksIrYizfhG7JxZKq
4kypnijss7Oz4g1d+/+/P3/xUDRuonxt+fNGv7Wh1G7//ucvn2yAE/RhOOxTABpsuRe3aKwyP9Ll
UJ51c9i0aMB6HbfBC/mwV37un1bi/8oWnm6wzDzgjDAxn3O/LhZUXuaySebEOFtpY3BIEcfaxPRo
tmhSiy67X2SGjBEI08T7N8MqdIcXXFH/1nfiU9ioRgQ72rJXOpdNlaRUZtZUI+Tlva/t8mvU9t8e
yuXPs3vxOC5YgsuGoNCqEN2U2T9Kff5iluYrJKS//2B/uoLJWxmalm0DPLh47FMBv7aXTveY2OP+
k8Zk4e9/f/nB3/1MP5933pCsZbXUmu+f+3EYkS+zbX1Iy8rT2uTE8MzDTrQGvHMgh2wTaIza/n7N
C7z6b4XGJfICxXAcDjLPoGnVIAJUfFO71qqawrdkAAw9lkyrEKwdtaI5ZeX/Rb9BZPtziMDPE8J/
3/n/XR4fvMNDsJDM33/nyYhaBJABU8CqPvJ2eO1mRP7obPooiry+9y16LxjZptI6Wl38pDFYunIH
/lRqsY1T2bPjQoK5qBWipDZEyxDrLDXjbgQy36cxGhE5/3CK+ZVqBZhi+GUc69tiBH1IuuyK8Stq
mPhLrFn7Ol5EqmI9Zs5ayPqEIPjKPvTHDyjoCJLoYDv6JVUN+Dm+UZwE5zTjEZ4JZapg+bYKRVWO
ickqSLiz2m/4Na7UHn9cHAzoSCSg322xSb3/dZqyEYmK0+ycYN9qJiYDsGfpxG4y85knzOg/O82N
Nl7ZKC72q/8til8ve7HxTsx2wrpkUfhqpKe0r/qv4/B5Cs4LrTIaX30fB21zj1IHH2p45Sl33z+G
v1/94u0IMqXA4pZlZy1hloo99pTaMMTDDCeVlX3tLUy7LVTG1QDcFUtI/o3h7ve0tz6YKfRhQ99W
xKURqcp8yjwonSHxKEr8EtW3Iaw1RAr6g0l3biu6fFMOXKOeswdnkXDQzdwBo1vzRnW2U9/9KDKM
UmYewBfAi0krVuRYgzRrE+c40BcfE+HwGzXPr5heTk6C5MgZCGRAwJgV4XZqc88wWDABu8ggx33n
l3SKjfQ59YMnK9cf/KRc41QnSIFk0cacPFHmRweGsJqqD4Plbt0CVcmYw9UcMivZlH0IAYvZnMJG
vPbNjOadIAMSLHJtye99pb7g9cL6OrSbOiMMi/ZahC4V4Qui6yB4qqKmW8eN/Cia4GQ73xOG/DRr
Xyy1iHm7flfOPO4Dwss1WeLorfqbqVBPozbc5HG1KZBbrns83mUTPF7ZCN6/kP/vD888h3qbQlVe
PmfsA/Qm6Saedct5YIQM0swdS3RM2nEM5C6c8Ehl+JuseWfE80mM/nMYEWuPLIFh25e8g1OeRucr
n2rZ9d/vkEhdmTb9rNaghVxsT0bBQDpSRXlOqjeTAyC/k0K/oonnKt66yCm06UvbPxndkgW3u3Lx
358FZE8M1wiMMazln95vAGSSxb1FQt1Z77X8NCMG2xqaJCi5VTNC1VH/QZL7+HV2W8wfdl3et+n8
FXFFeJwF6YxaaljHbnDb+7qCL8rrqz0qZg9bfUi6t79/VuP9RHD5+fisinIZEA1F+SVswsGPgULT
LM61e4j6t6j46MzAI9wYvcGDQqkSd7eB/hnt6qqo7gxb/1pDPzTn/KYe7xeUPoYbz3C+5AkKv/zH
CGo41WqeXWzUKbNF0BKBcUOsPE3x5MGN/4mM8r+Pz0TaMZffmubPxV4bxUHJSG0qz7NqT/6UPBBG
HEEx0JIrG9wfdnXqJEGBwZgROMdlIQbvUdQSzeA5TxFpM6wJ31DupPtWs9/GfMzuI1eNt7GFDgBJ
OjaDaFRXat8/rCuHPYwDGpUUba6LUsqyCdUiero8R9XLNJiPeQaZF/UTMnM3/ab09MpL/vdXKF+Z
9yeNG5PBmnPxEGl6UOhmws0Nctf6poY5RXMDEDCw23BvFqN8zhLI3MYocDy0SBv+vjb/+HUN6l53
yfmRl0QmTe9QDRJSyUmCPNFltrkKivwxajPyMSb9oILc61zrytP7vl79uaIcqYiFsZcnwpAXX7rR
Q585yXKTQ+CmDR0Ke/z3CoEb+981fj6Uv5xVI9svtblvy7OSOxcpRTupdWm+IGPGUDd6vbvJRXSY
uvzKAlqehotdkS6pQStOEXzDGfb9xlQaBLAK3+GOCvepd+CND/3zjAbv7z+c+P06lOMWbXqGpPSb
L/t+VYS6WuZ2fW6Eed/4+bNWgNjGehzQ9cHn4wF4eoK3cWhVvS2GmQq63qBt61duVj4S4H1lJS0b
7vvv/f7zLCvtl/udDmU2zY5TU5Hdmw27EysHuTXppqRjJU9///a/vxCXi9mMMGkU4FO7uMkjVKIZ
XxyWtCg66AX69q49kLO7R29/5Rzyh0sJAD80Hpc2pH7Z9o4m9r8JJdu5i+IPllm450QAzA9i+SPw
J/vKXfzDr8rVbJKuGe8vsN/3dxFmcCfivl2uRrFVNlvdzjeZvLLp/P7UcxSlb0eHWkdp8ZuQw8Um
2IZjcy4Ju22y7osNQMA0HHaBZBO3zQ0WlSuPxe+P/HJJQEvLQ0+v+uKR16Yacrvgksk8SEgaQjvp
lTZ8/Pu6+ONVwBdyaNJJmLt8+AwX1DKWYRojZX7Oe/XBMMIr9+4PB0OTjjsNHsTJioy75UH4ZaEj
KlfYwGZ6O9mPWhbrapgQEr+NDkfAEp3D6Kn8PGMZi93wyur409f79dIXz5iBVSdwnOV3a8p9JVrU
hj3uob/fwz8swaUTwtsPhI/kyP/+++UlPiok7uaD3ZMaxIDQusWtnp3mCMj13y/1+7NF5QbHDpoi
DcXffi4t7gHbW3F07kx7ZuEh6yb4QfcmxtheWSXzlU3zYo9CAadcfjXEUbqkVXK5bSQB/eyu6Kdz
L8DJanlW7uZOhw2cTuXGRb7DoaIxroxSf7so6mLGZhixYQQsaL3399NPZYrnqbPPjt90W5/0ifUQ
TsmpNwd7O3J/j8mgJddW6fJXf9mOgarqdB+XXipoIIbxFzukUdE6SUddO0u03ge9FsmW0Bbt0BUC
sFATiHvNjoaPHCjhJlEqH52gSbJ13SfJ62wn2DJlOBNu3Q3pOSoBZRC5Ih9mUqvOwViExwIpwd8X
w8Xilijm6DBRJoOQBzDlXtyncclRDMyMvw9iyFriBj78/QIXq+3iAlT5738IhfnY6S1qncAiCyRD
jhgxeVakGWfXAKEXz9D/LoW8jKYfrTN+g/eX4lWLYqcSxZlgrir+Rj5jNl4b+f7x6/x3jcumX98Q
cYRArDhj2lHqIygGdDO+YVzZDuio/LaCl1/mvytd1qi2PpJ5lRnFWRdZgd7ade7SOOu8sWIM0GAq
Ogwst7sEY/ypUfILnWltI2wEP2ZVx14Jc4umFP8H8HnOoa4EEuOsWRTBKV3sPZllASZNpa1wqypY
PUHu/IiIfN0Xg/0J+gNz4HL+nmiafY4R73nxVFWm14U2TeHIMMkuR4Kxz7MUJGEdJJsQ79G2JqJ6
zRayiPJDsRKjIEHCHFqij6ocy+FziohjAuvn4bgtdwiVvzltHeIbFcU6qKLPCHPeBrwFm3is2k0W
NSCwGoVzbB6s70jgOKyRGeKNNLd3WQLYzuRIA7knDs/zOB3zOdsPTauvHQAFGhYE2AFWQ+h6EeZq
PVRd+UTweipvwRFEMKxq5EHYU8AwRIrcbgkNRCaWu3JFlXu2CZWB/doFBwOlJpGjv7dIc38g//Gb
kQVqgwXA/mRjSIVDmxS7vAq7+4Ag+D0FeAXRXmCV09vBa5xMbpqIXUdPEggpEfMJzWrNx8bom5Ne
YuDMOyoASDnlIQGCv5JRpfZC+MUnuw2anTl01caWuCbdAtm8Exr2MRed681pqm1qjKjeEh7r+XX/
uVGBtc7NTvzwFdAJWZvD81RZEiP0NHYAtEBITYpwsHleNOV16WOicQySP/su8uYqEBCIp6FaIToz
SWcCbOS6eftctKRyJ1nuA9MD1nWTDqG8kUH2oxI69I65cA5915OtNIGgq4kwWXU5Xna8KxKgJE//
QFjS56h3QQdhhN7ojm9tpjwy9qXCC4jwvL6NEsc5ZkPd7k13YlTLqJOf0hKnMKi+si7sbSon41Mw
W1hhJISjvgvsQ4W6dRW0E9kx9fQmh9MAz7zPp6fKJk68DmmalWHY3/l+6e/M2I+JeJhNIpamNyTk
Gg5ah9/DySvPgtMAqTqFslYiZ9zZQsRk+uTtobEQWQ0lMtzopk+OESmHPTIdVO32Cjes3CGjDvZ5
M6i9X3TwvIBaoLBPDfxXg0rWRtL9+D8cnceSq0gURL+ICEwVZgsIuVZ7vyHaPbwv7NfP0SzHvWk1
ouqazJP9rH12q6Tl6514Hzu9eTuIiqnf0Kaci6vzDktmtf2hrPAFZ+yqi6Xf9kPZO8jGBwPfbAKW
gfjD+3pu3DN6HhUpmS8EZ+JfGMdsOc8AbtBPAslTaZdcBkf8aZ6O3N0lx8ro8GdNJDn7onA+FyNn
Rk2tG9Sov6OSna8fK2Mhrq5auC6t7NIX6XQcYiN+jJMtOxIbB/h/6Zo7b8VK623QMbEtAmQkv+1L
M7HXCwGBpcCvuKvKjAQjdqe3RKWRHICrZu+m8seGnIlHDxFc0bnfsBOvAHkhArcw8bBUMf1F0/Zn
7OZcenpymUFcHOvYZd6KE5QRSHrv6tMSpo1bvyaV7fgWfxlZYpThArQumgghxTjWkCI3aXj18hgf
lTabUXv12koiI8Nu1MkF8LBkk2eGXXHBHlSV/0flMZhCZZvc2PxlkA0wkdKxyUCt9e1PouHEBfwF
XlE4GsOJsVsDJR1U+ORzJ8M1fMB1U9IjkjKwlFujpC0W5P82mEnXJS9hSpowVbqN90YNZzvOhI8G
cArmpBufEgZkkbo6b8d2a06pi558qsE+EDV5zVTemOwXHZl3ao3vjQ2Sj562H/mYWUGxJgAkhkzw
I/f0fxYwLVgVCogcuvE0BSWTE925I0LA2zUZGr4NwlhUacR1MngW3wQh6UGHfyrIOuezxwQaiKz4
nevhr8Xgw24h/52k9ma1I/zFxfqp4yoGO8cHnVgf+jyfHymZ2Thm3AbGSEyrY+V5uEG5RtvZpk90
lWRKOlBlaqU99wXpcFpnl2gPU2SGlb4hVwXdlaiK96bq8XG6tbW3oUj4c0fhMAmRsHOBeVSTh0Va
prYOL/yLvIlltuDtzXr6Ak6Ml8wZ8A7Jrnx1qurFRq35No5adZ6x7J0IcU3OCWT5DlssaKnxqnN1
rpwFbGnaj0hcL6xqLIxYDRF+egn6Tk/DzkS7HxqpZ5/qxPkTLlqsDRfvzeB4kMfmQfMpgnVm4CRT
ajotXtJPbFftNt+bsxC7Ka/gZfCeRJAS7Md8NOY9AqPhAvxM3bYtwYJ9xdl7LWhvqJSLsFjSGVur
/Mch1IYTSR4cd6TaTLZC4Fy4edRO3roH7bJEKYsivtrzyPAIpxjGMeycwlpJj863kzmNc7gNg/nU
5qk9IVUeR8jZ1/S9DGE2HiEvfxXxwK1uNrL+0VqgJj6gL0xdoueXqc/JA1lpYHlNklMnjyWX17hf
Xl4rHy4mDBBvQ7RfNgVYI8I6fBMvJWhQUdxA7393Bvkhx/F1lVBheqvMHmFbFngZqAHlRMlg2ySc
wdjpz+WoJfcygzngYfAN1GDRki8F3pc5Xq5Inr7CipQZwjrEZc5DWBPZn+pWsHtBnoMBLEnuTJ4a
uwYQ8U5Rk3VDiRupEutRfaX3wMEvffqs2C/ZKgWOM0JASWuiuohQOS2OWCKzt/LjgDfvdioEq8ZE
QKSNxR9xbdluwJR40pVSu9ko3fcY8hR8vao5lOQVB/gErMiFuBCyfDffB2BqkI/QkuG52eTzRiYZ
NnmR459JjOmxgk/Ed16vL4bAuDBr5b9244BMc+SKg2738FbJ8dsaJNeVnIoDm5HtrmVPzz+2huRG
2DNibSyg5/U6NoU/lYTcePHToEqxT+Qg9koHAVZiUMeNNLavRJOWB6K53YAf1Yg0hG57VeOgDBpN
9cCZJ+8OLzrf47Xzftweq4Pbawb5crZ3D0fX3Ql9RjC9KN7WkuIJaHOK0bV9NWtNfdm4D/FmFWsF
c3GrJJbLjcPeLEYIBmLWH4yui5/jMYE1MnbLvqiNOEy8et3ZCUs1r944lWOXMBepVeN+U2vyrMMx
eewXlIOz1bq8leyQ0ip2jm0yxTvayZZkdiyaoMvdndI4gQAzsRVcrDxCjuzuM1fPw7yb8Pt6zLfz
0X2y6wHqVEwNmc7u3JAH1f1ZuIigcJYz+lh896Vh/+mCFVhXU9IOPVs+nTs48cupaL6htMqITZbu
owQVEUmFJE6tGynoakJ/nHt8YNTdTXXOCVV/7rz1yx70gRJo/F0X+GjrYvWXqTf1sNCN30Ven9zC
fM1uTexzs0vGDYgLgB5relgWNj0spHBSuJztJBMbtykLGV+rOVGJCd6itpdsCPDJRmI1lqd4WdtA
S3kj07J8mdHAg9zIFQHDhr0zUaxW0U+rp886cllQx/Tm+FHW/dwRAjTDofD1ZR73KLFx2uRrwQrH
NiJAbcsOFFyJSSAud0jHsI4NCUQal+L3vEqDviEv1SnLyu5RdlV+6BbbCgBRzRfY1eqLX/a6N6cC
O9sM8n6XO/93yd3Ax17KM/FJOS7nIn7GWo7THYvivqaFhaHoAqal9jBwFKT92cyN8U01LlhXNM0k
gdfuBS17EknyuanHbXUPIYsmQAdv/0kUoiiiol/nhxZ4BTGX69R9EBR0syzy08rn2SIu1pqNZ9mp
zGKvbzXlIQPRFkdS75tPXLbXL2MxQSYYLAtvu5x2na2ugTo16YHluAArFe4yLa8DWKSLPXMtT7Zw
/Apr/1EqTKOV46X3RS3snee2zaHYMtuXhvZRDqrwqy7zoq2rrK+iM+hb3CrNsEPiog2SrL76A3Od
KsrTMx97jvLjEmZ/UCqrODIrWHdTlaf3Rks4EeaA3nlKMw+4ZS+ephkfS5Ky+eKsd+/tDANO7MAI
7foO5xXkcEd9IDVED8muwz21VH5Hi/zpqIMsccxL1u4aJXVYWkMbZtP8C4xEBms6oOcfCoBeAvgo
Q60K3DM1j24XHg7X1jrmrfPmof6JdLfn0889/lpOM79O448yVnUgCkEU7GrmYTFfz0H8pH5r5ykd
kwtAalnTS6VIngxMJ65uKxhVeegBnKOqdzV+UqOkhgFYwnEp8/UCAgZsm5HL7eIa7X3RlR8jDLfD
bOPF9EcLlyXx1j38BOg7zqITSQ2HYId6kIhnHebXlbSLIZJvJzba9JUygMERYNJfO02IwNTj6X5l
V3/gD1ig5aj0FjYjkrZkkwbgZ2eKORCM5l1VOFXN2rXgHS3OwdxSy9diaF+UHNPRzEbnroh7XnLC
TDFIELsA2qurwn5YAfC4sXfH3Ap2mhw+Esf500oGjiYdyGkhqO0NIaq271et+fLWGMgDW6wQb0Eb
pAr8hValCgtkrLH2tDCOciAEUuu0AwY5Zl8s+3wdGH3YxUl/Y89YI3SLyC8XpYrf0tSbft5Q44Ev
1PZinonlskG63evD4vowe8ydEcMVkkm++VUB8ZCgNcZclrMFkHqM0EvrPy8BJNI2oMMNMoT9msot
zAR+lTzN1jDF6oMhShNh443bvSlX87hlAB/B9a2XxCpsegyvZXTW93sh2+SmHySm+0q6gP+y8a6o
5LhHYDZ+Akp3z/aSa7czPkaeVDZFpMlO7ynHzBk8QRHmC6m/BFpL856iFvpGk8K985rxCdLb3zT3
/TFVk+ezEdtuzPRpLCNi/vKA1odHYRbGB8XrxPlCzdNqUgXzOLAjVq2zS/n/hWZiSt9QLS0fRtki
zNK0CPXV9d5FY2NNl7AVvrfY+cJVNb8kZt0cldQIA9CrtcmOrDTgFMnOgFbvpsr+lxZyORb9YoXx
QlJ6qbNhbtsYvYSBw3VXrUNzOyjz17Ys7QRmb/HLbTKxWODo473KYBVMvPcbAQ7wJezP2nbUwSob
BiSOMCj9egzmjcWGsc5ZzuFMfvX09c3BjERdtQL7G1qqO63U9s5Ihl9RLeDyaqpVdFggkYoGLw9J
Bbx3wFUw/g4gErYHRhcTCjWkIqya7TtrwnGXOSz68o7MgKzS00MmYnKwu7p/TE3XeeJDWb7t8LXM
XFRDw/wJkgy/nsCmrVNA+cxwAYWoadzNRSXeRhJMd6sqrU+VmuatlxdEUXdD4v7bVEm6GqfpeRJo
bko1gA7S4zfMY6gjUo2UPY7RUAmYa3XZm4fBm5IQu+331hfTDvQNbm7X4txE6hjlnhPjiGu/F7hg
L4yWQNmQmRYxoIfWJnjE67qKx9pJX7Z8Jl9S02E0WW6DK32tQmaOFq7B8W8mhy5ojaI9pGMvOHh4
eno6msdmlcOjnGrtDJPEOcNRTm8dUW5RVbjFboN+zLy25WMY145f+/Aaq7lDZEiVquqeoZ5gbJHE
vJbyh1vlj6gW6FeIIAKxYppX2oLhbJZeaF+lQkmWOVyeUOU7e27unEzDylhDZajhh/Dz2Sn5GWa3
S3Tvi8VxF2ljvdAYyuFrm5g+ohalrBrmyBRNdUtFOL0tNeQsq49Tn4axgWUo+31cjcUVT0JDsLV2
8UF8WhIRU2uE5iqrHa0MoQX6iqW9VWV+UA2M9cQx/4H6QF3XblvQdhKQnXD/ta3ewV0uixNnrbyg
HapDoWYEUUli9Y9dNS707qXCwdcLmLcYSyIXW3CgAfCOWlyNvpVX36hfU17b/jddoM2AODCsk13z
7R834+dq6/dTvWU2B0iaUpr8h78ixqfWDNK4q7D170BoM4gTkxWO6goTzd0bZwMKbCHCPHkuhwIT
rZG0o8KFTwHYgu03QC8t1V7LddAfJovk7H6w6otXuM47NkkmU3SkPr9cqO8boAOQMfIgnGG9emat
HUz4aidsyI66SaWmJaMJF6sZqg+l7PgMjbA/pIQdHmJjSO+BNQ5hTezhfuGxBGM+m2dr4tEkdsIh
rndy18yAtao43/ZNTuCXCf4Ajp+Bt9QCAU8aXbP/P0ukT4Zoq7cvLR0dBq7tYh/VLNIIywn0KSq2
yBggNAytNh/YwsHVclMeRzmTXJIJ+zgv4uC22XNnA2tIm2HclULRjOlpfmQt3t164NBPJqPZ8wb4
lCulN8S/qXTaD9tV73FbpmcDGhjx8xCRFrK4k2GZ+fEZ+Irtml0YqxGvbEZUsZ7YBB67NiOqrgVW
7RT6HeB53m8J7WBNPH1XNZY68HJaEWEnAhOg2Z60fqmfzDh33pfN/XZqctt5cbUQF6mKGgcM1KLV
7lHIruEs6ernQXOH0BQUFHpN3pJRaNnHZDrqhkDSMpCZBiSZoi/QNnI387bEj1hp7cuWKSIXmEgA
j7dVHD/xMAw6vrL1CAGFzuAYLUBmG+mfMdjyY93kdJIcGDALFxMedK/PL1x14jrRNY+ILfS7tGUo
QQk0HdbJuWIcuSJhS7PtFBBgqpa6XzJr/81Rtpg+8ziK6zQBv1KPZfWPkSuCMLfnRF7Hxb64pDk9
UoH3oSUL+3URqKRzMCakPMaklBBTG+FsA/wg+Gbf9YtWEii+NMwtVB+48boQ2aEmeRltpnCbCdKQ
oNR3XKmoApbuD7PlfCDnB8rKMivkETqWpojFBPifua0jy7DSi9k3M7xYBzKyB2q9xw7yZq/ineWZ
TqHWfsoiHUASdPT8MGzUUXQIPTWCa804Hn+tyjMSpri4YNlgturkeoCpajwOOJVU/25WJmScvhrC
CS+2Wb9fkX7z8GQ2gqtB1fKfy6F/41TzB4rN9kSWDxh+ZkyMLj+yCtHxkhDvw8hABeT30EkSFbOD
icz5S937kTuQsswKd/OonPxpMpqe1UDHWKGvnSjO6/Qwt4bJ2gEtCAEt1WmwWbDyyskU8eNoN6DT
Ru/cekb7Ibe2jyGvD2a0iuxl9FLaE2v+SNsrBVzw+wu4AcSTy5QAhvJYZiFy/A36dVUJ8M+VFft6
Hj+26TxfUrJL8x1z6G54yVBSj1GuevWCJ2AM9CHzICoNpB90qaWfYJi6xwUU7Fvc60PIa8sG0h7i
Y7IyLDa99JUNgh7UbkIYCtly+xhiwIHGJj7iETBCmSckNzekA5GXpwItGcp9Ps5M7rypuWJvZdi5
7Xel199FUxkBCFIM+dJhsnaeaCT7XRmP96ULjXJ04V6T45LTLaXmrgP7xFi3+B4NjsWprcprSjNL
FH104rdOXxuK6MXrDsRb7Lz8k7lZE9/U9ehYFxjWM9rRSWXZvmcFfLvh7kXwJLI9kjrincHuEIXa
M+CqDJIDbM3+3QogwDVGHtz/zU9cJtdp5Gv/VuVnu4uMp+sHQPEcNk1k22cBPg32P5QtscBJ4Bbx
800+dR0IiyYmBsawOmNvG7BxFUskEFRAu6u6hWkgOCbWdlQnByn7lkyav+bFCwaA66CtN6K8dOUj
sVXfq2mc16J43njh9zpiRlJOmMWX4OVJc7uIeTWIJhpIA9GzP0DNWDacszPdV3gPJYBLhpxmZVOy
V2X8vlGNXcyK/U7grFr6rxXz+Jzb7vBpAKQLvRW4Au5vY+N+d3Oxyys1PTi6tZ1cM/t0reE1aXU4
8SXICWVMTL8cDfr70vQ84DoLPGivz1YDfcIX8Oruxlafz6KB2sZIePabTMNEpjGIrjPGEWPdJEx9
VU88NU0pKCbWIxYsT2uChw8UYvbLmjyh0mCiz5yoZLPBKbzy2wrEDGNqas2JWIQxiwB0oVEeKvJY
1joF38qEhuQRbjXhjM/Dwh6ly1LnXObrB+e5uXdYdQQce/odWPY8jBHHBDUaZJsXH3M4/TU7ppSe
/Etg5mNBaF7nPtw9fllNw1+F0cS3CrfZNQO1GvgFsqjm5G9xlnRHItdW71hvvHecPwGLFYhW8fJF
QAMUQiZDLGF0ShLA0JGpCVrCrF30X0MbhnOrAGLkJPD4CbMbv59I/mXwBOudQcGDtTbqMc9S1N6T
bliPjlnVlMZb2wVrPX9aHFNhCXE8gI30Rc46+1bT7lZmtKMAvJ2LLzNxjQv7muYiOUr4QeR3Qyt8
zhN7hTQrBQsTD0n2YKSYtA02slVc0JmXH3qSdED8c+/EyPlbpSPDXte9bihjHCK5McRrWKpJPXVA
n0HUFD2cM2iWWUmEtHSS9Hlqk/GurvovQPjmTnQe0sOcq5o6jnhdqLYT3F6nX8O5Gt9ERVgCMM7q
oo191Z4rs6guOhskB2W5WsD8TnlUTCR6adAKuNrT+maKl/ihZYYPzK+mVtRH9TLjpg+tXFvg1bfX
FAnztRGM9FYTf/8oZX7aHK842fq13O55FixS6Z3NpIu6pEjD3lMq6ienP7CoIU2rq9OImgOSRuOZ
nHy17nuM1cM4l+8kq74SzufyUg/pbsti80DKlzx4i0n9FqvFjVhRro+ThcJLObN1BKCx7OZhqG6a
pQf/ObhbiIhmhVIKza2wEo+wNBsBrLCXi7Z57tlJ+C/ISf5sBriLS2GwB9BNMueHnngYktsD+l7O
TAi6D6nRp32ox3bv+b1eJJcexDo7Gcf0WaPD5B7iew4TQUpWbJxsoywOkxLZ4coAprkhE9LIPRoE
kkh2xQLBGi08OasrEyxgUsg4JQIDlPo9G0CCsWTafQjDqP3smjG1MMWNVMJMfMphxXvUKf5UtNXJ
pDBiu5EUwWJ0w3nB4XLWZWZ+FaRh8a8gV597qGaAWZuDi5PvwaA+2yf5+FCQxrrP7Y70C1EaF5Vf
RdvCmkI4q9sZ+bQ42bZsj0LD6dC4MYFmfdZ/plnW7pjOlYGgEg02rzK5XrgHiMIoCMfRpydrYiED
UGY4k3LQg/NVw07WG2dJaiDrNiQxcO2m+KQr2VFesW0Hz0vs3TSJdD+XMyvm7W3rpv5ATkmzcyYx
PnJYr6yL8DfmGE8PlhFnN63Zt2eAMfAkral7aGXustVaR4q8jW1sl+R3Qz8/CQrPg7ZYDMWUJogX
vG6nhf4lvX64rAJrRe0o+zis5vrUTiPTJgqMwKGoqaGiWWle3fWpzWvhzb8Z4JL3ZK7t1F+veAu7
4Fxo5+S3mlY7KtwspnueC5baOv/BdIUh1rN4oKFIvpS06j0Bd6QuqYKlbkIYdpE70y3aYeD+eqdz
n8UdGq7EOxFp5Z24ks1jUuQtet8KTk9bEIbAtbwNxbonhq4PqfE7kqfb+VIbVXHgEBmvZaIWkBRE
qTxq68HQ2hpJg019vDYQtec19e1cvpTt6O1Z8fSn1h6uyXKdTvc7YcKwFdzQ2IMo08SBls3Lbbsk
DeDvK3nc8hqiirx/BFv+9PQk7Kd/pEWAk+1q5dtsieJhWtc50Ptk3FlcwneEyopdMbHaNWVSn3Kv
kCeAc9k+r4qXXDgljaihnwdpLvwCFCyaugAqw8aGdROaNntGUsf2aj2aMk7eimT9rVX3gaUmDQwq
gKBqBiZmE6UAO0FaP62XZPHKHkWLo98lMZJlzymGqJGb6ROHY4YZJ9GlLofUL9aVBbm9vExNOew1
LyV7h93p7WzHFTRuQ3sly+qIEvN2bYwsYhNwS7qmG22T/JxMlYZy5aZ1Db7iIO/SG4+nuqdPM249
SIYPaFeLQCxQpIgm9qJ4LN1fCjYDrqnTsC8qQChpbn9cB2g71io/YSS1B/SlyEm8GMj0uFh+TW8c
pSSi8ipYny6WXLaAfQfK9tqbdfr7Jubsxqvj8URTg6OBZXjmYyeZUaAxHcjQ3AeGqPm6tLn1QFxc
cTFaQKJbikFoS9NuZ2QtmZFNb9yZ19WBV9MdCtRxvrRJWsTKXD3Yie3CYpjfOkr2ECxljyjgGsZk
DPKwxR7rd1sT/2L8sdcXAaGJk79CZJ2CzdF+pa07YDXbD2+BcJPO43gpOLkPucanSSwGQO0gXtER
pFdP0nbYCOsN7K16cOdNvdn8ZCHDKR64bsZnjRDIsFDpBwoeYNBCPptT5oRGks7PbuM4fAgIxrJg
tgSMSh1b5WzRALrIVdNrE7NLzGfioYx+zADpeF7I2iMO3H6qdl5qqKM5lup+1GO1H4qsfgaRZoWk
65iBkUhSF8EG1kHczfanNPXhMLmr9Z5AFHnRWjcB9dkQqcjWxMUOVkpqW6RSA63Vzk2ZFa7dtSLq
bdj0rT0+9Fa9PU7ThL+IWRTBC1eqrlFcLLsbvkhHq28YSwlW/E78DDOKV7ebwWYmdTDTMrDbZAtG
89nrP8Xg0vHgnPreVNy9l4a7HZY0dyIrtZgusnlsNBE0HuIs0CrU63+qmd9SLXkmgoyMjqs+ZykZ
B8IuctGg2fOrm/B/ANDY7LqBBSLt0RgKrLt3Mp/7b11106uh0/nkdLt+2SxAInUAU4bilh1cTb+l
WUyICRidYCxm4LigSkLPGY1d4iE+WOI6AVhmm8/GaP3p0suR9xOovJhWHhhGFz94uJ78QTYGIfHY
IpXNAoMcCYJ8TKoetKfgnVlXHAyrZZmvTfmdFc984XKqk6Hq89GfIL6/I4Myo2xyXtzBNh8t0ZoH
Oi/UOXbRccC33CyujG/ivNuida5yMmPipwxq6ZlVYfWiJLKKenXLG8M+oYoiV6nQ8jfyQZygbRzi
TRu6H+EiJmNBoT9axSdKWcY5D6DUKAeCnpdVZ/icQWcqWPrPr3kVGciJ2B9euvpnMvLbeFuBId+T
uY2jXzfPjGnInqZuSX6B0XNVMvotIeVdd/ruZVxfEDJG0u4Pwn4m4Ya0Ml5K+dQaZylvnPouSU9u
dgAinbFC0oHseu5BdlR5N0RoxISaeFVN+yP8KnsXBEFZGr/ew1Ye7OrXcx5ou/xMp3MYbhhEGhut
kH5WjD7rcZf1XCownnhaX7Xz0OgvFj1VfZdm+8GhiJXHtSEeqPyr5kPJEGrQAnNgQdXcrEyVsqOx
3CuGTCMbxnJSLEWYx3G19eofEDFqhL9BC8GF9+PNUv2OeCDN+HZLfoyqJxaLQB0PtUraR0nznIh3
rbsx2vwoWVTb4sHpvIhb76aJr+qaZtfym4cQHRJKetbHaBl+V+YXskDGSF+lz68rk6kh2c0T8gIa
I6snzzMgQehg5Cexnt2UXasoQykOevlQt881r05Po31xFYN+AKGTKsPWIijdDVzlhs30e31qdvqP
JpP0UZzNGwkcO+neNf2bznmZtMWpMPezcSYV6FiVoFJpojkZRv0nT8maRIRqwG1eIQDOT3GCdWkE
ELz8cgL5FaTHkVmcaE/9zL0Dfr/AsK7Xr419tJlEkJzpZ/Hsd9YpRWnEN4Z7JOSnLtKoM+418nTF
R9Lcl8ZRpb9XtjzmomCW/AIvmkmw1MWrrtuvD2Yss/PggakZJBHwP8J4XpdXLFA+a45BXGJ337LG
Qt6uIcZR+xz9TCV3yvgtUSlW3KqAzrNNI9ns0sS3mSBDC61WcXG5x20yrMSgd1FDuwt/H+1X1Wg9
G9xJvKSTrI9Md7/MwixuYWzunI3uqrjM5EW7hPNRfKl+QQol7l3ixyuL9OaSCF8OHWjq9k1sducU
yqVRHkqn9meC2eDSkeRArg8wIcS5LJeqInSWi0XclODI816mjpPXY69WMkiNfTG9QCoPIRIFHdVg
Xuwz9sozrjJUrIc1ybAxPi3kf1UXm2idhQZfDu853HCQK+x3XetSQEjyCphu6k4uL7r32MX7HAHm
1v5jPrnX+ld9ezS9l6Tfb+W/mQQKFlhNZ1xt5wd9ylGj7a/ZJqaEWr9+ZN1LRsrjpB/iZDnasx4U
SDe6BsesB6SfoT3FAhuE44rqRiB/88gu6OunwXgdLMpL7UBte2zMa6AG4SHZnxg9NvYVIQG48sgK
bafar+zvBfphld9sPK0xQwvCSGeNA1mXzJO0e0RFIcDLRVah5/0S1sf1e+/Yv4j/giSFvu/AD2Tg
vpn7EfJVznG7spM/XlWQ7Car9OKtBhUJByLfAZqmUCvrXTZorxPyMzC+vhs/FPJ+SYtDYX2aiNrX
Ggwxw9ek/WymBH3WM2jF61W4XEcAwgpLDSVA63sE0eQlFWllIE15JptWp1MkxaJeL4JcSQtrxBK/
SQ9lRhqfYuDKTuyr7NfRCFSxdlp+7ogPc6+szunegFA49WzCWRhRsnLudyEx8eeeJK2VaMRUhon1
WjcEovMbWWh4EAQ0NtygiKUnD+zZTgbcjrdAigXW3cT9VOZVhrrcFqsKKy3+HqY2LFKWDPXFXo9a
9TbOP1I/rNXeyOFOgvb0vhp5jxE4yGAKFxZ4VPvU0yfWcl+TFDWT1lUYuH8fuFczSIsyKGctWJyf
jTN37n764tmRN7QXvmw/kvEDKdlOohpAwYDk8nbL0bAfZu3iLgec5crlfbgfyeaq3rXmg6lV2Ap6
XOdLG54S3hSVRVW1N/PXYfpx6na/IrFFbIC+7UlA0OnQF9baSOZxzpENnK76Esm9M0BTbY7sZ3Dz
Pw3t2+qeK6Id/ncrk+5D+8cfjIpx+m7l/TVF0dMO0n4sl38sP5rhF33tAWY5/XPl6+ZvtRIZ6e3X
7ibvuDw5xRVIbAeZopXvt+p5ZI6SbXe2vOd2i6inA9gG8b+Okck/gMZkDv8p2CjJaz496Ot7hUrE
UGeNIitxPHW4CouRZ2ScSDYk5hzh0o7EK3UqSW7a8/QVdNWGHHjLTs+dVd7PuKN48GlE/RLY88M0
oxwcmRFWt4bHBDLHi/aazQSCyh9n+RsQoORwxeUCCnpLrplRO74MwZr/aewdXIKdFNrqORUhCtJV
anuGi+SUvCEp29nxdkv20H5b7LuYlG722jujwKOOyqm0x4/VsKIhOVbuO/sCWukyquRbGv/Ztwo2
oV4dhi/32Kk7u+VvnOmV/anaKzZy25Qc5/RoE6PQAnROt5urnmdaXyxO1aLizLgeEOK34p4ikRyw
1L1T4Q0jbq55dIntaAse8geHmEfiILC7uihDm/hmzhbXwH2zfSTyaRhvcu+PmIVyOiXLDdGFvq0u
1zeNjTQv0dGj4jZvs/YxNlnIS2dHBBt/2l9T7laqPGYl8/DtMRFjicLV0wd9Agk7+8qLS4v2AOzB
Zu9G902Tt6Z5txrHfqCV1Q9icaKJa8NyT4bGPmKIRH5rsyOZtwfEqejSb9f+cZ2/HINvzEeZfWop
ofMugnoCg1rtMnYh2/8dJNFAnz5m57w19xA2GxaDbXozZwRvfjH70erlAHu16p51C9Xll+6cbfEY
zy9EGDXJcZNRn54roFbbHqt9IKpbj8FsM9+V+b1AaZupzzJTfAnO0n2Z5H7hFssSjCov0nxO8vtx
utETEutRSan33D6BhBg3l3pll2FQ5RsKRvbRMwk8BXcZ2ZPkfXzfjDtv3NHIhVL9cB+x64ZFSGxc
/LfY5OvUNy4JybIkaEEvdz3AWPp8oR7SAsipCf84F76hR3aHRQZdVMzlrF8DyS4VYVxJcxydx1yf
bybzMxnjfWl6jKpJLetv6WgC2+npe2p/YoOx6HtMhSQ1tjvKdApmZtd0AJqtk8VMW5Lekm3iO1zA
bv34H0nntSQprq3hJyICIwTcJumzvK+5IarL4J1AIHj68+U+dxMTHd1ZlSCt9Vscz4hPX6ng5rQr
zoaw/Gr4zlFN1w1B7s2pdn6zKdj07nvBAeDaBf7PIgaTrhngDWxiOv/qJdta+YKFd7kvhpoUEFBc
QLWaH98Z3sh4G7r5pKMHDBWMBOl+padtYeIwwS4gCbeTz66s9vk8POmU0oBVcMqkW5V8Gh/R/vya
dLdV4sdWTwsYUNXq/01DvV2z57n7SjISSpB0FpwHLRCmsra5fT9E/sMalTdjRzOq4MZK6w0RWNg3
3HimiDhy0SVKTjztvvYVT3NbkWeffgsPxqr47acGLgLJPnIabkR66PV5wtQGtc2ZS9Q/gHPDX9mg
bUnoAQ4Ajwr1PE0f1LzJ8Z5gfMQXnNjJXjU/HgQ7GbJQnn9tuJNaHJwkIU26YBPvT1mg95Pz0/eK
6GfaCa85PbpWpw4I1MaXQ6o4el7rwyrMqW30CakJ6KpJ/1RyCMOjg7rNos9oMVxk2cvikifcqh3A
382I/fgQrD5y+r8upMpTvY3Se3PL/mu15aai8Fp4P339l/nBxacpIyV6o64+ZpWzoaN3gwWEa14n
KgQfOouLN3vLo9fMdXZaoeld/xl0IclLs/xFPTVkuG2cT01UruYTZ0exnq5N3gtbYiX/Syl1Vdti
tY9TMN1o+TL3e5kzqxA/U1gbB0qYjcdWP9RZ6v7L9x57GsGh2zJz6dt95dzrgGDkkx84VFtscWHs
UE/EIzOibPKDppNzRtXn2o+jumhxUdDiMvupPT82QMijdXJhSjuA3MJ5DYLbyXIOCD83NrsUCROE
RvPN41ZBGRDn140M4Ea/GY/SDE1Da/Vowh8qx/6t9GuIWhCle9d6LwhVN3lrwH1+OeNFcqesixOc
6uKgSzpD+WzQ5v76FPl/mtJnWIBK7evsfQ4SkkQ5jbAhnS2eIhgDak9u4J89/7dJO5SiL9AlOTo3
jCsEtRTVn21u7f7FR6va3DgFDyc+wdS+kx2yr6O6lqeEl25g9/FvpvrPk3KbUnKiwKvyF6lhm+iX
6PqHRL6Wsx9Py93YJ9D9jGXvDsqvhVyQAKCdpY8HYEhuA1Km2+a5nt6s/jlUT/NymNQjvZQx6C8Y
+tmv+APdgxo+XTYYEV2G3D61oBnlwgSEz7Cu3ijovTf5XWddcARS0f5UBZdafhTEz6/LGAeS+leq
vDICmunTWx14eex3HuBqzUqdMdfZxd9EvUanj2l3W1CcmbesudzeTfMTUbNBgfohdw7UKnoudfEk
c6fLti8od0y7o87fJso0cLZBXn/n81c08hOiOrC8j8b916vpkHnL1rNPNEag6eI5XkP9qC2ah0lh
lS2CDWLGR9VgE5z2K1VCssd/ISjMKud/AmHfYpckLOkbXF1n4IZkg5XvjcqReOWkRktdnpMIbN8K
7zAMxmvZ3FTtAl+OyxG8hzKYfNm503AeiO7i9xEgbgjLawGXevAIe9GOhR2u39UJzv5exGVq/4UK
SZJrdmSEf0Yp5iGw2IZ6+aluDggrzsG4HEf6aeyrromCMbTxIwn1pWsjkl6/ncS9V+jQyUVnBYsO
3jBSxn5tEpm2fSOO/cLLHizzKWzTD23aDyGsY7ROu1DaN21LD2u3xsBhG7lUD+CZO28yZzD+T58B
UUbTefaKRxoUt/O87POOAnM3aAl2kgRD26cxtG7qMr1knrVvYP83sBm/ypJ7XZundLEh8iGsZjde
/eE08NbkEbr52vtE+cIsQdMNt7Ha5KUVk9bzLAIUYJk8NV7/nylDBOItiQFRFZ1p/KZatYpt7W16
y9utRLvHBGJj7/tb6sdxeJZiYkRem40bXbe56gN66GHOy71jsAoEy3ld0yNquIcqsuLciw6NcmAq
qc5xhtumht5rIOm1OpokeXDzicwVEtf0Otzptb401kTrd7NNbLqYAJepTb6EHNCbdE0eUBTeGoJ8
mtR/d7txM3FpjqWL0w9djptesCdt9VK8OsRiGXd9HdZhF/FnbNSReknjyBQ7wcHR0+e4LisCHXp6
0gh9xXqwfOdmaOujN/CeIqmcKbJVYbCDuvzsrfBYtvOtckzc4q8c6MeD1aTCmX7uN9T8R6nME3Dk
+zzpsyiTLd1q1EtSFEw+CmvPda+dW2a7AVieWqBwaZHwintb/+jEJzvFOubcJ5nt73woZ8rwwIrs
PYr2R8vnCpa8veOyXrKK6b3EAzdK58Gzp538X48TkX1i2KIui7NMHfthpLdqPGjb0FtEmR0MHx23
p8BttxL7n1de3x8+OxczeubfiBK82QnOg7NuSWq6ky0T2+TOzxMg0hh0+9QCk7NBfoxvthUgPNDU
r71ETzmJRbE/UafODPerWr7vsN51PlcUEtveRXTmMULS5Eynt0iWHeGmiGvQfsxjcSrnahup6mTb
De7O4tCb5hNWuaILPUv5aay9UlAxV82h21A5QGfPNpgNSYDJHtpY7DSu+6xIifxvaU1LuA0ke6kr
80sZzhQSpYdkMjSfRxaion5Xme7Sppzl4foqUL5OIwNxT30BPXfQX9O17zgCDbRtdUFfdCoX4l2x
8iVRxkJC3X27nlAOadY6enil90yT3pa6qnuqoipi+tdDrdL3noeXrgiSb/Rj4wXE9Im6o22jePbG
t3JiyxuwxDsSZyC/To6Mvnv2x/KzWCRaQFrr/eZo6pTODCYr3THWYQhFANkgOqu3BlIpcaobBRvW
jRzJTD88HgX3R6+7+wXV5JDxUjhNHKKCQMCKaRsJ+Mopn+SUnfEmdD0DBguOr7Jzk4ybIum2TQu3
jbuBZjokkV2sWi4ios2QXQPOd7tMhUcXgJW4xl0xmV05Bhu39A5UZWxdv7ljzDzj8mXTYigerTgl
Nyt0sa4riVcIp2WACTJvwMMEJaMQBIgNijb2KwxZY3+OqEZtrztbRhVy7QxHwdSrdP1HjwYtdd76
4czQbdNyO7EZrsCyXYDqOSRdFqVxOBLK3XBiSrxDjS5B9lxcfkTE37pRiM62B11pLwML4dBWsWPN
e06G01V5vgxq66LNi+bqrdPFWZvCjtHL3q9ZQqebqJ9aH5kiKgo2Q5xrhWg+BkegCsFAk3hoYgvH
vu0nwPKQD0p3DH9khJ5lJLuWbGcHbFm7uYD5XfkWAUaxJm2TxMREj+29JNhoGaImoJexkljIKP+d
kYYHQPJl54GZ4Efl+1yQOOVzMW8QevHlXKvc12TXEc9VrXMdS8sH1yjqrcSZ3CmbaxfTUBZuUWzF
qbnu633sNc2NHeIydjhZ2qFBrORS8C1/PKwl8VKKOBMIAOwQ5TRXqU0zYCUx6w/Db8sg3vF5rXXm
C+0uRqpdsto7D3ivc7xbB+i/p0R9k06khqbKvTRiffEK74i6+0D5zDN5no+wwrSC40g28qCtnYla
MNFiPmb0U6ejPGCU2uIj2yVR8WiPjKrwkCHOQEI4HoPa+uxmNKIhzJ9jrywc2DBkBnMcbanijQUz
XKatp8hjfZub08jETh8mXZS+oZWABvtBYXV2g0Nk/glur4m21QFz5IBGl/bwqd6OErMD/9eh0isf
GYVFuqJ9F98LIV0I7r949jhg8Q4L1MdjMH5UKB29qrifAehGQ3vr0uDtSi+56g/4+KF4xlia8l6I
9uRo7HDtdHBl8YT3GzwUdhbi/mRL9+SI6K+XOb2/JeabrHluyRa9UuyeHYHJ8FKYaDxp6PI6EQ+t
M26xz/Mph5rCUtSGHgeSH3wsFkD8OAR3zB6fM1JCKkYnQB5EWeX1L2xciKXoveySm1XjTJtHVJVZ
+hI15nasNM5BxP9+R3uDXvgVeVN7AGKG1sixCVJgmxdQDFwOAmMiwusroWLt8gmHo5lb+mSXT7eg
GjucEPX4AfF5OLfdOK80I/Ron6k8gQpIOpIYfPTcCoZ1l42GTjGEawlLqhutx6t0cwmGWwqrD4QX
XQK96CMU209ovL2fFzcGlLEW7q5L5budTnudKHE3zy3wYUiIRRux04TbAE45kXQfTSRiBn24Ta+r
Y72wy+NJtVknpBru+iphA3duvC7/a73wNwrXW0XCZ0crnhADc2FznhVpF6EXGzc7+3QmXdUwzLzb
JUSQdgWBwJQkQIzjKjATs248P6W0FAC+tbixQ4BcAMr0ehlauG1y1lWhFsRHVG73ZcYoRy1fIUnK
qPt0h6hhb1z6vzuKJ6Ht91MF8TpgJm+Mak8iE7FLmkJvfIZuAbxCXMLqgYmP0yGoGjSWGsl50Yh6
p0mAebIWvPkFbrq7tpOkidI3wppkP0a8oF1VKzpwwytNNLmPTth24Z6u0/FQ5xl2zqkKv4sh/Gcr
O7qz/R4OwiGC7G31oLFc/2YYikC9tug+3snKqQ7zwm0w+xpptEQt5JFqekwC+ng2fVt+FZSk3rcS
GRj5BaTNHpIsbW6EJgoQJ4PFtuN/6En0F9pzvtdy0AcshjmG8UbihlMl3YZZck96MtbOdM0Mb1Dm
IsgDyHNJqrDDt65T7oezpOGDK5a6jLVR7kGAacdWSOuq04A4lFNSnCfXP3cRaRhCYaZe3dn5X0Pm
EZ9LfduTA3IYVoHHDdvlESZ23PVlgGZpQLRnJJbiEUsk4iE8TJjThtva/SUrHpVtQU+OFwbuF7Wj
qLYmNPFpN8L1FWlyHnKW+rrUBhtq5EI9YaJ+QpmWnQqFxwCMJO9BY/viRZdaPdaDj5gfea25zyPw
Y+L1iXBxses8FsRwhMSXpPPD3OXBt6x9UkoWDewZUldbTrQoO75IqGQaLLTY8/IM9b9PUzo3gyUg
4mGgs2mkfgRUaprr79BZ170u+PbsivgO3Elf2lhzijZqANyZCBvARrkt6CCCVjTLwPG5ZI/BOrZ/
5Tqy4+ZtwxYqXBkhxA4IGsEv7C4vJWKJ3azt59rMP52tinPjO7e1XxHMkQXMg0VTEnR/vW/HEJOx
T7jKQ5R3wcF3RuyRanY+oJ+jFxTK5o2UF3LL6YvgpVimixrUtE9peLrYkdSv4+BCBUf1emKPxNeD
LOuRZ0U8NKQQ7Frb7X9sBJOHfjXTsYE6JRZR5rwrRQK9o1KPEX32rJ9ANtXJKTHh6py9AlvB/x77
hjwKjrWy6DEt9zb/Xjd/lzZZKJEhpdhbvOc87F2yW1CQMLt0pXVGrGIDTg8A1n5ac0g5gMLggdUb
Htqr+HNt/D2SufwGWYy7pcdIn7uG8BRo0dGcJrdG9iG1fp3MhDMjCsEA7ah9pdmQ8XSyOKNLrC32
pioE3rkC0ztKxkEgCfHHQ3ulebo5Cv5Fuap2VwMYWQBTjyOxJPtUDoxlVecbgIyUiTrPwpjA/RnA
luOnIbXqmX+C48mFAW/tWt+5hOlwgJorFy1TXHYAC4dhyn8Jn86RN8/AQk0ZYVbo4b+yvua/1o4y
yarl0zjeEJL/SnNqVS9cuQNJD0uG6jYEDi0KvdxblL3lAOhnnc8UvalrehR520XAZBFE3bFry28v
WV/q0uBjuZ1y+RBmhMBhySSOIzILSj+kNcdUtRzlbvdcMEdR3ZRxlNahmO/9xG8eS+OFXEjk4rOR
iuREbeo1U8LxXy2jQTUpM937Cb/pMonwhgxyeRiDmhazdgoR7QIxbI1La3HECquZfz/KxWkxWrrT
aX4lPSCb9nx0dcqHtef1B39lItTttqYKjYraKv3xovQ/5pP11jFN+1EBDInlNa06AO9kkxGqkZBn
gLM8jbGccsDVSfKnqDZ9snWY/I6LdFJI8SQ/BUl4n3AHPs+zUBdhISusLRrVCHiLOE+u50W1Ojvj
5/GQHBaPkVaEOFArNUwnHxHnRqdUlm+Zego/trM5cshb1lLvBlWRY4DZtTt6GIpisnCBWJd0gSEp
elvhwAVqLYyL1hHgiv7BNNvztaYni/JyirO4mL3C4QFcLce/zMQ5IHtiU7ip1EetPvb4R7Zz0mS3
vUBL7DKfrWECQTsRvEy4vr0pR4uhWfbrh7VCd4vZ8ngm/P8Ww9MyuvluIkIJZSxLC2HNCVC+BYY2
GwY90rihi9sh7pVIDoOlBMBP0e/1MhAc0ocJ48bs1IzdaK7G3MG5UleMdfgnGNDx9pEsbpNXlSUS
Hy5qH956u9yjj+X90TVOInjujXJzLiKadVFFUxytU5sdpmZCTq3ga8X1sK1sTZd4Sc8CExxjahkJ
0MIxGeIuX8gnsrFXJBHmW3R2fTxkKkW4IB9TXCNpnHXoJbQasYqUTdFSN5Ukajut3W03j782sbzT
k2QiQ4KQFA9q9qrToAQkEU4lAYqe3SFwE+wTljv/1VzjJH157j8qHX+AsKJdN9esVkz6ZRwlsH5R
Op2n4B+NZWgL6t7tiDlwLZS1RBBzm9fvTe+7j/gb9AeOIzueSUpAdeD+N45t4e3yanYY+kYCx1Ky
zE4QBuMpXFHbCMJZH/qr6LFwAagC9ppdMJb1vkq5gTFmYVAWQ/TQVy4CxsG5VKUZ7nEJdEgr8x7A
Rlp4bLrqI1wrMnnC7outVaNJSsuO156pJCA3RMRRNXAah0VW3pJTwPxhV0gcfLHcd6v8S3R+nWt9
842296dbED+ZPriPpGVukyzB0OtEbEmB3U/jjhw7kRLHIAeejWu/U1QA6hsjr2x5ZNlHry2cL3To
VELKlODoJaof8FD6N7Umr2EzR3MG/+ka/61GA7vznSsARgmydetm6B7DmeZtkoSgh3FLxIVNXMFN
K2URPeZpBFctaIBcUgnAb8GRSPJYUhN99iNyTbIpEGH7+X0Kqt1rJ07dj2RkjQBkSdoMasBE7i/N
oE9EgT31QgMOdtODN1s3jSr7tyTxCyQPPYCAnrwXD8U1DMgw/dTuYMMZi9d5pPu6Ceo32gWyW5Gl
+tVn/2CHNwC1HuZ0eqofl47CoMZ/qUL8UwLPJNc3p+hm7fv3sTDyri6Y/IS0iDHKSdQpRTt/9h6q
1G/sOC8rFsH63u6qtz692sSWADqrmS0nQPdO0RERSXXc6xViIOSmCEEmNvU0/lVNTUhH0QBGIQ+S
PhR0TwAV70qR6inuPIsMBpvHNDk4OQ26FNUKBP20D23mEfv0xDwa973VHGSu//NJKzmQnxFdljG9
VilEiBdEQWCbygAOF7ajmJQuItMGzz1qr0W+n09R62xNUXsOHKtwiMwvhj8axutdVU5kNKwIrqs1
+M5B4vZNm392XYOjZGHx6Spr3RRks8R6CXrAgxWuIyTxYtcsWf3d1Xb9RT7aVcRdgkruhIIxC9IA
Gb4UHee1u8A+ejronhy3cNjq7axfCVcrXoAz2Di5vZAjDDTu5m029Udrjvxlr1UpqD8NjXOiIXLm
7U8cVIZqSQjSSRGIv7F7yJPqOoIlRgfNoGlNs3PklB3Q09pkOFLY++Cks/6ueLXLnRVa7/Mi/9Ul
TC+hcc2eNG2iooLJ/528Srdx48738zRMb74ToXqWA/qoPLumCJCwyno4vEDfvth4JCmdsgIMSe64
7ytofEbuDJOD/eZlVJEcEY4IClDD3ynkcmDRCXZTzea87wljOnn+igO4Cpf6fljA3vogGvhDPpuT
By9ON2Fxm5XD46qw9zHDuQxkZS8eayICoVsXG56UmWlTNpoAAAwZ0E98J1RV1tt8GAPwk/51kXP4
aFE/sp+yqb4kUrs7BpoenJPo+NAnJH8TiCza90mkfstrKBuyEwbFKbAeNHlSPwRjmZtRiOniuYM6
GR2ABidh80+KVWyt2h5ZQWx9w9vVxpXgMSMOaz5K9Ei3UyT7Ux7m4alSlM6GosC4Oo8taJkj4DdM
c69mTpV6AlcDofSuWDF2I0USCSieha7zemYQ7zR9kF8j4zLQ/l3buP1naQ/DuVdR+TiYIrl1val4
twO6e93Z0vFc5st+WkroJqKszgE0BvOgFhnuE7WchW9/r4jTLFLfNnZLcHpdRNZpwmp+FKmrdz6g
WFwEXncEGUGn4Nqc5CEfLck89zw3ufzSdu/Ei5/PW5eYg61tFa/l/yu6UAZiWsC3R9mF3pncAlqL
nGTvTM7vqscPuWC4twt7+S8Esbl4Buc2BHx7Jty+fF5tpHR2ZcwNCm45xjhRoJuH+mX185HTBGhS
WKjHLFn864RiMGLW2gzRKP6C0ed1ZHqO6UNfnjBwubGBn9pgMnM2cPhAq/U5j5ZrYpDVxaakOblA
W8m5v87ZbtAcuTRzKJpq8Q0NaefsQxM5W9uGUdXD0pGNAHTlI2ep/XHHi0/IR9IFFxU47t/sYm4e
jGYdGnNr3eeM3T8lGUwPS2QjVMt6pn5Se260cR4qW/wSUjZsVDZCTDHaRswLpSRi7ZplY4JUwD70
1nMXlP62lAZ3TOI1tEzNrgy/pO6yN2aM6ANz4X85efjoq2dvfle1KA4tBhpcftiIwX/69j3rxwGC
rizjgRzSvZ4c+ZfLJ9GWx0T682NfERS5r1NIwS5KuSXcRZ17zyoIBbAtDJfM2CSpVR9i7gmJaPFK
ACsu+TvtPAtrB0ZI2q01jfYr6M01LfUirQYMJUPVxJTNig1Ocm6s5pNgvXJLXfBLNVjvTkSXCiLq
6YZ8KvWK5nm4g4D2sB6mIFZOmVwirHwYBvv0G8iGQnsbS0rYJeq7X8gQcSmk3miWxc+2XW0Aqxlc
ZVX+DY9XR6SF91v1yo+Z1epjVovVvfhu2o4/JrBkvmuLcLjRQeqArrv5RSHYOpMCMh/qSc5omIrm
pR4xkQYVtbyqWMCX7MWdmHGxLSVxxGrtHRtyczF41yXqDVCVqdqrmvN15wsT3qVDMQNEO96lF1ge
lzpZjisK+GcBQ4rQfqj29BtR0oLN4MYpV0jMQrZbN7Ic+g0iUk6rPNtVa2dt1yCYA/AkG5G7Wjpv
E4SSVKbS9pHXLuH7mIO8l66XltvGW9+81YMwIjPKAx5NUnSeC/KjLunK4+g4X2XGxbR0C0zD0C8r
RGfRqY+1zDXyebdFKlCbjObPThPZFDjeQ+ioCZDdFXcZ/cmPiU34kpmQxBgN90aA17qrs0Edijm9
/gvRazBW4z/XAV8bBmwALhqzLQRBHY9aRLt6Lasf+oXVTdkVCXlxSTXLePDg/VQgnftVdCFmbuXv
u7EIdxXr2rnushGmDwJqkA2TQeb4dzTkRI+97ettJEdS7i3wuRlx3pITemrWan0lZbc9ru3sPDie
JeMoLMYHvNnNvnPXOl4GhzJDls+4kyL5V01MG+CSzAqrZx/wviLWGDji8yInbatBH5eQXHiowtYh
2xwkHc84+ixq0yjp8RnYhvlrLobuvmhq/5vgAMLafKD7mlDHlY8Ms7ea3jpkQ5DFknFhi29/2krj
1LdrtyBU8EoeJ/ILqe+eiJQpianfN4uTY15Pk+0YyPTVK2DfuDQs781WVo1xfbRuqFtlrOdqOADR
tQcz2PU+N43zwFtwZZtAMesMBJSgM/oHpjoiKUj/p/sk3Fg4zQ7At9XOsfPs3QSLfa5trV5qzROC
wqJGTimpFbcsONFK2BZqzawj8JR045BYE1JlIcDKRv3nZHn/My+1eQZ719TZ04fWp3V310zm25Yy
vWOKqHmuUDBHqu8xRa3NMZLd/LB2jbzgBCYgD8pxK0efaBkvbXALYoibQo71TsFvtFNP53UKFxfl
YFz5SPt11Q64cXoCf5HwrTP6Y7KRyR2m/blZNgtRDvt04GVzgOi3jrIZKcv0+gBzkC0L2MWIqWb9
KFMtXoeMQY3KpyBuplGS7hhG+8oX9dEGqNoU+fLO2An+zSJMFoe0wSnoRNkGwu1ejSm5mRhTIH9I
fsFAbw6CkMS/DNkYdpY5Odo1zlG/RnM3kesB6M8+4+TE5AtZzoDdUb6HCfMOes4YMPkq76/n1ibA
Y7lpuG53DfUIGI9boqm0+m+xUeLmfnKXSGzsydIUW0WwFEqV7C9nVN1Ix3wsE2JipRLvmM3VK1PS
GIe29Vx5DGybehb9u5YVEh9ndm50qX4FzRpkJGCvvw1cDLLhYtV3rofpc6Th8j4gmf6j7ypQaeEh
iuscqK0s/63XEEKYari3jhtk61J7cbIXYZ3SRLA6w7bulC0IyguC+kw+H6KRbE3d673GheWb0P7H
6gp65FkoU8zouTuL5yPOJANbLxx5CFsW4Nlzpre0aJK7cNDqps2bacdChIpvrvNniAyc4wo1cE5I
cbZZcUFtVpX/i+q8vUytqi7IMPjoRCex8qfIols9OjdV2QGrhCPJUV5KXCEjgaieSRzzjnptnEeY
H/TcQ4P6bMKYgELn+j2kTsH0sY7+ALzae//5s93c8cwRtZBlv2RnIFTLPeJ8Eg8pRN5ST5fno7cd
PKBSQA7C9UaMNH5nuZtQNEzmZEcnYe3tDAbsw9TTGZX2Cl41aAHT3aaHGbrWg+nBI4fRdS+rjaLG
y9Aao9dE+jW2WCyQI20M4VkHdx2fKuAT0JD62WjxUOm029ltOh8I9bS/gquAnHiv6Pr2MDcKXyHI
9e1bOVn/nGpW+3wQpifUtVO7onCmM7EjM8n3xRcG6ySuaxvlrhvi2k17ex9F/XLJVgGsMJFVRLbc
tO+1a7NtEYUb6OyLVJt6nyKnINysNDdt07JYjBECJovRf5uJjjneRjkRSbc+5OsQ7NKlUuMeGRpk
9BqZ2JMWS6OLXitUBurSjJcIR+xyEy4NQV6JiLLr0V8+ZGD8/1J/fQWgwu41MDldurZ1KcarRmLL
oUsR85MIOBxdQsx+nWHMHnMZhg9JhnJYUaB0TwvaNZIKDz33UVmAihdL2yJTR6OL2wgXTXYVko9o
O35gif27pDHZvRPiAGzAjwkxIYLL7apfO4NRBazGwgePDSWeYqqsV/HWU+Z2zEgsOWCExdUvU5u8
EYpX547oU5mu7FBM5gfLxf0zOEC1aGXlVnjp18yOfhRTNz9mxCNtC4UPwtJ9Hs+cynFpInmZGlqg
AtO8p5SI7tMIW2+5tDPOoCzcjc7ivaiWzvJxZrhyrLHau8t8lV7ytdai/SzSEBFwaPE8T7xSnjP8
sM1Coq4uHppixU5KQsmzO40R77Z9NSGgu+f9IKdoHiY8G4w9vgAsrhLCTevRG4ny8Ifo5IOhoxKt
A7KcUniQFw9P/LQb1nz5wMcxxNGArZkcxWmTyGtKubMw66kQDYXXMeTMVcnsOM7FOfLMEotGPzc9
gJOumFiD2YL5JSfq6AZTeDMLPAAb0fZwb3078NAUqWsgtJUtl0udu0TETqZ4Sbr6hwOY9PJGXmmg
tnjSS2Ke/Vq3nEoFds0wQBEuM/djIXDtRpilZLBH2xMxrZMxmeWvTV+Qv7+i3UgCk+0zG/BeyMRG
07F67QHtAZN9GP2mQf01sl3yS3Hyw0ohwqUzPSWFc8Cc1ymCZDNS77j6csQAYIz2a0oQBVI1JL02
QdlApWu69Yx0wk0Bp7BN+zUHQ7a8EQC1r53Y9viVjWvgPmPkdJ68ukDo4fH3FPl/YAURW3Q9bas5
YSIgXgj1apscVywEaHxRzJkOxM5K4DeKCQrXTjiwq9w61lpl/1WWhCUAHTu6llHnqAraLfoKdNMN
IY7nqnZGrlVrNHw1jLQEFpY31HSiSJkGf88viZ5DP/qlOxXhd59Gl8pT7Ni8MySGdysrd24B2kaV
4tpPyAJPE4ypINfTcqmmnuj8vE0PDovXflkm4EqTXjNADOVOiSx6srjTYSe8oT0UYeE/z56snpc8
JUwh6IprRoW38QeMlekMs6OZUAKXzT5T7udEE979QnwssdkODuNEcG95Yj+LU+L+zqDUW3vSkrQ9
mTrPqcmGNycsUWBi4AErH0Ygo4GfarCQPNijVmclrOJFhMzI7uhJEBKtd6pBTmZ5RfWbWEX52I4p
UZ3c319hjkG1nFgNSQc3Mcg4tiwxuMTnLmRZh8j6mkl6B7B/BmNFaiShPgaurzCPREU7Z0v641fS
+/41Usyoh8khC8QKyyF2qu4HaMH7nbTDcQ7btpNuwc4cEtSwWiVyDbwCOF+E3CQ9y7Gjs/pLVqW3
07MZPxrNUkEACTP2HH47JDtSi5l4e0YIFC2hr4DlB6Mfsz7IL60GJXWQphlvulpYvDnj1HHKzxAC
n4UdbcK49NZDn4X1fRXK/tEFwAJBvSLAjsDRI1dUl2aRiOHLnLIFkvKxfcxBsw89lj+oNk1RxRxs
M9td7yKfUQJ3IPhOSrxJKzitdE82AwFX2gXdK8wvavLmGFpjsMc8vBwIHlTHqac7wEaN9VW587wi
tBbDseXE2Ip14DwVprxZZjQfi+1QtVv8H2nnsSQ3kqXrVxnr9cAMygHHYjahU5FEkqm4gVFCa42n
nw81drsjkXEjLMmublpZZRc8XR8/5xfo0HslrlpJQu7SAM1xx2sZlfoexg2KVJx+ufaL0IcgTSTz
NVxV17VCQDFhHrdFJhJ/TA0Vivso83nb2UXwSYNWjgY/Mm1XrRHJfWv3KXR1q9x75dQgt2GP3ypc
IHZw4jkv0AHk+Ie6SnWgeUyCEeksM7XI/s9cEsKDg0ZZ6cvQABVXe3W6G8oG+0/8TveIvCIBrHL9
9pqufNCl2e14eumHvmqC74U31Qehtel6yofvncBWr8nT8HeGzh74xqHeaVFf7HrsZXeCDBf6Vb6x
0ybAualJgJsi/L8z8d4AhQoGLci12twnI+nFKNT3Awrcq9GAjd35AomFyGu2k1Hb4Ekxx8ibznqu
ip7U3HzYjnD4rjpD8a7lQM57FQ7V11gx5VdzrKgc5laRX6H1W20sXTAfKAX4/kvazuLJpZVtKTt4
BzuCY+Nhh7LN8EtGDcJWDnHgR9vQbxUOVz/bGiMw5FKXvxtTQQBqlv4iu4NcTxCjWqJF3OxTSY4Q
dQ3+ltQClc1auffV3LyZ3X3v9TINtiiuxyuIJuASWqFdeTH1ut7SpUslBwcdab0QWei36P4rNxZS
ggQpaEqtDYSUNxCDf1GNm+FSlm2vQ9VGa6nOcemI4xbNx9iJrhIBWjtBM81ybgBaQmxLouTZzhSk
F3OvwMwLpk2AyMuNEhfFk2iRmbEgmG1bltNHgxDoOoLzv64sEChJFPl3NhWo256lzyXV9OAcQP9n
8bRJuxypwEB8px5kfIJk/gNwH/k47Iv3XW81m9I3rL3D8+8atwntRupjveP+LfbJxOEXVZkDvzPt
ASmb4S6Ma+eF6tuw4h2prsoUmK9jYVCRjVG9DitSJizANWpl5EtSsJMF+iArSi7Rd5KtaCAB+r8j
RIzXvMZhmeFmvR7yHIyl0pHIl5k5R3L2F4QAYEKgE4TUHIqHkFiCmYQ+BvvA6vFqjLJ8HVnKDy75
0EROjIOpjyZzF3m2fwuqFdzfRG6U0xggrZabO11Nn0h4+duSROJ67HSFgFMJb8jcBdtRsQmY0kL9
PQXOQwXF5cFKFLaUh8C0a7eDegeXuNo5SUhMBbUN4ryB6y4ixavJBr+HuZjcVBMgmiAdxMHXgZL4
CCdUKHnY1Fs/GMglPGk+OtG8SrobXWV1TPlUbIJoQsUrgB2Yqf49uiOHCVc8GFol9Tk8QInBxoTk
F3xFXcmSfZzCpCY0gBNQK+q2TlD/DWy1X+dqpl6R4EWEIgmLG9XmHFo7s6+O0Y/2R0UFAdSQEUL4
C8JOnNv7fqi1DwhbypWfBr/SIkH3h7rdLXrb0zrUyBM4VpgfHEoYB/C1CBpoxDW7VEchYAizxzqj
Ps7JG1wZ6CfaIPtHoucCRcvVIBt70+NJszWyMnwysxHnD7KGADXJ4V9LRRhP4JrErp7Di67rin2j
k30mJWbeTPDHDxFCXLt0ADwbhh06Gz2I4cFM88c4tLN7RUC05e08AtQi+x0nxRdnHPQdxwUacFRe
Dk2s2m4SKPkO+Ib9CJITAY9EUokCkUCpM9fgq1KgGZIWFXlkl3dqjILHaqBOupFzVciaHGNCxDUG
s5xpJdCO2iHpLBsuCRCks1+hqjyYcYpIRRJUD0o6II1FjfADAtGMdVOkLvLtiHGYyEfWU1FvPNEX
CICr5N/jKrn1kmL6khOJ3eI3/alHpGITZe0vThfeyo7fEhgiC+/hZIKQCOGuAN6zsogYccggzYz2
GskJnDKapLsqUAi89VLSN1VJcpLBBGk8GBrw4UbdI6n9HEjuh1XWBggdA/zykq5QN7aIfyP4md+G
hWyJh+JqX9egdpHj0NzB77/BJvlaI2tx1U/B+NiQLN9Qj+12o49wXZg1DqFBYN1RUcv3tdfxRoEe
jZIC/jg+rkf/ILGgRSPI5pC8WKMl46zimKJiWlj52qitEo1h7qIK2/Yf2Gant6UMqR12BLaqOgV3
PO5KnimA3e4LGad72TnmxhvJE/UaGh9FZ0Sfgff1657zjagZlE+XywFZTvKZdRYCAc89+3bQCwiy
8e1UurWKzAmK/eqLKFrxPdRn7SwbLpCFzso6Qur0TvN6e2218bjLJs/aSdWpnqK+Jqdg80TGiBk9
eBEMtyDMtR+cApBMa3WgRpgNL4imm3cIN3Kh6n4NNYfyc5I56S140ZToKicCKQvlB0cxURfSI7Ay
VGePJ7d9Q4Ev3uqDgVpS5aMX5ZFRiWIv3Gll2GG7OAtdxh0IaMBuqFkbpLS6on0MgXM9qQRu4G4h
l9odWauV42E+FBVt8EAt2CM0T+L7HhcR10GCHmT92DwD69Z3yK3xMLFMYDb8ET32tmEeBIiIq7Il
abmOydgAfU8S8K9hUpW3ZZyV5E3K9Ioja3rQjUK51qnb75Oy5ZwhYtFawieAMDwRIxuinad+Q5vm
CUyA26LdjoQ/SabEeSj6h9wmuaeRyflYDra88QGYr9sG8BxV14Clkuc/Im1ItrEf51gh2zNjHGO/
e2fK1Ss9bfFOIGG7N/Q4/KLPFDDV1oJbkmbxr9SgCK0CGvug5oBLK60dtk4zJDc8OPJP05CaOwV3
sx2CLPgRWPFjqBhlvq4PUY6RCzpxDrlaSYodF5SN8FFOPqRyawBwNK+C9A6+KkIkrUdppGh0OB0R
yQiJws8sidI8ht0sqyGRNq36FDQJ2E5KAUD3BiOcUNWv8i0nSbhtMuCT8DTEjrWAFySumrusMiqw
9bk3/fDyxGQJzICOLCyv/dqPgLYqKLOr/DOUkU1XTJNBUXbIN47ZOHtpMF1WhQKB6iHlha7PIzlm
9RsuRuJgRfm9N0zVTjE14x+8HORs7MRX2uBgahQPL7KXxR28puAHV9xwBxQEoA5ioCm5SihULc4A
G1xs0k8khsenLucsoPqaH/rEfijLoVpVNh/pNO+HMWl6icMNbzz0pgEPmOPTyFt8JYwhdBXqMvvJ
0JEtSBpWCxvtJmoZBuTgcViBeNKyPUxEDGdLFVJRxY0Pfn4VWsRZThNsWxSJM7iyBO3B/A9Q2HGC
ft3Yn7o4KB9yE/kdtHgD/8YZYvMa8F6xscaRsqdqjHdllEou8EZ+0DJyZfj1JXu/dVgwne2AAqLu
Ti0Qn43RqW5LMs+fKGqEyMFm3+Gp+Fu0ov1PVlBqh6FDLy6iegiUSE+vpe/Dt031fN8ZqMl5beV/
HErrB4r02bWWd5B5jV4irO9Nq5Gn2wfspDiWwY9zXvBi14bcu7csIJG+XZBZyRBzjCljkgupqB7x
7vk02PAJQo38g9EjOtREhfxQdTXXp2POcRo8j2hQYzKHzNqoQliKY6wTWOzKFkfI8BBK0FQ83/RZ
4jk7tGxH5G05rPrGwZM0hHmCVkZ9L0aJ0xSX5Z3i47UEdlGBeoNKJg/XkJtUFt/9OYLOyrL7JfWu
/ZFarb9LsPdCTA71lUDxuj0JzOyz2o0+7i9mQ4ELrdkoAppjG+pIyhqpQQ9wyU1jw7HGMBQfCR0x
AXOkk3rV3NQ23ADhmONjbZc6CUbPvAaGAxfc0l4k+hFRRMoJgcNGINeGjzgqms5eAJX4gGRXCAkL
DAdedv0G064W1EVBOi0BO6zAntY8CGUyKTBSyLwBnSdUexonUbFB1MzrAgT+zjI656pMp2KvaIBn
2kmpDmw8ouqaZHsT2eHG11N5kwCA3RDecRo17XMBivBQA5i5L+VUs7bwRkQ1IdqRj+6v0Phku9o1
cfuoygdPU+/tRPSbKB/N28kWz3onUJBPuFWbjCIFAEt530Kgu42bFOx2w/ooBWjsRGmDA9WVCJEG
nDFGB/vrqizQd0tLNglZU2IuxUCylrrTHe5WwaaPDdg2aGzztoGBXY/1yHlf5zeaAzPAaOGHIqTZ
IveQZQc0tFSQ3m1EWVSU3whciXIAn6L/EictR6CpNldoarFw0QNSgCrxhk2/m2ZFTbVLu13hVMUH
1pVxhSHbhHDUZEMcDGq8+PLsJyEQjFi7KV7suIMp3CmtvdJ4oYJQ1KGWVEA/yOvxSrcNjbMSiNEQ
V/CPYogyCnjze4PNxRGomRtrgqXSmRW0qtCrn6qqql21xsPRL2W898cBc/LAFBsAud+o/FMWRGfz
Nufe2VqNj9B6UaO2ACN7DZ7HPiQRwgFG63DYj/rXdrDL25rSPaQiSkC1BlI5AcG96jAn2vRa/w1/
NHUPu17uZGq2vzAmsq41J6J65Kg/7M5IdxVSq/dO73wLbAmYrSKDQAHtJ3hebUv1hodqmGCBraDp
JoseLIjZYpnVWeT+1HwvTJSjNHjfCNMIb2ePMABNnLo2pq/Ak3dw38oHPWfHF0Z6aBXD/6SLJr03
eTcCEm8GEvekqK9ZVD/KhjpFkeY8IGTAReR16rbXVRCktaaubFvJNgOk3ZU5ZugREr6thwkSJkjA
fNv63HyNR8UJN74AOlw47Acl0CH9kJAhmzM2WGMheugIu7mOsLnYMBU8xQN13Mok+61jl7hB0yn5
3owkuoXdKt9KDL1INhgNjEPzviSw/ECBDc0p1Ru+Eu29gC6zSLpCgcHZdNhULYmjvgOrEEX5TzrH
ls4HaB2zx0geUY2SRVBfD4lpruqqrNyAY+cQFIhigvOjQkFdVc+grAPBwUWFQoYO/S0W0QeB8fNG
SyHMmiEvKHvAKWWle6N3pWNoQoBlj6CIudPUCamZFqcPQFIgmWq7mq4dp0PfOJDxU+ORuZY6RYc6
5moQao8LK4KJ6ySMQDaTBkZBt6rB5fQveEuSWo4TGzERFel+WCPDkB8o0yjrOIbu2GnGuAU6LaGP
QJxQe/yFpgympIPD06bpGmOvxzVs9GrEEIFa4w1ck49RHMsHYEDRusxKew+2BSknVDzWpPsDaAIt
Vz+4eggyKvhiW6lvRWOVFB0A2FAmMHlftGPhb2Vn//adtvOpkA7D/NxXkK2CHQVjRmzyfjRJ/nog
k5HBRWMussb22gKX7hMAirap8LPyOeXWliSepDyqPQE3eipvsYkkL2Vg2lMjBw5swREdpVaB5qIy
Z/xCp45f+rZBEtRS0DdHsBCsmi+u68InowJg46fVD+1v30Kl0ETbV0mKX5LE7B7sDVbXoxzn3y79
XWupuekMivmBzu5GFALlwFmnVOUAXocS0e40QONH/VIilLnKKyqUMjH7TWmp8b4ChntlElThhkjU
tqq5buG42fGhwtoJCVMEzUIJR6V1dASBY6u6pYg1PVp4IXzm/4tZQRMo27QNla3ZBiO0PQBIIBDV
n0oL8pKEXPkztoyQV0KMh8BQMjTGrHVgdrD2LUNyz5tUA+HOx081vrQR17o/o4VryCtXvEw7uAVR
fRW35HuQkpdbnfodYiGGjTJIJK51LQ7xAh12RgkHuaBUil591yn6I/VsOJGmTobSsq1r0yOy5LqA
0ER4uC3SsbpDPVxsqyktUYbAHsCuQvhsnHnpYCAJJPiIV9UlFp+z8AfZajBoYbg2qxbNGkuA4/SF
spdaF+6B0lBRgONO5cfoXmrTbL/o6HOhpkqayS0NEGY5ZkPrqfCQXDZYi1U4AhcIq0dJVXxnex8d
SAzEeLMliToBcS0V4DToIFO7w/Bl60MLA/U5l02z1vzqEys8lxnVsalL1Ns+yMSnICUzq4C1v1eL
Anba4DhQ64G0AoasSM4LCrwUweFcAfi2habdWD1USUTKX6Z2hkvq6NCqITRyHpLttmnCF5NrcZV0
JCvIsZt7Fj+ZObM3UaABsBaiA75HyA60hIoW26zHqijEIJHqUHfV4BsRyzl3AgsSsDFD9cgrWNt3
cMJhQUvPuy41jX0T4TbnadFw0LnAQMIqwwebNLd6GEowyFiMxXbh5gP0XQ9MFecRyTJdJ7sjkwTV
h0IybSnGPaEjEMAXWfoEnvzRbiyOnC7FxjjEQthyAAsg0gvyiddvjXqsFW+mdERKDAPilVPCiB0D
TnNlQJ+s4RddR6Ui7icAUoDywuoJaxh9L4uk/xwHwuJWYdnVOgVVKmkTNWUkZGSomze6Dpqdu1sD
tWK0lFZJaZmzGEJYZ/l+agz5I48arDXR7F35Hsip8/boJ/3XDSlNiKamzX/+9V/Fj2/3IWHu//xL
+2+wb9glh+gUo4qGPqH19N7PC0M3HF0YVIGErmqvP9+yYXlxj7kL/fmLPxXrXBu/nm/irSM6TQiH
WN3QLWGqC9d18mx2G5Vd7mrT7Sgf4cZZMdxkKI/vbIchUqVjmlInXw1W63VXCjXRqUflCkpe3+Jx
g0U4Jah4vPm7VvTXrZilmOKZvuX2jvzMzsw/WwFJXnB0yi2hvLE739yp6WfiESrWpWOYpvG6uVjl
rW+Eduly8XCFj94FH/lL359/frS8UApItVJ1Srf8SqUGQ5+/+/XF688XpCnhYfPrm+PWTva5tzn/
fW3uf464Zp5d/fyff0ldFUz30fjMi+/o94dNbMMw80rUdT/JR0dz/Q4FMzCEUFbXiJghi1GD232a
lPvzLV8auMW+bEBZcpOYpasINGA3RXuhZ5e+L193rCjSPrBUwcSAtYRYHvzlxC925YiYiaJOzEw2
wf2+hwbzV+Mj1Ne/v+0QEOUN3/epNmsmXN39+QbmpfN25m1MuhDO0Ehtvm6gpvRctJZSulJ+LoEd
IvdV/zjfxDyHZ5rQFn0g044BVe4jxmQOWzAYq7YlpJJPCoDHjBfM+dYudEhbnF8SaBIgfLYi5Bjg
8H19VZkXFtWlJvTXY5YbiWOM824HUJFBCwd0N11o4vS6/fe0/LNhjzYkglm+BlCwdEFN5t2KosT5
Ubr0/fnnR9/3UC3PgDaVbk9gC2P98/nPXxqh+edHn9cUnkzxxJQjaBS2VCWByf1lDxZHFlaFiRUm
snQrokpOpwsTMP/rbxatNIXtEOBJYS4+X3DZU+6sK3dI8QAgMo+idcfbxRvd80N1ciaOGlqcgLJW
UjB8VeU6lO1wt0fD6XwDJ+dC4ksObt/ksbG4+1KbYq1WRyiIz/rG8IOt8mNq3/1dI4v1JD14Zxam
4a4VIsc7CRjMNjXA7Pp8MyePEseUEsi6blhisbnbdOrwXjQ4rfZAFkGcfzJGJDQ/nW/l5Nw7khY0
NEBUbTEloqsViX8R1y3qfd6NgfHlxno+38apaTd03bBNhxe3cBZt4JvWNJ7RVa6Cup/cFVAd/66B
xc1nUWqtJosGnHrdll/DsrrQwKlRMlXNVHVD1+jCsgfUrBjBqXDTbzUWgsOeTHGR357vxanFa2pS
SF2DYyOXw+QljYcObVO4VnurJM9D9aHRLoSi80Asd7qpCxPatSE1y1icVdJJpN+lMSiMAdMIp7xV
VPlBIGYd+/419I0Jr60huzB4p6b/uNHF8UJmuitJ5BXkw36sdOf7+VE7OTVHXVpMzUhdrU+7pHBJ
qlv+lReSnds07cc/aMUkbDBVPIRMe3GwZL6MiEz90iVbFX6UwQ8zfp70CzfJyYGyKAw5mI8bllzs
eF0lu14AUHet+BqevnVh8k+ur6PP668vqknWHQwplcmnAB/pLpcVIk3nx+nkArMsa17F5AbMRYg1
pUUe6eZQuD7lRapxpEdQWpyL1jGJvIMw/mjI/t3eMmYEemolY0x7CWFJOn0egVqc79E/IdubPeMw
67ZlzmfkYs/YTYrodevlbmUDM9kHwIHlDgU3ytaQOdPv6CSdb/HkPB01uNgvYZCnVlrRIIKYWHoE
CCzlh/NNnNw0DrVRR3C/GMuHrxAVztwZTeCMqQ3IwJY/S2Gv7KvzzZxcDUfNLFYc215MdkozaDDg
A7dH6r/UkYiINh2VMp+Gz7c37/XlVAlVU00hmCdbX6y+Ej0GaJ1B4dbZp9gDZLCN7dsShfzuwvid
2qlHDRmLMJ+yHZwcSUPyd5jfGuaH8/04tQKESlpCE2RfVWce16OQUgVfpuE4yOcNDOLAMGMR9M4e
aBqqdIZhCofxYmUvhqr30FskFa27JKWDpy6+sIaXC+z/Pm+RW0HI23oTVugVWF84kWg5jL73aJNR
3VaQIil+wbFZO6IXf9IfUzXQuhHShDb2esj6icQ6CGrdncxbG/Pz6MLSWk7JPx0yOQPmnJRui3lF
HE0JOJYia1JVdxNc8soA1sUvLbIuNHJy1NiUpkUIy9QsbpmKWg1+aRaj9g+O0UJvUt2Z8UejvhBq
nGrI0XRTzqtLhcD9ujd1ZzkoizH70GtRBRTxA6oZM/EG5ogRa82FM3S5L+fBO25uMTlQna0obefm
xEsgH5IUHO8u6x4M5/l9G+f/GnIMQWZyvhQWN6jmV0ZsQEh1u/bZ7r96E0olF/bm6aH7TxOLM63U
qbwht6q5Nuo7aBxMV2Z9BSnifEfm7Xd8ki07slgJWlaje5QzYqEDCXOHJi+ESXuPv57x27uUEjvZ
GIvaMdk+Ql++AYpCAeqvsFkprI9ofCTic6TW9kZ4qXaFKAdgyLLsIdnEdoSRiTfYf3BaOLrF48BQ
oestN28pZYxCXKq7mt/elVX8faipiA0N6IbOu7QYT+3k48bmCT7ayX5p2gLENicfvuU/s+iAmvn5
yZt3z5vJg06OtZkt0Z1YLHeUx6YcwzPd7cR9GCJ1e3X++6d78J/vL3qQxLhEo9ivu6oAuqn/rHDk
cb78XRuLsDodo6l2OtoAzTMggzI9sfIRFsy7p79raHHXda3fRprFfoK/srewZAXcvgmVCyvs0pQs
rrsyGKKhMGmF8z1cVQD5vUz+yaGKXZ5tavzx9pHYjUbR8ZpnYW38O5QkqrvhUo735NQftbEYLdur
CkVxBAec9TUYdg1U7u73H0yIUHWeofNfy9gwcTI/1nKGSk9Q7n3B2xSjsEtFhJP9OGpkcYoCK0xg
NXn0Q3xUq1nka2vCWj/fk5OTftTI4hCNYBfiMkAjuvLJjq515d3fR5TA5Mg0TDg+b8I0r1a7aOiF
4SL4u6q+9YgavLcDhsojSphzWkAznLmDR0fVpOo1aH3NcIebqbBWWRP9QQ8MaVkCpoYk5bDYFp42
DpRKBUjLSN3KIV4H0zsfzhrpEsuWNnlFmFgk3V93oRx4BDaDarpGMfq3fq89UKEJtn2S3ztVeCEI
fBtnGHREJwS0uUDJyLxuDNZdDPU/Nd2y2UzxSzVxkKxV/yvUgfdPDDuZNqhfm0BlXzdUV2MAZLAx
Xe9usK6xhPmTz/OKcVRidB4Brz8/NChlCUgfrhrfdIi/1p//4PsSBVbdQXnjzZO2yjpPKKFluvWI
uSkEhQt53re7m3FB/JNsyfxiNhdhWGAng8QWSrglIO/kEOKE/v47liYMiwyDnN9Iy/eLyBunKHXH
dDWoFF+K0Om/KkNgXlhQb4qFLF+iY12wQ/hTisUGcTJNyqYZNVcZACq0Fehy49swAI7zHkth4qWX
7qvwuh4+jsAmpuJncinz9PYQM0jUkXMSvDpUvABfrwVgcQWIe0V1d56p7nO4aefXwtt49tX3lxkU
qDp+q+qB5o7aOAtPbAfe6qiVbz3vQv7pVE/QQaMyTWqe9NBiVYtiQtYZaVbXrMfth7Yctud7cuL7
usYokdsUAE7E4k7B4TfKobUbriJfOrct379pdI1Nz5KWJGeXyYXWVlMUtA3DJRtf9I/m+yMucsv/
+f4yp1D7SWZblTTcPvg95rcR+GdnuDDZp4aIC0XnshIkF5ZpzAqkfSC0Hvle9mT4tYY7e34O3u58
cqMabz3AG2z8JThEbfDlaYqocxW816A+kibzN+ebeNsHmrDY+5oAKSuXrxU/mPk9ZtC7SfTgYUdc
NxcCoLc7ggYYIds2HMEZuTjckS0LTESXOtdI8h2X1Hr2SFV2ibywHy61M//86HYHDthoMYo6rk8Y
D/7cMPALEocUVcbzI3ZyUiRBhGHMNbFlWqEBdJ4MOfwYE+/SqlF/dECRDSv48XfNzBN31B89HuJR
ILvhZo25M6r4Coz3d2kk3843c2rYTEd18CQWUiVR8roZLePtPxVt60aRayMXlFNWj0Dj1ci7nm9p
DqZfv+N4ChIcEc5zXL0pyIhmaqzGNhpXWHvgdZ1zsHxk3eIvvf9tjJ7PN3ZqkgSqf1z6giS9tVh1
NfYcQtpKA3rjEEDwiw9GfSEWO9kEPEkHGW+VS2VxAFuWrSdtGcN5j7BQV+8RllvJYvsH/bAtIDYU
sVRVXZzCdRvmManNBsbl2gTHjfemvDAvp/phzclLkn1c8UschxooXaCYrGfIkQ2A4Uz9aEYXxurU
KkNEnSPZEobzJj8aVfAtDWTMOI3ja7swPzg5+l4dHvJCXoj23katRJC24K85X/AmVxqCbiQ1kwwu
GqcrG/vjcCscfWP0XyIwju+fneO25iV/tEe9yml6Cyava/YPUj5Wub8qwy/n2zg9dPMiI/ELiHex
kqG8o95dMnT+8BVW7RBdz6ZU6oWeXGpl/vlRT4TmZ+gZ0QoqtnsNedwA4SVb/6DWFyrk87G1PAUk
62wuXxO3LGu/vd86QWXUg+tA7Z9dlpPxwq18aj0ft7CYFDFgE4BM2uBWxo8hv/aiq1LUF4brRCRr
2hz+QrBv2JbWYrxQM65kMmY0MjzBd0316ynGDAhO0uhHqzZ9xvUWDB0WV9eVfgsL4UIn/wEjLcfR
EfNjSdWJ25fVTUm9BN6J3ru1VTx3tnEdZdrnuCg/TtLADQxeYmnciDnDiAzYDjmNl/PL8v/zC8BM
UFG7Qo1scXEUQsWUTmfFyOo+039rXbep0l2pXKntk4y2bYEW4K1pvDsrxLhTDf1/rS7Ow2xsxjq1
aHVEQaAkMMLUI0Tp6cIhcmo7HDezONvLKGlFhIKsW8pnK3vB/hSf9d7enR/DU3vhuJX550ebDj6x
gOtCK44NixCH0OAC8vfUWehYnLmWQ8H1TSq6Sqfcj1C2cOtqpoMMNS4cyV5x5DZUIWHZ/tP5Dp26
4h0ed/M9YhNPLM4q7H0Bk3tT73rIFujllZZCfMXCp0dIKIZUkm/Pt3dyAJ35XASeS+llsRqcFMkU
A7anWzxH3oNpXQjB5sfgmz129PnFKkhgt0mIq4OrFghHgnxHoAgDJkpKqwYJFgc1IOUCGurtwhPC
5mVqaWztt68umA0h6Vs/d838wZl5l7NkiQFj9PG9IzenQ6jrkqcyKfQtlh6yyFnboYPtAuWfXfb4
3/kG3i49Pk4tTAepBOlleT5NgY6L4TRmbrBztK31G9sp/FSTC8fg27N+boXUDmku/rt8zitGEkwh
VhJuDCVkZSBemlyYkLdL7FULywd9HncJzAJa0PDZ8QmNL4zTye+D5CIdQplSLiciqI26LZyJcYru
ITn57h9MA/esqZFfo5S/OKWnVCBvbPR8HjpaChst7l4UBSL9JueNdL6tU5NhgH3TIUvYNjnW18fZ
ALPbEEGcuUr/2eY1kW2lfeHefXvACIJHi8cqXYIWPe/YoxOz6oQdB12fu2oYb7T2up6ehY2UTNxu
Q7zO1PzCCX1qFR+1t8wiRBbWP0NS526pdysNFZdchJ/N1NFWKgosfoar7/vHEPo2ybj5FNCXKYUG
OwGRmWrmRioay0NEmIQ/deJc6NepVTdnwAzKK5Ky9eLgRItfwjOz2f740VyNEDX/oBu8J4jCqYSq
yzeFghK7THslc6UuV+h2/cLIKVsNHrok5xs6EYiRTYSXoWkWNw+j9npFGFg9BFMQ5VxxyaoprpTy
KoMhpFrD1lAOlnU164cjx+L0WFIOH5PswhV0aoUct7+MNs2wxQqa9q24+FaZGuodUbMC+rDzq+yT
mTkXcKynNhmVZeymqMprmpwvkKMdgJgy0tWjX7sBgn52RZA1HsroD5bHcSOLQUXKDMGqgUbQh1fw
trk/P2knVh9rQrM5jjgvyGu/7kM9IrjhIX7qCsS9tualc+jk5/m4Pie11DflBJwZq8lDSchVObDr
7im/EPqe/L4EwjbjiQRPjde/fqUAWY4Q4na94jHdq9HD+dE5McOkRbn+DWNeWMvUhedptt+mUeE6
iIBZaoW18UfUIM43cqoPXAgWD5j5klaXoU1f1CXJMozJ/G8NhMFmeP+9Od84/25gMccqUo8d0VPh
6tZTaf52tM/nOzCv89ex2VyV+s/351E82gcROmQ9AgkAVVNv1Qkk5kCq3qjF8/lmTmxvW7NBKQGD
J/+6TPblgGHzZhKw/1Ss4IcKrrueBS7lxSevk8+K31zYGydnXwInxrKBI215w1nSzJNGarkrZj9v
FEmyVYngD5a374V5a3PGmqcr5kiWrgGPez2CY15gfjfo5YxcHb/gN3l+5E6tMNNgaanSIuGyzPs6
8NRTabFLfDC41wPC4Pd5G8Tbv2tlcRxmwYhKLwqRbq4q13Fv3hXtJXzIiY5IVprgOJG2RUn09Tgh
4KoFna83rvp1QCkge3dChNrB0ecX0zCVHDABOrQuyr7Bp0ndv3uA0OvSuCtAwr0telumQVqn5PP+
V7N9MZRLNLYT65U7nFAMQgJIu+VhCG9dKZGhbF0V71CVmj3UbfsSfuvUFOgsoxmIBqjKWpS97VBV
urJPWxe14HW89cL6QhR+4jShfksun8zCnJteTEKeh2nQCq9xR4Toi+twuEHYrXkv+4tZZh7mbK6m
cbxbi+jVaerSjxTGasSZxM9+1fovyM3v33fHjcjFyd4BaMmtjrGqxXO5brMLl9+J+QbuxZMbpu+8
rxfn+mDkQdViLO4q3h5lhGq68GC59P3550fnulaoMs0F3y+aa8X50huQ/C8csSfOdB71lkY+msTd
m2nQ0bfQBhk3bs0MVxpu4/pznd0P2b3fPr179wHV5D1EilkQiSzODrWexcSyonKfNcdN3ksA4/qj
ls6zzpHgAt6k4FqEMHDVU0232hn1wWsuhJpvdx3pZthqQEB4uFFmXkzFpIsiyAaDE9xfVRX0r+17
R4cGuBpQjBC8spYVlFZV7IFaEwAT/9d1F/x8/9cdDD7/4eExB4vdhlJ0o2lRJ9zxDnMZr7gQgJwY
nRmnJAB98HG5DNNQfrD7Eoix6yQ6LpDTo2ab766awJHgtWsQCZLkXdZmMSepQzPTQA1i3ijWFf4A
1UG0FyK1tzuO9x8JZGrwtMET6vU045fSoCzUay6e7NvE2ka2uoPD9u4Tlla4QBkqlTPQXOzr0iwH
6SmlDogFvQ/7Shm3xeiq5oWM59uDnGZ4c+qzVAOR7eL0y30LITZ/0t1cyw6q4CU4+ckHcqz4Nsnw
/euXdATZCOIcNE20xa0hpR8kilcrLk5oCFp4j+cX8ImJgd2H3j+vWmPGlb+eGJzoZamVhXQRNn2Y
7Y6Q+1s5mvJwvpkTC/lVM/qiGRxOxtQupYsW3UqbVt1wYU5ONDAzvcgBUqp4S45oLcTiEo2NaFY/
9C96fOH3n0f59UuAHQKoD6KXzsW6DDQ9Az3FDG9rN8VqstkVz2qOiudOxUJg+P3uoWK+QSEje0A5
c7nnNVnXYVwaILG2uLhE/eH9n4cvzJlr/pOxX4Q5kzCCqVOxE81QR6J+cilbemoijr+/WFASn6gR
NUjb1T5XyJJJiGvnO3Bi9xHWkLwCQwYqZkmIxBzGyeDra26GvUaPd0+Mp3ZZpGslef9QAd4iplUt
aBfAOl8v2ihWUqTZStWtr6PukzdeKDOdGKlXn1+MVKeXUajEterGKxvGXXXhMLz0+cWWK4ywUlN8
mtxQbJC4DesLWJgTJwdiJYAGbM5BSsaLI72MWjFFfjS5aXvfWp/M+OsQvf9w4uomq0zkPyf551/h
KE4blaJDlLsCchzJFXqLaxtzweHCNJzsB28Kok2ki3gOv24kMNV4spJIg7uH7NLgDjXmZ92X84v2
ZCOQ97j/AItQFHndSIG1NGLMnuoW6cdJ/PI6bMMvwQ5Pt+GAOATSNkP2XrfRRjUpQgEs0NL/l7Qv
aY5Uh7r8RUQIiXEL5GA7PWWmxw1hu1wgRgECgX59H153R1QO4Wx/vXjxFo5CiSSuru49w3WSwxFd
30Pw6Pdf31ynQEqFVgg+jKMXGcsmhi96Rh5J9bemmzi9ig0grp5+nq4ze/dglDkG/LPwZHKttm5S
8sjs75qAGLj8+flnwrkPTI2HfBnjoMh/+HxoAwIcXlQEIOqtlT0b3ZVfXrEJPmTwL6gu8Y/OvY2F
xAdQR1wrT9rosKzz3RzGMY+QpF64yn+Z+kub+Eyn3PnfXCDoR6FTftykige0d5uyJY+UTJ+tolCz
g2C+jsW6QBM7tZu1N1oLp3YWFOy0FqfZhY1xZveBxAB8H2DjyCePe3GNggS/Yfn6sTWe7OmWpVcQ
Av951c7NI7oJKPeDKDav3eGqSR4Lo0qofnQyd8MGeRf7w8vPQ5w5XAB4QMVq7lecwqzhOeAkbTEP
0XxSSHgLvwrUZKNF+vu0Gy+CZiKKI8i8j6OOxCrYolEI/gQCkKJyYRwwwcyXMx4KMf4+kAL+ig42
IHjo0B8TRDxe4ZYBAUHQHnhoQ2Sj4LuYp9HPkzfP/1GSdDDK0YnjwbLabqlNHkvDvi3rPoDsHUb7
MLhcOeRCiDjdb/+l3kB9gqiIMu28Wf4JEbJtEzhopfpxNgaVrRmaVrmgxuvPr3R2FApA6Zzs0xPM
epw6aGJBWvUR0rxQqE71g1aVA2XP5MIpdMJZR3JPkPL935FOesDwWRNg62Ekk8JMdhe7L3751+b7
roNAeg8+X/r/UKY43e+geTCAoBHSTeuEVtDDetyCP8v0qIoAWmow7YWvq77Ufz43izN3YQ61uGMc
X/Jj6ozgvo34qngLLBZUJ9sHP/v6ealOowNe5Z9BjqKD3TeQFign/Wj05Fq3amOz7sIGP/se8+GK
gg7A6sdBlqus105nT4+uvyr1vTHd98Pq12+BXgAB+8YGYBr9+sNtrXOwrLqsq7f3XgvreWpfCNNn
ZsnFxQJVKeC9EUiPZsnvDOCN/bTe2hCv90zYCf067URT2QSSFOfrjJE8Sqdoa2clbsHVti+iqVqm
T7+fn38ef1ylhSwmoqmLx6f0KdFLJ93/D54PcrOPUhFOgWOoMnyAuJl5ZrnVUsG4ywzqC2nzuQUA
QPk//hbKae7x/CRl0UIBpdzmQRe/1vWv78EAeFg4V1B7RMHuuCmu4TTleiNptnSW/uoCUl3iM57m
ThjBRT0eJSPctY9P4coa4bxSm83W7sMUArX+DSRMSbmpMsBgL5ySp5OFsYD7m1s75qnaIxu4gky5
bIF73ojpptGXVILODQBIF9pTwEKBG3aUCFKIsXWptpttCqc9aHhA8uLCK5weiuAlgFkKjgvQYyh+
HX7QvYRTNSl1s406/w62jT38/SDg8evPGqPgi4YEJ0Pp4BihUBKXd4nyxdYqCVSr/RCHxm8/jMMR
5m3xz3k7QoOYZSNGgNB6qDiJ1CW46elZhBHQLjSBIkQOSee1+mcEWHHDR8QnYtvk12UNSNq666/h
HvXr90BbASXCWRSIget2OEoyAcuq8ZlvOymWsDasIF/++xHACkKMBTQFC38UYt00S2GY4zVbBrfG
+qH7dRbsUWYjSJtgsaJNcvR4I661WXBebmF5OmZh9fsAheejB+liQ6HkeHpVldL1i7jYwg8P1i4M
LovrnyfozEJTG41nAkjdvBJHH51pc+1M0im2vbWEgTes2/08KpoLB9GZUWbsij1r6uJ//nyY/7Od
YscsCk8N8GcKICP8nftfl4LH2RGgY4XyBCQDEA0PR4CHR90QMWIl2LXwPlK+B8cflMML03Um4M71
jxmDCHldVDkPh8lRhR5tiSPPsPNNpuzIUFbUSH85EpCwg6Z7/Xl5zsTEg/GOJq5Im3hoM4w3pNPC
gUkGuUQEmJ9weFEAgg8fOiprqEKCdXr4RgPJ9JiPsM6Km6UH8X/LCxpr9fu3mIm4rgkw3xx8D8dI
ajOtqtist/30Tum3vkT0PvcOQOb4CFewX0fN5fD5ZuG6feHRauvuGDwt2xtePP78BmdHQChEpRMp
DfSOD0coMqXHzmqQ6oD740HG3IexiM4u9XLP7eI54v6fYdjRRDU52FStjWHqEpZRD0a2AwHokiTX
uT2F3j266+jjo/B8NIhFPOGVMq+2jf9d7vpLTKyzj0d7DHc0fPM4Bw+nqi0GFxgHgg3lIyNRswth
ceH8O3NBAwIBfHts3fnaflz5IrSBS0lmVlu4YwRmv7a9OErEd5Zli9KAGyW6P0rAinoUFwLZuX0w
c2QRA87pJHlFCm8GbcNyTH8z/8lsnun09+etdiZJQbxHMgfYAFCOx+x1K+U9XBWR9TpwGjZr9u4m
8EOyqz9eQwMfBoY/D3fujebvEsJ8JvAcx4HTkrjgdFCY3w5gszIBo9rGXDD/fzIK6GBzuQgl5OOi
R52lQzE1GKUZNh5cQceIXuJHn/t2XGTbNqTVwQA8Tu7GpDAyt8EZ05c3QHYseAOte3XXqUvglDML
hDoR7ugm9p8Plu7hBlfUqoB2nNKtLMfXoTIjpIJwsjACRw6LUbkvPy/QueFAPZrJAfOt/VgT2W8k
m7q8KrZ++Uiw37InQVkw4T8S738e6synCwyyjcooro1zcDh8s3wskSAPNpIB98UJBvr7wwxUEWiA
gc2DLOB4E8STjluJZdkWew5LiEsC2GfqrqgUYnMBt+fNJPZ5q/+TZSS1xsq0SIsz5xP+eOWYrTxZ
hvmwlGSVwK+myxZ1dRfTSxn/ma13MPD8938Gbh23gzdlLLajoW4l/KTckW3qMr6CRMuFD+m/s/Lo
vMZYEOGeCdxIbdnhWAQ+NpBgQmbOoDMGzzeP3lrDbSbgiOsvHO/D8feMw0zSkWF/6RM7k/2gFEuw
NxDXCaLT4dhgdCZm68C5Slh/ZHvjsw1oGAsXVpTNOlH60que2Y7IF+aIgau5Dfbg4XBt448iGRWu
OfoBTYhQQAiTTCJM8jIs7G8nWVvNAnYWAYW8l2gefLao/befP4n/MBdH841qLQL+XEyfxUUPfwQX
jZtbVLXbQRv3Zoxdiw5VFKd8SRO2Z/BJ7Dv2itYY+KewuGJkMRjdEgr5D+UkS5Rdq8jkUO5rWf3x
8087CQy4Is+M53k1wEqmR6uRlLDsgYNis1PjvcP8YDKXMA+y0hVJfl2pwgA4kyCnjO8X9aqjwMBG
ofq27cWOlWW4Ekl+YanPvQruOHMbC3VdhKDDSXYmY6KpJ/F8M6gprJyqNuq+uuYjrT9/nrSTPTVP
FcF9zZmPcbzU4UhFnkk2wnh854QaVtaX7BdOvhBc1yzUq2YQGOQbj2sYdkUnU7fOsLPZ37zawQGL
tCtlbGNYq1TWhZPhzLtAINIGHRNyEbPC6uG70N5QLXPqdle1a4Ncmw+/nirAqWBTMnt7AMR4tL+6
Mo8HCwa2u5b9TeDXeyHPOffr0ToCpgp9KjhtHAXNuXbv5Q5tdyBrf8lLCcelpx/NjehhOOhy1u6a
8iN02IXK3knShHrCv7/9KMe1MpkMsMlod+/ZtDXeVf/8+6lH/QgBx4Liy0ln1+hUAVsqp9kV1Rts
/sLetJY/j3C6UWcaM24BKKyiSHwcW2vIycCOCYub+rfjiLTZ2SjrD3NvJr024D3182jzWh4EUWRJ
OJSBB8MtE2WSo0PLgGGZ8uDltIPFRmCWMiyrpe0+xZfYlKerjnEAnQMQwkLZ5Dh3BtbFr4ekb3cm
X9R8oX5bL55f45/Hz8P/c86PhBRdVeDxfQdf5Kfi1wJc8/PhCTerb/r4Lo43reVnaQJj0B2Bo99Y
J/dNA88zswwJjPZy5u1/XpXTXQzQDjIIlKcxKKomh69T+J10Ez2qHXCNgam+E/fZURf0Ps+syCyK
idQfksxQwzt6JaWTHGllNu6UqyK7biP68vNLnB0AyTimDM8/4U8kcIVNHd4rbOSgS29T4/fPR1sY
YpTztQViGUcvgKlrJo/k9k4uO18AL/drDBUF5QeIGnztDoHe5dEq6DIvJuqm9s7P3+1sx8slI8tL
nIYzS41vDx867uRgSB1nboC6T8hvuLXrtoyNkexKGMhdOMTPrMTBGEd1hUG6ErsNY3BOI66eG3ix
/bzWZ4LWTMlAd2DuZp1c8Sy4sYPSihFg2V2yOxwsy6L6JtOVYS1ycgnicGbOcNsCoQnMslmnbv77
P187gUs9YCmM7jxN1jmJoFBmyGT18yshWTszbzP2bKZTQLDuRDGyaXsdq9hhu26U1q5KSLEeuZUl
QKLRLciF9X2cwSSSxi5btXSCHqoCkSvwdTmWoT+SiYaZ7zSr0S6LTSPlZ+e5nyQHjk3YhS8XZpm4
HxquzE/wcwZpw03R9gotFsdXMEf8cixQXIAlYlfw73Z54PtjFmWtIRaqr4yV3zrjNh37cWtMvvNh
4fLYBH3hGktpChMMkOSvaNJl72YQq+KAMzQN/NtQ7W/DIXFRJPNH84rH2Wdm5Cls7Jw28K28WDIz
bb7z0ew3I+QAbypPovDYUv6eViAcBOk0UexRiVhYJNZSw0xRh01qv7eltNEacvlr20jY7II7vzM9
9Vyoro60q/OX0nfrqOfmsMTrs6UoqzGE7bRe8wL27B7sABciNnDMyfwJwiHJppsMsmC98akny2uD
QWqaBm7ilX/hlpkGvTPwhZUL505M5hM89PKnFqK/a1O0NPTs3oUjc6EdM0pB6GELmAOYzUsPy5xX
hS5Wt/DKjKxM0X/kzfBi+tUIH9uJ3ng+Jj2ofAJLQCnGt0zULhantjUImGX5NInZrZ4afnw1MdaF
Jc2sB5crqw68tiqLqKqY92j1VKErkJZwGCyBTMjNNnlwWT19cTJ8C3jBLRvRvVcatbAgZUZiBhaM
5xlcCb1nJYrnsfNeqNZTGoCyRR6lm4sACDzIWhtTEhFdeSIohwT6fY4/ws6+N4zqj+MBh1MksIMe
urjactRl1pbf7oEtf7fN8TGpspRGqhth2ke+panaIK6d8d7vtJJR5/V2fdsZdb9SbfW3UJYbLwHe
B6W/G+y9w4emD2NY6qaRKRnEU5PB67zQGye+Az7itXJkhbPEgMvxRNU2b/m72biP8EUUXWBk1asy
xdeYNkbQ5KkVxv4IJl/VqzCGc2vA4bi+7ITTXvmw2WQLzkW1KESWlhEBt+xG6pQ3gWAN9CUSJgLC
42HhOBlf1ZlOggEG2JEJ8u9fAeOEqzwvn4ppTAJS59aiqpOXvjPYs1PR+mqauj+NI7shcERSXYti
MmBhb7/3CdNuZLis89Yl1+afwYYyNdCnY4j4JhcUOr7tI5E5tNMaCDSVCpaZWsBit+acR0WCCyh6
Ns+lCeD7GvqnSQpKd95b9zEBikB3rQ4aW9aw6mWwUhx8J3IL/tfJmipyu6yXi9qz4WMp+7pYeuOg
sZVsGlBFNtnESBVYk9U0V91UWgHk3MzQyVQTVkkDlbCihkC8CXktApJIiDKSjMiUP9IUAiDSGj8h
GdusnALe5Cq27NCnDaNLlaK3FXaT94dpoys3Km9vc+jZ31aqyuBwW7dPtCw3U2Y8wv4LxmV6EFUZ
dhYZoBTJ9/FYvJlehsCjuG3pyObqVUCJSV23Hs829tAirPVVPsC/U7DnbqSYOtRjrHvBCBhFuZ+r
p4qUibqStpGslS2S3QSFBAN0ILi/j/A9CHIjYStPx8lVI8uKLzLD7eMVdup93pKVjDkPepq/ugSc
dhy1beTgB8AjWNRhmhs9TAYSym+pN6YP7RjnkRqGoVlMtrpR/3ljV1wQEVXj6H1RHJTLMY3JVwzb
8GI5AJ29ILHC/gcL+37MLBoDl+Mk0KyFw0zLacmjvLbbF69l0x7NwE+oPpObUg4PVYHFMOC98wpg
kqfgtt3B9T53YUgqLHB9UzhqB1oVY1gA+7NJbK9YFjYZP3rZxis2eOUTMcYnXWVvIM+IK4829oYW
Dtt4DbYHvmYjHOwhDoDIkkFmEB6hOhqDyF1NS3iHTxsjj43qhjnDAMfjUn9CKSgzVgxFbPqn6VwP
wnnSolGuRhX1CPZBkVpOhEahFfVO0wCCJG1NwsKp4T2vLD9gXvE1NEyFhTEgtlZgeFyNIjXLW1jE
emTTl4DjTOhRd1FbGFYNCXI79Rd1OftPw6w64NSB47McIQbHBRTXuzXrp7d6KuBxU4L8LKgubxLd
bjqVykAOBUB4ZvHpw5ICsjzpvXQ1jbqhZQsbns1PRCGw2mqAY7QljDecG38ni3MSyrruI49OLWZ4
QJIXVD2BDypLYm6uXBx/sEgtijFfTVNVYpumSR1YWrI0lD0vgrTywT+06ycywT41cD0U05iE2Tww
I+vMNUJdgONqwqSbJ/iJhMGVSxWKrWqD0QVPqQfHNC+7ZWNeBkVfrIQdwwkW6yIH/DCc1P0OQGTy
QNukCkHOxTdqDQ30MzLoMgdNIatnCIoWSzERurB5HmPTxt3OGUcIHcaieVRofa8Z1L83wEgmqwJm
34En1d8JUxniwIVRNJpgDw4I/qu5chiVPlOLZMhifI+GfGtmsypOY/XWFNAyI2b2ALRKvKiMTL4h
Hqq3Ip+mCKG6vq69tNt68B5HkHCtJoxdld9JGpsLyLj1XQhBxErWa54WNbs1elO9Q6qYBrptWQhM
Jb5CacZvbVt+mZ1jLx1EioDknIbDSOGZbPT5ldNhkny3/2MxuSXKfKbCaoAFMbydJzKYhfSp04Z8
RP+boVmBio0Tr03WdlEs0jqE0CT8i2OfbqbUgQGLU3VXiM1VUGVevch56+5xwDV3iuX9tZ1DaSOn
+GZ6WrtZWOIetlK51a9imqsbfzYW9tLRo8hcpQ4qr2puwTy23tiQvUjYND8rmdWBPXrNTYHIEtAs
A0+rQzYl3Abf04gU78HTjS8WxjCy2dW5+tNJ4kb4rTjlOziNwr6U/EkKNPuiQZC9JcduXBvOkMv7
wTLTr44ivxlYe9369FFaJd80eirKK6uHR3hgwqmhDXXdbgh3t7mjcmxw2LE7dvuWePJBZE29NvyS
hzRP4f5748F5HnLVyyyNV23XD1e5Y1iRaYzOFbTTJIyNIS7RkoEOS15Dtqw19QxUwjnOprILaQXi
eG+Xd4mGx3Rspe1iNMwB/6KL/OSj7dwS/mRGu8B+gf4LHM65EFkw+p5e4Qz+yybzUwm1hJ5CBRA5
OgC5v7IyL2pi+0/CKhLoPAYWH0y+AG7VoHpkJQp1PA38TOElHFjXo8qGWYZ0aWiZOUKoSr/BhCyW
o8g7dES6F5Y3PCyo86Ynm1/n0r5XjEIqyhN/y7ry7rKE9H9AVSEb7sX9XsOneWUWFfj9hsqeKvjl
LsqYTOtEOMpfTFZBslto+DeBUfrJDWl8DalUsJI9V9V+RNvelgGrDWRlOZgACx++5QHxcNLZVV+/
o8vJ7cC2yvJVTDgGA9KwdGdBSHYKDd6wj1657Rs84N+hyPqhEicOS512yOgyWImofTzV47ZpJRLC
FKFnQzo5iKjInYKEWabGNvRwWP0ZPe2tIEo9fCCbaCNUc+ygtDgaKZlsm0WaGM3Cjotp4ec0uwG/
vb2npSIPnXT4snGEjaVw8jzMkg5e84JP8VMuBRB9Me0KdyN7t6ZBYg1aR4lr0KVByd84lcN9Qaun
1nHKBUIy7hKEN2uzcmJIodTACw1GmXzAFloieW2dFrPT+emqRqgKFUAB75bR1je4T0DDSxvpqDaV
VTZ0XwinqtZQ8+Ri6SDphYh3nC3zosmjnKd7NNz+1DnSv9rOQmb3cCqPe1w0fP3X9weJ8G4j4rj4
9TmWf1HmXv4CQJa30YJmizEDDnrCN72TjkZqXzfynVNb7g3LuG/aASgn35W4G019SOwen0IW4+oj
qtTcYzU9uTKnjGdxUFdDYtzQqaxSyOMPht8ja0U3QfZNg1xSV8tEEdBjesN5G7BAb3Hh28mtLVFq
hn29WhM+1taVGMw7dDIH6BIOrA5LqyfrIrNZv0i9FnWfZEIDBQBu665xuAd2UvFFMxt5LqT37kyf
KyhcqvR6SACwCUwUqJ6Nvk6uOIsTFQkKzQqjcqCTBDJAfe03JYIOgn76MjqJFxhugXkAMAdSWqIG
C8Fk9QL0nw8Hps4EeHTkxtboPQjZiaBr0wYwSc3DPMn2xJzghN5Wu5LIpxpV/WvLF0j9Ei1x9ntd
GKdleV+TsgpH9BVfKqd60CJFkkZ6N3R6gq86rdMrk0JwkpvCW0HSgeJjZl4EcHJ1DTlD0m7BbaGB
Z8VNdZuotCnvoFmxhfX5OwG6uN/EibS8x5gQiA1p0hdB3BRfpd3vCSueaNPa2K/W8JISWzx5RWeK
wKCTfhFWP94NTbvxysSJcIjm2PW+9z5w/WJ5n1Va9biHGGSdOLbxnlUZCaA7A7g3dxuaLrmrym0M
VZgXJ8Gvt+ra/Rx0j2PQYo8QbbYX0ySe66znYZXhuyi97rsbvARfWf1iqbEKTY1rYjo2deDChX3V
OEUVdgyUl370yR458VPqWfwFyuXuBzS80mttmw2O0c4tgmKM67u4pmMf1gUutwWIGIsC/ftND+0l
sjR1Em9rr/KrCOYElVhrq992lZOrDc9nVcrCwX0v9UHh6lX8bQ7Tdy77m6HJIATtlB+Tq3e1Q6Fv
PdhiKG/71PticWUFZQM45aJJexxKipiwMXY8QGw8t4LOmwflJ7RvZY0Fh+o6vfJl7YI8YzVXdk0+
yWh/Wn6fhXWFAGmX5JN24CRShKJAc0wGuk8l+sBjijlrYvmsAVEJp9lfD9ih4W9jaSMobDcJp9bV
BUoRabKR1dBfC2b0LMiV2MQ6McDds4Eyyehgm7B9dF5GARi9yaeHsXDcCLd+3AIVzxBY/H1L4hdD
cCNw7cJaaV6IcNKsWGvlpcs6i3v8NN48OqoacL0XM9kgztp3kNBlxDWy7yoXCNjpVN+NHsM7KHDv
cl0Me0Pp4iOHqdYruH/VsEaZqL3PgDYOKI6eIVSutdNQjnpqoFSwdlXLs5CmJN9AWsx+EnnC8YU7
rQRiDYZFAXJJ9iYAd7vSdFR9FNewEF/CcdlZDX2ztEVFXnBXVlEJDNTdALXMRVfWHZD3zPwoatlP
6yEBYRn3KiD8EkQKnIJ+4EvShJ3n65UYvVdMfRwgKwF9wkMSO2myrwtLrXOOwoA7rHFJXPpc+tek
dRWMD2Le30mZt9bGr3u96G1Or3nntSFazW1kKfmMqilbOwZ989NmDMbaf0oHvBjL7cBJ7U2ckZ2K
JZLzPPlyO/GGxMxd6JT5V6rF3dBHp350c7UTSSrlom1JEbZEtUVoEFJFDYMbZuvhriOn+NOFhFVo
GwU0+6xiXRZ0TRtnXRtT2YZIn5vAdfSiQXrlO8Wata8eW0unC8zJ/qZj0i67Rpg3LE2BSkQ19ttG
UeQjdSWu5hVJ+sgpZinZorrHNfSZdkm+gBd2ibyzy5bKd7sACl3FxlKork4NeZsMLm7K0nXLSMXi
w68kuzaLoVu0qXbuYstSj6pNYlw3oTJD3GxfSv2VJbW9GiBbPQUdS3FvJijzDKmAZXTR2ePeK/yn
yiBFCkiVg2pcwYcox3cR5tL0r5rCKKMMKkV1EONg+YpxijwBijGYa51lXwIpwk0yMnLLE6eJRjUO
AUGQudGeoPfSLC3UcUoYJg5WDI1az3j1qXqwtDZXbWXBFTaTfKMoxHRj0LAC3ld/vdT4bu3aCnwv
27k5xL0EEuYItObPOK4gLxoDRxRr7l4lduk41yPEu54tjVqY2Rv+69i3Th4NSet5oZ2Y8t5qMw15
AFsgD/CNFBXV0g16cxDQCs/EE68SDJW6L4NPh2goPHOrFBPfvG/gIhIjcoIrr/WrwHGwkgzX3eWI
6+Fj61DcKR1HiK+O5ZAL7Zpta0oKEV4I9oYyS5UMTVrtq9wZr3HKoqE3+cW4GQruLsdBfI5JjmDk
DKp/7DvavEI1RkPjEG7bSWv4d2nVEMQakDgyEAvdoI3LEeVD/x3FgSxMZNm9aCC77p2RJknoebHG
ayFVuXZowwnMQ2J3qeJJhaTPIC1Pveepa/m3j0roA+SUXoA8ctaaTixEZVgjeKSTtdCx82KilFdo
BFUHSu6Q1Evzr76lEr8+6wqUF4aMR0nXs3ezjp3naUIRiccKAdBP2LvEJfTG0F7zJ+7nFSfWA353
F41tPMmwQeEson4/LAALavaxjwuuOfhbOqRxOFi1G1BW40OsShUUFrfCEQFnKa06+ciAedhCwEBu
za7TS6rl7eAo9gAkW9YHivL5emHkFnYSG0eEWNyOm6E1VxXXqIUAtQuUgUCh6lozZ1xZpJweQJfz
bi0F46yptKvVHCi2slW+jjJSeUHhG0OQEjjkBKbUBm4YueWEjcnyC23Zcz0HKIyYc3cDjI5jsJcQ
lom8amI7d3jR7mJg61r9vqEF9RJAE6BjAeKIddSmyV0PmUWZM3TkIjNbJ5dYyefaGQCK/AfDMk8x
6zZqWQw1J7YrjUVnh+Ylodkzz59byABxAM8PN8kjQE6Zk9jPO9/bSfsTIRQb8eeOzJkl+Pf5x4BI
p3MVCnB4fiEG1I7WVnWVoBL38yAXXoIdYStQpJ88lH88NKo3OEaMC12lc48HogIS8oDbgQA2//2f
1hVF1QdWIo4L+PD1d3JJcf/06ZC7A5obQBe4k0Ib6vDp3uQzg/Ge7YABM668cv3z3JyCBQ4ffzQ3
uL5ZtEvxeCI2vns16Cs1rVzUI34e5tJbHH0HqFSi/WFItqv0lx73/PP/7/FHbV0qOpGgWcx2Qq5R
6GYXVvjsJKE9CQIkWqFgsB2uAQS/KocLG7+eLL08mERgfdeXtEfPTREA4nCi8XFFPNHwiYWZ5iJD
77sccTJOdQAry9/P0qxYMctfzmpp82v+s1F51lUlhwTuzkJtkluLsr5A+Tr7Cv8M4B4O4GS1zgR0
s3Y9GwLlRTG5BKA+NwKQ9LCeYODs4mUORzCagaHWRK3ds4A3ohNfIjecez50PWYLqxnrfoxrVr6X
cyZ6Z6dwHiJjd5VxYRHmOThE5wAWANQJcLmA0p+oxve5hXaqJd3doO50EkF+Qa3arV/9/os4GOYI
NGWUWZ74HoYRaCFESXEBfnDmi6DAJ9ogsQA0f2Jr0tQod6Rp7SJBtm/zMbLLlYXOcYsizM979vSA
gGYWYIrAR4O1CyLC4YJLx2RDKXzcLSzNN5Nd7dCrsO9FP1gXRjrzSmB/gW4E0smsQ3Q0UpKid01z
j+xM8xs9rVCNMdp5HByH/vcjAW82A4tn4PSJ8pjiUKTA5pt2cqK4DjSqHW4AOKDvueKoQqZe/Gtw
IQoaEI4AsBfbDoL0h5OIPtsE9BvwDmm36IaFvKSr/R9V5mhTA0hKAXwFd3gG1hwO0DIXt5QaaYjp
o0iXGHYRlrzwABluu1td6mQEs1/AjRpNnyQyRlMBDWG5gdRmc6NNL79CC5JvTaAMggT35xWKTO4d
Utdpw8qJGKvJcfp7E13aOza+w3EMol3OOjdtuSxIohZVC5YQJ8KtgtjOunui3WQx2sT47Irc3GYZ
Us+f9+WZ3QLCKYg3cAwHYPpYjt2HFQNxdMt2HmKpX+wnSoNRr1DG+3mcUwj6zGzFUOj4IQfAvjmc
2jEHF6vnFtuhbx0w9dBDjgFVralDgQqd8GTc9P2Klle4BqLOfCFYnXJ/gFnDJnVwMIGAYVpHEZ3N
hafKI/HOvO9cG+q8CSb4S1hPPq9DQ+Duh1LbBUWI0xiMrQp0DggsGJgeE8zi3qk9dxTxLk2SVWwY
y8efp/TM80GrBndhtuSCvNzRjLoTUYUTC75vanVXmeU1My+I/l0a4eigrUvpd5B35Pse7Va5MJxf
QyOhDgVs2YwxgzSld7QquQ1bpJ7lfJ9lyBLCixS/s78feu8OdhzwcsekNb8XPSmgibczKUAy5QoC
t/+DJfhngKOA1MWjJaYGAwiy7PaEXgiwp78fFxY0j4C3/c8y/ujxZJAxq1Ed24HZlwsIC/86z8Hz
sQKQzJ2vjsdkgNxMDFmr2NiV7k1lrpR34bM7PfQASP3vs5u1YE9yBGpIeECYdr739FXl7zNnWU3X
v12BwyGO8oNqbGwCeEy+t40I7KbykqzLmSX4j4IKmhty2pOPLIFwcW5X8J+zyFV5XSe//gJ80wFU
FDhXkKhODpxBpYUqtZHtq68UAOfh9xsINHMAHxEgEPvco9nJm5KWzeTne4biOA3ql99P/r+PP7pV
06F1pDvg8WX1v0g7s964jSUK/yIC3JfXWbVLo5FtJS9EEtvc952//n6UgWSmhxhCvjGQFwGs6a26
uurUOfd281haCz9/Ov/n1/HUJf/vzxeFjHWqiFGr832lWecWcAV1RXqemvk6sJe4Amf2KpkT8N9g
KuloFnHNfWiafuwk6ZtlfsmadtWjcLbUnHR52dJwc2Jj2mwnD5ciqeBVITx7k7Z5F6zarTJlLref
XpQzI8K1YJspvf8uRjIN7bTwfkw/fa8xCmio6NWlZY5QUxhFYbh9FabpGw59O+rDnRs3+98Yw4kJ
wfF1lWumrhunb1+r4bEPP32tITwFAxAENwaXjwgvj+K27D0KvMck+rvO1pq6EOvM+Aw60IBnO0wU
LezCMscZ2KCe5OaxlzfBLSiZT0/O2eeFBY4kmllB/JvHNuh38IBl0bBw7mYHAFsqTCTELcT35ysc
q4E5tmPHBJVAHy30bLoFC9NvFE42SCLuNYSlSCeK79PQrRQSsrZ17ModgDcz2rnt7vo0zRw2dD14
Y5P2+zjV54PIgPKoGQXOI7y2az18yqT73CvX8aclDGCEJGOJkCfEjVNz5bmdnAdCADukffTC/N69
SxajpBkveGZAcOK+6vvlQLH+GP0EVOQ7OyNYWzHtoguHTgySabkADAJ1Ffmh6fEjNsi3iu5WeW9J
b7VFPKZus1i9k5qvFt0LTXM7OsMG3BdFCf/m+kp9NBKc7Iapl4Q3JI8D6LB4tYo9uGkdaIrn9trb
0AMtoTMz0lce+Icvzjho+wCNacoX2degNrofbqI2P7rMdO7TvHN/Jo6Z3KWu/DVHE2OXqK6zkrRR
pZrbgkzTJJ4WdVFBUTHEvv3q1wUyZo3qP0PS26HyDtv+OrlrtTWNJl3hAUPov0h2Cjwhr7bIzTt7
QBD5Xmk0sGkAEm8rsCqoe0Q9yPXEieIHkKf+a+cYb3R2ypvrEyNs4V/zopEwpc0RPheRp9pTnTbx
rVZ7C4z7932WPkTv1w0IB/2XAR2uUQQrZsKPuKpqR5Yb7U1uvQ24+7JVF4awZEG4LCr0llXdZwjo
Skh79zcGoEJha9BrS5s7RZDzw+enpNGySuHzurQPQv9mIT7TZpaAtj16M3V6JeWL1k+tC8ij2YX2
howX3J9uFD15lpJ/UerMe5ENmI4kY0S5JnPDjQtz0NqIcuORgrRnrNrOqnaW1hh3uRqZr0mV1XtS
BupPs+seXSBzN7La2SRnpHBThFJ+64yVsg8NiTYBqyEcVCqQdHaV79oaUFVLF8Je0f1+PQR0xq0p
9lerPGrk7wVExKvGpb1iHHrtHmTSEj3pzDLiHpgEhXQiW0W8c0JaSX2z19809afzl6d9vb4Phetg
2ocsIMSCNE3BYi9eB3nt2k5iu9obOcWVDuyg7+8AiF838sG0LriZqSmHDh/oqaiUCYNIRqvuI8fT
36zB2mTx3q3enX1L9kb/EzAeaHAt20Q/JuC7uUmG76ZyMK0/WxLlUrsQQomsA78GDIMSXBAWEaH4
8lKdyoVGMdPf1CZ7LIt42+n+i4Jmb+uhT+SPT5oL0gnCAy1TtmqWLZzKmV09EbL9a144lSCLmiYM
MN9WQCkjGh1epPze08eFB+DFOEk9Tx2VKrRHE12Q2Ag/Vo1juJzeJ3KFzxJkIWaOM+/yaKfFRbjt
wui5sIP3XtoqVfQi68HCQNWppHG65tCz/uLbIGVIplJ0EFGn8UYnt/asNpR8s8ZR1qokgxjM8rek
kONHdI+yWz+M9Cmdp96yd2qQmpzAiIy2Id80duytvdb5OdYhPNyJlwMY7GFNKNvuBsj7UuwlHAWS
mkwUj37yFTTxkjQ792hVEqVh0hfpYdAhLKhvyvjGA5xw/SjMGeE5DqPxdOFDJn9uJE5QP0M0fFLE
/JHkf7odyhffrpuYPnEy8R/jODUhjMOOwFI6Jiby4C9TC25jZ2+7zpqZS1Rv1/hLCfZZe+TyNRoJ
eJmIKq9+MtqpKgXpoZWQ+Bv1tQ6DnpSgN9w+5/4/Unh7fXyCR/wYH7G9Ri89mk8XPI2DPkh0L/hI
i9HUlFcba/ikbu0vCx/CHh/EPqJTlFy7MzW/AATs7jzpR2d9LnVy8X3BCYS5HtUp6e6DHmkrtf8R
jQuHb26KdPKtCvUh0icigVtTh2rWyBIin9q6ZJaWirFzuxhYG031nBYNepPzXRxEsiKlcKYfImft
treStC20m+urvGRCLAh4bio7HgqbXVds7aY7KE3xHBTWQug9Z4b3EOxQysT/IDIOBrkZyFbWRAfE
VZx419X7ZKkstGRCOPJ+46i943fRIW7HfG9D37QnlHW3UbUYti6ZEo5+MYG8+oL7m3V7sTr/yexv
x/b1+soIV9jH7p1e7wQL09qLTBBFC0KwbOXoUKXbULsZzZVcrt2/rxuZ28GnRqan2UnCJqe+ZXuO
GtFx43ynC22gU6ZbWPs5G2R4AUXw+FGpA57bgFVZoZ8mjA9QBU9o3CVC4pnV4EYBWQO91QcLz/n3
S247+kaC/CBV71JfE+a/1rSRfHqizowIvqQvfTv0lBA5ynoLfliVFi6smUk6+74wSb4EH7RtMAhT
CzdG+xqV5sIIZqdpoikiGrEhmhKWOkiSNkk8Gw3HcTX8QU9otLCX5g2AKuAxR77dEYZgabQuJe2Y
HZrWfDCG/M6us4fCTY/XV2LmHrSoOP1rZprJky0bteT5YU9A/FgDNtnuR1Mlmm5Wg/ekK38E/h/X
zc0ujIasNiEtryQxGZhyNWaywqi6gD4Yy16p1e8M6MSCMG9uZshFVcnZQUntGwdmXMV8rrx83Vsv
uh2uguT9+ohm14knMSIfOqGrCOWqPINuHDPPDqMa0u8x/hy6gtqUKy0EENOGEgIki1DlXzvC1RKA
s8+NoskO1tQPEautSQw80DLbgxxvrVp6BWyULLxn5weHVCkwXWsCep3vDpIiReuZ7I6O7Eexb9w7
r1kIK5ZMCBdNUGRKThtldnDAsJt33luY/9ZZnfB2PEkBMolFa6M3W60uYc8Kjde0/eEUT0G+vb4L
ZlfnxMR0/ZwcozwZwUvkhHdZNq4j4xDUoFHN7370XQk3nzcFkgk6HYQS0Y2aJvTEVArRrR6Xbnpo
fGetZvGjm2S0fyjVKh71b0pCS+J1g3MrRNykT8EGTMTi41Ob4Nr6gK63yuMy8OlazmgijpbE3JbM
iHcCLlvxLcYlqd/DrFtpxT+GusCpNLdMp0MRnEMyZkNR6jY2YOSu1HxjxAihFata9rbm+Hp93mZC
DoTQ/5s3wbVK3phkXsyAHNZGL78aA4hvNdu6+cIRmnOqOrTp+EtqjheihLKaoAYre9lBTY17SfMe
aAFYMDG3OCQAAF3wDwZnYeIszxxCb9J2j5yMRsrnUfrafFI/fgrRKKX9Z0OYr1LpJJf2ofSQ9Ju8
XMEicX09lsYw/f3k4BiDqdMAx/d59q2qkX7PtqXbesFPz606dC6k9zWeeqBMz620mkLPhtknB6VX
95L+DO/GRkv+yT5Z1vk1W3BREwGaULqIbqCCKwAi7Cg5uNJrYNy6S7mY2XGYeBjojj785vk4tKSr
nIBWqoM87us4XzU++d54//36msyFH/BCAUUHZk2qULhgyE56PewG2UEa07Wf3zTjn1qBbGe7sTRv
o1dLgedHLUq8RtliwE0tiG8vcuSZZsWQHsTZAZHQ8d4iG7sOpVLbyL0i7UO70G/Mtv1CsSnb5qox
bD3NDLc0Tcirkkb8lVKQwRk00vtqIGXrQHWyOxfmqM31aZnbqigtgFmb3ngXtIsWvQbdUDu43PRr
pObQQb6rzW/c7ac2BH8Lm7ksKbKUHmT1IBXPNMFAbLG7Po7Z5T0Zh3AYqAGlHi3H2QFaqztL7V4t
bZwaLe+KMN+QdS0QWooWkqVLcye4kURR27izmbvyPbGeymTTFr9jAYAYb6QJnSk6Q9KGo6UUDiFf
lqyL9tZv/06H9je8FZ72XyPCMPrEHq1hcLNDm+ZrXQpgWylXVfh2fYFmJ4voDlwuJSMi8vNTbtH6
DluFyQLRxNyN+1G11gpPmutW5q5dgi9NJ59OU4UleN4wL7SmGyxivBb+JLhWsn3ilKuhePPj79dN
TdMinu9TU5NbO3Hy4UR3bTbEen3/tWuftIXPz80Xrp08NSXPSVzr/PNWasRWBMqKzEv84NnqTum8
W8m3P4dc/XDu0I9B8TK15F7IB1puQY6nHTmbOuQDyNC/SLb99/WZmhkKqTCWAwJ1EiIfufiTmSoz
L3UlzYoOUf1PHG4LZRdZC7M17R5hMYBuEpfQeMXzSHw+OFkoGZYhRQcz/9m59Co6a0eibz69hSBp
ozjPxZLG5sytdWZReE1EEW+0iLVh+ftVpD0Wnr9KRnNtysPCnp6bPpTjTR0xXYr5ohPwgzaRA0h/
DrWUrPpwV0LolNgLYdfscPQP6UI61tnX59sNJlx/tEqfZI/3biT5PjJvwqreKNmSSsrsaEA8fohz
AzyfjtXJZmjKIoXOhc2gS99oMl0p9ntdLATfszZgLQe+SdEeMrpzGx7cF97oszYo0Y7SRvOf5e7H
9T09N1/TOxwE59TLICZNzKwIbHS0YrIZxho19pWs9BsZXotmWDg95oyjcRCDsFFApFBEsHc+Gshl
2rFsyvjg6EH1UpjNn0Xiptna0MIElFYivbip+wzYYycdQnoEpNjYZcQlcArA6wYCPHmn1BdtnXqs
VkUemjwbx/Q9cYfgphvV6GdMMn/njKrzGJmldtfC5gB1FMwkRm5QP5DU+gbBlf4ACCNdlV3X7yNJ
Dze84dpDiZjEY9tJ9BbLMCRlcS3dm7kiQW9Rac4/ct7oPVQodrPRmkbdjGPR/ax1JGm1fOh+lHBg
fPESI/zHyzLnJoNp6M7IEmlj08W+B6HzJWzTdpV5o3cTSOa4hzBc30FoAOWE5I88SltEn109uomj
IP3RaDBdSTCDwWYDcgeqyqVWtNll5xwiL+PwBhKXvQoh+0NxnLNY7BFreOqlVR7ur2+t2fWG+onU
km6ABRIi1WyMLQ02o+iQAPV4ktNye/37l2OAt5axI8owiUeJfRimWUipXnECoUv5AVPCti7jb52v
PCSqteC6LocCZgcRm6mBUgYHIThJI6O/o80jTO3dhjrIwgtIxO5ze02YICqhE8qCt4Nw0LNMGaFi
ojyRUDSEMLUieClGijpZu4Ob787L+vu+lP8cXPshjsY9Xbjvchgt/Iy5CaU2QmcGoEPbEZUA5ChF
D9kiGU8bz6EPwhu55R1uZNUNfIrr64t3GedOI/7PlnruDAzge5oRaNGhGctdBl+dOd5GI7rh5atd
2o/hkrueXUESMiABVIDG4sUKUbqlE78zw627owfwoVXNT+93hkTygl1Jr8eFMJ4SlU5tkwBEsBRX
4f2okiWdk9lBTFKepBYZh5hXan0pDepOCw/jzjHvyiWo99z6g1RScAsAOCgqnq+JJ5VqZrTU4hK/
eY5jZ6uEsEcE8BSUtrUQr83amqBo09VJVUaw1UFrHzkoJR/CMexuoY7rd6VV9ZvWguXMd4p8AZsy
fe88sKKbkXc/DxAwtbRunY8tagfXcUBDHHR1H9lwc5G92l3f0nOrQ+/NlMHgXXBB/G42BX2NVoaJ
3rN2nqXm2waStYVH6MzLgPAJKm36qHCuIuAjVpO0gs+JitnwFrbrGjbCKFxwd5c2mCziTIP8LAJh
Ii9xFit6BNUDpUxAinLy1Sj+tsedQknIM5ca02dtTYJ8lAHxfoaQpa9qIO5G7UekmpP2zSTduDZ4
BFPiggp3D7ua9ffo+saCq5vdDidWBffjEHgoLq2Ph9rvb6YIYm1qjbJGCTZbmMtZS6ChUP+YsKti
1gmmoCiqQi86GNkfaV9BdPCqmgt46xkbbGmownXWi20ubO4OGpqh9J3gEPC8GtuNk6obfSlhP7O9
z4xMfz8JeL0JLBGGGEn+Qil5E5KPuH5+ZkdBhZZlMRiNGLrLQybHeVOEh7wrNnUtf8uH+FH1moVc
xNw46IkBCWuSar5ANIIEbqoABPYhgdHlixQcr49i9vMqPhQAPJlLEfljq21NUM3nXQiXzRsVjqnr
BuaCBV6fUyEbkD2ddsJqQwhcjarcBwcNwt8HoFRHYPjJriT+hJmW8N3qs79LyTAe4S5pYb+t0zs7
i82HvA2VJYjI7HABeAOq0KnliU+UVBqgDer14NCr0qbt20e/c79cH/BMqKBMD6CptREUuHiChq5U
ikFi48XaV3pINrGs7/3qoQidjQKfca4trODcPuQBDkQMVnDK1cL8+rkZt6mVcDW55WtilE9OEdzU
nfd+fVgzN+DUeEMsRQFipkjk9kNT51pwKN3yxmvlP/3MBaDaH4JG/+O6qdkROdObCwdGFUwYkV0F
qZEFdnCwio0lA1B46qr1dROz++DExPT3E+9QTLG+TKv9oe2UbDNBt+Anjpf2/pKVaaAnVsq+9GSv
sHB00Y2qPRndzf83imnNTr6f1G2ZVTbfH6Fw0uT+xQCE/HkTrDqwLcAiKt2B5yYqQ2vhBHdxP+k2
KTfhQpwzc52itEmSBbA26EaxJ9bTKvyrbpP+qm9U8161jw6Ecv29pX0+2sHJkZtAaXXSXRHGQe4y
rPs68g8oMO1ax9lqWvy57snpVYQJMm68HsmBiBcC2O+aBoDAP/hvkBB/kgrk4uvCWsfOEJhewNed
Gnq6h0rZXl9oEZp7YWBaqpPNVObVEBvV9POVYpMhGxhVyloKB9o+kIby4ftKmv7H0NaPnt5/yfOl
dOXcRQEiCWlX0HuweIhK1/j8uB6awjt4kfpstPA5/p3SbqLGUMbWQbwONWOf1ugKKhDjecoxUn7j
vJ7+ApE4icZ6t9BTfkFl6i9y5n5pA+fzkRwINco+7BF6wkSYmmfqRdeVqneQnYdeekzKw+AsnKkZ
94kJWpwV9AVx14Jv822zsGLN9A6BsasS+KnupKWewvm1Uid0PoAY6AIEqCW8yFEDfYZ3gHA2/UO1
WsjaBqW9kexaegD27e11SN5WmeVK684hLeUXcHJbgyfdRhoCY9f37uyIJ1VDC66GKdt9vnW7PFNL
uBv9Q628xMm7UfzwsoVErdgMNR0PZEJJccOrRR+ciAdDCLglMk6DA/72O7XEf3xPh9PuR100O8VM
7pu0/AJxG6ITNd1F18c3c4+QHCZmsR0GR2RxPr7aBo+uRbZ/sNtg3X8bA3/hOpydwBMDU0xzcval
cqBvk3aVQz4+KBGyRFQLP9cE+Wv+oOoAMQHY7SJcbuTOVeQqJ9Aci20HEVxSvP3GLNkwndB2R41A
DDTtqEnrSmqDgxd2LkpHqClnMeoD/58V4XTVoa7RaIaVsFVXOtCSplAXTMxEkLR+06lAMpJKtvie
dXI7c6wyCUhywwW5CuBpPIawaN+Pox/dDLkyPCP4oW40q1/KHM5EeVzysMzz9CMvIJbrITANnU4n
WJeK5s7s67vYHt/Urv3iDfrChpjdcyemhD3n9sBQYSInBLNqd9U2fv6kZmO3tuVwaXvPnh/KbBAr
IXd5gQ0ejUxD0YOo32r26TGqF8KwuUmj4RNlMjqhiFYE9+MGkZc7zRgcaE6Ms/7J1h6UuFkXlbkQ
xCwZUs+PqSaPMA3bGCrjL26j30vVK4h9WimWUBRzE0YPq0qy2jJ5dwru3e3DOkwzyT+48b5Ub4aF
pNDs50meECNBvnKhGTZ4cZSM9EmCGnjqvrjFb1yAgHY/2ldBTYni0ZSNciUccv+A7AhtjKOXf+k9
o3swS9pArnuD2YsQvXP4gTiq5AGEt0o+wK2a96p/GCqpXrspkL0+isony637fKWFysoP/H1vIr0R
NO3GCBE8ySPZ/KF1zRLBzBTDCknDqef4o2hJgkoTTlTvm3nXIDtyaGIQg5Q56rWvjflOsVN7Y1lt
MsmvxGicOF8Qx+oXvNbcecYqIQ0QgAnVcr45aVOCzdi1vYPZ2/dKHCAO5G78eH99wmePgMWaTvcg
CTghjvcTOM7HNvUPclb/Y4cZDMDOj6ig4FZXC5mX2QHZoEl1hTZHGlbOB5RxIxudHfoHJXLabVcM
+XODrPpdV3RL8m1zHn/KYxNd4PYvGuwHqWmLIWAX+WbTP1cx2BmjeDEqc9h4dKE9ll6hb7SyGBae
LLPbF1FaaAnoiptqU+djdKTALOSw90FLpS+572xiGnPqeIALMN/UlCFjC/UUq3LoqFHrDZzJO3fQ
Po/ftaHvsqypdUMmmyYsauhndj7mccKDH4UCuEm8P4qlF//cxjmxITYH5RBvuaqNjb7ZZ127Msx8
ZQ63WhcuuIQ55wZuhBZWEloGhE/nU6rSFaREqUqJOrqx9LWVHD9/AiYmCVBI3M/wAJ1/nxTzUA5m
mBxiv91XxTtlUfhkv6pLDF1z2x/2WBPaQLjwdEPwJp6KdlfrDslB88fVxHgIploC1PP50fBIwYMq
PMwvhAsNzUs9J2qTQ4kQkAqPyy0sbvqS5t/c4p9amdbsJL6FfaNMNa1LDh3KQaVRbuL+r9D3V6n0
/TeGQ64ErC5ij5b49mplPU0TxPcOobaxynXtoEv111D/jq8lYzK9I8mQXaRNXBAQpVlU8aFR0Ixy
ShQHtPrPxogWXj1zewAbH3xlBKJiGTIMes3pobY/pGPFa07zipXmZPsxqb5cn7dZR3RqSdhtwCXa
0lH6+KBocMb3EepC9kMnOasoNm6DwNyYnrwbR/s4mgbaEAHCGsrCwZo7uFN6k6M18ZCINT6vCitF
isf4YNn1n7BZv2RwaywMcwoHxCuaggekd0CygMsJl6SSGyheBWlycArjTS/GTTQGEE0wvChbc9mA
V9cr2Dn7Bw0YUNQ7d0kW3vbVEg3D7MLytqDsS+fAZa4lhBIDOovkkKkFWnpSsUEZwt9UYICvj3jW
EKHIB56OCEnwVlESBQG95Zy8PoLVygi8HV2aEGu4je0u2JpdQMCogPem0ECkqYnG0qtR9QOZXe2d
pzr+jaiVMuO/nxe2aOJartH03CCtYq46hEmab9fnanrGX2yOSYObJBS1ebFyUIaN2aaqlxy8fPxu
5XeOuZaS9E4bjW1X1dvrxmYXBro1KF7AiVygJxTHq3vFAYFo2c/0m6zk6jmGCfG6EWXeCsEakQ0i
wWK7fdUETgzNVYoulByvnGx8Nlx7j97eTvfanR6gorkaVqjnoUWljtJj5ivPbubfVA1099d/y9zs
UkZDEo7sIs1c0089uQMS1+28VKGR3qaL3hmUP4oM/a2Bx8K2L6yfjR9LvzHFFGSsD5AngKLJGZxY
DOUOzhmKGYdBephARU7wrqt/XR/V3M1mcIaBPZrgEkSHkiMPVLc9Mb9m79Voq/g71dlrn1Sx/Uje
TBlZJO/JnkPwez4Sy0PpIC705EABcY+y4R5llacxXmJnmAuDDVJcpIemgNRSz80ErkKo7TjJIVH+
cEx/7Xo/ZMR9fOu9MZNVowwL23POYZzaExZIRyUN/Tsbh4FAjfFTRYrq+urMGZgKAuhx2xRXxR2Q
tZy/woime/o28O6Nl9/4/MTXSPgMc6b4GEoSu534LiLi5m5lQliSF0sUdbMj+M+EmBIn147uiQ3C
N/Xr5Hboi/hJ9b0l+q/Z7CrREh1vFABwRtPhPTkqnPahlEtgIkaQWH8Mbh/cSIGUrA0dVo0+cqM9
zEcKopqxC8wn0HdpMyCEc30655wVaXNKtxMnOk0r5z/Ca4smrs2WaEca1wB73qOxv0kRvbxuZm5K
J35TlbgK8JWYMrCQhlXGZGpMc931QD6gW8pKLFmY/n46m1ShJD3AQq6t7XjVRze/MwKoKIhhwNvI
wvcNt7J9K5Piw2g/xshxLmQG5/IYFLSn9mFq9Bf0X7GWtWGVE922+oMd1ivTMtbIjq24G3zpwQnV
taEsBGZzbvTUpODgPELtIHMA+9aEJnbWr5PyVqWKp7ULU/eBMBAv+VNLwiYb9Ro4X1LzPAysm7SM
btCH3DZJuGsC466DIGUVW96dDbWAI9Xf0tTcpLb01rjhwtN/do8QghLIciVyN5/vEctDWjTrCO31
vvrixN0dSPSFsc6ZoMOB8hCBH/8JJoxCMrM8ASZKR5b/ZruJiyBh23+9vhnnLg0a9KewiVZ6Gp7O
B9JmYGYGe4wOvdlvfO+LHpJ9fcyMh9poV5b0et3a9DVx+SYWZ5A44FkgsD635smjV/UJqDnNTGGH
ax1UnJxbP4ofvUi7d6CSXLhC5uqyE/PlvxaFw+ZIFfXzEHTbEFaPbZ7461Qu74Z2pCshae77wttJ
rbkayhYtUDRPV1bdba4PenYhT36CEDqpyTCOwZjArVGuem3jJwvPzPnvE4kq1D0MUELnk2q0GlRA
SsE95r2q8T+jlC9M4pxnp0/lXwOqYKCOaiksWbUgGRAYy9JbiKD/0fQlsgVhd5DSJilJ+vMjOTMB
hs/tBH45GgMV0UMePufSPzqk8IaB3miAiO3SxhC85IWt6VycOHnkobVAluk+Hvo/Uu+no8HXjqqo
4qbrOHmsqntlqYQnOMkPi0RlFFjpiyD7JOxEvYmgC0Cy+aDo2zrY1tkTmcBRW1gr4TxPVggCgKMR
a3IFiCesUfISUVTaFnXtzmCPB9vqfXBu0Eoruu/X97XojC9sCSPyap7bloWtDDqfOKGYNx50HuCh
9WNEPr6R8o2v36fdd8c59tEO5amFwQo7/9cPoEcL/CAIaYpI54vouQAtmiyBZeTOkrdduuCBZ1ZM
l08+L+xHR8urUhsiyD/yB9qX5HAveXe5uRCGCqfrYhDCTiRZD2Ssw0qR3Hn+ZtRvG/1zz5zJBLwE
bD5SJho95EJSNe6Lxi+MLj38HWd/osaG/ikN5JuF7TC5gRPn/ssKncqcYSqgF2Dl0DMGvUJF8hD9
Za1+wAQYWC92fFeF6FDf6c0Teri+s3B9zbgMusj/tSkmSFxz1JIW4WZ8X7Md7G9R7mw9VV/H2dF1
FjIYMwt1ZkvwsyGq06Pm455sykBdZK104MvK8H59GmdHNFGZ8FSjK1BMHKcIb0e1waFSna9Vshm7
jdQ668ZQ0fn++7qpD57JixXj9ECVpeF2xZwdtNNWJ0991LV1Y93HB3gEd+ZPlC/j9Vuhvxmau22b
L+CxSbuhNu+ten0bxM9O9hh7m8BFFPs5Hp7D/rYIdtd/2sXJhnPuA0NNhwJacGLw08dFLUnol76i
T/teql+01Pz5/1kQnFf9rwW6VVPn5f/8unDntyWVBz/k95dKve2ijQRm7vrvN8XTJszQ9PfTCwye
k6Yn3/BqKQ9xBsEv0qn30dKZnrUyEZtMwBCT9sdzK61SeCZCg9prD6noCl2+G9WlmwJRvLTp/pFU
Z1d51UHt4z+VsNn1RnGEFe3FC+O9adf+hiZQHwG3TzabsTVMxeT/BnUCDQIGwTFHmdsDuMz9Y+N8
M80v4ecCqovPC4PWx6iOOpXPl+bWTHZL5crLvc1kTtcV9SF6pUW8VREFueb3hvtqjjdNvw/7hZ0x
/31a/ag4UIESQ/ogLb3WlRT3Fa7xFJnPz166cNSTw5ro6gnjdbHHW00LJbfkynpFxKe8z/wFLzv3
63Woa0n8UFm9oJWlQxnqs6F3XxvvbtiV/efXlswBPo9KO0IR4lWo5JmRh1LsHU2exCoH59MHH+K5
KVgmpwiNl9j3qvl61ccSD6eATm4veyukhfaPufk5MaALJQHEZJUhLW3p1RtWobdPs4X0wcUtx/KS
mZgKGxThLsoAvcd7V4OO+eg0+0FboeQ8GL+xQck6mDL3tsJcTUM8cV25nNMHllfSa+V9dx5Vupo+
6xrhwKewRwMnHOg0OJ5/35DqWhpyIzjigQZvF1F2G28c9fMb9czKFA6djAIJ37IuNS04Bum2HtZF
ujCKmYU++77wVo7B+UC4z/fr8rYObqXu//y+sAr8ckLbQA+OAyLOO7vYf3oRuC4cm35zXt+UdM+n
JzBstx57LT5m6UY1V/E9LywpWF83chEssUXJIkypexLrGDo3UhVlDNsMRlCtWbn2Fzd9CKT70ttB
C3Hd0syx4ERM6BxwFpcAzCRocssKm+qY2E+8EyNppTsLOaWLJymJrVMTwo1eZH7ITVxUx8jMvF2f
VsnO9obiUQ5G+cWJmmNVGcGbqbfRCtlkfQmaOWee9wEQfxVWlYsCbm2ZfgnyojzGmmety7HM1qbk
GU+5atXPYW40e3mkTdgJZeO2IupewAvNbHcI2/4zL4w+9eVR1iWlPO6K/j2SFqLqabedRbrMLb2n
6CMpk4SYmDU2it4Y1Forj73ytRyPBQLKiJRV7a1jN1vJu/38ZqE2MeHHadu8oHKwfUqpamuXxwbB
bJT7NoXxQ8uXYBkzmx+RXwpkZO7gbBI3f1ynmW1nRnl0ywe3DTZ98gNe3ZXTbK1PpqyniIg+E3Db
NkcNZQkh4EqDopg6v8pj5+evpenddYa2cK/NHbCJLoSgCIipIvaWlWnQj3ZYlsfM8dpX1/HVl0ip
JTh9JHnhipvbDGDdGQ7lEloohfvBk8NcDrWsPrYa2HpLe5dc9aYzEaauEw/MlvLcu+nCnfeBXRF3
oEUYTdz34RAFVwVSp6l1CaOJkiKP15k730Qv/ueo+jsP+23TfuvC5qUbd0FLN3Ye3CSOvitq6/Xz
m/Pkh4g1qbroYEwZ+SF10KzM9jBkcFUU364bmXMmp0aEKS6avEK2tqyPTb0ZpedouDOsvaRoQKGO
oX9XLZ3vOe/Bo5nzBraLPslpd51cxkEUoRQxMCg59ldlTTefu3DVLFkQ/JOVuq2iJ2l9LAvFW42G
Ac+/e3N91sRC3sc5Y/eDSgICdVnIAwYgd7oxVMdKehnd+2zCdCkvTvGHoqU3untTBflKAUt03ezs
Yp1Ync7LyeS5VpWk6TBWx7hP1117m+pf3e5OhqOhS9ZaE68Kr9pcNynm5X+NlF6MX4BbioaCTVit
Hdql6mMaVxtZuU26P3z3JXf3hbdN/FvEmFah9KPKlsY6u4wndqe/n4zVC4ZByb0Au77+rEbVNzdd
Si3PeTIonahOAg+hCVM46X5WV52Uu9VR4/1iPib+vlZ3C9M3Tc+FN5kmbxIcAAQuTp+dSnDHNBxi
VO6y3lmHzsGsXtTmASzJWql+ZtbfivcstV9oDEj8BfNzkwj2iYLDJHB+UWL0EskZC42zMEAf1Kzr
z0pST9fN6feFs2aHQxd4Ot/XtHWcrvUlUt25C+D0+8J1FrVZhABsiHeCjXjrhlG2KXTQeYWloBPT
g5/z48E/SqP8/45MOGq63xVhbDOybBxxIu0qyW6vb41pbsSdwcLw7iErDnBM2H3KYHOck5ydYd44
5le7IsQ5BMr361Yud4BFRytoq6kPnGecMI4QrjJtCPXqqOwkrd3E6lLR7PIQTQbQApN/XdKCQ0ep
V/f6osVA/61296pcroh7rw9i1saU1IIkhnBNZPXSu7iPgGNUxy7dF9E2VvedsnBrXK4Gw+CRQtDJ
u/oCBY/YgdvqEiYye2PWG9njNtxG0ULsNLsaJ1aE85KovVY2ulQeE/091J6dZHt9oi4vCEbhTCTo
v2ZKWIym1wifc4MLoninSkf0su/VbNXHD0l1MxRPtrIULs0tzRSZ0UfF5F1w9lIOSUZQO9Vx6PKN
pO0sCLarJT3PBSMiFlxptZ6uXas6+vnzaKBNtqmUhWDr0tPwXJzSlaS0oHUXc3FuGBZ9G3LeA/L4
9dZAd8qE1HPT+Ztgied4fjj/2RLOpNzbPlCBhAil3luwlum70N5c3wiXT47z4QjOBfR8P5rQfB3T
oV6HNcRxFoUkQ12pYLXL8n+kfWmP27jS9S8SoJ3SV8my3WuSVrszyRdisoz2faP469+jvve5kWm9
JtwzyAAzMMJSkcViradkLumGlXBGzxaDXcmoR1zH9sXRC4W2TJR7tY68Ttv1zpFAEpX8oWH3TDaq
eevaro5NTKmntAFAIoM5aQA7KvukA2vXPfSDZDdlVPRzW2S0hpYTC1Rg7bH0W5Q+xu0L3qLrZyYR
C1swFepeTwZgzGIPlXvX3RmO78hgfbb0z3q7lt9XRhWzG8tpZoiFY+71CcjhEhZk6y8srtZvB9Zz
2jVggX1l1FdVSQp2c/2l8AB9J4gNiMddVSbQaCbcnAkVgHH1zLtf189gkwD6ZxAIQ2ICU6jPGVDS
2FCnxkD0KP0a79P67QPLYyCYjQcTYG5idKNlajoAiqMLTQZceF+XKLHNr18tv/y+2n4TaU+HMyyv
6kqASORQ7K9//+ZFeIchQ0UfDFrBW0yobsyjRtuQpNV9yd9axJ4QbQiGVmabbyqwJULvIgCwIL6c
szI4aqO0KEIKtSkNVDtC83mVe63OCq8fSniPsiquDZduCRiCLWBeASpc9AayPkW42zbbcEQrxmxO
fgqc+whVxuQ+I09TgR0dFVRaHT+wpUhvLKPa4Yq8p35XZ0aGhEYDRTRvyloP6Xo0Wz+XxTfnRmwt
+HEwCpAaRBB2QRATJTua0mRGLReClhk8fZMGSabfZUwGG78lgjrQ1pZAMjLjYs5MASahUhKjD22C
mSUWnw55wmUAFlvCsSYi6OPaVMZeyc0+bBAUHPT9bGde13wDLGPdSuzCy9qZZd9WDAlauSUNHdqU
gFb5OaavU5d7VrKfVQxLVUOVPCL80+P/c0yd4XSXFB+wGIEpjy64JaJ3kSPUR+RWR+SmQ0uNfd4N
TyYdv12XwK0jwyippSYNMIkXgC5GV2mZ0RVDiLCe95lasXd9/S2lsV5/+X0l4fGUULMzsT4xYj+3
uac0z2QISuNwnc7W+4laNDgJMIABISGcVN4QZ9CLagiB0nXkKWZKAaszH6YP6EADjb/A8UEYCw7c
OTvq3DlWqpRgx9aBvLd3Z1/XvQ4xuuvsbFik0EPIy6DaE40lYuBlnJgRRbHKwsqsfbufAq7dTc0d
SZ71dtfIbNINIQCSKvxDBKrRCyACICkpm9K66OfQjn71flv+fZ2ZDRkAzgKm/qAVC+7oxcOX2vNo
xYRBce/Gac+Lu54foE6vUxGnIixKboFzwKwHAHCgvU1QDIU6kFwZOfZsGWsandKa7UrrBXX9JnnG
/EWrin1U3QFVl/jVXO0Areqb0c7unu2l8ViWgd/k2gSwKfAn8W1iCrgy1cpu+mQOh+JQ8SCbUGJx
n36/zvTmya2IiPKYmaM2qekMBVV4p4p/wPkGpt0fJoQ9TUaEXayonMMUQ1PR1V94xo3d7v85thUJ
4eaiOQBFzEYBFtKfbuo7j4rlJ6jz/XcbtWzkSg+lTJl5Y+M04u7IEK/tvlxfX3bagsliotEMjXk5
Nmq4j6sdHZ+4++iS4N9RWb5ixYU9ZwZJk2wOMRwbcFW+NRaYyH1vynIv22KF2wqTAc1DYh9ZpaMp
Wo2rOeycnUZ8/fbCMVzVBZX3v+sLfKCmQUucCWKl8T0zjmkucRU2XoOz9QVLnuZOgaKDdg4jHlBt
34xeLZsKskkCLRNoMAUuIUBXzo/CcKIijwfKQnv2jDqYEs+WwZVtnsKKhLBLjdGyoiuiOSzaZ3vy
efNyXZpk6wu7FLdGZgEbkqGIxCfjDvfu+vpbW/Q+Cwm1pgaeZGF9lSFXOPY6Dy37JVV/zvXopamk
vmNZ4zyQCuDQRe/j1QKWogjuMM9oNmZJrYYoavUUPYzKGESOhNwnI9tf52drvywcNUq2lnSxGM7X
ujouqqlX4ZY8dKrid6OsWW/LD4GDSFD2hCTkZS9pq3JWRfBRwsgE7AdueZlpqmf1hp+S5BNJ+UHR
ux9LGw1PZQV1WzYH+AJczYL6cdE82ltWHzWobgjdbqnSdtJ7PbrPzb1LA/3GNuZ3pY/sCyxDNHbA
thVuT5FMQONSIj0cTHU3oFaxlU2YWy6HKBhrCsLl6Xg/0pqAwjTtoud0z/6Jbpwo/V8mDKDQQPIA
6yG8XNNcYipHZWqhWuwI9cvsmEYSB3FL5Bw4pEjBIUkFl/hcyxBKTcatmIeVrngYk+31RHJJNylA
lpHuBgAGOr/PKSipUseY8cbD3kmA65Z6v65fmi0lgOyThcABzCBwcb7+rOUG+qJhW1p9GmjFE00V
QH1/YJvWRBYmV+8immoRrujrOeTUoxjsfOOcsveTXq8vHAPAYnjauGDCiA696jNrd32TtoR1vb4g
rPmsUyst8V65cI+0mnmW/qW3iqA2JOpy67SRIkCsHk4FuhoFe9HQKW0mIK+HWcqDVO9ws29nBcE5
1A1iRBHKp8VICmwsRiZjmhCGyvZapT4Z/eTlzApQmiJxj7fcc3ToAKwefTSoehFvBwbLGLllNFPI
aFfuVJdpXlVNpmeWjhqUepH4xqh3PlHaft+Ytftl6FjzqtulcgRYlu7Po8pkI682jvLsm4SjnC0V
tTAo34BFnvh98WtUXhr92VElPtXWS3FGR3hcE6YUjaq1U2gUJbpfv6jpCdCpHqs/Nw7mwQN+8GSi
ofy6nIoQJstFACIPqh5QD7oMVBUugqUh9tpm0RhmhukRQCnprccxX7kJanYgUe4BW89Xy1eTf24N
WYfbxluvIw2IjBKgh/ARgipR0MHpKg4ZQs39e4HNRtVd6QBM+4FakvrjzUNcGrUB5w/YcDGa0KEb
G90O5Rhy/Z/c6bylJqaeiZfWN9fTAUEbENqoIcVjBZf/XHGleccB4DaM4dTuMYIp5sH1A9vQviiw
xfO0zMG4DIsQo1HQ6cumcGgHHybzgWut3xqydPYWGcyLhKuAvnKUvwhioRpzUTVmw8Kk2BXJsTNf
tBshwN8lb01CuFdtm2ToHgIJBtxh1Ve0eyKLIMi4EK6UkepzxzhIGMp+Th7QCKfJRHhD/yIMAq24
BHwx1UU473gZ3uqCSmgeUnXn3Dgy/D+b9Gf5d6WxegdjnZS1amD56c0xn/vsdrdq/fXvicDV8qbd
F4xCh+ItD1LloSR+OUle8q2bt9qgdwW0IqFW0YiGT5xB9Nb2Hq88YD+VsoYZySmI15vzvnS7uGXh
QHZTmkJp/b5+7WQElt9XXCRa3I1kuQ8m+678yMt/PrD8UjSPkB3qe8Tvj/vadLoKt1pBJ/2AVs5b
Z9v/R5BWFAQGdLOJ1K4EhaT29TsjCz7CwOJnAIJiCTqe708x62bJ424Ka974alL4slzV1lOBStj/
I0CEe9Y4+eiYFK+jQ57z3GeofsEk453CvMqRFIS/77bgaSwIcojyvcPgiDHhiqXc5UD1DvM21Kwg
Gu+M9OTWh1F/7IkR9PohShr0SAcTmm9T8nZ9Kze8tsUAgvIFGhQAcgRO68goq1ZPmlAHoqELrN5p
gWWFmgT0Ww0QEy47u42tRUQTGsxB3Q/mMQhaEjOUe/zg1qFWYC4WPZrxk9Iyr21iL7NljdLL1wt7
e0Zs4X51kRrHoFFhOHWIqcdeVd6Pw17pvkT5ryw+kczwbGZI/KGt/VyzJ+xnDhNniBNah7TM/+p6
KKBY3/fdfA9Ed68BQrzOp/D6EW5oC8SPlmp+zBCBIykY5UnnNi5TtTrETMH5VyVZfUOjnq0u3DVj
VPRyIFh9/JSzt5ncadnBLU/XWdiqATmjIthm3eSWZmuAyjwfJ0w/MpOvXZTsBvefFjXUrusp7EC7
+w4oXNcpyzZP0FRWy5zCZiBco5cdob4PPKlnjC1Gw0oCla5rCo5muhBFB33hRbJMz/L3RQl30BeD
IkBYTgAROV+fxsXYI6tehZbzLWkedee+zX7cvkXoAoTlDMBOjG0R6nPyfiSJEed1mD8qfGfdiPWz
vBXmenlBfFWSoklpLuoQ40nH8a9xkCUhto4YbwTS5DCY0HO4SPjqCIYJwwYUxahC4HO73WfayrBZ
t1Sag25DGDcIgsA3PidQzh1GtsOVCZOqesCUvX2fdl5m1V7UOYFey+aFbd3IpdYA84hMFGyIGhSx
6bLHkCsUGzgvSkX9ogLAkBoSiW+xIVkWSgFN5MPgWVy0CgEfqY7qrmzC5B+ACXQ/0dp1Xa42VCW6
vvEQ2JjJo19MiUeEjSs9z5swT7PMaxXzvpqyIB2G/eRqu7bu0YB1M5gEKjTWNIXrni24+9QpmrAp
flNFARjOB0KTZxSEC1lohJb6BK5qwKg4xT5zZD2DG+J2RkGQ52JyqiFtwEPWdoDO3g+jp7YHNAwQ
++v1E9oSAURXl44gPNdAtzkX7M5RCJto1IQWC53+qaHeYB2uk9gKRGBC2P9oiOAOTBmbKTXxYLYd
cG1j31JOuQvAVvuzST8V4+e0+Wzpsld6QyUAhQZeMwDpHQR/BMbUarQzTnTYBc4OYItGv7vOlWR9
seg06XUotBbr586Taew69vv6+hsqYP39rqBx4jFpNTsy6zDulwSV7uyy7BGb9e+oCE9/FI/VFCUG
qBR+F98Bf5ICv92WBEtkeyU8/ZmuNPnggJdx7P9qjOqR1unxOiMyEsvvqxcA2dvmP9tVx0GH9LAM
N1N2HMKdx/zfzqwMbBTvkDcKlOY+Ujwuu40yLoR7Tynt1UYFFRIditzXZdP6ZOsveme1S0M16GoZ
LaYQXE90GGJOH8NL9nb9LDa115+rJ04eaLua22MBLrLGH9VHHU306j5NP6eykh4RWHUxLM4uiXDJ
K9STGEaBS+giO5RE6WHiee45mEyrG4kZZA6tA57pB6pmd44yeLrbfc0T9dgo1eM0Rro/xuTbdeav
CwqqRM+3OK004GSU2OKqCOLSBx5/9g3tj9eJbEVZV4wDmf+cCm+KRM0z3Cg6aNoOxk/u0ToadlmX
TF5c59yDPfaS4bCDJOat5yQO8wbXwnBq9CJLFPy2VCHtaQLxC70RglRpse02UwN/j7b7rNorsvrq
Lf8Z3P4hIPh4bl1rHDZ8HaZG+0KyPkhMBfC5xGswAMzU06NiuvuRATkQXOrAq0YM89A26pfru759
tH8+Q5A2rmYc2WS8Y9XwSMbYK2rDQ0UzHGgiOd/tG/Q/SmK9fBkbk221oMTNNx4/VOrnMj5W0YO0
Q2vz+f+zs6Jj6RLaDsOInR31HfAVMMIal+L6rm0//ysawhsD2NKppCU89KaaUQJxsqvnpnhO1Cez
fmzVwxT9mOM5uE5UxpfwHES609cI8OD1d4Eh/lw4cM4/9HT+OSPhRSB9Y+vtQkIxtEBrhy+WHd3N
VbdvJ7K/zs3/57r/obVI5kpv82hGqURj4ZmOn3v9V2GeCHmbaOupGHvg1j9H/eTO33PrACgZiShK
hN4WLjfpojEfDUhIpx26fq+6p5IG2SDhcPO8LNRLoggZUTmxSEPJjZqXPcd5kc7HVKlh8HfX93C5
nIIXjSz8HwoCHw619LSI8FRY7Z07HM3Kt+rXTNk3cRBpD3MnyTxu6sQVOUFlGcDxH2wy4Q0EKGXt
Iep2nR3Z+oIuqnNMW0psbFiTHb72Mo0u2SwxHoDii0ydNWxWrO0Q1Go/J9Fvmnikeoz8j1R6rE/G
EN6ynCQjhoiAFUuP0YsWebFEb0uEyxAUUIPJ2J09zLip+X6IUCr9icmgwSXHIdYwZPnI4nTAhlUY
rfEypjII7W0WzGUm5IJSLxYW1XqRstnFe2+0RzqO3uAcIi6rLdpm4g+R5feVlrFY5Rp5v9i47XFO
P0/WR2x068/6gsYctaIbygrrz9beSu6KDzRpQpD+rC9oyQ7dhnijsUla9yVT7kn8TY8OpOCSqyc7
C0GTEBe5AidbtikKUgzjxIB1WWXw5vtvEShCFA2htlaQWIo8GiBAELJ3WKBM/2TlwUrRD0S+VzDb
ryuSTf2+IiX4ZiMys8lkIQAQpcfZ/NqPfw1o1u+IxAXc3rQ/HAmyVRItnkgBi6aL/rIrX7Efskzy
hsg2TRAvfSjTrLRhhk79Y+MEKO33zPiedo5v3zhc9D9+x2rTBEmbmxKQW+9RE9fLMcix8KWwTpvn
guGHmLuFfy4acoqpVhjcGyj4JttFxqNTPlXNkz1IMFS27jwaHiwkFVDrc9GQw0hR1UPKoHzjACB2
quzcN62/NQFBlInL3TyleAiH9jErfgzVISeDl4wvPflidT8xWGtXjRKmtvZuTVOQ6cY0dJY4Yx3a
1r4sPZrtdYK5zV+v35wteVtTEUQaWZ440wZwpitfm/mQFqjp3ifajstQImTsCIJd9HbadnkHr92l
YdFP903T7nMtNr2snCVW7WKXiGbSmilBsgkZrKLqwZQFpPnMp9k9Z4HOdpP62dFP1zdQxteywav3
RmMAEecj+NL03ZyggPnI2VPGPhDkXnMkWGLloHbGnEPC0ZpF6p0xI4gqcXG2GQFI89K0fTm/W2tU
5mYOXoTBth+tun7RnOmQwLIEttQHqscsE40//6Ulxh2rgWIW3mIttXfRUUVFM6a33F4CeEZCMMgU
YMjoxYAQhlMctP7ZMT9gB6xZEFTCECU5n9MlRAKQH7X5u2sjyYFsa7U/myQoAM56NqQxKJDQ4J72
7brcylYXLv6AKilUPsCeLKqD3QXlR57k9f4I930ooiyyo0Wc1CNGf9vZ57b+kcSSqoRllcub/meP
hJtuxfaQ6rZah1H1ucje1ORFGYN/t1HCBU9mQlCyiqvH5n1k+LKs+Gb4b71RwtXGoPJsdCmOeciy
XZMmuyh7i1HiWNYPSvHZZMUeZccYB/DDZPej/hS7vw1jX1gyF1kmD4IvVnWAvyARruSAiooeo73a
8Po+XtcvKAo7V5RRXQ9GtDgwuvaFmcek2LP4k5a+XadynQ3Uq59ToTDPeFWAigFPzzgas8QElK0v
XHvNTqa8reEj6Q0aI+5yWaXkpkAbqCxGHSNxMJbl/PvRSWQ7ed3CzStGFLsansPaH7TWJQbzJhsr
MgIbVaLps23g1eraz23ylQKd/wPnsCIgKK9k1tMGCCCwY2u8Vf1vu/rr3xFYOFy9u9zpp35k4KBg
O40D1V2ifTfFFdBnGGiJ1LUqFl2PWopiKAC+oP7HT1svtw+aEuSTxKuXUVl+X3GhKw5i3d3yEKIt
gWnBZH2rYPLnRJZJlBEStJg7lskYU2xXFDGvi17N8nUEauc8vX3gWGA+mBifgT9ij+089RnhKdQ+
V1BHbEJ+UT51ncTmFfkfCRRLnO9Zlal5Qjl0vuoitONx+rWVBes3r8eKhHALCzJSIC/ills/MZul
/32dAdnqwuWjRHEYm+Hi99ELSuUyiaKVLS9cvVZpzUYvcQQKOZQGMNIl+78pSqvNEW4e7Q29TQhk
trQPzr769sWQZYZkJ7z8vroVUT0Wjb2kpa3cn9NnZHMr2Wu0vUlA3ERRD6r7xOCgOvcoIbLABDLT
2eRn0oTBJg+4ABjmhrJ06PJzHhoYoEWeNYgTFamHUSuePT0k9vMUa3stwTSqZNxp1Qvpf3DrPqOP
Nfr6UvcRtY+S05J9h/CuG1Pf5N1Y4zvo57nf25jAIhOIrb10ACS6IOBj+LP45pYp7UtrnAoU+mhH
Ny93Zvf7+o3ZYmJNQbgxFeUFc4exCLnxT1Q9m82dAXCKG2k4CLoBBEPHjL9l8I9wbayc6tM4d9Up
q5XkGFeR/YBoD7mrZ9uVvC3acvhnZus7LctFXAzVuxelkCwDxFle8epUdLqfpmjqYT5wS3ZDcRy6
xyE3vErJ/G6u/arPXjDWIsnro5aUj2ZWe5TofpdkqE5XJVtwEQzAZ9mwOlBdZCwAE8IWtPnAZ6Ue
m1PUEc+w+0BJXysU9mrp796ReLQXWkSgJWgRTNdyGlKw5uQ4X2M38zAqzo9T3Ut4IuHqQngESsvv
K20yq3bWNMjtnuyIBnOcehDVYJI2DW1unoMOQPjDqEAUex6g0gtrqJrmpJa/VVb7hfYpiSJv5squ
rGTzbS6uHHhCOzbE1MZ/AST7nKeG0DQBTlF9Ajz3m9UnD2MWS4RURkK4c4Astk0FyZ8T7asfmeIc
B0olcZoNEgB9wUg5/Ise2XfXaHUy5jw2Fsbi1qc+U/36q1PeOCkecC9A8V4RWIRwRQAJB11T0qo+
6Sn1sukeWmPPJjewZG/uZXJToCTYVxGSDujcyXAgmIurxUA+7T3gjXh52+14dYcxEvu073dGHh8G
N/Wy9tZUHUBNHBUjaoFrgj9ih1VjVWSs4qk6Gby8i8HsoEo8nw35XgreHYAHon4U2Njne0mKWrPm
Nq5PjNHDmGLAKp24N2Iyjld0FvWqTjayfEM8lmZ3zBJFLx4qMoQ9dRQnilMKiqWi44X+wWTW9xYB
DH4wgFq7NB+L/VxkRCImtazqNPTf57gJRleGSLWh5TDCGt306ExDbaq4aX029hWam6uTBXdX/eLt
tOTt+rN1keUEBBWUDbAkMGjtEq4sx1jVjFVqdUownc5chscmP0ure+gx7FSbbF9zAiYbC7XN1R+a
gmrIWG/kaPzCU8nQ/Gm+9OpropW+xQ7XeduksyBPQOIwoNFZfl9d32KsByArDBBqlD5NjLdBlKI0
bqrJ6BcAs7z9oXDRXbtUK6PvE30u5+TibshzIAdmJz41SLfkwYSKpEa9GaAQJwabE3cVWJwqEqHn
ZJQhKxWXuukyy2reVbImxS2hXi8vHI4exXwASH96qvO2/NRaZn1PbGl47/JRfS+6xmiZpZj/AiGq
nQtdQbV/fOqneK/EZYAJKEGryVBRLw0ltIva6MPFZGSMgRFvaGuwCsN/WH9C/9cuNY5z9p3E95b1
oLr7Mv9xXdwudw7KwEKx7QJ9AVgKQd90djFwO4IFOM+RP6Dm+uYJIQ5GRQHkH3ERB9XkYhPESKph
mDASE3Uu5t6a3qr8MTWBNcS/k+nW8K5ASrg6bErqvq1JfSpszy28RtbPsbFXGuoSMVoPNdeA7hJe
g8jIgaeGathTWtDJcxQ797q2lJggl/cfUgNIFahmBwaCCA8GsUrnXu2HE2bnqPXebtHP7jsy+LsN
VtCmsFi96OyFVSN4SB1KC7Vk4vEJY+X155aVRWA5SS2JVF9SIQgloZgbxg4AA8RqOAtOGG9pQ1+j
trd2mKnQdubuVvk9JyEoFkeNlUkDWM+rFb8ULOyO/255QbFQJZubHjiOr/W71ObZzT1O8B/RLuIu
GdwlYyzoX7O0ipH1jfNKxyaYn6PODG7m4IyAcClsA8ikbdQ6rxyjtDsHIwRvzdkKHAgapMW8SxPe
hvPKqm6Hah3vp1vATuI3w+jC1tMXXwMTZDQMZBZCYEk2qXNZO8WpnB/mMs48Y0a8W79dZs/JCAI1
s6magXdUnPRDE7MdBlDfLLGokkPbDgKscDgRKTl/Co1ZV3k7udkJzb+ecxzV6eYnfSGwRCJxw2Ho
iSduUZoZg5KdrPwTmrZS7XsyhNeF6lJJ4b0ApDaQK5cmDfE5LzutKjJnzHAWPdpf/cr0+zio3Uyi
DC8VyDkd4fqlGs1nTKPJTtRyvfrvJJUhjsoICIfhZKSruxkEagY/mZm+ltyakwWUpImYxzK5CiO+
xQ63LGqMWRvt6RVIYnCVdw6XYYldmCWgYKlLr/jyYFyMISoct2JOPrFXc9j10S4iwdRKjNKLbTon
Id49eFppaacgoSEx98mVgQ9ciJOwvHDn0p6SyJmwPNXuh39oik6A+r66uYdioQINC0sUGMcXg/Vy
KytsDLZgr8m9omKALLrrb7wVILC4ochsQlNddOUxlXddYvDxdf4y2ncjPdH56yAbz3jZjouXAioK
faVLy+dFf1QJ8tR2Jh0ABHgxJuuhGBsfI2s/86EPbOAbKwrdm7P5T4VWLVWRPbiXudt3+hbiZcAd
WXClzvVX2fAodZpCB1pH7tWWtjOMYz7PPlJ4/mTe1/HTOD8mfYTJvAcKTE6WHO3+ZZDp6UuZWbYB
u229T0YQHZe8ieEApqMekirye0A6d3G+I+i3K9mtNsDCsAaHE3PDsd1iiWiDngQ1bmY9tL6q41G1
bo1iCMsvd2/l8PFJwxyMGssbEwtQVh/3skmA2yIDeQE6lIpwr4gRbTVK5ziNBQ4mOHhT5VVo46ZJ
YLroTQhQKlzb+3IiXi3th7jUTdi7FeXF11kxR/mUGTk39bBT71v+NEUPTvLl+q271E0gAT8Z7OkL
dJ8gj2i2bIYq1vUw6byR+BnfXV9/Q9B0FVcarx1ACOHHnrMA0BIa1TDZkdQI+uaYP3QNJh9IHrqN
fVoCd0Brhm2DlkuBCZMqRpwYpRkq7XSXKONjYrCnpuH767xcBE4WhH30WTvwLTAbSTT7szZWe01t
TRSJfRvMO8v4p0c7DHU/dfo+b1CQpMoaiTdOBzVPGvqUcU3RZSQw1vS8LN3SsMIqif1W/8IaSTx1
43gQy9KhCuBnIoMhSBhvScsaGtthF3+ZRu5V31uUdNbW6/Wd2+AD+nZBOjaBoqiZAh+WwQmpcsUK
R3evK74h4UK2vMBFprsNgrZYvlO/WIi+ZFySetgigBHjSFADTQTorMIT2zZu0qqUWqHdVt4vkslq
HzYEeIn4qZiYviRTxHPOXDq25ZDbYcZObUKB16DtXHKzLYXBARpEGHOP0dEvDg9wC448VcXsUEUl
vVv5efTr5lMmsA4gUCpmHwOr8/yuz3qZaGxqSGhq+yHemTJA5I1TQAwEu6+6y2gAMV9S6upkxAjl
hQV6cZBWDNLgVgaA9I1eISgREMFpnDNgD26TMyCAhgbddaXf5Dc/VmfrXxiCFA9VjnBCqGoP/e+8
kuiny8uMmVkoPlnuMebJGsL+l+7Ukd7WaDgVide4/Nll3TMZvxPZYJtLcT0ntPy+epfM1olHoLPT
MI2C6l5hgWxc7RYnC7g7JnXrxiXiKtNJPEZNjqITt/S19JttnqLR0zpV8nBcShRCUaABFwPgFheQ
PT2ap7XUrKNXbvolfYjN8GaBwvrIuOmYygJcSWGj8prpTTf00SsCg9l4TGWgYFvfD6sKQRzEQXCx
BYF1JmxSZSTRqzKVL1bP7jMAS0rscgkNUWhLYOREHQbavc7op53UvUtkcntJAZXp8OcdYuFWwyw+
Fye3SF2ldDUn7Heove5l0rpo/7PUOaIE6+UXYVtJq6EnZYygiBPOWTDpzDcK1TeG594gPjU0P7rd
3QM9WCOYoQ579wJ8s4+Suhn1xAXksrO3e3cv0eOXt+98fYEf2+V5V9YU/HCMy9nR4Um9/b07JyG+
13NeGFoGErq9V3qv1u+u34vl74tHssBSL0Bkhn3xnlLOuoiTTAl1zjByAHZndXSi40SfXRrdbOEi
TrSiJURBWJLlLZtBy+leEBV2S1m1wIb4ooJFRxofziPSjoJxQMlI3FqxaOi8pYDnV+ObsRFhc757
ayjl3ID3VCMT805IT8PuvjLdgBtTcP04Nm7IGYGFw9UNaVFU0bW0o6GWZodoIPeYGWMVu1bf2Xp/
pIazv05vQ4LP6AkX3lZYntsZGMot9VecDcckLo5znv++TmbrYEzUHGjLYG4CnKRztgbWlG1SgK00
/wL0DVsSut1cHnNI4NdAki8AotPCTFArUFNMTvhWovm+vDnth3NHcRGQlzCsFFaVIFhTonWN7ZQ0
bEcUSu0b/WarFhPFMWgTeQzA7lyEvhJzmAe7c63QaHej5uf57vr+bx0zPKUl4IwB3xdxzrFC3UFU
22aYR+VzZuaPujEcosaVlBlsncOajHjB47aaBriHwNnZqT9VWVPiIiWCrkLB3x8uhCCnBZBxIBy6
ZlgCkrFJMp+T1I8sPFQyAMHN/QJiALSVgwSpmOzrgRaVVmlqoSeR/1Az96lDY1Cfpofrx7K5Xzbi
qsugCVRlCMp9rPuBAOvaDrWx97tqP+XkIwfvIsK1JGaW8rDziwfciqQGvBIEi3MM5WmAJRrMMiWy
ycaKiMCGqRa5OY0gAjxmpGa+FMmt+bfF1V8RELzKOi2dLIpAYJgLdFOk3gcMhTMCgvWmdhWaN5Zt
ApLYzn0i7u3+zII/BlzqJTuNqK2gZ9UqT82YEiM0Kn43JUrAa4nnvSGyZxSEk9bNcaDLAKWQKl/n
Lmjz4+2iBOVqQEsBpk9DGZEgSlVe62qf2GFE2Z2CYQIVazx93N98JTBtwUQTBeoYga0jyJLeJQum
N7XDOn40P2HW3O3LIwKKkQ5A5EK2QUi+FXZH2aiXdjilb84nxfj6geVRQog4zlI8LL4TcaVV5TRA
jhAuNr4n84/ry28oQKKhtNNdyoXcixrPyHCLnNeKEtrfbWv0tdz2a2v2K1eWVr9smkWRmK7huV4g
+FG/JexTpZGcc2tQQjXhgToFZfmgNs8JOyRa5hNjpyIg7lSS52NDhN9R0xGkdjFAhAhEud6qSpNx
N5yir41tBWZdH/PoZkcQBWOw3f6PiPCUR4aK0WsLkdL6VO3zm0tjgRWMjUNF5ILJfiG/s6EqMQfa
bkgyzMIb2qcsVoNuLJ4A6CpxmZerIDyHqH1AKQ9KbAjatIWrkk1txpOBuiFHvzxxf9j2C83vjLdU
kxXEbxzMIs5AVtIsZOfEVIlqJ32LxwWG+zgfWvhRWos2tk4/XBfvy3cEoTcN061RmYLKQTGqxBTL
4tVY9K+l8as4WPXP25dfZoNC/WKMNlCpzxXYgKk1jJVO9+qyz07sa9W/XF9QkLTmldF2WD9yfHK6
eTSraxMoRjQj4Pvh2wj6fXI544y60WlW71pr3938xAITH1sP93wpFBX33i0oKo5I0r6OR2IXgdvK
AJEuD/fdfIYVbWqIeoqpdkWfKcLRRfOKCng3DlR6c0TvfH3B9uzVyKamlTeA1MmeCi8pGwmBy0uA
nQfgAcJpiD7rYvrMybSIO2Vfv1Zu/Xc/zL47LrX85vfrUnqp46FwFwWCHCxSHGLVaYwqf7Uc8+61
m75lpuHPqNGlSOgXjSwhdHki76rdJkBvc1Ghtfy+8jXdto0nq+7713g8NK7XyBALZesvG7paP+lG
JTF6rG9EO0a85Nf1jZItL1wIZjkYpjh1/auCHK31HVO2vJsJoKDQhDdmIZR+MUvLnrq6oY7avxYA
9m7vNEyOv50AHlc03rzfCDGXUZWjmfC5y1/T4q8+KG+emwoLAbcNqVL0GCxjdc/3n9vObBd1nb4O
zq7DNASJtt64D2fLC/ufRAroV1h+l1vfm7ty+Hbz7pytLzxvedEZVJmwvg6glr9rJ95fX3/r+y0X
hoC9DK1CcPh8e+ZZ0zlXsvQ1jwNzPmg0YLokPngZzUFNmYbaxKX6FX6e8CIMbuFEXE1TlJS9Oknl
923s9ylwiB2CIp3Sm2SNrxt3AnWdKIOGlsLEFtFvNccqb7kTp6/qpHplfNeOr9c37ZKACzAYZHbh
SiB5KFZ1Th1F96hioQE1+0I9s7/ZiTlffiG/UhlzkqUIxGB5nrK9xWav0nqMUrElRy/jQrgZuPFd
Bce/fG28Kt1hOND1TVok/9wwO+dCuBkceINwNLB8bs6eZb4pwTz8hVrcm9UHopzIgMOXgbWMXOX5
ZqE2DxATSc5e26r2SP7/SLuyJTl1ZftFRDAPr0BN3e1uF912234hPAKSGMQMX3+XfOKeXSWIImof
P9gPFVYipZRKZa5cmfn1xlW0skwiB4cSS0TsljigkqELYKeP3ZsdmN2Z6Xd74qLDDFKU6DwLj19+
EzcKusH3uTq8adlTmXtBmhT361k4+0BUqKJhoey3IttQT1PjTW9Z9pAcUu/uqJ1w9v8ZXnIoUzIm
adJjeN1+7/I3e3d7Gy0NFPwwEGCghgJN7+ARX+u3riauWHapvoFcXnkoVS33EYpygRJq600eTlnX
SLKiJzFefLYFY7jo+mMyvItybsxvXDt9ZNrx9lTkE/F3dLh3aOCNqBq8m+up2No0zKTi85ubT+4L
iOWrSFNYc7C5iibLjMY8uC1wOR1MxQUPish/A1YjrV3nOjPqKLIhSr+U7i7hGy/V5Xyuh5fujhTI
dkJqDG9MaPXUftFNFATv063kzNYspGWjalpriQUxvRlUrj97Gztsa3zx+4W5xYMj8ZoM4xce0tTT
Y8M2XhXyFoZnCWgtzh5Qwqhuk7OiWozXbz8OfaTxN80LXRWH/Hy3pi9FyJGKxEgVWiP8GGm6X/Mg
3fByVpZIdHVAOYwnjqFcK0E8o+PUyPuoUw9u8eRtpUTXxgfOAEkFkcgH6vJaBZ1Sa2WbpX2ECCSY
3Ih///IAQfG3Bs/AadAkF0QH1ZFrgMQ/EkV/GWp185+311+4YZeXHVSMtAse67j4TQCkpD3aZn2T
WYA3RFZ1UmJUafqxe8JdR5W324JWVgpVfoInDt6s6Cd0vVIA7jKc6LiNMtuPk1DbcD22hhe/X5wF
6rjoelZh+IG9K8M3817Sgr/rdPH54qhcjj9lfTEMGF9Vv2p1RKLbq7NikQA/QMwUEWpRXSx5y4pt
Ne5Eiy4Csco3XjV7Z1B8pXP26BGw4XesHOorUdK1lxu5gWB/3kUZ32v9L8Z2ZZdsyNiajrRtS6sv
bXvEdLQ0jEmosJ3HfSXbONyyf/5XJ/8smmw70EUjq1HI3kVjPfhZqfhg1fFnqwlI9kfjpzbbmtba
YYGjJxSFqoNF5d1kV2immNQkqhIn/qa5Ixo2phU1TymLp8eR8OmBaQPbokdYYJ0xUUFnAdDcf1jb
pOVUKgJ8ROWQqK6p+YKu43aM26RwQGwxoO+K4/0Z2rTbx8zmTxWWPvULpZ0af3TtYa/UHfrcxWQu
0Gikyfe15SQb98RS3dizACc7oiQRJSXi98vD0RtZ1nKsi8ePzbhr+w+2RcK63Oqis1Q45CAqi5IS
YUXk50vdzq5FG0Iiu30iY3oqlCocQG2ZgSchj4DN3djGq/JQAItSUSQuUUt8Pa+mRwXnaGQk4nnq
A8v+4NB3ffyo2Lu4OulDuiFuacOgZB3vP9hjxJDk6ZGJ5tY4p1Az2ce+utVieHnwYV3QDBTRL6R/
EBm5nk2iqX0+9oxEaDwSFu5jU5znrUfB2k7wcM2qSIfjdSA/apqmMusU2bKoctqgAi9f3L/BuAWU
KuFti/kXyindXHgjqUhwQBDqHCQf0WM8ZyTNacTbih8c1A9nvt1q9kNVDMZu0sHb27omiC752B25
ixJtpmnJHs13vgJfq/7u2Yw2ZUqlfCgQJvIJ8yiQuzn/ffs7l6sOPPDFZ+rXq66hVCzmKFOKmil9
7szit4ImKXrvnG6LWe4d0XcLngJ4y9Azz5XEENKO3qTjZtLPjra7u0cZLJCDHj+ibBqAJk9+zMxZ
a9ljrddRu1fiN6+K7v96VM0CX4ZakmXCPtW1nJsNryPWBxYLrSG4f3xk0eHFwlHDW1s6yPnQOyrv
aROZ2SM5dvm/WPzL4aUrNSaNVRoNhp+sNyt/5xtxqBXdCgYekSsCeGVRJTvlmdJmitpEtRG6ZJc4
G6HxjfHlxB1vlCJLY4w/0NCM/WHDh105AZef70gHtWizqhxA7xOZTXNiHfpXem0wzc7xto6XpkfD
CwWGByBRgCX+5kQvLiHC66ktVauOCus4Z5Y/11Fm1YFHftyW8zeyKBkeFLDYJghgbFSVyjnuwoht
nmhtEeFrjMBtXSPQCpsGXsn0fapkXlCBomvHYLkeU6+oQ5uNPWwTeIx/ofKhfnXS8asRT/mfecrI
C/qPDG8lT7OD1ifuCyfOuG8IvBg1GXPdH2vD2XIoVjSCDJpgQRCxFaAKrm3SoOSmmrgFi/puOJno
DX/kLJvDOja+3F6rNUGok0W2HqArY3Fhm3mZO17WsKipiv4jajDURwedAc6zVm3VlKyoH1oH9hWc
HMDxyrl7wx1ZlldKEdHx2NFTUj312XmqNiIHK0dFAHHEBYowKlqyXq8cMkjoeJo7RVRlT5q7p1uF
3msLdjm+ZEk4WmnabonxCT/r3gdOnl26cRy3piA5kwbvRlQsQ4SqHaYXuw5vq3zpI6OCCE9V4TNZ
SL1IXoaXd3ra2sYYZaavm1+RbYYjk6Q/5l+35SynISqVVNHe1zBERPtaE+2c5Y4Fmp+oJMdsR+sN
a7IyPHB2ot84gLVIHEqKaHSeuY3ZzNHY/UmP9b0VHuhTIlwWXKTAzWMvSfto7K2eqonXRw36VRjv
xd1Y2v8IALcTYMGICS78gR4Uk7bFhmhofunOL3b3hYqqCER+EZSAr4Qw6vXq19OMXLAyIUCXxAE9
oAfBhoDlQYAA8cwCiA95JEPapYNDE8CB+RhZ1PKTOnLV1zi/t+wai2SCahDILsD+ca9KiBWGmjri
8MyKWvREhf1rNyLwS5uEhoggCEJIFtQ2SEJer9LcsRS1WrkdWU+N+tmt2I565c7S3m8fhQXcR8wD
QQOcBiyZ8HAkObEZtynPnKhOI+0nWLcVc1//6adfYG46JuXGa2/laECaoIVCFGeJ8xiKFIHzCdK6
FPyyUVn8C7VgMsBKIHmLS1YOes2J55bqWLQR02z/g8fv5VvGcmF8ZNrEK1IAsa6Xq0efmDpN2zYC
Dj3Qd2hitbF5hXG49hBE4habytXBSgBE87UAcEI5GUrJ28hOByBdX9rspSkf3U/K54rOu9vKX9HG
lSxpjxW5knpdDFlKiQBqFij8XtyuWC5wguAx54kwhEx4Z46KaU/N3EaW+tw1xtGlvT86Gkhntro4
rc0FCROwGgHVLkpQpXWrWY4nTI1o6vfWPiTO4f6lwvMIhstD3RuSM9fDJwiSKAmhIirld87Obu72
0wHkuhhfUkWppcDcxaSLivlRIQFzNtCPa9sK7i2qrPASWAazq8pAq7Ce9hExf5fT1yb9VdU/mPot
H/9Y2laDqAVRplA7qiHQrRgOCZiThIW+8KetXhlmRBG6yBs9vzB3Kjk25wncn636brPAY6eCPVQ/
OA+qKRjikOSvKK3G+w0Vtrf1tigclz9F2hdl6XmdrhhdNDkVOqQ/98q3KftGlGfKRH8Oq43m9EXP
3m6LXbmCcIDBLALUL9xKmUYWBPpGndMUZuhL8w0IGOBUbgtY0ycoJJFTw6YRSc7rFR4r1VBMUBNG
jtPueHasvfrUz3Wgm8fcy/al+/W2vNUJWQKAD54OUTJ0LU91ecYazWui2LJeaiUOx2r61N/NliK0
hecFohGIYQkreC1mGEnB9QrPLxA/KNVB2QJji/8vW1eU3cIzg4eJYIfkGpgz2CSUJK4jtX5qUjsc
po+d+2RXLy1v9/evGICTni3ytwIRej2VojLjLtF1POxTbuxms9T9dBo4eoI6W8S0QtnSrEAiKWrI
EWqBwymJsmKrtLNx6KIB/F5fCjo2Oy19L+PBCHWebFG4r6yhACLqSK4CawKn4XpiNoA5Tg7StUjh
gLhm4HB/cPVjOoPg7+4XE9YO2+FvYQ+uQ8mRTomTmv0sgvTJjrVt0LuWf1tJK7eG+xfigLgmXh4y
BUejxVmeTk4bxWWMiylM663CNLGjZN0A84h9gA297N7uEUbGUimGqE3yPVgKfYeMz2pPjv3kvVCn
/GAbnPtqot6//fCURYN1PEJQfaBKJ0lXkwmtSOY+GmPDd7ovaLUcJJN2//qJNwhCh8DVixqs671Q
j23cGxVie9ln7cf8/V7lIFqP0mOYUdT1LSD1olLVrZCfjvqePsIpekQga+NaXJq1axHStd6VjRs3
MJjgwhyCuXSP6En+AW2jNuAiujCP17sAcvBawKnBe3MBge34aE4Ga7KIxU2JXmdjDwL82AycuXt2
vPJkal8S3oSNnuzc2k6eeEyn70lGih8uukrsPWoP/gialUNtmwmoIbTeL8vCDLvCTfYeM7cQcsvr
BRyqUKdAmSPyL1/gic4Gc5qTLMpIfkjMOnC1QzFPp94dTzbcXiBTb+t6JU8FibCSgm1PBOKkndT1
nHkgKCURZaoWmBr1S/3JD9vKC4laDTuHJYOvK54REtcGOiwxftbcHHGH0343tFm3ccGuOA74IEEM
5gBEidJx6aqYG458NMrMIkI+TQzJOnXH6WMZP7jDh7Q1fKapu7b+4dlbSdalfUX1NYzFX+ZMe1FP
ns76MHOH0sgCPe9cje8gHm39dHBrn7bGuTCacGPtV7SN0BeCX+jFtuKu6XpV5egbTSK0FvSn5nGu
aJB6xz61QnN879y9qXxAv6zQ0B8YCLgL7YvngWrVCpG+zKZAz7/c/qClVRaVBmjpjPcVqtfkKCnN
QdMxxz1Fv+V9kxyTrUfiyqm/Gl+6Vzj4KT2VdjRq+Zk2hd903KebvLRbs5A2UEUtj6Jon0ZJZu0q
/l3bJH7fmIcpOWVjPtmJNTU0mtygLk+jfnC2AI2rkwCDnXD5cOnLodHEwGstryca9b+Iu/e0jWfP
6gwuhpfsbwNn02NgWIrwJuyBigVF3hZ9z4LjGzykIumODDO2FKyapIfBslliKyaNsulh8Cq/tfZ5
/4S/HfNY5DSkReB0Z3P+MsZb5H8rRxlkKaKSFEYf7zvJqBWWPlq1W9FI954sus/mPHDgKqkvqObY
uO9XRYkrWDwHEMuWRJl6j2SAyaGoKkzisKN+HB9p7Ff93RkfA7xw/wgSzujF267TLV6YFQSZ2tmt
PjSn+8++jYsdwVkE1xw5oTQOdc/1lv09+x3dDxsbbnWZbAPqAFE0HgDi94uvr4cW9bJWTSPFCNCz
Wnk2vqOLXbHVlW9tX+PthyCn9jeZLe05OzN5xUxcHtMYOh5ytj6q+W8v1OpM/hGxyFmVWq73tk2i
pNhB26V+drOgj3ds04UVGpWcF3Cg/3cyf2/KizUj8RQPqe0BoqH5Ldmzfj+hYee93UDFMb2UIpmC
umq4W/QuidrMHwa/3Epcrc4CzyQ8KADqA9DgWvNUdQdFtVMaxXNgIAI1+kV+ssrotlZWFQ8YFsIs
gGUvgBLgXS6RX7SgFfRhtpPPzngCHdptGWs2GVxugvAcEAaIup4JfKPOmKyqiNBuSsv2/RY2dG2l
LscXv1/ou6jBWzVrTRHN3icL7KgZgnYJEPnU2+oY9PcRLG0t72+IEHEpgIBkXEmV53HmuEkZEZY2
vjOYX1nqoreIHqgVMPpdebSBzaJGeiiq1m+56TcG2TXOvSVk2HwoPUTHY5gcxFTkcErGTOraBIkt
Pd7Vzt4lG97kyrbw4NHAoYFni2eZtKSUjh3nVp5HOqueqzj+Sb32lI/ZxnNmZWeIiiUHL1mRMZWf
5nreADdMGohJf363trLXW6OL3y/2RTbXNeoQ6zxK9Y/UibZA71vDS9vaGAFVqBE2i7z53dvZ7NPt
U7OmgkugmfT1A3pfJVPbkMjq4Gq8KdbbvXWaYhNdSpAmMKNQSW+4kGDucnM3vN87AUFOhyyNqAIV
aJrr5e/N2oNLCdOi0/qgF586XQPZ/Z/bQpZKuBYi3Y+TXbdoL4pbBRjMgBlvZrkVMljq4VqC5HzH
Y6w05ggJrB/QyO7F8wK7rO4+b9dCJGNvN01hFwnuX/SsT6vTXD6qW1y8q/NAelQVRN7IkkqJM21K
ZnBHQB2Osp9nzR9QF+/pd7+EMI8LIdKlOCZehYgfhAzkPUt/1fFGYGJ9EvBRBXDQWLDPzMS0uDpi
nRSdBnXOUdmPVFC7dfeuPKbFPP4rR4bbwmfswBkOF6L9QjrfpGHBD2O7d/eDEzTvaJuqb+FtVxKb
1yIl/Vh6P2eoeiZRVjQ+mVJA7E99/qQQL0B2qNT2DCyytH29fX7EIby+0K6lSgozxmFuhxFSe0EK
FlbT0WG+eX+yCyAJlBWCqQ1dzxYtdqa6dZK2VLCcA9jw42ct/Xl7GmtmAC32PDj6AjwmB68Vsy67
NFMY3OTU1+KPcRr+CwEWYq6CLhaYGEk7czygZRHheaRUD7GnhG7RHW5LWPrHJmwkrkMNvBmIKEkS
RmfSZzQaZlHXhsxkgUueqvZhJlngZfdPRsQnXRG+Qr5TxgLkOXDbdjUkUaKVOyN9dGZ7YzIr+riS
IE3GS+aJtQoklM+1sauc/e21WhkekXzRGMTEDbMIgyuEk6nq1TQqmlMZVPRuh9V0EcVFDA1l58j7
SRdjYc6ZpqasivjwnYHL7sftr18xYlfDSxcjOltWaVNheJoFMY43sYfQvrcnGXLYIMEEFREce0Ew
J12MCJL2sdv05atqhmVRhejfEFrk2Op3u3DXcqTr0RxplSsd5Dj161Dhgvx1e7GWqkYwAikiDwFp
4ErkDJtn5wwwK5q9tj9t+xGZ+dvDL+0fImsCe4HDILgqpI3aEWdQe1QFAVrlfrXVaU8+Kml9QJLj
621BS6VDEN4+YPXEjkUr8WtvKOHUnbK8i6NG+Vh0+2Te21tO+8pSoUcS/HZAoGBv5bnopeGNFdL+
r8m4q36UW5WEW8NLV4VZmLzUPQyv8Hf3R9VuQG2W9g8JEoBskOcUDXJk2HVRN4Ve6w17Rcsqw3hN
8y8ee7WzML7feICzBa8aAXnD2TCleVhAMDuD1eavlZL7lq34jrO7reuVlQJjE2pEcGEgJm9JB7w3
jczuTLd4fQF/tT+izdP/Nr50tiuvNxVWxcWrOe/M4VgMG6rY+n7pTAPhPSD8ju/XxyMd9+7G8qwc
BWSzce0YKKZGd1LJ2eUaV3GTluyVuN+5UvsWAaA42+qasDKJSylyYK4pxqLOtYq9Kp5f/rTf71bB
1eiS3aBm45a5XbBXMFbM464x776CQMsFqiTBhYcAjAy+7fkA/XoZe0WfUk7CaYtRZVUHF+NLKja0
uKXMStmrg35qPR4EQb4VTN4SIal5nBWkuZBPftXNvZeGmXvQtjqdrVjvy1WSUR6kZ2PpAHj4Sl2n
/zWhEXhkcjTGsJoq3sHFmo+3tS5W5dpbFm0vQbCCejj0ppDdzBGEEsqM4plXaxzRW5mEyXgord+N
Rf3C+FLP95K4AvYBEn9gxCAMbrN8aVA9zgm6qbPXWvmeNcM2i8XykFwLEL9fhEi6LmWGXnFss/ps
8xMf9rcXbGt8sUcuxresMSmnEUc9no/oGLoJc1vusevvlyxtmRA+dx4WKMnDygh775nd26QdOoAN
Fz6CZcA31yVjW8TWYEyoMIgQhAUAq8zvNuYYHzFeZK5RPgB/83qJnDQp8yRP7Eivn6ujvVXXvrxW
r4aXff25qmqzoIoVlXX17JrKb88hD6CMChHSOLg9CW8rfHki8QYDDwdY2PHOh32/ng3jrBu1Lp4i
FqY/qnTfF8HkbchY2VSoRhE1Hcjz4bknXeA5yJm9xurViFYfx3FnbMGTtsaXXDWOtvM6UzB+akRV
+1E3NjQu1uDainh4CAt6CdR/wU8T8i8PBRFPMmb3UVGeDTWpT2NWP4NS9zcqxv7wsX7ozDZ98NLX
O1WDyhRwMQIHha0GFhZJNanWK9Oc6l2ktsQvTd+qU191Pif9r38hB1g4RGdEv0N5erXRjYqroiA6
QyF004c5Dyuz8s+3pSxOPmYBGmVdOLsgK5XfaPHYOTwnZRfR4oAUYuqERnWv8YIIUZ8u2IMEtEK6
I1Gp16UaWK4jtKWeg6wLp9SbNvbCYq8JGQjlg18GDQVQfXu9F0jvMnSWMgG8jA95e/x8e5FWRkeF
IfqACkDSkm3abcCppUz5FKFYu98nfPc/DW9IH6/0fd+wGcMP7pN26Mi9bigqMS++Xob6kyI27LrH
8K2yT3aWeb96MTxSeGDiFvUv0tczVgFLbutT1D9p5bFPTrcXZ2WDXg0veYhMt+M+djA8Ogi47geT
fMju5dACUhlPe9D6AK6HuiC5U4StZCiqK7kaZU3s5w+Tt4VGXpkDBADnhNOMgyADNdty1KthSlXU
GcZ+ohj+mPOgH7ZiFSvbFG0mcVkA/mcKStLrQ2B5CCDgPKtRbofVGLpbRRBr07gcX8i/MLhjr3pV
OmL8Rn3Js49FuZ+zDc/wL/vJlVGHLpAPFnpAKmtRCwYKbheFpcYc0aSbT4paVXu90VkYN32SwtY2
57RxD6bbfcHdMvzi+kzgTAwqpz6luhZlSlYEpkk1cwf2zxSV3i71vaYhJ5ImLABmsXhOmzT7hVer
N/rUVAdlr4NrM+ycwX5wZ6ff96leHBDbQ7uKqWTfUMTMXrJiqEYgeef22Rm9xtcUJwmoO1gRNfSm
fcitKvQcHrbGxK3AVgc3D51iavZxo047MiXKGW9lY98xLT2giTkLK3VIU98AFGWP3sXJD31Mh3M8
Wt+Uph99C8A3n6h9N++qxgHIVk8CVRvZcfbqmfiGTrQn1BUqflvPbRXUium8p2XKdmaapY81JW1Q
p6w5V+U0/0pMo39Ev3mAXvK5C9xMSwNXadR9DQ7QABhI/pq7JAlqVja+m2v9HgT7jd+itOKnOjig
FCltMxqNah580BPFwTSV9guaYWg/qeuOJKjYxM+w/WoC2IPVW74Sx97HgYxkz53kR2vG7hbAdrkZ
cenj5CIqhw2Px8T1ZqxnZrZVn5mRYYK7An0Ds11s/7xte5YH6lqGvOGHjtc1QB2RloXec8rvtpwY
XgSZEOQAvatcU+salVGWo2NE9qg8NEEJnOG/+H5goETRMXqZyYZNMcu6aBOoLoHj4OpRRzZmYGOR
r08rZnAhQPx+YRF6FPok2miZ0Wz9BuuQX5PE5xT1HluhoFVBiF2iXBfPxQWiqjfRjoHF3Iyo+zqM
ByNG1+8vrr7V+2htU6FDLyAcwowuEul2z/RhwPsXFWqNn9YPBIBPUn+6rZXFU0LQwIh+JSiGg9sl
o8M4RdeNuh6NaB6NcHZyvxyfuXnSuk+E/r4tam0DA8IHcCfwlMA5SHdzU6pDq3aDFhn8bVQ+9ofb
w/9Npsj6R5cdeHaI7+PBIj3qmD5mmhb3WtSx0femP5QPB+SQgpQ+eO4vvXkg/GlQk0BpnF1VPY7t
J5Qq+Nyud3MRacXz0D4X/Kcxo2HxhtOzpsl/vgz879c7c24610g8zDwjH/nsT0Dg9Ruu89riioJG
FGniugVT1bUIZo8kJ0Otoyr6qE6P88fbi/v3jScvLtwFHDDbRl2gTCWjqp2q40rDnjfUwCldv9BZ
MIJWjRwZawJ9YiFXPjguWOiSsB/2rHL3WvY7BptAUn4ri6NeH5Utd2w5adS/gk0bHKqiN7ocSnHs
2bUbPMbOKqkDn262d18e9OvxJZNbaX1GGoLxJ/5nMJydqbe7iZ3ctr/7xXAtSNYejw2zGiDIwNUE
Xmeazf5tBa5OBesEOBjgGwsqoFTk9xPUy51Ns/wIoqfXtqpOA2+/1eMW7mFNlCg3g3UE2dGCGLTD
4yvOutIGG83wbLfJoamRwG08Fuh68un2tJYnSxcUxv+VJYUN6jJpPcYgq1PeDZxmdEblW+n0tV2G
iC1gc2j+Ilgkr48W9YbBjLPYOnMH7RLb1t9qrLY2CVBtI4uOA4TMm+Q9FClBXwXcN+fUHH0VVr6K
hx0Oz+2lWp0GkIeihxCcWhn+pSjjNFOw25490ACrvoJmKbcFrE5DXCPo8IPeFnJUyiZmE1vtjGl0
DD0H1JCS5q1Txo2zssRxoGMN4l//lSM9why9dwEPVK1z5sZBLuDMubYz+GuHCkS26/sumNTSb/Iv
hvv59gxXllDUr2K7IXaAaiNJUZ5GUlS92OqZJ3g5+Z62vz3+ygpejS/ZmzRpR5uPGF/pAsMLTRpk
77clrJzNKwniCy58JCejXpa0kDDUe839mgFU+ZNsAerXlskAYyVuC4CSEGS5FtLHYI11u0E9O84L
S1/uripDvNZAeToSrqhthbd6PbyS2DztjF49ewb6MPU7Ers+2cpnLbICkhApsBYPldKqMeaQzQUe
ED/YVAaO/VHje5IdG76hljXFX0xJPjp17fSaWo5QS8ZfnML+7g78wa3T3W3tL8X8JRoTpeOQtrgE
UGOTcJXGM+DNu2w4JYbP8w1k/qoI5FNw04Ba2ZVT+6lVpKbG5xmIpwNeiT09Zt2GnVnuYWROUMQm
Gukg9Cm7rAnq7yuDWjMgjnag1XuqPFv6uRjv7bomIjGXcsR3XJyVGtt4ptSeIw0USL/mrTb3y1Mi
em4ZIFcD3xmgztIpyUoC1kGlBgEFD2YWoqbptrK3xpeuRj66LSIkjRPRfGdZIGJi5pYlXtEE3EGk
xQUtqkAgXq/Q2KZ6Sm0SR6M2J98bGsfn3HW+M9S6v+c9WnhSo9TBsQGwqJ93yrwXlbS+R/THOC1O
va4GPVd+1xbaP07u2+3pC5/62mG9shIyBfNUg91vmHCA5/7RiA9ZE6nZB91LgS7cCnWtigISDsXI
QGCBr/x6GWZd0RKjperZpn+m/H3W83AY+0OWREXFNmJSyyXHtGxgJVE8gFpe+RZHOVwDIr5CPaMu
PyzU77FwweFdad9vL9+6HHjWwFSgCtCTjKyTgylKtVv1zJKD5mRBSXap+WqQX7fFLM2FmM4/YiQz
O5mT3ulto567JA1yJWv8wlL8QUs2prMmR0DxbEHLDQSYOCwXZxm3FLETnmlnxz0meljNvrex37Yk
SGfBQiWthliedm4dYHCLYxMDeLkxC/GV8p6+nIVkkdACfi7yGTKo6TtTmG8RgKzOAWYPCRJEOxcv
9GRCRFWLmXaeze/o0giP3es39u/qFEBkKGwe4kxy/iVPhtLr00I7V6z3+6OLyN7tHbUlQNpReqFS
K28b7TxY792+bTYokZZV1HAMUPTy/xP4+/vFTjKZXXO949BzUzxy5I/bDvec4QxfHN4fbRc1qXNx
iMf2Pe+ckChoNGs6OxWkIpVNd9REZREt0G2AjGGKpr1tk4WMVhuQ6tVFQDhAkGVgjeX8M+jus9qq
PO3cpzs3CcH++i8W+Z/xZX8lQQfMKaa2ds60A8lOfMuirn4/MDIgrUXofdFRFVkJlvSxju+3P7nt
26fbX79m20wXFxf+wBOSry179thUF4kuHMjTPHrBZB+6Id0NQx/elrTmRaKk+S9bD2q45ZCX3jWW
kTQqrPVETo6X77TCOk2mGwya0vnTiIJcd4vSfXV2FzKl28jK3SabKGQiQeYr3mkuHnWD+079+/bc
Vo3FhRzJvyCxnU+Mz+p5Kj6DE8GyviXJv4hagBzqn/WTHly91rTYaJCB6NOHbpg+dBqSYhVyLvEW
fnpZBiYO9oUssScvDnZOOyee+kk9q2MWiu589Mnhu8xG34Cp2s1ocpKAbLCov5Tj50rFG+D19nqu
6Q0dIeE/IAyD6KV047ZqMRtgacF6WnCWXsCVjw62/VbbpLUdiYYtcFaQxMc/khSzbCxkpTDLIf1A
yUvdflD6tyZ9A0HITm02njVLjmOs6aU0yRgTbsTjOEAaqggfLDSQyEA4Mpo8gA+z09TqxK3+WGZV
6NZ1oLrzt3FkYcuTo2poYZfPX5PaDVrON8zjsi7j+rtkIz5VSZsaQtcOLX3P+23EJ+ogytf5Kjum
1PNVjezirbrfVQ3/s/ayn5i6epbFHCdTN6ewSs3P9qCEVdbsErLVnHFLlHQ4WwBibUZxcNppXwwf
qyEs+dHYKp1cvQwv9CuTWA7FNHN00VHPMbreEW3cxzbzq7x80urYnxJUuCbgzs6myCrYvmXFx2a0
HyYORgWS70lSH2uUQpCUhkbCfELGOuB5crx9rtbiRej5jecoGJpRhC8zeg5Z5TXEE1uePZQl+gsq
e808dfXTVKPqOo+fUg7fs+D+iBTobdlr99ilaPFyuLApLu0yG9tfPdfNjj4QZXd7+NXDDLKqv1F5
oGYkU28jX6vgOQCTxf54cNLzvPMzgox++80Yv6fpFjZkRZ5o9wTaUjwKgE0Qu+5iOpT2XqN4BEGR
eEfLvfqnGg+Tsbe0t2QLZCgsg+Tq4jElOPsMEIuBv+paVMqo6tlpjpWzpz+1O/sEHCeFm0VurKJS
q89DQDX3ozLtby/pyq0GuZgeLATyuHKfSFTQpHWcp+q5Tw42Ca00MLa6e69siisR0tlE4LS3OhNT
U4Yi0Pg7kHX3b7srCdK1mal97dAcenLAUgOWEfD09P+jCOm2ZIUyDPoEETF9bZqH7G6ULPpPir49
2NU4QI6ME9KTJGE5YXhTEz3s5x0wMeH9mgazFwCgolh5kY9ueyvtqGfM54Kb3+jAQqADfxebCL21
DeVqeK4jS4H2NHLMmNQpaXPqzGfFe/DsA1cyf0bR3+25rJh7sPH+I0TShlLACiMpOp9dp/KVEu0y
0AFae6LZhsHZmoz4/cIAsGIoiEdNTMbcpU3g5ahh3BCxEkwRLUqQ8wZCWuS9r0WMSMCUrenN50Q7
TeMDXK7+82DdHaUEezHgmshTCMDGIkpZt3bq9Op8nrRDXR/q4gBoz22VrPmToEcG0bYDKCNYQaW1
IqrR4DqapjPR9WOsJn5Gu5cOaJ2eOLu+BN5c0w950/1pjebRIWbQ13nQGlsqW7E2+AzgFBCXAhux
DE1RvV5xTW5MZzsgjAbmXAa3J7qy964ESHsv1cwekGNnOpvAILNdZf5omOrn9b08fNjewA6itAQF
m4BeSMsZN0nVIxMH7nVw8Pke3bAGa14C2Jrx5jRRhCxKWq/3HRLJLUjmlAmuTA/qU3LkRh6UziM1
lD1KXf1Je7Zj5tfWR9X5ef8KosYVqBgAMHCvSlu+i3WKoIVqnBt737o/nSpFXH5vbKTwVw4WsmbI
L6K1CVKmMutMD+TizKlmnAl7yts6rKcMBCR/itILkDX9FzMStFnoXWYjyiP5/Tp4cI2pM8yzO7zM
8Xe7e2Ea0GFkCyKztveA8gTuB6iSlThBrZspYyPkkGZnWg9N6Rudj2KOjT2+dogu5Mig2GbSmdOj
gOo8uM9Oxv3ublJ77O5LAZInh2QT8FEGBKj0ARW2bAvCvySgEgJAaidQwyawRJInmg0pCN1K1Tz/
H2nX1hynrnR/EVWAEJdXYG4e2zPYiZP4hcpVCBCI++XXfwvnnLM9DDWU91e7dl5SoUdSS2p1r14r
11N1V9GmdKXWcBcVb3FPGPJE4VgVu8LMv+tVp7l4OkqvApbAdaJ2rYIz7dVZcIdtDH16MIQgK2LM
gjtBQ5JHSkeDvL4vIN6Q3Wv1yhNv2QTu3Kloj9bu2anU1DUD6kDSwKzk99Rg97aTg6CWbm47+qJj
AEv7XzOzU6lLWDTWKsxwA3ynduf3/yKfibn6x8K0Bd5duYLbNTfNnAYpdHw3vf58ewALIT0o9yZu
MBS2rx9HXBsjnknNCMzap+HR4AhStnFyhFbiKpxmcU3e2Zr54FD1uCpwSQVZo7up7tkSONe1lNHi
irwzMvOtpimHuHozUnu/1Y+js7GN0OlBwW6G4HQeOJgxitstj3DgYK1Jrtzr1nC4vSKLZ9o7E7MB
WJ2uZkrBsVOj3D6it7byTAVUxBXUwlxpZP324/YspPxNQJxx+6mz2wd4rcps1Az2asOHwJpLjMaD
lJ9ffRz7jwnToLE2Fe4hXDA75KxB9oojpREoxV7G+/3tcSwtPK423AR4+4AherYVE2KmQmgMR2jq
Kt/FGn3IkvO+//xsH2Z5Yw58WpbW2NAEWtr3trECE1x48yJY/GcEs/1hMxFCwAsjYNkOePk8Q4Vg
nykbNGbnbr8mRrc2oJmfQddBMCicGQGRNjLgj52mAdi3u70o00fmJz30R4g1lSvRCTMLBEBDZdQZ
iY2AJ8+tAvlPtAYz+kMnL9I+JzgGbptb2juoqQMxixf8JPJweVii3790QNplAHmiA4L/YraKz7sY
QoKb24amD12P6x9Ds8kLwe+dFjoMDejFu6vi/tREYCZLovRFIJvh2wVZi3UW/RsUAGCq1Kb/Zvs0
d6pOJn1iBH1/tqMNb1ZituXvG3ijIvmBJq/Z7syTfpLeG42ARjuZuk63MmVL/gbqO5wA+uTj8/2J
4nlhp1LqAem2TbZFSSJJV551S8v/3sRsj6ZR16VoAdKDCDT+o9/rd3mEvogVJ1uaKDA+aOA0gGAu
imyXTtaMDPTIuq4HSV2ULtfI6Dl1sQYKXPKwiagNvDGI2/B+u7SicklIX3EwKmpkw0fz4KSOTwYF
b8So3BLrg5LV6LgEQTxg2W+i6NfAHdOsmxitvc4JKTXVOA92cHvHvEVc77bMmwEsDvD/iGZw28wH
JDVZ61HlnDLhlZrXgZLIOBSDlxjPBvGLb2q+lcStuQe9pXGNiGK2ZlfGp79/F0XZ9TCUktTOKc7H
4odT1Om2iO01wezZaXdlZeYZwrBzAuUz50Qjw21Gy9WaszPus/RRi00E0s8rUzq9Sa+mFKEbIERI
iwCVfTmqDgivoig7+2SGOkBEBtAtwH6BkY2Cg7dMSs2106o6AjZQ7TS9sA9CTcpPt3/EzE//jvnd
b5jvOW5WNm8b+0SBitbjEW9Xw/HQtYTeCz1IaeHftjc7Rv5jD6gpMFiix2+eT2uhTQPRy9Q+GUW1
yeLC5WHol2wthTovEf21g15kbAuIp14lgmukIvQ2hJ2eZY9gOIagaZkfawcg45ZE5ya3vqNf5rUO
qWdUYmVSJ3e8Wth3xvXLhVVrlK1zh9snMtoPcRkfnFis5FPmL8K3AQJCBK9Blf060ZYUhpIlpWWe
qHp2stwfw7uuD/TxlOSj24mN3nSbUHc8zWS7WlujO5kd1X+tm3h1TIB00D7NbhvHBuin6GFdtDjN
RvHHcsrtSENfpMVK4mNxKfH4/Z+t2WwmJpi289YxTyWeuC7SjruaGZ/0bPxU18BOsT4/SNlsrV7d
jUjGfey6+DtSCEgiSzGNdc6BE0VhWOuxYp6i/lh9JmsP3SVXcd59fjY4NUzRghfh8+BddrcUf3x0
v+G2xvGCZw+WCSxHl65Y4Otd2HfWKZe/srrzerGnyu/bNq7HMEUEANUANo7+73lyohxoPVhWa54S
N6YHyMfc/vy1r11+fhasmYOes8TB50mkfMv0+pEV+b2iV8fClCuPt8WRQMQDCzJ1v87pmmIy6lA7
GczT6NSQ5I3c5NftsVwftxgLWHaQOrFMFEamv393kSngcqeZ0aDhEZoIqFcWqJnj2mzlkdhrR+3i
YN7Zms1bkY88boEWP+kZ2+ai8ukay+/1hXk5mplzRVVZ95GJ0cRopbX8DPoqlfPQgCjRbH7bawLS
S+MBBTsS/whCJrqXy7kbU6uOrD42Ty36VYvQ2Y3dp9ur87fB/PLkBtc26G9xPfzVI7m0wZTB7mtj
YGdg4AsLiuUk2wtdNn6N27ryetpQ4K7tcSP0rvzUWW3kx33BDrIivduCY+/cKwU9qEUqzlkGsg1m
J8aXmMf9c57Vww4nWPelscH9kUFnZ98CrreXxISUx+iEXqFW0C3nSSTdELWPTaJqxSax6uG5yiqs
YRgZgKZF4X1RF+0ONDvtPkUjl2+bkHgjVWRvssqKt6RNOndUk+guSRN0i1h9g+q11X5DA+ofC9aP
lZaq59osk63QE2ejpc63sVDrXZnGLQRsAGhTGmPcgs3eODZgKG3dsGgR3bX5cEp7k52oqBJvBBmS
V0BVeUuj+EcPFQHXyiPNY5I0vlGEyqMzZN09ehaSTYmuq6MmEwiRdKC/G3mX+yaqGcCkGujiS9Xc
y/smdHUeRRsnjMl2sHT5FDaR8KI2sV5Cxcy3IYpxe6Olyi6vWHqURYyyyNjrh8IyvkraRx4ahw13
yEcWWGrYegrTa0+reOrapSaOSqH+YJ0W+VmlPCMxOv4Gmf9tH1ra4VNrAwo2aCfGsXvpQVaNHl8D
CNhz2FLIqiRHahI30Y3P9lDtMq39WKIU19NEVwIILmDooJOY19tqq9Jop1F2tqJoK5QMPeLsmFr9
yqiuwzaYmQp6JlS10CA023usBu25OprsbIBKBqmN6B6Lf+oac3t79pb2OFqppnh40pKcDycOY1YN
FPsPYil9iDT2WpfT0mUC+reJQxL9kMgxXC4PWBFD8FtX7ByHtZurowvqcE9aoHGlu9tDmZek3pYG
nU7InaBaiW6H2Zw5edgPPanZGf31eyfud9i5R4msKd5wrhKrfiU64COM70ktHsJUXUlHLS3Ze/Oz
yKJhTcN73uMoG+xvI9VfaFTvunYtZ7O0YtCjBiXnm0jZ/FRu40gQKw/DU27nPw3wEri1Fq4Eu0s2
kLSFFWCAcDrP9lRZ60JF6VU56YPi6kjNlOlK9mQhyNTf5Ev/Y+Lt799dzFojDMQxjXJqTWm6DHx+
oJVK9uhP/KwXTWCWlt9Uw8HscbwpdMX6klMivzbFA6idXyULkni0KbdkeOqtdBun32WdbNLhezyu
zOOiHSTYkC2GHtFVAxyve9KoYgxPRQYq/uozKI/cxnoysq+3XX9xvSxwwZKJKA8Jo8tNJodUVib6
SU5huiHJQ7LGm73wfVzdU6sGDqSJOPLy+9jXHF38TnhqxBNamcXT7Z+/tHPxfeA4ASzB6TrPdXBl
dOws5MoJh7kOj2iJlymE3Y2AHT80JGl9tRK2CxHXag/Eg+ZnXW/vUcNfQ7UuDhSEFHjHYi6v6EO7
Eb3nmZ7AKyvfeqBrvZhvMKxZuANgHZAFyOoBBTDPUuVG2ZGekPA01JHc6NwcvZw6yL5l4AWJUy39
OnRZ5utZYe/QWAlukDaMd5KrFHdsGP2qEWRs+4RJz6oKUHdoTboDs8c3u2S2n2ghIoMkGVyRK1Df
k80f7tAjb+nvJmmMh7HSG7+NOTpA6dB9/MLCyOiUY0DT3JVCtFFoGY9VOzwpIM8OOdmw1ArULN/f
dpXFBcJlghMQ3SlQwLr0RESp+mjV8BRih26exl6xYmCO0ZxukQn7+F8Lc2BDx2TapUqknMKw87ME
MEdDR6xErLMYqWfX2bGpFLfUMz8ZtZ1hNeeW2sehc/bMzA4mbbyJPNfuuweUojaJ4HtNrHE+Llw1
IE9BWDApidj483IWNFoUMdNsuKl8MG0/18DcMawEOgtx1dTZojrgaMFrfM4wl5a0G6SqKaeheQrV
z1ma+rpauKMDKaZh5QBYeNegjYaALg0JXLxsZ0GCmRgdzXjKzlxiVYufim36UbJr+G5QdM+sDx93
ItizscOR8gO243L64iYrKnCzKqd+eIyBXPl1+/OLLoTH+YTkwNMWeIvL7yPBl1et3imnrqfaUQlN
1YsoqbxYgu8oHtHTJ2pHD8a8jO9Dy653xmilPqvDr3jFMn9sSLgRaM9/BoIm/NmnluZJYbRuZyk1
CgGtdTTKgq1kR5d8SpvY/m1I0044rMsfXSC21LsUk1Lbn5mJFh0d6J1wDYK7cCOC2/1/VuaMtHRQ
kkRyqpxUDY7lxa9Nd4zjlQzWohGwdYH8e8qfz9e3tmlh9lmGQ6Kijo8npvBrDsli6KBoG7so1+A7
S1sFD3Mc6sj5TEH75dSNkDnEKyhXTooZuxIp3c75kyaPdQHdaXVlqyzbQgaSTIq7eIFc2iIkEk6V
Y2zK9FBrmKuJxs9HE3cBWJzbtbLK0s4EWuh/5qa/fxempZDAlTTF0MaYukzbOUPtWs5LrQe81N0y
825vnUVzgK8CJD8hoeZFNdJpTlzJKfDMQCuDExQCRu7OoGBpXMOzLkwkTnrorE7Zuilddzky2rRR
WWiIzZqoA9UKf21DsusUvikrjoLeuHKcLlxc783NHb/suMgju8fNP7rgIWs+qL84XVsX35/5YGpV
whpMfH/MESe5Yq2cOme0+WsAnOqODqgxqmzzGLCeAJpZgwFUxi/d8lnujjvaIjjZ4JiOEpd3uPo6
c6MK51mPi1dVtC7VUgQb1kvfdfeFlMB18pW9vuAxGDgaFnDOorBjTfP+zkHNoddVniOiGsNtC83N
tLhTAMBKomjfMwFQzhoOYNFv3hmczYM2xG1CbDU82Ur7QBPnLsswbgeR1TD4o6Kt7Ii3kHAWMoLc
E4lwkENAbm3+FgO6JcySscO8txS94VnzQMZsq1avZvqcuwVo7jpQarV7ORq7RMe6M7mm8rQ4x6Ci
gkYh+M6ukqiDUkdgzZ2eMTx0DeWx6UE3ujVr6AB9SbOVe2jad1fjnfS88I4HJ+g8RC4lQLnJ9DYD
yMY3UrqxtXvW/8oN7oY4B4TthebKM+1NCOLK5tSVD2k2gFnf+rLeOZHW2urQ5GV4isynvE9caWo+
B7HMaADZVwdW/9Uedgq46vBvN23juC0USOXAvUrLPSWrvEQwN4/wxhsfEkv1HejelprxCNnbXd7v
a3RriZF41UQrEO6VTvdi42gVR64OuCsiV6nBki9cNdzZ9DHGm5t1j5x/p+GeJtDu/a44XwZ6GItD
1Hf+7RP3rYNtPna4F45c1FswATN/rqIOj42WhyfWv1btRgwntAS7VjS62vjTHDK30fa62Z4V+pgB
GpInEfIow0YHAaPsVNdUYzDG2fvbv+qNUfrqV+EnATcA4gE8PC+3dWikg6kJzTmZ7KHXa79vvjiI
+BMNLU+QZh9GBQjjrRyPuXwlOu6kARJFxTdFHT1KoQgQ/2BV4RlcemMftLXtG9CLrIbtUP8J43sn
N/ywWMvMvOl1Xv9oxLDwWhDZzsPyOiysJo4pNMLxa7JYggIAFQf2J+tGX9fulO4lM2o8+L7U8iEX
1iYhmxb5Gz3aEXUrjBjpSwIinldqZlACPWpKukvLx9H6JNtda5yqPKicl87Yj/1rW6cHM/slih6p
XXsvo5UQeaHcqU/JRwdwiYlemM6uR9seszqqQgN1asi8Ro9KdSeS41AGFC4fy5e6+G3wAwodHxbh
nW4aA0c6MG9oabHAW3O59lU5dGXLABczw3MjH2Rw27cWAl0wviE0BxMHUjNzhzeqpI0aWdATmMoe
nB6MnibydOMH6VD+joJMA5gSkleNLFYFlWhZlPQEpkO/Du9rrVh5ci+EFBjIPxZmV18PktW2qhp6
AkyZUQhmkS+3Z2rJACif0VEEK4ChzI8Gw8z6vqb0hP4x17Wq9F8MwEanDRYCb4Kr9BjJQChTITt9
EuAr3Yuf/+LXv/v6bHrKsnJIU+PrsviU6Y92tVaTX7gWkdlGwm3qFIHTzqbHaQbSsqwwT7I1Hoy+
OcW9/Tnu5adYD/3BYvueVmtM+UvOi9QHYE6QyQIJDrncG0C7dlobw3nbuMKlWEFxKG97tskguLKy
OlemsPEntTLc+Lj5Ue+4NBWbSILwokkDldyVGbCB27FZAaCtmdAvTegQCm1bSC8EUTa0h0ZH72AJ
OYZTrttrsIKrsA2jQfpyyi+ABQs14UtTI8uzmEUwpXbML7p6p8ax5TpmHqHPgvxqgCG97X5Xj9DJ
IPiQoBKDvjzo7Fwa1LqCktCRSZDwL5F5p0XfS2wgvpavWhoXAKMgv8aVcy0rB9UEXTSNkwRAbZTb
OhJbaVdHW3Y/8Wzb09r6c3tYS0tGQNOOrDmST1cYqmIkHQsdMwmqwQS1X5R8qphxkvoauHfRDrTN
8DZDRwJ6Gi+nL9UFXtvjmAToTnHLCgHnz6JeOd+uNjCWiLyzMXO/mAGZHodqEuCF+Msw2JeRmHdA
PqC2Xv/UWf4Ial66squWbRoQ0INPgNJl7oeoewx5byS4R9FPFD2bnQTv9CsKIUZ7BFn9irnlafyf
uTnziJIOLbo6SAJySfCa4G2otgW0FP+FU4BhDgE7ziYs2eSk7+JnIJVZ0qRlGqSQpMx6K6CDE4zd
WtpzaUsBUoNeR1xH5GoPd/YQaiSWMkgqsIMbbKRf4iLatc0nHuLIve3oi8YsKDYDsooWhjlwbqAZ
S5EeyIOhLP3cQGkq5wenE+6grGHll0xN3V/AWUB7HFWcy+lLDUl4IyoZNBVOo+5lgKBnNf7EU+H2
kJZ8b+oQn6gGgV6d544EzZuEECUPipRpWyWZyH1HCuVk7Zepx8+IWu/V2qhXJvIqisAuAzIX9ySQ
0mhjmh2EkRJXqhXDaq3fa8q9s5IAWPv8NLnvfE8mvMl4wWRQuF3sA8h5e86WNtD7Xz9zbTPOK0XP
8evt17zAu63tPXOlcLw2gmnZ3o0gpmXamNMIRr5RqtVGxrXPz06cLjZKUaJ3AaQwe+URTbS3J2j6
5xePHiwvutKAgIdyAWDKswlSge5oLdOQQa2Mu1zc9d1Wiq9x/pT1e6rvimHN4MJuwYWH1wnw14je
nWm876arAft21sRlFmRqAbBuzZR7KynRuJ/ris8G9L/fHuCivakREJcRSuLzyKEvxzwsmh72nG38
jPLn72ytPeKNCWI2ibiHEJuYgElcN5vSQeOmAp6vQJjo4ndBy694HfaUB5ASetTPZaRs4rzzlNT5
XAtlU1J+SpMBdAsAAXXFWaeoGkquxS6O6eZTPo79sbGjhIH6gclnLKEGHm07JQfYgci9RIOUbIV6
LwnlvixMdSMzXrom/skhzIzONauGH1kUh15fdsm5Kkx8Sypx5kmlRGeVyooY7HNlhNXOPZMZfoq8
qTmOmwwZlNZFmyn0DGLm7CNVHe/xoFMOQN6FPpYpPoGsINO2pCPIXwOC4qIcEcauXojXzm60k1po
r3YefpNcgQpDLGpgEHmibjrFguiwBU1PECRaRuaS2P6jkTZ8IYqqu07PTG2Dh/8nU1bJUyqNOFC1
yEn92IRecThG5SHWyOBGGtPu0F8afncSXW/dhkGCVEm47qVGRu9Eak1qpFrpalCaeBT9QPwuT7rH
UggL09OVKy62sEUBT0TpZUploug2PwGstk8J3le4N5v736LSVpLPCy6MJlbgiVC/Bz3InNyR1jaU
KqghAmbkLh9fteSBd3ctJvD2Vlk4LJGoxBmA4jkCgfmLKO7GpgxrngXpAEr55F6WNlAcK+CNhclC
DIAXCa5KPLrILGqLNAKeWVmKQESH8Nka1pKB1+cZWsuBl5/Y9vAqnV3G+UDHSiuUNLDY5y4JXQg9
bG7P0tIAQAuDLmykBa7zG2jpU7kSZVnAC482L+ZaNXXl+/MKthR8EGGL7xvOxtkgBfn/+vl0Fpkz
JwmpOuDz1hHg73qt9Xq6L2ZHIZiH0AEHLR8kgOb3STWkrIwSmQaj2XiVbA6EnBCi48Q7qKvk2EtT
9d7YbOPZXUpF4uQpiC2ONo4T/fn2XC1tvAlVhzQBaIeQ67i8q4xE9KYNREFQs02eVG4T567Q/Hx7
28zCvgMfPZqFEIOr4GeZLUkb1QTVH4EtMTKfaNnJKOk+7PXXf2MGGB00vYHYaL40iBMLhRpcBBFp
AtQa3K7T95KucQotRBQTYQUe6nCCa4glQ/uNmDThgkHpXN1pNmYXbwztIRpPZgyulrZzw7VWuAVH
mJYIoT7StiB7mwVJsZHB57S8DKKzIrJNmecf3/STLvtE1QL+KYjGXHqCsOLStvK8CIhEvs6la2WT
hW1DCbL3EwkUNs2cAIjnDkmSWpcB1X3x9NS/lL2/Jq684M0UCDNQVaObCPC92RgKo9HSOA1lAELI
51ZuoLwFSKpiu+MHOZ9whyAbOBFOwqvx5/xFZGWaUcQQ3gp6Ib0G/we3PXlpuScG4okqAMJ584r9
UGGJMqhgBEOUeoPfD2tTtWgAOoMQJkNgjHzd5XKrCk54wKPLAPWgwk/x/8cHgPsc70UcX7jXZzs+
1XLH6kSJCbL0fVNHW6IdbltYWuz3FmbXbG0VWmmzFq8ScM0xS/cRNG2U9ge0TG4bWpoqtNI7Dh71
SPbMIcgRH4dyAMlhwL4X0d5ZIxZa/DzCd5RkJji1OnufWErL1ME0i6DKX4bC0621jp81A7OljrtE
NhGBAUPsNHUXfkxcftoKKLsiXYROH6gBzfMQRlMIwywUGVS8/EMqBPd69vGQBw8ASNVM1RCcHzNn
QpvxCLRSJwPSAJoNwNvKCi+40sX3Z65UaWoT1Sm+30XVIVG6z8jhbM2Q75HlW7kJFxbjwtQsekML
MHJEEUwNpatC8OzzbV9duGgvPj+Zf/f2zJtRz0sFm8KCPI/thqhOrfV9L44AreMqSFKQ6J+vt8JL
EdXMyQPDzFFtB7JHcYYPas5MToXUJ2Co6GC28e6YXXfCapTcDHOsiFFsxqp6rQxj29RiE8o1hYPF
8UwwcngWqonzpJPWWxFAvbYM4uR+3DfJytNmcUXefX62+0y1gJyraeLzVXKw1E2lbboyWTkL18Yw
my7NFG2PXLgMMrG10223v+1VK5+fS3jjNdAVaWzJwMw8EKwqa/iNpf2HlAlBF5yFBMY8PauHtUyi
HC5VZC1/7Cv9t8JDfq4Tph4M0o0rl+s05bMIHvGHCtjYRJJzdWLl1dD2BC9NEIhm2sNYW5GnJ63j
iqGxPA2XlR8m3H5NCdfX4Gpv9a93ticIKcDH8IcJDG9fIcnVsk16k5PoVNUK3fBeK5542Q+APaM6
0ppm8zhILfOrMrPcOAJ2NgS9gozKjSrbXzxr1njSZlMP5D/oPNAHiogZ6ApnXgUisYq0uEh50DE9
O8guqR8sjVMvbULmjtx0Vo7yRXvopoRFJMiRir88oBy1akTJ8jiIIl9qbmkGJPE78rH98HdU76zM
DvRYl8OYN7Ciab8cVM4d07u9I2a7+srA7BgvIWpfZZD8CMowdLn1WWufynZz28a86+DNCMo/U5EO
MS0I5S7nKq+0qHSyngW8G44Jzx8NhewsZLdc2TSnnuhbDQ3WkLI6Qx4ZfEL259s/YGmQqNoB6ICc
PGons0HWtc07ALBZkEaNzzjZVdZJDl9vG1lyiPdGprPn3Y2FxHtCAKRhgQ4oT8VjyKACqqcEoLG+
bWhxNHiwTY9d7LyrRi/aOekIPtCgLKwfEc9/mWbi9Sim3TYzO1z+Lhokiaf3IcqC85eBlvVdzjMS
BTHnwm2idl81xmHk2jNw+w9JT/4UEPz8uE2w9yM4AsktoDCzhcLy5CjHx1HgmD8cuo/5J8HvjNJx
C9BTdtba42dpJgF+RVodSNhrJswqJ5XNuiJCuHTQyk9x+dKTj+XQ3mYRPRrINCPPhdrWLChOUJ3O
+sJmQVhube05W0Ngz2606ftQfQD0BR9HpkudvPKd12VaNA7OyMIz+hRcDeQBzcei4jcDU1wMJUN0
/IE09NJACtAlOtIN5yy6jbq11s6Gpd8Peksb/gz65qvXumZLa4BYrnNO28f7lv6LH4/yOdB2oLBE
Fn9ygHez06skg3yV5ZyVyAUarBMre2RhzyN5MuUacAHgBTrzVyA3YjJEHQsq6obxT2J6uuOWbOWq
WZijCyvT378bBXN66CqzFsdXmu3A7fbdKpMVfMiyCZTfgGwArn7eg9KioxjBME5Icxh2NgmPZTH4
t/f28lz9Y2I2V4JVtRx7mGD6HVF8m3pRtqudj0Wpk7vaQDNaBLgdeO08Ae8QoFxa6sCfSnRykaew
OKzpISzMFfQjcfpq8FdYmW05zQ7rEYSNzhmkAEa5D63thydq4s3AUky0qxjF5XILldvJUKvYcTl4
AjtXde4kpDcBAb1t5/r0g1eBFAAvBRMTNZer61ObMr1kznn8WSen9KVpP7z7YGCS68HVizV5Q3G+
91sKOUTKbPucsXtosZgf9lk00CD2nHrIcLLON5+mVFTyVLfPlrIdHmi8EnpdTQ+4EkBogbyVMWVL
9NlTpKeKHaa80MGoczR+691RWytGXjnSxMaASj2Qf7jq0IdxudCl0oclym7GWZaRD41KUIN9rOCN
LAPaydBGMOGxUPCcBz6K2dpRGWvGWYAcSByEveKq168ArDC2GTDNePPgITC7HWjLANAO5XiO0sYX
oNGNo10NXLfC77ICKG37kQ/PnfqN0U0Z7sNixQWuI8vJPgSbpkw5On/nUXhLx6I0BB/PGn0ySqTO
wHqEiuyIhiBn55wAKHH+jB9U951mFUmDCWABXhiEtbPQHxI5UDEN9f5sZptMOSb18wc3Jr6PkpuK
lATBCWDMgv4mjRVDNHI4q6kfNg9GdadEH8NyvA0Bl6IGUkoEkEh6XboeKqsOCQ21P6f6Lw3Nvdoa
c84c1vwfCxOn77Tzr9DuOkvMnhVdD+cGFx34edCbiQdMV5+U8Ux+mt9obG5oD5RPtSassbBz0bA1
9dODQRYsBbObBtDEXIV2S38mjfPSDtnXZDCfSamuXGgL25egC23KC+MtjKvgcg7FoEUJ2qsGlOzV
FgvFy0MKWpKVLTZ95eKdDWeAawPcCFdAtXcWwnAHShptrAxnmwBTVuMsUn+r8eBRVXjFBwuab4v2
3tjsajNZjrK8BNdLVMk9Eb5I1jRS53QEf00gTT9dPWC8mY8HqW7sZ4XCuZ1nO+VeZqa7pvgmNTRy
6JA7GZgrKnTdrMThi9OI4GNiYIWo5FXhrkNGACWQ4Rw1Veyarfmpz7vHxMy9kDY7EMOvnUzIAcxX
DnD0KRhBKhy9kcgEXvpHK/WB0GQcz8pY820VJsOfwRAWAw24VlZgAS29EA2Tgvfp45hkha/EaP1F
l3rtQcFMd1GWbb1eVr1bm+G4Acv84NosN9wxa6ZmEURsLugIin2LI8RNgdV5Zg3pgxQAwT0Xur1h
XWU8GkOnBaRviF+nrf2Q9za4dTT2QmTVfREG6X9Bl87ZU8aVl2QwfilWl270toyfgFERm6ovDN/C
Ke9ptMPa2NkP2Wiic4k6SuE3OUBhbtKLcD86UmwVVueHgvfmnhll69aNOfq12Ymjw4dhU6g0/2xV
CfdQdTI2PCJtQERPUQ8WQH60A9nnkZQPzZiDBAnFw22VNtZd2Fb9Xssz6VcoLHoGlF7Qjal2G6uw
wSvW1oq+1UN0hOkaG54sHvOnTi35yTEGATJH9ie30VBtAf4Fjh+KxhAkpLwQpSOXJbm+AVlA/iBI
YmwkatR+T2jnF0nbbpqy/h4TGnsGRS25tAfNx5maowEJ4jwWM9VHgeLWUyWMe4bUjxw3zZD1d4YT
ig13EtONspIdTFYPe4KQHa0L2paZFtIesf2LUjH6PC5BdW6jFzmNubqJVYop7aDH4zRV8jWLrPy+
p5mKpIUA049h9pZ2X3P+RJGF9FJ0IQZx7PwggMzsh6SVLaa+AsGHivzAXjEagBxp9M0ZShyzfSe/
amhh6bw6N1jjleX4DUJD4H7KQLV+UmwFxNHgFf2h92Nl+B0YOV+5zdRvel1XG6UrldhTBsv6rA96
9iOEtvUnx67ye1XAGwvd+V2qWQ1gL7pyMTXPcIxhE4r6t1B65TmEuO+9YEPyaovcsA+EU9B6W01v
+gbltgtf1PM98lB/onY0n7qqqz3OnM4X9sD2WWa2nslbc4c0TvSEeqItXaeImxdHqaofXPLWU5UI
eZdS776HlSOCFi3cfoi3PfNiK1I84H6sB1J0z5bSR8eSt2N2kkbDdlwqAGyB0NSF8AY79EKUj1zW
xkarccpGk5MM1Mp9qIWdpZG3mGf+MyFD/JoxuzlFZJRuhsn4HAPhYh5CtJdtOyLN5yHE3LumHoGw
yW7Q16Nl7FNayFfdkuJLJfVvSWjijYLmf69F9WE/dsAkJlilUenpFovUnzC3zhcy1LqX2Qk65aBA
4hMx5OgFEmAjSNRvdFQo9Ye60t2cN2DGpxJ/lEDPsrR2XoDt4y4oYDJfZaTaWD3aGRl2pvQcS7AH
o6gbDNRO3XqiiB9+WPGPFqcwCzOQSf5mKR1dKpPE1zooOBU66Hdr2qTArFnxThNx5dmd0/ojKhw+
rZ14Ww9G6mWO3np4xgB31pbFAYSRhg8+eutzZcTqHTrgmJeygXlZRQxvgM+53QgFC8l61RsLMCEK
bpV3ZdMpUAYx4wQnYZV6Je/4zkhI8aVqDeWHWU/cYkbMfWFJEHzyVDmaEe92Y2oLT5SZAZ7PVvU4
jYX3f6Sd127cWLCun4gAc7glO6kVmrIky/IN4bHHzDnz6fdHb5w9ErvRhHxuPDCMYTUXV6hV9QcZ
sREsudHCfzIS9AFkLzT3aVLlTtUaw++O5OC24hLzT5uHyY0iB5ptNfkM6ovTxhlR8Tyw8YgwyoJ+
k4id9DVSsjp3rKRv79KwDP7RBM4eO+Q65ShRNe2tSu+OCvyRfQGWbtsnUvcqIw7SOINZSFj6dM3e
H3sIZUiybso86p60sMUvPK7iZzltwn2FB7Pd6V1w22GG+zh4LW3DQRgOSLSbTiS14kMbR9ouEYT6
S6rr+LkkdbtpG7Ox8cHUN60Z524nNPpRgGFwaPA53kJZjb/Vfp8eonGUnKHWMrtJRON2DPP8qNee
aHtxI4x2W075v7WSsNmNmD4IYgOOfsicyLMefUHyNnJU/0q8NISNnNW2miSv1HhTO/dBPaYeov1d
qoY7UTDYNaxseoh7DEYFM5fsuCw5GOopvK9LNOS5F3W2nAzoimNVbFeql23rJEdZPKi16FiV9C48
ftRdFzXtLmzi9n6Sa2sv5ma1VQoj3ZZJMzrqKOToy47qwfdFaedlvrUdFIskyZfa75y+yXYMonA7
DdyFDKFQnSEUoi26bVyNclW/qUCNOoOu9pteSGJEuiTrvuzaxNErbFFrS/2dWPr0RKu++lJERbqv
FcIabQWu2xMz2/Lj4WvWJMZMeplsuFjigxc0FsYfkXgTW16zL4QaqiK73tFCJmGbpJ2+q+qowHVO
1G6qWBwcoYr1GzUeoqc2bYGh1nhlUrkuN0bB3KljQ94aQadvprSV9sKIF5nTAxbl0Kp9hC0Gy469
Rr1LRlM4yDF/aJ6ROWOAJ5mVo6Gf9mwaaENUR90apG1UZvEXTOj8vVKXxZcqT4qbtJralxLw70Ya
TfWxqiV+dFYl207omh9xiwjiYI6lbcGPQhaz6ffYJvjVJmKwQBH52VZLYO3GhZXdJLKnbAwlL2+L
jDuZMlrhoWISs6TD5kkd1PBnpLfRBl+w7iCHFoAjWUiR7mh/5doMejO4U8routhDnEu3LFnPoWAo
7wojDvZGBXl2bMzpkHQei8zDUjbKGgUt0HKylSlRb5pM6LAAhX1wpAeEGA9AW3QEa/0pjvziOHRt
uc0bkTmrT8Em8YAjFa2oHwtf6XZlqhm22cnpPXwV38Gxw9gIuZbeZgXZVWB4oqMMBSmkn73FGZJr
njqpN1SnvF1JF3PXmyrGjWJi2mOm106itYU9FohVFgPybxDafppT97MyBuOt6zyJVDRky2tlcV91
OVpgaHPZI0ot8JoL9TYaA/++FoJwr8Rt/jWeBM+RtbbZx0mmOGltVZvSD6ONmAbGThPzap95Y3JH
VsAcHDuU+ttA3FUIzsIprmdja0uz0W0InQT25D708tjb5Lpabsb5sImajm86DuQQiLt/GdQ8s9VY
ECsHupDgqN0skSh3/cbT42Hr1XV4yOqgdSeAS4e8busHmNj5RsDS6oF1NG6HyPdPeR2LD1WW4z7c
ycIukoR+n/f0DccyEgw7TcRoQzmjwOqj8ZpN2xrt0yj7/yZa7iSKdirJL7cSShKvOurOo5NPQvVd
Mcbalco2/qUiMPbNQs5vq0XWtOnF4GcsxZLtCX3ikIMgd1Va8MM7UtmZGXvItc7aNZUnbrF9g0Pc
1cZGm8xh26Ax53hpVW27QvV36OQ29lTCCbZorG4TQWLScWWzpS5/G3NLYsOw0pOpTtFGyYLULtRp
xJi1MO2B+smWLq2wDaQx3OqaH4hOLxWytlfxqex2CGUXX7IOVUA18F/9CS6z3zTVG2lEoG1V2owu
9KnuTkOMKDlGFqAOkllV2NPkbDewDpSjVln1g+Ubv2jJ93YB2+9B9RDpHNqBpLT3zYNn9Rw7Kcdg
mOT6FnGFhi6+3D71uRTsDFh7bwjRGHe0MppnoxGSY13nk6sj2KGjqDbV+W0FD0ikPeeVTlTXk+QE
SRmd6oENIZCnwWkpi3CklBESb3GzzRMNODvQiC9kZmhYeEWyQwBcv8uGznwB4eYVTtQX7XEY/Bhu
uyf2pZ1JXvhv0mWtqwpG+pT4RnyLJKhoc0L6od2b8YDOvF44JRne3ssbYWfNhlGDFuoOnDlzM8lS
f0hyEE651dcbNTa+N8yFe68omnskg9OvQ6lHd10A9ydO53rR2IUvQdSOu0HR8007mYqtlKX4bMpF
6Mq+EDqxFgZch8p2r4xwEmS/y1+6BI14bUozB+7hnPTQc/cpPR+DZsq2uV+8CjXumlmkp3dZ1Ba3
iJA199x4fM58pTxpSTU8GdBRbsQqYqrUSozrbPSb/yvaBD12UZnM2tSCsdtbGXsp163SLYuSzL6S
zNzu1d7bQiPo3GTMBVvojWgLQz+xU5UrRhr4/YviafJOrzTxZLGwn9G6zLfoPqebLOqDTTgLh+RD
2d2KMUoXo96NX0I1bb6o8RSyfaLJkPVtvatiuBGReZPVw9fYU4VNG1mIBcp97ERp1j3IA3elmu3Q
EdWs3slyou4kq9EcpRb7faB10sZrsn+9uGrZLLrymFeh9AD1NHISsd4MOuIM1dQjzoan0J0iBc2P
JIPCKYalcp+DkLUTcIob6Bc6R/UQHwMxjx2ccguUwcR9gB6PaWX4C07ydOxp+G0bL0KdxGr9naJ5
GHtMfvOF1oCMiKoqb4amSlEl9qxdUkS+Y069eScVUbwpIsvadXrIsV7l9bMqZb+isDFPosI2p1sF
aUtfCjR1leRm9EPzh1whvRqHXruRm6pB+jhTb6XMao5GK/6rIx7pyG0lHaMBDd16iFSbglwyq4l3
u4BOi2NlDQjVKh+3OpqWjheY+lYYBmnvayKOqYkZ/Vblltq/4gunUo+jY5i36S72e9GhHxhs6z5C
6FMOhW1dcTCEWp3te7EhCbUS+Yj2WuXmkjYdBLy9bYC35kYMY8GJrSC56bRQux3MWZK3x9lNC/3i
rSmjcSv2nnczQUV3JjGZjpY8xj/EYNJ3KM0Od1PV/x6jOHlRFYGx1OKvPQKWu7z1frZ1nT5VEAfd
JvEGWx5k2c1lo7NJR/1tJ+vZnkTcd0BZ4p1ZyP0mCnLFlvg+N20olLYM/u7Y+mFX2FROxAfEOT2n
bfpmk0jZQyD10o2H2OXWt0ZonBjdO3qk5rdUoPP7To36xzQUhheEFJ6mBiCwXcwSOZ6lnpROFF4E
K5Rs1moe2mVkBW4Q929WEAz3uWIhtaB6v60sbm+Big1HuSuzG5UjywmRArFzvUIqcQLG/pjJae3k
DI5A+FY0bnTP7zdxFKV2iRSFk4XYY/d15TteqKF+XQJV7DLRdMrC7HZp4MVOqWhfFZo/hylMst9x
h7H2NDbzlStItrHmd1zFqvKkN1JsN7I1aXZeSNMXXfO0G72V0OJLGnFvGOnvKomtQyeX8QZGDnlZ
WCu3JcJ9COZKd0HRo8vjF6JbKt08hFhCNZZgbUIl/pGmcbhPuHztIlhxFBWU2EEWMdkg50XGzQ1M
O4JpGF7yQcc+eRK5UQ5R+i0WhOrVG0L9qLM29vT0SoTkrO4kkE9hJen5eMyUlLe6VDrkvTc9cKSW
dhem+mMZxtx1UtO7jQEkb1Nslw5qYyQQCmUImWzVwQ44Osj9JGnssEgtZJ9JMv22/NcM29JOWOIH
rJrSbVMJlm0MlbCdipmnOrAOBBBJdikyo3xLA9BeDdK92Q7JXZBW4dfrNfqLxT1YxbQS0bQCCP6x
uFcNvY5tuDm5rYRuzN20RjS49HwMddB/mgFeqGd8fD6i2LUOZGZym/ZhiG4CeaXHsPJ8ddFk7D1D
MKWQ51unBOZZ71wfnrMSPLVPi74T6kJwTM6AcINhcsYN3uT2eUKl8IjsyhitUa4vvcP7IDOC5V1/
sdZSrdcxj3RjzHQEe02Ia+3xi09gARqrh4bHG5QcgfT5b9fH6OLz5wYPqFAJX55FZX80ylGPqT65
af3drZUfn346ElaIB6BWC7Vfm6O/Gxyv6huh6nTRFSr5u0x5iArYZ7uL0ELnMv7sz8dMXTbfkF4E
kV0XmuuJ6YkWEHX1Ufl9/TUuTCRigEmYDXHPKVx0ECwFtKDmolAk1W6VUal4vh5ibmp86LDMr4EM
rYF8BKiqpXl4q+ZqpIu55rackbVsPGkJrEor+W6gQL/Scz8HVRFrhuCL0DvOvU1GCo3lVGQaB+Rw
iNPuOHkt7DHpWa79n0hjUY4cVhARF6YZIXVVnrtHMtDzjxNBLITBjNRSc3M/spNj4P+6PnzzMlgO
H+1x1vhsJoxW6sfnI0RAPpN5hitnv6ZmDyfOppZqDyx8HH/mJsX1eOcdJL4XDe0/ghWyweB8DKgV
lpVkgai7WWdI21L2NBok1VHzKA/nwTYOO0q22fOgCNs+K7yVne3ScM77Grq4GviPZdOeqm4jwPvU
XSAaztgfI/2TbhBAWHi/dxEW+0LHmR70kay7PqglxJhr4y8mPNrPc3dKR59piUnPSZZNqknMiFTb
0mPpUXyLi/mY/aQr5dzsE1laqEwxWrOQ8MdPNUrk/b3RKm5NCQ3VNoE67spsmKfvh+k3hwDCB3ps
BvItp180yZWI3ZnsTrTM/HafZm5W9bZRHKei3Glp/So06TfRU/e1le0D6nnq8O/133A2JeYWLUho
9GdlC6LpYoXFYqlxjbVG16BAGgfp3aTUK+3EiyHgHELTMqCnLGF+SA5K1BKU0e3r4rdYeUcjNffX
3+JsG5zf4l2IRTsbpFHkJ5U8unHzQ8okO81OQ5bYgba7HmftVRanNvcPE8Y5cbLU5+ockniv7BCX
IpA+s9mBKUQyYfEmAcCHaAhCIsylQF9N7YEy7UqQ820I4BE8Q3TUAVGcS9uLY6mWJWYpblUbfgbW
rEy25VDhVBJZNYT9ICgPSZQntwhnhi+5HprQ8LN/rg/mhba2CuMK1j76UfIZAyAV/Cwy2gSoAzUQ
A1FcUybxVSNbkWqni9c8bC+GI4qkYHV+nrLgXysbra70rpbJWyX/NrS1nVDDr9tXNV9BPZ6dK/P4
znplmoEs4dnCNipsLqR86N1hEL/Kmr+rdL2yYdgjmTCOka312SbUk5/SZK7sKRcjWzKZxZy9nonw
96pSVJ4k9W4bxnbfGrZMaxnJcU+5k7rHus8cTyi31z/kWWLA20KimAFFEIvP6ARBp+m0lczeRQN9
2mRj+qBDxgzycpObjW6PbGY488jtyqteCguTVWeXRnqJafRxg1bruhWsyhpc2MaUwPeY7toRSuAt
Rzd/zYuVj3phaYKmAykG1oL0Z5lrJdbATdpQmK8+vQiqgmuYurN8kXEE5U+zjZRUPBMDpGGlZVih
sPa5VJsofmYNhePm01nAHIY+G+c/+F/cVj6OG0sAuIVcD+6kGpth0k5SXN1cnxEXh2r2vQQ0zhVh
CdEKRoEeR9UNblzk7eNoUknmPrImRn5pAqD6RW9TBngPWurji6SWV2makA8uU5IW6EGr5n7asWhb
p9UOQ/d2/aUuHDLq+3CLzb9px24MvXJwpQAIx4CV1vOIr/cU/bweZx7/RVYA3YPkBqEsdqslBKwV
CyvwtWxwKW190byCTXh8iwr1q1FLODGFjtUZDymY6pX1dPFUYD0hEwd41LKWCypPuiQJzGh0Q/Tu
JE+gElRuNa2mUvertF5yclNf+Udd4wldmvYwAUi1oAOc4yAFwdKaOpSAJE4vErcWrfpdCL+uj+kl
sCc2eExFkJZM+SUiVoc+Vxf9NLi+eNLYgeU6RCfn1Hq6Exo1KrbQ6g6KeB/Iv4X+5vNcqFm0B7A9
viVclmFTfpyqap9XMNlE2Z09XlKKvqjKHa6/4oU19yHEPMzvLs1mU85160l2TYQyh3QvyI/XA1w4
QD8EWCTElaokrRbwDlJE60jZBe1NXwBRid5aeSU1uPguiPpyetLHEf/IjL97F3FC0jSiM+ga+k/d
+7GGS1x5/B9rhnePH2JrMscs4fF2IUf2lKyVXy5MabRhuDvM+x85/uKahw8ObaxQokJVAR0ux1Z6
KUEJHeNe0lZOJWl+1mK7MFAPIIdHrg0O+CLWmNfZJOGZBaTfsqXwTVXuJiHcBflXNfhlTnPPrDyY
ANvWxBcvbL8fAssfJ1ykxYqP9d7kVpH/BKx4GyivXu82co3a8KFdE9+4tD0RD/oCEwNE+JKJVwiZ
Qp5aT24h+//osfhPIRdbOlm0HgLfDqNsL4bGz8kr75QOvMv1yX9hyqDFyLYswiRCL3ZxaLZWoZlp
CwZThi1T2PHK2bLy+KUCY5fF4RjIPB5fYkrS28b8/Re/n5R/VmDjpFzuf34d1pHZt6Ob+sLXdhDJ
uH1zTbbywskFQfH/giiLwmzTiZFo9SVAVST88XFD3i3WXqja/xoC2h2i+CZYWBhl5rC//naX1hs6
1NTxdL7RmRxTVdE8QCIMKH39TSfHbvY0U6+HuHD6o/P4X4j5C77bM9Ra14euTic3NDbqj0raptWh
1j5/VSYIalXYqnElXyqO1FIqK/VEEGXaaCMimSvjdPkl/nv+Ysl6oyAWmg/loS92nbVH37FvDvJa
1e7y1/gvivJxqOrGHNusI4pSbkXFDr8pa+9xMcKfBJZrrMRt52OEXB+buAn+3PeBrydm8D2R6wep
0rbXP/pKnKVIlhkEtTqV4+hq3OOG2eSWPratBfUKpeFyHO5sQK1xp1zmy15Wg+9rgeNr+X0GcLp2
Aahcf5WLOwzGBf8vxCJ7tfzK8MuEED5IpxoBAS36m8lF2gihHsN7qlofP4oA8CGvI50iDOlj1uNi
0Oobrzj2cvUX78JGPJcaNeQi5EUmEsOJHkdBpXlC+RTo3crjL32N94+fE6F3Sz3h0mqlwFrB2xsb
+d8OQK76F7sJ+S6bFdRLjrP5J7wLMdaCEo5RLrpBucF+wL8BgqKv3csvffK5NUCVEU0b+K8fgxid
MCFMSp/MnMAoiU1hR6b2cn1aXdpRqLzBvKQcS7lhMVZm4nmhL/miaxr91oqqQ+QhHmjhoBTtrke6
9Dac/GTx1K0srkcf3wb0LAUIYaSlVZndXkIVZuNTb/xsxwE5FVXUoPMaGlN5mbmJhqDpQkg21dc7
YQsA6fpLXBqu2TFBg1FN73Wp9KCngCO8SZvcUQE46pdOYhjbNj/ozUpaeGkOU5TRIdljkEKn6eNo
yXWmqQEe4y4tfbuLf2QgfLJ05cqxEmS5PYI/rpW2mIPk2LWWrx3CkeZaueJiEK5NMxtLZcQWM4xc
PcPnQRv4IhikCL+JZZdrtLVLk4uBgog3l17PaFcy9boIpt7gmoCEj/VUyHvPb39f//jzL11m6u+D
LGYwxh9eW+lcdFNE/pLyLQN0UChvfBkr/5tQ9E+RcKZ/dnYB6dUutSYD2H80jLkti9WtJUiPXT7d
F5H+UoGBvv5qF8fPgjHG8sFaernVFEmlVnGpwozSCtuUuBgqK5vyxZXzX4SlNVZMFbCGjD+6lrGP
hM2U3M/AwLUETLo426jt4dVAAkOm/3HdoIhZFI3KwGXBWJNZ3Pf6iExt/epXSXPrtSVIGhomVI5T
85vQ6iNkAVmx02Ew9y16uXnQbSIjbffXx/fSXUujaQcegdoMigwff1aXJ1IstLQFirT6J5XCew05
MUcwmtBpaIfZVip2+zJLP38PN96HXczY0S96UDbB6OLz6ABL3K6y9qRLM0ebaZbMG1p6f259705C
wwpbK4Bnw5t5PRVPgGoZXnw7km39Vhyl+lboQusB5DtUCzy87CET0m2UxpDjrbLY+3JeOviiR2/X
R/zSRJhZsnTV53v8shGjIeoeZCojHvW3wbe23IjB9i8izOJH+HSgLLMkOIcBlLYQVRlXAoQamxVA
35e8XkOzXFo3mCPhzCJD5oPr/HHmlCZI8s5ij04GHHGn5kixt27gWxj29ddZC7SYK76ZZU0XEcgb
AW7gxAc26jSkA4Iylvp6Pdal5YDEwGzkTnnIWl40+9Cf2K9pKWaCcC/34za3hL0aAnSR6BslffQq
iuH36zEvvd/8naCxwkw4K5v7ZRd4ZgUlMsFVW300ExEpeazsV/a5S+Rj0pb/i7M8VEULcXKkDklu
h2yTQ0SqQaRZg2CL8VcjuVVyKiws+OjYJeJN0awJmV8a2vfhF1l8OpaeB4huckGt1qNTTa95fZS0
TSrbonG4PqSX1j6HLoPJ2Q63dTE3w3goQ72VuShWaI8UamNzc1zzg7j4QnTisE0A6HOmYmdGoZFb
Pt+Nu1e3VwRhulNK33M8paF8FCfGNlL7+KlOgzXVkIuRSVxI9fARN5dJvpLAslM1hrKqD5XcOBV9
g0l+DiV1Z+muZKykrhfSCzJ9CjBoMpDJLFPXahaKaj0wX5rwyOU+HXdFdcu46p8W3zBFEmMysdlk
g3LYosyjNvpQo5cgurAenKn6BQ2iCb5+empAs2ZaICUAZkCdV+O7Y6EWpTEeQSK7+fTsTTutv/mL
58N/n1N9bpJLf68i91OpG0rJrS1nGO3yk3qlM3qEZ//3/MXvF6vJz1olkVzZipxYGuzy0wjCOYKO
SAEVUR1dsnk6vBshkfpHmoyK6GKvY8ubyfJXNvQLq9NEHw5lDJkz8GzDwyGoT1Nsd1zzfowUW4D5
dP0bzHeQRT7MVJ0fzdkP2nI+gt+9QSN2Cd5xneyqSWxsWiu98SINtm57qwzaodKa2Kl6a4ILGX+7
HvnCXo7uEaiyucNGy3pxO2qzWMyEGR6J103fO/pXwdp22Ze/CQKuDDlFOk7Loo4Se1JkDIHoJmIb
2sk43rSe6DmBNb3oSrqSIF58I5nCIZ00dV6bH8dS7S1ZEEGWuW2tf2nb6GlmEtpCGp1Gc01p4cK+
RhP8v1jzv7/7bkINs1UeYu783fck+S5Vj3q4ASeCYgW2wyuT5EIeZtIKBXYICMsCB/gxmGJkplEZ
IE27EsiNLNuNyoU2CFaO3UuTndYcaFYE41DGXuxpMtwQw5toLmRK41gWxPLPl3YpKli0w3kJ9rPF
ZK98FS58oVM/hiug3UZDuzJQl9/gvwCLHUfRJ2AFjTK5arnT+2Pz7/XZfOk7cLFjp2GIDPTCPn6H
oeqNBtXcyY3eRvFoKq5X/80nQBVQYg7Tgl4Wvy2jD6bIop9kpr+KzNaStQ3t/IBEzEVhHlFh57/L
PV+SvSRCUsg4aSFUAf/oW99CqNxKMGyGT2vbATIi2Cwnjd7O2e6cZ3AlpXDUT7l0DG9D79Oz6ePj
F0sw7FHZmDIen92ZULnXcqYL7XIwUuz6M9CSZttyO7GKUYf13Wgn6D1BhX7EdGp9H2b1jaTdFLK4
0Ztf0sydFm4liKXS8PzZ2fYx/uL9rHHMoc/12kmwXkq4zVV4bFNpZcWcT2mCzAJZlGHBLy2BFp3V
Z+UU85JS+KVsoWemdmw8Xn+RPxjOj4fcjKqEmwUei0xjifHMJ8AWESnwidp8uau6VO/B9SnaU9CG
0SujDP01T79YY918bQtZIREtQsx+E8lzpqSAiN9Y9e0gG9UDwFq6j5MXha+t0Jr7BjvJWzUMfLfJ
2vRmivx0r/lVvC8UIG7iCOIAorjcHEhF6nGjZeNwHMgdDz6FBrsGD3EzYhH7oytD/5HO00Av35Re
42kQXv1RQzFxDAq3C5DMbKspsT09gazgTzG2tVLsGOlobPq4lbI9B08HvW0qHiK4jkCZVeVliKyn
Jm9+h70g20IgJjDmprCZdtTBgptqHP23fDSn22o02xtTL0OwTl2p/x7Akv2byKOwuf4lLn3t+ST+
o6WI/u/izDcy2FZiik+pVJ4SWKOQuT8tCMmifxdieXVTaq/KgoIQ1q6NoUvtrr/Bpf2LeoSJIBVO
jmcJRZ4zkkPr6ydR7HehcJjKf4u0sVXv6MNCvB7r/DSZX+W/WIsFOJSNisUKscbO3PvINmEz9ekI
ICSQXqPORhK4bBdJuZ8pJSf/Sep2xVZbE9I6T4jIitnl5xCkD0tVSMMvKBf6knmShqeWK1CJ9y28
Z3WtinNhoNDQmqueGA3Nyoofz8U6Cv1SkDrzFIrfu9vM/HZ9lC69Bu8B+5hMGYzlIq+jvC8UgW/p
Jwm918fBnJDv0ErheUqU/kHrxGRFa0qW+b0f9ysVVehZlQ78KHDOxTLx2tbvpqTKQEmV5WNfjDeS
CUN6W4XxhHqRKaLelL2ZYhFv+ymuH4wGDaUoywLba5ApE0PKBbVZW085W5SJsVBS7sYKEymwroaj
FHL8QwPQ9zhLHzhY5rWfPjnmHR2ZLKAOc5dl8fuxY2w6IZ3SE6IBotbZtCjs6tPNFVWnNgy4d5YX
PmvXBuTaKoTO6GSIpTMBlKv1ATWJlQ3rfGbNUajFkA9dSFdwTcMErTWik9DdSlbg9NPnt0QikDHS
uIOCwF3o49wNfB9LDTGLT0oq2poB8V9s7X74fX0KX3oPROW5CElctLlPfowyYJZF8y5PTmPoYJS5
prs8f9DFhGWB/Pf4Ofy720gkNX3Qazze095mb8TmDjGNx7LZR83+s27arAsVX2AyOnYtClfLOx3d
FGMUB2aXnCX3BuRuhNg+O1po2GLXPbdtEapfEtOQ2jQis8lr3HI3tbDP88P158/70cfh4vlcQSyg
iPq5tWyoikFoKVF9kuQ6uu9EM3gWMRU8xppe3anYJt3gkoe9R9Cv8cfO58EceW7X4w50rjkYqIVc
J01Zn5pfXWJHL9ffa+3pi31YHGPUOaKqPpVR6OjNTfcX9RBaIfBMaBBaSJIuOY9WnKBhwZZ3GtAr
GDFSX8tHL70CWxZfhWohI7VYKIovqVga8enH6kHw7kRl9QvMt9jFx5d1SqEQmkyJaTznSO/WitTK
aC6YvnxqiLX1s15zvAo1JkdMUsM6+FMbPnPPw6rRylQ8HLllOFbTldy6vTGU2Rs04UfuWZXTiF7l
sLJfmDGSnaClKkIb0dudQB/1Me5kcxPkgbkrrURADGLEXTFBTmlQ5Ce/b7QH09OEQxRkIPfQap9e
BksfdVvKZf9QwwspUJIzkFLMo+m2l8v+JW04w3s97IGW1IIhOHUljpusKoxP36zmTVf/X5ch40wg
VWYt6FkayKdA3pQK2vGfTqw+Pn8+f999grAq+rrW508wPqXqq6r9uL4OzpPEj89fTKKmk6IsVQXp
1Ceh6PZVU99LICYQXRQ7BbJ6IIcPCIuXn962mFAaC4NSN5Loy23rj8HK2Iyl2043RvRslitH7vna
+Pj8xbCVZtV6RcvzO+i6EtvHsLIvXoCXEoFlTQ4zV5uW1YE68Id+QIEbePOXBHSGNiCch4xDguKb
cF8GyaYv38Ys3Vz/Xn/Axu/WJAUCPGoJjIGZhRD+ck0WMe7sEiIhj1gSoT+QhsG+GBEFzEN9FOzB
G/sHKc7NbdmKb1EXp47q6Y9iEPF7lA4gNpoHNyUuFZs0M5+4g8YbBadS5HKm5rbz2xcjQbfs+m9e
9qjOfvOctb6bxBIyEpqUatljoRYoaAmvVhPceqX0aoE8rpTOyWarXXU4mKl2ByLIwRLp5vpvWEyI
s5+wSIxHy4sxqmDYxOlNEI4Kwnz/fwEWB4rWBYMYzO/YfkVJq4xXHr+4jv7v7yeJ5EI6T4BlX5ZD
IG0KVFoe8zJDtem+SL+0xPmLd3gXZB7Ed9+pisykCUWCoCM46rBYVybv2ksszpMQpbs6mV9iVvWb
NiNqhWseeYv97GycFlMNJU7TjHoR0+P+e9TeqFK5bcs7Nch3srCGK1yWvc6CLSaVCYxCtiqF9xm/
18KtpxWIM3zNqNWmzUtunZCA3dXq7040dmH+LfJ31z/X/C5nW8G7z7WYcoOcq4noEb7XbEOBgXlM
4s3Ur2ylF6PMRUnIAmgZL7fqPsGpOunN7HFKnEh2pGIft2T/2+vvcnFqgDblBKVmfEYB0z3Bp1jB
8qnTrSztrHKXr+kiX9wC3oVYDNc05WjUmXr2iDxn3L1Zxspd+NJAmTPomxNtzvYXV0kkh+oykOr8
ER9tddiD/Bn2VbRycF6a30ixKHQ3uMzjyPRxiSJm5NNB4iUK89RNt54Moyb/mvjPAzI91z/JPB7L
6UUPhfbQ7Mt6Vj9SW1nJVIxsHw2kFv3c53h79vtjPf7Mm0OqreAl/vzys3A6fAm6HQjQLfX1y4mK
ga8ymxOv6Wy9L1BWjTKtOvDbCjsZ0BwMtDZ2JooHyJeZ9QYgY79Pe5RwPEFIDhYyL2gecqSYfRoc
daVNdrFmJg54t8QRggKxuVYsi+e60PonSZ/8LYrCxkOtldkXEYNvLSrjrVo3/2hj0j5jsGU8Z7oe
bTLZHG4GKTRQWK2z0i5zE+00JHt/VmHUOFjGe/tR96BRNVQRqmLKniFL12v9iPP5a87IB6bYbOp+
nu8j/emPFT3ubPjqpW9gQ1e2//M1+DHAYvsHPGIWU0gAc9yjNrNBoVFs1szLLgfhIAOXSwlBX2Rm
KKGlk95Yojuq2aacGmcSvqj1ykFzvhTBM4DDmi3S4N8uu4BYPOmNLLTlI1/FUfT7MXuprRdPzVeW
yPknkSUqkuiPAQsABDi/7LsDU5SboBOYBI+56aS6M3Yrzz8frI/Pn9/z3fOnwmiCIeP5cyHf3FnD
1spWYCAXX4ELDBuXOZdAFx990KIsFiwvfAwaY1PDCQvylX3x0ktg/TG3TVjbZ9C4VC/EQC2z8LE0
b8Non2WbeM0Pci3EYmvvfCFGWioNH7vWkXM0DLmsriyOS+P0/i0Wu/toZGKjBLyFXu/wtEyLzfXd
duX5S7/GHH9BJdcx9VOT336aorG7kgGvjNHyHB+MUa9QrA0pqb3qxe+uqhxxrUi/FuN/SPuyHrlx
pdlfJEDUQkmvUm29lrrtdrf9IngbLdS+k7/+Bn3OPVPFEkoofxjMDDDGKItbMpkZGaEcbrepbcPJ
YWNoAp2Dc+3eWoshycLZxt2KI/cfshX1zHFww9ZaoyUvTgX2d1IHMztAcCcrgZd4K0wj6M078LkP
ye+B/tK832V6SIYda7vd9QVbHuu/v0M5m545dhEoPJMXYWwGY+cmGzr+hQk0tOKdB/6AS8inhmQJ
r/ssfQFjuUn3Y/SpXevCWRrFqQnl+DvtODqMJSneFYEOasL+oK0hj5YW7NSE/AknTixKrK7VQNn4
kjofpNhq5cFpAmrvry/H0vk5taIsB24DEmtFjLmK0IB+aNbUPBYnCkgPVDmggXJx+6a24FnMoBFY
6Xegfa3B70i2fzGEExPKWphI5I5dbmBn9+BXDNzy8BffhzwVVJ5AIASkwflCdBphTZ/S5CWmvqaD
YXvltlpc6JPvK7/fM+uhQjoseRm8ZxTHs/LZBT1V+jeH4sSKsp0gCGKnbWQnL3a+M7IHBo/vrlXh
MRHnoSii3RMTyl6aOEi22sLBQnxAu811A8Bny2nFiLwwrhlRHo+TmwNeXWK2pqTcNb0OXiqQu9rf
B2s7OC9gs8ur1//b+iu3JKTjSQK8S/Iy8x04xLM117x4BE+mTbkiRxONiXSW3zcDIH7ojcp9eG6f
LYtaL9fS0nNTB98HbWb3O19j/Fn5+bbytDL7zGnbDAsiDL/5oD/+T5NvK1ejwXrTha9NXvr+3m52
q3Qci4cPnFloeUO5BrC+88PdT53rcCg0vqDuajfgpntOQatsvv/FKE6sKFtonhJnMlp4QeYGdgGm
7c317y962ZPvK1uoA5dbFTt68tKJuzHMirt5TQp9ZZ7UOGuojMjqJoxgAiwNJWVo6ky/6+jj5nGg
LIB+EKRqicw5nK9G0zNAy+c4fukrv5mDut7P/W2UlPI0GADbIh+IXACehcpSAIqTWnUyaOiej3zP
+dXo84qnXZgqw4XWB/6CnQuJWt2KdIb3SRTOk7nh7MHLPjnToQA57fXJkr9U8YRndpR7g5iaO6II
EYW59g1lTohovBhetaHQc5mbb0a1MnHyJFwzp1wghhvPkG6AOd38KLIwSva8+MqsR+ibrlyIl7tZ
YjhRQkMfFjiOVYh9BNI0wVmkhzY9QFTBKZ9BYn997i6dljSBtBlyAgtJJxrj1QCCJhKWRuDE1rZP
1iLEFQsqfF+4edYVfyykX6UEx1pabmmSgFQBaAUiV8gwKstBeqi/lOVMQh5T4KDs17rgB60a99cn
6nLV0WhuyTODDCPwyMqJrDN0VgC9R8IKzD0Qa9prbf2LRM12Aiyy6YaVs7M4KhBMeOjWAnmbWqYR
9cwL3mFUhTbe22nku6UOfYyf1wd1eXKQsdEBJ0JzBSQA1bcQuPUBIE4QK7TJ/JA102vntDkyZOLn
FNkPpRCf3OT2NCdsoigv1woPE7ULJ0lGr82mHI0EBajUBSu+c3gf6E0dWpOlK65hafMBC/m/bJES
sjLTbO2sSkjodXe9OCJCuj6Bi98H4h7wdNCrXvSm2HQE7BaJr5BZn9L0Z47CxHUDS/sADKoGzia6
wC6oRkCt0gCJZaNzP4W4hBsldA8dWVDdjSZd2XKLY5G5YXCBAPahRgDNNNVk1DBXFu02KMAHtvk3
s3ViQblyoP1txKJxsd30+lOSVZ9QWl3LcqodnrhssL8gMQVCE5TVLzoQTX2amNY7mDEKnW8rww2Q
6I/gWX/TEtN3iLCCuO1+VwItMkmSQhKwOkQ18btM82lTb6+v3+UdiJ4rAgCHgWYwdPIpbsNIh1Ef
ZjSd2GbQfNHQAETCRvzFytmSvRMtOhboq5RdrnPujENkkzAzk+LgzlDGa2pnrTViaX/YgORLrgJk
UNSeBeZBWFtHp1SYQmcs/owr9y+2x6kBZa7cOhpHuCsSOtljOj/ciDH9szFOP2+cx1StZces5YKE
IgIuYVPdHNpipU+mR1mERoz2CF4sEmrOYazvKn3l+4s7CShDSByC5NtUg4GhnktWDBaBtF7QN/vO
O3rkEcI41/fr4iKfWFEmKWoKtMCWJhxmk23IkG7+uf79hVo+KCLQpIjADwyol1Uuzc4QcwArkhbv
NvlUUgbZkzAxno20emwhe2v30WbMZ8gVHcfpNrTNny0A5j/QlQLAB0yaEitUvYB+NHqUQ9cFI2pc
bg7XR7cUJDhwOmizdADyV3OkkMis6pyg+ZPNVZT6tu62ga2x4cuMAGU3Gnp5Z0NfaiUgXdoZcNfo
t/YAPL7AoJYZGboBsKpwKoFCG6pcPNkdql9Vbw/3KPYNKzXEJXuyGxD1Q9CvXrA9pJwlZht3OnwZ
3Re9e+igXkZ3WbQym0t78dSOshc5B36+4o0cV/QhWHuA+suX2xdMts5gsSADdREANdCVFB4By0vE
q72dZE/gS4EO6jg/5Yb9AD2y23NcmLITg3JuT5KZeUKyxNVhsOw+7PG+os2m5p9Ha/oLX4p2dWCb
wZWDtkrVGxla1EyOroNArg4GL9BFtbk+dUurAzAvoitU9gEelX9+MhJT8BoFP448UwoJmhraQrdX
rxDYQIAYb1Poi4Ew/NwCtErT2BZyX081+qfDmhKIPv64PoyFAOvUiHqr8bxvnSyBkWpC2yxiZCjb
OgAoGMbubwzJjj8Jtr1oz86gQMsKWX71+kOn/Yr6h3b6fN3EwpLgZkauH3gy0FXpSnzFWJGmjsbM
sLA+Yu83oGTXv79w8PHIAkkmHltoMVKvoIr0otU0NNBn1VPbfYzNniU2dKhfr5tZWBKES6CWlGzL
uO6UvTs2Dak4GufDFNo4kIr6gG7GX1hAJ7CB/j9DBk7nOwuKQzZHrghMAHO9TYvpqZ+jbdOu9f0u
DUSC3cFjCownLoVzMzVpLZe7uOuE9qQL6HeKLGjrlfLowqKjsRjALpQogBJX37/VXAqzF7jToupZ
58/579unygQFFmoW0MBC9/f5GKjmQY/WRfd9Do08yKSERe29iUhf8fWLU4XrC7wFIGeBsXMzHBrE
7jxM2FqjsefauGN1/5EmbKVavRR+gHjBdomBbnko4igxJqCprKVlDP/reZFU0OSBmad3QG3sGFRK
/T5LDmUMoaJaPJZt9RNMEZ0/gHH0+qwuBAr4GdiBmFG8HNW2kZkmEDz3MrB7jPNuyiF5bBdfhoy+
m1GC9D3/uG5OZW2VgQ+wPji7qN2AAEZtsBzRdxHlYw+yBnT17URNsl9D643QPvf0TdLM45Z7wGfN
VMs/2sGhmyqyptavoHz8Fz4EWRRJqYZ2losGxbh1WzQA4JfEyeyjLc/nkRfEBfr71npiVYjtfwZt
mia4mmDogpye20XSdNBlDg1aDU9JzN6ZNseQV2RDss9pVT3nmknv9dbqgj6i7mbQnL948uLg40kN
WBeg/Kovo1EO2d0Bfcxzl2xNt37pTedmgB3W9sSEchGXE9qhOhOd2EgJ+HR+sjxt08YQHIzXAItL
rkY+P8DxhS4hwIjPD2kiPEgrk1yE0AWNZz+/kfX2z4IhOMJq4WCApUk5nGwSSFQJ8F9OwRg/O/pK
nCyvv/PELZSEJacbmN3Qaqg+k70Mb+TRAMcSyWugwr6lub5tyKcijtEi+wq9guuHbum2hDeT84S+
QKDqzmcL0nKJV0YtDx8M530H6p7327+Pbl4bDgQ1WTShnX9/aCzU/1jPQ3Tc9huaPAvjOV1rAl1Y
cuwuAzcMPIhM2p0bwSNudpqR2yEIc6LPWft2fQzLn5ekFbjqEYepc2TFA9XQEw2Fk2+lfZciZX/d
wMKa4/f/a0D++UmUWpqd1uYlDMAV7FujxSjGjed+NuxxO4MQcTTizXWLi0NCNzua6FxZTjPOLSbM
nbie5jZyqts03hcr1/3CRYkMmg3xKHnq8c48/3w/jW3Ztb0DjSroiQfjS5n9xQBOLShTxsZ6pJ3d
OWEpfjEUa1LTWVmUtTEol/2QxiCM7FonHKItIVu93XQrZ2PZAtCnoHTHX45cpJNlNyPTrpBVd8Kk
u0dqtmKPxhpR5MLxxkL8a0L+hBMTWtnovEPmDXBKzy806Q0t9q18u303nVqRv+LEip27hmgFBpLq
ByffG2toCLldFJ8I4UQoBBAQnQOdonzfo1UJ1GnuhHbynVb3oMqu0+/W11bcjk9DNQPVBCQqZLlB
bUAgJQh33LJyQpF/7bTfXn17UuLs+8qK181AKPytE0buGEz6tgOYMrJ+1Xzltl2esH/HoSx730Gi
aBwxjonsR+sQJZBN3kU/vGF7feEXtxfuDmKiKdO6gM1D60TjSPjQULN/5Og/c4/MCm7sYpQXLibt
XyOKr2qiwSgtN6Kh3rvvSWEcQBn6/fo45HxcbrB/TSiPuYwbempOGgUzlfO1GdkuLkeOPqO1hqol
t4vbEFzQUnED4mLnB2WuYqgrgT0g1CqfN5t4jXJ0YRzg+0TOC8TGiCjVB0ojoIg78xFEat7eLu6G
X84ahcDCCFAOk1TsKIyhxVi5ag2rG/sJdIDhAEHxn2m6sqGWBgDOZOLibwOIAuXioI3uQSHWxk1Y
AxifNUHSQrng8/XVvhyDBwu4+eBLJJWlMgYKXigdUsBG2M0BN31vvLv+/ctBSAZGKc0oSSYvcBEC
ivCQB0N6ukN3J6AF28pg+zihNx9ymIEciKTPRaSr1ihd4PSrlmhGyGfgL7QddV4K8tizvaG/XR/Q
5TE/tyQn9MS/Jz3VWdXCkjZ/8pr7AkBtAjAldH6v27mMg87tyIk9sVPTTCuq3IOaCghhLPM4NLlf
9+Fslpu2fexvR8mgvwT1coTZJnazelpcr7VisKwZoePE2AWQzI6fIEHpG+L1+riWNtyJITXFUvE6
d3VpKIJK8jx8awGEu27h0uEDHgNWJfQUSUSOuqUn9OeCJLexwRjbbITFIOaTTT/qnu3Skf0wxPRx
3d7CiID7QepWvlIuxdw0kEWOA5nn0JmcXzmFq3Gym8sg0sdAuQIlUiTwVXIwYlYWSNWsOczs12Rn
JStrsnBICQIjKh8+CFJNZa/1ELo1khifd97Z8NgmTzlbWZPFOTqxoEQttjMUcxGBPztizB/6T3wt
uFsyAC1m6efxL/iz8+OiJ66TmkYJOl4o3Nc99cf4Rh0q3L1ICpyYUILgInbpjGZMaLAgcuzFZkJ+
MJ9Wsi0LiR9YgTA2RX4QPGrqUscVN41xwG4auzsIxJemXzZ7Gu9jLcBxtPkWogl0rcixMHuor0Fq
FLAvPBoN5aqJx7Zgbd8j1W1MgdsNaB2+/R6ABSTSUfYGuEzFx0UW78hgQtCgjH+4SQmc12Zk++sH
cSF/BOEuJG8hLCfzn65xvgny3IzyYUStpq6fuM13DC1aekl9Pb+Lh6e4us/H4q6ubg5kYRX1DqTv
JbOMms9FotdNZgNJ9o5BCFaMP6fG2uql9Q1ENDenwWEKPWGIyFEhQjb8fIBGahdEHyokXb1DOf6e
yLN2I7Gq3OVnJpSTmrEavTVDg3xrr23YxJ+6jq3shaXdBhYA/H7c2HhwKzFHoxWkYVqK3GY2xqAF
658NfY2/deH6RGAJZhzUbRDfqKWopJxMIfWoQ23ydoWXH4vGDWgBQsom2kQEKthp16y40cVxoXiA
tAjaVS6OLtMyPPNLrI7Zx76NDOWv6/t7wU1jMyFxBNY9WTtWfFxF3TGldcTDKn3SGwYZ6swf09uv
GvB+4OMIawFhVB0pJCFc1sVI6eWgE8paERRrD6WFaTqzoPhR3gktGwksYEXcr8NaF6v838/fL5L7
zEPfBlI6kD1TNnCN9hqjtbU+TOzmvipSy89IBeJ4/txkxrMbN9RnxIIGyVqiZ2lc6D5ELhSdSiAi
VZxoMydtlQzlgBBqCrokCqbbsUkYGh4UAM8iDoATOD/+ZkS5NfBkCLV+8u3ukWv7efJNb3t9ny3d
QZLTV7KYo04MX3Nup9I1gCI02DFBAThUO72jT7p2aPt76ooD6ZMNK8t97Ao0KK50BS+E16ZMOeCi
xTxeZJRRrxJabLIBuiRvmmBBPtzzAci2/HZwFObyxJByV3CzlwnzfAgFNcHAXPlZDgLZ6xO5tCNM
cI2hYVTHy0RtEEd5KHWyOp/CIn/XGKBsK2d1abIQcoLzCSEPQK6KI82NYY5rhhJfU7i7Hr6UDPTO
jF2oX6y4Nrmz1EMlr25oMKAUdyFvB7JgG2TP5RhO3auIpy2rv8caihdRvEvrr9dnbcnN4RECfCte
vxJHcL77LKugVtlj9xmJc6Az2IaKrPql6fpKuLBwRaB08a8dZQeIbiQTdCGGMP2Hxt1T+9P81k/V
U/PzL3YBEnUOrm0C3AVV3HZfZUVu1nMfsnEDNsY1Fael6ZJ8RKiUQCTVVPsbJpYWY9l1QzjwPJzR
Dxc17avjrkHbl/YyUB3YZjp8D/I256tCAVQwpoLivLBk8zsma23iS24bSU1wZ2Ezo8CqrnqV5mRK
oyHUy7DK/rHGdwTwZHis0Y+VfXPK3fVNtnR0sJVRJ0d6U8rong/H1cy2zHP4maiD4GDyta1/FgKF
47V0wQJlyB+WzP8ZkvN68o73JtS2jU4aKp7NLttY5fwoRHQwaf3WmIOvx/3RYtWuAFdNYOW/sphu
sMgre3ChjI6fQZFXx0NVtskrV0en167odVxOpdE82X3/NKUlqrh60NoUTf/9pi8KiGKwx24sPR+w
0UPqmp//Ys7hq1AMQQhz8TCvJ+K11YADZwyWX+QHd3xxnI8qWpNi/OMhVG/lehKXAOgW8rHKXhpp
bs9aBA9iT1CwjsuHis+f62lEB2Q7+TqnmyKzNmn57vbxj3mARJxdQAldlEGruz8NHapu1fw8uChp
EsmWmx+dgmw7fY1NYOnoAveDdgEL8uR4QZzvjaGMUXJPMSE5PVTNI0MXuMtuB5ZJ6lGZOADpJVJw
ysoji+vZAG3y0NKfSrIn368v6oJfQNoIZRuAykCdrcaLFVTVBzD3zRCF7vz63ea3g4zxYIR7wyUK
iCZ15CSeHCABRrLILvH7K5YGDfJhq8R9C67Hgo4wAp4/KRa1qaLQWVzrzTSHWm4GjlsgHf3S85+m
/TnRf0T8wW0+/cWcnRiUzulkSHFdecyN8MZvtEetM3y3+PgbA0jqwsNh3VXvhhqnYTuxPoe2tW29
zfwXGxevUKCaEekCweQoA8gb25qFR8ewniP/2TXemmilaroQcMACdq5jACSPx44yRUbvVk6jj5B+
yT404e160ae+B2Akq7rEH+01eeyFC+HU4J/cwsmaWFbK+rQlY+hAuCefdyC9Dur0k97f/oQ/s6P4
prliTteCOz1krvekc/e+TYbPidfuru+AteEowU1LJqMsJzGG8YSEm/FM28/l+HVeY3FaOv02xGRw
r0i5TTVzaFAQIA0dIlBovwv7MepWrowFD4keGvCBos6CWo4KZqvElNVNMsyhxUe/MwBhAfSj+3p9
rpYGIeV3QH2EOEpXqaCpxf97HEuRQvr0tapWqhNLBpDSQz4a8Q2agxQX7CV1q+dTO4VDgvCyS/a3
//7TzysBZuuaQ1aJbgqbeSOcgK1FmEtn8fT7ylnUU+DsxITvuxb0gP2o3BNyX9fbaa3kvGLIU+BK
U1tRkqFZNzS7TZtDQ+/F40FuIwO68spcNoTeGw+P28sSQen2tuYm1RRSMEB7VhrEUPFjzqsOFvt5
WNleS3sYmit4OYHo6pJRd6o0/Pd0xuqLrzX75OqPtbXiVOQKKAEP3hf/M6FOHLoWutlzxykUXboH
1dncozEwaKuHvH6kNPWntS2x5F5ODSperC0t0jEBg3T8XuQPU/pYNV9zsnIJLM+c1MZBDfGSEVjj
jgWsrD6FmodLGe1LVgIubbSc/MX5wWXz/80o5wc17igHFhjbrtoIGyFSOtxdt7C4PujzQD4KveFo
4j6/zaDYQOY2hgNoWn16AByheUKaNw8ioy0fnNkhyLLp48HpuHdIGLcP180vzSOCf6Qmgc6+pBC1
OUN+f0ZbchV9Ivq9OW/Gtb7KNRNyw5xcn12FDlwAdPWQVF85izfE++ShVeL6OJb86B80IwCNxiXO
nM5NSYvOQBHB+dptBn0llF2qHwDZi1ZXOUuXzIduNPGoFgN6q4HQsxsfkhvl8Mjzn9zO/Ip+t0CT
66S3g6s8tD+i2INuFpAuq3nDykwgpmIIPezBMBfgNsqfZ2qNR1Fra4TuKnu/zO7LVksIV4JGAJQw
chlPl0kD5FifUYZxR77rOogSvCDdv0NqObDbTU9EkMPxmlPnt0gua5D40O8plCSmbVlEvkV+1NNj
X/7UB3QPsbumWVPIIEsnBU0wsjyAaPwi9ejWHi9bE61KwtpHvRNUETmaAw3wbAZp7KOV7tHrisgU
DIDfbeuONS84vIE1IywwX8bxDgHJps7XUtaGPKCqgwXZOrITJtAMuMiVeXPKiEHRUZeveKt49FLX
7/WDrk0vRfVDK7MXOmwbu/IL53FuntLqh0gKQHtHvxbtPjK9+2Gofa2NIXt9nIbsxe1IEHfTir9c
Xl5Mn4RBoHVVTZ11rIRALcHyNtkXz018Lp71/lU0zQ5qQEENKaAi2rbWXdT9tMrHwryvyzCZEzzG
y41B2m2b08B2oPNSRT6y9C80e7l+ghfchGx5kHl5KZ76pxf4ZP9FrTvNUYHeh7Hr+CsHnfejlPnY
0pKvIRqk11aWDPkOtP3I0BRYemXJsnjU7LbDktVaVz+yDnqHczbye5uPXeCKuvvssqF+bTVPW/H2
i5b/UGgieYnoQu7xk0HaBrNJhhpLOLlgCqP6hvDnjj+XbbybQHYh2lvdIvLkyP4B7AScvnNRgCwJ
y6w6K/owdR8M/vDP9SW7uOrxdYhMyH2PihCO1vlouNCsSWcE9ZTK9oJyYIkPfO4QQAE3PYAvNF7p
+LjYIoo99SaZGq2bvKkPJ9BRznli+KUORAKycyvTdhEESkOyUoRslFQ8UC5lCdRk/TQPIWlGGoBz
3X1A94Ppu1r6ZowJ32O+13BKi5MpeezQ0oIKzoWv9/KhMKnVh2R+7CwI8GUPonrrbn5wyKGdmFEi
GkQU/WjMMGOW9ka3mJ/MX6/vioVVQhEPp0umZbA5lD3eUTOvCRFt6IjkyyCa/LWsBQlMLyIf1y0t
TBlasqDii85IiX1RzrFbUGAd0xKWIvodfFNHrfDuoinfjvmwxvm4MCoLwH+g7RCuAISujKpMBXHi
xm7Qj/dSDS95fqc7n68PZ8WEmmdAP6mTFRVMEO2+g2RaQ56ntX7fRRsGGHwoDq7M/5wf2QL1zSRt
ojrsUmdCrqQYtzXJ8+ciEs7KIVpYHbgEx5UivWgsVveBETfc66u6RTF3K9w7Wxy68TDnP65P2sJR
BVgA3csSGo5AVtkDRVQjQUezNvTGwi78qifzYdAgO0GQSnmo+iQ/0EGkK8COy6T5nztKUsqikow8
qeIhIl4MqRljcPl4j7aNOnqonaNDcF6PFuot/QdLj1FzV7grh8tSry5pF+TbKIfgGXCR9RBDPnHN
qNqQ9ozdQUVXBK7jroXsl+EueC5whFFPlp2IiGrOt0njQJV+oqIK46H/nBPjfTRIMJrxJgKtOOAu
bJMM9YY0Ng88KIdeX9LLPWoArAVOYCSNbDzvlKNGItBQzvpUhHE2bpgeg+ND929nS0I38okV9bRZ
ZlE1sS6K0Cv1twl5sEi42+sDkT/0LM5QTCiHLbEpuPwmUoS0+IdXrwMq1eB72VvD0xB/q5PQuRmh
oxhUUntJbRoaHgxFmJiBRxxfu1XFCHcTZg3HDdsCLbeQKT7fGMKrm87tYaH6p33IV07V5eY+/7jy
87PeLV3G8XFmPHCyGaPX6+tx6ZHOv68cWhDkz1B+wHpo7n3zmdNDkR2s+nDdyOLupUggQbob/yTK
BRtTT4vtzizCzLmP20eePFB7pbi/ME8yr4reC6nwZbtynCdRZFd6JaNZUoQ6mBv9MVvZtsufRz0X
UB9gfVTEdJtVFjU1VoQz1DsNxxfJWlrl0mnDr0hWzf9akL/gZACFMY5A/BVFmBt0N+dwLUVyqDNn
T2j0yHmxsu5LAwLoF8UowL8RECveLEkHWnUoP4V95fqTyaCqHVxf9MtaLpwk0rjyXQrqsouIUY8q
d8rmGSNi0cPspR+xKB4jewC/tf6g9VrQ03xvkeE+IdqWiDmYm+oppf3KI0puLsXjnP0MZWIhedx5
FdOLUNgjC9J0PgI1uu2qfu+ASQ+Q+99pK1aupEsW5j9jR6snYgpQiVxQCYDU19W6sQjt0QlnLz8k
XfoIoYBdC05WLootBFGe5oT7xKs3ZicCNmeoIWfHBMyzesu2DfqV/esLsnAKCQQioeFoA7h+cYcM
g9dRYeh5SHgLYEUIIv5NXq8VIBccPKx4qKXZRPKmKxurdyrIeTlODkjSI3ehwHBMstekpEHdMr+f
Xlv25fqwFg3iRQLmJtmHrEIh0H6jiWLMihAqi87Y+QnfNY7np8lTazl+V+vIJLDbHRqI7SF2DrWZ
hW4ZTavEmPVwB2ZzGPItJzH6vFfSE4vL9a8NFfofV3j89BTjSpBOcxNYSL+lYk1Aa8GKpGAE8hM9
ADJhc+52XIEsLC2cMozL97l5Z8UbM96uL9CCqzkzoRzAVFgOI5NdhoN++G14++tfXxuA/PMTv9nj
MEV6iwEkxiMF0BcSYFo2rPiyhVvybAjK7VKNRkbMBkZ68t7rxd4sGDi2eBCvcfiuGVJOT9O27Yw7
rgztwU/MTQwYIbsrzLXtK1dV8Yln41EuZCulpmAlzFAxBIz9cnKoVdoQHU12SH9vnfyH0yB3CNU6
d2r2Jc19WuzLCRrK1dEbtCBH9Ks/6oXwqfbYCMjRVV/xuAmm0fE9jx04m7au0fgzeIjLO6PYGWn/
WRC+E94WciK+Z/wGcYhfsvccUsqlUSKltWkcsom5vsmg2eXav/TxCytjn2WvXP8xI7HRVwYQDW9e
8qSTtdt3YY/iqCGzIUvol3Jl6ThDzrwoa4kxoEa17exsZc6XLUh2TUM2y6vJxsrmZU1tVocGmYPJ
RY/gGhB14SRgDP9aUELFGP3evHLSOqzI5zHap/O7rW2vH7a1QSjeYuhHx3PbvA6J+8MwHttyc/37
C9v/bAjS/slhHvtWr3WG70/6Uz4BM3vHxS7uV06z3N3K7j+zorgMndrDbBlYCsekD0hs+XG0Ryzk
03qnadPWG35cH9WiPbAjQscPmZIL9XrC9FzTDaMCgr8I6jj3nSrU6a6eoo2hPcQ3d+jbgFTjdkJr
DyhtgB47n0QbGROrn6IqnIX5YHVf8+LmErq0gNo/SDuhNg1I4LkFbph4hsZ1jUf9Y+b4/RokbXGb
nXxfGUHP9R5dsBVOo/1h5T8qthL8Lm4zSVkpOVrwnlbcuZkPYm5aAxsAAjvV8JoaX/IGxYY1cP2a
HcWbWxMC4DQisAMPlzrDvhkeIvdZrKleLW4wChILLDdCOxWBrmUdAwEOrUNGfVR/OnEoiV9n71oV
iLU23kUvc2JLOaKkSE0vrjB3EXd3dSE2w8juxs69PViVbJP/G5JyRktRF25qYEhatHdr25/LTZ+t
Udor64OamQ2oMfB+QLOgo1cFfpUZb+Kx96yjbY5805uN+WxYKd9Dxrd8TOahuZEu5z8GQS6DgeGa
uSAHRpO1JhoUpI5GvqG6gd76Gz30HwtSsltSD+GhrdYfGHFJDBJa61gn5gvhKGdp5Yr7VBse/mMD
4T0sIAQGkvH8+I8QqIqa3jaPSW0LEENY88+qKO09mHqGgIy9/WCzCbIySWOAOBwAaDuCq4tdu1n5
JWqhEb/EhZIcyL1RG0M5R+WZQpWRm7nXdmGKEn1llCgiln4TZdtkfm+jBxHvSfQx0m9RnQE6fJhc
dFVnn9zxTfSJT5wiyAH8mKx/5ny+K0AIVTdP1riSupOH/OS2kbNlSCSTB9UBaDypvcIJs5y8jm1y
5BWEfhO/9YZNFW87b2Ppt13P/zUlcVkOPDMMny9M11p4SpoWasAUjJUvZA0c+ydRo4wFgGg0PeNo
eoBmKQZQNauSumzJsdVZca9nVrOzh3F8iWhPtgASm9wfuiJtfci96shtT/Q+4y7ZdVVs+JbG7Udb
eP2uRTT9PBe83VZ2En+OqZPu6gah/G1ORN0eKtCnc6uxp0PfhXW3rbVN5Rx6tjLlcsTnM3K2A1UC
oSQ3ixqV6w6sBu9Vivdg5ndrqPg1G8p5c3hrJa2JYUD/0ai+FWbvj2sIf+UK+e9UgSQdUTCKB7b8
85PIS+M8G4cm60BbnkzPvNC1Y4Z0vj94E3QtRWVu5lF740XeHq4HR5eDQ45ANmmj8fBPQ/K54ajj
ndlGpnm07J2o7xHvrUriKOGEPAjyfYsSP4oEkgrm3IRIUajNUYM7ZuO+SjZ87Q2tVj6kAfQKSPCt
rGMj6jo3AP1P3tbEGY/Qmuig2Bs1b2aOMovvVTV7NVlifBY1/cl5VO3GYiZ7cFT0zxktwKtTedEa
i8SSg0YLFVorwUSDQau4Fb13tKlrtOmYWWzY1IOeb0t3dFvAVGb3ruXQ+oYwa7JxE2/4hKYizZ/6
zkYY7PQ31gjl1Jz9FCXUsqHHbDQ6m4+ivdO8XWw+mmslhYXlhW9FLAfmD6Br1b6xjHcJn1qY4OWz
yVNfG39c36ILYcKpATXcZSKLiV7CgP0JpIq9dUCFyZtWzsHKKBwl5jXsQZtmBiOa52ctiGBv9oXy
BvrfLDmKE6EcS2ywcj66+rciDWmyL9cElJRM3J+1lhbACSdPgppLSqIeZMOT3h/bnE8WBJuKYvIB
1St/NdSLf9IujSH/6YlgdipD+Ii01qS0L50JHiUSnAwFPBQB1DKZifaHJO3N4ThPxhB4cXwkrYMq
VlTdPJtnhtRKGRdC2CwyhqNGNqTe8Hw305Xg5jJuQASIegBSBRjQRb3RtooZDwgQxE7cR+K6LNAh
u+utl2Et97HgLs4tKb6/nkRfCTPtj57xhYitnTx085tR7mzkYVi3aeg+7e9ztNtcP1aXO/7crOI1
wf80QPgcZjPTFndFQu17lJDXwKQLVqDQC4Y8oOJlqUtumZOLTSdJao2kGY6QN/VF9l6sPbcvvQN4
Rk4MKB6uiNtZtHk3HDnTmoDV2hikEA940wo2gVPBXFM9vDxlCO8J3t44aOBZViWOXRc6dYz1GNBb
9EaKAGq0DIC/wCz37Y2E8jjREt0BKJ/sbgfbiTJ56QzxGeEw41jhod/skzU9q4W5Q80L9Sc8JnCF
qmW1emJF5Vi1cZy6xyzbeU5Auh3/cX2fLTgFdGWjMAs2MHSPqfeDVpFYlLgnj1w/NNlDYWxWuVhX
TKg3RBfrKKZRgC9ZjndGkAJqYa2cljUTyv3Au6IvvULiO+cH9m3M7tq1ntIFC+hMM4CLt/CPCy5X
CO5pldmU4sj0ztqUObsrDcBbqb3GirloCGoooLmSTGZqiYgZueZljIuj29Z3wjAexrhI/YzTteBj
wYVKWmfkqIC/wKkxz8/+YHcxGEo7jCidt6546/QoMNLyyUrq9fTr/yPtunYkx5XsFxGQN69SurKZ
1W6650WoNkNS3ovS1+9h7e6dTKaQRNXFYAzQA0WSDEYEw5wjreTlSwCPLkkHBvoHBLRX77yEdVNl
h9XJS9OI2v+4yYvov3vDHa+S2G/emSDB1bwQp5aHxoEvVdFA3LD87eV3FdheAfD+3ptzKUPRuWUu
Re5apDqV5CkvD870mb2TMe9qGdblEQnwIZaMIVlJ3DuZFe+E5vZf2//LNSg6kHpm01smq0/zmO4B
g52ApOL2Ll0bMVgwmXyQzR/ofVKfF9bopU6Bx58vJiOaMWtHqT1FtPZ3iYPCym1pK+u5kKY4a6dP
RDe2DT9xb9r6QfrMXO2I54oqY84HSSr5IkOvrOKZx2EENQH32WkuNlWA7uMXN40HI2q6l5l+vb2e
a2OA1ktE7RIIErPCao/nIIfxG+ZzNG4Yke/dtzWNfJ1pW9s0aQIAEgWIDkQCl1rmjGzonHbkJ5Af
f3Z1RB6rSzj7uqLDBoZ7utTE1wHf8zIH87NZkefESN4JcifvClpH0eOCSQQHPW9K2r3kc1eJyeQn
k+1F+kDzu7RMo4w8tPOm9TWNxWs6cC5M2TLWjPbgdwZeCs6PyT0aC4msnMcZBQ6s+yfpmCbcXd/E
fxenbCKGfDH65WFx2ehtkoRGKdJzXNcuva4IiKpR7Eaju6ptBXAVKUIejhnyNvtap01775PB1Oj0
mhS0BWB4BJ0feJbKtZ7FnLweLOa4CT+54vMg4tD/fvvO6L6vhJyLnfRFyXl6KizjxSp+9Ln17baE
tdM4X4Fi04zKFrZvYgW0uDPSQ23seaXp2Lp2zsDfkMycCDpga9SihT/yRhQjDrztv/Tlg4S6Kxwr
8kC34nTvxK95uzrnwuSOnp1I4BK84Dm02fCmzVwF8fzr9oatXZdzAcqRA2LPnyi3+Ckhn4W7oalA
IbyMiho0U4xHnGi6Q9ZUABAF6FlGIAXwJkWelcxmifcnOyX38w8tnKbu64qCWUZf8Swf2ckmTvRc
N7pgdu3sz3+9ol79UsyTGeLX8wGx0rBFVjMzXkd6fH/WAwWes22Sx3Z27otTFhiSgqDjRH4FO5K/
3j523UYpnjIlpc9TB98H8mAzxt729ufXriFSeGBWAEfQdQDrV6U720HOMKnqbzD5tik79B7aOg7T
tePAIxZ5BkxZIJRRlGmaKQ3oyNgpDfZheG8an2xz2hPLjkX6+/aKVu4J6gYYaYLmArZRDS2qFBzJ
iT3TU4miHkum3dxb94bovpo1iO9t4w7QiqkmZFrZRVCiAQIQCVFZsVKWZyal0TRhSE+EbsjPoNu7
uqLoihpI1hFUEFG0RJChOMusCHog9LVorXPp1wJIPMaiqSKtSEBHvRz0Q4cbmkSVG2nbZCLcqegp
4ff0PhQaY3y9RYiL3gB+oGsAT1YupCV4QDyHDKfa9CJCRRMHwfiFWjrUN/kzLx9JkOPJVhs5Phyq
LzKnKLzJ8oGAUGWB/VyIctwgj91Eiaj8fWuNuhm/t0TctUCJ5GNKvCQV5NJdjNFoBR1P3A+ixK4i
Zm6D/hf3H/v62FKxJf0S9+butpZfnxYegAZUDdUyVPzUFox8gAN13GnE6O0CWrfyyFixvS1iJWsn
ZYCoCi8PNNeqsySBNft85mI85eUYUQKExio260NVVXLiLB7KKuI0iAQmcJ2CaKK1t5qJuq947Eo8
MB+M6mrXJaiU+gZjM/0p6L0nwYFx1wYb0yuBGpzee2yoIqAXRY1tb+fSEBFtkbb0CrJ1wIHr1/Wf
mjv4340NhmI1FmZNlTEthkErWarEW/zS5JNuLqrFbfoTNWwSF27qPjAWBFGXtKFmF9a0WZaekSHD
ux/h5KWoNLDzDjA8HYhJNxUDcsiyy9Gjr6M3WtMmWC5AQcmK+xVAEwuGnJPU6k6FJ+6q3PxkklwT
7a9tmme9ldMxEItepcuVMH9sDY9hKJK4W4xcRWOXRXmlUdm1dZwLUawkuJZb5LDy/hTmj6P1pGvS
vE6MyjIizsFHphLQuerBG72J4rQF7DA3iAb2B9OQ0cJfK8ffN8aLmZ/agGo8y+qKzkQq4UWx+OFc
G6aEfjSBB2Z+KWwdU7ZOhBJhoMk4AdgbVmUsT6Z7X76T9AiR8cWuecrJ18ngJF6K79PyT2H/qnW8
gKu/H1lX3EbM7GMu7FKzelzSzjEyYN4EU5xiVKrUTcGvSsB5I72LeBiQAJcS8txwG2/2h1PavoRx
Ur2PVultg4D2jxFH2dOOHunLz5td6zussQfk9fihcDB21WIIlo2PRZ58ZXb6mpn2RmPb5aar1lUO
e0nwC8zTqYaFU8djXRFCZrYPxXcQqGGEI8qoE02cbnn/I2vag9Pub4td20iJ8QnYRcxsIBdzudLJ
85lppAaA4PIjexXzy3/3eSn+LBZnM+a8h3DB/US/cP+adZpRqTUbhtjIAcIn8r1X4/y9hOO0F1xG
q/3GMew6uCLS8qOsBhTnUpQ8BXoKB3M2sUlJMOevOXGcuyKh7pemaclztZhl7IEKM0Kn/g8eduxo
2XPxPoCkN42UsKJwcYiir9j1nBLsff0CcMnMGaN85xJdn8/6Tv5HgNo3E4x+5dMcQ5uVt0mtjRXs
P6RrZ2tQ+2aIT7khBG6V0/Ot1ZFN/ef92nYuQDknJPtAr9hgDb3/0/2Z2B/5PAb+4C2R37nCTW5T
3pPFxTg8PZgWPH+gy/OuxRYyerFNHyjWQCq4vC2+m3GThDMuI/tBZ7otgmzvWXd2qwF3Wrv0AehG
0C78hteh+BdvArNfM8B6GskzvzfqD1jPs8+r/LM2aOL+13oaQXE/TPm+s8Kjl1lbo56fqYvpIIDU
feDkbbSnYdhe4pUqHi3MS3SolTCe4YF3BYIyndeXW69YZyDPgF8TOA8Y+1Pfk+AaTgD9EaLd1jcw
8vCStndD09wZA2BAyo/0sBlvpTK8l7AcRQ+6epnImHTNKawcYIiNe8MSj2Wty8is2TVk4f9tAFP0
wKpD4no9705+kcaNgyHQ57Dstyy3otQ5+eAPrU8L+/7uo8KAIII2IAi9oZxcKjnLm7Y0XQh1SjRG
Ppj179vfX7lEQFvwJUdagBeBq7icaYTLsQY0K6d5F/Pm7872IkF2I/8v5UiDeubaemoGEzXt+uQ4
O8OLCu+RhwDG0uT8VswyRuvA1CL7zRAdKPFzbbtJ0TRTfWqHuK/v8mWb6JDKrtMzATIMaDoBOCkG
dtXWXmI5dtslUO0cEG+u+SmojsBhFu03Vt1xXc/hium5EKbEG0lq5MYSQJgzR7UZZ5bGEKzd0/PF
KKfvzDyjfMD3zfolLH7MzYF2vzuLoYCheT6t6Rm6FwBViYegDBMvzx90QLWVhEZ3stmrz7u4RL0s
dTd2++u2Pq/tGHy+DNnR3X2lz1YtBCCBuu6U9CSKhuydEOwyskBhBAoGkGcU/1TAIQzmOksVpvNp
/G6ZD7y6e/fPRxYODdvyLXDNOJJB8abSq8CW8Mi8v33nrw98/i0ljjbra7ZN3iOurdNQnCj/q+Ep
8Jw+IgBuEhMj6JO4QrgQyMQE5gL03hFodIRsRac1w9LMKr4FnAgADAcULUZrbMUMB2buiaIDVmw1
hOaOO+3nJun+slnzLEY/9jlwPYf2MZlJhILjg1EGv2cktgKBl0G1HFJwqli5d8+L9nfteIAG17G+
rmjg+e9zFOfKqGGSkdnjyUEuzajrSNcStCYAVWfpWGHjkLO7vEpO73tC1PN48okfZehZ7TPNKa6Y
BVS33+JntDVdpVPSpiqmoSUjhh+BwTO7zedgKA5N00c+y9DL14nNbb1csQ4QCPBfM5QD0WoM1FlW
mYcjn05JCzqiblh+TkHjxxyjnaKb/rktbG3/3nKrAAACicIbZNyZK6JWzTKQzoJXA/TTj2GlsXQr
PgjrkOwMwMYDYrIUf/Z5O3FrYI4GALavt2W6m8jG0WU81rZLzkgiuSjBa1Q3Z9t1HxTgnDnNs3n0
WfEypFMsQNIgKl0SdVUUcM/QGm5Y14NTaUcCzMQX4yl10u/NwjFjlH8JRHDoB93M7eq5wG+jBw00
a1dYbhRpyWQ2ADHc1Xm0rfGP2+e+FsBJ5B2kg2XTN7IGlycTOjAAyTBNp6wCVJYxTE/CaJ5Mmx4a
Zi13mMjYjWb27Kb2fs6L97/tQYYF3UYsZyAbrSTCsiqfUO2VyMPWi+d+SjWefE3rUAdAJQ8RsA3w
98u15X5qtMU0TyfQHUcVezWcY/JO1rg33yc5lmB34AbRqnEpY2y7csYbHhjQvbf5SZDOvn1Aa7p2
/n3lQVovyF2F4IZHeiK9W/oCsJnZ65SNX0LUim+LWtM1jPObbxDtcujocilVPeR0WdLp5JLXMTtY
uvnP1eNAIlpWjDC4oTopjDQKI+hC3NDh0WofbH4cug8olMx1/58I1c8Q1rbhnEFEGaYAsgXUv0al
1o5D0nMAhxsvEOiUskczMYnovfnkJrugeJ4tAIsdjMPtg1jbKExkokaCbhAbfVuXQmjmgZuuH+bT
YL1YzQvghltd89HaWcPKmxLAAbf/zSycGWSznZsKfJ7zCTh8JB7E59srWCsz4fkEe/y/o3Zq+lMA
XXRc8gYQo35TfJ/QgrrJHR8Me7yxI6Nfyi3y3vN9v2TeZhrLelOUbfPSitDU3J+VhQKFFQ1coaSs
A+vJ5V6WtT1jKNlaAF+CHFvYR0W7vb3WldjrQoJixMTQTSAthISm3XVtTMnnxHzMEOIMUZE9ToZm
QSvTdOi0PVuRooKMoB8uSV3Ae9Iu7ue/jMLe+e5zkCWRy3YJY3E1f6L9vAP1RdzYW846QG8nkeHu
6Sj2ZX6qDF3Hwcq1wCsG8XOAYilGppRd9sFh7XCjhke0qsfCrw69971JSvRl5t9u7/baeSJKl1Cc
GH4Hbv3leUKvDLdwQGHTt2PsFluHDxozuHL73liEgLUPNqarDiMWAnWR+ohVKAmAHPGUk2ejrTSn
uLIM4M9JVAe8aAAMpSxjsjsESx3qGyJ9zaNq/P7uXbr4vKKTqSj91M/5iL4iGnf7Kte51rXfj2DL
RYEDIfdV70crRuHyKuxP3RynO/OdREjSqwIe7d/PS307M09+Otu8qfF5CrAj4wiCZs0h636/sv95
DdawOk8A57oE0fxjSXUFshUtQqFbIhkH6Bk01QM2HKSoJsEA3s5iEURp+dALTUJ/VQTQv5DNB2QS
Xq6XmzQLu5rmDI++tub7EnYVCNLVBzLWqNYjPgTbr4e+e+XlNoOSirucgkbFjVlU6qbC187h/PNK
+ER7J5+XkEwnk26qMv7INUPt2AKBCor6GEi53KJ89AdjsjIEmD1AFvG3Jt5YOwIk2sFFLzEeryab
fVYtaBRzxakcY/BRdkW8vH/4HxUbZNV8CwMJsuh6uYSRiSTzpwXpCdeMtiGC9HebCg8PZzCnSVOE
Phvl+wF1htHrxckS8UCilGm0VJoaJTWBoTfUm0AVDWQBX2rA2VXGk9BLRY4TTujTYvdRbbexzZ+C
6iHFUFUmNOW8FU90IU7ZLuSLQUmaJBMudvzTeO2ADu59ZMcAhAYnjAz71ShVPrajAWDm6dTnu6XY
s6+3D2QlnsCEG26bBErBu0jR2X4sMfhaNjhwYZIHJA79Q8aC7o+11E4M8AbCIjIX9IEulbddsoZp
mrquryTSbHjPSJgWCRKvHFgWEjsRMlcz8T+GGQlg9N9eoE6AckTF0PduQiwkg15m64GJuw98HpRk
MnsP56TWCEvTRPSZ4RnjT6isOH9Zrkaj5e+71Ghs0JkA61KjB8DjTkmAxIzT7sS4bdOjsPYfWYOH
CF32BxpqU8rEWRP0bQACo+aZkqO7uf35tRUgTY93ErDb0VenGHXiuP1UjNUICGb+KEaMtiNc58ib
iXfnfZBTkKoM7i/Qjaqv47ZFgyoA4odTYVRbv+B7A3+LWZeQWdEooBO6OHGAmEj6vcsTCeeOlw4D
fHp/9ACQZRm65JJOgBIu9KkFrunchgCQ3U1BApQ1jVK9PeoUrUKcgAQ3Ah/QAqsBw0h71g4hRKQV
287uS+1+ybt/3Ol7MR8MZ4ho30Rzn8V1l0fD3G7mpN3m72+7QcSCbhUT2VrZDaE4AySgSjIHdXAk
zRQFQRN7rqayu6J6eNG6EnlR2jc1aLH8oRPD0PtHq7Yje2i3ZWV9ckGNcFvDVw4MaS30PiNuwVyi
uhBjGkKnzhv/WLhubBZNnIv+/WYMT2cbjOQYekKaSQldnCQA/3CYBsfCq6OqsOPc0FTu1haBxBzM
GAacADmlSLB5OBnE5KGc5ZZjIeP7LT1C93+/rxgyn1SJG45peHTmuM833V/vP4PzzyvKxA1/nOYe
n5/qWBRlzANdlXt1g3xgW0u2bgmSdnnvG9pPdQ5smGNbFHFRoH9PNwuqk6D4qradq6mxIIGVL8s3
PLNvb9F1cAQfCz5H4CGhfIZngrIAq+7KIGH4fJs+zQ74ixsejoBH9H7xYDi0oM0wnY+s6Vyosmvo
McbccZuFR9GkMTDm4lI3GbB2yc8lKLvWZ1Y7hy4kLPmOpjHv7vj7w1bUYOSYIcCz0Uer3g3B0qzr
UMI/zrYRuQYah9+daMC5wBgDMs504e9Vn2JXiI6GxD9OcSW+9PTz7ZO/jlMvP694lNqdFtca8fkS
2COpODAXWEZ3mW7ed0V/MRyHkX+JrgFoP+WKc2rb+eQUyRG8qhZ/dsvX28vQfV9R4Gop0ceK7N5x
AU56s7Pf/z7EiwYdxkj1ILFz1Z0HajJ4oqVNjr74lEZF+u732+Xnle1JKbIY5YjPA6FlGKJg2djv
j0YvFqBsUD66ubMMkIDZiGGbv39kAAtA2IBcA5QV82KXBmREpiwt/T6BnzOiOyczNE5uRU0lNCBi
EvwLUEWKCwo4MZJStAT2r2yjkrqboipPXW9HqA5pgsVVWeghkN4UtUj1sW56PAcS2YRwN/zZDT9c
+/No/SC6dpg1jYXT/n8pakLDAtPD1BWQsgTFxhtDlKM/cOTwR7h0sO14KCj2VWBugtvDlBw3XjHE
Qa8DIl1fwb/fV6zrXDPXYMGYAAGFRfTBXj7gIBwJdYrBJDTEoWPhUqkwTkSyEVMSx5K8BuyVb27b
jBXvcP55lUzd6ZwumTKYblM85O5P6v60iCaaXtsiSZ2ITkhg1aP34nIFXd7XnT3WyTFnFWi5jCcK
dNvbq5AGWonXUbkEZgM6yLFVnvwJZ3kNK/cbq2RheGwyTAUtPo0Lz9y6Vbj3LboDuuA7YUGRE5XY
eSg9wT+jaqrmBYQ7uHQ0sSaTOHEHxtkA+Pt2eWqYJuxcXdm/gtTa0FKIfBgFBBH+yZpeWNVt7B7M
alN4JInOwK9deskE+IbogQkyRdcsj1SzY0KZ7X7rbcdDvjzM/u/bR7WmDZITEl1w0qyoz90moQMA
4xDELXmKjA344uj+toSVLcNgPcIRmSa9HlcYEjs1SF55Rzv4mjaHBghtjH1PCY/cSiNqZTEQBTIt
CUnnA7/+Uu+qIQtoW47ecXgKrM+ujkh15TxQPcVWoS3Nu+Y565qA0LRNfYCbmhte/CrK6j6YwAlU
azzLmxopF8iT5kUimr7Nol0uxPJ7Ow/qyTuKsZqjckkfMlbeD563YZn4KabJuMO+frXcaTN55fb2
ga0tE0OdyOEBEOUa/p+W+QxwceYfR1HeM+fAnsNqR4vw/XYInE1IP8vw6zo/jB5ppx0qiBnMPd0O
g0YXVvfw/PuKMriTQIYlwWm1gArOxN7t7ibjZMz3VVNHtKijcTgkOuSSFft9sSh5Gc4s39J5VZq0
WBQ5euE3tJFN324fzsptuhCgBDXIhwky2hAghjk2MrStIjnFah6hvRH//eW2tJULBRoetM1JLjIM
4iohTuq1CTM9XCjCjx75u+G6fOfacoAd4aBQYAM9Qk15lKUIKsxTEgCleVGdfHXpFLmu2Jl5ucuy
Znd7OWuncy5NUYksTYIej0pypJY5gMob4+U0ewB8rGbb1uQgIkRLKdC+JC3ZpRYUJUuMPHHJsW6X
u6HuHjkGzbNcV11f2zx0l2I8Dz4WMzpKqrIJ7WmhLZZj8TxKMDd6RBoEBNkYANEYpBU9QLc3UlwI
GPAeVzuhiDdleecQwNc4DbJtcRb+ePfJABENkDUYyEavtCN39OzeDGHu88opwiPNN24YlfPWnPe3
Rayt4VyEcvh+2Vgur0tkdF6YB2RljW6tfB6ANXICH3WiaxwUY2mIM1RBcATy311b1duiYJr8oPT3
ildAuQ6FLoRWkrdMeS8tCD3FyPCgCR0Sh87X2nupvJ0dYvzr76R77rRjGWtrOhco//zsVHi1iNCx
IbD/3tE8hg/Q6NXKRQHRMUwTatoA2FevP8VDvzb6EjAJgCghhzCLiK1JJqytAUVC0CqjzoY+NyWI
Gqd0Kifbxpj//eKj7+NwW6tW7iAQ8BDnIuLAdLo64YdXX7HQ3qQn0ZZ2PPRB1DBxqMffxK7lwNzy
5ba8teXILL4cLgJwgWpaGlN0Ai1DDNyuD+DJte4+8HmAIchJH1hKFTMVRWEunKEFa5z/R/RpFGp+
/tqB47v/+b51qVFzUhR0TMBKl9XjHHtzveHJuDV6p4tvL0QnSLkrVQn8iKbAQlAY7PO4yONu1IhY
ASnG+JAkZUZbrWSlUlTLWryA+x1APipBd51fPxYZyIuEvSkC6zEv/TxCOWyDUaQmKlG8YGaITOyM
If7bS33LhKp24ex3qI+SlNLBXsaEnhyfdMfOztxqC5K+F/ChA6s4d7Mtig71gyMQhAe9+z2nXv+w
AL02qtvZ+m2AOvP2L1ozVOc/SPF/TUaXzK+wMXBeO6NhUZ9/AXYypSdLgl2h1X9aNA8zlbhbPgHR
yYqSuSm5ba8w4ypEk6Xv4WKEOHmgX/yN9qLIN5vPAsP+kVOP3d6fqjo2g4buhiysI6vifrwMwxg1
bSE2Rlc3G04HvsGD1tmkKc8fUFhqd6GjG9K6PjEgOANEDxgqsjsFU2iX16BNQmqTdk6OSV+36Isw
zZeE+X+cipT7bm7DHW/zNkpMWm0Mv/1nJOUPDKzRw+LP7hGE7eLr7QOTvu9Kg/Bcl33GoLtRc+19
mmLqHki/JxDMvbj59Clf+JG62SYMa00ma/VinomSBu7Mp5gj9TLSp+zU+DbCr1eGDr0k01zNNSsp
iwboEUB7DpoYL4X482LQqVuSY1dasZsfqlLnuXQSlGiCJMJNwNWQHMfhNM7bNPh2+0R035d+52yb
+jZLWe7h+8afIt24o8Zt6T6vPCNmwwP4aYvPlwny97FTax53awp1fgCKgntdahhFYCbHyXvo8nnf
O0mcpS+5o4PZWPO/GOlHdhdNrCh6yIWe7VOZpHVhBUlydJMnEt5NZroJBjNqMqAT6+AwVmVBozDo
grwvOk0vZXFbGEiIOwSLYk8hw+BQ/VL3MzDpza3lawqQqzsoQQll3yiglpUdrJvcCGG7yREAT1uw
q29rJ/mLVeT3RJv9bV1bFYXnHaCPAU98lRHkYzOU3DGQKO94bNNHq5u3Fn3Mua5fSydI/vnZYU0u
QDDtBYKs/J6DWyTv7yq3B3i5xhms2ZgQLbBopkcH5tWztQZZkxOOyDIvhN3VRfpEZ/fQzVRzRCud
3GiEPZOjKMQ04M2UhIOswIRfWMZfJ47xqsEKt3axPBFuxZXf7arO3vWGse/t4vvtg1tTSJwbGMLg
8VCrVvwsdUleovSBB0E2RmU9RaQGix75miNXWH6+Lest9az6iHNhymIrT4AubvaSIy29YZc7DkVs
4f+u02C4t5OR75u692K74UZMbBNzbCXAoA5hK80XNCqyxr6KJvTcbP3Zqn5z5v9FzOIhSDyECEv3
mHhWEYVzbj26JiruYLBId31O3Gg0gFtZYeIoJghcInfpw02BgAZw+CX95GVZcld3bfhQzODEDAtg
N4GSI4zLrEsOrZEMiMKc5JmVKaBMZjN8CGnxWmeifVjQbbUB7kO6n4QTgDA0m+6a0qmeZ2/stknZ
WzHY35OnNsv/EQPfDXwYisidijY2Um98Jn1Xx202gxPTQpFsLrv+zhpQNUGvuTOLqMgf0iUcYxbO
dlwlKGNSL6XbyqHFIRv595n0bAMGdfxgb/mJ2K2NCj6TYwJcxd2yOGE0dhPbO0uBWV5bTP+4PJg2
t4/1yhGgR8OAAUVVCeH+FQJqbTGXhkWRgWI8st2X0jm9//uYOwNzAF71cMeKJwZwFCuXLMxODqi6
jkumaRK4sij4+TJ37fkYBERYplrJjjWhoBaQiNxXp4qnXWjtvOTL7TVc33MpRQ6DYNgMo2YqqHqe
TYnVzJAi0x/tZ5FuvPQhpwgZN4SY0dQv0QzyXUAU3xa8djgAAsMzDC9Y2fR4aS/R+GqC92mBXFyP
L1N79/7Po/MMjXTyHXPVPpvkJcid2ik/pXi+pjvOf777+7COmCzBweO3qvmpmbr9EtgcCJ7DJ+dH
02jSISu7c/F5ZXeybC6nNMTngT2eOnwDerHN7QVc+RHUQs8WoNpXUHD15pQj7eUlzn3XGp/FBCRy
t6004eqqHHABoBEbqbxA7dGzMFXRlQ44RIyu3XTBn3585LrKq06G9CVnvrdIR79c8gqAzQJcxSOI
vXgdZ6PG866eCVr0sBAg3hsqOGDdenwyzZSfmmaBJ/piVJrA9erCQ1dD2BHAXiHLdgV+1YD7JE1J
gLh7jJzlZReP1t/vPnTZ/gnMRrwcrvuO7ARuZOhhhgNymsa/gaxXDBpfurJLFyLkn5+dBQnQBNSZ
CznmeVwtUa0jU9Z9XzG6zoziOnfxfSDnPlTvt+gIs2X9G6131ya3T8E6ZocJORqcDdGS+08kaDUb
pLJ942hRMcQkpIeKLvJ26mjaknQW6tSwS44A403js3KHqmxyHwwOypR0QuU9mPIIDQR1XBXpvCsN
q91nRprGrlnzX0bdmxubFyDHXWAoItKEumGzq+BL+YnKE8oeQbLbdjk9jWHzCzxf/bYZ5hefmE9L
08a8HDQP59VDPdsSxdV5hkgWM+P05HO2dQIW8+nXbc1fXZHE3EDdESNSqpuz6pR4NSMoXXl/zaER
98WDi9mTpf4ExLTbolYX4yMiQGpD0sgoi6GTw4sFCC+nJJ2/5oXzGdxau9siVgyegWb9/xehVrZT
NAu4g4fMrMsew/Ib8eKcf2TDzkQoHognTZtOlQEVCAC13f0e2LDxAR/Kv3MQpX9gOXAPKNPjuXuV
/PdBu5cYfUfBRQzKxfLemv/pk39uy1hVgDMZil2qMZbo2tVA4SPIppjBfzH9rNo66sYHYevGzFbP
R47VI3MKQ6IGNxZm8BAz4IqDxHBDrb+nwto1RvKBbQMZDrB3JH4lgpFLUwv2sgA4X3izBybZU3Hn
AvPL9ve3921tKedC7EshC+XMkXYRvbY0Bsbsz46LV0MwTbymE6McD+HjUhuNLCsGX+fsVC3PxQei
BHkbweggOT6uwKRHZOesWqAeO9ZjGs9kOJhiTMFkrjv9NQMAtlYDZUU5O6d2ITk22gt9B81z3l64
30pT48SvwgTJE+AhN48ZbhNAmVLTzzxsPREgbw0wZeMcPtuheaDcvucz2xiTE3/g8NGEDo/uh2hx
UQ4fxhRslYkHf2j+8NjvxD+wd2NJy9VgdhgPNVQZriZiGfqAema18IbZPuEbx9rSevuBVaCYZ2Ls
FqPDKkhM05iOACUmOXZ1yu5mUHDtvVEk+7JrdMlZ6RgvEgmIqYFeCn+NIAtZeGXD8gBUcn0FJBJz
mD9nYeFGQ0W/LyX/DIv9p12QWBOBqUP/W5WKyhlmOORggppPKzGPD4K53jzWA9tSY5+WInKbb2my
bZaHBVDDt/dzxZSCh0vSkwM0BtqhKKAbJJSMVWgck+ofWgI5hifRhLF3239oAGZ5W5j0llc7CuQd
OdEhr5TiTRNjBvNbWoIsq5ySB99GGm/mY75rTZCnOiQFYrTvbp3C45GT+jq6thWzhBYemRDFvl63
RQEUuJ0ymprH0exjw/retp8SRjRLvG7nkS8x4DW/1SiuodpoWrOQd6Z5DKwXtljRMN1blRHRcZf6
G5psEUSH2c/b+/qm9crGotcTqQtZO0YGQC79zIz0CZJqed64R6fKmi1IFgHlbhO25U1vHAqjszdD
YX7NlqIdI79duv3Y92W8LH33J2gDsfF4ZT6HNWujsPaHKDO8fm+1rP0x2l3/uWzbJbKbOXuaGkzI
wktZn6xmKXcmRWRtzAUUtRH8pZ29H2JuioPwhRUbxjDukA4rYh+gTvmmynm19VqD7ciSiW3XYD48
AjoSjQVMyTFZiPd5aH1AEJq1rtFzxcxe7I/887P9ob1tsM7p3SPohzeduWNV7AHsENm32wexomJ4
TErQQeSS8LJUblM+OGElWjM4usGhMh8qvAbY7raIlaVciFDC+RohcZFXEIGEjo3GIHHP5jvy+wNC
cEnQlI5+B2z/5X6lS52Bx3sMjkH22TEPaRNXGVSDaS7Lij1AD+y/YpRAoW/YMhg5xORusUG21LT/
sGkjmmNdz1HR/AAG4e11XZfCUdA8l6hclNwipOqqPjgmeRgvfRD7KRp+E77twypKigdr3tnIUVvm
T1FsB+/9gREgL/BXgMcimsgU9RCNT2uL5MGx4e6DaLyHhHdfpkDXnL1mgxwwRQJFGu0X12NtrJ2d
zCcYAcyaKg4FwCK7iDD4EVJFHnu1svvScSMtH+aa9p+LtS61pgBdbptNbXD0qy9ju09ZHOoGm3Ui
FMXkCyd8WBoM7NHqlz1nP0fBt6LQPWLWLtn5ShTFBDtp5ZsUG2iLv6r80MhkubGf7O1tdVxbDYaT
8LBElxSQVxR/6HPMjtWz5R+BwhPV1qeRf8kDHbDg2lps9P0YwCAADbZ6lw2YcZ8JdGI6o70t5zC2
Fyuui9eOa1bjrEoC4hHAZBFMAvDu8vzdyh7K1KAYtwJl5U6kgR/XyzJ+tYsQ47Aeb7/7Die7xDTm
qBd82rlg+zqkZRPuQXLJaIQFAP2GEPt+4mVzV9K6jgfbT7e1y7L7tM3Le4+jTWMijhUvwNf+4XqV
iL2mNiJ0Ak+bQXTeLm0CFzwGxlTSqHLT9lM/Lt6fNK+aB+HmwQ5PxGzX1Q4yFD6gOrshCR4ZJ/PG
DXi7SytfPJtLyu/mMIVv6gb+3M8YB8CUVBXVnUee0nZ4N0SYzOCiW0oeEkaH1Rkd6jOH5omNAVF3
QZTwT9Y3Owf0bijc3Fa5lTOCFqARTMa2so3i8oys1schgfL3ZJs/y/y+4r/aceP3uramlWfTW5Rn
yigdHKzKPTWGlhbOAoqvyZo3ScgwXKtrJ1pdCdim5dQlwDvUKvdi/g9pV9YbN85sfxEB7curpF7c
tmPZWZ0XIYujXdRCrb/+Hga4k26aaML+BjN5yUDVJItkserUOVWvOeUKJSmU1wJHa49e0Xw2XXIk
rapJVbJRMZx/toThGGuXl30NW9Vk+IHfpUnYriSJDDvZFLtIEv//pQ37/00kLJC19WQjBNu1mz+D
e90a7nrHDMbh1G6Pc71/szdwPDOXGgB7Kkqwl95Ay2V2EOE5D1MBzZj6WNMfcPVg1p+u25G4A3rP
gA6AL6DOLeZQAOHri2KwnIfNpmGmf0clTxFKyCzwnhqObwSPgOgNtT0WxTqm3kMW9mMW+MqHksQF
kHAEWxwgDn/Vby6nqk5GYENohrsbKK0yKsqj5r1jNc5NcI8/i1JNHxLSFjcx6I8ltDC1MCnu0m9v
XwrIxqERE9xurxMadlWs1lZoaDewn0gSFwr3la0DWrk50gX/voqAZyPHZTcNcF+wxDolmC9WxUrz
W0R461xg0oRbZuqZWwBhkzxApypsp+k3DtQbOniBmeFB0bdMsSoqe8KGZFOtQUIUIA1SjR/M3jo0
6XhMDRTjE/9EGVNUpmR+5iJww/WJqAAefekEhVYMNpgDARRC0z15mUaQeyjwICoTfA3P/Cwjw+TW
GodL+/em/lSxJ+opcFUyN+BgD543x9ks5rWsIgfGucuTh3zpvhcE1UjPzY/XPVlWfLGgywK+WAAq
wawkpLVBqjVsjeOjxuZtOqSuoPB1RKnQyUDVVRxJT09DBdfIi0Oig3Rj9W8cwnajm3ytKutw/cdI
B4yaxN/87Wt1u7kxtcmkFUARmQ6OraL6OgyqPjvZunFaXGh/4QTC1Xq5boT1XWo1BjzR5mSobbfv
RmsJNqIrggSpIfReIlcMsA7espeGMra0Xg7Sqgfm1vejbu71svrgbKqnrGHwE03cyxBs+s+QuIKW
pqd/8Y/+ZOa3XVs4e8PLq0M1J1+R3932GhAlBenN+8Uk3X5bzeSGjVO72xLb2TfZ0O88uxuiTZ+6
YGxLPIkt+5cJ0MyhWrv01GzuGLEEgB1iJPUOXXNQUqgXenBTz5sDcEHDVuv4z/ZMXcip+XWUDRSI
GwTUh8rV8l27jn3Qs6qPOgP07lWnQ9qzAoqn8afptsqX/MZn/kKD3gPmwk2gmwJUZx9O+Wrvm5Y2
J5aa/t7Kt3W/dEsFvhS7CciCLvIB/CqHkuKATIthPmpZ4QaoKG+fvdVF5DrN5WHpc/tY6HoSOhrg
O/PAtCfLRcZ7QykR3IOB22rrBy1JIQ9ib59r/F8fhslvdpu7bYehtp5dp/q5lZa7NxbiQDi4uLO0
+lDhkbsjnVk/5I3XHeZ5qUKzm5tgaU3IHG0pCvtrQcBPVa1hBXqxwBvT9QliilnQVmkf9m2RRI67
4S+Q1t5ByHuMIH1LP9tN1kejTrVodGh1QOecFUJcfgnRWcU+oKnaOUBs0NmNnpYewUy8RHmPRhpn
aj/5pTfrwQbH3yGJUhvhzEYnRPEKCKqhRYY/zdN7t2zzqMuXLVjQrRVU5vbSre6GS1/XdjM1OnRo
9SxoSrwfgMUcP0wN1XbWslbRambVzqit6XaYcx2tvuOEH5l8H3vH+JwUk37ye3f2w7Uk0w/WpLod
NcREnw/UnnxWNoGO4H0PbaY/9TQtAaiY6z/pSH4Yc9/cbxXeL8xv8qdxJQWo2uc5BNzTDanFtBA9
H+U3z99n+mlOPi6N58cZqZ3DZrMEv3V1b9vGHqM07dC9AqEkFtFxs+/KJq/v60zbwmls/WAdWhYZ
Td1+zgy3izevgjPClZob8NPngTYvGnIYOV4pOvpUXNIbAGxNrr7Xcg34/r58tir2x+37+oM3jmaI
ooTxx+pSb2/VaXoAi8Z85xemF41QNdgvFm2jijVrANbX4aHq0GZBjLTdN90wnfKmKqHytw3NzhlG
Erm4iW8He3ZOKJhhoEudR5VWvcx9Mh6mOcsfSZHnITS/08+GM+ss8IsJtds0nbQbl5broW77LjBT
PTvpBfGPhsbs0N2yDCJLunegg75EVJ+nXdf2FjC6QxJuzZzd5ObQHqbtzzQaYQa/HVBii0wQBynC
DskBD+Y+dH6h0Yin5oUz0d3cpDe2oYh7awfIiLW7fn9IjtyLzwsnoTaCW19L+gIPpgRI/uJD4Wk3
hqkp7mXJgXthRrhCkmwa2JyyIh62wEu+t/k+a/dJoogxVVaEGCZfsVp+0hXxRk52e0OsT3TYOdrb
b6mLsQhhjG5lbst8rEgO2ty2A9DAuht8RfQnyxjCCgeGQbgW2Tth3ekAPKlm6UW8tnqFHQDdBSNH
Bg2cRev9SJGCxYYpwRZQW3VYjLUWWYtfRHVaqtBXcg/890sEF4GqJklphl/iJpG57oimGKrq+4Jv
sCwDYMnVithYd04EerLrHi6Jo9ERCCCOhmcgkuTCcs1zSYxixnItw2Nd3hvjU1LGZn4DCR2FY0gH
cmaJ77Wz+BaEM/qwdVMRW+QF4IDtzYQ5HIt69n3u/mff72vioJ8Vm8jvQaiSWFYZljgwr0+XJDcO
IyhXcU1ePDqF1V4nAsKDCatdV7i+ljAjP7cx2fGmgSGdgrH+PahaQyUrxBGQNpd11V4zrWrz5M4O
pckDdSgXMB+7YGiyPf7nPzRhd06vEmzlEyWGf7wZgtNUYmuJCcMlHc0+herQQ7f4R7NDIxpdhiPt
EwQ+hipfJPEKzljHeyIQk7yScKGr6VHQKyUPWRrh4mlVDUPS76OCCgyxwVmnhWTu2BdGU+RoJakt
yJr3+uOwNqosh+SW4ERpeBaiuIQiu+DZbgNZFH/InYeyOmggDC52ZH57jeLChODc6LEoib3CxEj3
XmMEBgSGmze39SDZ6eLlhhcBeEPwArjcQRXiZN3McuwgULue+kLxhpYsBRaY96Pw7mO48uXnJwNv
vbW0sXe80ImcN/dU4dcDHYNmXfTOA5EsHJRE07e29jZcPPUQzC6Kpuun65tfNgA8vNATBnAIxiDM
T62TzMlWpE+HNOwzsE4pDhfV9wU/WvSWDTh48tj9Wlj7hSh8SHKQAB+MNDYcFaTWYva3TXtQduTA
8La2f8r9L+ACKbYlZC6qz+zXO6bqzJYwVYjn7cbfhjxe9qv1UdOern9eOhQUT3D5I/X3Cv+zeMTz
nJUW8VS5j2gBwZ9WTvfIbkWN6shX2RLcNm9Mp53xRItN9OSHS1p82yYNgD3mVKFRNnYAAZ6v14cn
OVBclEQR2PB8witQENHW1GRrUcRZA2LX5G7N6SlPnq8bkXkb7yGF1g6OLTjF5XZMXHPVJgRFseV/
sOugUrVR8XkRrhEQtKM5BFcXENFiHsjwc7NAHqqAypIbLHhDMu2Xnsy7xH87WuvCkLDxvSn3vKrF
xjf13573rSFWkPSfbJXSksQPLswI4TNkNPQmbxCI5dt3iiaednADFB8CO30cjB/X10biABe2hO1D
PIhGlbpRxGMbm8lhauN8PrzDBJCgf7sRebPb5fJbWcYso8Xyl/k3Zu0KRJeawo2lHgCUls8raABp
CsGSvdZOg9cAdmlZreC1q4vsEwSas6duyKE0b7aaIoUqexaAWpfTxiJ4cUBcfDkoUhUps7MJTCMI
/31ESSChePEGcjIaGtlZ9scYtN2CUkiQuP5uSrSX0koUP0Kydhe/QTgvGujQgukXValJn5ywb7wd
OJQf8YJ/x9v3whB32LOAdxu2wkuohv4Sz7mrGKKnbfDI7rqbSE4J9MSjgwgFFuRRxd7uZqhqtjEr
i6FxCVEUleqP6vOCo7vOuqRp4qBc6EU6rtSf7/j1iGQAR4UfQhHycop0f+w1IwWPQw1hN3TW5Xdz
6hPFw0bi5pxo6z8jwhhG6Ovo8zxmsdbFpvkjc8yDYdShbny8PhipY+EVwGtEPKkl2KHZWtsDt+O7
Nys7ILWCbI0KYyFbEKAqsdLA4yEFLBhxcw8qs12JRh/zD0r3qaZouZMNAgkSzqeCiNkSEdUz5D+H
qvCw4M2OVpFPd5BNvT5P0iGcmRAWPWvqrWIVTPjdLk0jN7r+efkIEMnynjpgAoRth0yc0aYrouTW
AW8qpCNWtqupIlfDnyXC5ekDfPKfEeF0ploFkT0HEQCe5fYQa/mJkDvSHsvqx9j9ZJMCgaUaE/85
Z0cJK7shLVKYo9qnJMvBfHGwVTzs8mX5b0hivNHQpS41FJwhZXtTugeiWBbFjIlYjZpsjUcnLMti
69FKluOaL8dOG3deNd4PVv3Uz9Ye6XLF5ucLcWWhxOpP2wHrPCwlzJLvqTkGRRL7Rlw082EZugAI
3v/J+QzBt/15HR2txiSmKzlQsmXgJjESNDCOiseawiMMvppnHjGPyYL7E4Yc+jvJHh0w8zfL8fpg
ZAfnmZOLKH43NfS+1zMkb9Ndnh+79t7vgk5Vv5f6HXD0vPYNDXJRC7hI89xxF7wVCBQSkrKI2Dt6
2rhkyX8WhBtfJyay/wBZxS5tg/kZbRzB9YlSDUE4cpy1Lz2PwMlY+dAcJxVjtnStOSklxAlwr4i6
JL3bIPfsEMCCLCvIl8du/dokiv4z/hNf7ZMzG/w3nPlTWtU1Wzxw7es+DZvpZbM/DeNe29AI/ef6
ZKksCathukM62zRFnD7v2NYHLUgADH0KC5RphmzbX7cmX5p/cycsjV8wx0wHzB1xjw40XXLF+cJ/
7bV5Ey4CoHvtSiceHtL6XZH89IovFFTmU/nr+jCkZqAdgZwmp3J1hHOlG0evc7cFWebaj+eM3tLc
CDqyhUVpKd420vUB/TtvPwdnn5inoVO9Vmz087if6w31f4PdTQzFcqsc29upT1EyQ2uXYhqly/RX
6gnV89dpwJIyq9BQPo+9bINS4UrmwGpUL16pEbylARZEczF0ZS99fKnQD48EVx5b3c8CGn3NpAhn
pRv1zIDgDGg7pk7RG3mcp+6RswWWvvPRztLddWeQjwNtXCBr5I83wRnyqupBd4Ljppj3GgqcKppT
1ff535+dBX2+WXRNcLeUX6B95qp4YqSfh3oBSNW4RpyYox8yl+UgiUZtqPxqsQPCs3dMz9n3hXzD
gqJjyQieteUWptMjxvG/fV+YfmMZWsfLuiL25sivd6onl3Srg6uZcx4B8S7K4Wz25FIw9iDLu/02
7DVcGuCznK/NpinmSeqtCPTxmLAgE6fxH3K2zP5gpi0CaFyLuhMA3oFOdT20ZxUHiWw8QIigFwwA
NGTghdi1HZc5KesZWVkIryPHVIMjZrOjcTAUt7AuG5AJ/iYNqV+0YIgStWbRtka68JMrmw5Z0nwi
A3qlJlLUIFsD9oFC9aPMpqjJDnO1RaO/Bl3t3pfJcgDB3MFVEcHJHN2CqDCgychJ41y4nOA0RV6y
8VBRW+fjM5sV0Znq64Kbm03XT1OCK4F9M9fIVLVkySbz/McLXm6tpO3TckXWLts3Q7Q24Cl/vr6R
ZJ7B6fxQlEGKE3QPl/OzeWs9zx1iDr+0gvaTezvW4dKrkI/80BVvaM5NDiV5YLhfcUqUVFsYc7Gf
krQMRvsDQwtneZzpU+v7IDhQFZuky3JmTrgDeqdfVrC7FbGef8YDVGdP1ydN9o5C5hlYCqiPQp+F
r9v5rs0cp8wTL403zXwwx3mNsmRdg8GcTy2zIh8ZyTQZn8dJ5W+yuAAMYjiYsImR4xAMz0Qjha+D
2g+3676el8ikxn4x3KNhsI/97O+uj1NlTjidNqNevLaBuQzQ6nZe9qVDIlR9IH27PgBnF103J/NF
8I4AqQwSZJRf+LKeTWs5taAq3XIwrxrFc2eWwI+WqFeQwB5VCl2ynYUyFSQNfCA9X8kZ5KSfbTYN
YEl1oqk7gKAKSKDro1GYEDlDtda3HOZyftTmWadfhvTX4v++boJPiLitOF8SZ+MHlFQ8bFlp17af
olq1drfl8C1TqRDJhoCCMFI4nKUFfReXC7LkWZ16dl7GTYf3gbXcWvpT66nAobJRoMgCllbYAqWN
cIjCy5Al8soSquY/m/Tb8mZaah5qnn1fOEWblhTwVxBwQTER4KGyVySzZW57/n0+vjO3rcBWnZg2
vj/4H4Et1LI/mvbLKRWPQ9Us8bU6s4LuTA8ifU0Zz8PDemczxSBkJ/T5IIStno5lUaN4h0GwuxnK
EV3xUkEYIR1v0ZrSEtVrXTVngmeRtZ1cg8HcMoYQE6HJk70elGkNlRXhHoDs2aonjHuWNQTF8JxZ
XrABQlt+efs+PJ884RJ13DHr8wGj8do/PQRxZhV5+2t9xksfFg+TRuPYQVqVcen6Rzbdlv4tSW5I
8pnmvwttCafmifW/TP9m1PemTk6TahMppvIvgduZ++luvrGqwA9I2nBdojQ7phu6qG/eMZEel1dH
QRSAZ6HemlWuQWaDAl1lHyzAURSfl91n4N/87/NCMFgPft8ZgGzG6BYq7H350pe7RD/k2fNbhwG0
HXhxgUfiLFRid2S2+lU9bSjr4k0dWMhwToow+/VqoBUXhWEIxIGBE6/Qy8MA583iZh6rYvRhBnP+
DdRIvXZaKpXK5OsLADr3IAODIaDGXkWHdC1Qp3NBj9e2z9P61Jsnw1YcPDITULwHTwVSHcg9Cqen
BSTkrPVTHjeEoTMAYpaKdPDrgxNP9DMDwsE5W2tj0gYGaM0C4BGYssdOYgEJE7AXAPNig+ZPWI1C
9ya2ZXUd367t537+dN2ZJBMECAcqJoCk4JUo8oYgNzv7HSFY62oIGGlAWVkFfqOqlL6+AOBQYKVx
kJYBhYdYsnHSztlKO6tQiH6skx3A2I9V/rggUK+Hk8Xe/H6/tCaczKRxerv3YK082h9yVXe+ZEFM
CEVwbAiA4GjivNwei+HXS5fmbUwKL1iePDYr9p/KgPDz0eEAvCGDAa+IQCi4jLvray7Z3xcDEC6U
hiyutrX4ftN+W+zTXIdsORX2x7dbgf4Q+iiBHkTrprAz8mJhnU+LLkbc0h4n86ZPj2V7vG5ENlV4
duMwxB8I8IS1aHs90f3cbWP7V+d/sYzP1z8v2R34+f8+L6zEOOcaXXSnjdtqCukQ1mPkJVv4DiMO
omyIaADWJt6+rku2vLWKNnbHU5/5wYg+zXxVBHjSkYC1xwB2Fg+8vz3qZzcsdfOcZNSgsduvy7HM
q+nZyovxszV3fnR9PLI1AXGTAWVsDbBSsXm2bjvbLvKyjWl5GxvkzWUxwEvOvs6d+2wgtbNVjl3i
68w+9XkbmFob9POb2wFgBISe0N0FfgrM5JdGSh3aenWLJaHpAiTmzbrGFB0sKlVIyUyhwI85wukL
DJioFmiTNXFdcCrElvbYNnH59oW4+LwQkBBcvGSo8PkE+6ONVceUxKWAIEBuEQ2NBldzv5wkUNa4
breYNJ4IunE6wNVtVBMjf9OZIrKSWrJBpIuMKTclXIG2VtS2WWw0hs8FJWjN9SkPZ5B2XHdcvqqX
D16Os/lnhi/XmWsliEKnxISZsv3S9QuQhn5g2A+JdktIbBIWzuuv6xalA/N5tQIPbAttx5cWu6Fp
WLpZWPqlDiA8stIHUivOYamTndkQJg/6YhqtuY28/w329oh5L9cHIblOeDYMAB8IEAK1LPiBR5ym
rKBkFRvt3bY9kWY85CM9avOgWB/ZSM4NCVvfrQuPAKsJGrUwL9HLtqgCX8lyQNuGU2E56ARHDHG5
HJNbtegy5dSxxrPm7pl5Y6nwUJLJsrHlEbqjzPuaWQDM5AuephM0v/yPVgFWdecnc7tgm3fXF0Uy
Vxd2hLlCP6ZfjwPsWM4c0Oq5UxHOvX7tIKLm4mXoYuaUlsLV2KT5CigUJGF8o8NO8cI2NYJh0EMA
/QKzfzs/x6U54URG9TApmxastWX5tbfv/WQ3ZIfGiq7PmoQhiL8TULPiaALQJQgewOhgaZ2RgUFT
BxN/j/bSeq9DiIK1nxf3mwvO8LL5lLTL2z0bZhFMcoYsoCeFPVoC+YP0bpvGaOysn5fif/w8d5az
g20zxtrv/BI8p+UQ5gbvVVWc0Hy1haPzYgDCGTDYWun7PRgO0c9WRQ49kPyrlqH1eJeE15dIukdt
dDGg3xA1BRHUjCimLKocXJ1VrT3pxM9uwEc43OjNO4qk8IUzS8LhbLoUPaRcLsTrQX4VVq0ikpFu
URw0NtgmQJ0hvolMkCSO9gwC1f6XthzyVuHLsonCkxEJaKgLviadXOeeZlYJKu8lnZ4Zo7vS9G/h
+YrAUjaKczPCOcDq2WLbxBnDifE85dbHdXzP7gBKScMtieAVVH6X7pu49tCPDcvjlN6u/XE5XPco
2UkGGXYPxHQgG8JcXX5+GM2CUtPO4sblbItG1Bd+VNATzfIb3VTcxtJV+WdM5NS3NNr6DXUBVd3K
XZbaXyHEEUyz9XJ9TLJVQUodysM6gmVXPJ1BHqDTyoWZiZ1eCk2x2+Vfx3wBdQvMklih8tLWRNsx
IMmrEw3TPXk7bz+nlv33feHyMhbW4N0FXLXFnny3P4A0IwSjgOJUlC3FuRXh7QjpP6+zNIzCpp/2
JPvquAoDMscCNy3kV1F3AgJfcKxcy6dpoNgaroFW7B5s3En9xLTlpvDJLiOFKskiWxZwy9jI5CCt
hkjp0pHnxm9NN8E+QbgWfBjxlLzuVLLxQIsLXwajEPSZhfFotVZZOToH4oWdnOneA0M7Gj38KP99
3Y5sYXAo8kCcXyoiiscet8oajQ52vLoInDE7GqS992wVka10vqD1DKlknqMQtacIiHH6pcN8tXfl
5AX56CgmTG4ACnGgCMDRJZLIUh9Iq1ZfwF7WZzsPEuCFirxYFk4iQcG5vvgjQgQKbblXuKu34Ozq
SVTMSTBaj+OcReAHUIxFbgmxHpRaEByLmJ500L3BYyviPWjZuHUwBSXIFBZHcb2rzBiXPrxZVZl6
LsykM+oOwD51wHfTYTh4y5frXsa9VQxZIPmJGi1nZHuFwmkh72csG+MBbMDMoz3vLf0OTWbOiBd/
mPSK214iQoNg4syecIvRBCTQIItI4xWBcgOgitnv0bDaBPm+Ao9ZlAPrR9+RYbgwKm5Zp8uKDHjM
2KzCtoqISulctlVd0NlzQhwHGV7hyNFBzGXqFDoAvn+fT2vUdLeZpxKZVhnhPnMWvk7a6hQV6Bni
rfs0uT2kmG7cVfX4l+1VpBEBUUZ7uYdI4NKI6RvLXLp4XFLnmU1Pq3W87m7SQfgumj6RY4DyhuDY
o28a1IdgVDya+cO4rDdjM8cT1Emum5E0YCGFAQVjzsuO55kjTBZZjc6DKCXstGSA1nNySrtkb5Iy
3uwlXFdezbNCOo0BhDbCMZkjp3o72dnlbxBuVsfI7YLaXRYTf+9pt+ukKvDKbqLzQQp7KbPs3O9N
DHKabwv6TKxm725OBP2QwNIUB5/MMTxdw2MD/o0QUXgSjkvrtnPiIkxnx628cW+uL5jML0DTCJFL
0Mq8hrTx29ZDbiuNG71+nBfnnhjz44COietmpKPASwD8WBqyXGJfXrchLNcBOoQ0xDrsy4K4f4ze
zlUvTdmhCgYzLjrtcMCFsPKQG1nAa4BYurcQslH90LQ3fpUFKcjHMnuObPpxtFVxluzOODcqeANh
Rs0Mpmexx1mtmgzwv+cuS8JMU/mCbLGQ6eIDxDEBgPHlITHUSQOqEQB7Zo/eZwQlM5/mYe6Pv96+
Wmd2fKFSjT77bTQnNJpBaCVKFz3KVKwM0uuIa7Ujla6Dyuz1SpElMYYtixfNuW239mNSew/NSAJt
SmM073+CYC2wok5clmNEim53fYTSmUTmG8ELNhVAe5czqXnTmmhlwtcs+4DaYwz940Pime+5oECj
6XIUIgos4nGIxuQFGNgZUsbtijLXn4W9uK0qMSkZDLwafATAfKFkLt4dtEgny+grtFYYEBe1yc02
zAeIvSuOComfw4wDrWqEe+DzFDZXCnKq2jQwZ/niopi9gNjHCVPymI6/37w4IDoBew+U66BVLiIM
pjabc8qgZ2b0xU06mQem26ExOIoqi+RMQtANDAC4QaC1YAs+UOsW6BZAdxET75hmB1VpXroq/z4v
svUZ2VIwY8XzqyUghFsZqBZ/TYauuB5UVoTroQG+Nc1LqNgN9oDIxA8IEmBro4qBZJlJcOeDQRR6
FIBKiK3cpAfV2YKsa1yMX31S7bspCSurjQp7CybQHurlR93oAit/vO4Lkqv2wq4Qt6TUn22bYZFs
dNNlNAM13OeE3jQbmOYy1fUh8wgTgwMpAjz91QtznZaNdNNMHlDu+V7VTTjk8+e3jwcAV7RZ4U90
UwubaGTObDgWtNV09q0f+50GwJv/E7jyiFSKTlvJfnXRk8ZfzMjDueJ+7dyeAhvepdBnRJTvQYwr
2W0j2uy2d5SQ+SHqAPSJJn802V2eplZqIRdPkcqo12FXbvpxBJjG7+zd9bn7m4cW3kwXdoSbtnHY
2NLUBOp0JfcJsUMor+8XbTjk3RO4Xw6mXoVWMoYTurxQdjoOXhsuVNUGwM+Fa79CODdYAZ0r8PTh
dmRmYDEa1iUq5sttuX31kzkoNVBBbU/Xh85HdsWmiB0rBr0G5AqBjesMyBR8SL0iXEZ2P/bGwaZz
7DBFolCyFVxEGeACwuH4WqZvboqONS16qOFhUdkO0aB6ACssiEMau8KcTOYjmMnvAWIOHPbyjjkD
rAEwNdCz4uVz6ZVrabYzsjxprDegSYxWyKHokV9+6ubD/A6gF4oB/2zxwZ69EdvZh3agCSm3ZN2l
5q1bfbQWRaZbchLCBNKpED5CMCHWhhYDpYfMt/EMnW/1Yl+V9+BWtx5cVRFKui5ndoRpI6OeWgkv
c5r+49ZCkuDn9WVRjUOYKsiCU9Cd4ft9vnONY++EYOSdXvy3sx3xng/8x6FlKGoJN2NHegJhqBov
G8dNj96afGkX63M+WSyYV2bdFKDtU1zGsqHhiQOVRVyRWCzB5Kw1XusuCGB9u0k/eKufRhnOLM5H
24XFtPl7fy7pn+vzKYkAXNwnPoR4Qev0KlrqB8sYoNgCoxCQa/ufKC3+TFLFXSI1ggQSUvmI2fHH
pX8POtRZwNaaxtrwk/kkKJbPIEJSTJ/M88AWxPvSkPzCtXVpxG4W5gwrnjdJMQSL3Qaq95N0ffCg
5axRCJPFIKbx3IEAYJjFNHCX29y/tTpUWr6+Pa5ElgVgQ/BNAywivi1cirYMWjR4W2jPRX/Kurc3
HCEZ8M+AyHmKw8aaN61G+sH5nbu7tA7NEmQ3gVGFix1d9y7pmuDwRKEdIwJpx+WajGU1+CNL8aIm
J7LzPMWbQuZXaArH+Y761+viF4P+xNh0HnnoHNDjrC36YUAYdDfOiaptShYNnVkSK18QEjdZSlHB
5y172/A41SyEFG1Q2W9Hf7robgYPHSpfUFQTw4NVS5xpxVXgpVBnAtG+d5tteqOIi2UBwZkV8fas
7cofa563cb3q2TCnD3S0j4Zlf0xL74jYM/TL39c9QbZUDopJPAnl4ckk7M7OYF2/OlyehR3qjAWp
EZqWYu5ki4QuOmQOTVRFXkmKOxstAfQC/sEYt0DXPtQ64il3CDx9d30wMkOoIqAu8lexUIwNJlLN
xUJhKLHbU0LTJMgscgClbJTS7R2FMVzbPNUBp4Cuh3B4pr4zgf4AbaNUN0IItblvZ1blZdZ/Bvho
z6IPH+0L9qShuX22Qd0MQubpHccALIBXywLaHAICQkZoa9OE0NRC52sBbmutCRTOJVkPwASA5uM6
RWjlFUaQ2htj3sRx7NlaBQxblBpu6KbTSz/8uL70sqcsQJX8ZQR3RgVZ2KD1VpRj4qCOmEzJndfT
F7sbwwwU9Gh2PKbpFk99cfJba8fopHqu828Lcfy5bfEUcqolt1IK2xvKLeZyVwPnN2u3jMy7xn7u
+jw0Z8VJITnBYRIpZN7qxjOwl85RIQfipxVSr10O+vr1sGhFeH1GJScDqBjhG0i7Y07FzTQ0s7/4
SY9OPdcOEfQE1mxHla+ql0rNoFmDS2Ii2hFzyKgJLrlWbkhzmc5JH/XQ85JjZvmKOFs2X6heIOPO
FTEhY3s5XwBoOJRwEk7TPQ4pGN8VUY7k5MZdBwz038TTq2dJ3U3tAK9EQaSsQ7s7JNMRZGGT4wUU
7DG1rWK+kAQ9HpKCeJ/jPYdGaGHrmnU3aENjlniu0nAtSlS0QcBiHN0sPfbu7rorSDcXekV4RzrK
cq+YKylL+q7wuzLWaBoQCIVllR9kk45jaQ4MkOD7I/RNXmpb9Tz62+wubi2Uhnmyw0dNVdzWSEq6
2WCghxBYM/cWoKcqyPreumXVsgRI99SRY7YeylGUhgnyi1CYGMtgsuf15Dk12Oec5i7J+6IPWOYW
T+AlGdDs7Pi7jnovmbu2p3G2ll2L+FURMMocm0O9OeUaTlkxYmgMb7S9oS1x65WfqLUCy2ThmqAq
IJMsf4IGsf8MiUGDU9J2BdVXGXeOvwRUy2+GLr9z8ZKkEO6djsiI3vVzEy2Qy9BTuid2dTNAY+26
j8g2GFBUSIpzfjn0q11uMKfp0gmcPDVYC9hhzsgxe0cBECS9/ywYlxbcpR230YWFigaDdjuqVGVk
C4YICOGkh3/wKrr8vtl3ZoXtVsdjvZ366pMHOojU+PWOacLzwQKqHNwZIjlWqxtlbXpJHdsTZ+KJ
KhXORXYQgW/7PwPCnZt3lpm1JQwAhbIfq3E3r1DHwG75g7rNae61OlhrkkXXhyWrECO7gCZILqaE
Ip1wHi3AIHde4VeghaWhWfhh6oB0qnyx8yZg7gmKyv704DjV3u1+54D6XDcvW7pz64LzjdXU2Hbi
ouGsvUt6f1eb6d4bVGALHguLZxFYqFHFQJIX4mr8V5wFZMA9elAlSGvkUIbAGpsjFEZvkqwDT0hl
3MzIC5S88m15p82YvjarcestxT0d05fro5WFVZ7HMdK8MRRH4+XvYBAbHuuygaN2aBK2/L7dkZS1
OxCijUGWmlSxtSWzCxJ+TvUK6BTuN+GNQJraZINPG5R5mxDYvTB3n/Tp05sHheMdGQ8urYyDW9jd
vtbUy7rgAh0KAI6A0wuYA7VYKFgHUIG8bktyVl3YEgYERWS7ThKvjPV6b/lBaYTXvy/ZgxgGWDZ4
jhVCfEIsao5otLMXtAoW5lOu27ukvWPVn666H+vvkMFUWNMl4ee5OTEWSMYeIOkE5jzjUYeOZXej
g9E1q+5tDfLSy32+QuTkR+uNwbp+ZOnTuixRA9Hd+ceU/GmcPfH/XB+/dH7/jV9M0pmjuU1o9a3i
Zdpvj/p0c/3ziun9exad70MTYjw9KStQipDQ3x6ZB7Gkx4k+pcmXSvt+3ZiEHggR49lgBGdxG32Y
HD+HtRx95Nu3Pr1t1+8aeWm92yFhAUluKzoECTNCWjxU7AblmaCxFPG+bA+e/wo+5Wdj7nSEL7ja
q5gMH8c2qNJgU1FnSI4VDJSnhBxecnb5tJ+ZWF0HArIDVq20x529kf8j7cuW42SabZ+ICMYCboEe
JbVakiXZviE8fIaCYiiGgqqnPwv/e/9fN+I0Ye/whS8U0UlNWVmZK9faOjrb5775CPTe/vakLo/m
X1OzA9JDfcrRC5jS2V2RtRCmP3RrNEELETKSDYBJon6FgvM8uQkIWU1LB9669iA0Rr76gxfJexa2
yZfbg1na7YjD8YM2Gu7QSnY9b/no4kLzcPWxbFtDt2pz++eXluXy52eOMbW7rjEtjINne8oi3QPt
KUAHu9tWllYEcCFc3/rUdTWvYGJT+J3Vmfm5TiOdHYYGOswr9+eaidn+Yn6r6qqCiYraEUseqimW
/wttUuSY0KAABDk6ovR595vOibQHw8WDIaDufcL+4uqYMFW4efEYQurnerE1L+vRhioRbNd9MJ5A
Z7PykFycJbwZgH3EK/JDA6Tdt5nD9QHPhqSA1JEeMnFvkxVvshSuIUZEWyKe3agEzttpdcMUskww
S3Xt3fcGPVQ6sNcOiBvB6o88WmhyDXK4iRFkvHxpSBmakH68veWWNjboAaByBIZDgvNzPZXcHqp6
GAoGOYRe30K7zNlAXKDY5wUEyjoiype/sIeoG0BMPE9A1XFtT9h+aTc1K84UMyqRmdmJ9DMKVbet
GEu3E4AG/zUzDfvCjU5tGpY/glohG9z7oSCBlxQnlqeb0nbvUtC56GkelUgPpa46WrV5ECU4623x
zemyL53JTj2tN7VFHgj3Pq182+SKZhEsOnfQrY1GNPB0zrO9U4rM1GXMzsj6/iC86xC5ovO1h3zI
McnB+SFyOw+4LiF3Y2T3pOU7kGKLld23uPAXXzG7yww9ViYkDeEwJYR335ReQVazDVr79a+Gi+09
NcJi1WeHNcX1XFvcYWdLZg+aVu50ZuysFJd2VtbQvUxPZLSfG1c+5kX5SuRaoLI80P/anyPuWCrB
3ZLAvj++WONzYgV6A3GRlR235DFQWMMt505nae66aVVw3tl5iVHy0OpOJfqZdbq9PZdrRmbOu7Wh
lqgzWp6F873s9pr4ocwV17p0YU8crqgTA9byoc7KW+m7SUKKs4lyu87vpeaHOhn3GjvyhqyMZwmq
CCjpv9Zm1yqY1Eabl25xdtOvKO2gXSoNkSQPhIVu8ywNkwYcw8XRth/QXLuyYksu4tK2de0iam7X
emHCdtY7QWG/CD8NQTAbEBy+NntFbW7lUllK4F2NdnbkXOQA9LTxijPEebdjC9JO/cUYy03fP3lT
izjfGDaEFvs11dmlbeMQ05+ohXS0J89yKqKpEpepDjkbNHV41lGyb0a/BtVd2jhI+GPPIHMzMXZc
T+dQu20tE3hcrpoX5fh3RWkcO52gmjW6BxqvYSkW986lwWnUFy6+BXVzNYAd/Nw3W8oDEMYqK2q9
Hc1BhhoI84mRfbeGB51GMffd01U9lTvRDz8vQFtE9QN4BAC21sJ8V5mb2wd88eeBNZiuJ8P80Irj
MztpTYK2ogpsYEX9wNv9bQNLW2FCZv5OTSHZP1slRjq/UxSYRuE8i+qgtc9xthJRLI3htxcEoaOB
BMnkjy/Wpau6MfMsqFyY5V0h3l26EsEunVsEKtNd8lukchbpxyM1q1RgCCXIxCrPiepee0KCBt0O
6mw1YlOo4vn2rP1u4Zgv+6XNmZ/KGFjnOAVsFmzuW1bmIVh4dskk+dvmmxwUvAmy3H3BInQ4bSue
bmNCI6SEkQjGW8crz5ypEMzbW6+r7osuvQcFyaF06gijCdMu/ZnZ+Yaa/V0HmjSt4JHXd1B49++s
2D1wm2z0QkW3x7S4Eyx4A4KXNfpiZssElLYC3+7UUigOfbVxq13x51zUYI5AdhXPFngEIIaudwIi
2MzxaI3u3j5ChkcjK6dl0QVcGJiXTk10XiUCEN0zcbzAsQ4SBLROx7ZEe2Lupm2fOu1HA3Iz3Vub
vcVN+O/Q5tk/y5QcTQRAIPcaiPB50LifkvFct+e46kK2xjq6eKQurM22XxEPxExMoNCLTrx0qYxE
nq89eRZTLJeTObsPyQhgol+gmBmTfF+2JBCNE+SkCSi1DwScerxUnwF/eLVNvs0K74k56DRyrDAd
wR04kLfb+3NtzNPfL9yIyFEv8qbaqkvBWtmhrqRW7uPFE3Axq9PfLyxUYyzQjYFDbUC/SMZ71T1b
a+DutX0yO2Wk06jp9li5rBJhbH+SIKpL2EHmYptXPwx/JaZZm7TZTd/mnVO7MQ6E1t9ZkMrI+Eoi
bqkUiDONVzf4YH5Xva8nLclA66sg+n1OIDEvms9x9gnJBD0+jcZTKU6e86ypNuD5q6jfC8YDVm1s
CFfbVhcwsavYZ6P63o1Q1F4pLRvTTH5w0RcfNnM2VLpFwiU+LCcnUWWRB8h80px1eTBbGdUWQO3V
uTe/q/qnXn4TfJvGv7L2UIovt/ft/+cc/e8MgdDxeobQ+V8alMHrMWWEXCOnEfC+gBrl1kFcojo9
aMHVk9hNpI3dTnVtaONzwTu9N2L9CF6nn7c/aHFioGrlAJyH6v78ZSIktMxqiUbiVvaB1R3QarAf
tDhqnZWLf/E8XRiazsLFeVJDbytjREOObcpjibp0WzZ3/apEwNKRAlYSHeQgIQM4Z3Zsx0yL05Th
/peOE6KzriVDWDtJAEUnUFomOxavNUgv7q1Lk7NTrGSaNKqBt2etCGm/9b2vI/LQnf+UUz0cdfRp
5Gk0tp9HukW3UGhq44YMp7ZCuO2vSTAsPiOg8OWAWhk4qw8oCsPXLFZPPUmlepf1DjKTQTHs+/rR
ETQQ9Te7+zzm59ubaMmxXNqczQAxU2aIybE4Pt3XQarS/W0Di6t6MaiZ5yqrNjZUjkE5Q71Bu1dY
1l98ogWq7SLDfumT3W17S88VhJAgl7dQTPzAUNq1fTa6EruoqelO8DEaYgcFmuGBTG0jubkyvOX5
+6+5eaRimSLrbRM7CFxjNbDlYmU4S2fPBbE7zjfQQuAHuT57ZQ7Gf1eH0zGB73XEzkEXMC23t+ds
+RxcWJmFCNjLdt8D13CuBaof8tkmd2WR78BAMzYvpXi2s8fYvIcyaeDWn2pw2Mbt89hti+Jw+0MW
N8vFd0yzfeFpwIVhanGH7xDqvnjzs1C0gW5tGu+euGtjXpvZmbtpe90csgy20vSbxp6E8xP+k9LP
uawhEfjGnXMndyT76vGdcOtgary115gRFwNdyGthhZHsBuh+NvGqK5VWgRzpbJVPeveqyzbMun2W
OQGohEM/hqqcaweEPGVr53IJ2IJH/dToBECJhfrz9Vx7qlYURHZoQGID33S24T13Qn7NnLoI0Fr/
DyGcbfTUiLcO6TIApbNfVJrNS0/L70PWriVRFpceuxxVhUmceI5wcYcRtIpT01pjNxue6OcU6pYa
XmG0ybesyaNerL3+Fki0DUzBvzZnhwteuPFrFw16gG+eAHTaiNzcsLLZeLrcap2I7CJ7bIv225jF
e72iEVxlVHf0Xlhm9Bc7/+JTZqtBPGGWw/QSsKUbgFw7pJPgXxMQyjaDt9fr99v2Fnf/hb3ZSTM0
UWrChJvUW/h99JdDPeeXdNm322bWVnV2yDyRDnrWT3Frsy8tP2L9W93Bg8U8THQU2rDXbhucosF5
tHi5pLP7zCl5B2Z/+GOalC8xL38W43hI4yooJUh/7doO+1JsUDhZuQcW7SIJrlvo9kX4MkteeJo1
MAiaIH+U9g8Ga+9Lvf4CgYNNwfI7XSsPNFeRK/6iX9HHE9+0kFuCDMgcVVW5wF0aJfqLTT/fU1Ud
ODB7HbAyteOszOzijrkwNS31hW+uUqOK7RSHxWJyIwzt2VB9JLJiBWw0LdCHBUQ3i+vo6PT8UEcq
xo7aXIeZvOyClt6ZgFIUm2YN5bN4b1+Yme2TUvZmrfkwY8bdt1yzf2WVuzKS5S3x70imSOVywqwk
LgYFjwaqxYfUSu/NumeBJh0BgB0aBFnzrnK5qSS0Q28fgqXBYWxobjLBYgXU3bXlBOyeYmghE+Q0
eQjRjiDmK2HJkgXfnlI/AMdC+nbmroa6zwxhA/DrlofuVGf/x5+feSe/0TIkJ/DzWvFV0m/xGqhn
8fMnsk3gMPDYmBdHu0HD5ytAytEIfqJJ84QjtBJfLB0X1Pr/a2I2BPS1Mas3APC2vYg6YSHCdG2W
ljbYpYkPy1x1tHd6RG1dfOeD1cutBTS65WMh+9Cw839wjT5qSRPe3l1LJxR6l1MRFlSLoPi73l1V
opKmTBXySRRZOdVtLKt/s1lyArh5ZRI/mkKuHJg4dE8AUoZ/16ZKaHWAOBqqdNiCwD3SrxyRSBu7
T1Xlkej2sBZisSkxjzDbssAja86r9hotlJ9NWkrg2w6V+gn4Q6BkFmjVrh3edaPGMUKuh9BNpq29
RBcHCr5EgkDQn9R7rgfq9p0y7biGsBIZ0D8KHHOoD7W1Q4TWGAEBn82axY/7E6NFsR56dgAEmvPa
0TgAL12beNTzQXsFKTTkcHMkelZSB4vjmjjSPRfQVXTyXI8rHlTMIRkBsjMJCdPeaTbMsI+s9+9N
uUas9vE4YEQXtmYnjhBN+U6DuzB3M3Dja3d5YUZC+tu6iSNaFBu9409NIVbaPBeHiLt32jHQLJpv
G5WTmoDpAQ2SvR015Yh+1WQIfNodcw79vtubdGnVoJdGHMCAkX2f53xUPNZOVYI3x6x/+hIoTpx0
V1uJZT56R1AmIf3wmwRR/9CbYjaxwdMWiSVHqhFJLY7CG1/jg1oyYk6w+knKAntwdju6Zi8Hu0PA
VHkv6LQInGKNc2Bpri4tzAKWYXDy2J24ShRoccoK1XtEfzS2Nn++JJAoA3iXgH/4gwRbYsZoh+hR
OVTxkWuHkgTjsOJxF13TpY1pD16EEiDnSvSmQ1QrqywYfUhMvBWNjEi2i/shGMynuDvJsQ0M+9Pt
wU1zdB2NIYK4GNxslUDraDBl4VmSWc2mLuwg1b+kaDitVY4ypgABwdq+WF61f6dztmpaZySNcGCx
ps6nvmh2XLAoA0XayklayHlcD212jaVuC5y3hKGi2PHkk56VoV/tDfNXmn5vWB5xdjfYb2ggDGzr
WICS2+5FaPUHN325PcdLDuRijuc4lgqScJBBQ7nC1Zs00Afn2Sz7Y96wbc/Nw21bK+vpz+4ZyhPP
R20dWX7/ZMh7pPd9PQ9i5DyJ+uKutb+u7VvfvN63tBWJXTl4/in/Maf/6GaDhiJs2PpHDwWxuAQH
SDlh+38Yw9Ptga6ant08FPImpjlMs8ojvXoHVprW/wz+WXi40eMvlnqA8kZABvZ/cwdzuISBVqE8
1TBkv9sU4qk2DmO/Mrbp0N04lPNuO07/91AiKnrLbfOQNOk+SyGk3bOod7WVk7Lsqf97Iv2Z81H+
aMW2h5kUxi/wdgdSfL69VksX9+UBmDkZL9WczG/gQTWLBKkGZqQORLWCdqChSO9azTv1dnce+r/A
aU4uAA9opOAwvjlgb2yqTCsYohPLS3e5kQbKKHatEOFQVqGqt7l5ZAmNumKbWXfesFLZWlxGMASY
YKBAtn+ObFaG0TpjAQfk66cxjkich5V8IdonCWDo7RleNjWV95yph3IO1SuTrBaixkthAHGcGXZV
VCW7lETOWg1j0b+AwfJ/DM19me1SfcwmZEAMQhfjra5EMAEQi+TetH+51fPtYS1UTLCAF+Zm7ow7
RZY75aR36b+wEri2ooJE+Supj7r1s3Ufimw/8JVn/aK7vrA582lJhX7/ClkzkNC6O+7dm9wJ2u7B
8VfiysVjd2Fn5sCkleop9IRRxXaQAXzj48/bk7e2VJP9i5jCzvA25ibG0YzNpq/NwOLuxhV+JEEr
05hVlDaoad+2uXi5X4xp+vuFzUT6XllCafzskH0KnXQWFlZ028Tqnpi5q5LbvU4LzJuj1GPp0Sgp
nafWokeQCEYF3pK1ru9QAt8bo1yxvejIQJ2ECvoEvJm/qUq0yergXoQjK9vQLe8T4IIgFJO+xJnY
evH36s8lorD/Ub4DFzJKwGicu55P4J/NFOglCt4MY1sV/rehyCLk6f65PafTVvhw4aBWMLXBQmFp
XoQCKZ8tvBKeimV1OPjfancF+rVmYDaO2qiEIgkuzU4r3scByuck+X57DIvb/WIM0ydcbD1Py4a2
KGHCcWRg0WdPebtE8KDqnozszR7X4stFN3Fhb7bVs9xVSVthzriJ7NKndNCCwd+uC6wvTh1ScaBy
JqgFzTMHaSw6Wo9ggcj6EPJKsbe7PW+LR/bi92fuTtO7TEKvEoAoL0yGZ6hSrUX8SyNA1mUKMCY+
hDkDVJuCIdOXLkZAyaZCgUVvoz8fw6WF2Rh6qfVpLj3cSmCt8DEQ26p3KGvetrJ0yaJtVUdvjOdP
iPHrHab62s26UsMlC64Ps+k3cviiJW2gbCvM25VAfnnS/jU2fczFdq7was/MFsbQhr9t6KPmrUkO
LlpAGgCtuMjcfACMd7z2G+YRhH2ZHxQ9UH5NcHvC1izMlqWmrCv46NDzJ1+9Zu7b7V9fOoDAAIDc
FcVzHyQH1zMUu+BETYCJPbdBpe3lEKKgOq71ICx5FdBEmsjIoP7yIQ+ubEEgLQ/eKlr8UxdwjpSG
oFsMcpz4MgmsbAWusbjHPJSYkGlAO9n8tPs8Gag7wJ7Exor519qww8z7XBn2TpIvtydwcXmQHp9k
DqdqzCy4qgCIdsYSaSBufO6A9/l5++cX1wdt1ki/Q8MFwhHX68NjS2Msx8+Twdlo3Rgp2wW5OQ35
sGJpaZHAmoAY35xoeOdhPkfV2ux1RASmcMJ2yMJMeyiru7oZpiLkKU3zv9jYkIZCO7duQ6diTqvR
S09wEF4it1VGImB6eHvmzMUBIT33W9hhktm5njq/YnFcVFl+zmSvo72AoWqdKOSJLQe1zXFQUU3B
NIfS67sBUPtXUYKXIHVivmEK4tpFIlQIuXtjN7TZsNFAvhagD7cG94gcHimph0Al6IGNfeOnXckK
jXJ1HYEcGV1Emj+iVGzpEdN674uoY7Wyw2f3jY0UPLLg+A8peBcA5pkX5YPVxVrRD6ee07DUT439
1VZ8ZQZngdpvI8jVIvs9aZBCn+h6Aj2AHHqWVfKUNVqNmw2C2bLRGwa0hTkc067S3nPbTp4tUvA7
G5Qsa4Hw0tlC9ZdMShYTTHsWHdRZ1zsEJMRnLYVUig79NZyCtTLgbCotsKnpl0ZmU1mNTOOKYZvA
//E8CzwkjAfrLy6iSyOzi0i6DQUfBoxoQeltx7XO2cWJwnsSgEC8KT8URqzSB5t/2uSgDSHtUecO
BEyUlq3En0u+yPZApTXJk7nIRl/vB1s2dgL4JPpO9eyoMy0oRLlBo1SganvFNywuCgi70ISF2ix4
pK5NuV6bDE7qZGfdruV+JKwCE2/sBrpb0/1tP/E71zSP2wFvxFkC/zQBc/K1LYu5JGeajR7QDm1I
jsI5L0bXenTsEpoSqTd4gWeVI1CGcb9pVYwE8th6nzHVX3TZlaEu7Cpqwb50cDVhY+8IFehObSEL
7Dcn3LlNZOkaKH+6ZvjMKMRjadPII3q5mwCF73xrl3ji+V6V7mKpixgkV439yFn3RRcyvfNHUURI
8dgbj1F0btq99+ChJBWq1HPPBeKbkMjqM5gzxudGL9XOsfrPSEV9k7rMn40EXZ8ZYFV30iP5pkMj
Eoig8MyT+Xdd8mTXqWyi5wGirZQKqT5zfBFpk0HXuDfvR9eJg06nTgDlohMIwcl+qFwn6IYKXoAV
NOgE+6L78msKypcQaBK1TfO3YvzkqacKaEnwruxAvia3edNDBKZUQRpnQzQArQXB01aAwEmGVeKE
cQW1MNfwdrVfFBFv0fVpVRZ6tG2kPyuLVWFrdt7RA+wt5KjIbbO64n/jCoAGAIgQXegf2Xf6iqk+
F3j8KjB+mE0RKvu9Eiuueyk4uTQyXVuXMWnPzJYlaQYIuR5CNfnNZP5GFZCYGZItVnzlJC0Asif1
N2jZmsB7oq9qZo91GGvHuuycmZ0IShoPZz/VqkNF/PiuwvYOjVSOG1cz/Tuj19OXlqOqFtb6ODyg
M5dsLZ6x44hkwa5LmLWSJ1o66ChaE7zJkOP7cNCJhS4c6fPsPPoqZHoVUR2tRfnryhnHnM6PuI8M
ItrWILD4gYeBlXGd2Q2eNtQmbGotGz4hSPzBPFUFTWeTx6Toxc7AXXNPSOms3KOzMU73KJS2EYcC
+ARimXkjEA5f68VD0p16Uu57V740vhsOIGBaWeqlWwCormmcSNbiOXi9s2rm5XbXEXY25Dv68+KV
SVyKpy5+fg7iZQYKMCrFz0t65OMRgGHX2Yp6Y9EfJf2LbeEBru+gERerNn+WtGOlg1AJffmMxOfE
TR4ISLZ7tobWWrrRUAsHLgwQaJz62bXcZ1Vi9H6H5uwJQV+iq9iO0srZav3KJfO7UDvfgZeWZqeQ
QOkZFdAelkjymPWDHvSaeYihxOpIGgIbHeUtC/x22Fuu2gx+d0pN652kY2jJet+xItIGMxqGtTt9
tjd/Rz/gX5iaCRFLIhq/3jOpqbfxEA/s3Lg/bPur3//jrCk3LTm8SxOzAKu0DMnrTDJw+H/r2pfE
fzTrbZw/J+Dvu33M1wYzm2QGGtHU5BiMY8vALw7dOPUxr5zm5T2DCZtiIDQCzcKFVlHwuJYteGOQ
QI9HEbrI9VD3gArliqVZ/P0/a/OvpVn8rRG9oXEFS2gt0UNQlzRhRpV1NOOMbmML9xOtoHmb1Lgd
dYm66+3ZXFg3gJ4RfoNRBqnT+UDBTlWDFLwAG5YDVI8pyL2Ks0NcOnuekffS1ja37S1wSIHiC3lh
0FWBoQKe8novxhboZn2RjMCaQUguH+9I+q65xjZrT4DFaHGxadPP3G8Cl/8a7CGk+rFufnjWC94O
AaYRjc/00fDWyA0/+j3EhJCmwaN4ehfPK1AQ2NPSJInlqTTeRV5vCP8sqQUI2T+qtY+1/3x7Gj5O
O6Z7etm5uBEntufrWRg5yTXN1uWpps9D8Z0XXxgYuAsjj3Tj221THzfYlSln9kIGdXZTEankKS9i
YHG2frbJgTX23Nc+OXMZgb3vtsGPNxTuenSOI9cE9g8UXq/HZjDNTKE1oU6Ftc1ElK7cGos/j0AX
XLGo4H3IM9VMWlI6TJ2ahEWV8cuKX25//0K9HAPwJkYnFCORuJgtDoP4G7Kzmjz146PdQX3HPGjy
vfFOebdt7XNh/8OGJ+l0K45tcWD/mv1dzbmIGWsFfECdZ+oExBvxn9O/QNaBGhvgLGAVAeuDjN/1
wgjqsLTOgOPPuya0+R2lU9PiTmveVibw9819fRFeW5r5aEJkjzdPhlaZEu3KFpAAW2fQv1tJ470W
0AIFk0FFPjeemx0KVtuH3CZ11INu8GsZq+a763K0Gzv4PH10222Htjd0oFhyW+jtG96MzgmoLXAh
0JxsAHB3X5M4+Zn3rtOHVDnxD+XrEpTMY7v1GO8/W9T9lPWVGdYtKXeJY4tPhTFm4ybJfPrYVKb5
iw6JaPcEz4E7tKHwV000PKx7AgXAIfbuaVGPz7woGuSFtO4p9bS31M39J6hqFBufVfqOyRFpoqTM
09OQkGaH2q+TB1BXsDZuAe6jUFBPHESbg5aapBoemz1wjMxMkkAAlLuzRI4uh16DsERiW9u6jfu7
Ih3rQ2Y4TZBwoY42GZKDXeEeyFSX7jRsGNDPo3G+BRnCVjBuRklnxmcDUT0KLOhIMm2JqLdr29C0
aOIHvaN7n4ey0B7TrJE8cAZHfB+8gR11tfWa/lfsN99sYLAHqu1VZkUuOF+e04w0d60unlKts3fl
yPtDRqpxk1YAQaFNRcdLjstQ1HYXuiBXeoxF3Zx6lAW/OCbVflZoaNnSMRMvtq9pd8rnKpRW537l
ZCrU0K54dBrZ7HIiM6ywoWRoSCf92vSG91ThfgT5Ff2pwLu5bRUyiB6x6baoebsx/dTdKupUoe/G
wxH1H2j0WUW8H1K/xiMW6gYAvgCBWJljaBh5dkDrDsGvDCJsRvN7X3kl6AekipTjpRECsy7USuBG
wledGmGujfmz3rnFq6oa7zk3q+whBZtVUKH2dFe6ifEoYgY2jrgpgAiBHFNtJPU7L/p+Jz3mhgyM
9DuXxc6DYSXoY0FDBGjpkWWQZgv1Sohoo4/e7QLDYe6ROaX1TZeW9svoEEf5GegQCNpdD02R9xtR
6eWO9jomeyggoOEN2QbJOmgqyKrbupohItNp+wOJK+OoWX2zcxPQ19IYr3FNGjzkbSxCM8vMHbE5
gorCc1b8/seY6frQz9ymHWu12zR59ogGr63pf+Z054NNPvZ/3HYv7sKNhnQ/eDfQH2pPpO/Xfgxp
tmTMy5E+jlZKvnHHzQoIKDntMbZIjzOAhFVvx97G1Tu1x0VCAjWYflQT3hxdI/eDscg1SH9/RbYx
dKBH8jA2WRGa/Zfa1iFu63abnqIVf1CdOqeFPnz3WuwYk9Bt2w1mCMkUM+T6YD+WeCntoCs8brIB
LbpZX7QRb1j10MWd9YyKEd9ppoq3IoZUyGiq4Ux7TYvqlr1Lv2321EFmRLMzNxK9AKMrCKN3WVH3
3/uOlduC+D9kCb2/hCPr6irqh5UfWw+SIz3V+N7WdPr2WZdq2Hi+x4HqzIl44VbO9hZeqpsm734V
rQWdkgYUBpbU+50gRYMoQGvSsGDYECMIYIB40PESiS0RuC3tfnXUsAM9E8MubqERlOZQWOWspY+F
0ddh2ab8aSjlWiZ/tnv+836GPjeiUNy7QAxcL6qG8bu+7LsT99M66KvqDrHgtjQhf6I37goD1GwH
/TY2ybgg7zhRI8+jXj/L/UKhln9yCycaHe0BtNVnKFUWYex5OZrOzC3EeH6albYSbi/c8TizOnLn
aBpA+WV2BRu0YpojjPQRXq4CQRt660pwk60cEEzV/PZFGy58gwlhwg/lJDNOgJqXKn00h8gSYNnc
qCxCqT/ro9uGFkdzYWj6+0XEEtNMU/CeMCQeY5sGZbESuy6FYsjRAWiBAg/a++fcmmVqSCiWaukj
t9Qplekr6wcBxu/hl6LDU5w6yN2aD2juuG/T4Z+aj68rI5yi49lcIsmCmbQnl4Pa5vUQIceU2SBi
jE+uqiQNUlL4uxY0BK+OWVgBhwZIRLqW7UXmyKjtXX7fFKzdDPUAUdCRZ1/QyG88QIQ63jDIOYaK
1MlrZbhF5AvsgAaSs9s41v19E3tqiwviF/po+AP3WXtIuqRugNkx2DZ3uHgumSJPKTpcQqNl8n5I
0YJqogUvItQdIyS3kapVfj5+kViVp1gK9wmUpMmvuPGqT4mOSOr25MzxRf85Rni/2NDBwNNxnovK
jdjppOm3J9t/0bU9IraANmUUazk0JKNUe2+GBC5nJbc6e6r9x6oNTkwAftCx+6GkmHPmJp7eQt6l
jhB0CDyOQUhQakjvMMffVW6R7sZ4DZu88GQjU2oVOPqJXWregNMWXiuApaKPzHIfqjiFkElsvkmX
H/2S7ZI0flqZ3eklPNt6BERwk5gNWlOQX7zeevnIi7LUXfiK2q3uCe3Ge44M12ZwenOjSic7YhZ0
AV9p+o9WR/y7XqXaEQXmeE1aa9rltz7FnH1Kj94mQ5D0caKEqIr26Fv1s7LGP649QTzTRUEIYA4X
L7u5d+ydzBW5kz66hhHipgpa8solSrDDyvN7yXFdGpq9T3jONQkB1/Sx998zUBsxgE5vr96SBWcS
MIfgHhSJ5mU0yf2aVF6PVIUxBpqjQyBoxcvPjgESRz5apHDwbHBGwznNJstXftVmOvaj0hBBegr8
fmXQaFqAKlgEAvzQXNPIWLIINk2AZtFzg87emS8sJLLStK2xPMxz7/Dwd++Vo6uNUXL/lNYEN6fO
2vRFdeaagNDSRQC+Rh2pEvC6TZmq6x3IpMh1L1bWyTS43GWDZb4WYP56dk1VHHwOrBdBvQVSWaTe
Jhmu1JRTf2sqI/n1xwuL4iswRUgo/+aPvP4Qw5PWkPTSOtWMHWlRHdeyyAs7Z5J5mlrSQJGMdO21
AZOXeZ7IxD2V94bzWK61Sa/9/HwRB22krQXKnk4cGduj+nl7fhZcxdXnT3HeRUxQCZsZwPu5J+R/
S/ETlO/tmvq2uXApA6mAXY8DBo83R/0DhGcbsqDkVLssj0EMoLngY6KQggNXwODyjQttgqcp/yh3
nALijcpsfdRiYBzbJnmGqGeAtkdrmwu3eso0Q98IFMK+5byUXzhFYBUg7ETC3nDWoJCz2f/P3YXT
4wNqr6NjdDb7uZ+pQeO4u4RsgjQnLwBlfL+9ADMTk1+4mpzZAoBiNGM5WvFOrvucH5rmz7DYGIEO
YB+8gI78JWp6sxF4JeABsd0bpz6HUljW3uMB/357BLMtNJlw0EkN2BByb9YHkJK0KkP6snBPXmr2
gd9p6ZuexgMeYKJfMTWbrMkUAJ0IJCb5s0mg+nq3gklAGxBWCaQYEr8IWGr336mGxMofjwjeCw3K
Dojv8WCd+WphouCNt6EAkgeYo4qGvXhPjT9/Qv1+Ukwx0USuPt9clCPp4JRyOMWjtWEgsevTDdHv
u36t9XLaQhfhwO9ZQ8XOxgN8ahOewzuNposHXXXDyTD68lBDTnmTNmDUa730i4GjF/357F2am80e
r1y0BBOY4zwLkBGIRpVsbOfnbSsf34SYMzzOkBhFRfJDF6bZl25v6t5wEsMkRE52njzZ9hBk2bcW
mE/fboCUy7e3jS5sdYR2eIFO2uiQRJgFIi7YVcayGWF0bILRPJOGB9RaCZiXNrkL9CqIxFCAR236
epPjmHVWCyjbyaZuoN7i9g/bS3/vh0sDs1NEJP9/pH1nb9y61u4vEqBevqpM85TYju0kXwgncVSo
QkkURenX30e5uPf1aIQRst9zzgYOsIFZJsWyuNZTOhNrvD+rr7Ct982Nqa2ZIE7feL7kPoeYxvjp
WoHlzpDnI0LEOxVaYMrvYCQoxK2cnUsLGyBFyAijmwQLslkJq1S5S6oOUUbhK95WwhpmY/+n2Zpq
V8ASA05qzL557Dhd2ydUnJPW26CX4Q94S5j2x/2VtfA4Ax4EDnTuVGaARu1s19jcbWqqgeNdttiY
mxRkQ4HCaAJIzwO1IKn2OqwJji0ttM8hZyNLFeB+jbgS5+FkVFFf7u4Pae3nZ1+nx0O81l1MXBs/
8vEC2/R//32g1SftY5zRQAtcrzHmVroGImx3Zi73k6khsSatvLTdJ8ssE/hbfJl5I76BtlEMlHd3
TrIXPbbDXPwo8m//YRRT+22CImIdzzbjSJ3BtCzanVsfaXpgsrUa1uIgbDTI0IFDk2x+zfCetNAU
V8W50FFy31Nvw8vtfxjDpxCzHKZrbEfLOk2ceXsQw47/W46K82rq6qFigf9O6PHZFDGhUjdr7O7s
8erAeHuy2ydg6v51DBoMtWEvg2QendD5nS9Bf9BKLuWZ8QNa+aju3P/92xMRv/9XhxwZsAnpgOvV
qvUD7TqgF88mlLiE/adDjyQZD8QUUW7mK03XxWAOrkcP5CqUI6Z//+n4dWFvm6pxIc+eVu6L4eQB
zDioqa9yy1fb/zBzk28G7kMkyiAnXwdjgLl6OOqHc/zOjJ3rrkzcwskIlDHgzpNlD7aJO/t9fTTK
nDaKPKMf9sXQO4gruSyAQMgTONoQlG28F5PSZ0XEB270L/c/2+3uQUFWm1xq0QBDf3x2iEnRxGZn
dN250/TXnKlfQZX5MFqyMsjbs/IqzBzHZdrNCKZP3537wvmjDtBXQqXo/kimTXh9JSMEjI9QzwZ/
HAW5689EtVpwWMh053j8wQ13g5oHNEbaEHIq4X+IhHIHcnXUVG6M1+PWbRXNZd2ZGsODU4s4EFYd
JA1SwVy2K1zkOYprOh0mrKKNHr/q4S6YvuCntU48wmrDke2ZVX21QaQ+UIu6eey12Hnwel1Gna0G
Jr0ADZz5jVvGh8y2GLqtDX0eYMkbJXrq+YzZY1R1tukTIfj+/ows7Merv3H6Np/+RnOstLwUoj03
uRrRBMq/eV8eRqjmmFr5NhQsuh9v6VuDU4cCDxSBJjHR63go/7kCTdr2HNd65euxstNrEYGeeOL5
qvrQdHLNFxZ0jlBvnwx0IQF7HazprFKtK9aeNf1j7D9S5ZtjvIjhiwap3RL15INKlb3VoHpe/5bG
yvt2aWY/B5821qeZbXRF8ZKubs9t2aJppvfvtdO/SKp6wVjaO0OsMUrnFkl/15sD20PUelFZgnHw
dURJJ5c5o23PuVq2U/tR29VGCgtkHTWCQnbZA8uN7NLp0IlIGysOvAbQKavRugB3j7XypZfOJ5RW
kGur5lRanO1qXudFLpKRn5seHImWKRcq8g+ZrOHellbU5zizXBFezCh9qWg8lvVJ67JQyZUgy5OA
l/+oLP9/5xf5PFKVqYk07yG5cc5cQhogcxMl/gnZmNanNEt+398hi/OGzgAwljae+nMAmS3aUdqD
xs/cq78M5bBzmIzSNllRkZojvf+OxkU3YLr0gaGb83XahhtJrhvouYxijLy+HCOiAYtEuGL4JbL+
MAYYIogNln8VZV5Eg+mMIfAsGrgEzPJrXYOGUYmkpOjUf4RNTn8cJIwAwEBNAAZ18ysB4GHJh5S2
5xKCIuiR+EZ8UPSDsN7uT/bC7QYkE142kIc2VNShrrdMa6EFngrEEeqbLD60ply525ZyhKsIsxxh
AEU66/MCoES5YWCBOTDyFmkB8O5zo4Ex0r/i7e7b+hjcH9nC8XMVd3b2FQU69IWNuC17rc04cFuo
Yexa+pSR13+PBAGMSe4Wed3tkU7K0mung86i73D5SORZlB8t3vDj0/1ASx/rU6A5Ra/TiQmdzA53
lQ6H7OOaYdTaz8/Wgqe2SWYSjEMCBmJ6AliItXrX4mr4PITZakDToygMZboU2HnA3e5UBKxBuin4
66iXIVZKQLVsMzgrU7dwqIBQgO3k4eS6VQDVLaLA2ztpochbDFFXmTyadCqOsQEPlftfaSkUZF+s
CRIBy6F5exPE+dyrNFSmPY8encTcJeTYWCuX61qQ2TyWRa/Dvrtvz4SP8JN5a533FASp+yNZ2kKf
RzLbQrbTgqTvIjdK3H08oSzsnam/WMZX0wv/d5GmpfkpV6ihX8pZjuGMSZg6AV7arRXE7SnjK6f+
0hr/PKRpXj8FEsYITK06ouVNhgc1tp4cavy8P5aF+xhCev/z/ad//ymEzOFUbCiYNRtvobj8mRpa
oAOUt6bTsTgUx0H9AyV+BJzlFzqvnaTOsZVoNliH2LbUUCpjFd0fzdIaQPkOFEYgkad20PVoCgri
jZ1O+WpeeE+iQTenoWoFNJbhhjwt6wMXY/N2P+jSFH4OOlvdSZ8lkpTYQlp+BEIlMQC6OCrly/0o
C0MDz8hBlRqYFBhMzlLxJqFuDKfH7pwO1fioj7XcqXnl7l0oR4XCHfhj5nVr7KalJNVBXgMEBMin
mNPZphIqdtKgYXmMyqPdvjeO/dCkfQQ/qACMs21ti9BKTiTJToTIsBlX3jsLBweE2dFugK40Lqv5
qqk6D8DgjDfn1ij9PjZhuPaqr/F3F2YWQfA/3Iom6FWzMcKdQa2LumjOieYd0hgQOdYcOwmrvvzA
xGqKMa3B2TMHkgJ/QebgAaDfeL1GzbTnBY2z5twU2aOVE9XXswZWofTdaidoO6WpHwvzpRCN39hJ
IIs629xfSwubcapBgIOA3pd5Q8wTeUKaofBqNLOzH179Pe27NbrllMffjPJ/QszpB3igQCaqdeoz
1Xaoq56ywYZlz7M+Zj6z+ZNp/oeVAu+M6RNCpQf2ttezauRglMamWZ/Tkr3bnXwRXfusSKRv96du
YbNj7+H3kYZPQIzZ1+ukpTcjt+uzlpl4pZ2K7mvHH+30+/0wS18I1RWkuUA9oGI8O5aFB3aQEzf1
mTxy6+SuuQwvjQJvvCn9A4TkZskPZdfjS9SYLSXq6wch3lsHsPCV03hh9wLIAPAcXpVgSM4rKmCu
M3UALO5c5NahVdpg7OAKROVKmIWlNqmbTBAtAGLgN3z96QGlpmWdxyqaafKDJeZ3wr3fvHOPRaEQ
f0Bdx9fwr4L7X+g26tSmRtMIQDjnFqaVOtwbJBvUswWF5HDsRjesdcW3YxNOETQOBgIqtDasVd9u
F8YUFgV41GQ0oKAnjMSn+zqXY18rZa6emRaaL0Lb3h/V38m63rfXvz+7QfGwxP3N8PsQBs19CArD
kx6GtmEn8zNcASNamNuu57/0tPqGF81704wbpqBIo41loOQtCUfN2sjBPY+d4nuJDuEx80tGjF3m
ykcmPOwVvT3lYy1C1eheoPH8VcZxoMdsW7ki0vT6mZYMwCkBWlwsI4I6HAeO3+js1wYK9Xhrp+il
89eysXe0twJbMQKNaw9UiC1uzpUK+Bx0grctSCWTyjdKgzgp530Vr7TdzKY9Jpwl9DJStzv0Vauf
SqmJXZzo2hMMQFPhg1hQXTxT/aUovHkeYurZvt1tiX0af/RJx/JQSV168ohdhjZzfzWsQc2Ud8PK
brhdIH//zEnz3kGnZl5WUsyucgAJtU+DC6bNtzi8v0Cg3n5zsttoAQGaiJosuPTOdJ1+WoFOTYdk
qFrrVLp2EdSpG1nZ8K3txsDQ+ghmLqmv1XFYE/RQS2MDluHBagxoSNblHoqW76A6+K3kgCY35FFx
3L00s11ZNnv8XFjBdkSlVQA5BKRuA4dSI5SRSpd24SDxAG/c+KJyTg+gE8IhJjc/9MF9iCsdHW69
+dKx+Fjk3mNdNfGDrJpTl1SoGqd1ZFfgjWTpNjOG7k9s1EC0k6wNG1hT+8yBZHFJ+q1k7luZ8Qxw
InlOZNn7VGsjRcsf9Cn5SI3a8PsEJrqdN7b7OoXrWNGbui/cvI8kzMXDlNJQd5Q/LssCCXqOm5ag
7VQwwlRq3xEQoYGmUerTIeUbgnpx7ZMk/y5d+yhK/pZaXtiX7t5k9cXS2pOVZaFhJE+cJ3tJ1L3J
vQcCKf00aw+QLH4Dx3qfmPYO/CGI9Xbh2I4h7fONZuunQra7rKq/OqTZj1Z8HJN8U6E2NfLvVaWF
fWtFwlFO8JjBudx7kdUzWIAOu2pwvmo2ecoTgb6x16ghHe1j3KioQtb9O/Qs3iqjD1EvPduFHtW9
B4JLfi5pn+wLRQB57spIT7ASXD1KUusnzK8Oasy7oPSyOChHL/blkCebSotTUBLS82hkqDj22VMq
29Dg5k+ltJyNCReiEFh9CLb05Q8jdppDnWZbu4O9G+pZNgP7xxhC2uXm1oqLvekUIHdAajMATQtg
ZJe8Z2nSHPLG00KnVoEgcfrQBd7bB+0sCbqY/ZAc0mE2sVbwrAtbEAJoACpDBw3FujmRsCgrrW+p
sE6m4v3QquotESub/G+76PqYtj+H+Fu5+LQJ8ZLJeSs766R6rXomph5D/LDX3walKocAHDWcTZYR
auqGoIA9hBfR6Hs1zdSoKf4YqrstoZOrQPdYftR1yLGoTlXXoitq1Pa5UBvwd+ywNAYRwf17DKEZ
P77STGuPFN4yK3fObTKCwqYFgIqBsxaPjVlJOCWJCmiEJk+2zYJWnlv4TDXs2Y2TlVm7PbmuA82e
UMBLWw43RiRt465SPtAZS/690vE5BGBS14djZ/VCwRNanlIYKGRfWb2p+T8XU65DzG5oVoJzyKbp
okU0wndS+aGupYfuDGmJSw/LCyVzFQ/2ibQymynQVRgBJNg62Y1TAic9Nlvd7Z5LYDq1xAg8UJIM
r6PhqI79xtNSfaOzkYeNqvzS2yFiRhcSmhRRDP/xUQjoyXj2dDnuhUKfFLv81skmBEmt348yz3HC
xskx4/C5HiSvI9aC3UjH+kXCBXtvK1nQEOW7WrPHXlFBAu+fitF4VIYSGnDmMe17epK6KODMNjzZ
XhmJztzquAA6Zn4jNP/hFclbHheWD46VFmhNg6TBk+9lJn5YGj/qKjsNphamgp2cnO3jfgxo4hm+
C22bgac/0LxBKmNZxxTNvc0QxxUYnPqRQ2+atuZXdbBwl9WBKYxAbZqNmQgUuoAdS4T2gK25S7Px
WcsNy+8z74jC7PP9K/n2/YqPBSAAvNOAAr2pvie5CxpTKuyTxUWMy6xmPuuGp05PnypV8Yltr7yB
blPfCXqOHp2FNh1I87OCBx1oVQg6aidvLKG4kiQuOQyl5M899eBMCn4xdlYy8FPZDtXm/mDt6cev
Tz6c0TZY9CjwLGAqXR3tC6cj/SmBaNuxNpr6xSl4se94bQQC1aUtOHXJC3qaymTsYf/MAbw6AOAD
EdJYNQ6wP2gmK1L3Ffxd69iknMK6muWmbzkJSD6yTpkPRl76PJS5jGhs/awaPX7uhorRQGdt/EVm
qnjCC9+KrDyGSANaMOqrzgz1V0uggGgKjmsY+wC6xSMQmdD/+05Ui2+8yvFeXKLjABqUEmW2uj86
Y0uOZsvEQ+0m6UlR0jpEiZnvBg1ixKIjHJoEWvrQtRK6Xzp1vrSCDF8JsfsXUTKc2MiDPzS9BV8a
KzNIwZclfp3YSgExfzsOMiIaaIpKYwud6LWa63QOzD4GDgjUhXB2Q+Bn3jWkmdnjleyKk9Hyb42e
RLUlArc2whKnRGHVm7EnT+mqwvHCAoTY6/RwVSFrcvOwdFtHcVM97U8VQDxd+qdKXxK+zxO0EUGC
qKz3lTV3O0o8kbHeUFHEg3beScR7xRVuNwy4N6Kuu4hiDzF0c+1cv80a0AqeGDAguOLknYPEakfU
LHbL4ZTVj0N5+Xf4ISAvFuyqTFiiY/fMChc9zMR5reLaKLy+gIuxqfhaF7+pNoxv/n26cEWBxoCm
NuDVswsKqqyFI2NDnjT57OobLDrpPPRrcLSFrAFwuv+JMjuEsCo01k97yTFSHy6J29z4zqeyv/Vy
fzgLWcNVoNnEKTWEcysVgdTqDx4QkM1U1bf/XYhpaXzK5qTuSovqCEG9IJan1gyUfoX6entJ4PNP
T9gJ9H7LQOXUJBovpulqcbzBSzJ5r3nQAmmQ/ns6B3KShTgoVes38k5Mk93IK02cqOWI32mhjlsK
y6hLmhl6BBkW4O3vz97CSpjYUOhA4+2Em3Aa+qfZy6uqMTtmixMUO0HvpjsTwyqBXCByzYR8YRYB
HgNuW0dJ2tLc6U/5FEq1RnMocNOdRGvr+7FLx23JWP27SDz5bHA1CxzZgy96f4ALJwO4I1O1DhAl
HLKzARpE0q5WcnGyzKaOmkFVN8IZlJXvtrDOLWAv4YQ6UTpv1I4to+mg1cnESeub4UstB4p6TqxF
Q2esQTP+4oZm9wY6jpOROAp2QJPN8kuqajFIOlScklFkZ1GYla9BGufS2XX7JWGj8YsOfDw5jhWf
m3FU3rOEprAWtnvAzYryOx/d9EBwa0eMJGPQ6iDyFa0bP3nCw3O80ggKSbB1Mcpx9O3C0rsg5kUe
5XDC8GWeQCNDcmiR11W9kSJ3w74Z4yMu/C5gHld9XJz9LpHtL85MAbSjgj3TVXU0yGorVYnXpmCQ
OjZKyD/invYHW0ZNAq2/3qUpshAZ+8D7BSyz4o0pLfQucsfbpwbHyTsmeqjXirXvSpjd2JmZv4FT
/KFJbn14crSDlnEecVPrDrrWkyhNeL3Nyppe1LKDrlyHXskHUPDKKXe5nvuGlkFnxG7a/pFnpC9X
6pxLywJLAtLONjCgN/UkVsT6qIJdcjK5Sk59VbU/KORdjhqvhpVa20I2gbI6SmwArjuo487W+dgQ
ZiSC9qdW6crNaFvuhRJBLrUCk0goNRkR4VV+dPScfOAZmvyHkU5itNDeBTYC3abrzU1bqgB52/Qn
Vxt+NR143nYGl6k4XwOcL5wiVw/e2Tg7LU8MaA3JU0J8cHbdOHTF45BdxJqr9cLJaAN0rmFOPXS4
5ukZ1FpqT8kNcerHR7TtINj5UJpvmvL7/vm0lI4hOYLUuAvpAZSnryduyJTclQ4RJ7tyAhKbhV8M
xTdH0l8qRAsnTZrXEcocK6fi0uBctLBcG44MgKTOZjHJe7C4MjGeeAJURnwZrR+xRoOxWNOyvgkE
0C4eOQ4WBvoLeGBdDw9gcc+u+zq7mN4R1iqEfysBAXG+35/EpSg2OOaAW8IJB4fjdRSNgPlGbSu9
CAGP+x7qFxqsDBwAt9KVdb4YycQ7EaMBGHn+uTLKTHRJSHrJLOOAtbg1ReV3eXXIbXd3f1A3Nxem
zrXQIJlog+A9zL5RJ6yxt6H3cxmKB2fDxpWk5uZsws970AxBqglyxU2hbdCZTgrgNi+NUm5qh34d
UJG023EFhvG3qXd1XU1x4ACPlp+jA6E++zbSU1GSkPAY8IwiNBhEfVFCfk7piXRPYIxl/JlB3Qdt
GT+TTxAdWlnpN+fF3/DA/E9A6FtgrMsrWnCVp5e6d6ba9TOTyo8OHhEZYYcRRLX7H21xVvFq+3/h
ZtkoBFJYnlgQfqG6BaEiGmjWt+SfaRKzMc2mVDVlX1iDSC9l3/qOcfDalf20MAqsOsOBSDzszfHl
rvdTnAC3YPYYBZi9gVdoQWG+FtX+/lQtrG8EgXQxwI/OLWpWoU4C+TIXdP/8O7Ff17ACCx8euCwT
XRyQxoBIn20frDu1RtqSXZiKYoCCXuRDGZviHSIDdpjlTvbkQacsvD+mxYmDTYAKxsdEyJ19mb5w
47HXcDyAbx3obh0M3j5J8n8/hBwVcNEJaI+LaY47s61aYTIe8f2NxO/Mx1K+Zu2kGbfyhW7uJlx+
iDIBU/EPZGCvl4FZJLCUtxx64X+Req5UN5zBKBgyTi8wkK79HgzKwMyYtb0/jXPpAqBTERlsb1dH
pX76E64jK3UNTCdI2RejTiJNMbfoYW/gNPBD6u1eVOyjsawTtcfQrMuj3v25H/72K6KUAMsPgAih
+wdk33V0CIrlLlygqov62Mog5378zyASwHI+RZh3oktdLUxmIwKautYTr+vyXVJdrC2UxYH8Lfjh
iEeJeDaQJouJkWhxdZFyU/6W3YftPt6fqttNDLLWdDvhSQc/hDmkQ3ReXo9NyS5m5rVB1ptNqLJ+
jUqxsB4QZvIBhoSljrrIvCwi9Yw2WsMuap6fiapDGCyJKu/VyF7KzDy6oxYmmg0FHfQAebGyqW/G
CBgJ0CT4Dx53C4CP3nbHOtPGS9sKb99mSrtBZ7v91wR+FmX6Kz49j5VJcrlwJ9Mxsk0H4B8gQFUM
blQX+yrfmiP3cXne/3g3yQxCosoEHAsq0qCpzZZHDYsp+OaW6sURkhxLPPguhSRZqAOfGXpGk60s
lsV4OkpbyGeghDAvo3le2Y5ZQ8aLbIo06JkVOWVx9Fj2q4Om2P2x3Sz9aWyfYs2m06tKwyBeAgdz
Nl5co92KRj7Zoxb9lzC4ImGVAar4vF6nsBjteRxElxw+Mf7Y8CCXbunXTb+SWCzMHcQWILwGIRXg
deZcCTiMQf6MDMrF0I8je6PN2eDvbZasTNstaBEcWxX3CgThURUCkPp6GRo1pzUwKspFrfQnx5D+
SEGZGB9KC96IBYSWhVaGTSOtY6KQdifQOo9cAdPN+/N6c/VMfwZuHoBrYTl5oxylyKECEAOqm2On
+WocxVUkUgL5qOeSCvhJb+6HW1gtCIdUQZsuHbAwrkdNLVuBBgBGneaHzIWQ9Eu3JlW7EmLOLvTq
VLFM0inIR84K/abb23YNxzet6atU+++k/f9RGLNTMgcPG1WuXrnk+aYvN5Su5B1rQ9CvZ8lNK+zZ
BrMkaOUDMQudkdzX+9f732Lp0yOpAbgS9QxUmmajMNWqUArFJRdu/ErcPNC8Lz3fa8qDN4x4769J
3S9NGup2k4u4B9mp+VO4zBLdiD2dXPrxewq97LpZ0wufe0WDBQFbuk8hphF/OtoHRbBOzxCCoSx6
tAvjlYJ52EPw+aLkrNi1g/R8yqum8S1j/KJ7MYUZ7/BuSCuEQGhAiPFUpTa84NyOrWz4pW+KWqyr
666jIseb7ffGyJgZE0Iu+fhQQZxKohXsrRVtph+ZL0yc99MdA1zmjZkazKjNoR1U9zKg1LD/Sh6M
NYkd9DDvx/Bm6AGRVKnZAp1x0aWrXYYcJdhSQNOY9QDNtC6KfYVkv1jmeBvhGv23yq6rqJWGsxfA
TkA21v0O/jzUkLP4d4u0MNRaqM2oQOIGVu1loSgscagQ4qCjFb6rVb3bx6VQULEUqEVy3RFbRW2r
rVZgh8fQ3up8V+1s34TI1h7CzFmIhmvqDxM2mdqaBvMCVge6mao+sdIfjrC1SHaiRFXUssMWqJsc
btcQSHSV0ExNMEiDWgNDTH3q0ZV2B1EFcSMTmKl7QaHmkPzNYsUf4srxeQNLKKiR6mcjNW2f6lrr
M81gMOKTzbHPtOKo906/U0Ep3GaeXR1T7hUBIOPKSSnTb3XpANNaubL41gqJmq5M8ypEQXsA73to
lG09Mh4JI7MiThP2JYs1Ywf+pfNWxImxRdvbCIcu5Ye+IemhrOwcfEWFHxT4aPpqkQ4PraO2lyRx
ACkQDIBPyNhtIUn1mqRwUiG9Q6JBd8qDObbZjnpWs+0KlUVeAhJEgupOCEdWG6idNr+AW0SClFh5
gCwa81nYPCwVXMSECiNqbKPc9CDHbrijwCTOhUKwlHF/rHhiHlIDqJm40+hO6oRFaBWgMZHAgQf6
Px5ktqUOO1szCQYmZShBsvUT6QxHNjQdPlDXH4lLC1+avb1VR7X76ipTsTtzyKVxMrLpUZe6tI6T
+lbap36ObgdUcoCWMFXF3ZgWORuE51FLKNDqwOnBcEZVX+6fpjfPYEANps4HmiBAXiN/uD57ctur
29RtbMgQWkFC3JCSYas45CgIWpk5XaUSLRwoCIg9Dq1YXKRzzKem8VjykduXDKZMuTJ+NRX1JD3r
z/1xLYaZClio0KLzMn8RqGzI8C4h9kU3a8VXNP1bpxt8W+kW292PtHh4IS8wIBI1Yb5n91EOcW/B
ie1eYKEaOAngyb1WhEBFv2ad/nY/1tLdByFsvHlRMbtl+qSuxZDpxeTiydL1cZQ+mDk9KboE+M+t
wCyioZZ7K+z9xZMT7W3UGgHMv0ktWZ7C3Cnn5KL/cOF2Fd0f0tqvz5KGxvDGSqnw63YF3gtAmVa3
UslcWOKYL4grgpCBEcyXOLCEuTdakly0Ij/ERrLN6ywsPesLtG4rX0ntlQWxNCK8RVF+QacDxJ5Z
ccJ1+mwUaCddvLH4gCR91GTpfxgSusAg80+NAVCEr3ftgHJVJ4yeXGBLFXBTPToVPBW037XFo0RZ
8wpf2EvwoYE+K1AheAvOe6QgYJGsqDQPKuSgPYPHTq1sk49r6Oq1MLM0KMt6AU3K0buMziXVa1/p
90iaVh4OS4vh81hmmTwvjB5wEwTRikvV7wvmG/LIgLltV4CqS1v1U6C/MMBPSR3rslEKF4GMbts7
j331ZBdQ10oMuP79aa2VMvrK3M2Pu9HmSpO2A6IJ78VQsi23hweCy+z+Zl0MA+NRqBR5QO3Myzng
UCGPyaV3Gcagyr4AfKQo+/shlo7TSZkOCoKQpL3piUJfhZnuOMnvxiQQKvGBw3KrLAAZ4H6g6UvP
k050aaDAAWAfbGqmsX76QATyzyVz4KqkAG7Y/0mRZ8HGvSGRlyIXBBsDgL//XcRp6J8i6qTOOpIg
otfWG1ZBH4c9SusHjLT8vtolOgOpZa2/sbgMP41y2g+fYto9ctlmQMzaLAJaFkivXm0PKHtWbNq8
DnpprrwCFz8gimEAc6EmB6j8dcQBXXc1ThICq9fNCPed2ALMnHzP0l/3Z3MxDlDFUx8Ci2UObR4E
jykaVHDFam3IF0KGgf2IvXZD+MpOXjrPp9sDqxG9c2BvrgekKYIChEi8C2vAJ3SjtFszjL2tX+IF
CJ4V4H64jdAfmK1FNOxzoxHSvkB/51LW5rZw7a91L/GZrKc2GyJAe3J/8gmAJmuy9TLj9/3JXNjY
aHggD3RtdONuvJoU2seWlhb2RRug+1qIuAqGEYaTbq2M0f1QCycwQoFNCBw0INDzxgulrdpVqIld
bOVtlLu4x0uC2rsU3iGr0g+Lw8JBBfgk6Jhwhbr+dL1a07YadPvSZtx3iLGBE/ymr9eqUUthIEE3
ATVhKYx++XUYwKZaVrkJYNhde2lVXfgGCJMbYSZrcoBQRMZvzY4tLBTDmaQLIHw6XyoTNBy+or11
aaCr+DgoTgdVaqL5adyAwXO2hAhgrKOgV5DUTVTbKXpbsHT2lYZ9FKqo3kCjkbWv80bbQa0CgvtW
0QAFrpmPNY37BySVcqPUVRraWQEL67xno4/ckAcWzJRC/FUfA9WAI9Ea8RyLSobgLJX7vu7YPk1y
22+9xoYhSuwdk5qgKGiJNgBcCcolqVLW51jxjC86ScBZiYshsFOHomw3Wlui8+RCKk7hbM/jSIcv
L3LBSkRxMQpYaVvWE4w27H0NUK7fqKYIGawCfNuqSviNduMpzvqfZYG/wE2d+NAD0x20uBIB1lZh
X2NKegBNGZIC2uRDEjfeltWqceKihRlRLb7GvSq3ssKdFluZ++ACQbRNYlIFIGnIhzinHMlvDB5I
Fu9Gc5MBRlBp9YOF6kyKY6EroxRkfzxOXefA0BDbAbEhthnwPQ8aG9XL4JjDY9H03ld0XPSHNrbU
SFHU0s90qvqmNNRDYUvnoyQYEG2M8ZAAmBTmcDY5wKDmL/PE+0obuGeB49NuJ3POjQvEVgAvem2P
/zf6Bu3ioGNpF+YGL4GgN2IfjzlYxbstOFKxAaIwn4yFTK6HObxsQ4eMXYDNUwZalfFQA3fwTycd
ZVuS1A5UI3UPBTRuTqK2zAN8WPqzLYEOiiHndawbeAQQM1N2VPTaK01UjoVlSOmnwtVeyrwhK0fx
wm2GjiOoHwC2AWU+7zj2lsvMorXhh5SMUZm/KN2HkAx8COjv9D9Zu9YkvlUpwfP4c8DZlW0kMC1T
XMsCx+fSFN+l8bMk5zTZWcYjyp1+q46BWINqLZ0mn2POrmxkbbHbKYgJKk0swgZcPHtz/wxeuNIg
yItdN3V2ABGchUizDsoEFnGQ+/BQ4IFM2PZ+hKVBgCUJVQr4MU9f6/pIpLEOMhCW80UYvzUCx66x
AJJvjTH+V7l9fhrCvRs9v4kveSOcKfUOlyowZxdaWsoGLlnVrmEQ2VK66qfsOvMB5j7GW27aWTBA
9zyAZVoT5k0GCBx1WIgRtI9Zwd1/T8chfAy+m4tlilN6diFYPdXhf4D5tVy/UkVQ45TmcfDvUwxV
KADBIXVguPOKptLlSha3wrrE9R8Rw6Qp9OqP+yGW1snnELN3JmM5N6SHENaxdXM4Qq3hv6ZlMP9+
6IxBLxRlqFu2QZ+RDlbJuYXGbfXd7skIQ2s5+CRVX62mRUaerZFsFxcmVNJ01JvRL573vBm18lLS
acXUzh9g4OKjbthZZFBIiK9M3tJpNXk2IrFC+eEWJoNaMk3G0b3EblaHSQ8+VyfqNzj06oGaOr/B
4ClCAkR/5Na9AW5HRrf/h7Tz6pHbCrb1LyLAHF7ZcTJbI40lvRCKzDnz19+POufa3WyiidF5sA1j
AFbvVLt21aq16jScWLFgBBwt1XvWGy2xqXKgchNkwb6URuExIFCk5gVpYjvAFJskkXgnmKGCvGdJ
kh4hOVKYVr/JgkS6y3J65slW6g+eXukHK+i9HT026VsAddlOF4Rmr8L/nNQa7EFkebdNmvH/vLhI
i0Y9sFcQuSRTe5KSvbrjVgEgLUJ/ptIKyjXQchdXEG2bJSwit+dvZfrmNBd6LytD7Ermi9Fp8EG5
/3RtsQ102bMBDB3Kod1IKdopt40ubg+o5hQdFZxrWGemZHpNPzJG2+FxyLM3IHYfETU0VuwsnayJ
MPX/25kGf/Yuszyx6FMk8l46sgJDENjquKbqu/BAguz1PxOzVIdsxXRIkwR9gfdMjh8qjV2uvvqE
Y/+nKfvT5X82FIPeqFQtGYpXvDW6RHTyaVX8/U8IPXcUZ4OZ17cL1CliYk/zJc9IEQbpx1gXbFmt
npsq+Bml+iujLWBBUY+REjyFoWhrWb0dtHwlAlneH9wL4AcUwGnT388GK1QpQoN6Zb60QrwRaHlM
6HSHZGR3e04XA4+pKQrvjnYPqd5LO1rvp1EsdOaLGLlbF3IlJFTtVlKP6qB8KTX1Zx3STz52d2jY
rWRgloZIVEB0MMEyr+h0azFVWpRYpvXcCLCysjc/3B7dsgXwvvBIgYqYhx9ymY1JZuXmi54+i13C
HH5Iq6+3bSwdMGIPuBoIQmjJmgUgoluLLcGt8YI4n9/ua29llq5ZIwkNzw3MTrAmWHmJTiG5yuI5
FL4kZgP1wlEzHsXo2XR3DZm+zjp2DWpS2lOTP/VRbTfdz9ujXNwn579idsiLhK7GfmSYYvKMQKod
+ibqh7sog6jH3KT+L8mF/+j3basrc6vOaqlRLwO24hZ4MZLspYv1tyo2V5zK8sAAbBO+8d69Qo4V
iY/+gR8aL2EfvRTF8GDmABbULEfZ1P2sBfE3nt2vden+CGVzZVb/4Dnm3maqHMEpPWXw56fcN0S3
0qSM+LhRCnFTo4mzMUa3ujMbtTnqRR5sdNNLP8XB4L5UPm9W+rJSlEHgt0ArEB2zXPhRtR4rELXt
NvBc/yi1sgFled9t48FIdrklfxuGUqeObFm7xtJD9JVE8a3VNeAswP730YAkt5uiV253MuDr22uo
LB5CCiMADQHyQH526WFSswKz5BvGixzhKJvfeiWkj22ny0dDzqV9FibRpslgcyjGjNi9Ls19nsgZ
b+3BYj8LyQlhMeGQ+E176mAkoYA5GrSSR4G2C6sGSqLBTSybQoV79AiPcCS6eN/3bnmQyDZsAFYK
G/AMxT2PdPXRQnwIDVbNcly3yXa5UCiPhUYhNdaH4s0qV9zDnwtjvsRwyANL1Om+uYL0eHUNoX9c
kYxNyUcU1vdykD6PGkDmOvtg1BH1SfckmvULqY+TJJSA0hSo2kfPluORNIjyORGju1oJW7tQi0ff
/O23AUB1Ze0kLB420qnE4ROlmTxbJ2g6qrEkAHkJoPRTtGanK8fbW2F5J/xnYfoFZ3daUKvpoEm8
VsQm2CZRtRUSWAXS95cRLR3STSYdFuorkIfm+xCOm7LxYubFRxmVr9GQV0wsO43/bMyfRHknyWXa
aMZL1gj3caOTM9XHXyZ6BHYftS+qFO76XrhPkbMd/TVesaV462yA1uyxpNaqlYQc8pcexntP+Wzo
p4zMGlzmt5drzc4sqTkW4PykmEEWSGCjPVI/Z8VWXqP0X3qZ/WkAQdacZbmqmlY+9NFFar40b9kI
/oXadmErGsysK8HA4v6eOk3+19A03LPdBzocDSqQ8S+julFYJ3PF0a19fxYI+KVeQY3E9z9DMzDh
X1aeKUvfnxheeeXzorwSvkVjlO6mKDNfpNKFs8iCrlqI/iLqpG0JXAwILGqws60lqb2veBEnNK22
YvLB+1ynf7EKvIonprepoKxPPuJsFYTc93y9VQwy5bKtZzB+CK387mZbQqaJugcecrz7Vfc6kJiK
y17CSJseRwXWhjWi+8XFgMZ6orCmljEnKZUjP5CTyOKZ4GV7pfrmeubKci+diymenGAz09N+FnCJ
hQhBUOZbL554tOTvxNG7MLpXy/EYeSvubMkvn5n64+3O1sSHzSuiykW11XuSjNSuGrtWXm87k8UJ
o0oHynvCIc5LF4UlItieRdaLIQ4OJVdnqI3TX5gw4JKgsKWQbZxtXqvSB0/SWvPFF0nMlfYYrBVW
FwdxZkG+3LxROBpx6fFYypNNFdh/gf61pkwm1T/KjVdd9/7YdFHiksch0dK3v8oApYbD7Tla3FXI
C9H2QW/QFUbFzaVO0hMXEwWN7lFscW90sbiVkkzclGUjHwwZts/bRhf3l2nge6fyN9jWy2lrtdpL
lXjqBIZKsdUesvahN1eeCleXlULLNKVgibfynwrZpY24D1XFF8Lo5ImCZGtj80GilIGe+jcVPYZ3
juePLcp8EwLy+llppr7RiEIanZAheTIG9WOgJltDSX/eNnO1VjMzs4df1JtDoldZdNJ0npaeTG0K
rj5P2EVRiv/f37Z2tUgzazN/I4mp0Gsqg8p1mligbMspAgf6Sjh828o1txbyz0mcJdFJaB9Mby+W
L9maQPyaiZkbQAD3f00Y5VHuDtVPeY2sYpr4i5D+Yqpor7vca3mZlDUv0ugUK81j70u8yQvo1bST
Irkvhte9VrK8Mm/L23vChk8MawQxlyZ1HyGM0OqjU4k6jX+Isr1PBVRf8Q5X/m0aGIrgCGshn0kQ
cGlFUfROMAsxOlnC58gxs39ub7HFQeB7IPiY3NwcTcZTt7EyP49ObS5HtoQAGdXWY98MB7NMV9Im
a7Zma9SntZnoQxWdDIW69RExyE7bFePKzbl4RM9GNJuwwjfzIU4YkeFaIYxN/bYu1cd2NO9w5A/t
MA4rUcHisFBSJj6TtetsUwLL1SCWXnzykQCOTkk+bEpDQEppJfZf3AlTjw9wkYVOdoRAa10ukvhk
9ndScHx3Q+C00Qhh4WLiqUlm4HKj0SQ/FrFvTtv5myh8UPIfbfj2F5uNqiCUOap8nddx87yi5MMI
6mQzandhbLfJEX7b21YW54neZJBPvDVJoF4OJPOUuPWm9agT7xd36C4TtB+3TSwuOR3jBMvmpGE/
28mCG1hBZITxKRo2GRoFkKFI4L9XNtaCT5sYA6l1A7yAlW02kDiVXVFo3PAkNcUdo5XJxNSlXXTg
gnrzyUiFtyEkKXF7bNOlMvOkF1ansZ9FnlkWx7rhedEJ9MZzBkYf57FRtea1Ssffci98E/Jmn/nd
e5856LWiIwjVNM8pertmg01zDQioGUUn03wo88iuvAe9Wys5Th+5GpuuEcHDBjYxr1yOzesJPBJT
jk6FchjHZ9CywRpN08Lug/2BHjm2B6XNeWotr5s4zVHvPcXxpgIg8P7NffH52Sk10zSPZJfPj7SL
ePeF8X4nA9KX+ad0DSJGnLzr2erXrT/EqQqDfq3AE7xJV8DLS7Nz/vlZ/NTk0JX3Op/3kl0cfuqN
fGX3LpxMVQUNAM8CtI00H1/+fs+UXdkK1eBEV6ZtZrT3yP5xQGmoL8a/MUW8TpcsPu2qZTWgZ6iQ
KcGcDNW3ixSOLPm3CENRD3759pFccgR0407t7mAdrrSF3CgsxdRvglOjZScl1o9iDZXmYFW2mgv/
Q7/cVSu+eumocLIZmjj563l0M0JvA81UHpzkMHZ6S37oqvJTh7zu7aEtbQje/bhqDJFBm93Wkpzl
phqEwWksTt74rLz/uEAggbgHylYkeufY6HYM5Dxt5P4kl3vzS1Dvbv/6a/AmvYHn35cvt1tidoUB
TLI/wTsVado+V597Gfo305aS+9b66JWfR/qZlTUJx4Ugh4wNr2qY4Cwu69m0JUgAdGGkdKcEElit
+xErD4lwh0RwvlbrWth7kBvScQl9DjmVefrJSFolFT2vO43ZSWgehhC41fgVTvBi+EfM1tCwC7sO
ayTm8dBEU/NmWyWhqtIKSntKLP9JCHWnSrVPQb3G87yw69jTJNV4m06dFLNl6wtt1IS2bnHSLXrR
b1azEoSuGZitj2XV8lC0VEeQVWyyvfpuMD6cA+cDmOyfuekKmmpNnb5vJt89YduLO8P7eXtvLyz8
hYmZJw1dM/GMsZuG8FHsgi14IFzNsy7GOzN9yFNxe9vewpa+sDeLO2q39jtN71seOhC/ySklpcHm
F+yj2inNFWPT/MwCAbhAKa8Tc9DKMO+4DqymizMpb09h+aodpPbj7bEszd3552fv3aYRVTcx+PxA
O0EEkdHWQkBa21T+oUg+37a1cGQYCrQy3Hn8Z+6oPUuDoa/I2pPSPUNFuS3GN6jlVvzowrVqAtm2
CGpQA0Hk5nK/QaRHR3YpNyfoy+FY2XAHQ5iHCojZHW4PZ2lleITohB64tysKQ8GMQoijvebkI+Me
qD/GlXtt5fvzlc9ToVV7L25OtVNJ2yjb3v75S6tx9vPnffYdynKRV/PzFe0uCB/G/r4qVkK0hbUA
GzJVLmlKgH5kFqJVVS/WBt04p0C6526JFbAgz8kasucPid3siGCGsh21cDp+5hnCIYoTSUoogJpq
a4f0I7jF59T97spvXfyJrtQ3/9jqtuH4vwRz4+v7Stpo3vH2bF4PlXccHInAA2X4fv50z5+5ubyy
0I4a/fqk8hti9S700Vn4lmXvjkrp7YfZgoQ7IkecpsvdzW/IYoH+EY4rxHAZObY1hofrXXdpYXZ+
ejnPrGKy4OegsO08Wtl2i9+HiIaQAE3nqzS1kBpFJoZydQreYODvs2+31+F6V/PzmZs/e+E6CJCL
uGxzMawJBo9qsKFbM2nfe+55dErkicVJR5xn02xXt2E9uBp0rA5AxRYlGqqbt8dwNUWTAYsHJoUb
0GRzP5m7nijGauQ68SPaJdwvtz9/NUWzz09b+Wyr0mCeDK3G59Eak5rKDoWfnraSQFsbwmyOqiaA
wdwNXcdtFBSLI7AhK35+yQKQaQ49ScdrOmNLqTxB8RrLyYZvrrlL/PgvpuncwHRznk2TnllGIls1
SI8yE/dlRUmWsqH6mMOHvjJbSyuClzRoNqf2xOJfmkoVoQ+R17YcVXqS0C8ppHjTDStpi6UJm3rQ
2FBwQFFOuTQywGKqekUuOIHR+LtGarOHOBXSlcOxNBTSsyDmNEYizX1xm0RR09H8fTKb/qRa3oPR
KQepirfv38MT3zM8NxiDr/hyMAGotqQLZNchGehYbfccip1tpWvqh1denaOCAU0DEDLxjE6jPdsD
uZwbAvqvrqP0JbFkt9Hq4BmAOMoe6coFsrQ8gLhol5Jg/8QxXpqKYRdx28jyTmmaiq+x6KmfNNd6
N0yHAZ1bmVJqZwNSRmlIutb3T1u1+qFUP26vyuIY/nhfhKHAE8y+rnbFgFRB6Z3CAYCE1Rr6dvRS
d3fbytKiWKTg6AFETJTI63IMiI0MUQ0v9MmSf1fDtyH/motf+/T7u62QNKVjgyMJ5fb8uR8PWhPW
ZuyfTANqavrXa5kusWxbh2vZmWllL8KXKZt4Zmma1bM1gUI86kUx9E8VyrtGmZxaeQhtFGa/p1qw
D2XjNcnln38xOshyYESU6Qactzd2QajLg8tuGyBkCUhvR9pBHJ4CY6294JqKaxrdmaXZvs5htavk
0vBONdyAW8XS400IYcmuUgXtNRDkzq4GpLICKR03oQgSOstH347jQtmRgS/XvPrC5mG41PiBoy7Q
Hlgh3cW+WHmnzNI2RfpBGFNbUb8o1u/bE7zgB2myVKAVpAsdNunZBSjVgyz1lK5PKGl5G4Umh4Ns
0faW5uh+3TY1naqr/XNmajbDdWzqVpsP3mkcWkcYhnSTjTEShLVrx+UIHbJljyN4znaNrmhx48I2
BrMm7pHH6eXGTcJ8kDs6z5xIoz1gDPLfZM2ndCaNb9qbODRfTbdU338tS8wqsBYKjZDwzXxMX4SI
Sau5d0KL7ZBA0igmxdYFqnp7Uhf3iUXCjBcFCYw5cXaeKYla6L53ivuBEtBQSc8Rgiy7phiGTZQE
5sq9ubSIU2GTmgI9P0CoLucyk5TW1VFpw91Y1X3Cs3Ove0P23DZPQr8Li10q5dQIi7493h7o0kbl
ypl0fAA1ERlcGk7bMZX9WPJOCpSN/hBEdqGPO1X1ViZ02Q6v/j9mwLJe2oFjqCNsxuPI2p5yTdl8
r9eGsrRmBOb/mpj+fuZIJ50aXY08/1QARi68H5XxZGmPkfXx9owt3HLM139mZke7Jusg9LnAUvkC
SMA4+gZj/ea2jcXZAhzyZ0UAPs0iwtgUO6U1TbymWe9G46kctV3S+CtWFkdyZkW+nLAC2sNmkFgT
JUPwIRrL+C411TWXuzaW2dZGXXnM28FlLB6UDgNQtDbjkVxTHbg9acvDoZlxIn1UiHQvh6O2rUe6
dFr/3jp1Itkyv3qv9BqOB8oP2jhlWq+uwtuCUipkXp3rmMSGtlSlyc7vhhejl8W/WBuo5qihT2O5
ImHWjRw1KCPlEej5r4mqo3Qmr/icpYWRIe0XIU6fZMVnC+M3+BuhzlwnKQdrW6nDz04ZvAcL8MN7
E0FMG88BmqFBPYIMmR2ZyC3UlFZ516kmNg9FLrUD4o8bYtF8o8fmGip4aWBEEsjBAAnmop8NrOzj
VmlKnHfZ7+uksHX92FINuL3b1oxMu/HM24yqUCtDMd0Q0B7qz1H5FLUrN/uSiYlIi5rGVBOaX0JK
D+XEIAX4THenf3Ojvfbr/WM4NzALHQbeVkh+eN6piVJ5k7io+6m93ttak64BnNfGMjucqNVEmpsx
FhFnacAFrP0S18jYF21wLqHahmL2Cp+YdKkmZwUBic9tjWRrdar+IrExxTv/mpjdMXmraMmY64Lj
wo0eNmSY1vC0S7fYuYXZWdG9UpK9nkGM0b7vpE0w5rvUTTdKv+Iul0KOc0OzxR+haZblgsVPrE0W
3eftsxXfQ7WhmjbcQsEaamfJO0MYQAg48emh+3N5XlLFpNwsMK7EzgoA+v1aTmDJAPB83s6TT0Mo
4dKA7AolXQcVBrKfUv5jrf67tLnw+hYVDDJOVxFh12gt+GmNXEAubN1Rfo7rT1mwRuQ6Tfo8mEcJ
dSJyRWb7ijilYcXrIEiJqdM8aW03FvWDZyi0KQ0wdvedPxzioO1KmCTMZIUPYHECJygCip/ww8wB
IVokxrWkx4KjosM5SpmthStbbnEOeblDiw85zFWwGYXcdF0ZCU5u6Mmpz0T3Pg4z5ZhUbrziO5eO
0cRsRqRsTQQ+M3+j10GetvkoOBr8s534WdXpcIu+cH5X7oHFWTPJ2YCssED0z7ZdVWcjPfFsO8Xf
Ge3WX8MLr31/dm6qdvTLxKsFx/IeYT0yik+374C178/8jZJrxADGdGy6rdWGdmJ+uW1AWtzTZzM0
czSlW1l1NVkIzI2U2FJgh2/CD/Rbf0h//mmFraDa5W8lp8fcRijefb39Cxa3Hay99KbxSiWZc+kZ
kF0fFCRJcdrNDh0LROGkNaGlBROkOxEPwD2AtrsqO45SD8mYbzpDI8M+OGzcUYG67+ftgUxrMfMO
F1ZmAXuXUlEbVMFwYOh7S6xkn/WeE0CctPGS7peKwNNf2CPuAGUJBwX7+3LiCtFw61LPTMfV3L3V
ZEetjeyUXNWGPsM7uaa2etvgwmbkAQwvJd03kN7NSRw1JL5S3y9Nxwi7b4OVbMWh+Oe2iaWVAiIC
co/AeiKWmY0JP16bY2Y4hvsk+6/K8NIWK0WopWXiJpqC6olTYx5/Vm43DmEaWo4uZKGdxtKz4FfQ
pKnJPxoqWSScwrvbg7pm56Yv5tzkNLFn0WglK4VbBAEs4013ECBe8rRs5yfmcwfsUvK9vRCaBz+s
35q2ehHHftfl8Qd9QHRZju80v7wb8rXX5XWf4/SboB9AOAv9nSsSk6r3R8XyeF8onfeaC8GpS6Jd
2Cb3tQt/cZv/kjx+XJF2W8Vfo4pb8DmQtk1McUgEc2HPdi7aQpELpsJylCauD6ru1huk8vKDX3r5
rkmK7DH3w+9hbLUrO/gaaDWNmi/ToYZ1Wu0uVyKMI6SCXMFypLRRH0eSmMe+SsSnAMW/RwiqwkMG
N9VjU/b5h6QvxV0Ntu1OSupfK1ticRciA8A+BDrEHXj5Q3rdCOqgpM6nB4q2KaNKtb0x7x5RSJaO
EJq1X5Mijmz4bJqXsvLLx5QG3m1alOpHt5KzrZeF6cbN++IA/5vX234pFE9p4UWfb//QxaU6+52z
A9lIuaJ0gWs54Dn8jZ/ng00vp/6pHjp3k9e6f+gqUdtafra2VkuuQDuzPDs0UtGRMWgC16kHZWv6
yJ8NW2Gt4L0QiMjnRqYfcXYye79z9bjHyNSuLO98c5+1m9F4L4xr2nVsrAkaMOUoZrsuMrRG6GDt
dEpF3Vttue+DtZTo8mz9a2KOR+mAuqTEvqbTjdFbAqSbhtJT162GwEt2dKB11HjoVkEF8nLC0s4U
dL32Laf1PngVSc9e3XvNr9ubbumiwf8rcIcQbF+hOUMoueJRwl+mIQUAVHd768NtC0vrfm5htrn0
sRJlN8JCNh5z81jo35MfyhpR8NLZ0aEPmfhFYaGYo0YNK021MrZMR0R4scyAbFhfpebnKCfQzGcb
I9jdHtTi2pAqom0JQTwYzS7XBrZy1w070XJi2gR3etzmBDsl8mC0GGxum/pTPpgHOyDg/7U1818J
2am8lDrL6VXzl+Yj9V7pT6o1PGVJDr5GO6Ht9k13ZWhpxSMtu9uhlZ3ekPe3f8fiOuokE0x4fmkG
mf5+dn5bvxKQfRjYKcjglgghKNqPqKRJm16k5MeI9urKXb5mcPLrZwbDsIRlSRvZOJ9GJbYz9Vsg
2sXx9qj+hDlXs4vG28Rwyt4RZ0iiFBqtKAwiy6kao7ujb+NtzGUJNow+fmqjONuJVTRsy0LXPulu
rNzFyUib4hjnm5beBCfw0XgYA7M9+mPSHNS8KPeV0rQbLbW6jQXmc99FvrvN2kJ+5HLJEOSw/JVB
LN1wE8xPJxsPg9Q8WgxrAcKP0XCdSAkPin7UtKMmoo9MN0bcbm9P2NKqnNuaTuLZqkhdUNATYIGa
yYz8gynF7rEZPP+n6Wf1Jm+LNXHTJQdlkGRGLokyFBCXS3tC1kohXeKu03d76Wu+1qu/+HkyMbz0
gRzAAH/5eU3I4zSrAOiY0YPuSJFze7aWyr4yIDX6tIheqNTPHIVZ9VKbJ6rrCIE3vOoQpj4OhhnS
R2dAoFD639rR1Z+EQTMc00jN74Mgih6E1lJ7MpLQWAnKFkeLAp8MEh1FQ3222WvPTRE/I22v+FtR
20TCyuZYcsME+/SkqRMb2zyTPkJEV2uFT+JRyL4WbveW5umuznq7oiHaLpP8d+CuAesXbVJbRqyY
itMVAN1o5bTOazZkJzxCQtuo/+RFshFa3oXfCtFfyeAvOX5jauwgmocscP6+zalyeIbLUVNGZ5R/
hCQK6E5amcbFZTozMvP4YqYLQaWZriNCH5v5ib2Ws18yYAJN0i2yQhPY6nLXp2FXK01ALDbsJOXO
zFYmae3z09/PfEQjNTkxEYfK75Xf8Pu+UFHb3j5YS+twPoLp72cmig4yysTDxCC9WNq91x3UZuXs
ro1iduH9oYOEfphizbPYvpb+yufXRjC73rxGCULD8HBsonjvVe7XMRWfDSSP/m8TNfPXvptW2uBh
JkgPrrJ1mw28Y39hAo9ChUYC+Tcvz1gVYoNea1jOYG5N4dia1NBWYoHFtTgzMRtFShdlXVWY8HkF
KaBkVoawdKtRWuKCQR4cfuyZm04iPez7tsWJiAfXI/u/L8evRbyCWl60Au0M/ZLgboikLjetEiZW
aogFl0Gz8V8S1a5ek3otXJx+6jygAT35r5HZjdbgC1twga5Tpumzr+Z2ESlPbd+/EjvXdmES4zeT
1MnYb72m2sT5mlTDUjRy9gPml0w/JVLrkh+QpCR9vOKhT7XHLlVeY69HmUv7i7o6pBXoxUwEsYx7
5grCqOqjSfbYqQObLnhh3CjCyvZY3H4KCnYYIvtnTX8/8zaRRcNG5vE0L31jH2t0IKHfdvsQLV1j
dAuSIOJ6AUY024GjHACm4IXmlDDskpEIlU/UdeW9aNTSvddE9ZFsIcJlBQ23ty1PG+Jqw8AjACEC
iuvkVS8Hp6CenPgmfi5tw89U3U5qqGzznn6xKNtZCIlvBGNEziBc8UyLpwHVHfTKJz3YuWxuVSuj
YjQjlX0YTY6xgDxlRVx96JFv3JAsL/e3x7loj9Y7uP8BxFNLvhynVBOLhQFpuED56AW/fes59j6W
+afbVpZ2P8qyVEGIEOgEnx0/g3A1jjvZdEC97SRCnw7SxexTWJDwl1agzCu25pmIlvR7KIQKaenm
e+x96mQ7J1Pko+BRfLk9qqUDcDaq+e6UPbHT2w5LrbyVzE254rTWPi9fLk3UlbpQ86x3QvNbV3x+
d08pSSHrTxsBNxQR4szvCjD0yLRgk7GJbC+y2273N7MztSn8z/dna97WgjLKAt+X0s8uqi1BuFb8
WgoW/hsB6aDLCfIk0+u63DQdPXtW9IPm7kT37vYgFhO25zZmfqDsDYV35JRDEb27LJK2Mpp/PJs+
VZnwwbS6B0lNPkhRq2+zWv4spmvkCdMszf3Quf3ZJigrhbIrN6fTot0Qm5+S8WCVht22z3nh2353
6oaft4d8TSs5bQwy8pPACfAfcRYHu3iDoE5j0xHEImgPOYoVpHvH4ENTuupPi2fnixS2JIfzwPWf
amMYD1XphtRLosb2cv9zO3TRkRaA4kUnj71r8xDVZd/tt37s/5N5iXYQMr0kU9P1748lqLFqkPJC
a8yNMdvTENiq+uCqPBs7El7J8y7jX8Ya/m7hYFI4nnoyppblq7yaOISK1PqS4XSIZ34246+3F2Bh
W5OVpxZpMRROzywGHkt9gIqFamHu5a9aEHwbNLFCpyE53razMIyLdZ7+fnZ/l1VGD94Ymo7W3He5
3bgrV8uiI6ZZfWq3BPA/x3W1hVUWnuFN3y/21CYPnYtyWHZQk2wLrdVKqLA4mjNrs6XnCQ3Eo41M
J0ruw+gOHqu/mC34MCb9vYnkbFq1s9nyM6WQ2jg1ncJS7tyy+tQq5o/bJpbuYh6e/5qY/n5mopKH
siyMwHRUN7fF+AeJrY3qPtT9x9t2FjaYbJF3odFOn1ShZp7Za8LM1+DFdCgWh5tY14QDchI9fL5C
vOI/F/cAjQTWJJDAf2ezFipcAxSOTEfOq6e8SfYkQ+7b2P8wDvFd27+bZWpyXaY45bx12j3nT3hP
EJTYR0uTTO9dGR5XnxGT67vyxqQHJupHiH/mVDaaUIpaUJfEo80Q/Roo124yI7Fiuxc74SDVlnw/
UgYZARizAQv6W49pBM7ELkJpsP0qF2BVjcWViGdxPUED01iq8dO02UGOhazSW52K8iiraIf1e8R+
S+HD7U2zeL6sSYiEboKJxv5ycwqGF1ZhFVuOAUv4c52v6aAsfJ8bfALJkLaiTXa2KRO1bguxJJgS
v4ZgftaYBpYucoitTIr7FA0m0cnL359nqVxJo8XVIPUvWuj/VGDW0+NwawbCRz8G2Gwk1U422g9F
qjxm4xqVwlLBG+iWNsFMaHamA/3yB8gtmlV5pgPP0E3bUJ4UFDGq+jVKJthzu0f3cuOnxkY0TrcX
bsGrXNidRRAjyqq5EJvYNYbvVjZ8ziXzCL/vCBNnuNadumiMuoFE09LEJzMLyeh96LPBAINSq7V+
54cDXJn+6G5Vo3uz+lBfcS/y5NVnBxI0H2SsiPECh5+3KnmF3BiNkeDK6K/+qGm+9xLLjfTBSBTp
dzBaMBZAtvhPXSjSdsxkubRFopsniuJMe1tJ5V3eBOaTGSBDHaK5dVf4YrPJhaqz81JtUAcRe7su
I2PjV2X36GujdOrV0oPxq642huVaKEnz9CU3HXNFB9Lu9uItHG00eUVSx5Ou3hUrgqWMHmrP3GpB
u23QvxKzXWS8/zrABj3jQNcBJ81PRkYs6BYm14HZGBvP6vdJ8aJV5sr9uXATTOrCdEZMwIsr4txS
dJuuKIg2lLG0O189up76TAvn3o8CwZYMYSW6WTzwU4ceeH/SH1ed2KMZqJXsNVP1U/jaBsqrHuQP
fZSchlGu7DjxuY9cWyyFXRCqH2Lr3RxRRM7n9mcBSZS6f1TuuIvq5r6NvIdaW2O5WjpttB8S6oIl
Mq44/juvHkuk4OhCrlL5XrDk8rXPGvNQ6JF5p/i9ujKnSz6a+Iea+NQpegU5D+S2VSWfpJIkPmvA
QENvrWS9ZmE2aXHeqkLBHe8o/V7Wd2s35eLnJ5lwAGSQBM5vSr9HVSj1M9ADwGeFobF/3z6uS2Vp
VgJNMggMSI3N026DIJRZZ/YgrdKD7t03v42UF+IOnfBy2HXf3WGXZ5vY2Apfbhuebse5H5QnqS46
Wzhh88BERm62zgqeibH4nLhvsvZRbTM4IGALzz534/dmbetNC3FlEPXGiVljqhHOrlMUmjOxT4g5
0jDZU3J4lIXkPkuQe1CQNbLryNV2Ariq28NcWj+QbP9anf5+FiFbZeonFRQXTp9IH5Oh+dzkFI9v
21icSnjK0ZOnBnSV9U5RAwwSOlUcFVnByO3sIAltYfyS1KdG/dBU4Xbof9w2ueTlEQmBmoYG7+ve
pM4IWqPwNTxw+qBGB728i+O/uEjOTMyzYkVddTQKi6bjheF3q5FeS9Eabd81Vgo4S26e6IbaMQcM
Sdvp72crpCWBmkegu50uyH8oWn6XtmgtGor+SwqB07m5Kh5uT97iTkR0gbAK10Ta9NJiThKD7d+S
7zPcnr7yetharhnsFD9MNmJdizuPwGs7qG6xMqdLY6W6Sup00rbQ5n14bly4g9yr/skd70p50/vb
WjuU0Z0RrwT4S9ueVnNSp4zvukNqbGsRXcDSP8nmplMeVO39+DACjIkcjeYL1FRmhzk1taqMh8A/
qdmDEG8tfeVILdxTEOMhwADl0pRSmoW+0C8oXksuwGnb/uC1ot1L2i5FmW2NW3bREI6djINikM2e
7YXpsSkVbac7bo5QuRTeif14B9AyXqu0LqwITQqES7SrgV+dz1igFaqYibXmNKFu57VtDWuN/9NP
nTlYyoYGDxYZ2B68f5fbugSi242hrDmq1jmFEn3shPJjHb+bMwguBjwqJZxJfvIqrdGrUVOPkFw4
YfcwobaT93vsKTCBHkOewOlznGlQSAm49EBzWgWV3UNWv7779F98f7Z1Qy/KZW3k+2K3y74mVbSr
ynBnmiU05o1tVu8/iQb01WBiJiXtK6WMWtajEbZs1VGpiPK2X/Fl14pcLAe1NPpswOxdx+ICOkV5
7nWqI42J+Ny7o/XFTOPKrtWivfcyXIzR6eWjmfIkUJJUpOgrWYeM7OzBbExufDQMD4Wl949Wt0pt
t7QlyeTQnEMb0EQUcrklAfUV4mjUqoNOwSth2lHzsmxrCO4as8qCY6XcPPXQ4pLoc54d4yQWw9zV
U9VRotbGiK3RGFr+P9KurEdOnYn+IiQwZnsFepktoSeZyfKCsl1Wg9kxv/47RPpuut1Wo8yV5m0k
qm2X7XLVqXPwBDIyiAjk4W0XUh0a4NLFVkbBDTA+6XRaSk9wJhiNiBZBeyc0Qbfq0peFvMFVLdRD
ANdCQfFKNdx1q44maWNFxPuQOswn+tOivxT0sdYehq2AULVWSAbBV0Ege90jztOithuvtCIrmUZo
4IEHwcoGO7Qb5w3NyMiH/TElJRjcGCRv4N3HETJ/oPzZs7ciMqU7gEbvdxX4OqZAsm90pxabboJA
4o66IoOktC7ucgdiSOMIvbq1K2RjKyqNQlwLD1awtl11btmsHNwZqaQIKccwLpNdgTCeuo+QrUnz
H7c9UBHCIF+JwB2MFbhU6Oqh50ETkqNV0blWVJHqH5ryoHKqu7E1XqnbfxNT9TFuwMRy26bKQfAu
BuEiODhhfR3/mU2oJovJY/BGcGAHDYsMcjSdamNrqa7JVUMY7o5nEbAkl0aqmEFuvLEo+E/fcdCh
2XwDVKUcBQXTKpAdCMBkbN2ANiFzThwacRLq9b4hfralXqF4D6Ce98eEdOrlRtY6EFWj0aChBY1p
vpY54dj9MzrvxgpIxeTgzZ9vr81vvVH58l931FqCQxAgcyVB/bwbmIdrAMic/v0yj+l9lhb2gRoN
DS2OArpto+liyRc9WEa7e2jdoXvX1oIEaZH/4g6fowJMzna6rwH8xkM9dg586sDfwQhUkMEeAQb2
2z9atWGwFZHf9HA3XJV7qDWarTOtv3neaXgBmkcozqYoVW5hG5VOhczQ77qScRWy0DGvgB7GeZ00
EItkqCRR294CAypHswpWoNyDx54c4BG9JprTDDRa9E+C4NRxPH9svpMWKHrjDaSBDlqRELBC+G3V
mLncJqREDlOfFhrpy3vXuYP6/O2lUc0YgAJ4paDfDERl0l7vypQlGkGQpPHspS2md6W+1S2jukTP
TUjhapqCzVPrYhoVLVl8b9SgIoLDEiHsLhlZeHs8qlw6OhrArg/SchM9LdKEmaZWQhYL8OCkS+yg
FmVoav1Dmle7aTC/aqX5lLFmR6rsdViqv0fogENEx50AJk/g+qSR8oVpxtTqsF33bdi2c7cDTAPn
KDWmvVWKZuNyUB1xSJdCNQXtLjispcXjFu37ki8OyvGGPyTmYRIEnRzz4facqnwEm8r7nbkHl/T6
/7P7IKsr0+jszonsJoq1p/L0hs+jBXZN1EOqS26UmBvTSUswEEZUHJqw2qL3VnUsACL25/vSLBlL
5xQ0x/dLZpWWT9ucRc0i7PdubkA+HFAF89Bo+lAHlk4/d7Ge45nLYn9yUi1odFYeSsLSvVMALVCg
XTek+jR+tts2P4lhRmmmjov7WtTeMWmQOzQh/fulLtMtvMn6M+WDHyUwY00+wcvkKlgC7Z8ERt1o
8FhQLKbflicO9srZTe4pGvBuL4pq066yhXjMAPx1Db0kuQ7qSgGkQX2k3qt4yMoTMY+3jSj8FwUh
PMeR3MJ9JmeEQMZoGJygvMDKD2U1+WTE8mzB5raMSJtST4phLHM8ikjKDnQ5iBFlDG9jJIotAnQ1
nBdRIQqUMoqN2ZVLOo4SoqePL5AtCK0y3ZIt2bAh5+niBL3i7YJq3VzFH5JePLrF8nJ7QRSrjmEA
ALBi3UGEJM2VnVnJQFvMVZm+kOq1hwRx9ZptPHaU4wCD9CpggchMzsppdjvkIPrAOEafQCdpg2pJ
9Xm8Q/FaBlAG+EzpAkhQl1vcsbUjMfuVCGt7I65UBH2gIvrzfelN0xj1xJG5sKOR1/vKYQ9jNz3P
FQtHE40p7vIN/Q1f0JK6YXadenn7w7Xw9sVjGmwl6886O4RJ0hEvSxs36qYdq0L9jn3WGn/qgjje
CP8VToBI419Lsp8BIemmRtm5kddopzS2P8QWPyagJcjJFqBsy5S0Vo4Za2nBONr2WQ3uRitcXO5n
CxLr4vttz1Z4xcWgpFUzKuj61DlOT2GFGYeQ8UYcpRwJXtOIB/GuvqrGimps0EmPo2zIrfsG1J+6
sxt662lOtLc4wpml9ZecOcKMrmx9Xg/Nrv9WVYY/ej9cOodgMPPN7me+VR1QTtyZOen2dOO0zioK
yF9pE7901gfDxtmpOKAhnfln6qRDx9JjJjyBQ6cujsLek+lTuRUDbA1C2jxJLvIWTxxcNBPUr79T
uhEhbQxBhmbjRhidNMUkce9ltr7qGfWdcgvGpuqNO58oGSbCmtZtOwFWDbOb8XjjL5Qun3O3fRxr
4wPEvD9Qt/nFY+1gWtmOgsWwJluyIuqBrjUNcCJeM6SVUwKJOzI7ACB67/LGOSRe8oVP+sZu2jKz
rueZjydFalK0zwIrAt2SwiM/qOGh6Es2tpLSDEXebQUemFe8w4Y3c+JqgxNlyac6+8qTf8psIyus
PBeAI1mhBoaHAsrlSPLUqex0BNIx1Z4s8O7bFhrg8o+k/Hj7fFNhGpB1/mNI2kUFH/oJWklOFIs2
bLo5cN046Mb3jZb5RHxK2KkfHL+rqzvx1/ocuGsRL+jITqHmhXLb5Rjt1CgGngGcWMVPC7vLaJBv
sbcqN/CZCckhoA5rZ3UPE13rW+Mhbf4+aMAQkE5eMY9wbOkiMksQcycJYpIsdr7wfPxEzC36afUK
ISZZrazSKdI0WV3KDbMkdpToX5IEWnoab/qgq0CaZmcd6Dygt+qI96zW7sal389gS7jtI0pfRMCN
8a1hhCwCUZIMzwsrd6Kh8RsrtD+XABzUG9GDIjzC4+SPEWkmY65XjkZhZILICbpmR/6912j1qe6d
6Vnz9OFbtSTTLhddD9x/vGw8wZVlEpxPK9EAFBCugCglAFkkZ9yJjNm+T+vigA6TsEcbn0Haj2hr
PohU/OBJ/tOcuztQnZzycrx32Qj27PGeDVsKwapXG5rX0CUHXMzab3u5N6YpWYaxju1o0YbEz9N+
fEzqjEV63onnLvXoISF8K6mjNAoszqr2gZNRxrJoYOPVZ70AoLG8z8wH6MSi0E7pcSk3rm7VYuNM
WzkTAQ676l8GKXZV4kfYEUF4Bd1ejmYvOvh5NT4v46LvBKn3iTEc0/kNTXNISKC1DA38aM+WC+yJ
52Z6uyS4IaqvPf0BCLENKLntHcVW4K06es4tSZFjvsSN3QjNBnr8YMZgYAlv70oVBROGAmArLgi0
7cuRvR6Xy1IOhh05JWfcZ6AdCw3Rgo8g6/i3JW1ececXPmn0bjelennPIVrxOFkdPw3TON71eSqO
TWbyQGjC3jWlfbr9C1XX5NkPlB8EdpprNhmwysLM7/saeZKq87n9hiP43Ip0cKSFUWigKkGBnqEW
HJpbaVvlKHDJ44RH2yNEdy53YtlRPU5NXPbQ/fra0fg+tuvPMeSkbk+Wau/hhAeu3YPMy5WOVAmk
pK3ZiJA8kP6zjoOYSLxr7fiHUU2fzZZv9UEq3fPMnuSeTu9ZvTaj4yRZ9DBm9bu4eQOMxsFgkByG
psU1QSZe2T1BPcIGBinI47Br9pO9K2qftA/m1jtKuUpntqTXzQjCPWFVOC954fp2/c02moBsheuq
ixAaENhqyKgjvS65Gi1c9MJnSGhq/K6OU3+u2mOTa745bjU5KIcDVCHmDtm0K9Z5tvSTYNYEhLU5
/+ACFeTF+YBo9HDb6TbMyDc7VI3yuWlhxqAiamh2RK5/Z9pbQabS10AI9htKCKLP9f9nYXlWFXOb
gV88MuL5V1LWj6SkG21ayu1zZmId6ZmJpq/QJtqsJpAcsgK32GnaYzsHfKvkrvABLD4q7gBT4P7y
JDg6VGDnCaUxO7Jz6Mxi7bs9SsYNfbm9MorxwMyK6rdxPV6h0DMDHNYdh8wjm/Q7ZA+oD463J0MM
ezPtj+bCN0B2qttkdWpoZ4IDCTIn8gSmhT5obr0eo+SZkk88/ZE82uUSNo6dPsd6kt73ZYpuK28A
ETEzIsaKfWznYP2jpf5tKHR2hy6nreSlwkNR44XPIJmMCZc7wkk7NByC2YgU7Act/jJrELdABfAN
k43unhW+u5J1SEd8mptQPenBeW6gN25tpzksevmyVM4rVuHeQt3xtj1F+AOJ5f/bu+JC4o1bLznH
wZgUCCFDd1h1z4LcCQQYa7IxaJe72wYVGxDvKzC7o6UHyCsZ+cWQRM96Z0Ys4oRm51fP/+3z0vzN
feFUuo7PW8Pn+V533vJ5FC4gawLwCYr/l3vbreqx1TV8njkPXv3uLX1+yFv++f66F8/Ojgnhkuhi
fL+8I8a+yfa3Z0e12ui+B+BjLf6Cou3y86KxtBxBrRV1Jev9znbDbOm+oMlxV03jroIqneEWFph0
tiIj1VF1blg6dr0JomUzEcCAQPBmKoZgtKBPSX5MbhzeHqLKvwBcAZIUsDxydV0V1URtgFss3PSv
uX7yNq6pjc/L19TUsGoiDT6f6wVAW7av/z1aFW+tNdGLgw9Hu7REdkf6UQyTGVGndYMOyNKDBdGn
DSuq9cD5unZBryRzcr6jTxO8PLhmRoQdymU/NUfSHUW+8ZBWWgFsH9DsVTpaHovhDpNRjjWJOBID
s+ncuYxAelvrQhSzto7nNTskVReQuEZbCm5Cc73fL307ByB6RjM7iTphJmgMmCAl43xqhvoLlOpN
v7S9xG/xcL7tbqodhcosmI9BFLyq1F5aZQVNgDKdTSDP+UMDmKbL0TFg5t+gkDwFQ1Z/Nj1k6ofS
26LgUXkiwHZrM5oDCIh8S6LxrAAlSWJG+jB8TJn3UCxs4yZW3XhIyEH4e5UXB3r6cnBVNjdl6qZm
VHVHqCv5sRYO6ZfbE6hathVqitK5B5yW/HQEbw1gAV4NjFOCrIJvTOwH80ApRyq7+odAOetYgtwz
jGuIp9y2rBwdrnL4C+69q9ItOOAsk+vYA0Y3j1+5286vLrfLkJNpS5lXaeo3zgr1aDAvS7dSudiC
OFpDo7ionzKXHQsjvY/rfCNTq3SJP2bkHD4K+HPL0xZm2KGpgoJvBCfqYcAP0IvjAY4mbTEjd7p6
tvH9pX1qxP0Qf3ONlzcsCrRc8U5D0wHAwpcu52pV1tWorUZj3b5adDp6WfyzGdz/ZuY3BOfsnl1Q
54qn1jZxj5tNWJPU2wvc+EhapPbGc0A5aX9G9DunemYqtfVhSSvXjDhwFlaKFFPmO/bGSbvOvHz4
AS33/2n7XXc5M9IhfZ3pIgGyOrMb4uMFqh2ZU9Od6IYi0BlgPJO5ibxSDQ05OjwL0ZoNqRbpfFgg
XbDC02mks51Gj2nylBcbKRWlCUCRYAEXOjBRl/7AB5HRmemALy/l5ylu3pkl21kQBft7twPw/V8z
6012Nn+2kbDUqk0aCY01H4uMZqHFmPZlWoxhy9T6NJfXCv28yODgSEV/gvR0nw2dmWaaWBGkRKk/
ZnTcd3nWBY1jlYOfJXn9yBYh9nXV1KHbxXbAuTYHHTQysbEF8M5FXxx7yHPu5sSwBn+CZu6hG+Y6
ILXe3bsQa/Nzu5/8xRmye7tuTjlas9/reVtAE8iKjwm6jfY6mENDUQ/QPkc7ibANHO+t/cPO3ClB
8brXnxGLlL43TUMwpST5pTECAGqtf7U0XfuMxyLZaanoHjsxIw5G/RDt+RQ9wsidGxBV1M0PVpwY
fp6lWUirsb9rrTrb62O8la9SHHvA7WNGUZcAsEh+02sFSYrEAQCQGzsRguT8tm8oohh8Hl0LoOKi
OPqkI6kFXTywd7MVNd2jnp7q+qFrjxnbaiFWjgKBC2R9kc65emYXvAErV2JaUWkG0CHi+sZLb90p
kttBK3hFEiP2B/BWcvGx6fKimTorYvyd078s6JDPNoJjpQmkfvAIBnzgqilZJJyROWZW1Kffm8kK
wGUdGsuGEcVy4KRDlwFAihiLHPfUTTZ3tAde3tO90DTBsaW16HYF90ThveG+OzclTVmapLTxptSK
Eg9EIk8tEgxbFMuqgxu5ViAHwZuArmPJucrcW/LSwZVaj/3jmjrmdZxAJc56X40u3VfWFjmkws1W
aTUU8HRw+1xxlgy0T7pBo2YETNs3xxF7oLxOtzeMwg0uTEjT5mVJPI6libDRMEJhWM/ebBzbar67
bUYVOa5U6S7InKDheHX71MWsVYNjgiaYvfYGv1/a5WAzCiB+ysMeBHp+WWxB8pXTh7MNyVDqrRSD
lxfFoiWkGDPE+zZ7hmKLNWzMneL7Hqpsv0ng8aSQi23Q3rWKweZmJGx0Q7qZ38bZhlcrNhBeDWv9
FlpOHm69yyHUczxo9YyABAr1PxLS6x8Gk/Ed4xrd0cmwN56ayhGhkgmQAh5nV1J7U9+N8zCir8ox
811MrLAZN54pygGdWVh/wdnlPWnl4k0lLAxp/FxZ3nHQ0od2WAJnqLZCYOVooKoBrhi8adEefmnL
0+phWUPjyBn9xtF2sWXsb7u1Yvfg3v/XghzEQ/YOORKCZ4nI42+JDbjvPPFP7oxT7g2G0JYN4DWi
7au+WKhwTW0Zx2Y09fyXFhup7y5m6jPSbllaJ0W+enBU/2tJWiCOXtOFCHic9rnPd/R1VTZwgiEP
QRW9iL9HxIDDaNU1QLkaldX1xD3zBmhWo29mQShMu/6V5sXOZRVQ5e7GdeqoPGEVugHaAsLyV5Qf
lCxtn9kTifpZL32hMwCMKbPQndkNUdZbVljVg+573WI+m1k3fLT0WfgmAvLet9t89mPbaZDE7jX3
UcuL7JhnqyQJxJr2xOrnz6U72yDu7dxHk7fdne1q9UcQXRaBkcT8AxaveGALDlgK3uhAmE167McY
PC2xYGxPYlo9xAWKeL7DwbvjpNQ+srZv34PlqXzwkjgNRXFc+uGuRQOmm4RuGYIO4JBAm26G8p4W
zEkcVrb7kCcNfULUhiw0422og/vmOYUEZVBrevtguKN1sjo3+QeBqruzvLzbt/m07FvhZvtqrDv0
UepTwCeEp4PdZAECIOcfUTuZ79U58QkftJDSbt6ZsVvuAW3Onp1CS46l0Ze7ftSXjYVTnRaWs+IK
kCDUbbpeK2f+QZslb9BehJYGAM+fmySs8l14e2cpTaDXwDWQagVz1fr/MxNd3KYUqltWZMc7ByKc
GW4Klv8Y+bfbdlT7CnQf/9qRXN3hbZKid8KK0vwl5bu020EwscinIJuh0Mp7pPO3smyq0+ncpDR7
AEmYdQ2agsib9oAI2ss+2ZL+VM+eq6NrFRSEyDtdzl5jIe80eyOiSB0Pk6xBcjo1j8uUf9HoFj2z
ahOvhF+oDeM+B4zu0pbGazGOXY7DltyT9ldS8Y2H+ZYB6bItJ2b2BYcBfQrje1vsb3uA8vNI5CPr
iS6Hq0790aacJaQ2gaRt/hnM8f1Qb5EBKCLUVVQSSu7wZHj06hFnzrw0zJg9bhA8V+Mj6L657hzr
6kW0J03fAk2qWp9gDJoJYAVd21Ol6apHAYmVkiFZQvodQuOP4PnZg/ztANjF0RjG9znUuanNkgDY
qI+35/J3wChfU0Bd2TYkVJHhkllf5r4rANFD3Go2RRt0LX3oU/dAcDHmEFtfusLyjYKjTdLVvpDZ
sv3USw54r88+S0D7sPFrVte7+jXo+kFfCRgZEXBczjtJhyFdcENEdnHfAl8VW43Pk++e2YcxRMSI
UYQpf8r077ftqjY4XfsC1xh3zcFdmtVqZhmNIUjE3Aey3CX9fTdu3NAqpz03IR2PfDT4Yk0zAXfV
S/9UZhvh4NbnpYlbEPQ1poeLOR0+m87nv8+xonL5Z36kA9BquDGiK5dE5NWa+9BOzPD2Amz9fOn4
M+lQCtHDAJuPtt74eHFsnEmqA5bijY4wCXqrrtwcbdSFRzVg4YEbGGx/yhg99MKAfo2ugcvR7d/A
1r4CRsEqiyeTAW6AS5dqmLO01UIIyghWmC4C20UPxmJ3e95UowKeY1XpQCYIJDyXVliCK5ejrhZl
RuW3xrPrPrHqa1F8/G9mpOWJRbPMpoCZ0QCOlzybzrsZL00jSTcOANW5C76GVUQGTfNX1yAIlysn
zTiJcojuigaIssGAmhZY++oFJ0FsHW4PTOV3aDbCgxC9bOj+lAZWJDUzPA6/m0kwZblPcdz9Jwu/
+8LPbhLWas4ghE4ia/ww9y+Akb/l+yhvgzLOA4mJ5GeuRTMEDyZ2TtWHs5W96/J8I5mvwubiciLo
LqPgRrqiQAP/aNcPTWdEIrOtj/HsJTunrvWXcm6nsOZ28WpYjh3qnPKPoyaSu4oTEeRkiEPGkBxt
06x9qRrdewK7Y/ZyewJULoPEHrrS8DJF7CRNQLuMZjLlixGlZnHIPOaGOhmeSNzOfs7ZQ99uFl1V
ToPLEhcUuoboVbUdKeFCAFsKp0HL0L4fjrcHpPz8qlYDfkjI1cl9di4DM4LWprgDKwD/ne9psXUW
qqYMzKn4/TbS/1dKCMzxepo5MYm0Ocrrr0biBhyw7oXeD9MbmLXRM/jHFrk8oQRzOm7rCUaTBtBo
OZas2Jgvdfx0ZkKqyLRTNQuA10nUugtDVrSun7SGxJg7i4A9TOh7q6+qY50LDvgHusgNs34DlzQo
yv+N32WIBEDMuUBhwIoK3YBEWrabqo0zePVjOTTCDoT4GV7eQEqti3p2kBAD+7w2FzxCIKJK6+cV
2Qxp5du+9zvcu7ICvDtq7OCPQqLx0ko3O03JXPAWGFNlv+8rZ/JnEAFYPtGWgfvWNPxIRl4dl1hf
fCbsJMim/L6wniaTggt8Kmkc2A2z3iWeBk5OMsY0QKqqbfxaGDkOQWa+71CD3oHVEjWeTHS7AiwT
vR8byF7gsLB/CN1J75Z0xJ0pRJHtxWzbn7kObt2EeSKwqKh3o9mQZz7mo58Q3k6+U8fvPJzdfOBB
khy0/lA6+vArFTw/kSX7Saw2eU0ro9pZ41wFNTdr3y1F+YDjrvCnpZ72ZF5G38O2OOpxXn6/Pa+q
PY0245XpDfg+BPqX02qWg9PXvLCjvL93vXtkQ25/X+Uc6J4ga4UaBQ/5+/loTHNF8b6P8VhpOw0g
Uvsuh4z8bTPKYZyZWf9/5oOlUZt9ZsEH9SYYaDjyjZfd1jCks3whbZFUBN+3yCP0ECxyGrYIT1cH
vnRwA7gHNHbgGkMvnNwxZGhzP5UlqEZKM3HuvAE4lRSoTrGAOaDs3fkhm6chbPlk7W7P3fXYYBhE
ICCYWHuBZSLz0ppdA2TKFuhH8KyBdryd73Do3jZyvUCXRqQFWkoGBHEJI3l7YCxI3I0F2vq+tEBu
xpkZr9/X/xnbD0X34fbPV/Rarb8faWbk6pHPlNMgll02mMDcQkl/PNQ6DaZG8+PWQYje9Y9sMg9k
proPPnZouo/Vd23Zqk1dR9SwjCZ3JG6dtUQlHbMg7dCGfLJppLf8zsSTARr1bN9W7EPc9BsucT2b
aFpD3I4UDJLfKOhcbieiA7m1cIdGNt3z5kO81fJ+PZbL75PL7zv1NBfUAYNLKh7xh/xiRfZeFt5e
tK1RSGdbShdq9usomB1Uz8MWOPh636yDwOWKbAAQtI40iBnAVoA3MYil95H+6KuXtNnYNUoT1spq
hSAXkDbJq1k+eFMDx4rEklh+SeYSLW4i1M30cHuqlAsCZlSAy4DWxPvwckE0jmeMBexc5IE19dks
rWw/TnH+bUmS5GPTLm8g60JcDGQoJNnhY3JUAhGBuWeixXkaf7SezOnL7eEoV/7s85L/mlavj+6M
zxuGbzyQrUq08vOIQwByWNN8rhSL0EV4tUVrKwIEn7bHfKuzSP199G9BEdcFs6jkuMSuOCpEuDTF
fa0BJ5n8esP0gDH6/99f7Z/dlh0Rla71+L6FrvInr96oMSq99uzzkjP1ek+mdr3zx0+u8C39UG4R
CKksgNwQhxPS0ghfpLMQwVkXLwu2HnfvuHEweXEYON/YE6pVODcirXIeCyuxTBixq4cmKOaN1JVy
DCvB9Cr8Da5d6fOoA8Wpa3MrMt33pH7sSCDo7u/XeUWwgBwZJWzYulxnvePgQ51cC++PO8S09VtG
sGoFQOcdWXsZihODCAmgV25HehWK7CWr3y3zG+K6laIAp+zaCC5XxyGdYAmDIjyFCtS4p73b7qap
rY+350l1+iHwWQHLoAG9wi7gDc9w8XrgLEsgGKDR9AkseAc9GR6Btw3fYAvYOSTHkN1Gvu9yTcxZ
QN0P6LpIG902ALcwu8+MuD0s5QiMGDFT83Tb4LUbAwoNeQCkSQlk/qi0V6asgPrH0ptR391l7nHr
kr124xVpvfoXhnTNIgWK/pSytKbRbE4BlB3CPDH23rJVuVnzXXJ0fGZG7q7KmA7SyoUjYtDK3jk0
VswiczKq1zmtSJRkpABqruyzu6XmAkz4c/ryhmlEaV6HFA8gyrIAX8e0FDxfAALEyONUc1B1YsMz
lAt1ZkGKJ0ZtTJExcswo/SiyY0nu/tsApEsl7v8/gHzJ/ZkHZbVFI7160tUanQ1gHeDZtVJzQJL1
xQYEiKRB2eyNDo/pI/0Ghei/PhbgdAiK3JWnbo1SLy1xURdpNeKtZHnf3bvU+Hp7qhR5RXwfSRhk
5UE3e13IYyhK/2a0jcnHoX8Fcyn66kG/6dsJC5gQ6Mda/Azl/Byl3dHYD3bqv8v/PkOLX/Eb3w0K
oJWJ43KUTFiiaVOUXpcfFUVw+Xx7lCp/Q9sR6u5gEkEbrjSJiddkLB4qK5r1SMs/GX8PzkF1YW1Y
ALANl5x8+xRT5+QdLo9oQt4VRCEb/rzej5K3gTQGeGfLXWMkmauwbiwIpzpQL82Q2SnN78tR+4ru
Gr+kkMQat/L/imMORNToScbLC3kS+SLS2soqSdF4IAKNQx4fKpfvp1j7e7/GVKG+sN6nCG2ky0EX
nILwC+IMJghAUVaY/j4bCE4VQBtxXINaBQ/JS5dqUsPkQ62xE2tef4jm422PUkzSigRd8T6EgDRT
Cml6QA3NohLVyUTHyBhW5ldv3DChcNoLE+s9cX7GMJYn1gQT1l7DDdBusH0ojjCA51coITwXrxNp
Ady+Aie6O7CTm413UKwIqBGBqBDp/UBf9rdna8uWdN6Xcwb5S31kJy3dZQTDCbRvDkQuzQ+37ahy
FxeDkk5+A0S5mtH37DTUP7Cl/A69rGbzlInk3kb3S1ICZzYKvsKb/G70tii1FUuGbnVsmjXJiM4o
+RibBWD8ScdOjvWe+86wsWTq4Z19X/K6meas5n3LTnqzt+IX4j5aDaiRjqtWXp/ecbqzsieabDxy
lKNCj8fvGiqiAskR8TgBIgxdCad0uuc7p9n4vNI5VhgtAaYNj8x1q535uWdk5kDyip1y7Wm0F1Qo
PuYD2vAhtzcnf40AQKcFHuHAGIKQFBzul7ba2mh4UoLQic2BPui+lQ4b55riYMAtinwSwk9A9mVc
ddsC+prNLjYSWIqM/qlFykSjX277ucoInsVreWCVQ6LSMEq9HSdob5WndAxyIyiycNm60rZMrE5x
tio8s1qRg/T1BAbQMJ9eoPnQogRxexzXrxHoPZyNQ1r6otEr1jCMIy5Dy/UBzLS6PYLr21ZUDnZu
Zf0VZ0NpXDYXsaAlRH2HoC5+drOHksWPLD/Y7sbCKHfouS3pBNCF13Atgy13adDuou80ICWh0eKL
kf9KB7Hv3eEbSZow8USklWhT+W9jlU4IB/w2Hs3t8iS6LCiQrmn7R94ekuZI841DXbl4lLqOu+o7
oE51Oa1lhh5NMmHxZgogp/mudYLJ2Fv2hhnV6QMu6v+bkWM3hoKHgQoBHDElvpc3fk82autKV7cQ
BIO+9Xed9HIgGdFSljYEczZ/7cGdI9zvZKu7WjlZZzbW/5/5oMm8vuiBkj1VaZg5QY6SGmi1ti4I
xUgcHaozeLYBwHjVN2t2TQ1a8LI8jcATOlChrZaPXvrXuRCE0GdGpJMBjC26jvbYEg1J74rs50zu
6y1gvaKcfGlDOhgqZDQBZEA4wvuD7Tzqno84qzP2KWC83oPrfOm2qI5VOxfDAgQPst9gWZBZsdrS
rNqi4fAzVEJB4lDH933yUKFIOdjfbedLrx81PdTT3e0Nu+4SKba/MCuFRnmp5U6cwGwH+NMCD0cp
dA6I8Kdh1xM0tm2F9wpPxFMCkev6fMUNIt0dheUVBvLsxYmUIc4IQK/zJbC3FDYVT5YLK5KT9C7P
uljYxQn5eyLuHHrXTd9aj4cZuIK65fvtSVT6Pcq6OvjUQI8hF3FGx26bOteKU0X+MfQXo3431RuR
w5YJaZ2qqTZKq4aJut0P2Y+c7fQtvTqlK5yNQloZYHU6VjrYWHhyHI3qK81fPYhj8PGnVX0q8/sq
3oi8tsYkLdIs3BENmnl50mtnx/m3rrur9GnjRlIagdwWUDRraUdmfNCMcRSxO+N0tR6q+DCidFg5
bxnImQ1pIKzsuqIfFpyuZYDOm74OoeH09y6GpypeF+D2wECk264yiswFCKM4zelzWYGr5sP09/hz
JGSRnEBnFBLBV8Bb0F0R6HoNxcnTQOBwR5pjPb6P5y0k/ToZ8okDxBGSIUiTro3Hl1eRViQjMC5j
cbLGoBmPTH9+w0ydfV+66gqPr61k6/fnT2P6Rat/uf0G0lblU+dDkKKsjLDJmnJR4LUa5sM7loVv
4NfHYpyNQgqk7A7yEDWbitPS7RLP8M3irs+2zmLFOJDqX5WCkHS/rg2atjAY0CTNqXJBoSX0kLsP
DdkCJKisoOziroQdAJfLNxuzBzuJra45Gf19YxxpcyfSjQ2ouFQQoP1GVpg2clTS0TVqMYccQdfC
dcfQpMcCLTRt9jMVh9u+pbTjoZIKmP4Kw5IWPtWmZq4rtABQr/V74fluNkD2Qvid9vm2JdWkQS0O
QAjwj7lQWbzcJairsjwe9PbUVEXI828ZYPd9RTYOR1WgA8bXP2akiWvmirhpP2FABg/TPEfrcg2i
mjFIzF0hhiNLXX9qTF80n/7b+KQjU7TatAhtaU/lUgST/Y5R4ldbiXjlJIIoDuxkuJWvBJecxkrs
esFyteN8P2bTYZlf4vbv41G8s1GbWyU8weUincy077lL7b491a+6jqzLKUbn0+3JUhyZUHZAXndN
GyC8kNwOuBHTmx2491SIO88qQ7S9bcQXWyak8wbRkjlkHkwYDJTdyfyTAHt3exSK1UDVz0MpHFcY
QKeSry0ZGZjL0+Yk8vLYduwdEc2eulvpot/paOmCubAjuVZZEqAN8aI6lWUh7gE0/9mODkjXamY+
Fk5m3AGsQgKg2JydsKbYL2LHfeqp88scdevUJLp15Ok0viwJiDJzrYJuYEPz3WQ7vzSeD1CJgRBB
q/PxgS6svGtp8isfkNRbqPbRbhoadGZeBd3svmbj/0j7sua4caTbvzLR75zLffnim3kga5FKslQq
y5bdLwzZVhPgApAEwAW//h6qe8ZVrIridd+H7mhbLSaJJZHIPHlOB58auB+1mTtbowmimzoy0mfN
TftDmJHys2sxmvgisuPeG9HgMto0cRQ4bIImTWOrNSkSLCpKWKT5DfFZu2kI60GPFbo3Y9VodBp6
Q4LAILux/dpZocjAIStAyTPPC3GrK9tMSG+5nyO3lGtwfATPwCEKXGpM9dI1TCWp76t1RtoIP43M
RwJm67vQqkFAHlrZS2RmProUx76IXbRZAVw9/WeWu+Wa0zXhO0iOFTv003jgmIrUY8tdtivKBuwa
kDeKhyBHkmuwja0yPbF2WkMlI7NB8Fc2IJ1Rbri+vsYuOGjswChEyQqlA1ApnrpNq5EDrxvCnwL+
tSsehR7iBrempVB5yczMOw81+JKLKuPT6VxVMSk+EIDd+eb6x7zn0eYrGdcYxEpAKk4a0qdfM5Is
M7BK+FPl6uAmdQto+qFsnbCG5bHnDMZWe9RY2Q0DOLdraBzaQxUP1Ld20m/lUy4reuNIRe8rKKsk
ipj6bvBlsdaQvDjIysmToXbchI4m8I6Oald2JsuEh2L4NEgv2jLa69huGsxkU7/Wkr51iuXbfojU
2jDBm5g1YZa0kdesTA+qdfWIajCqRGFcVjZLLFyZYsvun9xUjjFjbRiLqiMLaelpFOajdOxXJr9z
lNvwM5Zr6L83T03+xrJ1DvIWE9SzdX9LoqWI6cK9EonVd8lKeOMzcGIWCMts8rR+soEi8cenxnhx
UOQF6cNtHt1bv05sBQpwAApAKeJc4HarI1dTFPz4U94i0rToQy6XGIAuOH6YACQDZGCIOM+Ab7qE
6GBQ1E99ozu0tubGRrI8XC0s5QtzhMvLRLwRYG/OT7C8pZwCCM6f2ts8u8dQ/f89fnZ6jYJk9UAN
PN57vY/Yt+tPv7TbUVZBKRKo6unScrrACLUMZSpwdmdCQoIm4FUMsts25qlxjxzkwlBdWs4Q9EN7
PbhREDnMlrOLI4YaPYE1niMjc1O0WSxNRBV5YsilitFlY6C5Q103AExwdia7lDmibMv6iTVQp//k
IfjPIjRQNG0swkUVlKnOPd+pwNT+19rsZDbCIQsNH9Z69MOTVMeZsZLh17B5yvyPTfU1M0XcVa/X
Z+/SlkX33XT/mCZvnpyxSA/mgT7iTy6Dwk9326oqTl0jkcMNHbaV3ybX7V0Kc46OoHk8OKZ2oK0x
ZU9CZ2tjvB9SoDSWmpMXjMxhGTJrpTIGGCHCvHOz/LY3rA9NqhebQeYzBjAE1AkhI48bHEK32dIH
ZMMzhRvVYBVtV10kEybltkX6+PqYnS3DyQzkDnDjBSXHWQyNNFAaugWFRqFfx4V6DCFaH+3aEVXh
4Pm6qbPNDFPAwqLuDwVg+KJZuB74KJynUJ7eg5cjAwqsuGXEiPMuuiXlEiHQ2dKbbDlQXURSGnHm
/PzG35OaNgyfhQ7qetVX66xCPXjTQRCULpyC09452VvvtrDI0e4HMbt5nmv086Zzs6LZh/KT2TCE
B39jjkBb/F8Ds82rCchZdJo3+0EYq7C7s/KvLtqqIFvkbK9P0aXVcGxp5gER+XIzNTFs3seiX9W4
jPJNqm71sLAULtoBnAXitrjBwUGc+vUm7cYqG0mzz5wWBezevKFlis5mtteufRdpsmDv4tILwCKB
aA4Mt/NzxPBJafIO30Wc78z8bpk8luqblX2/Pnxnqw733QliaQOIiETe/ERvJHoa0K5d7rUV3geQ
GQOVCBgLP/ap2pLSuMudcMHlATYzX32wGUzcyijFQcJ3jqOGdMKoa3zf3s4Ha2O1vpVwgUQM9wNQ
cnaZvzZKliVEpew2HQPEmGPLX8Iq7e76vM9XBtiFdmBXoRu3yvSqcykaCQpXJE5U5hvcRWXSmh1+
GnUgiWPByhXlS5H1IEsgvgFhs7AD4Z7hALCf2x+7OsjWQgsZh2nbrzu3b3aljzrDIMFNr4bR2o5+
58daEnY/asNY25SqB5lXwdfSLI11Dh6yUUroLmOh18VGWCXuQxK6nR/5cG/1xaHlwe0LWWvi34ZB
k5QH49Yo+yffsG9pZ5drMKTrda07EARaU1agRyuOsr0qoWaNQgu2NoRd8L7DkOUr2tM0CUtwEg4C
zRN5PZqxbZdWQiou4sAInW0+VmPS6f6TYxhyZTSOv6oiUW9EpxW+CL3yVLZe0gBvs7Xz7Llg2t9Q
Q4cJlwLkFSrtE9PK3gJZQnBuZOXa4BJ55Moxkgr8USDFS9uN0QGwYg/4gaeMfCXIyOPRaZ24rhER
DJBPv+Fm9Mapz+KmGt2NM9QojIUuue1zSMi0WepC/sOx4yZV4HQsrREC1WW7Md2RxMSmdjJ4KKKZ
HVC/RkO9OGRQtqmVTmPHwxfmPreTwi/LFcMrf/ECj+xUBY3xVkVqQyER/Ij0CMniNNQvpklzAuFu
f9iKSLaoiPjdXQStJmwt34nzXLs3+diKNepuIEHmZU73onG+j4Nnfg2lJ2+bHKQxpEfOfrCcJYr5
d7zviUuG2KQFt49mIuwMoMNP/YtOyzrt0KK0J6K994YmBt3qU919FZ5/DwGSOOfGU+07d0H+UAeg
o662MpWHsdmaJngu+nJdUSeu/BwrIP1QtdEqF7gAgkqVEXBc1jTWY7Hq8ywufDMOh6+q+tFbZty7
Q6LhXtiu7rK1gjA4YoOseMh6Dw6ujN30OWu6ddo82gSirWJLcWOqXe9gDeLmuis687DTCKBmgRSc
j8SsObsns7Gkrc4Hthf1D0fKpOrYOtXfMvJgLLbfnoVEM1uz8ymQUA+1gp7tASa3ga2Bajodf7nV
fmZkdjQRw0VjKIcR4b0E5UcRfL0+YNNLni2ZowGbjpCju6wpLQo3h+cjfxUr+hotnXlLBqYZOzLg
k0qkNhpF9wROSaNZdnX9A87OuNkAzda854IYPOjwAUOLIOHAoVXWPgtvYV0tzfUsiCsZ2JjViJ2l
gjSpZR1D+2AljIV734KV9+T50VjVTPd+ZeBbiiYRzaFrPqfuQtS2MFzvqIAjE470kFbUMNH8YYVx
we8NtbKXOjaXjMx2YRgUHArmmPMyjamzsehj2Sb+LxPonM78WXq3YtBE6xXbI8fn5YnLYxDBX19c
52jxmY3ZvDdRpTySmwy9raa7LlwDeVZ4WZyYobMOfQHhmcAGLVFgQmd7MDywtuHw5aws10yI16ao
vlsk/IJk+pJjmCyfbVxoBQG/YUOv3Jqte2aNUen6AhNZBZ+yFiyj/XpwvyK+ANFxEuUkcfqFlP3F
5Rmh4gAcBTLq8/B1VLq2RVawiW1N2Rt0y5ZvC+PtnH8VyrTAwtjAfgNOOPMWQEaH0h78Yh+MzW0o
7+xs02f3yOUkDAhJzjai/eK1n/r8vlJ3/qAWSLAvOSswfJlol54aXuZZIx6C1qETdrVPg71yaNxB
/Ob6Fy5ZmE2bKgakIToICJTOqtWJ/OXKDRbs8RfMFiziPBASorEcooHdSmsjtvj2+hdc2txHFubk
MkPIZSkds9pn9o6gjtAQUK2bzgpt+guu/dJ6O7Y0uy6J0ekGB7VvNAbpNbf9tetBhNJeAmxc/iCk
HALEDoE17zbIzbDxOt+p9kpsmu4p825ytOUvEcdftIK8KpBqEHc6I4M1VSVBthiU+xy09DZ/bYcD
N3+o8XB9di6uLyCxIbIGWSOIY50et2PAelkAHr3XX4w86Ya/s3zhAHDbg3iK607mj44PN82E0ABd
7lX2MWcPWIwLBi7N+XEIO3MApttbbZRKhAvRtg/Bqr8224UFfNEEOLnQCABqyrOEDLLfdsqIxfY9
SUKeGEPMzb+xciGxgTrpVHY8y8NUbh3WQYRwIUsfdPVUO19be6EKfGmij03MHMkgzdEouinWp6sC
9a0lYO3FUcJKRfYZAMez9E7FNVFulLE9qJbiPq1jN5JwJr8MzpkOWGBC4GxB/XJGjSEbVxWBkbM9
0Ebrerh1fLZwhr/zrZ+dlEcmZltCqAynp6Jsj9ybvxKtP96GwnXj1pZqhbor2Toj+9Qz7Bep6/4D
yFyrG2/sxcrOW3D1jnkYa4v8HhQsirWH9FAjCEpPZVYmmlqQ0mwGukY+wl8HPUqnQ5iOq6CHtimk
9nBxtIJfbiKfDdp0ih7twgF9mRTW2Z63mBvxqMSvIoTfDSCr5+Liiib+2SkSdEU5FEFY7XPvVY4g
y+W3pl0uTMzFFYwO77+MzKPdDhVCtHrDiLYKK/YN9OFkbve3jECmeVJgwkac+RPWKsQTnDBkRLv4
0UQf7nV/O/3++eL6+fzZNszTVOa1QEyE23HGtkO4SVe92llfr5u5PFY/zcwmxHTSnqsMn6Gqb2l+
70V/XH/+uV78+4z/10A46xhkBe+bUaDvqkj5HZoHV4Wr19rJD1VjrbyhXIO6a1ekZpDYelgTH3kw
l6+vv8RFlwPcyV9zNY8vA0dJldbo/i2bRwjJxmP6qfeWakIXRxKod9QWUGgA3crp3kkzYIBGnzHQ
UyC7h0SE4y2xcF/8jiMTUyhwtD3dsrDhmlu2N5HcGgYVp8EOPm5h5S1Zma3sICedrDt8CHhEEnDF
JFB4Aqv05vqcLA3XbH3b2eilNqkxXHqFwKX/ZeWyad0djdVsYUfg9gafNWd7NrwUUYnU6S7iz8WS
+NWl6OvIzJyUhIUVPDsIuvcFUkEDt2OdgXjR/jY4f+MGcWxoFrOiymA0vYvvaZ0Us0HvG218vz4l
CxPvzc4zmgKKImp8S2vV665AuNrSVZWHCyXuy2Z+XjBnh0wFM5Xd44Jp8Q8a/dGl/WzRp+ufcnla
ftqYVt/RTvGLXjqpbti+s/04lx8MI0iycoQ6whKO4vI6/mlp+tojS1T6WT0SfE2qv+am8SI1crrX
P2bJxGzbZ0HUjoaCCT7qPjba+iB5cHPdxuVJ+XkFn819ZmoqRgubXkCT6AdpN3KJluPSlNjIHwPh
F6D9es6GlbIh44WNBVxY2xTM7TZ9iNg6gzrC9S+5bGciCgIfOEpHM/dVR30W+SzEl6BqolSVSL8D
X999/cssxfAwNvqW/2No5sEa15DKq314MPO+DUTCxuxvxBjHFmY+bBiRiOg5LETeDsoD5ZKwx6VJ
P3r+/MadtmZvMzAH7WXw3bRfnOau7RbW1TQI8zDm2MTMbdnUqmoUo7A9+KarkNVqonsBf6+Mr7hl
Jo36cX32L+0VGxwCKE5OWmPhbK9o1C66ALW5fde9eOBGdtnv1w1cissQWYJkARJPoJKYLa+okwat
oopDGge4GW/bkVfSFSsVfWNA01y3dXHwUNMF/A/MrGipOvUtfQ8t19zDhdIO7nKx8mhsvGZb59W2
F9oALo7akaHp50dOzKF53ec2DIVtjPho0Ou/8SE+uOcnEME5NAvVmUZH3K/2ICtdpU6WlPWesW9j
0CdGf2OQz9fNXfycSW4O+qggJgtmPhk168LiLEJ+B/W+7FNQ/rj+/Itr4Oj5s0VWVD60IdgUT6Jy
ZSQIkYZoUzSP9RIj9sUNemRotthcha5Q6uFDOB1jnh1Mg8V8CXW4ZGTmx2waQt80gJF2bD9BS+EB
EkaJBTbx64M2OaszT4AWV3DFIct7RheXQtnOapwKufsx3xQos/Ifpq42TcDBwl8lwmPrsUgXjF48
DI6MzmaK+Hnb2t2UWY7AG1itxmxVO2zlOWJ1/esuDiL6NqAfC5UF/Pt0B7VR1KXdtMKl9eAJFAW3
VC1s0ovfgpYN5PhAqHyGPBxcyWVtWtWeoTCQRvdtI2NaPYbh8/VPubh7juzM1kPk54iU+FjtayN5
KeqFgbr8dDSceKDIQufkbG+a2ZiqMFN4emPdD+74bITjQqh8cS7AsfAfE7NJ7ylgaw2RuP9/sclH
T97n/sJULFmY7UuzGxtP17BQZE8Qy+vUfZgupOEum8BXAHQFUpc5DkUFOXW50VX7Lvpm5p97INbl
y9+Z6J8mpqk68vpQNgHuE3K9+97aFdVr3S0key7teHSSuKYPcRbgFWcxpUHM0g8zxK2Qorz1RR+P
OlpF1ufR+4P34CZ68NTfufUdm5xtQ6SQDZnbuCHTrLnvZLHyNcgvQmvXDvmn66N3aYIQzQIqhP14
rgiccUuiGUMjOKOAljSvjnBi1DyvG7m0W9CgZQKTBNzduZiuI6AQzTGEIRDHZu3fZiFbijIu2kBV
DHi7SYh6HtH4mVJFmTblvohtvV1E2116PLQjJmFvFCfO5Ehk1dm4JJEKvFvPnnq0Fzb7pcdPGRcQ
iVsgIp1jxLoq7IDkxz4RZVwNMXTCf30Gjp8/cybGUJd5mcEbeuUmZDHgQr/2fPT/Q2gThdYI8uoQ
3pxtEkSRliB+Lz+ApC4Owm+8W2qMn58bcwuzPeHkoHO06kF+KPobs37wo0/tfbGkPWHN5wFWcNkC
6h6TYAMYPQv0ByMaI6en8kPTW492nW3GNHu2HLYti9cq+xiSfF9GU+ba2hnGZ8/5CrgXiVVVLJz4
ZwnH6UVcxP94GZSR7LlWSQn1aWsIQvUhbaKnyoxeJUtVXNDUjVWRb03bvx1c9wacUNugMb85pCCx
p/0lGci583t/DZSywfaD94ELP3WuoYgaQHjwGhbktaIg2nbCJSs59p+GmgC6VKDsH3oViR0N7bbr
a+qdJu041sJmmJrEI4BcXYh8zxtVM9Bao+tTtR80sMrbtFPVLhAMFDrhmAQ03Rq+8Rn0veGHehS7
NPd+b53uzc3aH9agPnUZEE00Sj+aIQXA3K7Mh9SS7aZFfXadjv2hhJbUqgSnPpB6etVS45Z4OibD
sOGB3jmRfsBxlgQiXZWKok4xsK3y5fQfMnbH6K7RnMdQenlDY+q911n5Cg17eRJmdKNrb0sBtOwK
lJ5Ek23M3LyNbBwVpvpY2QFJjKD8llmqWBiy8+WLYASRFSC00K5Cz/jpdEUq1U6oy/aD+FxlOyf7
E+Hwf74P/5O98f2fYy/+/b/483eQRbY0I3L2x3///sZayv53+p3//j+nv/HvD/R7ywX/Q87/r5Nf
woP/Mrx6la8nf1gzSeX4pN7a8fAmVCnfDeAVp//z//WH/3h7f8rzWL/967fvXDE5PS2jnP32149u
f/zrN8AIj1bl9Py/fvjwWuH37mhLv71KevYrb69C/us3A1ezf8LngXoJizUMAc747R/92/QjFE7/
id2La4+Nf/+JoWe8leRfv7n/RD8CftPEWQjqAPQt/fYPwdX0I9D//HNiRsBfB+DWxtXP/+0/H38y
Pz/n6x8MYSanTAoYnfzuzy0EE2gRcFChwhaCmjPaPE8XhEcLZLIy2e1Ht7fXGUexsujGH11J+x9N
UwS36NDzVkjOmDG2skBPk6iSXvnund2oJRKQd0D16duA1dmd6PfANgv64mn5HoVq1kDLCviOYt+X
tY5bw9lZZlV+BgTVjg2DtTcVcnfYRla1qSMt1zWx6Ipa0Y2h2e8OKOBjYGerVVOF4nlwynbbtehe
93vH/CCHdLhnXfQFbUftwq56T7bN33sKjpDLAToYYeDpew95KlXQGfnerMVtycwtYzJPSkuglTEC
dQpvu+w21KHcSbuL9gydmpvULsptX3v9nRJZ+x2gWfG5LtMHb9hVlvV2tCj/mvfjeX4/DmZv6Jk4
gLHnIWWBs+P0DTteuu5Q4A0rqzQPblV3f+Bu7yak9b01Os28OxMcsrE2G+h2KjQMNDooNj4k5SBh
VK6IEM2jW7n9E8u4eAiY5tsiAtq1NyDC3poV2wy0A9g4zMzHRqrsPhrMce33oY/qV7R4a5gv2wlo
Aj8GaXogjSCnPvNjVOVBWxh1+1g4fl/Fndk6bjwqz92EwKivMkqGPvGIPggPgrF3nTS/NYb0H6mA
2mRCQelHY5mV26Cs81VmCPnggW+piFOu2qTRtfG9yo0wTSrwHyd9aWyNwUOXQUDUGxuFncdEseC5
9j46XRSPHNqnTUPlVmu3MtFr1loygactEqMu+d0wOpBHC2unfPGDJsxjkB48OLm2XwC1dZ/LRqBo
zx0jj2JRE/Z7yiGbZ9nyDfPVWFC4AMgnViSMHhCa2GwVSVp/ceXQr9OsS9WupFa7sF5OzwngXkDd
DrmRKcJ5l0KeuQWz8BqRCco/ojPKipm2fBCR1e5CUDv3PmdmZtGD61TSCznhH6Wm9dbINQGqukUT
qOBZGrsWTm4AB7ACScLzrPrM0GXyHDnquRqX+Bvee3uOdkjgI5xCKIVOZKB+cEGYRXZu0A+5A87u
g4Za7Vo5/vAA4v9g5Yc8vFeWVSVw4u22H4iReF1v/QGme+O+gsu6K1qI1DO0W+wgw+4nXjCNWd53
KzoG8rHMJRMJOgBAfRX5W9vtb6qsx15pfXFnVYV147vSBYFDyL2Ytfqm1LJ4IWY3fMiGsX5sw3CI
A5LzG68W5j4qe+uAfyokmfPmM86zJcXgGbXV1FcIEeRJbXRClkwdIqfOAgl5J5VkSA81GgNQjfmQ
YxxEDriGGUE7yN/5U4+PzDe052gDXIJ6zYLsyT7mAVSF0Pxzw4nw79R+Pd2kJIDJh1S7zc5LjQCj
2+/80kcjZzqWN72Z0o/UYN26p36IKHNw0T8l8xX+vk16qyjvi2LsF7C/Z5tieq2Jyuwd7w0KltPX
glSyrRwxOAdujS++tJECo8S9ve6pT+/bf307DmKoiKHwgoDh1MhIijSlDqSYM4ouEh9ovcHn7a1q
5cLmO70vTYY8HyrnrgkiDEBG5wBY28yB4nEKftA5VEoNzomIm7YgK8HG4XPF7WHhlJze/GSDhXDU
uOKj1QmXBVxjT7+sJU2nSsuRh8wFKq0bHwdhJbLyf3S0QHhdraDvUi3YvLCU0cSMDkWESjaqGHM2
wLw2C9ARdvVhAOVpr9uPZAwT3aptNYhvQW6tdBSsVYM+pJz8YdvV9vpsnn9zCPUTaONAxAAZrjnx
JvUrVxC3Hw69QbJVx9CBXlAFtggw2j8KaX/DK9k7N1RLBan5HkIuxURc954tAE8h7omno+0y9D+r
AizAbs/0g1nTpDIsvusDG3KGFhrp4lJQdDylnG90UaUvLsENzhuL5qZR4JzEccT3edrYCyPyLs94
tAzgWoC3xtpDFAJ6FKAXTl+sALy6mLpvHn2pEeJDlntXNb2dVGh0+Kh7EfsDYO8yLZxNWUd3gUAf
TjH0P8Kiy+ImAI5ZIWjZEA4wqzaDflWZWEeN5+N4qOslJuJ3FNXJ6wZIeyE6Rp1tktSYC5oYdplb
RqGNR8a7RDgsNpAGtbwPkTOubMY3GUj3esiRpuWS/vds7YAld6JqDSaWdfTBIOFwOlBpxlje9nJ8
HBn64uTo39gCXr/sgbisS8vbcCiE30TNUgV75oHe7YIqyQK6x0EQMO+CssrcRn8Y0Y/Ic9CVQF5u
bQSiAJFiKDfXt8f0CceDa4PFCvmyqZkTyV8shtNPVGNvyYACrj6WpvEQ9MY9m5r7sLCjhCOdQUZ3
+Hrd5LwlAarJ4Lr0PLRE4nhBaXO2/ipcueiYtvqAXJ6OnYqHaIATkwih01o3Abq61lmXVbdOo4Lb
UfjfU7PNcOVn1s7UrRUPvdFt0Nwfbg2zgvzo9dd79+8/hwQ67/6kRmJDWArAUWRUZl7SG0gO7rhy
PEAb9BO3Cr3OVEu3YThG96pzvASQIhqDi5h8yenY36cZFQ9UgQqkoGV/F5SUrzWIn9GjWPtosRjL
xBfWVPBEu8dXtxPFra1ZEuZgFU2pXz9Udq4/tIULotTB/aJCbW0KRw07R3T5kjeeXn7+caA6BpTQ
xeCjyex0vqmYOCCzTh+QbPSTyKHqzun7An2XA7oiG+Iam7KyxC4Pv6kK2SNSD0kUgXMci+iTPabC
QYelVt+vj/npRsOQT/dfaAxjGdog1ph3fTte0xUqHa1DLgvnhxcqdkNYg6p9JdiaUGP4GlZgcbRS
cynSORsPWPZxLIYg7wPRxtwXQsgIUkmMWweaBuWmJUaWDGNkLZz0pxt6+j6wAUCZFGvdixBWzR2J
zPzeasL2ABfXbVvHe2lEA34lyzcWVu/pfv7T0jSYSPEi2gWA+3R+Hb914VZ4e/Bknn3xQMS79lh0
Bx3MDCylIqagHFrKLM9OusloiBWFaitCRsTuc7Bt2NSQpOGeOuS4S2x8g9h7v2HQseSG/JjD+azJ
OPafFSD/a1N0MgmJxg0D8Cwwzw3ZDWXoZy7yQCx5mukSerLa319s2sPoKEVjxGw0NLr2HFGn6oBm
IAQg1LZ+p7ar7tLU0bd8rNO7tCj5dKYBJmTWbIejJUfqoLBXDMkKglvYpnS9bOvp3N6VQn7jWfjm
MqNIJBuX2CTdKXydv6498UgCdo9lMu8dshlomw2nbg+t3Xsb3fSgJuKQgUX+uNuEbd3ssEmrrRu0
7iYK1XDoOuA24t7W5HefGGGCZ4pby9LkPnVE9oBblvzmNbLaehFN76qs5m82o9UuazsnKZqM3kU1
kgSdi77tovaie2KHbO0qWj+03PzdLIrmMxxD66If1goenJLguNN9+0D6NDoAvRluSK5FrCxP7OrG
bVbEYX5CVUUWgvL3YHg2NnAPULmYfPPE9HK6sEMglCq/g86Ik/pZHI08vYHAtrvzjG7c+ZR798Ik
4U3Xq73HtX5JqzD6mo7dlyJsqw08r1wXvgf6Cq+FQkpUjA8jtJR2ELb7Re6baTfgBInwlhObFmLe
0zfNFauUBinYoRxdeRONZZ2gBwg9dUPpraT2ljAv51se9qBChcFBZA8Vg5k9WXp+5qX1AdcM84tC
IzyPkPhokVlfZaP0QX/XLrEgnjs0XMPgp1FvixDZz5VTqwAcZrLNmgMfLD9u0aW+ItIdE2znpU6U
01vSu3MJINuBAAVdOxMnyOnngVmx810BU2EVokEyz7MHELX1CSUF25UqXUrQn9sDbyCgdibKlKCt
imYnZFD5hCAG4QdUVoznvu6jJEsJVHVBX7e2jLxeKF6fnX2Ix0GCOOkaoikJN9vT7wN4ULa0o8h6
9K1/o622BkUm6TY+FX5c++C0gyA3vwWXw5LwgTN9ysmemrIMKMxMHQwTp+XsWBpAM1rnPj6VRkb/
dWjo8K22av1ZMu/BhoTNFmlbc1NQ036YmAc2hVd7tyUBP0QNfqfYYDZHxzJTXwqbMdySUZh2jX6A
HvDWx2PB1PC7gQ55MA+I9oa54E1As0z7osoue1EBcIYM1RhsZbpxwA5FY2QF+5uyl+qO61/U/cMh
j28FeQ0S7lDlQen+dJjrNh2rvsMyAjscyO8bYOcruE8EuOV4cz2aOduQM1PTjB/l0FM1Mp1acABh
bQ7QcRZf0BdNcW2IXiRpvtijtFbXLb4nPmYziVsK7vZIIwDrYs58gIvaFvfHsDxgqZq7wQ3RUVyW
Ef/ic3Q/9Io6iRMQtm57ew/FzG4FF8EfzIqTpG0rsgbNJM5ByPtAMxLoZaOqyy1YM9pNlGu6qXvH
P3BB27vGGVgMQH0AOJp8m64Va78zuBkPLRo3Y811fteEetWgyXInK7b0obPLID4M0L7J+8PbIYd+
nsIwxprzUBUHQ3drCW94b43DRPNhthtWGcMqGtyPkCoD7ZcqIyDkh8/Xh/rMPUwvgNIdkFEmTqJ5
PqHsO+Tmi7Y4DEYKBCMxfPet6t0etCK5/DT2VbG9bnCWQPnzkwH+QFUGnXjoZ5td0UyGAlBOSHlw
aOPvwi7dOLjpehynMkOv4U1mcPeBdS0QZ672Y9pAY8ojw1Ja7DzKw5dDVxRVNB8ZWkDDTpe1aqMA
qZKsPLT5SLcqisgWOrlgXAtT8JIp8WanKbmxsyFcpx1qsjiTkU3vME1p4T11aRu+knxpOs4OImSL
4aunYhUyLBDznr2UsJkIDY8dLOqFL+DZKVegIKBrrzCsp+sTMauNvU8EsvG4GOK+jPzJPBEBHXvk
snBfONTCLmIekknWD1WWOPMEyH87ioKucly2sULssIYb9saMArUbexLumFXnUGE3HGQSWF5sLSsT
sVPyFCNnIwsnW30bTMFeogrPu0nTiP9iB8G0d6BWOWXiIqgdISt3OlauBc5nlyDf6IaVH7OBUdDD
6HDBF70jEE990cTCh3s9iAPgkvxZkhbeACiUvuOHzsjeaBfc9DR84Y0DEXrqZTfKMySwpTR9cgza
xEaqrC30mcZPBZI8SWnaS81MlzbQJLcLbDMqDADwzG4B6NDLTBoxfjAYrtxVUUYgarbzHa39Z8R/
+gMbH0UujLug0c8gKlc33dJFZBbZI4mDZQo+l4kza8qrz4KKzLCUDSrC/slC3mCtpFYrADP+qLwg
X1eBgNyLGYQbh3VqXSGVVVXdQuZ8dhPCC4SAXftYvpNcgePMxsDJswLVPLM91LKD2qoGVQ4X+WeW
m6+ZAP5S5MRd5X6D1KyziMidHn60Iv40jl5r3IGxKs4o8cxSernv1+KAdqIftjG690iGV8/Xt+d7
B9SJlSn2ncYYHwlU/rwB0PfaDi1SvjogtRpuHbfPNhpV6RjTwVtwMtkWIimf31k2yNHADE9il/b9
2iAkffZrXRwKHupXP+fFAwvzYetYRfpljOrsayZMugUYl2xsMqgNc0a1CaX0NkTZevN/qfuyJklx
NNs/NNRFbIJXFl/DY8+IyHjBcokUAgESAiT06+/xqm6bqZiZrql5utesu6zMsjLD0x2Xvu+svNc9
5GCLPcwmBUE+sLu6NsBNl1WfbUO7PSXN25qIfh9amlX+1ky3Sbdp7JjGq7YWShXn7HhprIIyi9H2
ebU0zH0diF0T6CyvkVOXN834rtRu3M7rxvV+pZG6Ybt//R7+3k385/cQIkrYmfFRARXBbfPnI6Jf
SadDG7pHlfEf4ZaaIsg8/yT6DMFTY++C604PdVrLA7Ov2SbfWaO/dgvw4kl0/Lsc+/myykk+ICO9
Rkhyo3eebBCw3KbJWQ5LWsb9aO7iZsuKbI2hkA5qavJl3IJLuNYB3M1MHJxy/l/81f7TM4jqQuC4
AAIQLQBa59OpFPYe7U3a+I/YHeZct9Z7GHhT3//9NxAUC8ILUdMAbPWzvCfhvslsPZHHBaFhI1zV
bKOVB6A8gdUpJfMTapUPno2g2ib7DhWKV/8j6fcDe2H6bhh6tN9tl9SQfLmaluaDmObnjps8NbzY
6ILaJmwFoXmJceP/BXb0X3z6QGUhrQuRKomv0WersdkMg69lTh8XBLaWdOwQVJyOGO0jlLsfHfK/
8SlvmoG9GJGpFYAmRP93O14ipaM8iYDsrFvaFLI1DkUV5uSa9MeaUbmPlzg7KdDZD6sPgiH1fPGz
y6Zmh1tozXmwshJ91qA5g8AcxjYTf3F3f4YPcCFd5zXskGh5gwbys1ODtJERTUO8R9uF264OxxnU
MLsXbrX3zq3yMnlN9qITJIqHBoFyhm7xrVGrQ+wemGEe8Z3y/U3lygUszHGktGCPbFJ2Kf+bSaV4
rUh8xUV9ZWkAHP7O3/yH/QHZQ1SbbAkeR88jAJrH7DhJh3IwL/D+YlX5ND798aOAF2L7CzBCfVZO
s804waDxeAzQnYD9S4l9BjFE1eHxevzXX43P8+M/fhbiGLBcY3z2P41qNp6JcbMMHyG8WA4IvSJl
v7EVkJF/xv6bN9PIjyLt2H4j2cucbcEh82tVorkT2W4E3w6/Hf/eNP/7a4KBH3Wa8PACH/n0mqIR
Yr3YTeEjb8wvzNJyCPZrUj+I0NDyX//9Py0Of/woXMLXwA5MRp8hky72GxpDg/BoSf/Fy/wt7wae
lInns5yiBOwvoo7+iyceJxDsY9ARUHA7n7lyFo144t2QPWZLOH5PvCwrCEu7cuDRKvIUqoc3awKq
S94MB1en3s80Xq/NwYN1yEvAynEvN1ZFkHK9ej6tj45zeSQAP0G7je32F9/QT0sz3h5gH2CVwBJf
SerP2KdZbQ880bVPLmyG0nOB+RESGR6gEYK3SgTLcRp4/BdT0efR8PpTE4yGEL6jzAUPwCdUYJWr
y8jaqye9QK7bjqCe+gGpjFvvbXfTDBXIsNjwG45lWXZjNt2hJaGpIijf/he6zf9WlPknIeed/Bie
5unjY758k/8fyDd//1L9n38qJP+TfPMJUm33MYlvw8//qOD8/Xf9oeAk/m+IHMLKDS4UZwem+H8K
OOPfMNVHQD4DELS41a+/8k8BJ/0NKAxCEq4WphjWCXyy/xBwRvFvKSRr0ILCuHdlnYK/o9/8A+v8
95np9yo45D3gVUCxhPn2874TcoCThAcYjSLXvHVR1hU+8kSTnEQtJh9f+brIOjcVawBt8tpQVRLj
0fteifrYOOVDRJn50FoxfZvpWT41oX2XehmPM3aju96O2blD8eRNtg3rhaUzglADjVt34Oga4y6J
Lms2VTEulKOEJRlCqFWvJ8tdesRpqqvEk36bBysx5zj0lv1SJ92pxdO9I3p0X5HsRkq7xqk+jhnG
SwaOE1HF9mnIRn6x+N37kE5hhj/WhDmDVPJtrmNbXfWuu0DKBxHHQ55ZxF1TAUit8PoGlMVm2kro
MEQOx8JFPoFVQ+EFj/cqQG9K3nNhHyAOiXJo1ACxZog0mCMVYXBv5YnOs9kLNoQ7aLHXH0Zg7IbA
8GPSPKj8kfsFTu6wCLqshSipR/eedy3rCKf1QjTOUiJUh4hDkBZHswa0r7CCrzInENoWVujmzR82
7zvSmeeSSBT4oYIREXyEbyer+2jOKbHeV3DNwfceQsfDPIctBxWjsq+MoL1j4pvEkRGycsNhegCl
K34hUJYdumHd2TqcC43m0MOK2enYjHVNy2EI9/PkD4cUHc5fzKTRLTHF7MJCR88atlXEinZ6PUAD
pNEfwUV8HulIikUCFxBd5t2GHEtsnvTjPhv9ttzQnoe4WPgcGbA4nuRKADAAp6XLJYbviankvE4L
Uk/r0T24NYofYMHmeSL79DguYbZPlTfts0zr8+ow3S/IFjol3Sp2YrXDAfG7ac7woX4JhGfKWpNu
B8I82IPYQxszS9H8mtZxqUKPPJPIF0EZYX0JehCNSYxwWmnpfpsaAsmGG25NL/d67uh3Qyn+qxEp
l1sk/JJa+poFvdqZORmLjtY691tFTxEz0WXQdVyAp29yQaFOorVY8w4787FPXX9sejWjHAZimsRk
e4C5/gvskulzlNTzzmDE9QrMD00lEpFW85KsKF9po7dRLM1hmj2m8pgFw7lGEUab+xrtnlAiuLGI
dEveGtyd+61d1x9sBa9RszCAgNQEWFCkJYhfihF852OD2DMxISdDxHNlBsqrwIXIHOA0roFsI7c4
DLqwWsYF/7rhs1zzLQlIBelosuSxsO/BhBIQDa3f9wHu5WfkFb8DupogXRbhLZnWs0A/aAGAhOxD
LyZ3WTTVlRabt0fS5lqNsvEBfOItwl6PPHtl4wJbhDwkNsOGiwcttrmOQWnkchPLizIZbvcalZpV
HS9vHiRAX4J1kmWNyOedHvudb+14GDxNysCb/CIh3RvaTfzKRLR+xVd1uWlblCX3jX2hdUaveE5Y
JcH1aXT9FN5B+fAouEAp62z5zuNdd49g4xp4x5xCR2QQeagAkyxVNrZrlw+j6l6SwNpDmJrlbg5X
+qFsQ85bukRFT0AqFG0wo+NH1Yg7I9afb/rIt15lmBdcggW+rxxqTq1Km2TDbdOp9tw0fVznfjft
x6ie8npx3z0zbZdGju4njMCwU0d9gqBlqZvCRondAUQ0OXEi+yC18MoMf97e67b5NIjenINujnIk
M++k6IBTRTFaMU070Tz2lt6ckM21Znd83EIHlenSvUJ/7N+OmLvbAm1I7mH0BpQXTQh6TllwxFWG
9OjAqloURo94Qmk0PNsxieTR95HB1NSdlmUb2Ar3DbIJe+8UUGZKu/E5nxH6nAu1Slf+Hpudcu9F
LHNyhoasfQ6WZNdnJr1hZvJyOo1BOQd4dLuxafc2qUtIm5kuVy9jxzBqlhu2+knO5DUDW85RmXXr
D5AxuLGWFgqcZct2MI4iZXvDE9TYuCsE1VkRC9EWfIJuhSfteoU+92Ov+S6Lhh9JN30Vuj8iPu6N
CnEb+c1T4vGM5w1rl10yJNf8QEKWYmVWHuZOfltrLL3eNrIbVMjgxYbhdPC50BABz6EsmGXkIB1O
SpDNtxsG2jdoyhkyPaL+1KToeAttLbEm0+2dY16tWgRaFAqwBHIfVqRzRG78Ggj1lq3bbWeyu3TG
ATWt0895UkggCZZlxMFY4bQwu7aj9tZ5EbY+fKxHEevzTIOm2KL0IRSwDQSe+T4Yr36doRWHcmng
JRucw7WdIVvVcAh/0mzBYYb4uSM8TxCsARcDMxOwO4EFoUTTYoqmLY5qn6W7WTo0OxUxLuARe7Hp
DxHP/Ce5UtjZ3NiiKSdltLCc10eEBKu95jE6OCDkfN3qzp6mlLg9REaq8DUi0euUjm+LHAegecAc
cwlM+UgCGX6viZQ7kgzYtNwc0nO86fjn2IjgLhO9/zDJBgmvHl7qHToRftcsnYK03aBXZPXLuNq4
PfMR5k1b1z+IMeI01bjEktE+MDTFP3kIl4A020GPh8oXSCokPWYALkqkhjdf1YZ0gVzJ0PuKDEl5
HGKYtSp/iI9U4XbBuZziHzFSLrAZlciSt+c4sMldt/mbQaAOQbeLdfTbEIj7lST+usNY5UiObObh
go+4hnaKbghEdNvyEnb+qx7xjbKpZrAaiBHxdyjlbBcmduMkWYXOzvBLUHvjgak1booBoyfNYcRR
pZowROToHEO/uZDJm+Qp7kEZTufaV/UlCYS8baZ2fZyYtkeiO2gePOUKYI4oNBux2+ZBZr0feI0i
yolvU9wra0pvmYINgjWpt8vAyuc6mgtoEYIqZH19g1D88No0EBKoOUQHe2nWN8WCepJdtiD3XcsB
1aL9xaQtyTsqMnZawb0U3tr4gDWR3IcOkKir6NyAmVinrq7QXRC9z6Ax4LZNIVgcWtIVV+39zyGY
7CEdsu12rGWzdyx1JzuR6bldYSNUimxBvpLUQsbtq/tVeRIwFE3iEjVZbXxo2iRUBXofyDsAjA71
NykBTugBdB05YzuKXfKpaywOrrGGwGk2iXxxU6u+TgAd/RuRmvpDQNxHnhqE9cR5I6nbjQJmQqQR
0new4U7kcCJFwW5gHNg0VcM+Ttr0SzTqX1Po/RrnJHwyWZ2WYDJ03uDa7/N4lv23LJQzLD+iVfsu
nrPbKaILJpA+fXGJQz4/ftU7wcSxJ2kjMJHA+RBFwN9RlRkjO7Vzj3GLR0Wl3OGFr0W7gAT1twkJ
ihzDIzDQoC+j2M67GR/4XewlrxFmyR3y8etdzyj6DaxtP5DWRUtsvOFx2XCT0qTrDv7SyAqfhDrY
1bkvWLPnau3fFaovcloPkHf6+Gwo726GDJNY71A1JuI96b/SASZFyvlNFLsnNiVzLmdv/dbO8W0L
GQYcyR07Yk55gNdqJ6AonKbmIxizKt2GR4X2gUG4R26jH2EX7MHPgJIZXXADuP7ZpAYtRvQekdCk
QsvD0boe/QmD7OCKBFEToa1hgnrt2rpgKxyEEJbEmOmNX4roWhQt3HeYrxocmwaxFzSb23ZXN4l+
3KyCLazmo5HHdhl772Gkc0wfvI7/oJhgHwJwYc8UajWoTGdE9g/Bxh48phXeCGGKkaICyNmwf6rR
upa7zLpyUXN66rRglXHG3WXxtvl5kk0rxlykip1Tl3gJbj12hRM982D8hW27DNLWskmm9pEt+E9q
k2cT2S6+kd5BZy0/pED/gT8J3K69j2IGjwnvnroxQRUEuJrbSKz8w48mhpVrHAseT+NtA+cPOHUe
30fBNFVUwsI6WOJ8HMZhsl8w5ViUJQmhKd5P4emqWRRcuOsyNVUYIYHb9bI5dKYeKlG3K88HfMAx
x/mDuxcJSe0cmIKkzF56eFM2w8HlR3gj9GC9I2oCMEH0yX6qF1uES4+EzmlrCSAbXK5tkD7CwjKU
kGYMsBbgMoGplTu/oovrD/CWAIuGmIaxmJ6GfjboEQnnvZnE+tCo4EZECgK+xVU6YerV94CPqQ7Y
5xIgHGjYguaSKAcYxFxbF1vwGlNL2TEOvHqPrgtXbRjB7yhPg0tDbLCDPyXax2JR+dZS9dD2eLyB
75gj2rNhrtjsZY35A4VB9yaajXc00okLxF197vtQiFQJAlU6MDZr/+hm+3NpR3Iwi2/KjXjBtW0D
ko6cL95wE+NrZ/Ja6xjyIMu/0ABY/8hY9khQwvi6WAQbgo5eWVQZ4+vnKc2gH056VD3iD+jpDYBe
/KPj7IHXwWALmwyy2qbMlfA5utyDDatgTT8VTTS8MUQl3xIvwtO2Mm+9iQee6pJJ720aU/B6vcCn
VQv/lJLRnZCZjYVVhIcuRfKdWieKNbJl9w5SugonXP8Yx27eNRNqB1UiQVQOif0+rcSV7QxzSAEB
kvopoQV6jedYmBxiYcz2DBBDNHIIOUxchy9WpWQ/tkn3tCq0ExsYI3azm8TRUtddeBs942HA8LPM
m39ynlZ9NcmoL0brqSPCK3lF/W3E/dzi822UXnLsH9H174LakNrau36b06eJScyEAdfpW48H46xN
OgPvkPKyhNQvwmnbnlMEzRZ0sd732m1boQfNf5E5Sd8Sb2uPna/t87+NMQo5Z7DtOY9Jc/126aKR
dXiIM0MKTv1vJG3N+d8QUuJaAB1xDu5iPfgqgwqFZfYW8qXbli91Ae0tw7TAH7B2trfEku0PZudv
Gaufxx7/+4y5/Qmd+59hePuP8Wpe1p//qP8n3ddgyv57+O68TWxDLdC3T5Zt/KY/0LvU/y0ABkch
XoFgMIPc7J/oHdzXAfR1wO9+h2HREP3v6F2IX4LaDz4BaOKS33/pH+hdmP2G0Gh6TbAAtA2LDfk7
6F2IV/EnchowIDwWEL2DOkaCcwAe5M+U5+YNnZRJ1Bz0NA2w+XHnKo4dcF8vQXAIJfKi8kRE3q0F
a3+An8ccKY59FB4p72C2QZ7NtIqfQgbenYBj857U3VPSEAB+MvJUNcNBepwR+h7ma7LMl7btpl/K
OiLybiJ1GQ8i+lhXbEx5vPbebln6CF1EGwXKopuVFb1VE8xS4YvChAlxp6z5PbUDJMs65u2cZ3AR
v7Eow1iuMu+EIQ4SQq6jDgAHar7vgA4QiK1jSK7h0s37kR18otPdgt2Mjs1m8hG+uleJw+GDcM72
2jTDzg/68RjYzB6VpRMsDI3fVk7TBJs/yOmMB66aIF14bfiqjzH307c0Mb/WTE6ApVYhD1hzo7ns
QubDMA63xHMMmfXJH8NriZdRP3TfJ+VEcZGFtrnbGkeLLEKbb8nccIjm+TufYPNl8KGXeAAbtK2i
RI+O0BjqpN3hSLjxw23LUwFghwMEAOT6Ons/cKQhqsp6ucKV8+6JzEPhPNDYVPZzsRj2DvlWfMvd
hUQHzFIfZp79QrXkcavlu6Ttm5xrWngB7uoEo1DSBChdhOE9DwaKiSxNKjcolg+xtbmj03eTSZR0
AX/LqMplO4qvHC6L3E2pt08bfomxO1QxcKVu6M9TMs5PtFPbSzQvxy6LK0w9ec3cIelDvIumivzt
IJIOUdIpPzUJi07DwH4aM5drm4EDXACJ9eqdtC1E9d1ei9S7Ue0M/+BmMMOMcJaI9AOpWphXp4cl
0OMBS8C3RYL+UVGaozkZp2jfR0UY1lm+9BtmkOYNBvSXJk4A1CoPjyEWq/RQ+wB2mpoUbdubY5Ro
TKFXMODgNxrwS7JRyP6o24oO6vgfEm6T6x2RbShg8vEIPMDu7RWdQRNXoJdjlvESyg2dR8vMy1FM
C+g/Ml3LZ/FARP3W7Ou4T5+1L3jlANqCUO4eXdD0gKlXvGHKtD9EA7QiNnCQo1PWO2dTsOw8yBGR
+THx8GzgQeAJSgr9LUwrbN3rrvVmGQA1bNZqCOOLmaKnxATbGzId7d4ae4QyKI9hIN/VcaKOyFSe
UQqAr5jTff2ysLB/neNH6BXqPZ3mFkhfkj2tAmaZaxbBVvYpn+4lfqWSnVHAVLoQavkewDuWs+mL
SyyaEhfsDP6Adl94/3dzIpfT1BLyi2ISObZ+XSw+XQ5A2did3/jQDcyNLMjMtc7nrn2QvpKnIBpd
kZos/ObRFgSZtGcbENQ2xcOh0/2jYShcUzTbjrVWyQXIJ9tBFH4QA44QaqdLPGJrRESt/wWR4qhv
7JX+FiNDuBVxITqgmSBIS0DzhVuwNvnbfIih3fLqulQZu+02OGNUO4xV2skst+JODP0v7WH6CJly
ePpjnDboe2O++dJuFunyqsSRsx3xSu0FZaKvfBbYINMWdmz1lYX46/TTegJg8kQgBi7ZGpQtXM1o
KjrBInocFgzG4sbR+sGaFlmB9qQXinW5edkEpIWqN/XtRmyBRrN3bllWAOMf817IF96uZZiI05wM
H16jgBA3sLhdsEHA2o2yMA6LO9QnHV61/zVJFDujQLaFvrKIYCvH153OXkGmtsSyeIHRjNys2RCc
PUSqlDMKuEU37mu3hDA+Ol3g24onHiXS8KxdZier0ePlFniYfpBGtfciCHDTjpa+w9AGf8WhF/FQ
XFt2fGebg+8/e7PmB7L4DqcBP4WTe5O+p8ph7pa96qch11v85vPlNRm6PaoAZZlEWHgJDLWp8JvS
izp+9gYwP/0CNY7SXzdvRgETzpZSxOy2hR4vD7cVmwKP9MEY9hj223ZYokndOcrOY9dVTTMNoGGQ
8ie5fu3bTt7QeHqw/ps3Xg9EVCGCnFpzPwVJ4lNE60IOn6YXr+0x8MGdibH+rl1lXHSQg+dRDHIE
P2Qnk6W9jdZlPvUKX6Gsew+E4fjOKUye61Z2tZzft+BqNkvJr1Bs4bv1YCrwx/iYKACOcAy9ZaQe
iraL31OIlVOv9lEDOfhvMjlPkfbubNJjPSGNfIzJ3mTDKZl/6czqF3w7cBDyZLu1FGL1qTXDvmv1
keqrqUcb6O6yGnebuoUd/N5tbQnsvP4CdfQXmnXtUcvYlkHcIXZlDelr7Zuz092Ww0712hjvnADF
qqPQ5AjqW8saaOOpWySAdKmCQo88/tJPNroP5wghgRPZp1Eb57VX6yqat53Zrut0N78pv+6CHHde
BOyXHtckqRq0z18/vAuraQe2y2xFwJ0BKukmUFGdPnBFyYF3zbwXOi06PmQlVJVdHvvtAqq/xwY/
0n0q5avIAnMztFAQA53Enhiek0DPe72N3zup3pfMlGrdrtwk1n7bdG7XsOl2AFETBuHd5oVI6IAh
cjfXzR4uragYY/Jr7tJjOF47ChFLXdFkjfCzUmgIFxSD1j0p6448KDX2xUC8NUdSwhdJ2gNh85IP
WtHLKGnwlExBsBstQ7nxJJYSMS0+vL2ohk9agmKTIXhkqGa9qY1FO8GMfAFkrUOuYH35okLl9k2z
VIncECWCTa9u6CHokZbrgq2SK5ospG53oYkQq5PyKll4VMrEZXddwsqxN7tBZusJNrQq8/WIUJDO
HUaIsQLPSypxtWA1CWKwAQ4LAzIlUcQgmyfa9prVezsNu46NWGA7p8to9l8lYgaRGqL2AQDHbgvJ
zia4mYJU3sLx+gwWIkIXh7x42Yq3kC2qQIhdWvjQyZY+IjerFUSowlldaFfPBxhxixmRQegdmx94
I0g+y2HELS7ApaAXPh0gD4xqCDnJXZ2yrlpazA80q8EXAgkOr+2bQiEcBXE+ILX8p8mzN0nc0auZ
6xYiSOi4BqQkS1ZjzAJmijgzAQyD2nwiPiIeUCpSMcwjF5ZgalroLecoE+HZIa0tO1KDYcEsWwqM
eX1GH40setO/r5j2j9pb47xfm0d0fVfULdGZIagBYl86IzSjYf5RNvVUIPQwKwehyStjairsOL3g
O3OADL4EIRuUZDLtR+vH8443nB7iqEXX7IY0t4YH36FRQ3JCox40tGxF1BlaaUxYiFMGjN3j8KUU
ePoTBlJTACXRuUMdVtQlkNo1v0ZvIQ9eH+AmW4fLLNTRQeZmoprntdS/jz2i8Gdv2yH9CMZTm647
NGsdvab/SNwyV0uTHQK3vPdzkJ7ruJ4qi31hF2a2+WZgK9otoON2gxgn4DQyWQ8JYmlZLn33rgOO
rAyEe+w5C+czn/3txnMY2GaDx8qlA/mSqeRHWAd6r+LZR3ULp5ggB160k2/xiHhsfvKnOkSmWwbt
MrCEr7HqLYp/O0He0TEFYorXLEdBtLznQHIPcPmA6uXHmagnSrcbzjevitZWARaK1grWyRi4SjMW
E9ywN16XOZAzyEvrkKVeaQmuVAkN08FGIKidVfCB4lc06mzZpE9xMp62lfzSafiDuHEplWRnQJJl
Xav3GBjw/SiFrOJR030P28lBxL9Cg1ujicJ7uKpfZ+ZDdqz6CKaG8QXu4/RKEjV5p2G7x5u9woMZ
fG90f8hAAlwwJO4pZmradksBKzbaKbrkPHg+qTQijCslFNQO1F/RJ3GbmAHHTR9+ILEAQ/usDzbi
09FPvejeW4A9g0/IwubiyV4C3hTtAxDVqAgaPP/x9pjy8HnB232BMwL/l++p/y0DTAhU+SepJbkX
C2gbgGMvrtXfp7R9hBPgligG0gcaArSwoVcaanxcXhIdBwmQ3FwhD6KoNwbi3nSBPW8kNickYzf3
Ll3cHRtWV5GZNeeYZeGhRUtnARZHlVOKgLzFkJ0y6ledIduaDJcesT15CmCZdRMmNdznbHGmjKZm
uf6MEBxZM14MumzfQuDyhWi8FeWSeAKhosiQ0RcvvzhyzJ/rkZHHeB3Mz5BLAc93am4D6QPmmUiC
JLypDm6aOlxkNSRLXW2KL5i8VvnWbIvat3UQ/uDxOp0FNM6I9sb4skrvQYo5gHCsA+0ish1bWsgM
5K9EeuA/Ip130IXmXSBeGt/j+24FR9iv8mtEoI7wEMEU1wR33QTPUY++83LNQDbnonXHkKX7rQld
TrCalL3cUK8n2x2afsQhXYL1pmvlcVnbtsC3brldfSZ3EXiIkilb1i1OT2Q1ImuA6x9z5IA9E5RI
ZvjzFtDynmq/oBbJFHMYSqCe2vgXt5JbAX3i1hm9l16fnGLGZB7UDAppjdEkWytG1VzGU6MvMlsu
gXA7CAbgsTdbpZj7OjitWzDGibrL6i47RQl8dCaMXlPTPsVR1h/RJBVi7zPkaPrte9/gewi9zfCz
q6enWNkdVSEu65bmAOSrjEHN4XlddMvbBywGANkPXrAVY3dMPHHhgzxucRJ8M0g7qOKGvDZTegib
9RYrqiuQQPgx9dnOQsxB5+C6WAIIQMwU6l5oyTKyVYZQdgNFRnIeRxaUWEFVuQyAp4cOYPa4NEWj
XHyOoAQotD/A5wdVwS5GEYJAZhKqkncC7+aTTACg9EFyWNIIIVsQbgxJf/ZjTDHGIWqtbry4mDy/
fkV+jJevxgIEpKon1RjGUOZAe3NvtzQsyMrSUzgjkgyDc3ZpF2ya3RgqVABvD5qG5qce2qRUNIbz
UGbkKUPYCw7V646A7NmN70wwThWTxOYII66fskwOflELKiqgV+uNVYF87udlvgHh00xFyAzfdT1t
HoNaQRPrwA5jmxz3JuuGYyoQI9WNrgafS9I6B1C5/NANAl2mKNj7svsmPBXXpWawRU+EmjWv5/UJ
GpD0zEgyHWMf8XlrKGAqaEZkTMTivG3daxiv97NUWyGWjVx6sk5PIFNv1rDB0Ivv8JW8wMJhEauD
VBD4DOJVndaFmUL6sTt2dkSO14aoFFAXLdQcqcqZIfyl3rBxQ3jjISPTX39GLWaaSoo0pzZ8ZyFu
VSXwfmMIwOZKmv9L3ZktOY5cafqFBBn25bJJgHsEY4+MvIFlRmQ69h1wB55+Pko901U0K6sR71oX
ZVKVCgkCcPdz/u2Y74yUptxsXZK5mwKBmkqr7yoW24CA08pvGDqXjwfP7QQNeWrQso+oRXqt3owG
gCxTK8ShVCoIhV3AOi1QcHM7vyeKQq0o3HonqcQISGdxB6P2XRETGpWN+VLPw3Ewc6I8O4CZGZeb
O8f1nUly6oqp1AdCQ7SwUhDjccdIIppUbTM3bvras6n5XWtyrFbF3Si+GInIYSQYoFyPfrVHV4RF
zgMlMXLzVR8bO+S7LqAvgdGBMOe9bgR3sucgQIFnkhwH17tiWIK9GrJga8R9TvlmV6faqL/1l6ye
mcGqdB2jjl6stbbL3JxMjhszC6ZVxewZdpPgHk8XofNp+VMVOkZ0ojQjnXS8VeblB60PLIiHsWIq
W3rXSO1TxNVjrPW/xiLf6Ll48ZoseesCJw+NlvlijgtjEi+p+agr1OuoEt/8yeW4l4W8oGDlatZM
0iKJSPuqMSuTWuK8ep4yIC49K4L624jMP1qlu1lQWYdU9DNCrPxYFsTsQYZQ6wjxbEzmuazVXYpm
Php744k6NVk1hqMfG9d/a3twSpXSFlviFGfM7hE2KZCN/+B57re2V0+Zmvec/Pfj0EeqdzdOW4eN
ae96bEprkxHp8K1re8l3nitf4qJjKLnnqhaFmf7ktdj0HfB/3a2yfjVxULDEE/pZsn8kWpBT0Irk
R2z/K6WoUYSgFSkmHRR3oWT++gpoRWx6q6cmg6RdLy7zLCBAEQZqP+IiS+6WuQoT/suhlboXJrH2
ZoCP/mpqzp2BCFv4FYwNBAGuWwvTT5x/lara0wYaoehnOjDc2Zl0om4s3sZs2gHIVL/shBnwMhbt
ukasuSkqe1MNWvWSdhCFKvO9S/GZRmkwcoqY1nCvHEXCSWoZ29JTL00JRln13fTOT6z3tWV/A+Pl
7ioBzuA5BQMs6mobE2O6MTs/IQVRPlWAEEzt5QAj+3JzeSJhC2Cw6k0AhWGZsK8DVOkd7UBOPGZY
j0qCzAFtNinPKJmrs8X7BqGan0zLBRhM+gnjU7DNq+4LJCaJjGL2QssZpojEA3QqlQEMLPPpOwwg
3ZCqX5zOJnS9eso8pKDkOu6WGZbPzHnLwWy/l7N60GKwmgmKjmmFTJXqFOTdKO3yaSxT8ymVl+2z
wmIl44+6EXcj3++qsLSnMU7Mo9cvyaOH4nrA9UUAwLyXSzWtZYy+b667dSbUau5TDcyrJC3GmA7d
NEQOy/pVE4n3s5EOTktRgPNZgK32GJxcXXZnWVG1L0SaNlrzc1zidVWPW6MevQ1j6O9SMzjIglTB
pky/gx+/Vpb6zRafr+iw2vu6mkKmRK9kYzOo3nO90CH6+hF9SrBKRdyuE+m1nF6NhlQCHCXqskDt
nHwcSEqFQg66gQ5zlgw/ro9Tnw2hErKkk5DDPiibei/loczTg5M4E/yeNuMH0lFFeAtVEZv9SsSA
TXl8SnwrDz2mRztav4ST0X7X2qqNSkftKWm1tQ07cOAXTvfM+QudHrS6M+NLKyT9FT9Q0KnUT8Ww
DOQqVRoVeitfMYqOxwDSknTL/Fj7pbinUERoUeeviQRGTBxzCoNAeS99x2ej5Rpxfygl+sXfoYX7
jr9QPDA3Zxu3DnI/hiKikTnOufkj8YYHc55/B1S5SJSDqCrjQwtDc4lHotcFfv5dxcZj3xnHAUgz
0Jtk7QwxLLKwVlb/2x69IIw1niv9eh9avf402Oa5XqS+mQnm3OiuUURZTi2G4BphZxcfEfYUZ9wX
Rdi3VvVV+rAY5vw0CLF2XTmHQWZQsc9D068aJ8nDVLfvXBnr21mYbbTghWDxVn5Utx0TmBrY7Hxg
g5MM02772lm3sbkTQl97aG3PecVj51BNN7XU14P3MXh1c6paGa+zWq4hUTeFB3buUoc+u77WPIgE
CWUb08CUZTIyajw96nZzAbroZLLqgnqZ8UqU43NhevcxpaZCwkghXo5wMMVuzOt628T9ofJIjPEU
yF3OzqSPj557TgwXwVOvi03lte0K1aVa2cJ60NquPAZjsJA0AQLSVl6UUhebWq8ik0iZg21QiMFq
uBuN64dD12/QatyRirGnR73MJJp/VVb2y+oIgCzM/JHzstiXjdg2dRemhdfufBxh0nrzExOvaxPn
tA1+HtH8pb98BjPFlEGrrjXsfZe4qGBjNIH9RMWQp1siXx81R6A9zyCmc2NeNctUbCdkZSo7Z563
s8b65Ls98bZg7MOADorpxDQQRlptmyQT4WCkJJEX1ZldXMC26bjTnSk+OYB/OwNpkb4N5q4HdPpW
ZSbebUAcPkNlvTZ08KvEyo5u7eJJbpdN5rfwEMPQnmgvPt3CehbpJcNIF8+T64cUaUaVhLnIGhj5
YXhKjGFaQ6alUTcjrvU7JAOYIUNJYZMgiQmbMYt/lGTKRXMzqQhJbBuZRM7ujACZNyka3RtyhQJc
TNrtsz6P4ws86anJmGwwpN4v2sunlpzUu3GQaXnvoNmklGPU+4/UdPY1pZO6sJkXTWUl3PiJ3AQ3
otLswYOchU2KaCREM3O3jS9UQVsW2hPxGA9er38SAVFEKitLwP5pB1OAf7O1n5u4OwJPLmyf49YJ
BjbU2nN+aLZ+z2zNtW6c/EoP7dLX9jhZ6U66CgJoyvWAPolokWReolgt30g/m7dDh+ChKtkLRjDc
FC0NcoMnw7T6TVOWZKzWOysHK5WWt/YHX49yzEBB/soEqRBk7Ik9EWVYOxMJKMRLhaa6VJkq1rlB
4oDpD1+pHw/0elb+5rg2DeuUbSbS3PXBFJyPBJqhr8Koie64EbAJBDMzAmsMG216ni5ZbNYoyGYs
N2qqd1pjBGs9mM4zPRCtr7muCyJoliyG9RDLp0/ZdhDFJ+n1YsM+iPKhUBLyhDEIc58TXqyV2v2M
Yxip/V1bqWBnS8gEW6sFsRuTMyJOnPx9TuB26MbLfapPaJeVzd/HR7tK4yBYFRRRq5JdrnTaeyJV
3nUd4M6YHWet9f7LWMM/orzBQkws3SPpMfmWMahy1Qedc0gWte7I8H/TrVYgRRLuOrcmQvUemrE7
TLX5OMD4rjhyzKgH3kMLjZNjHj1MG0Z5l8fBfeOb53wE106IpVtoiBpcm3aPtFtaWCgSfdkZkhHq
fmNga0Udul5MIKolWUASNAshoO1bzzFGxFANwSERiEImr1wDMTIA2jbu6O5XXVy7aNfrhv1mxO0q
ZuNkVdbvsjeBLBAL6kUFJ+IGm3hkUDyJpUuyJ3EbqY03tv1mksgla4pEGw2+NDedn9u7oEOyX8UU
OtBPMVE+FPUiNMoif2D2rRb6bWa+QsAeRW5uXIVlwcseODJ3ve/5fCSlOjG7dkahl6IdX6VBz/Kf
NX1LL8LPtStMY3rzYTqj+eyI8hvabMmwPoVprLT9PsrrLhPrQRjMHAjQqiHeRh/kzwbZPthVH7Us
PSd4BmkazCEkkdp8iGUzf+9c+nfyy/Sjr5VvILZNSImqrRPNS48WDna4J5mE05I85bbKEMDHP0zN
vjcoTmT1jTe7DjJqFKdKokxiIwBVWmnp+JpxtEkzi3RvBpEpnR2V5mlpL5TAeNBcBx6orNFRMS4a
ivTcxMXT3KvmqR11AI2SdmlQ2zoHhCgcBAfLKtOzD5dzSS8mPLXqHMx5nq/HQbUo18TnaP0Y3RZa
Ob1EiFqk/hjDp2PfK8qpyfE27bw8oooiYjqzDiVyq11g9OjF2+nOR8/WpIc09zaJ1d85WXMkCSwq
yXUOUxCup7Q2v3yjlXeaynKic7nlfP4KliKcSMsvOvrThfhe1Y7yIY4LlIr+RABCs5q05LOR9btw
d2S5bQ2B96Shcy0N8yMO2iRkwuN+meuaks+QAVmoMfVDXNHnGSCAwQRBoWvDOrc1lM51u60stjGB
IDxEdfBRavKpa5tIa+37giSk0rbBsVHSdE1+SIcKCWP9lMnYP9jxGCBRtw4OebErOcfWsbMgOWoG
vS1Qjf+CWsvGB60MkBu2DnQT6vyo0h0t9MhbCAO9ZWu9pMGXqT++zZUMQkwxNv87rt6knhKG7mjJ
GmP0MXWGO0XAou8Wn9KxHpshW9ZZW2nHyvHhpnKyruu+4w+bCNYhS+XApNERRKbrVkVSUXB6NK9Y
69ZaJnYQDEPkdzUNd1t7d55R4s/Se99AQ5oC1mnF8lXlSRfi6+82FiKFl0UmJZKaDltz3yKYxjom
/X3atdY7PnOUFLM7ia0wTO1u+hcbUTiFm607b+aljX5WfmQGehU1MtIV9ZuLxheRxzY1Wj6kUnuz
i9R7nGOvust6IMVN5tJaK8viq63N4b5yhuQkRld7CCaz/ygyzzl3tQq+4ilrLkJxmZ8AG/QNuSFQ
FjN+jmrV5DX31SblHvIxjhwvsY7I7X0LviS2X3rE+1uD1Aa4Xw8V9twg23EKEl3k7G5n3cm/bHeR
ayv2QHFas6/Q6Fk+bWmQyC02A3k/WoXa6nx2G8NK3XPRVNY3gRt+ZaFTvSeclsrG65xPpdKTsozp
E9A2X88obwvooVJvdq0iDrtusxNPqzkNVW19141Zf1imYdwMDESM6vSSI1EIWiatXMeTiTo+z/E5
zcOwctrZebL80fgqCdGKjIpkn2aOGTVf9WhaS9B+mttTXLjvgTO8oRgwoVHjDSEa7aa1J/tnY9d7
T7/TA3U32zF8hmdk3zNnporwHhxVPleaep9KnJKMk/C2qqHoD+zmQrC6TzH2mijjPzlOpkL/XQkp
zlXW8iMnFZ/Q+Ob3M64ltO8BIKlCbbOJi5HCWn/tGx93TK80plW3abZGtNWvpTb16zlrJ1iSBNah
NUiDIkKQQK5SHTNjPuqmL9YwQ8FDjSXGIRLAt7QkQrF8WVY9nC/arS/bbAuU+jn6GBOhAQdBmMFV
EiRJOzupSdLH9UNk5pn16OMCwBazlAysyXbMpJlA5zBpQhq6e+B6P0LqYFD6k1T2ktTY2eau4abZ
j2ED0FNmsHF++gvh5XBGOG4MO4llCZ6uywBu/l1WO2FfJPbHhGUEVUgDd+DYn1Pprb3SKXf+BWpJ
lkkcXE+rQsg1+mHdLw5ygAjzOjDdckjkAWmatp/y2X9vO1JnKqeFpvZm7ZDnXvnItJJlWNu4oO87
xQqHDagumPG8WnoqZmIi5nU60+MgJO2qeeWOZvUp8qaMRq2djp7slw3pEMW2qCz7aDRTGvn9rL8v
i/PFsfTds4J9m0rnBPrAMY+J0P0xp8I/dgXjRSYAGgIZMjKmWcwnTQkHk0ernmvgaF5voIE02Mar
Js02DgFnp9OE5+Urm+d+Z3h+adEPMOC9rLqjIDGzWlVkad81lsegijgevzJsEs+OO47flNk6SWg3
47ysATfB6025xBMq3th7UaYrdynhvzvgqiz0xPBUFbJ7NFzbOLYs/D06U2y6bMtH4vG7U5DaiI0c
J843Vl+qu1yvtK+kR6vV5aP4qae+viMKUsLp6cri+B1SfHIyVk9VYrahzBYsfUWv4jP6YnNTaqR7
VrlfrPSB1A1CYoBFzOJspLz5obkzKZ6ZYj95b5MhLlWgl+5lDkBTunGDo6dFwYIzaGt7rfE8G4Ry
OkM5QFHR3xDXtzRnRmmku7GYF3RhF3evaYkfOAHALIwKtVyOdt/J7OId/V27toeO9BrP+eo1Mv6d
pm3udMPojmSWJq92MRKZ4AsNp8KYnBFm4VxD/1PDdXpi2ldikD+9sWpeDGSWd3V98fXUd4jWeN+G
rl2mdRQPS5BOH6Lu6t96MxjI7Zyi3FmtOd5ZiHcAGvRk+obsuMJ5pGG0NowESLkafyfOPN6TAE7A
rBGoKCO2m6QZN3siwW0iZ6tEJKKm7HEqiJpCVVVmu2w06PeFzONHU7IV9ZgFCKGvjBPrqw8XX8cS
tIB5zQRGYoW7ONFSUfDGeuXzCwLxoQ3efFcFHrIwMJJV53bpXk86MoEGq1svqho3pkPerI8Zj4Iw
ScJkii9+pj4LW81Tj00aT29kK5aPXCk/0tm5Px1Xdjo8UWrj/epK4xWVQAbqWNrOOfHdh8Tr3+1s
KNYJatuwcBNmw9Z+sEtGw3/SQcs6crHN/JwswXRX4g36PpQjlG++lB/BlOVQhVZAABE6Cs/AAI1a
vnvs3EzfWHlX3pOv5wKFdWKNMxD8zxvqU0lfsaqtUkRpVsco5fLkwfKZqG0EeBiW2PQAEQiJjmNN
baUos01mVDAIS+3dG6TcH7HHBpFs4yHK8HMqjof1OM7Jqcfut7bxvq0z5efYtuHYVgHZIOc2beR3
4ShQwbltp1XXD8HPKVbxcynM7lWKqQjrtg0+RYrdOS+wLihrjs/4XVsZwXwVOxiFoFnxtQc7sP9L
MeT7xWPHLaehXzXFV7lM6ZsGQRcl2kVNGHT5vZb0bxn5FGstL7wf2ajq9aWhieKuZXxabNTqZBlt
CeS9gJBiETvPVp2v+7Lj7zE4cSM19voAZ8LL4kypvsq61O5Wo3INExUuSit62sa/S5fa3tWmJUNh
TcPvyjbszazX7CY1GB1bILfgJaIhTypNz+NE1AzJvX0YmwUAqYFwr0B0e6Z5TdKdBgrVrZBmek/C
YPfqS3PYZENA2lQ1U8qlNYgiEc1Vc5hckouR0GKV5rMZvgZ/aq0VSSLGsbHhPCdQ8P2iuWMYCOR5
SmjdGiaBnPbKcfDaNzifVCf2c7CMJ3uKM5Svo4MRGY1TpMlG/xY3wUyoGY5k2T9anQDIp4XV+HqY
CqQeW//ZwLJxdvJseZldpz/1CUkl68GxLzq8qnycCxvd5lQZxwymIRowO61tDWw+NQptU+P1PRqT
TB6qlHSBIKawmwg6B0+r2l1edM2AecwRx9IBmodO1kLEcAIvTC3fU0yFq0YGeBSERPGU6tWXlbn+
4zx75adqUIKvveKy1doAKX2pf2WONAHsMHttKXO7jVZVv2c5Vi0ZUtUwUU4F9ac5uVroQM+GNuaa
0HWm4luftgwkdcb2J80/ShnkhLgm9nr6WUv3MmyIw1/lGZ4IspYYwDrfza3b9qvaDdpHD2ng5ZuS
+cooJjwO8UOfCgkeazXPgSDAgeTJXH/NIJV5NYMWvMDqoa1t9DKaJSIa140dJoZ5cfqrtMye2t3A
PJai2Fznc6m+GgtRguFl+k+w3+QJ6gdgeGEgnxhq7T0d2WyLeE4QlxQTSlOmD8DBuvc5HrcQGL37
pUvTfBWk5W1EW/inuRwpKtx6OTqoC3Z638Og1R1KHh1SZyUrthBo8BRAhYS1R41fiPXIwrqba8OD
QfTok9B8dzNaSr9IvTBEBV3ZYEIXTih8a4wKwopWRhmrSKJYw26SDHy4k7I5VhgoFmApU8oKNUtv
n+aUIhiZUMZPRloXLmlrrTsbrfhRig5ffOE1DzHt76obGBIWVsS3wQzUMsEnaY7PZgomuqpl7zz6
GsRZ383jq2YO7qudDvmWoDn4WScZwBKY27ms5krtULL3B7vpqs/RpvQkSqqkZ+zHbWUuOcdCG7x2
5eh+YaN5n+J2xomXGFHBBUMxqv5IfYe8H+M9AQoasBBdQvJEArkWiRJAJvFSHlbAYOmq9J1vaJfE
iWakfjIYmAD0mV0KTlViUvJV8EjSD4a7Lk0j6SHPE0VdPOlD+93vkdrOC2WdJ7QiYvFf5jzUhPzP
Q3rKFsN7ru0LtdnpFyK/b1xkWmjg6aUyZ2MVMvsmevdgyLq7o0/JTk6juR9TwxCvKR/SXwi8mATU
UCrtZ+XNz1lnaCiJB8OEeQcBfcgqNE8IBbRTUcQFQLnVZ7s0Hep7/K2k5DrBUiI2cEU6rXrgMCrm
3vywGez6mcQZTyD1xE9tVsB1A20Upr344mWLH2yWWnewTSBNoF4pvlktiiin8ss7v/a7fRq3OkvO
s5Kdg9e03wUaaLyi3VvJshw3soYu1fjjwS3Tdj4LOC3c8mOzGXFwPFrgjycH+9y9WZlj6Md4LumP
dHtNyJmO7I0IjhqryatcVPNdA+t78oKkO7o9guEyd2YUr4xjWTEktOE7bf0XowGK0lIDSoF/ipkg
CIpzFhdEqVUdRIsPuP1SwPUoSBzDmw6jLCsTjG2wwp5o+CibbUR9rSAxwEoHsE9EDRAxmTSK11GI
D2+hqd4sgaM+kM4C/dQZLfpCUCYHvFn6JBrNxg7rYMdwLzdxTiyI4M3p1figysbgAdGPrrS6pFfx
BwNkGw8uquV4JE/D7OwDydz9a8xPP2KaGVfkfwzfAJxzFGAjYmQLHWdYtQqIFk/Ls5Xmxsr3EfKq
sVMACl66bWX57JvD2XS0+DjK1IqUHy9HpjmW781ChkYy1PyFWBASKk0vlILWlIY2R+pWNT94Mxjt
B6Ii4PnNbNfpTh/hHM42dYWCKwcbeikcGyc13rowdhNmNGuxczYGLd1XCIuPc8ql52Q2N+OCYjvp
PUzIHiEs/LVnC2gYPvEiKLaPRF4TzNlb5qsdNDYmC618EORIn8YmqJ+Z011+1YTomFhIp/TOdgzo
4B6VUWT7lXuhqWx0UYvQv1vImM4ledTIQDhVSDZyHjPDvgQ2p/r3rJfTybZLDsp51M++cMSadVCe
rWDANsh46XfCPAeiOsbkFBBMdZbUHwcofpBpsyu0lUVXx/kC8y58nQBC0/SjKne8cyA9FWazKV5a
iq/3pgHlni03Pk2imTdZ6/pfRepkHza65F+y8ieCbbt07S4Msjdju8RIiy8JQ2Dp3ltz7313SQNc
KTvPMdDMTFZFA1MnOz/zktdUlIsGmgt2rElUvLPTM8WVPKY9qHH8oQdZ8SgsX22bLku/LW5ehhVD
XX+K1qoRPtjDMdOkt+uriyDLXsQM/Dzpq1EDbNRTblxztOyzRNL64vjFeJoaozvMtdUcUrIY1qnF
iakpxpYtOIxDvB4KOX3VrGkRh18yUdlR2mP2KSe8xCrvEArZjkMk5TLi46UCS/JosTKa8hHd3s+y
sxz+H6aBdyAAVWw4934YRZB+dWn+RJGodr10cA9DW3wiXO+P+Zjl+zj13B75H+uUk9hnBOEQTMkP
v62nbXLZaIKeeRnAeMPBB3Jas+XCYseYDnqsMetqQPqYu8raS5ws3yn3k18BysdXwjMsQgHKwDno
hEPMq6CFjbj4lgJEf6V4EZmE4x8MLdhZnrLD2eNPJCbOhzyUaksjX98pE0MOsd2M3vBGF/ON69W0
TM5em/PO5ES72NNj6T0bbQbPhx1NWNL40TO94q0x3GGnRsNaCzdNXoy0BiJQvQOUmQPgtHWCKq0R
Ew90tNXDRQ7Ogp/mHEnEpFZj6iztquLrJTFilvQY8YHDgLQKeM4zAdbyt+YTRZsOBs5e8jYwIzHd
kW/bwDQ/rxnFnXylTmXvrHryNyZyaTiboNoZmWjWDkuIgjxw1aFlgVIpMfx53136MMCX+eB07fQZ
B2b8KhKnIncpgNVTnt9+dfbibZwEFZupOh6GPhtPS6HAU8wLZtyp7vyPeoKDndsl2A5WmZ2lN1ly
jd+FzHMQ1xdvzIpVAjy+A1//MkkmKNceGxkYjEnRSUJ2tYoJciInQJvKnZnpTOM2ka6gEWzj9sAh
ZT5afsI/c4zUfsWGXXyjxvHXre534T/gtYOu1hOxG+OAsNnGGn4TimI8oX1moyxrG7FdoyFHMeQY
mbqBmIuRw9HYqmoN8qJtq0T0+x4pd9j0Zg3+RTobEgDGdVdIOmUpoXzGyqVi9A0L6tUui5cRrrSI
chgLnIQVLDKW9AZyGGrIXMVUTCfdGYvdTDTOqZOXXjvP5YFp5tUuG6yUdlxA0PieSt8XnPLBiq8Q
VovS6ZFq484f0vEnDm2TqTV5/pYOaJajxoOIVxZqx8xqx1PZosX30Zgxw4210Q8ifS6V9s0tKDSH
rjAPjJ5LDnXa9a9qSRSGjtJ+FDiJDlVn16GnD2qTZXPy+A9rIJM0s7101y9kYlitFmwa55K/7AJo
pQ0S4Mx45WiCrB8uLoghTtF4dQ7pgIPWDp9CxGlYGDlmCqspl3klKj4uzzO772wMVURnQ6BFM1vh
OJdms/pHitpG1bp0txnlzpY0d9QfPZ3wPwZmsvuJVSQ7hQaPcW8IjjV3ziPC4+Q2pXPZkhzd/Dvp
9T8yM///OZX/t6UNXhIe/9qt/F+duIycrn78MWrw8q/896xox/on0B0hlJchiYwZsIhI//esaIr8
fxITyTBM/qZN2ImLT/i/swY10/gnmeq2rhtMGWKqls6/xvn7r2nRjvNP/VJRBSS5WpewQec/8Sv/
OcWYP8j2bM9gfMWfTco2ZQ7BTUlBIT++L8H8Mx7/Jgn1r658ZX/GYaQP9siVSYYh1pkyFBHIH57x
w7+jEP84+vivLs1z/uMcjHSZB7tVFqqPwHvQLe2B2ZN/N+/qr659cXX/ISO3GT2zinMUJbq0lrua
sCBOvsINb7rz6xTn2DC8nnwmViFBQ+h7RNpFt135KoO/hihFzGxQXRB8fFgqfQyLfA6eb7v6VZyp
yVA9QujqAl15560BEJfQ1ez32y5+Cbj9wyOnjfQkUWn4jMrc3Ylq+CEvGuTbLn4JKv7DxRcf9W5L
7ktk9e3FD31CNvk3Wcd/8alcj0RzKnKgBn0ooiLYBv2PIr1t5VxnB/PamoZ0gzxiTrN5T0zA+IlD
nYkvtz2Rq4UZ+5PHiMCxiMbZ2g/d/EIJf+Olrxamh4FEukWFSo4hYscaIPwOb8jfzLz7q8d9tTKd
wWPGz8xjSczPFh6U2VS37SeXvIg/fiMxkBbhHiYvMoM/bqBF7AuydtPjvh7GS4hB3ts15G3atOeY
QPKd06j/LIT+/23f+tX2zTSVNkugBKN+xPXijPaXFU833vjVmoepq5veaAqEZnPxuXSl2NMqB/vb
HsvVorcLJjvXU19EzrelgVi98aavlntMNO+cZlxWkmyGwqjNUIMbt+0l1/M+KvLVmejHFyhUtu3g
9DAVqVvv/OpVTrmBOSPtimjyRL8qFNJq6Y/tjY/b/PMnnlRFvAjc4pEfkMTe+3TfHuzBbe/yatkv
ZblI0S9F5AHDEmLmInn1huHGW79a965JcAnznzh7slM/vtTN3wSa/8V+cj1ckgG9VbZoCBJTEzoL
/T6ywuZvcsD/6tpXp7FrLQl5VTZaLNva13lZ/mCMpfX9psd9PUMdOKXvlbSyiNknOVouHf9I0OMa
vu3yVytzKfW0TW03i2JyNxcJm0QcltredvGr9VnUMxSTzoNB0luHsVPlO4ijG88f/fI6/nDYA3bp
Q4WqKew64ESb8MDp67b7vlo/1bBkWpHg9Wb0WlgCxCZGJm9bPvrV8jFiCJ7FarPIINZoRZ8JdApB
cduNX62eYfKGueu48Vxim7KIrCiy/PGWa9vB1bk5+UlVmg43nnFZ3apeSd55uO3SVwuoUhYzqSsu
3XmDtx8s76B3yrvpC7eDq5ONxIHE7nouXhLQ7DhhZ99411dLR/V2D6/OhWdyBhOTDdYlA/2mz4SB
I3/+uAlm72aIcz6TVrPJAdftyA3m19ue99XKKWKtqfKxJBMvK+xiGxvB7Hx4taybm6o3O7g63jyP
HIJkKAgXQv/ja5hGrRvf5tXSnD1tJBmdK2NmOQy4MAHTl5fbHsvV0sSzgXzaI5IQNzB063iKUafc
VCzbwdXKxDIHvJtYSTRZyn3KdPVKtIl5uunG/aulCWOdphaOsEhc4u+0gb5Hl/1NJyeDx/78JQbm
oOl2SmBKI3/B2JM8c9tNX63L3kqInxZcN8bfouPGRMZ72+fnX63MaihoKY08IUs9kiCpAWPTb7vp
q2VpCtvI5rZIIkRYKrSq6oOG9j+bsPd/63vbv1qWcZNz2+QcR5DDFbYdZnbVZXdTkYJG/s+vkWAD
xrSTiRI16UeA0z9J9JtKNuYi/fnKmt4wTRffBV+f8jE8Ygh1NePvJq9efvz/zMf4n4dytSh1gjsa
6XP1WDQnFtCjOTDj4ba3ebUoh47w9xHZWaTEDw5lNDVjfuPLvJ6BVvhY/0fyLhGzm8RdieGtJxbp
trXjXa1JSVK6yQzNJPIGBxU1UTG39YH29fCu0TGp72c+E5kNa+IqGKrm5tltm+D/oe3MluvGsQX7
KxX9zgqSAKeIvv3AM+losiRPcr4wPMicZ5Ag+fW9Tt7bN9L0oA529EtWZJYNUSA2AAJ7r+Wt4tLi
YFJhVU0Opd+S0lTWNiUCht42Dr1VbGbI2DLqlpODPVMjwN19tmumdNy0l+UA9cdR7owj2VM+rXMA
f0/ZzktLetO2ceitYjOLOrKoE6bCzvAlycwSSkAfbez0VXjK2Ncjtx7JwW3JPvUtUwGQa5NtS4+3
Ck+7i4fYnHl0KhB3S/PgNs+bYtNbxWaHnIPCSkjYIqU+P9PB+Dhq39/WurtaMUn5bbI8QZoQkbSa
AI+M/W3bZHcVmnGtK51zdXnIyJudu6tL8e+mHnFXC2Y3c+va4nPF7YmjJRFfpoETrG1tryKTTIkZ
zgQTSq47a5/MoOWGqXzFUf6bKXztJm9aH0Nt3RM6Q0CWHVZb8E4b53B3FZdJX7ggTloaV7fpjNJg
27bHXcUknDeQQcuQHFQ93zZFAbvlsK2vVwFpdv4y+YHiianEpopw2wLvriKxknrokx4sODuTs2up
GxEl+21PvIrFAK26nyQjsbi416W+E3N6s6llZxWHYPpMDYA6ObRJlj1RmvUeYGO+bW5am4qnskNX
O/EK60K+7fy7po22TR/OKhQnKTzVSRYyOb+LKXtItg06ZxWGFoDgriNvnHtb6yuULDJIxcatq7Na
HiHeQL6jaOMwNUAYI4DbO3Epwt/2IldhWMZF3pvTZVDXBjwEu4721GZvW8KcVSyK0hNz3VJ+WMek
a3lkUt8mDtjxjc++CsgicDuouDQ/tIsPvnA6qdgQG599FZZNrEwyddi/OnnXfkSjhVpHeIMzbYyg
VWzGpplTQUeZfwd1LAdKlPnz1aZ3KlfBWY9eUow98VOW1lVSzKRelRgOtjW+Wifr1h29jjLbQ12e
PDm/IQN223IjV8E5Z4LUYWqGD6LyUakt7ckU4F22PfYqQvMS7qcrmGVnZZPu5sXLjJiB3K2Ng1Gu
wrQzydlyEn5AZ8jlJi8oM2pt+bTt6VdROlCwKmxtMm9ZcLR7EqG23XVLuQrRgbwrzX9l850Eu0SQ
DukGpblxrKwC1Gtr8icnGi90fQUMG1Pdtl29XEVnQdYoR5lMW7nfP5CMaR3dBFLNtt5ehSaVppYd
VdCGx0CNtwMaituW+55t2wixik7XbOK8VIt7BLcU77tRVudZt87G1lfhmQPoYSlS7jEem/IEZ2Y5
Ryqet3W7WIWo5zVqgkzNTBhhxxFePB8SN5s2Pvs6RqkCmHXQucc86IerLl5AqPKZv21CF6sANaPS
CLqqdY/+0JT3AeCGfTFnauOzryIUo1U6R1FMzWJOoqoj+uJkIA15pd8vPfCLw5R1AlDFQleR8Yrc
Lauzr94yLQ9UUi0hJVDZ0WpSd9sULFYB6+JtUg01flicAPCwepthBM9oW1zhbvjh4gdasD3pub4o
6tzqsZWtOOcF7IhNUbs2HpvsGfEqUIKlhml4dIx2uioSb3rY1Po6Jwinm6AKu6LAa/DdXTYq3Cdy
GLb1u72K2q4kZRFfnXtEr5NdGXkiEG8p9bjt2ddRW5aBshWjp84R5lRmjkmMlPttGxl7FbVGZYjW
9OiZMhsgsDfIge5M5RgbH34dtn0kDSwdhK1t1cfW8PGG+/G2JDVuk38ckiQEU2eRXur22uSxNaby
thl9ve3L7qcUIcHJYYYx4JinJWB3ahORKpASvu2trmLVMa0yqPC8Hh05te+curK/J3XqbWx9Favp
GKftFNMxE0i8PaUh9dXArm/jmFmtsPC2hYeJkjHjz+o4afAKnbu4r8yWl5f3i9lynSlUihnhg44c
iLPgYCZQnYfRN/Pzpn5fpwpJ8vWyjoqko8rgxfSjUAdKRTYOSGsVqylE2GSAiXqMHVi1yoQKN0Aw
/LDt2Vex6uZt22ce+EfHGe0rtmPwEW3y8re1vgrVCSpQ7w8mwZT2w5sERO5+EVa9bYVd5/WUUvgk
I2n32OnqqTUceT1U0t32yWStt8E59US2Ht2jqepv6FeDs1BZvbHxVaTGpY+4ZPEdnDuOS8EvXofE
oJxoW6+vIlUMbbpQJuIe58pM8AkWGFfIst92Jfe3P+kfyRq5zDrK54UL/QyjTRlJ79qYBbjYTQ+/
Tu+pEiNoMow+x7od8Cz7ggIjKHbbQvWSmP3PTJPIVTPYjcA52llpYlSb3Z0PtWvbNLPO8Bkjyh6F
TajKvDTe4rKcsIn7Qbmxa1ax6nvUzoyCIYlkJ7nJqnTamSXVdNs6fhWrgCop1cyJJnBm2DYgfx0N
P5GvjPhLK7+YgdcpPn5mp3Xp2NTzUksXTn1LSRTAkjOcJH/bZnKdVDl5SblEDVOZtPD5NJbZPQZl
MKev9P7vfgP7x6GTSgmkZOA36IK6uu+iAjxVXDH4oTFPr/yM36xT65SiBJgug8alsLaZgAYkRvzM
Mq6/bnvDqzW2GtMKFqLlHF1/SK8aLAKnnoqqTd0v1llFJZQ520Arf1wWH7V0d6kPHN1o00qCN+7H
3rdjHpxlzzn6cerxERhhMrHyYtP5slhnFsG5HvjAZOgkEtOHxMgAhbGxN0WWCFZxSwEZRUJycY6z
m+hDBah3Jyjb2tj6Km4dLFtuv/AFbvRxeUW9UwQ8ulk2bbZFcBmp/5jtk0sdiwe78zg7zJVkFPpX
nu9vuwgT6+wiS0U6jfG0sciWzbep6V3K8av53ZbxLoJVxConj0aKqhFeCts+UDYYXHWgMjftWEWw
WmVHJFw1N20uXI1xLvZG5nUvEEbsbRmAlAr92PMTJHWME7TfzzOsQ3/xcCyN0tg21+A+W7VvUDFd
+cQr6Rjqo48t/HYp6vGV+f6yO/15vhfrXCMyXcfUvYzKXoD42xXcwOGQqIM3pUgFKiAoFQNXlfG2
IPBXm+SRGwrKwWECCq6D973smvtaW9mmT33SxX/sKj7asLBEHNBhZm/BuVNAblnc7W8apv4qgN1J
u5PZsEmeSUh4z6qOk7Fc5Nttra8C2GHAzPKCXO9NPd5wq6iOS6e2pQdiRf+xZ/zA6lDCOO7RJUOG
CmWMaPDO005Em+7RxDolCZbFUsRMPZD87OXD4Efyexf4285whL+K4bwSeoQ3yffJOE1vR6A7b2Qf
F6/EwKWLfxUDqwguwQvm3oVh0tuWehgNylS9sqi3rYjrtCTfBOBoVL13DJSuo3OEVPitYqAa24bl
OjPJoLoL3QtKEKcDRxlRAHc0ZvY7m4blOjsJ/NLgy6YOjjhQxH1ZlOZt0Ofe87bWVwErc8evksQP
jj4Qr70BIfx93DV609kcp3w/DvrepCTSGkRw9GSbnbGdlWHcTOO2yWadnlSBDB984wK0XXKSnxxR
fk2wI75s65lVwIICAlQ62PS7a8wfSAhDwJWRvPm0rfnVkutSox2k3hyACLcv8psFGeIuwAG66QAN
6e+PXe+YVT9hdYyOM1cyd3WuApzgndg45FcB64hBK7uqoiNQuOnUmjra1w4o/k19s85UQv4X1JK6
YbBqyoCyaxpXjSqCbT2/zlZKe5EWVCtHl+Po4karRFyTnKK2hes6Y6ksKCu7GKWOCRTHg2tKca+q
QW7LOUC9/ONrTZMoKGEcAPWvTfMAGzr7XOKh/7Kt41fx2ol+juFRGscU5jGEqMw+OiP3j9taXy2w
3hTUEQcWxjEJYPO5oi72jU76b9taX8Xr0uTCZHOMzANvxmHwreiklWFtfK2rcC0ro8v6oIiOcV8g
FOnm/METufi67dlXwTpPdT5dLtmOhSjsu8Qy2nd8ohe7ba2vgnUxk1K5w2wcx3acnu0pzq8jIGKb
DorEOp1JelljY+6MjtBj7KNusvs0KutN50Rinc4UldoC0KejIwqK5mDNsC9AVCTbZrF1SlM0uggn
cvwvcnRw2BlmdtI2sOZN3b5ObEIVMsTO4hhHVRXxcm6Lpn0rIrfZOAevk5viUnFTGgvjaHk5Li9T
68ba2UNqbgsoZxWumccusJU8f2kqd88RcvRRyDTdFlDr/Cb8dXjPEqaaYe7am2Ses7OMp9c+qi7P
+IsNpbMKV9ZpUDO+wyw8D8UZibb8kLsa/PqfX+1ltv1V86t4bRq+1GZgx0c/GaBMRcNkYrlyhmPe
Jqi+cV94y7bgdVbBSwqbX5RywtTVe/jmY2FTYFT321pfpzulKLYwQC1MyWIS16aMZdjxjb5t+yf9
1WJFLlVglHF8AvGk5bUpHPc9REy/27axX2c9JQHGswk41EkNVnR0hKOvsqbfODvI1VKrDFui/qp7
cP1xAY9mhGa+1Ony/c9j6DdDdJ30JAcnSS0K0E9eMHV7lTj9vkzybNvUJtfBm8yGm9qlcZIDu0uA
2frUZs62yi6xznyKksCIDOFEJ/B7UMLtzHBf5NjF2w6M5Cp6TYoOkj5X8VVuG2a1byquxd28m7aO
+lX4jsDza8Qy8RVCIjMc7XG4VU0ebxyVq4hdODRNpWl3V/2gpIEBMG6AiUDu39b+OgkqHypR5oPf
Xunc6XbIDdpdBa9k28C5cHz+eYzZOr6LUjt2rpoM6gf5A81jLpTedny8ToLCe6gZl5OBgrv5OKPX
eCkgnn/aFFFiFbCdPwJvS8vmPApZ/OVYWfOtgVz32pz/97Tyi1l/nQWVo/CYpT0052RWIr5xOC2K
rJOnhMD8O4MiMwIKfPoM1Z9fe/Iu19rwT7YFXPlF28K8XNBVQI0T1Fo1FiNAtIuh7gzpVWMFNXkW
3tFzjST70lYaq7Fnm9MsQmMuXfsabSiQ+J1YosA8Zuko8i/GJBrqwhbpauuTd/kr4HZF2i5P7jR3
xXWF16K88xIkezhX/Sb+NFRDO2AFqfupe2u2ENIamLbI08FxEc7gQW2NzQMKqF1n3wxtKA3cPRim
+D1EWw1MWkoDv2dTz130poa0NcHEnxZQp9DyfbW3ZJlHT7g5ffeu5t52MfYZOaMZasIBv1Cop9jE
kjo3s9N9wDBSoJwZeEfnwB985wKvLcca8G1RIGT0kmFBL93JgKIB00jaZ7spRHXv11bQpjvdSVfd
1rgo2nKn9eT730oJgf3eS5zWfC5VMdowzyw8zXFYg7LxOuCdSQwAWig/n4czHpO2bTGb+dL6suCE
xFqhUdqkzW4WU2SWITnLtoeND0xx1XG0E434glHy1ffZXCnnsYudnhZ8xzBssL/ORYYJPJKl6E3W
V3l2H9i4t7AvCbPhF4pkjQsedHdxs/h+Wjxm4EK1jetmqjGyO7Ae7/pBFC2qHIM8g7cgSG145fCo
XUzSzrSAtU5MyzE+lULNfQVzTXGdF45TWU01ZyCTo3Wo/Eb3w558RtHpHSV5sxA3c1bgXfEQW6gl
jKYK890JqlQRQ6NbesPhMqTyIzfdWdxtNJ9H0Wv9fkhtP3nfRg6mbMgA8G5SoLb2BNDAELFIzu5Q
O+5faW8X2XdlesaCSjg2FhuPkQsvtN25OI+waE/8VtZpLqMeFmEGwcDC/1l5/NxDFZAmR0xoXKPf
zT7GHham6CuoTWz9oTKejUUNaPq6ZBHLVwQms/FNml5R7qmiUPgCswZ3tWg0oL6bCgQjAYZPOGkP
1JPXwYQIsh6D6UamtbC6Y2Z6gLwPRgAE2dw5g0iiau/5aalfbM4bhid49HPa71WtIlRPQ/zJBWno
gV9XfosR0mSYdxBY1VcLU6b+1ma93cC9rkoIiZVZld4tRey9/eS33HcigQLW8li62GC0lZsPgR0U
8lutR9DnIL6Wr/YC0l7I2QP7Y8XLO5lbOv4Wu66QpxgQrreEsZiSNrqbilrlt1rls9TDbpJRkMfP
Q8Kgyu/kkgR2eg1xZkrB2eZBl3zsmR1kjT9x8mAW2pGr6+sii+ex3ZMKGWftHl2Zqz+6htkvL5PR
jc17F0mdl4Uq4RAZaKiQanlMrIjleF+wMljVrtAelL6Q2cOY2rAGo5k2x5F7/M6+8swRwtWJUke3
j0JcClP7neKwBkFyDDVFNaSQA0+B5Stn3x7xHWRZ+ymtFNkLx4nNXAGG0x7zsQaWGAxxEC6GbKF/
mjOIq2eHqTR46uxKu5/EbKjYDoOx7CTPpkctvxeqE/VjmvR++zzVZW2VoZwwVNxHZmZPnyHfZwWo
ttls0lMROWMHgaptIEWF5pCUqXXUseuRJpDPncjt2xy7wmiFhaxaMe47H/fjtCvQ/FnP06Bn8+Dh
JZXfsZwTRue+joO6OHo5B/1HywQcft+OUNnrME+ncTk6XIR4bxPIDOYXXuugMXdOvgM0laVBBw9D
pWyPbKuanBT+jldN+ksmsAkwmrPJRBtoxNVkD6e8BesO+598zfiNmwiE4bZyFhNAulSsF547+jEq
bh19Q+o9Jo+5V+jhTY1Q0j7RN7H8WviyROqS+Y4fv2ehB7kaFj6EcqjsfVnps9/KpUX+jL3ERLbO
UkrgKzlWNiaUAbQyKF+rVldmZ/f6uUd3XBm71kkTzFYF7ioFVFVP5vg4tMwzd32WFBd4jplakNPJ
J9vHxRL4ZdjXtfXoJVKhmi/m1EacI/VUfDQiMMj1I3v7rJj3nRMg5rmZvWbxDtrqG9TvM9kjZmjb
FZhw0rUtOYcRZ2NYmUuznssvToGu3gGVmmgOJ5O2kw3CLhyaKofOECeIEAf4/kUUTfIz8LGiKvfL
mCkLbxC6oAalLG606SMis6B/U+Z5hkM2MbMk908Vamm8elZsGemNXYNDnt9of8zhwgc9lODlTiwL
7ypsLYWSksPL2YzMfW0bZQat1+Xlor9sLh/XoVoETpZGgRfHywxf/KLN1BzyVaHqnLjy3xStjj9F
BtLIMpw6ZU8vCJ6cJQo9YWfoqLUOSEqbeqvSYWFMlbqStq8BzGIG120IS1D7T+ZgkboaBz2O0dAp
Zj7pv6fRMs7tEQr7ErxnBjQRD44yDYyjaWN4cU+d24wXjwqKlfkL5Namu4mw05rXWest+l1VLP14
J8354kxUbZ46QEB5ReaYhw3xuCTvJ41QF0pNj9EILbgjVFrDfLXL6QOzemb8NeDzRCuY2SV5CnEW
iOQlC4qqe9f5g6jjk6xF4lu7tnDb4NYxMUm4+C/qHEx8ajXQ+uF/p2awxylWNSMyQmanJ214I1Oy
lK2sHoSr3eEcBZNyHxczN9GouR4Y3WxnKxVX/a6jT/zQsGJBlgdb0kHv8iTG5h16SBULZOg1SznS
zsRRfxmTHuOXJotk35AODMR/Dkdu47NPQd5AisE/WWTiozUGGQa/tqv5gAkjf1iMOpzA6YLq6peq
wWXBOxCzE46FnLMbxx0794nLWRG8TRcHHDhvwsaWEbpum1Ycf/ku7bkLpqBrX0ZO9qFYBqf66tlp
c1Hz4ti1WqRYneV+TZ2YZQApklukH+M5jhC5xb7B3iecGidqz2WfgEsNpSCr/ENftKmZ4zY2E8QK
rasUQyuagcWfnJR9rL1LwXZmzIOjY1jUdcCAGdhBAVrHAlHidjsnyYBCkw3sZN2y55D+B1EwNx4b
oPigvqoFRBx4c5Hnx6m1dZdj0ShF9Klcgrp/5FEuiPVoKMr+Rpt1bz+4yP8M8M+oP0KvxD+xQ1lz
cdpmsPeiJ/SFU3e2kHzax0Xyfthwj3XwXnnJ1FHy2Mfzp2jxMAeFM4LYEq1FYtbyzliIiUdzzkg+
C5s2QBGHcth1Csw7WQFhOmyBsGeAjaexwn1kaplKrKtBH3svGNFySO6o4gP+fJlxwXrllKxSHxeU
ad41ouraeUYiMsmvWGUy6zHvlDO+SepSjPcTiS3JNalQHuV2fD5r/1rhrFbfrQYl88E0A88ZwnGw
kvoqGkU2POcN2I23gqTE5GnUBs5WrAqdNX/I0z5vr7iPTTRUeBP49IfO5M70G6J4q7IOohsnVyNB
yD39Lg9amw39GOvGOc9tplPvqoyzgsLTNDGGMrSiZnBerAGFJ+trHpcf8MdO9A8ncoCiMUcaEW+B
eG7bm2kpi+WzSfLe48ynlnN78UdQ3qwG82GqB4pORNqlwfs0TTOkiXwhdc6dkQd5/smGLpW9yTmE
QC2ZEYef474lJne5EwXocCYrENRQWvJljGojeJwhBEx8PGnDRLJoAuo5cwntq3d1Yavkyxx0Pr8+
U30+v/F0VUDtbotZVXexMWeY5ONEV89iYhsZoibxzHPWxE1725lYak/jgL3tneM0SYlGMZ/t8qrA
wQYbnT3dh4FsrObNEI1jfsIvjTAZTUrlG++SBlb+S14oPZxY+doprEigs0KWRY9RaWV2vzfVmJm3
nQQy/aFqqkIyZ/tOs7fSwW/eT+COizO9vBAE/eIpigoGly3Zo9FrxdHzkAOFPoxOa+T7EQmw92TE
/WRfd2MsvasMO3RBKcIUFPeiWHI8fuXC7PNuCubJ2dVVN9SsNhcf4+Jm/XBjmjpxn2DtlWO+iyAy
q/jgW/4gnziGc/pjNo05M6GW0NaOMLwd89T0pe8dzKYfUbtRoiz1AVAD+kI2n6gUPD+23EPZo0k4
ZoIIvS6XykXshxWWj10PmeBthLn2AiMd6jS/SUupC3JBLJ2rszmrwd/bfO8W9yPJV/15SBbuWN2k
qNFADTyhe+UhGHaRvPu+uC1NrkT2jmtkDQ9L+ZeHkNxfzJuoc/P6a+yWfv8MnLy13lgFu2g+4ChR
ct/ETZ+jDu9VN9662nabs4xaxZxvDaN5xitkTbdUkEKgCN1MyeCvvE6b6einy1i9y4lisA44PdpT
J/ioeeOOvWzYWl0I/SMnRnZQ3oH0t5f70aWjq2I3GJNpZ2dnjqWBTdyN0irdRcbsBVA3bdcQrxxD
/ObYUKwO9pyytYw6k/F5YkWE3lJi1sZVGcx/bTtEEavzHzsirsYuOReT2WJPdc37vKq3FQCIdZGU
XarBY5+0nJ0an7Lurfbd7DfR47ZnX53rec7StZWo9bl1U+vaTors42XH/MpFF9zpX576r6ukMkfk
dWwk+blOIgc1OGJKmIqW7KKzQy4SpWsAF5Fnu7bBsJ9L8hhNmNovaZDzrZXVsXOfMpAUB6ZsvdAU
ySbAC2jIDhEWgl3KD/dyKH3+QN/IODrZ7UXDleWN7YWRcMz4nsxmDHbxmFoJw7rnTiwb0vk1EM7l
oOwXB1zrQi2SpWcVZ5M+Bx6fD8exC6Dx4xbX32tTWfk+B6Ly2l3wb8bxumxranM8Tv3cn0e4d8Z1
kdaB4exFapn1PkBJz7e2Ey0SgxGHZP6wSyCuzSEpcpaBzG5ezBmFmtBISxxldMcJhVB3FaBFcm7d
ERfrrqmomMMhonIjGDgQwI/Y36d24bIhU6oZfAUtue+b7g0Jg3q4BxGQ8PHQJ36LDoPTCFSWUc5X
NeY2Y8idAzqDzNvbXTJrZkzmHfuUu7E9nca4s/S7su652wgLdyyTKYywMpg5X7N8v8+nVjgIwnS7
xH2yM6MZ0SSieCzhZWxM/XgtEQ+N96XvxvDAct3rKt3/HRL/P7j140unhu7lX3efm/5fx6H69plN
efU/Lz/qK+j9LkXD/r9+/Nf+P/89fqn3n9XnH/7lwAhX8+Pw0s1PL/1Q8Fdp6L/+5P/t//mvC3te
ze/m5uU//sfXmk/hS2sxj/UDjv5SFfl7hP193ankXzd19/L5p7/1nxR7S5j/dgPXC2zXRKgCc/7/
QOwtW/7b8mzfDzwzkJ59ybv4L4a9FP++7M5IC7WxhwRQKv4bYS+8f7ueawG4t2nR45//rwR7Xzjr
SAF8hdAvnuKnwMO9iLTIOiWsgBuKVC6tr/JBPTdCOhy1xmOVOZ9KpArhXCzHf/Tzw3/OHK9h7C9t
X+aZf6RE99aALgB73RN7mjcBHuZ971Agu63xyyz9j8aFahSZjmP0WBXZX41r24gy6y28msuTr1ZZ
AbfZIY0hfuo11B4cpjcG5vNXlvBfrSOXxldLbOAskhOcIn6ShhUduBGpPxcV37Axht9X1qpfza6X
H7G6QdP8BOOSD/pkzRdOuc6PXmFGG651L42vllm/Cchk5fvnkZw1xI5SfpiUScz9d2j+Ysj8rm9W
l2c9KullTtPg0Rtr1D8dgiRsLsnOT14jil8ustaLHE+/rnBU3ASwYcUdH3OcdFfoprnqnN5CmJoq
7CsRDjFr+GKYXr4hh+XyA1c3aoWPQFuhQXzMhuF+iYuAQydOq/7cX7950euaRyeAx1g5rvdoxu5f
RjEWu7pzPv657b+75FddtYrf3O+wRfTD+Ni31sFuMeJxMulHZ1t98Jf3dbeELV6o/PJVd6DMmJ35
VTF8jaKzp478sw6+Rmb0yi/696Txq4dZxXtbW71ccO0+DhGb/EYfl/jGKJ90dufiTXNAg/l5OKHb
HO3z6D972OkqQpY89OvIvC2DnErcv/+nHTl1sc+XA9Bk9FAFzwej/i6i4JUntS7d86snXU0ept9F
5ZSM4yNO7LMQX2ZMrS49IqYbGNaWnslaz0Oj8/dLezSGZmdLFXoFNWpVgET6tUv6v4P9V8+xmmeK
oIRnYc84qUvEvToINT3nl+pkufTQsqMTtI909DGKj9hZsSvd1vPO45ou67pdJMm1UuqKP8y5TWSL
EJPPnwfW3/m/v3oy+8e5u5y9PB2MJn1syzEL7c47c1j8zKHzLhdZE8Iy5XaPq82kad5aRjGERT9W
j5dTr9Hvbnuz/Z42wW3alM8APp+4ELobgvR56uP3Rs9OhKrr2ZquOXvk0mi+8S3jjsPemAO4/qwi
8R5N8Je8NPcar92usqa/2rE8gGbdB0lyMxgIuqPoqvOz62RZ7l01vWVfcG2a0WkYvBsjiXeJYV5f
eiy1oj0KvPt+HE6LtB4zo/8rrdq7ipq6UNjtVTB2p4R7vtRlD9oa/pGzpv1cFB+0oY8FRpDOyRC4
4oG3i+naSZtrIGynfuTLqxjvhVU9FUUDjySvdvMQPVyKXP78Cn43C67mcEuXcYsyqn2wRxa4ZJqm
0J2p+B4Ku7wz+0oiQRY9n/DZK+/8dxPVemKfFpZ+DnUe8LYf7ZR7uLY8/Pl3+U3T60LYTNupDLBF
PUjNgFiUG9pNsyGngMl7XQZLBlDuk7LXPrQtOqrEje65t33683P/Zq37qQjW6Mus8Zz2wTJ9Sj05
wUkes6LL3mQtIKFt/X7Z0v6wTarE7Ml47h/AwzwOsrjm7O3hz8//u35fzche11tB33rtg9EaQ0hJ
1NOQBXL/58Z/1zmXH/qP7Z3hTL6Ribh/gJuod4aTo7Drc/OUK9PeOG5W8yMHTEHTulb3oIz5YTGo
F7Mvt/x/fv7fdY794/MPgetUI6brBzx3Tggyp7vi4DvZtqdYl79iUc96Xxbwm6biYivlmiB+2fbg
q0Atg2ROzWToHqyASjRupB6kib99S+M/AfU936C+DVboQxFZchfw5DsuzDfFqlxXvmbCqKjZUO0D
56NflwJZXp2ar+yFfv06fyLqF3Y3Z7JO1UPZc//X6WbP2VX5ymT8u8Z/itG5b3Ofxu0gOuIWXHY6
6uf9ti5fRWnkTN2QC59Zpu0SXBTC2XO0/lpuecBw/nkll+uq15L7fgdkhXpAVzmEzlIfxyJ/2+bZ
DQVp37k/uYZMPj44CEE3FLb44ifOfu+6HP7kl85q8u+Mp52oOO7e1leroA1qL861VN2D3TXM9lT0
hrV8rbD/N/sxLsh/nBKUnV5yJYzmgWP96nNVksWzeAsqnDHyD1y3m8ecYbYrqtbmoC+gPLmdo5oL
EuuJLUP7phpJaF48fNpkXIn7wvStkKtEb2+4lhMOWL5vkW1/yxEnU7thbcHcXTp8NSGovPSmyTDV
Q+P7LzGZCOEwvlbp8+ttiFyX1kZDGXHIWPIyvdy4Kp3OI+fE+2DK8eDqorsdygR9eWP2m76LfwL7
L0oD/uEq7mEqyD/quPe01CaWPR21Lq31bBlxAWOw1M5uRI2Ip8LeZ27+89j89YJIgdKPo4dUrXYp
hlk9OH6S7uPFKW+kVuW+Hyxr04Iu1/W1Q+b0/Ny8e0iMmi+GyZUHz622ZLJfuucy+/1jRY9a0ah0
gjmIsMVGkNx/c+f4tY+di4LyVxPRT/W1E2mSKdbuh8AK5BkUjXWjdMr9eMBOvG2WA1ddxtn3k/xu
xsSLFFu0ByBnW+ACl99uNXXUXsEs63bdw1L2TzWZEkMVfP/zm//N8rCuvcWuLruuVOqBpNKvjSm/
mf1r1p+Lg/OX3bYKbh1NYoj8tHvI6mk4W+3sIo2tAr5XDbJB4i4e902GBznPvI9uksi9bskzyJms
rnFuDKT3FdUpWNBJejoY3nJZb9yVqU9xXVCSeubMxs6IonLXlBQg1lHenRbbLQ5VYwanInHetWNU
7q1Ft3uj9O3DaCxtmPiJEzKrx7vRUuWVwve6DyYtuJ0rlp0k8+zRnx3ScIsZw6w7pPdGgLwXHzcp
9PbiP+cI6vnyi5IjOCv7bT1P6jnK9XxttdzEYqedD7Nvfh3mPtuZ2oNZDrYoXDT5Yr7nmiftBs/e
WE4HbXNLsJAXh3F3/DKlpF21ZbpxtVnXr/baKGZKv9qHC05mP8/5EhrqNX7PbxbmNV/fTRpfkkjX
PEwoy3Y4xr0wNasXz/U4c/CpSAozLjxCK+PLY6mT+JWN6W9mqf/N2bktR4ozW/iJiJAECLjlUCeX
7fLZ7hvC3e1GAiRAIE5Pv1fNfzO7oj2O8NVMe3owRaFUZirXty611jg4hCyc8PaEUC72fY7xNydS
3X5m3zElwEK7VFszW9cVD0l7goPA0VE0jBtmvrIgOgfTv6Qzl2LrikEgPhKvPcHxG2dOEcZnRxyG
oXPgLHu6ON85Bz1/iItgPkOwDFYk7U99291ak/8gunn872jx2Tdwke/NsgIYrpu60ySU+xYaV91r
sjZZzyvyvZQyuIh1y9pVOpBLeyKCHKd2+V1W4Rd59md3f5EjmRYQRziUtCdTS3Y12BZ+6paTaww2
f8XN+uxXXIQ864I1gDkEfmIYHDu2vTPC6t20SbuE87c65N6lgNlCR7+YhfETh997PHvLUxl9R0KB
V+dSvrwGGAgbW1zbqY2NbYmBp/57nX3vUrxcLZPFBCyuXdaJ8bfie8Wwdz49+/fWH1Shs/gYlj3V
47BX0fReuNH3cpZLowUGCFRnesJPAQYXkyAvKhhnwC/wvxfTJ1vvpdOCiZw1X8LIP3WCEpxLzx7I
Pt8h35+/yYv+gzvNY+fXip98THSkph5u8gVjgv9958HfI9k/G/6/si2DGVxm+5afOjK2N1OOg5Qi
wiyqBYgkwYT/FHfB5HwRED5ZUpc+DJC8mwA0R/8UzpgajspGxmFonBs+zt9RPZ0f1sWqdaKoYr5H
/dPUQvrBu2eHRR///ag++ZIvFcyFnBbWwngXPT6nigvSg53s0+6LZ/PZ1S+Of0I+QNU3Wtz4Auda
GuqHUdDvlTOXAmZMJ5DOldycdNnEsN6GRUrrvf73U2HnJ/uXvfBSv8z9IBQl5k5Pc3nUQ7AlYZXU
84bpx1zkad9ez9JPCd3O6oO5P2v3hQDe7vJ90MOCEX/qDoArbtb8C+nYP+dlf7uf88v3rzfaEzOG
/UoVnMJ8ivk8J+Fcp7Sr4iVie5IfcVDh2dsAoJFqvNHaJE2O+Nh527lDs/l8iNHBt/W/H85nX+r5
5/+6l6ksm5XzujkhOdg0tY9xSYOpw+9d/CIuaG+QLUrJ5gSz3+ug6Q4Tc76KxJ8co3mXymiRQwcN
Izd1Cu0w/Trb/+1VW7yjOS8xr+uiB9r5y36W7U+Rj48ebZ9bTcL7eVndpPUBr1QFMLxVVchs5Di3
akYqUxcA0NuResVd0+PvQSkT7JqmfZM9GWM1sx84bLh2O8iavveELrKEGYf/vs2NPjlE/GFMdLC7
G79CrX2SA14qrlfV8I5Qqk7dXF9DYYyJCBR2cbSod1Z8x7gL4exSeD3hBEmO01SfgmJ+t7b4yafn
bz2bS9H1GvSN2zmjOuVzlKmoPJV5+9Vz/+sI3Pm2z7vNv957OYi1E+tcnyzOLPdiXulD6zblNcM0
f9xCSr6PVN+2SRR20DRjuOlGu0N9v1oXCsGprTcYApVpOJX8p5DNeAxdTTaFROtwQCWIWQj66LOZ
bfJh+piNO3TpBGxtqmAgu1Hyeyfy3qWyG9qTfLB6xMMfoM9iYouK4nvR/lLVLaH7cGt48JywirY8
0M/+UH8RkD+JOZeS7iD0UbnWQ3WqQv0RtdEr5V+E1s+ufBFwYEdEA2Kb8lRAcQKoIzeZcPovKsLP
Ls7+/yvjByb0oBaRJ2UnBc1MR9MFpjNfRYJP+j6XbhaudoBwpDMuH2zGZUyQ1aA5dqftHkfuChIh
bL4Zad7d89YuP6KAbpUXobLfn49NKrqmovYhv4fshz/Dc3HjgxJRRNAjTCJp6APWabKKxypHb6B9
wWADcuS4ctlDPnZZj+4kfhOA9hN+6g+b//1aWnzH7/m83i6ynok4DJ7PdX2aV/KzahBaifPVYv7k
i7nUkeM0GlqNqqlOZmxwVj5vGsm+951fisgx8Fpwp9LVKe+KY8P62/arIdzPbvoiALnFBAUWVAiI
m2j5YDwZVvX107ci56V+vEaAgQscVyef73Pv1H1zP7/UjTeq1hTkwurkjjVLI4yV7VtrvuP1jFfk
ciC8yiutUHDi6k13XeT2FX25l+89kIu4oJtOQdbpqRNZKz/BbGq7dTD1nn7v6heBQfhNyOeRVac1
Mk3aN9WNl7Pomxe/yBCgfOUO72x5WurihUKPm/Tw2v0q6CB0/SUTvRwEzzGd7E7rrE8LPKU3hYlD
IPk333oqlzPYlUcw/4as9kTLqM9g/4iMK8rZ7ntXvyhGVnSdCk6lOkEa96JK/VND/Zn897XpPy2I
vzyXy1lS4FGrynItT4Q5WwTiI5a9z58Ra/0u3JPaQC+27+f9OUbP65CJ4YWjF8sWliywlFk8lNjK
uSvGNXOtuzVgAEz9b7d6xBVqNIbd2j8yXIUPI6K13aH3G3tq2bv0KAuVVi5e0ualQfUJoCpmxQkG
vU1s1hMCeKv9XQPJP9mcQ/WZpdMC94SfrHgtnInssX90ELRr/mNumiAxwzX+I6sAxMHo0xAuP8P8
NwmfaE4hLLxFsXvEZuCu4W8z7wMuUkR/UMDjsOFJV4rzttDYDsIzb4vf3gXDgw8F/4wPItv7Uu0r
fB5HfORLi+/3V2/9f34PLknRC4ZyPh7La/y1ECbouA9Q9jC5hRau+t9j7CFZNu528JC/zPu27xM1
3uCzlfmHHdsNHgh2s5G0UJx5qZUkVUEea9MdBrKJ8gJ/3Jz3uCWAl/hYg+Rgr9AxeMkjTFq2L8zf
V1NxtChrQE/ICsZfcA+wrU2KWu0YfTU9i7n236SnrnI9ZKrTCYfF1lrQuB+uGT8GOEACaiEGmjex
fZ0UhGbzyjD1ZnfnR0hnkqAos2RjDQfwYTMMb6X2IblbrqCnTWuB8cE2rdr9+TMy+xpW/BpNgJis
JO2+2VS4HFAWE457IbwrT31ZSEjh/B9Fz79YDucd6W+L4aJcLUQ/KtKijAiG6RFCrwknUHbI3LOw
VAIum0C34X/xuz7ZFS/HlcPGwOUIMyEnCFePo988eQX/BosH28vlsHIHtXmlbV+duBXeHkDJAOrI
YPrmjV/sAa2dYdF4LnVxYvOqpvm6Gr5yYKXuJ1/AxRbQ4dDa9ydXnjTefTGDRGymAxYYkF0Z3v9z
xtNXdxNevVHsxEpv6PBFCfbZV3+RtdUziG9zmZcnmMD+wZmXc8qjvn1UPKz+uIBb3oQWWu4vou4n
H/NynhkWuR5vVy5PoRd1V1Pk+3e6h+pR5xLtD8jSrnVYygS4B5t4uY1WrEka7Vu3DxONhb+H0pd+
sb188sEvR50D7ta1qZU+kbJpr6GHqG+GPqxfJfEiRM2lyGxZf4fihDfzcvQ5rBwIsJZSn/x5eu9q
mEotxft/P9TzdviXtfvPZO+/ytx6cFdlMMRyokXlIz4HRRxVY5SUgyv3pDLRzonAJWCUfcfy/fxh
LqJFMNMlD+eqPjFdjgkGXHDaWH/zoPHS/iUM4HAOzX99qqbmTcNOVBH2Dbng+b7Pb+W/npQrTA//
blufump5pnz8gX7nFy/TJ0GNXsSGxTrVUHqsPA0Bec778qUz/ldtsM+ufREbmhLSa9LQ+hSN5CWv
ok3dDV8kcP9Exr+9PBern+ZhY+vIkycTMHWYQRsBl0d5j6DTg/ECew/AOXSI0+XG6RjsHZe7wAui
EjOCqkyFlXTbNILFdemo1Fm6MZvmRmayiLoUTQW6MwqUPm+EFwAE5hhiZlRXqci7Lw0kzg/hLx/g
cp7W9Ms40TYSJzvruPKrjUYkKXFWrqswnvUd8pkFAxX4B+lVXI04T0CqNfEXP3Cz0j+dM6oVQiLs
6v16YtVjqw4wqscnqrb4GYrqgausClSGbE0YD5RcAZepPDlnW9L9oap7249g4uBMvvd2w/ib2Nfx
O35xeGMvJ3q5Ckjrl/h0SHxhnk2/WmQMIOJPHtw5LP5rMcDuxIAg05enmrbiYZGt3aB5uj55fAp3
o6x5FkaRySCjBDxkqoutdpiDafIodLc0JBNAkmWODMeAI+IPOQMgiKjnCvai2eT0oFjpnqpU9pO5
mYxE07vhPB6DctzCVWhFnJoAGmj86ujSkEKb4Q87PbJGxS0f6GZopwq44zPxolDsQEyLTKQv9bgR
mDnEN+Q5T2ET3ZOapP5Mb8VgkETDghRcKwxkDOtSJ0HdGnC5WmjGoSaHIZ4e21RL6R4dAf0+W5Zm
Q6xynzzgPzYL06An1I7849ipfA+jiX+Mzdh+iLbsb1e3AXYCcIAsAgJhgxFuP+4stS85JIgZVkgQ
d3Og0VwOwaAAAueYY4h/w9u53rulE6aN696F1P9ZCnfJcuo4ic9rsysHMR8wZxeAi8fKI8REBZg5
3bsMzRi30+hdg37z4bmseBareIuatn7plOdfeawHM9jz+o0PWhccg0oMfpzB97ea1ANowrPdLdxy
kJCEn6xwhTl4fe+mmK1ApjqtTqIa+VxLWCqUDswVnDrvnlETBRrt6Za/ex31bsvB3GG7TgYHjkFL
5xUZrq3BNxuWDZhkFH8Bp9JTA2pK2TZVVgdBcQsXCHkrgVVDEX4mYsvyxzS3KoNZ25wtKlp3o1pY
ahwKeBHp+wd4bGCdtrAAMMrbhqzQt7gsJj2M82RrDFRXxYwpwbGweFSjXPbLKnPwnkru/CyHiKWu
tm1a9HLYubRz4mJ17UaqgKXgc427Al6p+xJbsk7BxipiNizFnug62HJXzW9k8t006rxoX2qQUYcI
M1iwPVfx2MgoI4b7J0h69U+hC5cmPQaCNo1ty0POyyLGfDeysmBZHsH6WMEFcwT6+260eOCb8LCP
DWIrxsdagGCGCBNI/YCqxdLA8jiCIrhO/LpcjxH20DszeMXHwPMmG/Pa/Qm8qVGoC/PmZzXacgPF
scmoJWTb5CxMl8jpbppwdhMUGe6L8uHIkfROPryXtRvs9dQWWb/US1IK4ksUJWP/h3g+3tCGVIcQ
ert3CQhhApbXhBnJajm7wFRb2y1sM/KiTCQ4UcAjVTwGEQJQu9HOw26t+3ZvdGPfc9/4h3YC/iBu
asAIMMvsHaag2Y9mRMFrUVK5HY0H9up3bhIxsTdmEqkC7WPXyWCFVCYCOKMW+qCj1X3riXSv6WrB
WaJLJA8WCxOpZ13sF2cZ7gSs2rICu8mWTGHfZeUQqGc6avfoQ5K+beTo4cSsXoI4Cmr3w69CBfdO
l9iz82B/ZSzaNWicSnojRFTlOxB4+IKqeq6uVhdW5eiSlnQfgid+G3bQQmcsYpgd9X0gRjTgcwqK
mqehH70e6i0o3eNIhHMWUVUJmLNCCI65JAioVgFLI5B01PqwRFg4czetv3t/hWIlrNuFp4M/k2XT
lA1ECGEIElTMQwfbD9hn/Z3L28JiDnwefpVOAOgNkggLwkeFplZlpj+tcRA8SktnTJsx196Fa88B
vGBqzeqo7lPrdRMoTeAKxHOuIPwWK6SDuW1vOqbG7To0bua3FuoqL+iBkCqYPsDfacWZBT6NFrSO
Te+2MZ1CqH0WAaTF2g9XXU+dTDUGTcwmJEO2etCbAz5WZJGe7B1BgzCdS06yfsBUWzVOUSK1m6OH
bTCVUQXNRwlQz3uP2bjYX0DsUZNMbNcleQMI06qP7cSaJp7ACIk1Xvg5nioHAJHesjRwiildeNQk
IO9MXgwONtMpUKviZzh2UDJNxD+5wHysgIJNXgptAbR07cA2rt9XSVCMdTYz12TWt17mcAZtPBVr
QscC+Ws/saQVQx2HMhIm9cDN4ze0b1ji419/DNNgXya7TscCo7i7LrAz0Nt5WD2MXZTfiUGO6JoY
AppCW4cpDBiEA74FVFmAHJEZ4B2c2bROBwhABEoSlZy+g6M0/FxUgOaFBv8RnL4cqXqhDt48670r
ZnQQABtMugbrqPe7No56l99yYP7muOIN0psF5/I6Z8VBwC54W7HRy0ik9JPTGb0Tni9v2oWqP6Xg
kOnN820Ib9WMw0vgFp/KTYSap488X5a7EUPOydBG409VeuFmXUbnxRuosweXxH2zitZ4u2yRzu6Z
AwquY1yU5AeV5S+igltRKi8pe+re1Y23xh5YfYlP7bSRdf4wMWwAyqvHOOw1GCORX6Y8DFu8ebNN
rfXfV2/xYqZwQyGb602tcYYRgjIKxCVV1xiTG257NfUgzyCtHEc3wBpdkXNRoAhq+PEhNs5R3Arh
Z8ZFbtdVDotVjRFNMeR+YgNgH5G1xovCzwv3vdVlAohQQiFNTyZsGXfIZ34RzUlc+jAmxdbkXEM5
b/YK07Fp3fohktYZsy5sE3X1fhFGbpU5f6JiKDZGULoN4b79BuKU3obeENwYJx83YGuR+4nXNMPB
XZVVXu5iqpdU7lZOVuP3GwC1tCbto24j1900Pa2RZ1lH7gI3YCLtztSXfAX6QQKNugHcDFCyEty0
xQ3fzGjBHHCKLaByeVY3FbYx5O6Zq6ST1m4INl07q0NFIqwIrNE8YyBggvQHh744b7wha5gfbUZd
fIxRuyQFbMC8GIbZo0ykcmpgRIk0jxykEwQr5aWCRnlCWg68UNQsWwQj9PC8nmyN7vH1n7WZkjrr
waVjEAKkB9Voa4poP9ade8Ts2r0nwbkD3g50N8/JYxcCZkw6dB/nzPYGQl3wLnJ43sfA3RV+HHqo
JBpWDGkvDAhlpLKJ9Ft/67i5t2+1ANOvwZpWttSxwk5yUA24RLnmzlXtRK9iLfleS885Alb6VJCR
JQTTvvuxo+4bh01vWnrVH7OMwa4amuegdcFeQyKH1mmF+RADBv6T55TOOzqgJDGtrzca6dyLWmS5
8U2UlmLZCD+0bz1uMOk9qm+AP6W7sOnyJ24nc1yxfaZnfWeklwcEkykdnHl86uBt8CsEy2m/gI26
Z13RbdwQURsrFry1IJyxOPpIbt26j7Za9iqByN4RMdC57KgB4dx0Gu70sztCKQzH9yRy6cO6WiSK
EbSxbR/wIyDgxVVb8gr9R+0eSuQmZzYfKJZIH+YPMAdZkEz9Is6PDNAAAF1gU0ARIAAzBC0TGU2E
GsoJl8ROfn3TAYl35B08H+KCjva0AgP52BhjbVww6f4SjNANeHDF1bi2t8gZ2WM5js9jX+bJhLH/
dFkLki4OU/dl1SDTwLxIVk5udGtyYz+IV02HIpJ/eNQSYFEle1p5A7QbpO3NbioY3Qm+tpjsL4Pr
uqEYac4JOu+NFcsx71BSJLoW3XnP7uLGjkuMWJnjwTg6JVNHnAyhVL9VeljHhFdVlRJPVoiFIAWK
Mgo3VvY3S1cEV+vSyB8eb8otRM48XpWqU5BIl90cqj/o4aO+sb24qhB3rywUJvBL5iTNc0Ch/WBI
MIYxp3hg4mZxGVY+RcbXstFg6pQuYIj5a9JxN4IAojKxR3m9o66LsOgJD6e2E6ie1q6/RL4uSwIe
25wsjoxkVvkDwii4LmYTGeINIMvMcsWB9xAr0b4qkofHEujcTYQkBtLc6lfTAd/ZLk2Xsapo8EaR
FZNcIwiZh1wTZBcmYleTKOAPFCrwgc/a3iaACYkjqw+PTPzOdc0CS5K53IC72w2x7R31GLWeggRC
obOO+/4NbNW4l3kBPC4rYdwIBOUWpAgF44ggQr5r9SYiEcbch6l963jj/milHyZusBKYvyKnNLmc
wQTv+tQZAShTbd4fJ0mLXTmu+trOtIGpHzBgNF/6eMRMfFJyG91Y0LKfTDO0Rx+wLHCcAxJHA16p
AoKKGL6mQ0aGrkYxAN+NpsF2UzqLQZRqipsKVF/s83mY4NQh2HO31c/h1J7zBk6OBLeQ1b2EG6JE
RswXI5JZ1+aGimJABYuzs87rhwzwY5Fq44HgFtjqoVxwB+icB3tIaITEd+dEL/3goI4Flu9N9YPn
ZmFThM/dEAxlPC8UGm+fDNcmn9bbGslHUreB92dFX2GNmTB6Rh2b94/jQlgSkpn/LvKK7hoGInQF
ix5MkgUCowli3kifvzZ2CpORgD/hRc4fD7YyGwBh3A2bc+DioQqzaQfV9GNUYNcTdaGuCs/yK0CD
aAqjrvJqAqV6h4+3AiirzodEAz8QoOI2OaBEP5u5fDEaki+DigHlTUlvpxXY3TM+atj5sv+DEYN3
v/JBwV2mWmTdGv2eciEzRUUb10CY7foeO/bQtnhQtic3qIRXjMFDUlmZDu6ZFSJUaEElHS2i29LO
TTIB/HuPUiq6BzlVAposYJLjTDLVBF8QVA881TXI0IbBxcXkARQYXthc63NN4jMbZWbWZO+QkGeu
I82hCQEmjujiP9QhSnpEIRR5iwOQeYi3777tG5HlEDhg4mcMsBK4+6DdbiQxSk6SuKaBYg3+BAlQ
wXozUOptxhyvFYvc7rmcZ8xtIJDHo5B/imIZkhGA/lhMcLCHSqne0IjpbantuG1GTrOphDIYvKcy
Lsa5vRmZkT1CcgtX91y+1pUsrrBRBk9NN1R7x4fzZDV1XkyBFdiuRZ4nnmNQPa622QsWLjcNnH4S
APa8rRv5y02Oq25Bs113yA26FPjuGZ5jw5K0dmliSI2mO5zR4uE3wtn1I1t/L53LU4fgiE210XqS
C45/gJT8pWrp3PF6dLLWNPwpXFW+a5F+X3Xo/sK5EsXErPIFZOAVWYcbyo1XQiMFsaz/qOAkcL3W
Xn43Gm3S0Yf+QSE9QZZfC3ltG+reUzbkGw/zTfuiWw3kgP74BE0zqgpUGvsRHg0Z76bXyeOQ1fUa
zSYThDioDPrdgA0KDE9pr3IcKcRyCYIbDnQqEgsdXvfE6uMAujgEN9ECviJYwbuFYuRAK6/He6H1
lhq0rHgxylem8JhAGA9O6H54YBvYH7n0oO1ruXprOcCD2qh7M3q3bFyi7byIOg0HWd70kOPFQTMB
ASq6UxMqwmPfmeEd0oAxmnYFCXCIGjhiM3ThM28CmqyBfA1BCGUE/mNkWD9Qgb3WIn+r+lr9Acxb
JsYGqQxmktrZApbKu0YkNZ9/kLzx9yFk4FnVLTJxmQqTAfvcI06jwXFDI2fTy7bKGjGPEAWN8rj4
DmRIDpZywQcAxqPyHeD/KkbPwseaij5AAmVoldVTRgfUsdbt5QGNrrsKU3jolaw6k1VgsFYHPoMs
7ZSZFUBZ1Lb2Hw0z7NBoRCtPT7tl7uw9XeH8UsufLUE9GmKkclt5ywnlUbBD4T0mwRlPZOvmpRTF
radGvMmmn1Cd8fll6EkAP3b0wLDm2vC+wsnzFaw62L3wJPSVrlXPxhTeKR8MAUwYOMuxNWUmCoMp
94ryAxon9AZU3yVrSJBj9ih67e164wrvCvzbeR/mdZNWMys2VcOXqxzeN+kETMuTQrvhmiA1/V3a
En0kcI9347BE8SD666opn/DMZFp77e96oB3aSZHNJsVxIN0Mz8sQPiAhO4ElgLKZsncZ1Y+D0uUe
w7xBopxJj3Huhyhzc2w1M/j5wF7foFYZYiyWa4X4kk+lBkZ5rfdAQDaAyJKgvLbS6Y8OND3oN+j5
NNTh8iOY3XOSYWgylBIu6rBi6Rp/I/voGNnSiyvtBIdyzC3+H3+JVwuDTaRPJCuERLM7suKZRiIl
ZXgcauZmw8Bfue8/eZ4/P7t4XXcweTFHrgR/RKsfTuFaDFs+SBYblYf4Ov00t3bb9KH6bQvw9WMT
TA1eQ9IcBK9huKkHsgMGmScoBrq4WPgMIrfG+EnsK4xkT617Bx+4GITSMHO1NFsHgJSD44KHByh1
lzZKFvCFQI+SiMjbKdOCS2IUvNdD3SZBp0RWIw9KueMEqR68JaHdrF46EfGDZTjvtcJP0Scub1bW
L3EQlCgaSHEAIjRtTC+wj9Jpo6HGO4Ij7tytrCuf3BJPHd90dBUy3WU2AukVKettEFJUir6P5RUq
8MA0KkhkA7/8oUFnu/H6BBn+LeIWT4G9Vtfd6l3ZvDkGVNJjW3QYrtCjiVGLO7e5u7yPSyUS1SJJ
8QMyJs2s6q3jVSMygPUXP3ehMO33EMCYM2mHMoiD0LgpzpUkcBvmFzXdqyPOY4lE3owzRv1w3LGi
S0rv5lpdMTcHn6Bwn1cVANvSRnHHgmM3QSwES6mjMQauBHhN4r5nx76Bi0YVjX0GRuEvF1tbN7cJ
6r0SCePooDawPwDFTl3koHTO7zw/QtG+qmVHlJEvPED/uuy0uG1RUOynpWFXgMr5yRCEHCD2CEq0
VhyClR14jzNdRs9UwS1F1zOg3ZPoWHgKdQ9IMCPhoYuGInEY6rzZQcUHu3FsyyFJK87thvBoL0Uz
ZwL80zio8DYTf+rvMGBa/qJ2iL2WPOGNwBboSEBM/SGIKSO7aQAlC8wa5Ho7PtbHlRTvPfxru7q5
6RQvY+XMV3K961eeBmTeSiFBzg0mTHv4TgGTDG42nsd2HVtVEjiA+3f6nPe9Yjz4wZU6SscFkX5R
9+OaH8LQqXaBAACzQ5p5V1dr1rnR1YANbhjCzYLZ4AJk6WzFOx8LZW7L1j0aUK4PgbJPODw9ga1z
BRzzXd/j29deDrVA5XsJEMbTbhynU4FRqLgppU0XX+pTVUXNZprX8QGQcXTE5fpaaNZupPNu2vJ9
ddHXh1/qlHAfByNdNUE3ugRyA18R/tNX66FZxnEnRH62r8CrIpCmdfAOqdtna8vHGmdeZgieYCeQ
glCNvNXRb0HVfRR9jUlqbBa5rulZlXmU2OidQNJrRxf3OGJJVrXeMUPUnjGjUiDgHTy7pcBIkHie
HfunHN2dyzH92sLuYvTMPdoF1bbkU5iGqxYxjNWOqOmO9USGVK90N2MONqmqXCRBH1XXYiYObFNw
+3RaMw8ONjAhQPaqVZX4WkQP60AE5ojwzCjOH+Yc3I518Oqk6/wMaKMH3y46sTIHNipSaWTQSZpE
u5NVgelYpgDTr3QNxL8dXrqwXzJP5KAb9OJYdQSuEesrVFUEaH+kScjx7G4u+igZ6xzdp2W+buHS
h4mhn8YbdkgkHbCtVQL26i9uovGwDsKiD2Z24ay3upVvZSePqM9h0IO9Px9E+5hT96oLfvs+e2mI
ObikSM18i9QgrSSaITyq5FVZDpgKRmsedc1E4HvDdS9fNNe/+gnhIqLVxrjydcqH4Mqbw/EQDuj5
saJzr+FffI9erh9jZP2xQoc9NtN66AczYEIVMmgHFOuEBdObZIgunTtcVy2OQ/3h5C3NAcYRb+h9
ggAbvYNljgZYmwiMzXexoepIOpTURlK6F4YNyeReV+C5p6OEuAX2tLfMwbg9AKTmHJvKfWeh1YjW
FxWRPvamdgv31xuYIOCEBGdpSeC14DJr5h3WtdgUxQOgJlfUOdEJde0c/kC4v87dj6mvQTpf4YUw
2HW4noMa3dd6/ii8yG4FHHvixXP+gOC6o4x3e2hU9ih59B6TXoBXg+T+ExY5tXMYKUz4tpDHlGhk
r0VgUsyF1TjRrv0KibxrQWuun1onWrCvhG6BkBnMEWbZAvOjZ9Pv3sHRFE453TvBxqf8vFR5VAOZ
7Qco32jrIVlxRkz2tBEatGMuPyoI2J3O3sCfCMqTDhkEyv3qEf39D6d22p0DVWnHBUvrqr0jM8pf
uDzAoeP/mDuT5biRLF2/S+3RBgfcMSxqEwNjZHAmRW5gJCVhnh3j0/cXzLq3JGZ20qpXbaZFKlMp
RgA+nPOff0CmGZmmWtu98ww07qysSvxsyZx1oA8KkpQWYZTpJaBmvbaDMt/UwVuMyf5kdOXKGBtc
7ov0aRKxt5RZfln4R/jj5tLs+3Xasmfxug0X7qRuDUZcfVb96Kj/SFnCXDIQNZUsFtLhRNZGacoL
A8q6od1q0SvnkHXmkmgRpiFDlCHRyQ89j6ifOrJ84gOhVAd34I+i7u23SWbena8zqx4PndkUV6Mz
3iKVWUe23riye3L92F0Urva/4/S5MUn7SQMaIWbi72Eu3NUwTD+StF2YuQKQ9sioaVoEaxNWaEZ2
TWTarYmL9qKyC5eh5HhIiNHtvTJZT0GyzSsjwM6niC4VSR4b39KPQ9u4y8kpLplxZhxDjEnsHmOT
gIIadOatzCDDddytM1OLLmw8sOjkGagLbMyJUpzxGLR1HRlNGGg7ZV+sHSeaOHvyO2NM701l83za
k60gSATVi2Z9Ltta33ttotZR0c2oTeeXWvhvWZy+WH77xoxxXhueVS1FMRL8Q5WzNJLyrputY2J+
F7JxgUlVspWwqo/dkGaLOdRqaRS+fBgp1td2G+0F7nirwmOokRh2fTvVSq0qXW7zWNM6RXHP6Blc
PEgYGxmizr7jD62WVWY+Vb2hV0YC6FBPORb5M+S02uaCcq2iuiWghGtNBy695NQ80QXeBrhIbdLK
huLpjimn0iS3XmA0y5iQi6UpRbp1uv5RlUZ7MoM4WM+egIqqCn0Rj+l4l8k6fSSECWBYRu2d5wLF
RVE4XDL5c9bG6Dl3bte7N1XZPdeRnKg/PHIOKBBmPP11cElrI+9yIzbvuQnsWzckfdJ3xxsCmkYc
fxrvwrI6ShQncr+Zc19v3LwteNac5YE52Ld1VQzrj1LVr9PQXqH06Y7nkIajiAvYhO1U3ttTKddK
Jbel12GdgiHtgq6kWM2i828GZ/YOVl1wkuBEtYhl/IqUtdgQgGounXnAykAwxoKBYG2YLEyMnlW4
nev8fqpjzclt9zdZQxZVOZLj4Xf49UUl4HeY4bdgtJc9pcHBqdyYDLbQ2ZZGcLa67gJUSNW4nYfy
Yhas3ilKjLXT2OE3TuyQeWz7Msx4by5KzUjFR7q7Uqq01iZRXQeRVnJnjBbu0cRvLTFiOGS51S6L
xPJPWehbIIFBh+gE6dx9JGRxtKw5xp8EV0o3nW6szoUFkJJLtLBFgkujSrgoAzzziBe5gpgw3kS1
cWbfmD9tzftKC2XfS7vALN/QDB6bbl6NufFUj8wGBmJo6CYY0g9+cOc6Etiu5+CslmwPu2YLJtMK
fMF4wDUDYGlE48wCSqgOW5VtO6urt6IHMwBddNQq9rz5MEY8xJ4ctx2BaKxkaDKhRaJUx5ihlfF9
kbbTvlRGtcpI/7we3DPkIAd32ZKCQSFlxI8EcNfLeWr9G2sY7kEXzEXDGF1yngfddu5j/zTOXni0
tM4vAsKhdskwNJueiLsbDwPtmsINn6zKjgnH0mOyc8bYfq1jOa+IybOOcWJBzteEjYDEny8FFUUb
jKYJnWDGtmHqa/POqlweYhnEwLCBt6gHJ/8etBJroD4XFIjwSCwY4rMZvA11kO4cItl2um7n3WB1
8oid9KwwBkzy94FtdcUfruQyqs350ek17k2ZLi8npzVv3VJnLzK17P04FHSnUVA9SW+w3xiSOXBg
gvwiYZK3hN7FXQFiKlfxPEWXIJ/hcgxD61R4DeE9tpmDIDuAqTEK2KNVjOOGKVi0rmIX+Vzatrum
y4Dzpt7bMIW2n5rcFNc9L2Vn6UIfGqqb+5RK/tavk+Z72FuTi3I+tlcmUb/nYRt8fAHFJdZQZ8RQ
G6vZ6KLrEdDspzSifCNm4NblGBBjtuyDFOA7C/xiVSYpkd5JbYDk6y6gn+OYgV6dXCQdtISF6Ep3
PxMphNm6O3+350KzRxrcPPuqe23Mmv6iLPwtEUOcjGlcbsIwkD9Y9d2R/Iv8Av6idzv3ul16Ngue
KVMeTeDRSj2HZFRcNo1XXKT9TIsvSux2F0xoJTKtUo/RZiKONlqQh9GupjZujgOpate6CMXRbUNj
lcduuU6kvkjMhJEdYKi3qfmecHNsF/5bPXqvnXTyrSAN6CLuurPdAHk+BgC1Zb04zlhR7hXl9CPI
4IYyLWRYGhbha2+4w840bfferbOkxWJGDivLakfmNRy8DKTB+EADHLNnAfjAgKVX/0xYuSLBsp6c
qsyBFie9V8Ws9YahaPFKtg+m/D65RQlRRBzAnrrWjctBX4/hz9GR6W2sc3fldjZjvyAY9uRgucus
KZnkCLI+ckmZG3LdHzPZosCZhkPm2M0ucyTUiTF16qe55PLxs7coPIf4gNxkW8Oqzzb2Dfasvgy2
qZuuB1ju62CcSlAlA91AOXgo3b3oxFzsMa24Of1UskrM4C7zk+phbqYQmQaoRkmKSO68y3AAWjL4
20OSv/Y+ESJ4CuvmwhKpOBaKbClrYBzkZtB4AtDuV9Pww1Pl9oyZ0phMR7Nyr0iqw+Kkbp4N3dTN
IqFD4UyMZvVD5lmPvA2cJUnIqvW92L0ZBDVaOISaoCqmJtcltLyLrrWiOwIBoAjEBmQBnz9Ns8ZR
fyZuX7RjPl/YPR/H6MJyV6FXXUWestZGWtOqu6V9ID8xek1ShpBmlD2FZWEsCk4Cg3CQVsWrWhT1
ixs65dPAM1m7auR2QF+MsRoUoKmHVkPsY5Fu6qh9HdImZBTavMSeO27QTrfXaT20S0pwa2vhXHnK
pGM/uqlut5KwCaZwNtDUWFHpt4rMtLERF2YZ6LXbZzA9VDYsyYqBrRZGzMMFxWxdTi+WmpzNZJKw
zhTHo3Um+8VNJntVJCKFjc+8ePaH8cL3DObFg68v2zl1GJgwGwoDLJjFYOsFSYfd9yqAX0fUi7/s
IP4s4gxNCyFv0cYORoAuM0wvQ1f1+YLA1HBj2ZJFGRdqReTgI0lT7ATu5+w5spvmqhy9d0ebzdEa
Qg6FtjC5WazsgTO/X0cOmKe+NzGBupNTBVTQlPYu6NxsISM3PUxgZMfCYmqui94gbqz5medOjhGV
zo/DkNSUt4Q8+cOg7wb4mczV1fCoxiBhwGky38AiHEFyClBjk/11OZN5thKBRScYsPWdDBs+C2eq
KyWbZ5a/u5uraVzRseXbMW/N59QL+v0UDYyTXbhLrQ7Nh6QxYHKm1S3lGPGig5Xz/CLjalDtuLJc
z13BUBM0flnKmBEybBzoeIGhJX112PL1EyidjZxfunCYIQQ5NtuiKdZuVJZr7TX0a1XlnyD9k8Dp
Uk0bTLeXgZN9j7zK2/Q+oFUUmfnWNntYEU7XHhyuITJDYQod+nJIjtUorduYjNvdWI7BxjaCb0Gg
rc0YpcaR8DLrNagbflvr6UgUkNpFyLQ30oyjXdqUzaYq+/A2HcEFFv2gjFNc98NS9nb/rvNkKvlu
8s4frRq/4X6GXxPF1cYlg+6hbvp3z+4gEdPtX4dZMlVMlj1xVKGbLCfFRKq2hdxLyD7Viuyh5jUt
g5FX2NFHZL7/nnaiOGStdK7x6YSYnxrfunDKjrpmLGlJK1/XAYATuXB6byLe24D6Tac5MbpVmBPG
p2c9f7PDyF1FuWsvbTm1d3njN/f1kDcXQ2PLHZac1mrgbniOh+ICxtuib8oe6CRayhiWhWF2twDp
wOCtLRfkYtVXwSjSdWw5BNwx0ObvLstmqfOI41BYVwyAvofM69ayj/uLKqphAuc7BuGrwZuihZzb
Yl/NGCBFg9nf99lUr41+iu/jGdKYG1rduwdGBeg2N/t6qtTanQJ+G8ZMIKghyoUa5SP/a7tX3Llb
nJ3fI1iUPE/db8gnyl5nfPEeBpnqCw6G4Nh0fXQooH9iOGH7a2dG9jCJVL8KeBUvhmw9h53TBqu8
Nx87vtWGpytvg7Bs7oipr6NF1XTxui7nehWM7Sok9Gw9FXlwED1WY5a2yDMDAMBDTtord8qKm0ZU
UKHSCk68VXvJVeh7aosdGrV3I7o9xIXxlji8cpWQDrrqrdq/bBlKkWpH2NImknb+bowRkrugog+q
Ehdou7P0MRH9dEUH/eDa+bTBTJWkRRF29TEUw0M109da9Vwve9t77WNlHRr8sGHBACwzeEwZRcKK
RG14i4fOi0rKdy8IE6CAGHwVswZgC6cafprWzOgnzbuJQ7XQK3rVggOfHgO3PvPNcgN7k5cq2cnK
r5C2MTIMCCYL7XoZt9bYYAPPv86y0thOKky3nu24JyMqXoxhggM641G3dfy4PObxBC/KQ+noVm3C
ZLkqmL+qGzt14msRlEy43Li5mdp5vI+J7llWTOuQ3DExJ+Bs2KQELWajlyxhYqmtqhidpGfvyI03
GuEh81S0Yihqr0j0Nc8ZeH19gr/8MBmq3DSyynYFvpnLvpgRcs/qWUFdIdart78pDzpKEvXRhT8G
j042vsWY963SPJdrCBGIAUuWVBPYpKOl3tZUp2GGcOHE1Yvh5PGp9priVjUOF6XXrCCviDk20A1G
Mx71sN5DZhcLJzOu5qwic0/abxUH8pLb/WfiORdabcL6xrRbfbJ02Z4c1IkzcWrrwIWd6IWRf2lm
01srRLESVQ/Y2yYed1dXcNuC22W5S4tT5Lb37tc4sS20C5sqmqWznmyzvRjjGl8+cIq1VpBAWx82
Hkqrb31bkrFrdZjumIFrEA3bO3cOR+AVoXvRdQ0D4jmJy/mnNZXFvWVCxHB1J24hdqQcRF0B3m64
C4M82idltOSKwfubKY+NaQXpHpamYW2Dzqj2hk8HuC6Uld3obIRLBGZbM/YL3PrNt9DHQtep1hUk
rK1gBAtPO8Ysu5Qh9OBMEHTacn0MpdxMaFMZcRnVdQQ0txsJC95OZcByjkR7xBeckpJAgqAd8kOW
DdbIqCtg7B6Gw10H8W4D2Ysba8iCtQ8r8b42y2xFVT9tqyAJlwKs/RjFZriENgHi09PgOMxTFh8m
tYEBLBH6qQ9Ea795OgBoc4UBjJjOhn81jBTiA+GfGx+y3feaGSvt+AzRiSjgddvHxWPtyBL+ISl4
87Iz/YREuNraoCIwvUPkpYzvMnqLy3RqCYBAcBnDtnHUTexq7ko8HjTdxM8WGP/UySROVqHTez/d
woOi1sHbCZiIboJ8dk4mShzqqbi4G3LLwv/eB5XUyfRGXHS8Lw3khFUKfNgr5DhB0icPPcQpAKl+
OOimgggR+KVzYTUYbAnCgfgiMIAN4goJwdUCKD6BbhBm7q1r5lBKjN5aJCNsPioVsves+hvgY7QB
PeUvDaGQz1H/HU+R/M03R03aXBc8EIg5b/x6LvflnI7cZzFNScUCbWJn2tIRWUth583e74iR6miM
Hud4Jr6h7TX3kMBMM3LCvVOm7b5vBsQAbgKXY7RUvzlnAJ+KoPBf+x5UryHGee3mY7ONUqqZsi9H
wiuYcOznobe2SDZ6ileHesanRYsmOJRjGs4J8LBXPzdkAq5HzkIi9uLx6MYIFamInGirKB8ITGC6
aYsYphHJqj+0ZYyEi5MI/A24Or8dW2gfZWwEhxr7o7VrM+udRRjfaRJajyNpiitMRdHM5PQktu59
ZmCZc+uK6C4y62BjFgnzuFw8Q6TpkmXKZejZTbCFMVtuiiEQO125MLhkSN54GTryjmDB+jjBmGPt
N6Rzs4/AdpTPVmeiFQUOSL4xOosBC+EnNnlyCiTkU5rk/FH7OA4srMGZwG+8Nlr7nT1cWXUQvoT8
92Xi9XTFCZdnWQXYeExxtxe5l6xbLILXlR9WK7wnw2WmQDVCnNlwtOLMBa+/U1DbV/hnMkcM4/qt
JTKDfiAZtiHE7aUwpu7Qixn1ejyku8L32ot49sefrgrYCz436Ibrp1qWXOUMVwfSNIy2R5PSJnO4
Ro7DudzGGVBNOD21HtJ38OH32ey6dU9i6860wyla4ttubKVTv0RWzdgSgtEa4g6RCJBSBjQi5G+A
kyLxcOvx+6DmahGmjD87t49WhI5Gm5odeDKTGbVRZ+pvjIyzdZmiCJ1pVsmF9Jx9VnkJTIKgeEnT
7LkXJkBnxBkiXUQdQTk9G0Y5I42RCm54aywr+Ly3KQoGJPQkWi8m5aoU9ghhNQSpsR1k7f2hU/6P
YtTuy5xfvwegfYSa/TsdbfOjPL3mP9rPf+i3DLX/K6FpaCL/fzLTOb7tX2Fr5y/wz3/cMcz5y9A0
/q9/h6b5lknOGTEVtu+dfYmGH63+5z8EoWlMqHF6hq4N/HfOnvhXaJrt/ZdDeDJYme2S+qzOCtv2
/KP++Q/b/i8LNAR4RKEndX3MM/9fZNz1H+pEHtwfEXL/+v2v0WOf3OIYGvHRfD6ddG0fJYL5SY2p
4LGEZDuE12SzTNeRGrNlr/JmobrBOAXdXDJr5FxsPG0vYlJymZZXOtuSCqSPTptF5Ftl0lug4h4u
yQutV5TLRDgFvhttDAuf6a903OcP9G/V5ccHJhVNStdUpuOan2WvTRURUKeb8BoRiXEDhQSgzUq7
i6yxwqXT5d/qUYL0Fj6qJwMwYVPjtfOF2P93/fb5M8DYt3hi/OL1fVgC/iJk1BCktHSxHTISR14R
pWy95r2odxB9mVO2ZtquZK2jp19W1l+9q7PI+fevzguyfME3P//DZ4erKB5bAnbb8jpqi9i50kih
nlXuWKfJKuMNLlLuca6q8B6L27N4oi+FtfCr2SNRmajG+CIfC+/G0kOQoXYJizX8TvFFTN7vivDz
k8EwXHiWazrSV2Atv0s888Bup45Y32vtT8VxkIhVIr9t8SSByVZvzdoVO4SC6mT30fiVU9PHu//0
gHzPdS1HstfcP2cfmE1iE0dfXEdxc0rMKrqXBNOfOuzqLg3G3ns8CYFFyRIIoDWLZtdCmViRV53s
0ykSqy/eFzv79/dlm640MYJ0Xceykbr9/jDmxKWv0WV8TY/Aluore3ifYf6fTH9s84vICJGkUIM+
lKRQM9FCnbewVDUdQ6Mswkvyc3NYBf2kH8yv35T400YCEoD/bZsWV7rrfPabV0ZCKmunvau6MktG
A+V88garfRaijzcfULrXgaUhgNGHLEmMfSnK9ItH9LFkf3tjNtlQjkNy5PmtWZ+dUaNEI4QFWLwe
oWRsHNVVD4LCYjdAtrppC6LtFsrXKMrSSNfLPFIpqF8fwcfzdXk9RRFVt5FkLpaLYfY4SXlHGTIu
KhW19SLvUK0arVYHuqLhPRiEezNKMtnI6UDako739dgNUMYxjodZC68iSLCIMEU1rzpEyPFiCIv8
sQgmNtJ0flGmOWtUFdN8oHjQi1DDQYxIaX+GfsxHTQbkLIsqmcRqTmNr25TxdOWHxfD+9yvrdwE1
uwxNEMe28xFrj/jgvPB+OX/ynhACOerkWsaDc1SFmaLBGvtvkbQE/B38PaMyEoirqpz5YVt84Tjw
Vz9eKQ5Ax7IcWykup19/fOhnM+jkEF+3RmTsGUukK4Ez2IFV2myroYTNBRugvsDY7r3CC+7677/9
h/nj74vGNyFhcT/almeygn7/+VMf+AByYXZtTg2roo8gM9a+Op92ah7ehSdRAJwXNeYC4gRJvvgp
Gg+ue1FnPn7oGDvfVEwhkbXC6VppKPHNoupaQf+AscViIjENrDSIYBJScNc7Ix7FSddmvAkhSWYL
ge6jW4LblvNCKb+5C4xxeprxE0ZiiX5YQOYiJ2gVq5EPZeSFOCUlMvbFEI/hsChmTf2cN7044W1u
jsuiK/SD8vm9IfzhHZ2zOoB35d8is68fNLOvvQPocYg+DnanMd0bXOOq5zyu+Pv//un+1cv1LJ6R
Y+GI6/mfHCt61drF0Kj02uCKh8jMGXddCTvcWSoWeBPN0xuGp6AN9hStDeK8v1hc58Xz+8vlRLI8
Wyjfc2z7c0GSQ3oHjgraK+YP1fPkZ+cddX6ZjJSqZ1m06ovLXPzu43DeTfb5CKQCItRW/mFX8Mtu
0q7Iu8xQwxX1DZsY1+BmnxEcg8iMhLyS5MaVimM0Z6bbw+P36tWIwMZAIfBH9fw/F2N/vjD4KNzr
nhIuKib/k0FCwAwNb3dvvIpMjIq01/oXVYcmrA/CyF40yowvmZAF6yHN06MuWE0L5Pv4Q5Uuc280
TPOc9N+8+KssoT/d6jalpqPI6aXy5PV82nAEQoQVRY955TpDvBFj3+xxQooA4kvnWZQQP6U/iUVY
zvEXq+HD2OXTcpCOstGncEcI6/MtJVQXekgIJYrSyn2o+j6j5yzKYtFgGf8O4ilOknbt2oYRtgyx
81rMhKEN9HDM89LIrFZTMQzbMZrKrRe6evyPtwtLhoNI2I5jnnfM72dRbbZMDmtLXpn2oB86bdMf
1l33ApbRHKNzZqo7p1GPWEEoaDyZ8/b32/XPNY9tn5+N7QoGWPh1fCrgTQdzVnhVlKEkhD+1Uw56
SlzeSlghlpWNjjduLeLLsDEiWJnJFD72YZDgf8RJ84Ajx38WevCxm377PJ+sY6As5H06RPKKmdI3
WOB74Sc/v/jOfyqEz9+ZfUsTICj3Pi8KT/RJ44UedOlmis2lN+uOQNWx3BWIvI5dmIXHJMV5ujAx
WQY+V9sQ4s3O7Yt0F8HU6pZCCv29RPG4Fn7nf7Fo/7xdfLKlKII9h83sfDb9CWnBMylxvw7HwDrK
VGrCsmLUSbTgZpwB+vmMMt1CenuSTewvzrM/H6C+cEwPsiaiJN/67GDt6IwgJKrd62YgkWaRRY5+
8DLPPLmI25eutmna/v59fLLy4Z1D17dtB6MkKn7KuU/nQ5TiZJV7XXKj4qxZdlEobeCTEilIWaLo
OB+j9EMV/i1CX2aubpYZ6ZrXTdEZa7fKq+e58GHlNS4RX60PwXqEX0kyfHmpyRi7ofYbDwMCkSCM
58ePriUtO/P+77/FR3zTr0eNVNJ1aeccMohdKptPK9eF3AkXcOqu8PWojn5j1QclazjZrbybdMY1
FIoUuWuPDIxhd/repfVDI2ZuqbAO0WJQae6cWCYrBuRMGBnBRat+cJj3+/llmRTfEqyxvEUv0vnF
HLtyA/jXoBP36nsvsocfKXqx648KoEyccuc78Xw7Uod+R26Fv7N5Fnymoxpf8tmynlLAI/gEAdVt
jLLR9Bo+oVfbW2uqIZ6ChF/UQ4859MA8DsqofxVAY4WiiWG0npS37h2jEixMP9+UA56Bnj/Fr2iC
ZYMbSaaR/aFC2cRjwk9IzOHac6EdznP1aHDKHRMN6tirrrvLJYXXrK4sOSeMhmZ/AXPQeM3h7t20
0FLWTj6rg6e16DZpY0aw3yPoqJZOf0a+UTy40i53oa4sBuBjXz5A9DMPCSOmo+6S+d2LLPEc54G7
86SqsWekWCtqZcVfrOLP+0YqSgBB08oYSRCC9ekgVf5QTAnSoSuYdBRiY0ezoM6Vm1T52u+T8Ysi
/q8OMS40ky6M/tD8vGkI2Jr93oGtxlWqH5qhqTcT5gX5Im9GjKL+fnF/yqj+41gGfmJV88uDF/r7
PWUoPVqFh6IMyRsVVVy1/SPgfXTw8nZ8z2mycIpBKr6wDUZtNJ39WpJZcaSOfvCYWmHfHPL0Q6wV
VlCESBARYYNDgRm2m7NyeWtOUf9VfMCHkdyvW5LSDNwM2zSOtL/oUWflq0FZrbiqu+rMY2RsvGyo
3I9QEPhIhe+gaawaWx9cyM/3rpTf/XNJ3EFd+6kHZ9hbHBS4pqbFwmmN7L5nkz588WjPFfHnD2mx
eADP0JnwaX9/tLM3C+AVPmRbmz0OKLA7ToWbFhdSZN0mzCp/N/l+cE/6uDjB2Bzg/sWrvMTpT/Xx
D0Wa31cmW3/54DjPKJ8Vt5D4+O+/1LT8TASdNVP0dlbq0LZCP2Bizgkal+4d4QzxgejEcZdZyYzU
JCtfet1T+xpQ4jwzse8M3dnHpNS0JUxA3mUU/a8e2wf8iWsmW/yz0RiuNCRAI+kAxxrEiVF7dq2S
4MkfKsjZbQvRL6myLaYx5cH0TSQbFfXe7Hg72nN9ZYTRF2FEfwL1WGtUcoBr8lyFf4auQtQgON0N
4sqvBsyuirh67oOKAzqLIDtOrtUwAeFhfrF6/gzD8GM9HA1Bihxffgb1/E502VmWcxUWfvhmdSjV
VUdOPcVmuzasebhJYNEeGr9yb2xrRoH70QT+Lz4F+c2Oz4eRkvDd39ewnw5jaIxIrVOo3xmWBl4L
K8uJ1okjwgXDwzeznoNXdIEYcJz/fdHprxzw/wKRAtAWgiIWUNwXn3EFMsg71x6t+QrkITqUJfe/
mD35nsZSnNxgKKHgZKd5ICMciRzYWSu9zd8/iI9W5vfNzGeQ3P6Skp7i7dwe/7Jx3EFUEAileTXS
eKA2dkza7PPGDZlAZosABjsOYWnqXBTTHJ1kVIu7sajLH2UXR/PKkap6JmQJWAIbOv2QQoPeGb20
blz85g7q3L6GcV/uGuG0TCoHmHLZxDAUMU4WXyD/My0anJgywXNpej9wWuIBvmzzeaznd/rpq/I1
eeOCpWc7n1HsrOjhm3fDv86IjAHYSbpVvIEV6N4gbxaHhvSAVRnWrwnksVtude+G6F91wE+dxjhU
chOb1nRsCusujB25Hg3Mb0of07VMqRlLBDn8QG9rnxgTfmvsHlRjnAdkMKTUIDZtH7kYzyYZDNX+
gEjH0bav6hmCz6r30ahCUK2ZhEYSHyVrnG5xuqjx1LLwrkhm3GbEGU0dUwWibZS2OlDBpMjbe4Zv
s3HodVLvuxZVqJ9qtU7NofhW5yF4hhcVa9TZJSbKTXqj5Biy8AVrK4XdrIUvYOXz9A1e1c5BabbH
t6a+n/yq+zlrXCmhyEDG6q3wMuLe2fiZNUOANDB36Q3jjbmrSdTQuey1+T0dK7I0EKZS9Rh8FPYm
QcZwGWTeuKFnY6nQlXk3/VCUO4+5wk3tY/uRV5h4zGmwl6H7ZCKLxx5CbkIzxBfFqLr4vXQQ1X4U
zv2sKVNE5e3xCUv2ZE3FGwWiPOZJdJHCrNojwh7xU7DqjRX042EeLEgrZxgs6foB0mc9/SjcKD3F
CdhvXgTUmXk2HGq7bsm6kcaTVww/ijn1T2RBJRUD+wB3tQDjwcjOX/O08/f0ZMZFp1O8ihIRXXk+
8pAcSg+Uny6eUOiqa5El/QrmwjFODcz2hk6UOyjn+iGv7f4W5ypuIKZRj67Iamg3rRhJqcQRZfHx
h6SZYdsVNequESnOIh16QTchskgO+Bc0o5/9cVdhgGghkQD1bTTiLgP+63OU1GqXU1RfE8xjbmwF
v2dRK1QaIMpdvvDPzWMcWSVGTGDGdVfzGD5eGsxSaxkwoXtL0lRegsa4m6JlzN/1fgE3gdJ/Ow3I
7If2oKuwfLGD/jLrhQvN0kMQpYpgyQXn0EUoiBTY+64yMwg3Sk76vsKlDS68UsdYtd6+SbNxqXE+
WKRW3cJWkXl6+LiNEPbGkPTrGQzTKOx72svqUkwp9uzSM/ZVVmZrCPHyFFtxuZzAgt+Gsi6vC3yj
d6Ey+lU8QnboC4HrZDxUK7cP9QZSrov9jo/dgp23/mVd+Lc97krHwq/HbQPzbRUbxC4HrGTEWCGE
yUpG4hleNQpPc8JKpcuh4K00As6llGYEn8wFW5hiI1oJuBhLq2rkU1vHzNuZ2RvkNuEP7ENKcSqM
GKCtLNFjPYrWtThKg9c8zNJbPbru69BF34I2FGuvkPkmxDvxOoO/sKwatP8fp2LENnvgGrpgjMIH
i4tuBUE6X7IZX2cO51Ntcpa2bf9iNxHkg7Eo+/fGa5EonBuORKMrRhTTI3jWvf2KCKN9oOzVD/KM
r/4B5Y91xiI0pUQoNZXRa9pw+hkJvBO+J8Oa3vU2okaINQc0UNPUhMcAwdjGoQ16qHF6XvuwbS/G
s/NA25ntdTLg5TRJHV4ZuQ538Ayw41BFfjAEo0748QaOGZ6EyLFw5TytIaokJCh49ZOXmMEpqJwI
0MbleIkTNa5dPd0SCkEElulUz3AkOQj1yFiCLKq0Q+HvMICzFbdM2yT1c1TDe1l8ICUfTy+bHAc7
WrQvyZy/B3VcQroj82qDBhhXXvq/Sywzs3dUyeqbrdrhex6O5eVoxN6Vk5fGHcKXad8Olrpoxtbe
mW477ISc4V8Gul3P8X9TdybLcSNbtv0iXHN0Dsc0+gg2QVIkJWoCk0gKfevov74WQlXPMpl6kqVZ
TWpU15QqRQQa9+Pn7L12Xu2AZ8BwIxoUSl1SASpp6rVMsvbJUxOt8GymZJ4j+jSXpWwarfYJoS6e
ZSBe1iEiT/7eSrDT1d3onthyrGeZs6r7dvloxeJmHtll54Kwq1VltO7KijEJdyWMV8OcT/lUl3vg
Fem1VpCY4nDi06bJrJ4dA9fciGRv4HeWcDu7FgzB6H/JW6d6r9qAWZxXoULGXyxeShk/FIM1IfHG
aYOi70qFdniQaebsmmxWN62t7KNjWu5BASNcWz1S0IUjWsZV+2my8EL7jXK3FpqWmzzK76Qckqu+
a917tVSbfudx5y4dblD7ZrWmIvT2WKGGIe8/WcKmmTD7W4rS+R2c6nzTT1n5s+WYLMVREhsOmt3E
W8fcqn3W2zT47NAY1gi+MeeGWCSkEYlrWmAZ8hRfQxouMd3WScjeZkRf4ORdS8NNQPKEw5UYEHHm
Qykec+a0e9XW02tB3behMxN6m2QGt7aaVauf8AYyeu78Ot5UgfnmiFF/dsrKwLGRIPa1A9Naww2l
NaeT6WT5DrGxjZfjjGqYqQV1etPEkB5nvKKAS9Nbc+xsHLgp2QeMSvYQcdD75sN7SaLdjYkA7pQy
ktraNWf0zHPiT1YqJNbybsHp9sEOr0nwkBlje2V5bXnOiokWnxPUC+aNtx75r3iiR5OdgY0QOBFN
Zv8VNpaGMEar9FLuAY+K72s7zd/nwGacv2TlFToNV9qQclO6TrBSKWc8c+DrrKwEpaoz1d7Z04LO
hIOusPWH6TmbDOM0V4Ve9InNLelB8Z5jTXn0ROGsbVErPI5cSLAdlJoby9a0fHjBPwcdHEumpv5N
f9kh62QmFcSpYdLbRcMEwsL0r7uEt3zufHazcgYAbFcDvrflXbYo2sK6tB+6pXlW+Di6wb1t6Sn1
4SbNuFKdUrTIE46ANq+Z8j9N9iCvOnzke8og80kYAO1SZEo8dq5ivBB7qD/6RN0XYblUxYt6YAil
/Cqy0eDnp5G6Hy2Td8bPhPVSUVZwiGga9u4aE1QCpUGz8oAI4k+GoeZEudSR8AmqF5T3/Cc88wlv
gFTdQ6L50xkR5FXoTfpLqEOeQF/hwAYw6Jzo4ESnODHlqw9m8LbxU3jaCpnYEQ2WvkKDbCHhmnX9
3XFqPi5jNkvLdcZBh8TmMayUcVZlLHe1PY9wH8y5OJaXEa9leFB9ezg3eIt6OTl3DkYCYzvVQARu
kwCJXxyn48NQxOc0sOt53feL5Dl2vf4TAyb9Jjqj/9IyKbuG5Au/Q9ZUE0qMs3e8dHlA4VlvxA8Y
XwRVL/LY2tb3dlfV72VjMYmGIZYBDq44j+OH7zAC6DaGGWTFaIytHXaQGWhRPb6w8uCe76VLQxvE
ERwQRcxOU4mvqO9DG5txNFyNs/WkVeU8IA++mxL3ycuk/zTZozqyjvbYAwa+vCkMqq6Ct6xkNhow
W7coNLaTTIwNzzoKWeqV0FjLnGTUqrSwguFgX9le9eAGIj0yt5m2tcbenxnSfYm8arg2U+XsIrsf
drYXyCsCtE9O4hYUETE0Ii/6hn6Dyi2C6nSesAatLeTtCOIR86TtVO+dCK5eRgKIh+XMbl5HVS3Y
n1DOKIALo/mOzrtGKZ21wW1BiEWxaUfbeePZC/wjhKguuSmjVDVrSbj5wcsxpRaycm/x9lQ/Cr+S
w86Y4giute8kn7NJLDsAnU88eKPdfFF9pI1rkNU97MPEyutrD6/oV3zL3qYytR+uxnHaZzpT6wD3
4QoH2DlX9mka8u5kqWG8HSSEPCvJ6pskEO91DJAXf1Wc3WeFYvNmH0i/sSLaE9760c/XMmYx28rO
ta4nGL3+aqh875vuqeVBMelIn9KicJ6zkIQFgNrdeO619rs73M9R7SONzup0T5qleDbxDfDvqZGu
v4eSCkPkHO/BJBfbDD7QPUSYYI05y2FamHECmIVduOvL8Pln/ZDJWqsVQS/BuYrt7nyZU196tLWB
+ZXJd3msJedYaxqpovPA4P228p5Xx8pLXp3LX0uEGU8bgGLlUYQJZyA7MhEiXWqPallqk5xTyuWv
6oB6K1tm3iHdcrXxATXtnAbmbiTt9o4kILUB7mHesmkyfZQ0pfI8rl/ipBleWc8HXBgc5diG+cRg
OTWHeUVRAKz9s8ChTQaAxHe7JnmwekGaSUKSP8byB7wOQrMvtWRWLAeCIuySK1uW7pWUXbrJANQk
yN/j8rldDrxhPtCXRYOClCRWrHXOZHJOBxnAmKUD2sjavPT+2tRh2Rkr2Va8VJXfIvJtU8yGarzH
Sq3PhuO1T7aLMVH6Ia9hFFg/v0ZZaf5BI6wuq6TDVRsWbQP2KXCdCMTVCdIJtjUMIbf4M8oARX5B
X9Q0oqWDxi+PQpzekarrnfbn8TDl0Y+uV4ib63E6sh3cDTXknd5simMe+cGB1cF7CgdSiKK4Y5Pi
J64od8ODkQbZyej9BDAKtZWhsvCTLnPrhneWeBvf78d14rTmQ9l27RO3netHtQnDeYzCbZuCjQPX
md/nTjDPa3u2xamKjN3QuRCoWg3mszD4H2H27dIJMQeXw7jGXmGJNNj4M6cIZabhm2+o+WZStQkp
JhTR9yLGT7XSGPkZpCwXx1PLI1bo/o5esH01GjZg3wnV9M8bi3/syRxNWodeKg85Ozqnk6zf0INy
H9Iqh+vGrZ0TITjBpCLItoXD2X7Qbf7do/D+BPC73MZD/tnIIo6rKP4BNCVmvnXMRD7mIjWPnP/A
Vc2C5kcKobpEFnkLAx2LChXCJyNu2WxZB3k+wiDG2Z5yasgHZiCXJzhJaeqFYFHgX4DxX102ip87
qg2na10zeT/WS8cigv5xpFM+4ZAunyIj/u7ZjntOahAv7IDOtFEWR3Kk5931oCFTmcxQ77upaV6x
o6oHHdWpzdLABXNq33jXHh3WdTag5oE9gThqcNLqNpwwRRpyjqbVnMBbBVYhMCboFqL0Mr2s8nr8
bkKipK8lKBOnLsh2mJNgyZBMdnCiTByV4WXbQY3peW6SJoTiGH+9NGjCDMbiilQvOCFz7U3PP4VT
nsR/GPSZ/UQb67OTLWjNFEn0V0OnULBaGzHNRWKUhap4y8YguLs87nUIE7uktggpd3m70yz113RD
7Pt2zB7TpX8tZEmgl2XWEruCQUNAhnRL6sFgNSIbWj/V0sCXZNigmH8uR6aFi9zDWbbmfWy91dDG
c7nKUH7JpW+8F4nVLOZukpHAGNABKZr72Jko4F1jaADQZxljipljd47psYU82oS4M8agptgRYOZ2
LfG2POmBlX+Fu9nDh7aj82V1c1BTHCzX/RQ3sbrtNSXf7tIlvByR6HTUMdb3zLwL7Mp9apZy8nK8
Yz+iWYiYjkMpupl70CSgINglg2vg++p+QInwNF8W4kbwo4sgukraEqJXNKJy6lADnByQwVdwrarb
0YJ3hgGePwLiWgN4/e42MtjacS3uhGgiMp2N9MWNp+YYj86WxAL3luaY8UAUFoeXpdNX2UixWrMA
Ksazlt8MbtW8ZE6DJB+pH1brbny4dLZ9AFpXMh841Iz5bqhd59jCFjoXF33U0tq6NCSR35WfM1Ku
T1KH4CmGyVg3VRBujXJpEem+1A8pGLbbDF3Nfe/3cPvHrr/tUIvsFRgntao895ttedmVWDY+bFTd
beRjd51FglutTwRtEVxQohmdnWvjv1xh3g/gM1BBj7kAiQ/K65C3U8QMwvZfvXmiZ4O2tC+8DsC6
IIhuKm9NezZxlrdEZPgioCoy1c7Q6Bm9xOWhc2uq8l5NFQAix41u3ZgJsjNqHpE2hJiiYT9wim+z
eOuySE0bOmQQo1M/695MrPDOqZvgCLPjJMNr5zJaTS+yw8s+D3yePcqbl0aAVwueNell3IdlAFT6
cbAufdfbFm0c3sNgH/d0jzyaFzCzL88S6mFzV/oOTQNgMie4K82+oAd77IpKHVTtVscayv/Rr4dt
VQTi2hR99Nin1TcMG9E1BQ1FmZuk14AmD/jare+6ctqnbNFhqMpzcG2A9oCuF92YnA4gjI7TY2r5
4yPo2PTW9ykMJFzPvZuQ7ZD3vbUrHXXrcai+9kvDeuN5il+giLtXlyf+983/X4iNmEN5SrmKZQY5
/IcRMOgeVYJYZNzotdkjzfM3NccQqAY8i73pFqemFGo/5MA546j/3Pc9Y1DLUPY69ovg/aeCt0an
tc/kENz9/tv9U1XCcEgJ/ACLpMT7OKLpRpAlWZXOZ9I38OugrkkvMgPHiSzch2WaXHVgLqBQV3Xg
/yH6+BcyI5SWwqGgkQo1lv1B2B1kbiEHrybZMYwxBeKgqV4uKzJdKtJ64rS+EZF4Hoos4RTRVvad
XZXReyqyEsVHHu9+fzE+DuttdNxC0XfyILH9U6UYN2T5dIGhzpVHPQZFlrmFWI6MwqMrmDos3r//
wF9cAM9XpkTebpPHYnkfhF6U231S5aFxngz2royeYroaY+G/mdYkzlNVOg9GuditQ+XfAB9d8FV8
udVQt81JxtJ//v0XujyMfx/f8IWYGi7jXbwiH0MNrdihJmhnzJ84j++9IPJfm5n+rgDzvGu1/pH1
vb8PbYUtdh6J6xjC+6lV1Q/fITQcobnoQE9VgGgNkWxH3QRXooioeONYPTm88Idu6OI/zNd+oUMg
ktMUnmmjsfH+obIQPcbLVln2GZtaup111R6MOqJvlMIwqIfgK7rn9i4sEii/0ET6bVAUxrWXBNm6
K5n5LsktM+RMwD8h1Le7RrTNYQjBGlz2C4XT6f73F9r8pyqTr4wmU/gM+X3/Emf1l5Fg6aQFhrvI
PXupl5EvoO1dHznpPsbSsKOh7F61A9W1Cif3ZQR1tkvD4YWEKU7F/91TItVhmqI/vZL/HFjzvdgx
TA8nDN/uwyuJSaXCGdw45yHSyTOhrME+ceLuSXtgZmAkWvf5mGyShiSYMpD+yWPMQ0YQwp0bs5vl
SS2FkI1idBPYUr92eDc25AAV2z9cv0X/8PcHVQlOnpLviFjc+6hFWMS1QwhY7pxeJjyXHlg8pdVL
TJm/4psBoSCM5Wg32bciTtINfkI6rcs87/ff5J+LhuJCLe8Kj6DtfZRKUnOx6QgGnpeBroCy8OZj
nkeBFea3wTIx+v3n/UJKjawHATgiRaxC6oMwBBgHFqU+s852GSSCRuIr45hiX1aJgzhPuVcDmQpH
cKk9QxiKgt9/+i92MyUYo/N0WMLH0fBhN4sxqs9Zwas2BiY8+VbS0Z6kuu38jCZ225+YMKTXKndi
sKWo81K3ru/dyMc1XeTG61hWjwrf/z1qpD9dmV/cCRNpCjfBRm4HQv7vU/amjEpXDFqe4wzV7EUg
eNGZMTCuXmCm6j9odH5xJ1hzPEQdy36BvOPvnzdR+DpILd0zsVfJwSWQiv08Lj/lWckYJ7cxSzZk
9WSYVU6u43qrP9yKf0qEaJuaaFaXVQT3xodbYTQm4SiVcs+p4XZHHCrhoVBZ8VovWQNm4m7MaZEQ
M+J97mdV3FiTetQ+iaRJOshDSL7VH3xav3o4+EI0WaWJSNSUH+6AjVuxsispz/Ts5FOTlCEiPjsJ
dxWCIhoZ0vvhOMwTooYXJJiMQ1en7d6MooKYAQtTvUm01fdBhMPrOC9yh99fsV/cMK4SlxpRNYvG
x82tglxhhLanzo6ZLj3vxmGE1eXDa7IMaVMzHV8vxfJlvRrHmdHE77/AL8QobK64AVwTMT7t0A9C
kHYsHT8mC/es+mR60OGSHJSk2ISn9Kp02/YqDwEemQQnHOJxzPappG37h+fmF3u8QmfBCuJYDimH
HzVSOB5KObOo3/lud0JSXjCPG9s9/F/GocY8f1HjAJOtoe3DMNIZd1Z8n8q0u7LLiESYrEmhe1n6
WxeCeIDrEAMcN7uzNGin1OS0ky/o0SL8/aX7xb5ERYaZy+F1QUPz4dECFsRJEpr0nV7WODpW3n1n
WUiqKrmcSpaxX+f+zzb9v209volfm1KXP9qP3mNcGv9HDcpc//+/Qfnq2/wtjXT7rcCQzLmunY5v
WI9t/p9++pOV9x+sBzjwWI5JHMBj8T/+ZEf+B3WQhRxKKkSjaGP/nz/Zdf9D7Y3tgAJELi8H/9x/
+5Md8R9XckigI8yMCjm182/8yR+epcUEZLnok2hV8yhRdv994S4iMKNtS75MSbAb8OExSN/NCj49
xELDugIf7t5igovjPzzDH7RRPz93+fIe1g4PN+vfPzfG0xEMgUDVIwHlCnQLO+BStGaGTJ7+cj/u
fhZCf7Vgf9gLLx9FMg2+H0ZEyIE/VAn5zPC9a4no66vBO2V29+yDW9pZ84xrxDL+3Sny56fhD/A5
xuHd+lg0DjWHm6Qd8S95PWWpZ8JKph2ygYge76phGNZAFDARyvLTv/6ZVIDs+pyf8FK6yxX/SxUd
D6a9ZBByJxXBqJGW4kcn82kbJ7O51Zku/2DC+MVlBQXC7rE4BC0M23//vAZtQxSkDDvzKMtHuCJk
fm7CZu7vJTwafwf3rv1TyPiysv2l0uXicjxAW23xwPLifNwztGzRZA1us+tB6MMXR8WgSvNPGsWP
nyKpnISDQQyJIu/GR70xFT8Aw8Ybdq5aInOrNjrUSSL/sAN/fAP4FM/iB+ErkhRoH00skaONgiP/
uMCeCjr42Rh/TioosCscu+L4+4fjVx+Gm56DIR2Gfx5l2oh+WiAxLImAg7yMxqfQAtlhx9bL7z/o
F9cOS7ZDGxyhK2ewD09hZSdFEUNs2Rm+d8YY1AAT9Mc/PHq//BDHXdYtGiUsW39/9Hii6THplhAc
23m1HTjQ4RyoPywbv7pknEq5WqyK6Dc/fIgdBZkMicnemUr2+2qeQdP55XWGEHP3+2u2vCl/eapR
lywFIkdgCW+B7fzDGiytaYBumNE23TLB/cNC++Efx8e17CyCjhu1Fvf+wz8+cAgjrCJPd9h9NOa9
WATNgy0Ts70vc8KxDmNLG2VdzEHi4qAnSumZ3nMwPvz+N37YZ5avQQmyHEaWggWt1d9vmQFlSs3g
6HatGFLKqjKooSbEwBaIiEhVdfCKyP469tAn/t2jf/lkln0L/IYJhuPj0cSdJztr5i7bMVPM9hMj
/t2UkIXX8HA9/vsfybLBLr8408yLr/ovSzBD9cJGDkKsWETYkxHq5pXiszsyDJ73s5V3D2mtuj+c
NH51ZZdXWrIOY9d2PnjDgsQSkLgbIoxjE+pV57Xt5x6G7rGQLWkyY2h1RFj0pf3+L38s66/EJU8/
l/tJEfH3OxpYoixSUeU7+ELtJ0N6NLGjonjR2VDvB90hjrQy5/PvP/TDm2+7aFw4bXOosm2OdPby
3/96hQfL8QrfzHf1ZDJ0adWQbewhtvs/vDUfXv6fn0OVhXybN59S6++fE8WBP2hC8ggTD4MbN+2d
u8ryXGYaBIz//id9vH8gaCTdGwzhXEue0GWf/etPikiCQiZOvkK7br/G59//60vvhX/gL8sLCWEc
FViMUcdJtPf+hyXZ7hxCamlv7vs2YjYhprk49VEqEPnj/YadnPaQg5kZQBTzysRiMF8otDEssGax
GsyQXKQM/j0cB4ckTa+aYn81JqH/xWldh2F3pOclNUjjKeyVG4ZEDxPrRHpy7b3g1OxOGTD5cG2r
cQSwZ2sy1Ow+fq5wFHvryijyQzKQgrnWaWOfurnR7g16bwMoBcoQFLEx84rckMNnL/TA8ceVFT0U
qU9/XrvGSzBOzq2ZtO4r8Qbem+hFcY89s4PwyHDxJU7dsEWeZMOFBQ3mNgySSSlZRzoE9F0hjI43
si2nQxuVmiykEBn0NqfJ9omXOLjtdDPrjXZV26MOSiFGytleWIS946+13YdHt9UuejmzjYHSmIQS
HMALwp81Ut/DkoQndDuqepRr1wy5/JwRRudQXCDXnm9M3xm9Wl+izAbqMxVmnq0wU5EE5YRWfUpY
2pdo+dbFPdZ1ZUV8UwiW1YOb8SWMA52TcSey+9qTFdqpmpgRTGQIFjLSKYND0MrQXtVqgR42JD7T
0qVd1h1oRMF3pM4piXEbPP0YpJhpi5ipzcafsBCssoZwWxDYMhkPAf+B5prf+vvMhmpPfZJnRy80
wNDVsjXS3ZCp6i3Aj3hm1iaIaZ5wjB2NtMpuKgBq9h0s4eEO3Qy47iFkanzdxXMxsvIjV1gNU1MU
B0d15tscy1IDvQXDO06W/dUy4wGodUSbDGYdIz6UxEUEhBhvZLUBbkaYE1x2YMqpS8oUao1+IKJK
2QSrSqZ6D32aNmTYEVb1A4dhpRCrKXCrEfXjS+DFpXX0yrBK7tBSjle1k/nGngEmtZ7ljvkLRZ9p
70vCkfUONa6hD1noQHubhihHFi8133C0B2yaeiaLpF0QJ5tOTxOS4q4mg6adSTIuU5nVm6asDUEO
oWuh68jr7hW8rQnHmiZisR7t3rqqpBV5u8rsUhNgRSfu+ToJw22hO5y9QUcTbdC1CSpdzsRxNDXD
REDWFV2R0ZPDeS5o5awBikxfIeFXtFNCb9RbJyhafZ0GU1vtjbgml8Ig63SPr8TTm9x0dbkNGbzk
OxvxU3AEUt626KdmHd6TLRI4m4lWxIkrMSXblCr1ioyyJbq77IhuVZGbPZmB78KCKrQoToE58cgt
skl3PZe0wgHn+QNLih15gFCJ9YEJSi5avzKYfeKObXWN3AtNXcAZwrGxgjqaISsa+4ocmlm04fem
Aee7yevMdXYQPyxyWzPiffYEz7fFo++UHRLKKm3V1pl71EiiVeawiRqw86so84YvGE+9ee3aUffZ
RBHqPjEr957jGLPHLrXT6c3wW9ciy1i0zlFDn9EYfcdSr0gF0aex9lyXUGxQDAFk2PYYiowBe+nJ
5jMp2Vm66YEhvMWBW9ibyc0kyfNxKjtWLhSqa6/uHJiQXcXUSGXz/Nmh8r8uakEkq1tYkYK+h+oT
3q4Ind0g8rJdF7LO9s00GdHW7csJ5Z80nHDnV1H3Y+hHw1yDLUxvA8tFAO7qbH6v6oK/5lid+1yZ
udmtVVnwCFTaJu7D89roW+9H5UPvxfCsTWj52O5KEDpXqVxgDyUBYxPaWtkQuVNh/twjhIewHAa+
0SNHjXPOysSF+itpEvK7mits5ScNE/iQq9EMtvTKUKQyfBbZOrVkcWyHy6Om85oJ84wiJky73tpY
4OLBQ4LZ7zZZlAfW1oqc4E46Onvt05G0gcnjr9UiYWhRzykeTqTXrc0u1brvnZCGd41JkCcfjrjv
bwlilz6Y9Lnqt9yLiD+fipjU8aYnsS4bOgneMe5hNZvsA/Jg1n7q7tFemviLSkRRuGc0cVHzxHqU
t5CSBw0FNc0TULne6AYo6IviS9W4DQQQtPtrt2sNwDM+rcK+jb8DhX3jrDAQhxKIc47Nb1VgANnb
c0akVkmFAQywfmDcTxBhmQmyoihdmO0uTRaSjgOIrx6HWq4s1vwbTanAdyJ88QqRVV/tfXDTix2+
PwVo3647yjEWhnLbuf63gkA7XC/+tsjzN3wrWINK1JLc8je30/OnwUp/WMrbRQLMVKw+ZXVXMikT
X/BRbDBdfoGLfWCU++CGZbkWtdZQmJLkhkxflNszKYIqw5GODhHKc31dR810NS2pS2XMqzWxy609
1wAVMrQnZ7FkSaLLGfuXa2zWzXVDjNIzAp1o46T5HWagcIuKKVilusFP0seMR8krgR1MRB1JBfqU
TNynrgh3RjVPRxMVwxkcdn89TNWstzpi4VvrZAkfFS7vPPk39btdm9Wb1Hk3bhM47I8NRJ9T7k1q
pXNOdwhqs2mvpYnKHbPzq55La+a386ytoEpbn2Y45w9OblPHxv70GBMiCkmyouGV8EP22LfE3vSL
5OzUOKccbX7108C7ZuLUn+EQx+Ga/kr8JaxClH0mQ4dzDazZoJ4a8ng9tK3zVsucBgkQnEA8NljP
ABg4KULhoZ++BS7k+Ml9kB3QgxRzDHQVTT6O9alVgvQOPVoPoHJcQDTBVB9lb3sPXjzYqA613DBY
m7YC2icYU7GZR3YlrM8l6CSTvMItw7jme0Apm6xpUgfTWqWLAnjuG7F1UxvnVMH/MTbI4KyvtrbF
NepjQicZaOSH2tO8DeWg7xiQW+Cy2/oW1Zr9PUHlNTy3+TTYW7ABhLsGXZkl60rgcpstPZ6mcX4v
Xa/bloPR3gR0AJC45+7nPhTxG6pj9133qiXoMqWw6KLyeWR+cj8q2iHLK8Ljlgis5X0I6Y7mu43g
XfTd0R8c8UOF8deRHPR7i+A9sBHTgfIo25qGafwwYGFfl35QL/GhXyJVN58xlZPK2LUns2aUskrx
XbBMhXNzO6TFMSHcbI0Gvr6v2wGWuerA3Q+hn8PCVj/6kTFWPZGoHiBS3qatN2+R9OkNQizsOzg7
0db4DmG+WEG2tgPWPUbishboNt6hGhCIWBEAaYra4oPN4kHGw8EX81kZhMetcAJ4p9otwR6HgZTv
OpoKtlF4SFgZYah8gyOY9UtU8bClKhUrCcp2N8ne3w6DYAJt2bshYJbmWLFFAHuekYLVkPOgIOIc
AajYxF27Y3UK5pxX1qzGXU0cx6bvpL9Ju8BFba6FhYo/kGs/Gp+DTqafqlJjaQorfzrVAq2rHwg0
2kNQvNhA7h9bNBzXKiFKFbybvEs6zHIF2S0PiPaInuQoD2k9bk1yvqluz/EM5RW5Cg9Vrob02mFP
W3lN1Z0qoHR7uPbDRs4EpYyTzZLitrxyQCLcgwF3NyVuZKv6flrzm6PdSPYwqQ5aU6+0oGS1l6/R
2U4EdOVdcQKUoM8Ugc3azXMNkN2V3LgcNiXFtaHXExG3dwnS52en0qO9stO4JtlYZtCOKxT/aBDx
BE/9VG3zjA19N89WeKabO5N2Zk+5t/KTHhG+VU6sGq2aTwN3aRf5ZmSsKQIr3qPJ27U9VeCqKTJY
tMNsRdnalUYwQzEeIs4hA6qBxKUgP+BrdV9zs+zjq5wkVvtoS7bTGywjbUtEW90P13auJLJ2SCZU
LGZhb2n/1nqr6pL6Q6VseXFpmI9OZBBGpShsV7UXheEaffQ8YLwQc76b4xo3HK4za1rAwpA1+Q1d
IpP2TIxI2WynXBKsPTAMXVTnZGv4qokeJaLY7r4WTgUYynivKgFdaYJsa2tfrHXnGjvbLnO+Rtg+
+dQ473Xpd8TS4cB4CKnqtmWsxXlwkpfONh3iQNJzjCUMIX5ksklTlq29UJHONhAl060aVZEyghy3
Q8YfYX4KOwqu1RT648ucdsglkYUU+3GY0t3IJputUd0WnDeJIM9rzq9FbBj4L5eFVtLwiELTOxaR
eVPMyefQQNQXhcjyCzvZSoqfUxZV3o0n6vC6N4ruE94tVeydee7A++URaGN0oX3aFGRTySpeIxaM
9R1O8uo67px0y8tj3eE5Jo1cVphQdo0Ikd0yg76OHS1v3ZGgCMNtDr1BaTcnoYAbHofhHScq0MTE
1q5oz9QHEromjIBDlpwTwrKaSpd725vMV2jn07NrpxGnEovTkYvKeeH14/hiffI29IGqHVfgmVmD
qCHng9yB4Q0ccDf7ae6sBmgE9irMAIdteReKI6Wht7ebmpTY0i1hQSbRdZOoV2sOfTIy/RunmHJr
NWZ9mJL7EfcHLzY+FxNK/9g0+lsVKHGHXbDYarSvyHXH73Ks83NluvmZIfb4xpP1TKcNgwLpTSXu
Pi+67gdSfLEfQ72I+gemI0dviMl/n8qQa0uWiDiaRTit46J8Yci67Jskt5qZwhgWmeZ8H3i0l6Dk
zSBrUH4d7LCTaywr5boocuszxUP82GYdBP8Gge+4iow2rLZJE2TD3tdj+KhyAkKXFzsk9ywAb7lU
9l/ZGcmvKnAQKNZSKqmcAsMDn56Z4XkURXBUjay/DFUtonUytsUTEA/BZSVFYg1NMPhEMlSP61EG
qFC93JPbygQyHtmkHSLTN57MYhLjCsW7itd9njeboRNfFgX8p6yUzbgesv7bpPGCdZT9YUp0Bnax
BDcJJva4wIINzHCodgpJVNyTRwcXKaC2LL2xXqyP7D8yF4+424f3uI/jA56Mz3qhCkPdDwjdFVXP
Rpp6SFsLao73ym8Wr2oEo/6mycdqfBJNQzqLi1GYPnDxQjym87kNfQwwNi4YxFWR+u6NU0CYmyR2
bjW3wmyhwbjTLuwFsgWvyAUpyKzJGxWX7zIhbKYyQ+OGMGGVn7DDGfd1tpwdUMxPL4QV5VTjFBG3
AXn1/Z6+WpFv82Fyn+LI0BwrqO6+ChU6mySfsndLY18kmX56HtxefLLNaolwN4jzQyDgZwQyosJC
k1/2e2GYWDDnpFCENydEzlatTSC4TYpeFM3ElnmFBXO8U+jaqmQ2NlVhYJ/258ij+ORyIF7X7YRh
edSWjwmFu7/OY/D+SG6tcee4s21t0r4Hbzt1sn3uVEipj4ZHnrT25GcnSgmOirpa9qzYqmu2+JFd
7mc4FsWmnwESeNhUwh0PSDbAxM3zG4vQTGMFqKkg5xK+xbfOpqJcx1VT3gUQyUemQpYpKJ5MM9nk
8zT1m8GcxWusWdQ3SEQlEt+BNgperi5/THyRUYRWwuqw3pKytpGouMMtqwdGb69W+mEYEwhiFu4L
wlirHmEr5Fjzh6EEmPxZt/iiXe3VcgXCNyLgN80EFp2xTzT1HfXXpq6dck9LIV2CKBMptpnnVT8C
5sTDJujzjDBY+k3/xdyZ7UauZFn2i5jgZBxenT7KXbMUGl6ICIVE0oyzcTJ+fS1HZ1chEyhU11vj
vmTi6kZIcg7H9tl77VtcxdFFGsMxWMqQp3pE9Psh9lblbPHkOA8W0RfqGykwp7Sp6zlKMMstwyVe
MnD/lAmyE0Pr5VToSg4neTr5dNAojij4/Fcv6bGT07/nj+s7gs1E6d+sB7I03kgPXCqWaR8q2AN8
naAUjxf4emgWDECcZJacyb2PQ7rL5jVn9YE7/1qJULJNJGYwJj6MZVg9Q+ddIe4mq0/kzqDFrHQn
jEyPjrg0mJRjdKhwfMx4VVkIMQsHPJ9H7ULBaVgqZtAytM5daUK5C/uhbTd93vQvZampXg0WC6Uq
pFPwz3QFNG1Gv+DggfQ3oWh7ZSG2cRO097a0eWniaOOJFHgxjSpdgVqxVVgpKU+Op+qTDFnHA3SZ
qilZplH8eG0m3rvYp19StzGlkU4pppB8cjOKxPNsc+uTCXVAr3od9MSQNmzqJrM//InBT5O7jJrp
pLMP4Q7Rj/aW9Vq7Uy97z6LQNpFAdszBxCrn4Gd04EM6ZCFI6sft2l0TzGi2BIkGSgbA/RR7otfe
O9gQQpNtYNniGHR1z4yIzZfQtu2jOyh7NBcxdM5wFcFQN9J2zaYdytZ0nxmzRIkVxQv97LFlRdsO
/wl6tagWYmtMRdz2NQHoA3zZuDvVY5dRLc+s+JhTT+Od8GeV6yab8vogcAkShl86MLJOY6nwIRTS
6xMLcavcEddgJ0XQ+loY4eaBvSm9wHyGYSFe+Znj5yIyYK4618uCZCnivr+px4kfC2Oq4cUZtso/
09ekwD6pwX+3u5xT/cAx9h34k0XMLA1cin2XMXiOpGv4ozKsFcRynMFAJ5K0u5SxO/4q7J5kSxAP
tf/HRBgo7iKLwPMtU6/XbSRQ2u/FGZ2CAoKJYNQM7dC/DC0SOXlz0UTLxkP68rf0W9uaKo/OPZPC
9vgrAJZD6VgBuP8wpVo6SmwwB5qu6XQJne4hUwGUnHNMmqHinYnrcm52NDhR1rSZBGtE+q8Vv9Yg
AWHTWNmxaUSJr3gCkGGSWWE7fIh4GWOWQnbnNN0qjuyuDRd4W16dcjsTr4r40khDGYkiZvttbdOs
sW172yOU2OiqeiMwSfa2ubY+HTLVTWEyxkuZblkZaicJ0PVaet7saNoq1Y1M3Dys+ckHMq+E4ssi
vNGYD51kUtfyvJJtsUzPFQ7hbpd2Zba8T23nrHRRqkiiPHLU3JL8QqF2rVnmOwqtJpAlfdr28db3
p+CQe7PXvA2+nJk/MEUXXP6ydkkG201Ozcicr+R6yIjuutZpm9+8R0bvDLy1+Ts5WUcdSVRwTjOz
xdIFSRgDg6czjvdLy1SLs01HUBx75WVvaAd9eqfGqGLYbUxMk6pnU4ApOPdQfK7Y4yMTTFn3rXxN
nDykcVLs2qXy4g/YJyxSVedo5ivh1xQh8RPlN0EtxzcpkUcSkpE+eG5ei8XWsuQAF8OY1buZqtSH
GBNeT1v3a34lDkZZGg1oV8J/8URLoo9SjOV7mIT91JIyajZTYUDQpGW6vLlwov0ziQG7OKTOQvu0
LxFueKjl4Y0lvCXcFdMUTomeoFs+jKrJntB9iTdt8kVb1t5uU5fCsCzKYq4pmOF0sjSxi4kUy8x7
ioM+u/hi8scHH01BHYIwtWCEWD6FG20dmN/AM2AmcynZAZIZDoGdn8nwR86jg+KMthGDWYl4XWzI
LAX+duI6sW+gQ3fggIJQ0ferFSP27ARsw+1BwtVpvDoinJ55RZ2UabZUx5ZbcqAJtmrrI2GN5Yex
u/B5x9DT81jMi7d8FnXWUjbUOvayxddRNzsFLMEjp0/gE+oY9W7lXxeQrmHQMdScoWVa18LrayKb
pO9cJ+zP8+dovdIEMLmTyIad3Pfk4Lo2/8ZfdC3Xazz9DKkR06RvQud59WE8UT0CMmTNSOsemjog
QDpQYKcP7lqFtC2GAM23TkNaeEOlmSxOwTyoLWXscXfWDrW3G22v3kPlt/4zNZyhShy7Gv/GGSam
88rmrNgYulUfWm+aef+Cn332OQz/Fm7eyFuTr9mPZwPx2sCQb60n6hyDJ9okHf6zQcfxh/EAej8g
p87PJna74KaNgm49xzCxsuNkOENeRiv31b4c7CY+kFAZG14r5TpTBETqRdx3qiiflyycnL32jE0+
38XQG18lIQ7TwElimY5/0cg4ga99vkaHpUcgga9DPd9dmo8ZR3mutCkR5Uqda16vwk80V/f9qtP+
jjmMoCNEFMqdaY2OiCDYJpgvI0VPVoJXSHwUXmG1nFw5yu4cAof2JuIoyz3ZyfSL0WU8VyCvWtgd
ZWZuor7Pp/2S+flz1sW8mePaZn60hgqVvLP8ZqtXptNd3WXqtdOSnhrwbD1DymhTnrPUeYma48D7
Unjb/rbZok2S5dRsJ5jiRdFs/SC16jPPVOXecSpmK2Ij1Q7c6I63h0lZ/dh0t+fbaIhFyWVJldO+
d+2p2kJrrJyTMrIs92IEEpsEpC3bbMOXV9MRXCDfatBm1AtfvFoy9MthChcc1kTSkqXpYF+FRdE1
z/XolPOuh0XF/sOk3kgIbu7XpHPr7L2qo2vpdcWSmo7q0JnOmN85ZocoED4cJqFKjuWjLumkE/Iz
XtbW2faQkj6ramR2sak7yXdAbWyuPyiuVclNlxbzXUZOlxmYZKd9HjBIE8T31+BbrLagbIj/L7ep
3Y8DJaLjEm681etsOh/D6mYw7Ey3nu0tf/xqlWcWeYodmlb2uYINwS0/L90HudaQA/SEbs1YOOev
DinG+i7O2VuzH1DmwEfC9iblog12DsphuI0tvR6LoQxY5aeNMLCn1tjajVUVZpeeH4Tp2vO13DAM
9/QniLzNb2jI9qrDSu+QBBlC/P6wAB0AfbU6qP6z3XKC1rwTcfXCQvh054oNMLsPZHbUHnQUVpwW
fvuxXF8bagHsm1j60XzjpxxAT2sUMh1mJMb6HYnZMdrpiBDSzXX/jelTIo/6QYPat9gh6WJbgyba
5QPdHjvhz9rZTCTCj3M519+2dnEz5tg56XXqckmyvm1p+gBy0xxnkTEh9xSRXlLOzxRIm5FPbAJe
0RwpwvCRUgVD9r5hd0tdOdJrCIfGN2pX0qBpJTzk7Pe0S6/If1Wv2U3FqvuPibNF7QhVNghaerjO
X6gw1Q4wf+DcFrwc2z0OVohIPe/eJzeY6wiwDpPb1jJdHZBM9fJ4U8Q8zHn7t978UE4tVyRx1M75
YFfrvvQEn548m4LOY7CKSCWadgWLN9Yqmu0gVTU89Uw47M3SyvpeTVD7R6KI4lTWnfuLoUSJbclr
vdqC8k1f/cY1asvv+nogXRUPhys+fEwGL/XNLlKuSY/jMpEmL6k9qE6o9A1iYUQXhz4qrre3kO07
tdIaEWmHqQN0z2CX5Jyr0snVc0EOgxU/7VczqIpArP1+nQNR/iaBkg6PghqFS0qheHsZicxkCWgA
wXnOcovlCr0Tn7VanGF7HSbTU9f6rBA6Zshp78KQC56F7OP7kTK2eVe6vn4CxWOIzrdlS362bGGU
sG9sPTbXwfyiHNvMh9wehLjpLT9KjxbuwJgww8y3yHhj4PR5cD72BGk9gnLOOrf3qiOYv18zTvJ3
U0nn6hY+JjlZFiSepHgW6NlutBYHydWIqCHqXcNDLtM+PIRjqrvPtlO0riRVjSIBwARB5x1LgP5c
8ikcE36PLOxl2Fwz8GNHLV8q/S8Q0vJl5dOjFkcZ1/IvIuCe3cFGC+9MmRFBjwPToOgC2sYsI9Jq
PBSw3L0TTXVhwGZfoADtPDNDeWbADv90ka8k+1KQTQBLKoAaopTN74yq0uZY4/iJE1O2ozxMvEm7
G7e0kMVX+nfFzZrlvv2ZOrl2LlYuRmFQ7FLg9n4L9u1XuLqIxBcMxsuy9VtYzb/CvGISoTU4W4Zy
Q5+b9pM5rDh/OW5Rzed8NVW8mSC0jXuQYIAF26Vxp5tFcczbheOaz8eAd9pUYbTx3e+U8DP8jNxT
7UYA4JQneoJnyq6jSH555cyClBy5wKq8BH1wnhnW/ioxl/226EBbbkpyuOHjSLWfeAZLNpcbQ0Ep
9Q5LoL4nLBIe6wjOYTdg/dzvobe8vyw40WB68ETdEZfKSP3u0vUjuLI1DJJCiPmmX3p3fJrdaflg
9ZeXO6hStETqaeqQ8O3c/9FKWdYdt1T5qpfJfs1FMH+GQ0EBOWcvxlpAKX8wM0E7mr0Q8MYsRPU4
kSe90kO7mf0A7IF8G1IjY+ClsDrbFK6z/AS9vHID6Y/UJ5kJd97VC3vxW8l5nS9sSiKSbDb8T8Yw
9IYGqlx1QepkcMJuAzeAm7l6p9qE/2lx6sN63Ud0rcLKWHJWEX032omCCFzsHH7hwcWEloz2wOYc
yhm9KAebIjyoXeTr0Ua9pSCdjSFaZwkF9JrnX6dWCNHuKEfSe8Ivdy2qP31cnotFCY75kESzl8kk
sFyvZqYOeQxT4ZOFRzvLaDfmCMaLrsi7Jb7g2g6cbaYABB8ZmtN3hAbNVKDAuu0CDIV/A0FITfNo
oZZ+oEZlB7FLk3fH1vVbV05HmxlZnW5jQYDsYTjOojPHkvrb9azzRlH8HQ2MExbFpCxJzQRv3Lg0
LrGtD6l8XsvUR7Gf2+acIbFfC8Qn/ym2iNwllR/XZz59GSdWnvHeVrCh/hZKQwprHGbazdLVa5uU
RQxhJESttpK6QB5MiokpPFnLruK7ZppDwlr5nM7Sd5h7a7dIseKP/NenHDAeleI1y8ykdMf2Phjs
NUhC/IcRf7wqna0jQWuBv1RdmFh9xD6fzHR3maGqd1s7KvOvKKSWnXF6VG+hNkz5fampLdWSrWYi
e+negg+yvqhJ617xRgD8Sn1V/jg+bpn90EUIdfMi+Mi0MOaO8Ffs3mPBRYfm24IND9ZGbXAE6GLj
Cit4WCYmwC212fPniBzhJhGT09PQzqXYNGFEhbNpPLcFQl8JkEAceB6mrA7uBnaXv7iM8cXMcqYF
2sqWLqM3PeeQhZTlvfh+3zisibkkebQPM0fsoKkfvHhYEK7K6DrSlJgGN11gT+8pp/8GXkmb6eu+
VN/nsPYW/GGKC8ylIWFfBL75IrYqHkNPeR+dKFnXSCtl+InRWO/VurT+Lsvq3yia4UnN42LepjwS
v+fAz75DNNB6I5rBv6SjDWK8LUv3yV7CMr+v285COhy5ubYSwe2L7KHyaMFdC46cWRV8CWCS1kMf
e4OzUQ5uqKMv0+AnglBKDTsszj3p3RYT1Do1jGHGLW6DpUCo1zwaqIGtLCe9GQv6Bz4D7dFBb6eS
XF7WKrJVstFsziuV6nnjdNC0HrvVssP7BWQZX6P5HjepSIl5ViDh3AuLk3DdOkpDCW0J23Gv+pCB
meNbcRsp4ds4VMAMbXAVM2T061D8uNzCE+XJIZFhXDJDu8fXFVmnnpZPPmNdIM/QsT1FW1gu9lFy
/J6StkLZuhWwa8gU1EWcuDJ0L7mkyGVv4tx9aCrH/okdNcQ8UA3twW6mm1tSevA0MiLsP6JS6hX+
KY93WFr6L6+zETeFRYRhM/jzfC0iXp0au8Eg+xfwd34DGURk3t/eL2V3Wa8K9E9RSLv46qKuULuq
yhWd436zqKSs4uIP61Fqg8d5hI7eZEzAm7CcMF/l8WLozzXdsK3GWd52mJ8kNlO7KV7dMciZDnQu
1kPY5pn7hbtgGncF+tz6xp9ooEXbC8ectAlRPVmMAPhe5xpbTtNEFX4VaCF74I6R2FplORhaUytt
/CM/B1rgRCU16MI4XFD+NYjAm0pkHDWAXfadB5gq5p+N9mka3ll9zg2Bvsf+ja1NPibCRrvHppAG
bwTwKvERg/lfL1pRFoTXIqRrWOLzociqnqmiAlhV0PWE++pZu/Vw1inkpK0Cw4pk3I7XEr/RktmR
tZ9QWzsMjDquXGfQO4rFKrcEuTCu+gE0rg2B8Cml9CSzS4b+Gv5T5zGHclKTbpYns0GfbpF8kdLg
pGQMfJ9dGa7rcYozu/812eDm7plwyGFJ3mTVl1whGd5UvSP6W4vC57y4NWXRsAF1VLO0KSezJlq3
Ipsy9puqbN1dxJk9ulSAkbMjRr2mvliAeZFShKbgmcC7NYAZHwdsg4xKEWGaNrAtmGFxZGcgghj8
AETRIZbxkqQrl+fenj2d9JNpmE0hmCKsusFkEfCRfeV+J4cb2Ddaw2hcZshPWb/UX8wiU7/vFyE/
OjDraj/C/u2PCxcIiE2sItuBFRSKvbX0v+21zkqKyynR3M2YdapzTHlPhSNunlH/A3+B5NDM/fxe
QO8bb03tNuMRvx/ImHpeU5ymS9HY7sEoW7xLGtV/NFdxlXRAx5Zt1rjldSk5Uc7J56rZ8di8D3se
VlZXPrXcigDdcNXO22UlnHuh4la+cfku/SFlyfJd0k2enmlSmPBmGl0j/ZYc+E6pDEAD8TMGEbcU
lppEwiSGne9zyvxdLVnkb6E3hFGSY4DObV4iNkt/q2p5fxQT18mdDydLcqpNhzeMbBjfPKlYh9Nr
V2RHeEkRsiy94JjIIlmNf8QI4hrr0toGeClykIIIHfV0A+wviLKEZFuoj6vbXuvEF4qyw0dcKRWy
xOp7Xym6r9zZ0vdt9J2aXzBSRlbs0rzWuGDtWgkspCWurnYLy7Rd9344he954WFRkBVmgH2nYAUh
RAftdCPKuDb7IGvCZj8glVQ3gFxlfUx9fpxtW6mSl72l5Lx1FqNjBLpR0reRLSbWu1gYazyEA4GB
M7bC1k7ydQBrXAWmxiDkjqwuh6yf40MaY6/6IAbMBMP5x/RH11R2fsacXbvbHBBpy+akoLuY/RLd
ybgdK2Yjg+K5qXIO6vejPQQeDTytbWP0Gnp9CzMWXyQftS3PiztT/dJhkeUxQ85zfuZuUM6L7S7X
BSVoK5thg+rV1G3b4OJYqQ0Upl87cqgRL7NTZ/Wjswl4o1twYiKSUPBtI269AkGr8ur3NOiz7txw
OkXAAUenHls3NQUnOQ8NqHFbq3rTekWnx/+e6d+WZEv4oNq00b9oVMycS+xKQ3gxbhf4ZU4DwvRv
AftkpCEkRxB3mMcqZGp39ulYzua6rh/13Djj25h5oVsT//DBP25IUQ/rzqEjVH8EyIoMeSztofmQ
ii2Bz68MOVz9s+OE7zOuk4AhsG1SvYUx244vXP/2BPXMLuNhgs+0uNWdT3qhBG5bYgiy8tFkmIaQ
H6dtXFh9f5IQ57IbU4a4OUzb9mgU7PGjv00BkfQN7rltnaiTt6bHdegN9pUuVblzv860huAQ0ev4
0QzKcW9bu4ioo1+LEAopdnFc8leKPDvgUsl1MGcauzOlzn6TabolpriEK4Az3kr7LRz3XB1an67K
O1S2vrmwshTFWxBiozkXTa7N/awbHHt1FTfx9dXnXqrVBiSsgU6eCghN3SZAJMWEGEsJ/Qi205ED
MIvDgikOJ0iPWfEKXbXExuZU9FUOLb5BQFEdYhvaL8Rjn0PwMPEvziO916EVHhkNsxAHk8AakB4G
QIL+ckhnptX2OZYF0tNJjrIW9ZFFiFv1vyO7aLgjVYlr0Zyj1iEasIqpHx8n2x5dtCRRleHwa0Jr
8VgRVUq25qvSDae/PY+2wB5uYKXnXbSflwGZjBeY8LOt56wggvegO3IH20NhdLmbKhNgBG3bNGaM
zTuBH4By8qzj6emyD+RtnPXAYkuZV0Zvm4XWAnPIhymLi91sezp4StM0l/2GFWfk6RMGMbE8lJ5r
86qY+N7iZy8o0vnYs1ihPCHsMnRRYJ49xFwdHYbGk786NbIGLuzMfpy9tfopSMVQzSNn8c1rbfIZ
SbvoLQSI/Rlj0h03LbbiFzlG8WGxnbU/Vq6lPp2+E290O8TvNAnnE4GYirqufU9FJZLYQAn0jiSR
Q4qlaIAM12y3/0+69H+V1v9/i+Lft9/189B/fw+3v9t/D+1f/77/TO3//1IYTsLtv8/jX343+l+T
+Hz5P5vC7fAfAc12ge3AqQko5fi/SXxS0/+wIVHwJvLpV4tCMlL/bAp33X8IItX0wVI9hNkiJnL2
zyS+4/0jZjdPDA3O6zXcH/1vkvj/Gm2ziAuG13/+veCwbawiBsQUn/z1HuOLtv+HfBlJ0n9NgP3X
H/1v0TKVZzSNjlaJElQTaXBHTIz0vUREetS6673cfWriUtw52o5vHSnJ+xc1/GR3ZRioirVA8EDt
Hdh5Y5jeeC29Edu198w+BHe7pyqgWzf2IvwbQ1r2m7OiedBOiayiTZS/DWkc7Wwvnu7XYWgfoiqb
X71upV5tDvoP6qKbXx3Ak+eoi4bvlSzAdiZWkLHs99pHaQ3xczSsoEHsan7Hb7nc846Fw7mO6UfH
rhEIpkB+W3gq22zfC/WjoSk+FYHlJY12vGchxu5PjGi6bYph1jiobAeQHDsduqp0PRzdDgbfWrGL
pzFE9KcKky7nfTS03SrSNCkZg9W2gkr1Ntj4hGxNImhrVBXvIZ4iOGGe+FO38biLeUtD4h+L7iQt
p9jpwFS07JBp0Zzs/y5rpbZjuhRMEbw7/LhB36U5yj8SpA6OnaU7IhCxg4rT+7eVK+U5ppQo25aL
l32TI51/+9la5ckUx2yLVLjcXbERLLexpNxJlGV4dVTR4R12d/HQpbcYhMCGgxW/Dzo2m8SCzPI1
oxt/jIXPBnyQ60NdpWrHGVM8YZ8Pt3x87Lfawn0OZR6PrG9EdIzNlHJWZ0NveAlXqJchQHXLNrul
sBRNgnXHwdOJqhPfkKCWwHWShd/tDZbh8FjgggWf4gz6x7VMizxCU9YLhpPoFXwxBhi31AhCfILZ
8ziK9JC6KjhOykWrsn2LvoNJTfuKG+QFX09A80Y1eQ+QKcbbol2YOVePx2pEzeSzKkJr0yxRceRH
kOfeU/Zl5MhYbldRVn4ytuyMQOrY9wJW0fWoFSmqra05/cG/MdCk6NgHf2JBti/oMjiOUY4uHg3z
IybPfpvFOdD3Ohg3wRxpOwHsmr6ujemSuebgSsSzPmKi8H9BhcoemtEtPqWz5reCCqV7l7INjciq
1XEpR3efEvhGCcJa/hoES/Rn1nqsNwNj8RYma3ubGZX/TKLwtw3gIPaA7WqTz+qa8MGMi3UyA7v9
dMzwP4F2wmdTBn8r7eePYw85vc2r4oA6CZsuqro/Osz9s5RtimdDYLTty+5xivnGKyuSZGbUAC47
tmJsoW3a76l3p4WYkyNHAH6+v5Hf61NlsdzeEAMcuk3vhs62ZUGEXaBmFqWrJmxBacI5k1uie7g6
q1JSxVrMn4Yx+d0m+nRh4gBQA2X4tbBZT7K+r+5lRJKmwXn5Nri1/xprk1G0sI6/J4yvDkeGQO8D
fjM305rZz4Lr8aFzaRLxprCy2C8VpIy6qUUiBg3esObZdfRaP2ctr+mwXpx731Red24h8vNN0bHw
ZJFt2otytG6x7wH5n+xqYv6qp9hnty0ackMcaR8oCgrPXAqco1rur8B4y6OLnYdMiYq9D6cK8c3h
2XD5GyaMo6VIxxN/IrcUm6yPwFjLa2px3li8cXkZ25APD804UVO5BJtxXJerEQUKe2Ei5GF7BERL
OLBTynu3Aa++Z75yDkW/6Goz9b04jehS+yXIiZqFlT77SxXuRTsLDI95eRNKi2V0Ief3GE/FlsJM
Z4+O4ASbabXms2Gm59Eox+lpIOVPx9cw85QDGvC8Lrb9YrwAlQnyS4en3mGKxGIansocoWET2eHy
IHFhXHTe892w1cq+c2PJHw+0/LAtIeDurBQiEp2ii3PI6JR7XIoVc6a9Rv0T5hSx7Qo3O0yZ1PfS
sfQjudjpNIxmONbjCmx4tIp78k3ilnLweB9Y0/SGQzLamDVrzaPnZHQhrmQYSQMubmPjL0TWY+DX
abpnRef3SdWkNJ5mbdNuItHI38Jxpx7FIsUuSbPAfdH7uKOrWrps1tGMvq2iCXD9Z6Y9rIVqOVOX
sn+EudmfusUXz4tcpuPkW9Glt0sDltZ33/xuMkWilqp8nZU9XVacKJ/0mK97Vk9USDvGu0eDYlUw
T9l6iXkQPNIFe/UrFv2ejxZL5ayeGD4+i8J4dyZUBq4IEUOMtZP4CSy57Anfqr0jq/glrQM4Ar6M
r/4WdbYDDMvbeOQx0069/GrbfD4NKICA5mT1kXMgenXnQN+AWLeJQmFteMmVmh/yLtenSZv1D3ZN
azsCbb8dlxq/MFaEmsRLRsiDV958dlhpHnzPW3gAFzE3a7biUFt6cLJR8eYwOO2mru+eZxHGf3LX
5WHC5ZS/Vr5yt05nIZ7zMMsug2mmi91V6/fk6zDe2Fm6Uo8cxlugZ9bWntPpo1k8C0I9zbRWNJjd
jP2U+GdBp5glWb6BEaGsoRc2PiwiVhXm83q+R+FKGWPmNr6DQEWpVDDZl6sD8DRxJOALCUS4evLQ
fqDEezYNMFacBx/YH0nbxCu2vRgg3CawDREpn1wq5HhvXQ5xV0WPbVQUvMQUC9Z2zE/R3Lsnz+rL
57ldvNvAb/wb1qkh6RLToQDw4iEXlg/YDghp7MKsdoD/einRzirI3/XUmydvpmKX8w2RZx4ytTo7
9eylpGPb+EkMnnz0J6d+4dncHbALYCxfKDIg2mkIN6dOjKmQJQVge9E09jllp3UrwNfeaEKZl9Cw
lk4tNsrMQziM02GIb1Owogm2fXgIoWjSezcV8kZoOXzh+cCZEBW7DkZjQahRkeqJx+AtX+T0BS7c
u021719WplyiYCUH7mpyvJUZKF2OWC3YibnVN65stiXpSHOiUpye+E+eYiWnLEH9blAyoviJELu8
ns0phGuBQpCbru67vgpvDE1xRGMEW06yt8Gnn9GJMy4DCygw/mxlkZQAAuj+DfiuhGMU2Gdu3PVQ
Z5I+g9zkN4OMnZ8G0hFmsSaGlUMzaIiNrh8vUxCSVwtwEXxQoighDzTRHnMLxSyZyW7LMkyPYcnW
ne2Dd7s4sT4N+aRLWi9CmcBsnVn8BwZcNVJueUPBnsX9NmIMx+AOl8DvnV/UjEYXr3eWp07O3km1
2n8TlF/hJ3bbR7xG4hg3RKcPorWtN3TagZHDGtcDVqv4kPPseFiIoD1Vcan22EmmfMM13T2LPMi2
jZ+THWs1WTLRdn5GOE+W27T1B4qUgun3MDuAPKrprmfEOPAES08rbuWZQdLz91gTnBOP6PRtcez5
Fyi66MXWcfYyp3NxgS49fKL8drs5qMUJGzO5XNUG32k0MZT4+g1KwG5tCW816C3btihTkTBohk+F
pvBo4kK9iYoBRRNPDbVJlGVBLRytu0hwO+wyFxz4pEWakM8YX+UKxCDReUUVKzinx8JL1ZdQbvYb
f0mH7YfePWRid30kalrtZqy8d5Fbxz9qrTog/6i7C86vCkVPBAMdQJ6FVhfOvO03TV4FN0OKmW4D
zwFZIKhns8dmP/2iLqz5ZTf4MKEYYqTnSEfOeY1k+9VbQXpbdoaG5b4P2G/o1DVHF03iYa276gJZ
ssTVNLHNawY91bvKGeokJlR7rAuWJ0laGeKOuDmP6zj227GW0R0rxfnMOj5Ac8ESdsjd1ElJzBHK
TtlPeCjvefASNdF0bmsRndv++hOFXRUmjuG4g009+4Pdqn8AbUgoZlmCv7Ic/eccav1xqVgNbpSX
N9YOInv1CDqhuFP+GiYYGricYG38MibjVvXmOnxhriL2Ry7nts5d2GYlnsjLPLJlqycXxZmYykQB
E5UuxCsbTN4eI/HOjdie8rdo+y/0iijprKmzNyForb2Z1+rSsgU+WE5NJRCG5CCp0zXYxaO3vjhx
kZ00bTQPwuCUigu3eeyrGRhHHCHuzfYMnj/tgVpOHQrvNOruBqhLeLTyoThTeQTLI3Qb65j2TvNS
rhahSY5pSSNkdoktkpjuZLk/4VjoQxN43XvRCtxjAzyOVqXuX4o/uA/9WtzNWU5XJY9Ns+6mpa0u
oVrmA+Gu8S2P8oVXdZ+R1nPDh37U7TNplgI36dABj/YEVYw+vFiei9lft5HeL3d1JNwc4xqHU8iS
071ATU5OXyNx5wikTo2vaIA2m8Y73Qtgv5oF4oaSdlrLpOvdjlLHBx+MQkJi3NSJXuNsP0rBEdSz
net6fvDeHaej9Yrq6z5hi2bwHIWkyNJJffwHd+exG0uWdtdX+aGxohDeDH4BCpfekcmkmQRow3sf
T6+V1SV1VamNaiYJuGiguy8vmcnIcz6z99rsYcsbW38uuEQVFVtSMcKVuobukKJOw10kmhhXcuMb
uTbJTZWYOgwVi+MSSssO07XIb3lCip/IIyNpLBxX1IgYUuhbtdUCm+2nQunT2dNdaWixNHiW8XeS
6WQ17JZnrbg2hINueiuwnoJSNuhKk252ahPlEcfDXSWABDBgBK31bCrxRqBw0qXz3IrGJytl7GOp
hHFco9I9wgLA2jTqVX7OWva8ITa9EYnybGs8SRTcU97dlDw2P0LWXs2umwljcgY0ZQy1Q/0dJmhG
TpUkn6FxG9eiS9hfIHw13ZSf4m7N5Uhvl6Dfx3KaItboKCxI2uUX0i3hQSYOA7i+ru213qCQ5i53
08SKjxCh9FeQBMm7VGY4Y1NNfwCNFbpjTjI9G65Q2yitmZ0JZxBXKTuoL1PKFb+SKTNssxheelZg
ubL0jKabTiFLCsoEKgQ5IEAwrA9EaRkHFHvisWIy6LfjYpxkTeCpSAliO81KzyK3AWlC1Kn0BJS2
WU3sp4HF9O0j2VDiHn3vhOq8TGpHIMToMMpNsZUNZMgq4RbZmBJ9kMB9knlOk41WYunQmsn6NtAz
vuHTR/i8tEuI3nNQroHVtiQF5ekjMBW8AZqFt0WTBn9hN3VTcNz/gMVpV11oRMeZiAsHohN6aFPL
30ZiFLh6qP1toa3ync4N75oMxx3qgWzPjiuBfBCNqJMWC0T8kC+wdshXmmgCBlrvmWE11qJ0J/Oj
rNRJ7H0rtpQbMyaSwOJQWFM4X9lCLI9mUauAa/rWL4aiPhScf/dLvfebhnqR28eoNoNFcmNIWenN
izI4IQKoI1JurkKgGvhYkubV0ABDeGoj968Rc1k7hr7ywrSBdrXo7s++OQFiqI3ipW+DRzIUB/xR
0nwgjIiujzsvofYqynWrCzjqCAtkhqITTMG6URKWD8NIn1oxLT1BmaTI7/ReuABuEQ5l2VbPgyK1
34lQqF9Rev+h66HFc1WKgS9yV3kzFjZHxL/AsBsQ5VzNC82JtZ2kNkIHypFBVXB/3Wo+VLv7hoq7
wMrWuKmEg4ZSgDSZwoKjsCABneVSf2M3E6A/wBkIqpwgyKHJVyWbTj8kM/fY1Xq2SpK+P7T5kB0H
JtqTq4wiHs1ALBd/wdPV2mjIWHWbYl2dW1ag6JZys11TmUhb+nEKLpzS+WOnpOFrlJYMeOpucPlQ
FQ/ZYFhfBu4OtpoIWveYZ1ggNhX8YqZyCiGzQ2by9TXtl8G2+8SGUF5R4yFWSI3aEyvpObwrBbWm
KtBvdQN43QJ9LEqLKfQnRlAS18ksb6VZpWRKS5z5FMhl/aDklbbCS4K1v6Xo05y2422VJuyHfs2+
W7ZzVSYRlC6Hs1BWuQ7dbjSSdZuARoDKNa3EwuBgTmjQAR+EMldzBxtvusMj7udcG9gxZrYznau1
s5qoQNQiFpXPiL85Kp2g7zuWDyKllzJ60DN6l6IpY3mNzES3zSqGPEeqt55vwTNIP1WcZs/wULC2
xGEqdHYDxelbN9jd2gC06gMRq+ZZ6dtYcqeoy5cvI1jm85AYeulzAKCJJCCEfmaIR3JsFUPnWUpi
LXzoDYkZjrxopCDCGimYDZbqTc2qcVOgBLsLnGFk6KR7PYcBu0qJjdBOk9J8CwQrIpYywg1T1dZw
rGq8UhapxGDTl1gb/IL7A1kaIsbneECjgSKJkCIn1IrOL+pAk2yrLfQnReWIOAes8Fc5zO09Ewcj
9zqFPXeODvaSDmx9e31sv9SlHXdI3u6G1rYhyMnotMLX9WF8mrRecGgj1adR0IUvE+/rSmeTd9Bz
Mt1sCjBifYkEWxlqXp46UstfC7y94FNE4a4wz5dLJanDRROGcCvefTrU7yZpXES6TI5aqMNDHZbx
dy5jZk8XI5VtWSfzy6oW3W1SgTV7DM73HZE0LCKib4waH0eJbzPAP4OrfHmMqrZDahATtJQVgvBT
c8Bl6I+tYqtNRupbOZ/8PGXr3c0UtLjh6AJl0st3pVgKxxR9wgYYQIlMs2UtPIfa8mZOEZ87g2Ef
KmfhTojHqSwzhkXkMRO9CE4qeGR7Vr724B6+GVEaL7o6hOsuK5qvpRfUg4hQ920JFyKKCP9dGeL4
okkLMtkhUeo9wejqWym38wMrAaBiRp8r26wRsmeAR/0KLFbKDh3tWpwoEl131YbtU5DUbLKLrC5P
qPWbT1VHPorOUe5OWDoyVwyoSe1liFXoUWXJESqbN/y4QMxSQz2Mgqx5g5iCYJjjddqGpwARBlFs
mUs+0lpiM9FFwYvcxXCzSxINjdEcHgO0TwQUYqezy0FkyFXhzPTiFgWaWGXmM7PzUOXkytkdmiZq
Z5QHpflCwOPyM4zS9DTnRb/VJ61iS9gU3Sq0Sh5fjUttK4sjScrM+5b3vgk5ctQcnadFhiJPZqJm
B+ak2ifx2RTVZT8GLh5GrPOSFOADNqxVok9LvZJQn85OzuvwcPol5T25jjBglZPAEUSIQDaBIBkc
CeJAdgKuDE5XnHR+PajhK2TE/LUxwuVRZgzzYPG0MZwowkMcWUhvGA2txk4QVhWdT28nEj0BnRPN
TD1DOuqjKcrsRTf6a2+ICV4kQd8SLTIwLgOXgVofwdaMEfeqLZx+YajjqqsIRYjVYfYykUiAtp66
y4yh3iEKDvnVUMdO0RQyy+LE8DKCeS8gEqBsRItA8odKQFYj0fsEQ7/N06I8jkxFnxOx66mHe6HY
pAmKQ4rU6IaTXznlOK0bvyulxtdRebV2NpfqO1qMeg0XefZStSOnK1JMV4vaBoPHry69Avi6rfZJ
7fKG5WtpGXCcqQGuyzHOjmIWoFwMe5Twsqof2QQ367AdY48LQd2jlG0wkc7iLdNElsFmyE43QBbk
N6xOdtmU55es7LAxRGlIL6zgp5HMMoGfI5gf2Uw36ki62dYrKNjJirTY7htZrnnoot5IXFRaIQZm
zrj3McrI3CyKRHrJpMG8Fg0kl21RslHe4FjTRUfPjBiJsWjqt9kwxn2OW28jReOwF1o1ExwVWZT6
0hYj4v16gGTjS3I5FhvGSsPTMggigZZ6ex1EEj1gcKckJKO2Z881oM6JPKp7fcDlqEjvOGj7G5NK
GH7xHOwTcBXPiR5oh2ZQIybReCk8EaQAc/oF4ZttKCb2yTlKDNPvTNL27h1TZ+Eui7M1VntKZq4d
oXUt/KyPSS+BhVGlLhBcve3GK0hM6QhsXngrVAXlSd0tDBr1Wh0t9mtKueZU7nvO96V5bqZcG3E0
yPwNlIaSSlQYww9P0Kr0WqpNIDkqJ+1nF8yDaHcoxiMal7bUQBMCYOH8UqAVDez7OEnwQefOpMOL
gWodWJcCkFnmz2WjDGvOsmBVEkoX7vi71fg+q1IevGnQ7oZ12yK9RrEiLHS4PFkWSXAxVimO7Uxv
Gk/P76e1Omr5e0xGX3OMBC2KVpG1yGhqo449x1LoBgEShkQKLZCO6VtoBIxFdHBt5WlmQ5OmWoti
bdDbEgwvpEKNfLZqx2nTxWauOHXJ+cLSN458E5/fQ25Spnr802WNQsRQmXKaYSOtiBhO/F5kj+SE
hSCtRJEPySKAzCK5b47WCTrfyYfD3oDhGpRszbwwfygTq3GCLBKe4lgWTlKKj8Kh5C6fC8NMlh1W
oeqhqbLka8HkssIK25xJpCaDiE5gRfggHD4EYXD45tGYdpogN0h0ymT5yRPClmxIVx2T4j7CKaNg
3bUrEszBT+gtjVKGQepJC4vc8JppMUTiPaGJzsvyRG5bhlEnqQxM4Pgf1saIo4uNVdzvMnkarvE9
EjUSG30jwmfR/DYcOlvJKK5mUaP+jrpuZRJ8eUBnIZMIhH8VzU3jJzJAQAx6VrLDo1M/44RaNnxu
i2NlhNEalFJ2YeEabiOrZiiD3l29Vlmh/vRinr9243DPktU1bFgKIynnntNdc6LUMiiGGudHNiUJ
xga5+e44JckbtCzkYrPUPsaSnHh4rnK7WjTI4JnWPebYHvAE9apgw//oH5u5jx9AHc0OY9/yQY4m
acfHCiO7GeWHUK9zRyEW5poBXoBcler7VpHnzaQtLOimQXbSdMl8McJcM1SV9qPhiDhaYTGz61gU
9m9xyKoiWcz6NoMYgd5dp9tBVGQ4AjPznS4l+j1Oi/HWxbnZ2fFQJxtES3doRKG/oxo00NJlreRP
sA3OsdLWuscnRXju0gB5c1D3Edy3MBx8RQSANJRqwtxjVG9h15DX2oLNO8GliA6mfGcUEWKusEDU
6yPwCDoIXAqCVxgZTC3sYaFid4rGTl8kgxjDT7+fe3TTRoFw18whldio2URvGPvFQYoQuXcB9iuO
boTTbZkNbyRUpabH+sfcSvxzDZLAPmPTr0mzfkJPKkG9EGrpqymk0gV2tVzR/g6C96t65C8Jaa5l
zp8/a2N+L435b6vv8vief7d//kv/NwpoTHQg/1xAc467z/e4Kf5j08K9+fqjmOb+pX8T0wiSrP6C
04ywNtLaFHSjaGbG77b7z/8iwGj+xdBE1cArwXX8q2bmNzkNzpNfLGjnkqVKmgzEXwSt/Juehmrw
F9GwJNXii2RJM+W/oqe5i1tg+YVlcQ/gINcClrKmcR2qmkGBpt25y7/jKoNPqKuhLxZYTAxQ875n
OIAdpJhizHl43/8muOKXHH6X57/9w79PmZDk/+37gYtWJEUhwU8yMIn88fs15B/FLITko1BAS0CT
l3kyYzmnHfTjAl9PlLLSL9nWrYTgjFFICGuFpgHtye9+W//gB5H/CJTmheOM1mVI2aKEUwgQ+R9/
kHLJdcaoZXms7q7zRUZpUMQ1It4p2tUt1p0iWCkEcNgsHIx102g/VFKPXBiKq069dmTWcelLC6SY
Ml6Nu/WEZlh6kNVg3TE49hlF10A4FLC3nai4XTjEm+VV1qvlTr4s/03GF5ELf35jUVjpBnsnFFKG
av4aJPS7X2Sl1VGuTZzR6F8QtcOXoodQPjWdJL3Wh03bi2s126rpJqQt69ZZe0Gg3ZytCjWjbahr
jWz1b0rr++h/1VbvrektsgeDBE8Cr5e1u90eysNc7pMYMYmTMdwV7MKAR+tqXrjR4WsZTqiytrHJ
2oXnoBe+TFVupwKYYXthHcKWdh09S2/Z7MzGCmossySVqGD2X3R4J6u46XR1SvlZSFtdX/fGxpjA
v7rBmlWkgWEncy122rAm81VvrpSGWA2Xcmoh1hqZuOZjJkVRi5AlstieudVDf25CX4dofKmejFeF
ihodjW2cLaZgEJITH11FCs8kAYeDk8kW9oOvrz5CDysDyhnpubywojJt0XJE3ScZNsD43H5OnQd/
tYwOMHa6zxiYV+AMqpvvWEm+1eJas+wUqx89S74C30DvLx+Sg7HRXOOR2oc5aPDdGr6Z2nBIsHZ9
8FvTHlteVbJmPlojAr8qNtv3lbqKVmzbokP8vIRAgdYL4ilMmKfx5gcHa9/vApbktnYtd52f7acX
XP3qAXpzB8MwdMMP4pWQT2wbn4XWA2zAiS0vO5zq0KLPn1bKGRYBl4TlAgJMT9ZrthL2y2v+URxM
bZWjOZ+c0Me+vBp/oL0Gl2xP7vbe2kSe6LaDHTrV27wx/ekWOlRZju7xGjd0TOwNMo+KHL8CEvzq
J/mxIFb+FFh2xc1gOlhh7dAvdzhg+fAt5+SA0Z839BUCjRNvcLhUidP7kpN+pZvyZU5W1oO5X1bW
YfDGjfU9HLOjdSGhGcRFdlze+dji3UY/MDAhs+Oz5BWX4oKGyQLzBBIxJSjcVkaH7gOP7l+//v4/
1ZHeEwv++TV4eP98L//j8b+Tc/G7WKf71/wmJkX9qZO4wNnEoa8ad27/364/if9Hu5/BhiGKJG4o
fM3fxaQyglGUM6LCFkxWOZt/u/zQmUqiTggAN4iu65SSf+Xyk7hFf3f7/Sb5RLh6vxV/d1iG6WQy
w6uHnTGoXmAd01J5Qr4whne2CbM5j1XPcz/4464r9ncx0+/eo39w+fyapvH3W/fv3/d+iP/u+3Ld
tR1hHsOOyM4F4r/0KI7lsQifpMhci7XsnLSueQ+yytVD3W2NaW2UWzRPvfpQc2TzF2DaOfryTU48
JojCs2YoDvppJFRgRLFqWIRMp6996jAu2N2J2vP08a9/dvnXlMB/9MP/KVXCsPohT8Jo2KXxZhK/
E+0ji98Yeahz5iTFq8Z6qOLg/kF2OXxK+joK3WU8i8lsW9PRms8jXZiRHYXX+IP/dp/flwuumL0k
7w+dsK3zR9YFqUXfnvsysJ3AHtnutygwtuVb/ZOywbrvqzasG9bFoXhrkQXYqg9szW9WAG45eCq3
9XpvchcXvsqefYYdeuCU3dgRnMRNveIk2B9onOzWC1I72id7ecYj5JXBM+F3jiH7cnaVx+NEK1lv
AulVr45Z9lRMW8wrhvKUouQdRW/Mnq2JdTDae7O4H/Nu1lPBnKAsmKE/wPfItm8t68gtxl/trjW0
UdUpDi4gnRVPyR945KB2gmM3Q5mdbOb1tXJJ5xMIqJLyX19nzZVvOCB4bLDYtroDgDDBgoSxFn9H
d6uLLcooRVtL1VpnSqiup+Fc9yczpA9YicNGGb70cnZlwe6HdQ7R+g61xsQ+P0Qj6/fEKVmBrLHq
Vx/coU8QlrT0IVoOxEpABuMO9TLLRfRKFFdpVx4Wlu7G/FTnzO9mV21O1l3z5EvbMkLXhOOVvUr8
Ouq6LY/28K5+ip89zQ1zRAw7Otccwiqoo/i+0Cw40sNkgOsHlAjs9BMRjvmhRhlnf8sb2+obYVqP
j/HLJHd+bUnPo04jFR7bYDW3V8QRDv5KaMG1G8B3S/m1C4e4B9sDwCpAK/iuM4jnPlplmsv7FHmT
wQAHVjV9vBtla8XYIQZSbgv/YXnMFHKQ9Jt4vvVUD0p61NFOWLd28Gtf9gev3SgeWpcnay1vNd/y
NV/0uC9hWqqr9KOI/01WjfTHovzvx8P9uPrd8TCxMYw60+p3wmN2Drb1VlpHJ+WoHZRtcZyOxbY4
SOf835SO0r3k/kef5z9VwIzEyIxK+W7Fvr/Vx+Y8PZZvIHhWmpccm2P+Oj8WXnMwj/+uWP2n3/FP
YThkKYApAhyxk07iNtjqt2VTr6JTetD35knbMsDc62v52Twq1399aMEw+2PC09/f0z8FVA3A7aVJ
0vqdcqprByYMSkLwiNKzdYy300bfZtcJ3RlCrtu8lTb1WvcWP13zEaBk6rf8b37jKpt2W+ytT2i3
++bcnSo/3hXnGL5QBhV0HQUHzMITaSaAywDXugi41NGXcS/LXpiyGHViEZyGcwdM5R6JIOgCGP/L
B9S1/YcETfsSTy7jdxis9ewyfE88yQOMYmAedPbH0r9AqEL02M8kqTjaS7WXV5i66mnfDRexYezt
V91Kg9yPtvFojbug3ePQQXCS1fb8M7Mw5GXf0NPPPxP6dEbmrBp/0IqznslX+UVkMWLflY7v9UN9
tHbXdoWzl2EzaAv2p+mhWzPcI7ygf6G4n88AqgP/ri/WcBxvww3f4MT+hh2XxyLedFk4AnAHUqhy
lGDH7dZ96Jvyqs63ff1tcfqW1Y9FNs1nVr12yEmKn5D1oLE2k/X0KR/GnfCaCo4GiwvM6QoxE/ir
njyPb/ED9P4GrS5BDpnbfFLhvo6Gjax6YsL0MZ3FC/JyDq3dlL4NPVsHt1GAF4J+daGaN9Sw2Vok
MSSAfurxQLSIZ+zlMz6ColiH6/qm1BdLvd8jOCSYrK7b3bwDqTM+o314EC/ZJroqL72X2lgJ+Uhm
h3LdOw0fos79YoPt6j6988k68+5LI8ejb3VOWDsDz4rsVpy9mCg3ipv56apYM4j2Flt1Fl++jGx9
HNOjhvXSI5YnKlXakcm3TuJPdN6FbmI3Tuzyi7JHvn3iIEB+qT3r1N/0jIfPltxEsVVvPHDpbQwv
8IFBbXmJ1Qb9NoZ4Hn6Xmxu46/N8ko7hW5uuOusSghGeby2fg/BaMPYrMwRsujMXH+K3tasfqtfm
lYeg5k/qqcmqWdymXUOgUNlbOZrX5DYD2R+Rkb8XP2U7HVadOWxwF3ZXQo6c6AQHwy6foPvxpfwD
euEgQ5AexPnRZPF7Ec8mXUrxoJm+8iBuhEvznhy1S/0iXeaTuRc8TmhP2cte7eBJcDs7cRf7qjug
FR+EF1Te+/ubKTgI0LZv3cbib+OKdQq38CM/PSCXtF9hIvr9Vfe7VeQhKfZfJ+dz8kx/3qdfTP/j
1+49PmfH4LF/QRaNwk1DJ3lOtwAg7v8aAJntsuXOcnGMt7b6niqrLnYTYnJql41tO3rSB+DfwoXD
oduqviNezK5mFfEDH09HXSgvbH1+4LmbuIPxSKtUc7ZlW37hs8tnRv6FLa98Ee8Y3p2pjw6VoiNB
eEX1qfvtY3XQcYrPK5qr3BVW5Z5PIktkICVeFTGG3hNacwwvsXAr30Cs7wdmEpC6c3f8GUmIsjYz
D75MIMeK7HiRYCHFnywff6LWOukbmIk14l0/oVrSN9Kz9KysVa/bqJptrrJ2g1r+yIb1WB9x5N6E
3XIeL8OnrNkYyNvIaWqXTySCpYgnGSkObIRPUK/5RdbZr4His4toVQPxzzax6DQ9c1dIpXsz3fXo
MXq3nS6asm7a3dKdZbJxRJw1rQ2tzshceQH0e5wQ8a4myRunbfVcPKa7cNfBD9iW1U2WXivjw0rf
dOHZeAmX9BWR1RphThADpiYqpL2G8w+45yLxkqfskk3dtS2yDxb+XkdIDdpJvDT8HOvkQH9MgcrY
Qzc9lvjM/oH2RF/Cy3AFzfs8ZFXulHV93xLvDZT4lYzFX75jV/nFp3b9nX+br8aDfBbP8ylfJrun
3oN18dm9h6/dw3AJX2rwWmO3YkflyVNNLw4ujJpQ9vq6XmedE8RvYbbSCvQclPkVnhcHvoPabKIU
mpYbU0I1DxjQne7R/O6+wE5QNbNPS4d9f+xO6qv+SJHTzy+qoG9ItUH1IW/uguaZMwLK2/wex6dh
WIXDxpJJa/LVh/IL+ueAO4cZzaN5E4ePtP2apY3wkt+6F/Ui8sQNml0T90Nxi7Pe+oDKoqB04/25
5/zQ4kfEldyW3g8wB1VAP3gPqT7BIRjDtK8ohTEDH6z2S7EcmA0kQlQjIAlwAJvoqcpIpkHz2j2r
rnGAkrzMdsyxzSGrOTVhnNZDLvlFsFO6cy35Ff5xBJei1+yonhHz6HtoY6f6MfAR50Y3EmiQn2bY
d3qnmJ1qdtnIdxWlHtg60NZsytwQ5POwI4cQuvaoehOLxZwnjB3yK7cbLy3Yq651CT7Dr7svCQgn
YWznOX/VkWJEvc8QS5g3g+pDsINqR5U5hitRYRsISRPpu40QnCYDmbP0sFgXrdvhjuac43ea/ICx
TM/ynhUzz161jpp3RdllwT5XP3DZBDSA2oaRPr2d1Dwxh3YqeLvWuE6RS5Iz8+tYJihdTdopmOWz
DwkMiC5zPTPFQX8apbecnbI+fcXBlWvToIDpfOE03zgbL3gVme5pwk7pj1p/TC+qFz+k79qpelHK
twzyq10+x4/lSXkKltCWuhtKmHLTutOD9HbmTPI6p3qK3bL2qppOi/iGCFIBNK/UQ4+ghQ4IBNzH
IM7MsUPvz2x1JNDnGdv0LpQkWxwGR9zM3Hor0ABnSHfZvJ4/wvIiP2rQRQCAwUaCOnvtHwkrQkdq
PksH8VqfkZBWi4Owja5jgjk/29Nl/FRmjgmbh66OvSHbILlrGB3xQKafpXeX2Djqs3E1/fackVG1
YtSHbxGDePrYvZlIl0QfMYVV7Qz12lQ7WKUIohHloFJq18k6d+sPFe7FExRBc9c/FpfsWwBLe+AJ
R5B0jz9BEP4R/yR7eFzoOpFIPUX79Dk4QucRFJYxjhSu0R0tX/WzRU2GprG6FzayTIAMEmSiumyW
xY0vPvBrNu+aA+e/YnsCGRikwy4OkpEx12yLvbLWzeQivLB0fsJpxQ2QQpRHgg+G9Ji0B4FJa7Bt
aJfa9iZPLtFMlT8KA+78ghgoVxTHVQXQQhVepfq9zzJv7PNDhkGCdtqSXkCoelP582v5/Ze2Q/9n
47HjO/iLn/L/hf2QxvzjXwzGStLIsvj9j3MxvuR/zsWsX8A3yKCd/tf0629zMYLQDVUhgFKRJZkJ
2H0x8dtcTGP4pVqaZUi68Zv9+rexmCr9opki2xQmahaADNX4K2Ox+97nDz0hxGpF1MkN1bGj8lMQ
1vrHTjToBPSyopEfIjWC7GOo5Cw5QOcgstZi2o6HluyvWHH1qkbUc5tki2cNk1jEOrw1ZaF6SqCb
it96JJnmCQwK8TS9Po8f6Mly4z21glJco/pU9Xc0VKNkl7VCvHoCW2LZgnKp+jO0uLSArqE2bgvA
lg9IlwUrsU7EkRk+or8QYWgjIahOFWIdEfLqLdYEIb5mraY4sObG/Nq2UL/OOs7JfC9YavaAbFIX
ie9bEEuFRdpegMyqN/huibCdLS0pkR0mSg5TeOrbNfk6GtvdVMgp+XrQR4pkF2ObxwcpbGC066h0
EBdZoB9rTIsT/cnUJ+EjGcJs2u0RdtmXXmGQkxMJ0DDATUYiKIQGjvpoJJZykDLMpkXRFYcWJCE9
y6CVCggghJwAjUbmpzsUXCI+9KTMuxfUVLJxJNMtjjZyo5XtOpQquf1iRlmFG3g2ZFsJ/Zi9hUuF
OCuNhfEklQoVl1lGRvxEwELp5qIG/FU2gVDo6tiueq0lTCTvgCoviaxeR7Ezah8jOjY0Ncs2rJWR
G5ihVrExwnpXyE4SjALgbA0s0HeM1Js6qVCLyS3In+vsMG9BjZKuIyOw1GNTM3koUP7595yjY9j1
aN1zZsbKHi1jArxkikjm8ipM4PexGnEIHM8xe/QANk8DsagsAL+6SDO19oI1sQq2KswOpE+1LKyN
KaFnGktqLp48mvfsrn6UjSlVaw8ejdA/5uj7ZzZGRkxNTtpD2Zw1swoR/Wq5en9YugFChQvMihhY
xP75QonVmu3YHTMzl9LnWsFB4Zh1QKiAyVrWXJuRHlkiWJ3eNL/gX6Yq6UDJNGt0Pmk128NIojIm
RZQPuDVzzXCxE3cj57vZ7RdpGNVXiSdBeR5xJqBYKpocz/MwYTliSiXFWoEhJZWVJ9S4IkUuWRS6
awUGxaw2FEG+QbQ8RmdYQQq5pWnaCOR9DLmG664IpelNVTB1IIqaxv6x63Mu57kwyZ6y9DBgj4Rt
k9w1cZmMtRXErGlwg0H3nzQ5puoWC6JS8K9VozPgfEO9qCyNIL00Zg8igSAzi35W4pXP7pS1WEzs
UM7U5CAaDfpdojNDc85dWZcA9+o4uATAaBXCwchVNXVqDDzixIsQgJf2rcpCVZ84CuyobDXr2RpE
Cxs1LtB4/jaiqdQ+OkMdUd+A0U9FyU6aFPCkLdaD1nlxUlbarTJRF5F/MFtmSjOd6oFxiFh9CyZZ
ATDT/Sq/O022cX/HzW97wdBZHPVI3rRHfYnNaTXNY6O8VcpMN6NY6KMdA+i8fg1AONKKSB2E/i63
huxpQCYMQ7tQ2tjLsIKBk1y64CEQNWoBVQ7UHAehiGI/UNDe7iwY//SIsxbTSiqCYZ3DEjKdMyak
wUKqhv3QzaqA7jMScgdPpgBrGzZOzRxYVa+5UJh8eoo4oaiORQ3Dl9HGyotuljMHoxY39aqfMSC/
ECEklGSviCp9TFDNLzpJUvGqnrCSX+tynilRkcuPNvGG6ktekqBRT9K0UdPIanZBSihcO7UgyhWY
bHtiAFFdJzW9TxHGobbSSwIYUpuQa6GmUIiHBziC5UsdhstRKePClrBV77RMHU6tVSK6vmvITire
Bfp/RgvECMXE+/YShXVUYTBHbia8hovQvaYtLUAcS4rF5KExlPU46uaXCDyadpivtUUU4xSTbbHV
R4m5QoUzzZSq4AQ32qTpzIfwZs5GSLmWsXggOaX24mlJL6M05t+ErS0vgRSzdIWvPVc+dpMJk8vS
oBsLeIgVxJ5yhTgzmpDMzjNaHPqGRjsA0ig/UiEVX9IJOTmTrhqvDEns86OMjPSgI7uxcfvP1WYu
UM5hN1HJDQnaHoq9Q0iJ2eGQbSNG0FUg6AdSiPvypHdx/1hKlpxtyrEV+ac05WFW6sgPZHwPPShA
5hJFRbbBXOZ0LCKM5LO4ZNc07XlLZgEXW9hJJsKzX2mmAEzYrAKRHJ2oEdqnUBbgo+qoibrnuR7T
W3iHEXm8BtEJLJIfnDBUq0NdSfNrXsz1ZoTsfwpFk3MhREmch1L0MHWZsCUvJ9wjzuP8AaS2w0bW
BI+qOgi7mXBA8FoCb0ioNeRzYLnMNmMgye0KFz3NXlpo5D3MivCKdpXpWK9aZxDz6HCzzjyMY8RO
OkUAF7XEepHwpr6Y6NSxYs11swMesfAK2vZpgOVg680sHMz/Qd2Z7NiNbFn2Vx5qzgBpNBpJoJCD
2/fu13vXhHDJJfZ9z6+vRUUin+ShklAF5CARMRECCvq9bjSzc87ea0PyWoreEkclm/sa1wqLTMRw
g0bHYORS454AyUkLqq101jJaqJ4opXelFbsw0qDN1358rew6uo9xZu6Ii6G7YWq049qKDhDOE+cF
8WzyKkYkX7ojWTsAqA7eWPiv+oS2b9FO/UUMyXj0+q6ADdEne5lwgPS2Hx4cG/FCSI4bYzeBPVS3
kzYHPkFaLAJ9+04RnAbTTJVIzexJLeqqZQZkI6RdxHKI3mTkSDzTMOMXelppLgVNywpNdPceA0qE
bx5JIhxb59hHU7lrM2biaTPFj6HWETWcejQe7ci9qB4/PeAp481DTrzoiRG4J3RNJ9ixi90XQeQD
FYtvXGxsY3tAy81SNhOh1rnpXsihdN583P9xAlG+8Br7ioFebklSaY9FKhhJ2Lp7rXQ3vvNC6mxY
iLSxOqGZN52Zp5ckLANyo5LbMpS4yLlqUvkRpAHqgVrEgCXTZraLez7IjmzG5AGiMN+iotM32DTB
FWJbO0YG0UZI2Urn6OZBuBvszn6oDZ8MHsTZp0Gm9lWLvPRZoMk7uCxLtkva4PkU38oMIHhBzvZG
5VI++1MDrkYHcrus6a8sdWE85Pl0GQdJJQ1ZgIkb9P2zcrmSNriQI6OAe1/KV6vpvgTg4be+Mr2N
nUQYYgx6FMCYAabq/pcGQMyDU2EPCzlWd1EaJey3o1jXxSyFCcpD0oT6qWiYJLhmejtCbcQLSqUF
fOVimwTFlBoTqcnxim1t9/kJZ/rswgrmXm5Z+uEta8JkWBiabrK1PUOZt3kUVxfZev5XabvRJzNv
8zuS1UoC55p816lgPEXeUFCWc1oMbHYOxu0UP/B7NhnVUylBauiWdPny9dsMNhyfeKjvHTHTgdlp
VqR3oJiZgh0BCjA8UzpO6dTbcMTd9JM5mf1M0EGfC+ZZRrc+UZbE+jSyuRbcCU+mp6xjPrWYjfmK
GFkS3GCVSWXBKA6QfRRB5R4RsU77DLE/Jb565N4b3TY1pLe4a5NgZw4wgBaweUZI7ATDi6bLzyDt
JmTKrFgCTRAboMPsTIi9gwfNm7hcP7czIHvBN01TzXaCnebzx9G6b6I6QDnUadpbi67g6CV1e6lM
+IjgBYt2w/lKaxbk85dgZHAuHT2FSliVjyxrZ1kNjuJGii4gGw13leLEoByqGQMPtrjUKiLvaqCh
3gx+fs4t7m4W16FtHkHnFQE1QBi7ETorwbTQpGrZBshcF9RD3ArJZlr4AV7nKmixFgWhc6yLOHzu
4IRzw3a9DYbe7DzwzlWDoC+WyXqvBZq3QXteYzI0acvoE95clOceFQiFxUITyvrkd6WHDypuj6Nk
jxm6TrxiTur2ep1xdqgsXeHhyr6RYHCBITpiQRirc5olzSqwq/EoZJtunLIejsZU3jTSMO4KC2mS
TGJ7n7qT86KC+jELINah1EbxHCQ0oCdH91allp1yrl5738yQ6eoo5Ij6yLDzeji2JyfYuoyQ7w1Z
vrRxCptFcLNv6woYQtqy4QwZUiyMFqs6GMwFtVZ15/tRskPfhhOY9JklFJL6UgKj4EvqvXFVEXuw
7PEIwIslaU34bneoC2ZTDUHkL23ffCrdIDlacaiAF6aKlzx7bTAmcSuc9K1L0GCycMDv9ysiePRV
Y07FJlKdcyIYxDgGIXLlzmDeDHSRxnjMIhaRuI9dp3jIQrTpPgaEF7bfTxl+yq0fpjioFHcbzSCG
q4StrhoH3Iaq31hg407ndrhWo8zvxrywifLlu65MmqaD8uJbw0UK1nZZepZtIFdcBsBQD8W9RPqH
E0OOB6shwkyv5vo3lfJbYjIInAwc2ONEg1EfaT+lXU1WmsYxbg80rrkPQyplA1v4pRUdsyTRECma
026caKrXIyaahSlSMjLwNl36PoMLjHnV2zgwuw8G0EYGTxOG3gQHM+GCdkVeawOmwEZG5hR9vM9q
1a/NxC3vqfKJieOaMS/rPqU0Yrg0BOPVjAr/6ueOdg9CUG4nnA3HRifRBLLubKtmL4WZUT3WWuC+
uW1fXMOcOpEKlRIZI3e+dEZLe8X2FQOssGlw6U1wX9hezLAmae+BkH6ppYvHURTgsCK/zNtFHkLL
tGBv8mURF3EDZpJup+sPd6QzAIt0zGhPkFP2SLHbvY7OqN96UCiPsSzMNR329KYOVHSAhDIskjkW
mN0h3dbZ0F5s+Ec0X4dnSV3w7OZh8MkR+LmZNttrXk1Gtxwxa1/VyQHcrLzmefuQY5o0qpiEzC4a
jq4+lG+x6qYDx0y7M/RCvoYtQ7SZ2H7jd/nwVPCyPBed6VJyVNzqgqAlPKfSnkrSDtehVSdnTAhk
lFJHv6mAC4Ez4thB8n3ubNlt81H5RzUN9GZ1Cu3MCeKDadvYa1Prmg6RZATUEBabCuIqPZQftZmr
FyqU4Tx0BvlVJmTvbcM+fChIYjo3QfUwucxMJkuwd/pAvsIBb5fbBMdBERfR4A7ft3FBtyMnfZzg
q3ZV+Ka3cjPj0hm1tw7s6bEws3LdZL5gl6KdEFbNDRt2/3WqFJFShl9gxfJNZw98oV0WElCSlJaB
GrS5lUlrbG0hu6cQGvHaKOZDRbkD3GDydEOnLbceVsSH3FVXUimNZZAJf0+Q3LAAzoT20iHFPCzg
9MBHMM4uFtVF3lPXa7qOWtS2YYNGkcVwvx/ddBkYlcL94JcVeWxJQqaZebFz6NEVgWxrZehvpe75
O98JST/gN7EQUad2URVWO2yTTHlLdFn40bI953l7xOk1XieYLFfPiasjPCBqT8OsuGgE1oEPnx3S
unAWllmUXDzFA/48c+3q7SE0YhvJv94+QJhIGCSE2gMEkPRO1zFpg92Hne2X8lMfj9MyK2AQhpkH
KUiK2qalrMJd6fj+TZ0QKYo9/B03dHDEsD+Ss0BiqKDc/UoOqjlbhmOwBTQID0la9TgkuLStclJ0
1jQtgfrxLh5nbyq3zVa+CGcq3pKpZBbm0Glc0bepSadW5W1VFUxxKYOgJdvxPH0Lpb+zfQyBpC2p
zzqhSUwzNGsNTFVxvcEqrcIej0U5Vt0BK7O+bMDWrnQ8fUtK1+yANa99TqNqxnX36rYOSmObGEAB
dNvynjiSPcatKn6LTA+J14SbOUd/yF0+j444LMCl6R7isBDfR+mY2H31FgEEN2AKRitLTpDvuqPs
FZA70GjoJCbt0BvRmTlut85IjkH1hKCWhISMQGI/mb7CQtIJI/X4fmsiA4lN8Geyjr+pQb2tE4OO
HToDN70NEb4zzZuJP1ENQkKZ1lsVFMbJ6cl/LIeCGjqfTLwcLu9tGJUZmlf00XrRxjtR6RoO1bK5
tbBDnscx400dMmxM2ZhhXcSVXWMp/jTKYHRJbbSZKjXOeDMQkfJMTC1uPPLHHiQ5hmIBras6J+j5
MEWF5IWN5rjlAEEyhcLvXcGC9RZNmppEIzJJJd1tuKsj592zxXRKh6nfi4C2zKIgl2Frp76zCUl8
BpESEplNeX9WFXNeIEDdRsvSfq18zano5/Ql1kUvc9aRqWlXeqb0weBiXK1oDO8DEikWdJ2trd7I
CR5QpsJllOpkHioTth9BgNce6P9RE7pzFwCHO7mxItvCxvLTQyhYFG4H8EEjh23TZJyGbtRDZ6Bu
3wxFR1iGymfVWwQGoAHJVke4LwWEHeJ0SlTBdNqYpajMiKlPAWXTnW+3sdP0jwZeIfxQpolx2nNa
4O5t4F0BHoxrrQkmhCzu3OaMiRrjTMIq+Z5r7H9zb5feBA0d7Fu4n4IVKfSwSdq8rZYmXvhVZ82Y
ElCH97Thh3JXOwMiIF5f4lwiPdkKn7J2Emmz96PApzgKqrVI23DajHZXf1apmu/PQ2u8aXUTPEDA
J7Sak6Z/DEj2oRWVO1t4llizDOSAulWQmyzxoM3hFDR/vAFvyhyWHSFOGd96PxGXtue+KUbJjVJz
hnun1ZN1SjrN1xyr77seGpIfwzY+oZPV5remu0pVuCeAfZpB4Y5Dz1GB9eTnVOowsM0bvbQ7JuoD
9gCl0R5vJQ1jQycnjihncwt+HfpCrSoSm+urk+T2RrI6qVMt4jkVsQnKE59SRZJbEXLp6Hw9e667
AZcXBuFlWhJ62pTTCRc59QkEKtqMBOiQWLvjavvVCduTFoHEo2v0xanaC4kDyPInuzJuJ7OQCAIN
6JpxP22CKNaRO03xiq6zOBDIiS+X9bjgXoBYaiROG+ITrQXnSQ5s6AOHK3eW4irD/FCE80GRaFeB
CXvB5fWhU2hP0N76vvZa5yY3J6IBX9OofPfhzdGscAxuIBGBFVKkN6NRMBaWfONcI8qFpJnJrN5s
7qEpMM52cydZ9l6MKorIg42WN5S8KqauUmnxrUmM5HmKwp2w2DQVZsVVANdw36UBstc8DCn7M7Ni
6m8Zb2PJdkFhbm3Ztu8HST/CJNFnRTPtPDUl90C9Bv5Nyts17PAGxnizWcn6S5X5w1MZmM2q0gk2
pWEekDFKp6PSpvC26oPi5FuWd1aOqdalIe/ooT+WzHo3haY9WiMePc8pGezDSOV9CiGRD84tMSpH
7MDDhbaNw0qjFh3a7hzbdfKlkWyIrV0MBEPQUcBCSRmEOXJf+FSkYiTMTQ59t27Icrpzotj5ZBjo
/HvhcnMDMLIf4qH+ZHYCbbQnBKU2MY/AarJ7MyapaRrjeq9XZb+RFHs7b8q1mV4lNoxM3FvlG8iY
7NRbkCVm32SWO0fCdPWdDniB8XzU3+WSl7KfHGMRSL958iLEH5RCyXMfz5usjCGlpQbWFpyzhomm
Ay7VItR4iUsh6p0+gvEmK6LfRgXcwUU7xwmEgfzkGDRY8xEJRN9g1yiNTPtc0xK4ggWs4O6wgFuQ
dIdcL+pbX6bTtvbH6Ox4Vv/gG662nf2xKGXNkC7aqMwNuN/v+3mw80s3uu2doF3jeK12AO2tBwZR
+bagYXdoTDvcNa7CMFhb1j41aAZ7eXzqVe1vB4eOtMQ1xZw59U5V0k+HtuMymfGxvk6OjR4PUAD0
dbteMGmCQGz4LiRzLbob8oB9LWrVBkCq94jym05tVCL1GQPULsZU4aBCHIpIChj4sU7Mhlqi403A
FI2yqjDYjz1pnbvEGnUOuh7JEJGEI8ppAy853jFUb1GhuNtBWhUMa84MwWi6pJlzSWJL+OsCMgKa
wPrVbkwAXKBFTPgZ2IUcTpW1HOgi6d1Am7tu7VvddNgcsCFkxFhjDcqy4kwiDb04IKRSxPce2MBb
q/aMIw0Jj0RDbMY7Qn3CC31dAqfLNnxoCni5FTQ5NjGNjBfTKaHntHTXF2YWPoRdc996SXqTQwyD
dmFwP6oNj7t2MsBA9S26m3CDck79Md92YSsXbpPk59nzukNvRAXPnOrsdGl26zaOfBOBRseTlsdw
F8lwAqDuEJ2d9d2OCHf7xNQl5QbYmnRm3eCzNrZvWVzCJhZmUD3RmIr8pWuq4KZRKLMsCJGHouAo
JL0QAlmcg9eB0lGxkRXuasLruKqEhW6D5u8iMfoIrl+HZMPnJrRzSnGFs9R/KVOy68bO1eieVS+u
oBhZ6FZJwnBbfyZUvt9T3o00I7kk2W5Cxixz38LKz8Litj/FNoorgghIRzencVgL0tkQnfEgmjdV
Bd6fsPF+QoqdzUB5Dj+vKK4MldO7qPS5/7uxNB8o7JWEN5mr5zHCxh0uS7/L8mXNsWmgLRqscCkE
8O0vadPSUdFEzwzGsSIb7JMN7vklK9uMmexYyXJH4k9BgQXnsF5bbSi+wFtxGdI2wutuJQDAYhF4
4g6WqoB/l9o9aJ7c6IvNYIHNW7qh1egzCIbYDpG0NJN6Yd7VTYntsSYD5jGvOOHpVObgDIcxu2US
l23yQfkHjTGYvw/LLGyQ2wBhXJFa5nzCWI3jjtk6f85aQvc4ewh05Bf93DY+8tJJcw50x9orWyb9
BcNBkacBdkGxUyb32lgHX2zLvULytT+PDIfWIoDhVmXObcVCWhhZ6CSrmlnHXZgq8D2e7o0nI58K
ZuFGbT5oQhDTNZGDvC+SSrYnK/Hyr3km+6veWbz1HRVbv9c827pWsS9fcFWa+r6NiugaUcCiGSKM
CYlj4hAUOrl5d5EwH6eDToPJfYilU9HVCdgb3kwJTXvZk25Yr6VLJD2heIwV2H8pX6GA8yW2dNAC
jm4ZF5c6aDQ6Ujii7wmosBRph1LvHgO3rrR90kg/+NJosqVI01g9FkwpSpQ6/wamUUY7JfleJ1N0
N93oh8DNuJrtjK7OXkcOrw0MVMRkaWOh1MsznClZ34ZE2YRhR+dUw76vNGvDFwYvXtMr9GHguVQi
3mXPhj5viVZF5BR1X7lztNK6WJQK+6Hp289ceUlANKt5ylwnK9nHzQoyDnIpK65gpNEtzqde3wEB
m855SAhQJWS61Dtz/OZyENynAjrbElmBenQsW15jLtVfdFhrD1PfO886+aHA2ENbQZlhkkvAaHBq
BfQlkLDel9wq4G0RYMPO1Zr9diwZ1TJ6tzAI1kl5wsrs0PUq6fwuHFrNZ7vrzfeuLtNdVzKcivv6
WXYtm6lZHqy8hF1ep3X50AxFsYD4QiB0kGAerOfrVS/Ea54Pb35R58dQGQYyTatB6eh0t6MX0OcJ
fW677NDEAgZcNkXU0BKuenXQvc7ZlhmvbN9x601ZRUsSXvLrOA5iF2gqP0PmZQlrRLqBJ2qylTKQ
LQhuBueQt3Kf2sZzMgTiU4nT+nOkWD+xlgcPA1Tti1uhXytcZillRh4eUaSgUacofrDjbtozm7nn
2i0QwxNtDHyJSJOY6KwzyA6mWG03OkfwCc6O1W/ft2RwPiqEqVcnb9VznhGYvAgzM1+1WgFjxO/Q
MJASjFMzsvULqhlcz8xon52ijh980rTOOkiIFbKH/AyJ+pEdSTw0JcDJlrAg9GQNNasggo+ZoTlH
CUdzLrhoegQbtKcnZeV4q9qD3tv2vZa01nLspjuv1N9JBsCC2YQ0HQy6rYdMn1pKtNnB6oXG2spH
bzXRoljy7maoQmjElUzdFrqhE4htZIRy2c6u1lWwjwHLUHGbpdpMbF7LgU33Ke69adPY+ZfJF2wZ
bI7+wumUuCMlMl8SLpo/AMa0gbB12BK42swvXZxcyhwxgFJBAY/P5PXyTS77fm8S0loFwbkySrGm
sfS5Mn2wlshjjGXiVJhVm47h7og3ANpIveP1EjtG1RYUPi7xCQuR3NbJuRsdyJRAqq6+VFivzLZ9
CpIk/NbkgwHg0yTb0e0GcW6KMv88lJN537MFIOdzjYcua7pv6BSGb6Wb27tUi0iCZyQuzRaSuu4N
J03wmhGpd+cL4zayW+sxdL01pwIAc2Em+9hzkTuibXREieKQnyHcZlpV3DCKAu5joT8xNTNeeP0k
7qJoxJ2TDF8g3r91pN3pZDG62W5K4gdFLjGWs7q8pW8JdYe4ifDBq42T70AzWUvC1o7uMKAiLmVu
buYuLMZmRqwh5+euEhkgkc6umQYPzAKGoUf4IMEFxmYeHGM/enGCICAQIo6apxjgBJ6n2HpgaSBH
LGUM/ByjNlHm+LS6kh+pm+xTi36Mpp8l8IlPCOBTNJ06eK9q0aVA/xalC1dZUJWfXemat2UabZ2m
rlajqfdvrHptNXFDu4/yLl43LoqTgDBGYq1JpbFyrh9G28i3gZnBTplEgzMAMqB7MDK/97U4uGdU
1D9Y9Oj3Ye0huG86bghljOPFAhOJOY34juecUQJhQe6LXnvqYHuuPFY5SHwt9oOvdD/oxwaEQhlL
DqGM4UreW8F7LlOsEV6YTtnJ6STpQHG1zw3e2dPEl3EzaP5Un1DhqI0f5mO8qSHBwfkMo6XGnHXF
KmNcVU/lPavFewUUTKh90ATmTdWqhnaeFAzuNXi4VD5Ju4OxY++NGTEea1LtNEVWHtTv5qRU2IZP
KajFgz75c9xdZW1jcibXtSvwizVNdc4M0nm3FeOWcRWWOpZ6YjIDSXxj0ftgA2OJxZKBaSRXndC1
4TCVKDc2TEiQgSt7OhHCitLZgJDYbZpJmeFrpNPNxi2oDWG/bcgSbb6lTovlzzNQNy36MSmjq+p8
0eATLC24CKjyVjKYWoPfEkWN/iQJ8HWuhj365kmDaESlznC3C9duqkMqpm1FYtAh9wdLe+jN0HLO
bYzq6ChTE1C9qSX4Fao4SJvPzSikdoOWLPGvjHJ7gEGllM2XUbpdjAwsBKn9Mmmlh6vCcIAUo+ym
L69ni46QTTt4cwvdiL8FWq95a4a+zGGTeNpZ3GAPrVVOUHoK2hqkUKagjOrpkolhWuoOhviQ5vI9
/ZgJLTTSwiOpneMFsp6zC5y6CvajRyDSqjFQzwxu4a+NkigCr0X13oW6u2p16d03iH8ziNd4Osg2
N+JTxKj8G72k6pNNlsKbpVmJTfNMqHiVRePwlQ7F+D4VvXFosFu/dYbZ2Ic+zQvoqyPF1ibTukge
hrxkzY21Bfs3DLRlkWNMsFFGMbLxoKcjVdP0bWr14zcVUC4NUnps1yPxptCzOtdaEzOAlWNwLGPT
ONREqd8WO4uzZFineWVxFLaMG+4a3RPfHJjb+wo+4i4eSAAiELMaPVoUCDHzxUSIu321yBhsSK8V
0H+WDCWs8cYKi9xfNSlhOkRvDn0oXtoSGC5MQyMewndEnwHdNKGiqu0etFjlyQ2gdd1HFGeOdlve
FpNGvsIySmSCkitxyta+NCGkqoPjurG78Ys+5IrtOE17J0WhmxHyQt1Cs49OxKflH7Qeqri1HYT5
dvSH5NmuRO2smqId6pUNMPFCS7uHcGGTRYlfx6yapfIIlicJ7zXLJ4hnvT+H0ZsuXaRxBWKdQfM6
H2XqP7M5JvFzXVN86bqskx2xnTCjiNLzyIDvXPjXlPV2g0wjyX3OTM00fZASTl51NxHp0fEDGiKz
wSlQeJ12+79mJfJ/gxz7f1rqlRAImf/vouyHCpHZ+9v7vyD2/Osh//zm5z/qs7//7f/k9ij9L+kq
CR9nZu3ohvVf4AJNGUi3wfbYhhQmemsHVfd/KrQN4y9TSkO5YFxnOIGBC/U/JdoG2VkoYWZyga6A
+pjy/0WizSN+8OxalsvLoqD2GAg1UITr83//wSms2/acTGy5SwriFu48M6J+oK39w7fzC06B8zMf
gWk5oaewcXSBrpyWtP7BIlz1oaEpMguWmhd58MiYY62TusMLQ9skeOU00TSAK1qpmNFEeLOAXNJH
NZphuIGQHUI58Cysr6oAEbtWU05WzRi2XEhNVHCg77nUngpTtrzdJX1vchqHzxK+5qHXTC3e+kPa
PHEqBvZGZKZurbpSQDxA5Ve/TlZR3Vaj9P1jrchQJE14NK8o1gQxNoC80WUq9zt7RUvJodH9CAAK
0rN2H9lldxsR34AbtCugFTilC629jGmeEYUKcbz0ZHZKaW1xTGYZrtF88jiTGcyAEdF7d/rW2z35
eyLy85uYVNSnUDckYN9atU8lKsB+WcksJFuK+dqpTezI3I91JffIV6bD2Ic2g+1UdNO6mNCpL1K0
G6BgQtLXsOUHSMUtOi7gcfk0i86Q2UM6IX8jTR2sY8AlgjsU95FrITU6J/DQvM2cKeTPnG/o9LJJ
SE4KS9KuaKnFwJZQEn+OfYeyMiV95P33y+TDYlS8C4gLmfwrst90y/xAtYjToRE2kO4lebO4ZYcJ
H7OJQer3T/lOMPq3T53FOD9GOY6lbJiIxnei0w9rfszoMLgto4OR7smeJKu7ujOA8DSyPjpmUTOE
88iDjUAF8drixUH99oefgZf+x9fu+49gcoGyqL/wWXw3tv/wI/jsxoObFtrStoL6nOCg34V1KDjo
gmLdhkr84QX82Ybx90dmk+GD8yqyqXygZTXSRMSuRxziKfwFOVlkCTUwtrPMNv4ExPrFb5HuB88R
FstMidlA/8NnK4vAg5cbzb6oLNS2JULwF22kUMNsAY99YUIjZHSaY8tYKKu+5dzSv/Z5GoLYSyLz
hN42cCj58u4GZdYQbz10Ai4+OGQHTd9gW/dMv4TJxOtDmasoeId+yo/YF+Irke72OVJ59TdK4b/j
qOu+Vk1bff0X+Y71vzZt9v7WhHn2P8GJpH576J3fkvew+1r/eNIZ81/5+6Szzb+UZZPlyGGis6T/
fdDZ4i/OMMWuDyBNMIP8txPJ/gtzhsnRA4WHCRVv/n+dc5r+l60D9+ZvWpK/qFxW0n/8758IcURk
/vTnH4lxP9MpbI5ZV/IU19GhtDmu/LC5hOMwhqpu9BXltavucpoQMBzxyxkJvjm7qsKj4Z5+v9X8
/CrwTMcwsT0x43VoeQv5gRnhuUOQYXFAClbCezYSJuVjJpr1759i//Ix0rJ0w6a9pL7TiX544wyv
SE0CAfQV2UgLYZtr09vVXMhh2IykEr7m8XOc7Ar8AMmhnNYlSLNiqccIVWCY7ctH6AqafVDJpdCI
dF+SmdBgIzbQJSwdiUZhSZ4IXd66XdEYo22T0CEx1gjjnJNxAb9i5+u+O85elWqhMK0CjiMr+y1+
N9/gCFnTUtPWuiA2YhPBR/kyfuGkavoVI0gJL4PNLpyOtnvK8DuReTD069nSG6/tjknBylv+/tv6
xzrgd8KlB/gTyCjJQfDz9tRXlLBGxzooBQIMnWTOoIdnG0XdXWwl0dKa/GE5Tur6+8f+6nckbcNF
js+NS5ofHptkhTXmPo8lB2DY0Bqj6e3WxR+IL+bPdJK/V5wtBB8MrNXsuPv503W1ICZXIk0J7H1X
rUp7JbMtR0zv5jisIYovCrIWVPWWZk91cjGsmzQHskqBw/IfsW0thwXXCwOjB1kht5X7HGNWzfQb
mzgAm17PTdihk5i8/dC/juajSpkNda9+exniz132h/fnlx/HAd4s+erE/Bb9/HGqMbAJ34v0le+A
jL5B4gj5KdoE/qkfdbzsAEWiGVeSLLGGrwbSna3+NrL4IysZZb6zbYubVN8E5TGZ3qzwmxbsu1Ku
EpuYhJpG6imp6nXBLaBcB+3Kji4uEEIT3F41KyiuqkWRTenW7n+/Gn6GRv79a3K4d7MXsgjJx/35
c+FO9PAlqWmVYNNbkNK6YYpNNI4zp620HW9LKf+w7o0ZivPva8/fz3SRirgWmzTIzw/fpWmRaJoJ
jl5fwosJ35Iw9i6BJbHoFBSOJcLiMG53uct22AKz3DrQEH//sX++9nz/EaQtlYIUqlw+91wm/LBR
kddW2FWmhhU5FgwhxMmESJ4O2RcCMPU/3EN+9SzHZkSN85XX3f3wcaVmtzoy32nlhGh7B3ikjg0o
0cvRBvd6t/n9J5v/bx++XE4xjj5MtYKO9fz6//DJxsIEKQ0HeyUa80SEDIYj5NCLVFhgc5LqKbbt
ZRTXCHKcP7zyv9hYeLJNXK2yOGStD+faMAxlXDYWH5EUQsQfEE+5bPl/OGN+8RQOdgpZ25iL2I8L
FvE3maF8xlXQMBxuKRHWnjTHP6yPD1fz7wuETD0qUQtin61/P+l++BpjwOaZ2SLWwiC3dlBWIJYN
1mZrgDJhDk3wzk2mxVgABkRWWtP/YZP+xdlgUadLycYpua58uCZPbs8wDxntisbsrJ16Kxv0oPrY
4aOqx/HgW1w77eoPT/3FZkDRI9gGJGU9AW0/rx0GQ9zbE39Crs5tNxAGY1sXtxb0MbRfTCa9YvH7
1frLJ7Krws1F5abr81bx49dslLHfE3O7osYhjtLo2cSDufKdUmNZaOhLpsj1//DL/cUL+Z3TaNG3
cPln/qF+eGjhpXhPu2FcpcaNVcF48hXAu87Nv42O+Yfl+stnYVuZ33texpkW+eOzPNkHJCbyLOb4
m57GwjofwOWpCKrWqBl/eAV/9TSepLsWd1x2mw9fp9eEiZ+wQFZx+9iNokd4lSMFICcFPb38w9f4
qzdREdrIycG/bKQ/fzRT9wckLjQKRYi7Q2DeBR6GbPP3K+SfHwlUtG2YEAAklZz7Yadu/an3dZen
gI2Qayv51HXx59FCWSPM8A8n0z/2TpielpSudOg6SE6nnz9RWLpm29cYJlzJ8Yeftd+1Lehhcl+f
xppE08qY9jUBLbUKDr//mB8w0mw4PFsxLBM2iUls3B/evWCEEMBkfb5ghF+mKnusI9AEA16BVZ2j
5tSJo8GH1eJA2HQ+o6Vqqh/Rvf3p5fjHG8nP4eqgs0lzdbiZfvitegNemrqv9FU/Ne+Ct2Nd6HI7
evE2FujIQw2Jwv/HR+c6ykVAUQ1Z8sOvOCqdKR26Vl+ZMcOkWZDal+5V4XxkriZJKgnFNWxziL5W
6TBPld8IcmE0MsZ/+knmJ/10eHKuzJ1Rajz6ndL9cBsixtQwbBvbFrLKdh2mNAmwnh70qMSe4Fg3
c1ud1rzpbFwdyt7Qa2tC+Q6WG1w02QV/uHT+4xCg4KRIpDlDc5b9+MMhAGcU4YwRzRHshY9UIJh3
42VJLkDZV2ChRXBIi+Db738b8h+vtcs41BUErFIcUO1+WIjCV4NIQmdc6UYOIeJbR4Hg+y958ZV3
BmCPtcA66IFeCda12rjTU6ouMr7o9aeke2rbvdA+BZAI56zcYnENZwpiv/MJCyEZ1M62c2ye9RXv
F5goCdItufcC7JTrQuxz/ykaX7uACdy1j89DffP7j2Z83/9+/v1y050vfoBKuDxbH1baRCc8wnLK
cVPtpH7QqD5t6310blNETVX9WmZ4XBRZBw95cvQcqtYHcF5IndKAEsa6VP2TgR3HL68SwV7YvKh2
29gvTrHLKGvzLayK0d38H+rOa8ltJVvTT4QOeHNLggTJ8iqVVNINQipJ8B5ImKc/H2r3mRZBDRHq
iLmYjo692yoJIM3Kf/2mqjzIhljZCLdMt2jggdeCXWU+Bv2ubo9FsydJwo+PqUZ24VPePUkkUKZ3
Qr3Rym9FfofR4pchOWj0cky3M4nCxhjI1V6HL6m679rPInxO03v4n0Z3iwWPaWDVY4SvQ/QqJlRp
cFGeJ/2o4fAWYRWNRBz1/G78MKuYpo3co5tpoc4+tvWNSmZa9VI4NKGZVx/7txhhZfQh93dR4CXp
1icE54W03Vx+DKd7ynEEtFAhmmnnlC7yCK7ZhnaDCgqUt8kxy6O52r9Y/nPVbW3rltxRyhfJPs6l
KKy6yrqBN2/LB/EFPfuADBEqcIt/qou97i0hsmb3IKv7LMFIaVMi25ZOiH9jTD2Ux9BP9lF7nATG
4t+HfIdDOBxGwo11susz7J0woaKNgeztm2zeVUcs0FUsD8TOH25wGlYMjFWPw6wXWjnhLzdM5hQm
+WDvjixz5T0/NGxOpywn1skNCw3CiYJ5VR3Eu0DKPos4JVmPfX3lTPzTEjWpf0lKsDWc8Rc3CkQ+
RV0Pc43Pv9hmQszxHog8V5bLOyq0XC5UZjJ2OZxMirzYCmYiYYU2f3R78QDnGBMBU30iyBo93vSG
G7Atfy3rj2P3YdB/aPpPMk+gAhxsNN2qfAwbF4VhDuMKnbpwO3uHar2Ndobj9bPcKdwqjWvarzEm
IXm3E+I1fJrpIR+km4y0bxr5u/CJS4uubghDm3DGC07WXYZgzNyHN+1da7i4NxD9PpFf78EKvK+e
VewY062Je1nkksJXPAEpFA5mF15wL9LbsjuQ5EnOyBFvwpykvDfRfrSj5xwHq/EXge7yDqoKLnDY
TrDo6TNvRozrCaLaysbncnpDjmz4Nw3mV8K1x/sI8WqDdPW1ru/L8KAqyIncQTyDCNjWpoXqMXjd
5Ir+TsPekUBYvAGqvW6fmuYLdKX2yZ8+F+lLpg8bnVUmlK82piFt1p9aoisFFsSm9A2xlV4+aA1w
GBT8unoU2anoDhYMn/HH9S9+UWtxZ6R7C8bBFjn//Xwqt0WbWhUiZbc3yeMyIvFm1HhGSoZ+M/mQ
pv5+NEXhjMETyubOsZhdqpnrooEs6xKOjpM9KF5Po2ljQUJ2c+wxro92eaMD8gWLsh28n1ixzqI2
rpNmbkmPo0tLDnZZhgIs0JDMIKBAmMrMMxNrQCKcbOEaPUOVM1aOn/ntLVYTZTK1LF0W3u87LPLb
tSO2yiLsEp53mByO8zSChq06zcqq/dMoEALAlymWKZmXjyk3k53YFVzMwv4RwZ3e4PGydgn/w0Th
D9dUExHa/OUW56iaOkLTIem7mUVCxVRbs74XTaFCsKNlT2tNo8tCaB4LsIh2swGwsSjL4qpwso52
qlsXJnxl6eTIwGjcdnDTJEojR4Vk2fSrrs+Y5UPSktNBzIH9Qf1pjy039tKfKgOhuavl/Zey6DFj
sO/U6XtFWNrK5FxePBiKYVTqbo2yG+nr+cKLxZAHaJ+AtRWHtFaaqAl0SbNyXmbilOqfRFS7lkb3
+fojLs+uuStg82j0Bojs4Vecj0uiraai2GhQmrLTkuMUb/CGMmGI4LxC/og8SdbKkBfr0FY4LR2D
2w5lNlf/xQTVQhmbJWEBrBsltCSpvkPGS9gJASqdlOwmyHEEC6pe11WY8k/Kyvq4/KrYzTEwuA7V
LRe980eOUgktV+IUroOe1IoJNOkKyqZ6BGtoJ+fD9Re8nLk8LGuRQxqwilp6WRwAL5k+Yc2lKw8P
TY8vgIwCw67gjpWtFe6x6vna5r+uj3nxUVUusYBXGt+TzqezeEKcGNqJQhbbXnug8a/SRLeQd7gV
4r5tXXa/kqyIVibwOzT0++ZmqxqlD6ADlwDc/IzFTEK2LSlF52duYT9O0R7CEhmEt3b9YlUYm9bS
Ri6pGKHl1jBuHfxLIcFmt/wbuEBT/zVJ9oROhjUuuV9D8QJ3DcbVPoKsZ5S3XXHHX8ci3vUOV16x
sTDb5X/rlI+d8sKfgVaSP8CY41ObfZrM/1cYEhvFv52Kl+sv92L68JyWDRBBwTdD14vnJGJPJ5c1
yd2xrJ/9HopAVeoIugdcYw2TBLfrw11sDGA4zJy5jeI4IBPzt/7tzBj6cjSHMItcCgJ3hBhNAeGg
dSjVXZqmvyYtRPUhR48i1x//i5GhJFD1WdoMl52PPCkw19uC7vYYJz/DQSHNsDcwrhWh5JFysiea
jtBoBCzOysCXb5hHBhAEMac40NXF/tCpUdJohFLSpZS9UZ4TOCOLy9bYOpAG1k6yi2aEzbvlvSr6
jL2AuS5WS2qQNGK004BrRUOjqnHrGvpv1gxHozfHe5Ko97kj8nsaZYFrpk3hojlfWT3v0Pj56gEA
oh8K2sxvoRlz/rK10jKGrB5I54YjmOFPKEsQ6F8UQTWqEnehRzsZOcBBVoKPQqJ7Soc1Ouo48ebp
kQk/FXgUywmyjN2YwDfGGZLg2wA9J3xsFkj+HNKZstu9bD461ZGLPfdQXCfI+oRNCa+TQNnqG80X
DKpZTPyVRahgwVQDcGDDOKWf+mjfon+m4tloJYPd+vzReFbio7Uy5//0SchvA3angwz64SzehogV
O8jQfgND30fKALneyNqblIsIYlhl2+fyBosgw60D46loG/SuxHeufJKLjXtulkMjAEjFNBRLz/Mv
IkPyQobLVUARqbSZ8HIcbJyfxSdrsALcHXDuDqT99SV3OfM5iQ3bUN/7wuyj52OmNlzjtq46d2on
MsBw2UYEi+ePDiyiy5vrg9HE4I87m3QaUBdgMRQJhuWUOh+uzzuE/1LfuvKT9lZ8YG+RP2H8ZZLU
GzwhAfTHHf9WestRSNLOrN2iuxWAPs2cn6aSnaZv5JfpJjgOuatkboZ5nfGDv3bD5855gJcaV56t
4EPcsmEjhde+zR4jTCFpqxpArEdCZBDYp/UuVz8U45cBv+tw3KCxLOiJSttM3nIx4q9oLBDo4lkR
dxvy6ZvMjUMXNnJlgD7sDHVLVLedu1Z3mGXwpM9oB4kwdKCMcI8vTGV4frxFJThX3T5CxE3+qD1M
jy1eA6R+frQ+Y3IPAyHEiF86KPkBO39H9/TgR04IWOmBPU/3Dlc6saX/AailPpuBW5gHPBtS5740
9nW9r+NtS1KlfCybfat4uYwTzT2+zi2aAgc9q8d/iCsR3kGT6o3tESPY2VS638dfm/hBC074vUek
B27DW/V+eO1/ZTfmV5XgsvwnLqMiIY/OeMBWrR9vC61FjLNPsLIe3+rqpUzeouwpw00BR/9HuNmB
coKSTXIHwWDODwLIVnboi0NpnjizWS4BkHNXY7FDS6kCJdifmDjNyDRwSixILEAd+Id4xWjhacKB
dhtZauBirWgeVybuH+ct3Q0m74yWL0HayCgGfBqU1jXkfFfU8QaTG7cfhSfh6cDXMujlCDibaFsg
CIgs+9t7AY9vQgUA87F0Mh8XJYDCA8dmHTDVpOaUkVmLFKN7xi8EVCQfVga72IeoywF6DM4med6O
FnuCHYVWazWI1GO9Dg7N6N+B0O9LlO8bbUy/BS2TIR4rsbI7qPMNbrE5MC5kIZtz0aYVcL45ZElU
1SjSWjeLkVwoQp35G0g5sBXWPXbt7CYytJkDoWzhDwwPbWqS1SAihSRASpWMMm1XpOEN6TiNm3fq
TwQm9om6TSWrxRDhvo0k8MWo9bftbKV+fY5cvjVKCCbnXOHrMiSr81+PmFcVkkOYkpCqm9roUDIj
ceipGYlTnp07is99vHK9n7/E+RtjTBXa6EylII1zcWphXGA32KxWlGkVJvDG4Jlmd4Lee0MjhyRK
hJUrc+PivNDgUIBlw8q2VG6pi6cUPkoiXUCJAvhoT6n0PcUS0u476b4fq49/+0bnXhA0snkaKo68
mIdRUYiGgPPClTiLvEoGjcOIi32GJBOrc/PAcU6UxfnKkXj5Upl7EI1nBpEJ1Gmcf0gnmtX7eYE7
gioq1OTNDrqN7KW+Sqi9gotp3GUrU/+y/NCYMDPmSSuc1uM7hfy3mjs3GgVrtoRs4UEQedCCMvYC
TNOcOv+Yq4huWjPtMUDNyA2Dm43fXh9uhZL89TY7E3Kp/bmrOrq6vMch+8X3p9IyV05U7AgNFSQn
xQs4yrZ+RT5QxRQeTEIDjOnp+se+nFjnIy/eOgL0zsLgjZFJIR1sfyecyMGVwLB2Qbzyui8Pk/Ox
FsumBH+22M4yt6mkr6PNfT/sNGiQRHW391N7q6txtUc0EK6Mq18sV8ZlW2UrACWD8Xk+s7IIB4yy
CwEB8RvfdmODJF/Kg5Va9k9vkrKeKwYHBazIxRINJiMOpFDNXRwz5sgsE0Vgj01qECHHD9fIBn+Y
ug6EZ5iX3FLfje7PHypGI+VMBWYi8ZC+RWbyCzUesljFv+s5OQq/2hXU1GFqkdtqy8GBVujx+tRR
L0/n+ScYcxwxzv4wG89/QlDTrORwxF5LfC3DGU7PrZC+fZzfYjKCPVUtopsCm9lNqyvf9FHCfIRG
APaZ/iZBX3aLXTJ8f9msd11nYCUfU3OSo15uQwltEtbDK7vo5VnBD8ZdjYnG1YvXdv6DO82INQVa
rBvG0kMpcAEP9HJv1glB9+MeuKon8JDEwuvv6WJioKnRgYQg4wK5G+aihrIlH9lxEyfubE6xx7j3
q9QPW0e3PmtZYv83gyF3IZqBmzwYzfkjFr6NyroJEyxq6oDTO6GnkShfuhKPVvq2f/tk8CNR8HB5
I2nhgmoMb0lGSUPDA7vi73XV5IfSdjx8I9xcwYT47webGWfUotqM7C+ezG86DBFwWXDBLw/odj3D
18UGv6dsM0Tmr+uDXRxGaFUtugjUY5y3+rLwG6UBUhvmES7O0IBOMcE0lWN/m10FlMwSxyzszZVd
Slkbc67TfjuMJPwwLRGBhtg+3AcMjLyiJDwmyTv5tWuIrZkG2tjkByWKOWyVsD4EoeqcEkr3bY6L
0sTlzBwk/cbybYycNGuFt3KxengnkAXAaWgYmfKSqDaMOLEAR+J+VNoSaXRa+qC236vCx169G10n
CR/ttC9Xdpn5s57VWrOEZMblGXa+wy6r08FEI6+m+KqykI6pNH3HpGYN/39vo/5nFBs0SDOxB5zF
BPNEXrKpbLhHgapi9JykYbmXowJibwg8LWf9E6Lh8jtuFE8Iv5XDKGFR2TnKjybpXkd9uglDLAul
fipnZ7lvbLzlsZdnhzlFe25qpJvXZ+b5IfrPL8XkhCIBuI5pvthNsL+ve18KY1BJ805zsvu28rGa
aoL4WHLHdbQvYRTcRuaor3x+5fxLMLIKhA6iPue04IqwhNPDPNA72kGsiag9xJi6kM87HuoqTfdk
UqieDCu6MWAU+0oQ7cYh3EV4IBfH3Kjrr0E/fbr+Ihbdhfffg2ZLez/W4U4aiwN3iKXekolTcHEE
M12tIrzKdqXAqndOQyhWUBTe1DqvMG/kTYad88p6PV+u/x4e0AiZpUyVvGRQRn5HEFTM8KKB1YBr
x0cJJ+pJkh9RomMaIqRhZcTzBfi/I3JLM2jaahcXtXLAnpamwmwxHMNQMybrkZSxqbBxiQ1H7VAJ
LMIwqvlnxv2/kCGVP/Pntv75s0WH9P+F+IiP+n9X3CI++kaaxbdz8RH/l//EIM2SPms++94x7P+N
B3ecf3HiUxPNqlMkRDPt/d8iW+tfcxkAdxr8j12H/8n/ER/J/3r/sI5D7APsOLSC2t9oj4zzjXO+
w5FCM5c7/J3luih2En3CS0mUjad3U3mwDeDFKcCXMvX9+PDba3n8Z5/8Xeb0p6F4A9Ct4Ner0GPO
Ty6cfHJuDHHjtVqnH6w8elUGWd6NKjYq10c63/1QevFQ9LyobwxNQcA1l6S/nZFhkhYD23Djyfrk
gMq0o2eLqNxZktXsC7CLD5AWq9tU1OVr2unJy/Xhl1X3P+NbAMY0jPX5ODoff8oaQ4XJ33hWJQ3P
E4rOPTZv8R6zXP/FiPLYm/wqfkOxGp+srkluKnnUNhh0Fe7KLznfDP79JihRAM/pWCtL5LwSXdlJ
Kp+XUxNXtpbIpCf8K2m3hWYGVyWD7DyaZXgT+kpNqC6e3Lkfhh/8Xu5wMhhDGGtYKnxMTMKkw7il
b9n2xafRSKyD6Avn7vrvnafAfw7Y959rWXS7qan4wRc8JmOI0iQeptZD1YyZvCrwtyZMCFuCeLBO
hZWMH68P+Ic5aVmcVLRj6baoy0tflKjO0BKfACsHL/pctQFLfYJNfaldK/DV85Pxn4cDy0dMD+lk
xgvPZ8XoQO6Qu5pZgXtOA46Qx8dClkXr4teXvVqWle+QjOJwiv9OhiFsPdnPGAWSVpRNWv6QqLYg
VMrJWmIwyZn8POWIOSTFV5ydEQqMFBWt1U9mnNDW0Ugx2Mnj0OW7mOwAYGRk2QitIbhkK5Ps8h0C
J5GjxhbCw1GEnT9XnkYiGCO/8ZKGkAIsfVBkx4Ai/tT4K2fb+Wk6v0KGMsGO6dDZtm4syppGEg6M
mYL5EQnpvtPxd53N28TGb2zrITSNEAEIPkh/O0mYIjpeiOwkCISWZX44toSA2NQt6oSZbpyayLGs
ptnqSremvr6YIzO/FhsCCkwLgYC2eMC8xl6rbUXtjYPcn5rBwAkIT6OVL/anUeikgaOpFhjEEkMu
80bvhtyuvByT8I+Ob9gHn7CaduVrLWpBPhfEChbxfJuFWwFwdT4zaqKJ4riS6fo0yMeOWi0lP0an
IZ401Grx1RhF+cPHf1V3ccsz8QxOyCTYUKpgFDnCxUnu4i4A6CF/hpQYshrgEF//tO8s+rMdZz5G
8bmgNGRGwTU//4nOiPXNVCjQkKWq3KEAyI9l3+jfcT0wDtMkrM0UEqSqmVLgZoKGI2/VOiS22rtm
1ymnDEPW05QX1U1bBPZKbv1yO0T/QniMDTdNnzGjpYBKyfoam+E+9ySdsOC4bj4UosRMm6XeTqq0
Ms0vjq15OJuChDa7ClFkiXM6XatktWzkXl9EO0spja3QuhddZJ/qZISk0ZHEqcNUyVTaW5MCrdV4
uv45llvJ+y8AAkGeD1zEFev8a5hY0stVZeaeaIts1zhjRhI09krsgWtmAH94txwyrDGwcoi6y6YR
Jn9RyV0m8yLTwKLNkDYhNrrbSECCripr5d0uz2GKf4iGjs1rhfB3IY3B8ya3YnVMPcWKIbPqEuHb
bafQV6curx7xMbcPcmNq2i5WS/FfDE5Xly9qqNhcyouDB8MR0bV2mXqankjcy8pRdWNLqCc1w8kY
SlizLeiffevNyZFXtprljs2DQwOaBebMLS6Hiy0gGIFfZKVKvamyjTvFDJO9sCXxUAawbtEijZ+i
WK1XptHFoDR6wJsclYMWlSU+NGf1H65gdlBp9FXjXhEHwaTeT0wrVk7+008ahMF4b42763P34hMz
qEVnTGfJIkxayiTwXXGUBLcXb2hj+7au7ehAo0k9jIYVH8bMVrw4zZO3PpeyFVnI/Di/72FsXe8t
H7YxizJvyYbsq9iZysZWvWQIYYuwgm+NtlZX2ll/GEUHMuSPRxiMMZZ2/lLVTHB7tUPNs4NGYIJh
K+QQDNXKW3z/YxYPAzTOP7j9ULYumY+NPQEaKLFG89av9r0dTxuJtCvXIou23upGI5+6dBwO5AOU
R4sAmJsGk9mtPCHTJSouvcfYCjeb69/2Yl9CmqwiBaPMQSHICj5/dny4lCwHZ/fqrGrYHnH2Kofa
HRBhHa+PdPGW59qXzZ6zf+6pW/Ms++3qUo8mLnlTqCK2tIqbVJVDdBvjmib4YvNDjUvRi8GLw+IE
vjwfBQ2pIDuPUbSKKIrGiSxPjlB41J2qH1oBCfovn8pU8LekOc65AuS8REGod6pomvTUKy0lOeBI
bwFMwX+/PsrFCmSUWa2lsfzgxy1l5LHIgw7yUOq1UzH8KCbFvK2ajOzq2DajExbf9UkPVJmcNgWb
uutjL6+cdHPgkL6zAGc++bJGpKwWfU/SgWc0wsedqSV4zo0VGFd+oSHizwI8ZcKZtB+paQABBmeM
lfbg5UedT7J542PLNuwlQwmPoIlNR0m9hErkyW5rbUu2XbatbVyy+65XV6C+i12WR54NwmRKVpMJ
NU/l36ZqVJq2lNlF6mURppw+0hOc3EPz2U6UdJ/GiXMY6rA9XH/PFyvxfdBZiTbjFYjgzgfVrXoi
b7ElpMZuDFfWSmFwonVknmuFVK280QV4iBnLYrRFOT7TIE2taIi8852i2g5To/zoCDfatlJZfipM
K1NOhHiNXyiA63Hbm2RhHEkgTVae+vLTqtw+0F/gU2ajqZ//+99etQjx/qZkINd8Vu4ntrM1sL1H
H4Idn5QUK3vwxR6E8QNXA5MGCtctDrTFaJpMQGhb9p4fddaeXBuLbg1BX9e/5MXtAMKMzoKF6Q5O
icJVPR8mxyhMinVJeC0qDdLbFcXZ6+Uovg82xTi2gFYCBGHE5SHtcjtye7rq35Ip92/0RpdeVCWy
Ypx4J2vmhCVcH67/vsu3wGWW6hCZASJUnH7Of17dpXjwhk3mqSmv2kZFsRdxL62cLBeLiLusxlUG
pTuQAHqU81H0isQlUg4yr7WByrsCClw8qaOrz1kBbW1+IttZWRnz4sng074zCBS8WAxIledjDlWb
9zmpU55NJf8a+UZ+j8Z57fb3x1Egsc6szRmKXry/pJG5vKhj5/ll5xwNy/f3CHzMldrn8v0hwOWK
ifSN3rKiL85LdoKQhDG580wp7beSRvJjJ43qfW2w5VNdtA8THnF/OzVmJw2kfTwXCB+t9fMX6HO+
lFIBatRi1+OSHklfq4Dk9JcTEJE75zNUTIXWKbeG81FSwo0l/tl6Jbbm1QaCPzRbJbY+XB/mYkel
aqRPRLeOQxMO+2JH7UVA4FkhcmoBGnZjDHm9cozOzYqg2l8f6nJK0JBVeSKC/JA+LLt05M0Pqepb
lQctAV5+aJg7s5De/otBHAtAHYEi58TieUQ9pXaQm5XXC5Km7DH0b53AFytX8z89CtsDJT/+zRQV
izXUG3kYTlJfeRk25FjiAvYSzaWtXGQuvw09NGO+uUEJMFhF51MgjA1R9Q0AABFz9g2gOllO3Nzu
O1FXK9Pg8oHeWU6z5B7qL53686EUSRvDwM4LL1JIx8Sedfg4SpO8Ut7Or+Wsuqc3P1/LuN/rvL7l
0RLSlQdIQwac4nt5AJWR3pIu8080A/sPkY2T5PXJcFES0nrDq41cbW5ks2Hp+VNZAdnDKhYJrCGR
ebVfWx8wqNUxAyuU5iQNtnPKLDPe9mHWrZRHl9/ubOiLW5mKO+gYpz0eV2W4G8l9dElBV3ZhM6Qr
O8XlW0WnABMPNzdg84vJaBoEUZPuyE5hmcWt2mTEV6Xd8FPBmvyAhZhY44pf7rqGghkCNkk0+JGD
zJPpt3pE6gt1rEibBzyZzJNZK7FNuIlj7TRis27iCCVPamTR7vrHXFKJYOHNHVS0YvQIUBkuN/vK
r31ch/F016JK5Jumz9LXNMnFTZ0Ip97GQRK+TmSZ2RvZZF+D/a0lw55OzPCx0/Iq3A5OMH3Adbrq
Nvkk5+bOj+wiOGgZ6qDHsZJGe6+nRd1s8WU3vuXhCJPj+jNcVj0zQDgb/UFehKyw9KAkKIvwhyGu
Dq1k1Pi4lwEuQgT4kPFNEvoJhTeMOuJraAD0CQTmfYgzzScjFr7kmgJ2/hZjHNU8tVOMChpfeeQB
Kz9xMZ2gDADXzIYfFH8UnUuaA74tpan7jnY0YTk2nhqn40ciL4ufJvGgP7QgplYI81iFcaw6ZeJO
XaLAah/KEc67EvckF9mFpGAVpvpPREiRlOTrDXL0JjFGdeWFQnG92FNm7eC8DYMb2HBLzidjhJEt
FlBq7sHTmQ0pktrOdkQYtT8qKCMw+cuiTHBORai1i6VBfa2iYPipl1r0ncAMgsusFo/dXS73cxhS
HhPbqVdxAODK/hWj0RbjPaCKiAgraqx2J6ehyhOZpGAQ1mCkydYwO/+m1ObgZlJIoDzXMJvIE7GT
4pgMRrJLOkWfs2wl61M8WwOrgfFZ9htr3DrkD+2zxpb2MLGCbGPrKWCHEeEDRhqFLKU7Mv+0j4ld
TinxLRNcz8BXofVGJbD1hhBKtWNGWPj3m8bU67cY0BvKoSoon7djqUaPvPnuQ6drfbOV5Cl/a/Kq
PzoCVGo7OXWDOwEJNtlTFeTysMOtHY58TlH8WHCj79yiMIJHXcmIIZU6udNuiAiavChJiDdQRJm9
9iPY/qYWo6Og6hf1sC/iIrxPIZU5Gx6bJFIiGH1PNImGfj1UBoQJOQp6yc1lPUXxT35jfDsDpLUL
8W4MD2kzhuVdTfiAsWVXSWbJWWV/68pazjaZlbYwtkVQGuFObyo8A4OacKhtrwfpl07P25vK7oHh
dOwUp0NAEt7DhJyn2Xe9oQV7RyUixgrVBtsSe0g+aXEnfZOqVPupAW9lnsKdHXP7tg28KdWGblfT
Ke03VpCXL6nIYhPFCTGaOzVqkaT7lgWxhUwp81XyMZj/ZYlc0/2tGk2d7FlRYGBJX/TVN7l0Jrna
aGSVv5moGV/TAerPngiErPJaYrrkW3MUNjTMLHBaXB5xhdpmtXBm6z+RYIg/RQ7e+9je1D/8capG
8jtI9sE/OtfbTd2TaekGQ9s+1FlDWnuSkaU3JRq+GUmsQZ4l1h29gEwSsH8r2p4IvSIqcdpUCIQi
a5CuuI1cG9rrJpVlVDi4RGvPMiGx3Ya4FeWJSG1UMWqcRcMGI4LxVR0TGacsJxzmqHb5eVSgbO4i
FTE08z8TzwGnB2YPWUJ+ud+1bU+eUBrVW7WM5pdLGCkkaUILdBRmQf2DQGXpaykX0o8wzS2CKP0X
bo5YSwx2vK3BI3emLghlafpweursnOlF0rNdbHS5MG/zesr3KKiS3lWzotMOBP1WL0rdTzkv3Wgy
9IKR+aFDnmsCeCm+pxvWMO0lrK6dTRzaXKypRDAR0WigPteJUtu8s7G8nbTYSXZ9EcbjjkISGtWA
TXPq9lGH4lGR04FQGNU3N60cYNw9dmMg0csvpglbGEK5m1iLPzLT4sckkIpmy/HWdZtSFABRBVfL
b0kd+7mrNcwq8toU5etQ9JazqQndeITkbSi4QcuxuVWsPmJrCozwBgKnIMw4SsPA1ZM5TnJQ7JDw
D/hpsIntithFJ0yMl1BVW82VS0V6bXy1fGvIIkekIWOkqQdZV217g8APrFUzDF86zs9ZmkXoh2X7
VshMmA/AylTHh3ZQ48iTuE4OLuTL5FDhG5s/p+bUY4SjRjrTRLRItVSY4aYnzBq+rkLGiLmLiyLK
n80+wwGH9F2MUay8qzB3mGrlpbAiDmOp10ptE5BGtUtzQxV74i3yfjNBj2nchrxipNjyMMlcw7sJ
3JUgHUKhSjQoCXkq5QYI2DdOrNexv8G9uv2skub5pnG6WRCEDeu7FSUOdlGDOT3ji4KFhxOL+rM+
6QZRgBUkPXRKwyDBp9SynzIGAipLIojrvcPXlLapgbgpIZYko9Nu1G8RT2GRSx+nxCA1GShfN45G
ukucSkrIW4ubajNoYvo4RlGZQj+NcOoQoVxNbqNlNRa0YSeXKEvzDPdHmnuvaSt6bRY3JoErjX1A
LLolTGvHua/i9tM1/FBfIcuHBreWPpahyNStGIjjayepNN0Bk5UWGWJFxqMAtbrpyaUxT8Qjc4Sp
dlyZd4TzdgWhVoRL7cMpNHkAO6q0Qx2Evv9QDEmW79Q+tzAq8dmIt1rZA75bpAmxhFpNPc1hIh9M
ZbTeptTRsOKNVaQQMsVLsu8JIiMdJVes5iUzM238qGWmGHe2FjCnOqWxf2WaE3xiZ9fkrUzKJUSj
aBAfGvAXSre28XESItJRuDEaMw0vmFC51RvCrrZ9FgbJth7YWrZBYHPgJsHAHpdFrfpLDypcEbXA
STBi41DDnaxMlb2jTE29iRyBBjwImkzfJQO96q1jhsWPJgVa2jWlpCo3eovz53YYYEtuqinUv5cG
sWAbJWGne5RbWf5MQyS39g6J8kibkiLTbgqIMvEBX4+825ec8pjZEE8g32lYlYmNHUidfhvmWjYd
4CPK6sod6t0j4LdL1Ht9BjCpKUCg9KyXXdJutNqcjGf9ODJ97tjdMotWHlH0m7LSEfAmFYgseWQV
3uStDPWSyqPAhyvv+49NC5zh6kNJrZGDxo+bCNaFskPeYd+NZRQ4Lk6XukI4Ump9ryXbzPdZ7AwP
+ViWGWkADqfY9Xpzrs8uHmfu9jh0n6EOL+5ozhBjUl4V+rE1/A7H3BoCc9tr++ujLKrE95dGA5bS
G84dXt8LoM3IHSPUq9I8yiklgt7jF22JJDzaTr/WSP/DUNzHDNrX3KTRSC1u7VA6e2uIAvPo97Q9
CObRACob26a6Jy3m758LfEglDgfjFSi3czH/21VMVEKpyiQzj9ye1W3cYaUkjTWbhYGW4K9f4T8E
fnBoWL7LrtEo08sdi9Y82io+Er0+yG5qoOBgewlXELY/XEEQlAK/M82BvJcMurLSapVwGv0Imzx5
mTDgOSiRKiEGloJwL81qguvPtgAK5ulBYAmkQcR6/HPp9MgxmFjwpY3jkI6vFE+7NmleyO69bdr4
Vz9wJ3PGaE3q9OdBMXiZTUFgUC0wl7527BRaHqEdsh3eVFMjdmGrObsY3cCuCyRq20jGn63z9TVO
0x8WncEkBRFBvwf7bYGbOpPSELBeGkeifAmEbpvaSw0iO66/1cuVMKOXuFjCAweGufD8FhLOKzlR
grk/VztWJX+Z0RiCpJ219X35QKhZuKxSEkCu4yOerwMkOnnSR9IAqZFLk446dm+34vNfPw8OjGCx
Fh5owHHq+SDjRDKq2ujtsU1KZFOlo4Jils5D02rVChVy2QhnRiI1pEELjYEmG0Oej+UTQleOJVku
Im7Dkx8UyilPK/1rXbTSaWik4ZGAMWurWqLY2U7gHFLd6T46WdId28FsD7T+jL9eJLxbGwovlA7k
l0uoOID/JpTRr4+ZSY5VpknKa25K3V1ppCqpuRZ5yWab3qSJbfz1RKIjBc5PSAI/QFs2kAMlD7R2
LMWRwnLYTGPVETEDod6e5NK7/o0vJxKcXQZ57y5CQ11sqGVeGIlid/pRHlTqfigKaNGCtb10qafm
8+pg0wZbKV14mkCLBdg4rZ+UFWvfSSHGBEEZbU1TajfAo8MemEs9AtjbGAxY6ptZC3/n+C1hO1NX
nGSnS7a9gnKLi7uyiYdQckOjj16GXsPvcRzDvaE1vjeVSrnJzajaSqYh7RQZOePffxccoEmqoSaj
i2UungIwOgplLdKPTW3KL6XScRVtY4QN+axMvf5h5gn/W50wU+hnAhN7M81fhJqLxadoFQ4Ag6ig
YZrF1rAD5blqWup3utyerk/EFoZp3684KC+mA5gj9Br66TTUkVSYS57YgCjPyCUnPnD2WbuObvjW
cPw1U+M/jPKuEGD7oueKc+T5YidrZxgS1SIzPe8VOM/cqg6QQ9R85R0u4cf3aQebEJ0hmRxAqIsy
qK/SxnJiQzuGEPUjz6h8udlOtaa2J18VRG9G3ay6tfx042tE0mnccRRieYjp3uSW6OLtCDgJwMrx
/IsOEYag17/y4k3MPxCgfu4XAmZzuV185SH4H/bOozdvJFHXf+Vg1ocDklVMi9mQ/JJytCxvCFmS
mXMq8tffhz0XF23Z18Kc9cGggUb3tPmRLFZ4o5tlK9DBSY5EDjaCjNFqkdXxP7+Kuxn3eKsILD/q
vpsSlNLdlr886eMQcF5gyB0/0xj+ei8WYQNYETf746ZM+fmtkizrdoiExamb3G8oCGB4q0ogBPnz
zfy6yrL1wxOPahjkFg3Kz5dZO8+Y7DUWpzrr9QfOL4RXNlZ6pOja3P35Ur+7I8hj/kdLAmqTD5Oj
1LYqYURuJ/QB08nKDOrPwBg+GQO/u6Gt/w17KiZp96+582972q6Z6A4tJ/NUGqV1RV+zurEWskQQ
LY2fSDy2Z/O3SYXhhqaLfTOiPegMLvfzsxtSs5wXLzJQ6MyJG3Zu7eylEuooZUJnfRMtDfhR05Jl
2Feflc/95j4xqDDW0c+zC/u4d0enM5hJzcmHVIP2opoIoMP6v5zZI8Faf35xv7vUJsbmyAjo8cuG
Ws97idFFcp8rcJowOkpaEwncmdfGfz5Gtqhwrrb9BXH58yN1WnPu1iY2T0jQM9rEu5i84/h/MEZI
vMWqz9dF9NrHebmIWimoghOnmPK6PTcXBWrSJ7LnyQX/87P7zaDnUgSAs/lAYvCR6zW10XVGtmun
xayALx2XGNY6Uvs/X+U3b4jVBbUsKCXs1seKOVnGTedVBYMej8MVaNRKE1Ez3jGXf8YXflhJt0HP
pf5qdtjI5Y+nqyrxVNrng3ka7Tm7TQGMaVPVrVmclF3GR6pJ1WNaT5r+ySD87XWJZkDXyXtDFPzz
yNCLNYcZ6sxT1STPHei4T53rwVPedympMdQn9+F/8Ey32K5tXuSE9eGCypKjR2mpyWLiQWR5KTQV
WnZqVvL//EqMxu0stY17YkJ/vrVpHos+K1KBvXc0blvLI5ykdkYqIov/UJ61FRDiaIVBRDLkeNZf
DvG/zY7OHLmoUlghzTlWiIrX/rL31v/boPr/LSX75V1tV0Hoy7fFdVBg/XxDbqe1w1Iw6GnmUZRw
LG1zMzjUZVmyErZfQHZYnMaT4vnPr+yjC4G9Fh8B4Pt2+OdIrH94koZZOCUO+vo0TJNDNjya8QfX
qqZHTTa0fedW7wK3TkZ2HHQrtsNSJ//q3E2mGOCy6vAN/PkHbWPkpxUCAAJDIU4Zjh0gRx+ms5pJ
TvfWsaKdqViDuqV7fFZC/0QtsD3Oj1dBtIIVFJUIHOb2Ov72UjUVWXa8zDUZ8JSoa0Cbx0XV0d6I
s8ciU/onk81vboplAE/q1l3HXPBhl+UuNNFbci1Pw5DgkGzEuC/a6LNo1V/GEBJNNnIoEiQwAI2U
P93Un18D2Um/rNXAneykiL/ctFesmz/9cf/t2qWRRWOUHFsUg1/6qIQlSXR9fB+nvH0HTF8Jrfeo
YPVhSvrBL6U39UEJIXDTx7P2dWZn8zjjBv1hKdsoAz1TeUcy+KyiHUuV0x8SoVlhU1WkRSSVNMjH
sCZ4oCYxRjJ/Vl1c9ku9VGGeVv2dN0FUBe1cJFWwRjrJZ3pbNWeitnGJNY0E2ie+zoz9Ik06/nOF
85+cwhwM3ouTUj/Edl1Hu25tzYjqF7W8KIdgryDttUzf1dUYtUFHUTJEJezjSzM0S0RqwxqJnWfI
iei7MkH14GmR8WaRuZTvCL9ovsQF1pYgy6D4KbsuxNd6mA9Tmi66X3VicPdp4ZIBMc+LddcgwCwC
jFUD8Ri5bqFHMLSCOAsy0uZMrMudQuWBFtN16XEZlyLOfXOMITAmR073mGrdhBwEh+A9FIelCBYk
h6dVglgc6A5P7qoRyULIRi+5UnZaF7ti7tlLmZAYryWldn4+ufzrETtMnPdU7kVFhLFxAJgO1nxp
71cDt7CfpA0Jq9D2DhT12IrL1tHInzfQ9rW+nnXNfd9XWHg02hye1qQebq1Ek85Oo30bAXS8WJ7f
SLt5q2O53iYRgXFkpqYjVYGOgjfprIoEXBAX5BWQj2Dj60LjrD9M+XLUEmOeqLCXXjBYcRHQOK7I
b1/TOMxGfnTossXvOC5ZzrMXO1QgTLh8FJEb5UQYf4eWIGRrUVxo+UIAYdNEzr1yNPNRNC4QTd4P
4xMtGku2c4fZfM5lVrxHA0qHsE+t+FssVWFD7mdzzzOKbAbo5Gib46Hm106Yjbk2M2bmJ/PgnLCx
GRqPNcm/xNNq0CMxc8JDpObKHVKP6ZqTysCYtBnSQTNk7D4xBddvdU1LV5jpacZL4KR3JMHCfbXE
Op4nJkKQUIlxJXqa45QXmIknZ5pO5jzy58IYy4PduYXy84YSAjhhLQaW8HT65ZWk9Dhws878zjFa
pbsO1rnnP6LfMkgXYzKg8Jr2bIhWe6WEoinPlehqM6gN4b64a9/eDh5MTD0V6QyYoXILwAOf8q5f
kJ+HlaiSJz321gvDrOA+Ei0ebhc7aZ/QE6BinIsUsUY8jopfVCnCGuPVWN6dbPWS86Wpewl3Hucn
SLGJXB+QIWg1ul29gFCPmJQM3XqlJ9OFdDT1+YdRJyXJVAPkHCxyQppEaWu01eI6Tb5qnrd+N7Oo
fav6tLtNzWx6LFnHyXTUsuo5r/PhUrXYnn0vbWk7iSlzf/LwhNthMiE4CgqtKztSWZPs3cnjWB5q
qZfmObnj61NcJFoKtyQRmdSqQgkRD577WpLYWVI73bgnu4YmPq5EZL+mRQeZrLeqzn0BPHNDa6R6
mysB1Y+qqH0d8wEUL5ll7ksjba9qim/znRSdfr0Q7JLsIEXXeyttyZ3VTeiknTF3RuG38Vq99Xgb
ksCxtLw5WHMM71wNiISCxgZ2RBjWlb7ezYnlaz36JBpdXLyKdWx3IpRD6fDLo2WgXXMiN5HQp76B
ShzTihbevHeg+7B7Kv5+ca9NRnTH/Gn1XQCBMqxIU+RyvVRGfRR07xabRb2wQoVH9hZy10gw8LWp
RXY093MeO6n7atY6awH0HHDCIt2SGHW9YKSYVuuUuyke23K3Tmt98uaFFrlcy1vjWNuSu1jXNnmL
BQZrX0a4cgPDYs8RgNa3TeCWCYZqU1TmF7Np+cOjwXJvLa+WTOFjF2+9JhHfd5JUK9mcLVO11ark
hbR4/XV284ZOZS+NLylhtSjG07Tt3WjzsunYZC/Cdo09FdR930aQsBkVLA0KTvNL3OQ9s5dc7ad2
RqBwhJZpdd/TJ/tJc/k0fA8MCf55dasfXV9EamexpCWohDor3S+rgTIBJrt6drFvnbclgbYh6bls
BuSy5j2xjvZK44XRFNWxq7v6tTCdlKFH6MJzPVcFKaVjj6QwM7zBOjhlYVg+6o71KrMX52WZujo9
TMqQBFJ7YxpO1gozmUB7236Vaf1Lh+SEys/eskgqtbRvGdbB1FexZR/tGLFYsMxZ9j7oGh8hbEFc
hVLPW+eIMid+V2PaflX9WlkkEmsZJB4hCoJKwxoqNM+Lju5svZqeURRwEwOCtTgEuDSMIG1NbTqf
HGWxcCRT3zwUbWKbR/BWoYWy0cop7Bd+YGASRlYEsuo656CpCasvmpAV4Z0r22tws8LAhW9T/xUT
MqqftuaVIg3qSebmidMPsdS207oiqBdj1B/s2UinI3WPeR7mMnbflIGa10+rhBerx2LiJD5o2lNW
Zr046MVE3AEBnjmorUuGOmOpju5SC/nCogbnXU6Veo+sOEbSQxsBEU6F01MqAykc+SuiHcpPeF/U
YqEsfALUMG/NxlFf+RHLV4wTy10u2/wHggLvfZoLBtoAUX9OLiY/RKvdejfaikajsUieNQQTP4zZ
pY126DdOeU5TzQk1lUXvc9Tnj3ktrFvUi+7tOqqY3U1W6wRPNnI+OmOHzAIYEqTB68i2CLeUfQit
RFBViOISsd2gdbpLn4slvrXVuKSXJH1398xSurOrJ3tEl9RA1O7onRnysJ/G9Y2MuLE/oJeeapz/
XeX5ZV+hxolk3kaH0aY2JMjmpBn3RutV9kEudMPzCUdzCL+QZTtI3+WN/G47OcwG9pNgxVfzqA9x
RjyGu9JqmEmnuWmtIv2WRTG/sjBEhFCPsrPObyBeRuzCc0rdFov/F81DBhi6CuDNHnOvClRM4THO
DSQ81LKNxV3Wl/MFDZXjazcgBuQ2Fi/157LjeXZpX6pAeEqRfFy6kc46T3juPJurCKK56jP2gdvX
ApHHVrECJqYlMO3JnHKLPr5tW2tCXkLW6o3L2E8ohyU4gNY9usE4TqMxC9kSkidnjsKbwsUZM4ZR
v6l6NvXN/TDPOTYim2oQHxVR+mPkyKCf2LrO526btOroTv2rruLXNJNx6rNJ4ew3UkR26NlwPvSl
TdptZCHa8ZVr1Ve5SNEmMsycy9aSMQ8pM1MnBHvTx1C6g90GGElFFKyGSq/IihAAiOO4xvwepxkD
abbR/AXvY/JN7wr9ctWz+vukadOVxrb1zaAB1jhOimiJsKiRCAV1YSiC/5eVdmibzzYLMkPjraZl
WXShyIgbPvaFyW93vEa+2dFqPsRoxbt9K5vpLMsW+2pinVt2ztq6VyoaDXSMebbEPmrXgf09Sp1o
P6bJWKIBybyvq1GU6VmX17wt4bKChtOokcsODmXM595K1mzYmT2T7Kwl2tsSz3HgOYC+Vl0W4qzl
4DuFbVY186Nmx+u9GOMBhYY0KedKjFW6hIvabDrywcEvGfeEXffC5B2SpdVfp7qYXiOamgl2bbwe
fmcdmks5UGYeyKl17GBoLcSaI2WFdaDajr3ekGUNWsxMZu2uKbLVReLhJUdlRNkF0kUT4V+Kajko
HT17zS1Te5YIqtjysq9jVNJAZtyPtNcHxWKea8Xw3Ir52GYLwQzUIPtxo8J40RjuSdT7ltPdNNa6
t6S7s5HbL4O2X3A4PUatwHe+jktCwEnbsSa3xfyCKeWy8+bxOR+7bpegrWUTyN8VvXdvsRO4zvTM
fEaiSpPaGsP77sesdm81BEp+3cbuFUkB1q6b+l3u1OGaD7diZglEiGohlZoyYwdagWIta8+a2blP
ZWGHROvvZ4/g8DLimwtQgnOI0qwLhD9nqiNZvxoQAkfllXBwOncRvWcWolyJNDww5tTzI0dem32L
CDS3p29GZK47h8KWh1JLHI5sznxWpZ1+k5GBe2OMDn3lrpmeLV59ljlDv9NS6dyM2jjSbyhqP+1K
78mV6KGa6EEABIRpG60Xnhfldwst7aHevpDdnQ5qvp1N+ypDBNau6XFiftz85nCgpKDoLzNTohWP
1/Oav0QmotB5Ik5gpJDC1gKn7XYIEX03sU/kjx7Hcr52nDUklO9Ojy/RkIZZFn+POSXm+Uk3xhY3
5/xQEPg6rUWDIGqibN156NgmaiZRdjkZqcQkzODj8VIFiRA+Sg0g5TCz068rtekU5XBSoZFLK+K9
hq7B5/gRJmrdFckFTbpeOIi02kGPUqXu4VFteAVgoxN7ATXcuI4ClTRiZ7/Q8SXWKj/XRNnvBqN5
cxaOFhrk0YVD/s0TKz5fAoJssneNrOHcbBvJcrAKFa62TfhTNByrZA0laxqtriwCbXGT5c33TuQ7
NxppxZsGeZO21kWZLG9pUdKtoVEVZ2PtOnhDe1e6cfqgN6l5Po29/n1sSWxHJOeG9poMQU6ZYaWM
epc67hBYs3VrY3UKSw13SVbcJbbQzrusqQJRimeDDWuQoMz2m7rufA4Bl5jL+2u97bxXx6lfBGBe
aNiFtVs5kwdWV1ySL3lwWWcpt18Xf+zSb1se6nncqjIo3e5o6/W9KbK7hZkBseLsK1LWiRL6vpjp
g2i/lEb75o7rfhDGWePqSDqH0FsIoE/dO+Sdh0KPH3V3jZDx4YOYbE4xzAoeAR9ho3mUX/CvGnQB
jT8s7rc8Ec90k3xLCvEkQD3JId7awe0kJhdg5PyIKPNxUdjxIIatsnk0Zfzq9E38Hmf7gqnXtHPW
rzwKi5mU/7WobiEWkb7XX2OtWa6Qa6t7WSXOuZFblW/3RsD3e8htB2iaQqDJ6k+d0bCNK/vFj6am
vRM1smTTKYezxqmOTNAoEIpcXwMrlhoHRvedIx3zi2WGxBgT1p8Ne4uNjy8bkseHZl8nw7cs9Zpg
E81ZnByjC3bK9ZtMbe9titzsni+fRiQdtSquv68RR/C98sRlIeL73CT4SKP+9iqy662Jds31IgAc
3aUZ4n+2+edKc66UKQOBlFA59bdK9vRnJGVLf6e73rCs7UXpXsl0PnZs6UdEe2kfK9+qKvPkJKoN
PVcZP5S3plRuejhe2n0yz9eMle9LTecNOEirPTRxwc6/k4+kNV/HWuSgnWqUzo9rzqU6qUxGrJY6
BMNojPaZIWpx5slvjPM1RDYvqgCz4cRKDYyDe+K2LbIy92m5pf3NG4wzs+1tL2zSzAsiVyCOaolC
iMp4mUKvFOPBK+pYwMFkrdqbJL1mZVc5rDSGxw5YH8BbdDCHQBYj6Fg8sYXas9QWJ4dgPDtoW03X
T27EHEzUVZLdeboqyku9z0ztXhYdLjEfKaytPzOt9U5gdI7QTl1BU8t1UrTDU40Ulweqmt6+Ai7M
tP1cVmb/sFRJDT6yNu1pBMEodhiGcBTXEer/A/RcjBaXf1DjInWS+bWDPMFW0OsMzMKz0FhXTUOI
XBMVbvU48ya678JtFsECS+aoHOf0uzSbRdvznzORA5dFe85fJVnoOcKMXZL16MbdaprRaI5qTg59
Ippqn+dd/Y49lhBIdFLmES2PAYqCxv69mm2WvGEgxuEwVc3wxSRC/7tXifRJVNno+Fk7zaAvoNNf
13h27lgG8EvMk6xfwFVMQYz+qmjUBN5/GHSE+/SktPF0wYNqWC8IZpWBlFZ1MyeCd4asSi6nwsRe
FepjncXXgKFRwdyWd/dJ4g7kmiTJjpP/XJzM3hs537Y1AWQKuHQKCJHL573J3PMaOX3LH70qDXOH
oSgmkE3f3JtzmV6NNq0Asd4wiZWZumqBM/ae3rTPJkam5ihnzA77pNeQh6PqB9fXBvaZ/rTyBQbC
WtbzLkEPBbS7TvNNPSbpK0psHCVLquecMl0j6Vnx057N7jhWz1ofs2tf5fYNLKvbfOU92mQsD6OH
7UCkEwrZVbTfnS7SBf4k18l5NSV7WK8tdODkXkMXC9kA7MT4Z5XMjbH5wpJQvDtLima4o07L2xmF
mV+uDiF/1NAXon+XqrMBziyhBYmJhQWn3KheiyFPDD9fCqCUmIIASlQjCpuyrmpG1q/KYwX3uuih
6Ir52ViqKArNyTbfSglMEWSRWNpgqYu5DIuK7N1jqg/ujEenyO/61bmMgVxfsrGax2tB/cQZpWuR
Yp10F2au3snBqVOgVGa/NAWQjoT2PlAs/yzyRVwYiVDaTlc6+zO3yxtj1zWR3eOHsNe7tFy0+6lL
vTIYZ9mAsBuEhviNkxpP9rg6915UtdXeNIrptojQPvtlZvTPZmI3j023lvdWZKeDD07P5kwMcbN1
Cq2bqjIqsFjoOLgOdEvNxSe0yq88hysRSm9GOxNe5SN1S56R1bd5NJyk0iLiV6vxepV2/8lVfuWs
OBWh0yMrAYsiFSQ/Ex3/XaQLjep6p58WrTGmA1t3coCz+muHdIFm3Nwg6NaOjmbjiXu0fsXZDBK3
F5UVfcLr/EIiowVGPSTg0FCuwaP9TJFklVuzMy6Q6HZJbvtTpgANK62ZL1Yr+Szq+VfOilj3LV8Y
KaRnuh9pZJUURp6TvndqgPMOA8e4x5klZLfYFl9+Y9kPn1BAm3X7Z5KMt8nLRDO3BXt+1MsaI+OL
4+x4cnMv6l+NXtovBOYhf6uaYgCGHA16/MpULgDDU2bNB48vx49r4hIPf/4tvwws+Cwy+jY9Guma
EK4/P+ixnSenpSTxZE6y4TKqP9Rm9Vna92+uQqcNiDCdLy5E2vYG/sYKGh3dNotFx3yz9NPBq/Li
wqugpf58L7/QdOh5kEBxxCO+yiaK4+erzNRMiSyN1lPU2saVw7Hv2NpierSRE3Hcise9oP0q+PNF
fzNScSIi2CUmkNycj8EXCLtIZq+c9dSnVFJT24Fd0SDwA+nI+slH8buniA6L1kWUIpt26ef7y1Ot
68Toridlluu7MTTiKnZl/8mI+N1TJOyVgDc+vU1X9vNV3AiwrFv19WTLXFzjqaTmuJgothmHrt6X
gqOkTtPkJ4/xLznqT98EN7QliKDno5kM8vjny1pJu3RaZ68nGKuEIMVoYYdpD7n5Bho7c4IiBGPc
6Cz1aIl5eVpATe3tWOTlQGe9UFAS87aN1nN5YXaxBpjb6nCUvbHZrv780n/zjBDQIMYgEZLjwkeV
hHKdTvfUjB58BvGSW8cCFcNht2p0R6UKAWeDBPbP1/xlloLk3lLR0I7y+vWPxo+0wAlYwwqfEhi2
njLBsBQZvFySfa2gf/98sd/dIBulLbqZGcp2Pwy11m3nlB2XfqrEQsBdHU8ksrVaOuxmJ9HvKpx3
D+uSGi9/vuxvPiZE/MRX4oImBuCjqjORnsJN7IDcDUV+HlmoJ6qS00FNsdInj/M3l0LoQuIcwT2b
tHF7An+bkuylQLTZmuokvarbtd6EL1rEzngqqyr/RAvyu2vxzVLZhMEbvcv27/92LZe4chej73ry
Btk8m9YCkSoAk/yiWLxPdL6/GSYEAJPzg8CfoKWPPZ7s4RPZWyOTYG3bMQftgvxct8zPYl6nyyYO
GO/PL+030xIWanIZWdC2aNkP027PMq30bQbMo5rOIEmHI2yuuPvzVX43QRCXhZTSZOZDX/JBHTpp
NTJzgxujRLd7XRm917ikoNqHpDafNHvSL8sUmzCK2OrWYzE9h9y1X1SJCtE3RaouoihVuzGNEFMA
GcYHeOflkzf9u2dB7h27f1w4yF8+/Mg+reqmk9p6kgjTwn6lVXMYh/GTsfu7q2zBujyETSb7MRpm
jhdPTZ23nKLVNQ9lCkvSGvFn2uLfjVr6Q5l0uB1C4T5ouZPSGKIp6tbT4lBha5Zy3i8wMhz7EZf8
9XL/N3T/H8zXfxvn4cvw8l/v1ZAOy9VL+f6vf1y9Ny/FT4n72///34n7rvtPBrtgF75lv/+7x3J+
74d//cPV/8n8/+9QJVrm8U/8v8R9of+TvQiuHtyBf6mpmR/6ehySf/3DtP9JVgfaI2tLledrNf+T
wH1+ys+LBKZSifqR2XObgv42nWVaucTDnHVHp7C6W/yZ43WSROUJ/fa6s1xNu9XNugDfGSZsHamG
aexgdr12yJhf7+qcvAlW5nYXdWV0TJMl3VH5Pv4oy9QOSdbIv89inI5u7mynyyyb3osktXb6UBZB
PY/mFqE57xFNUcJhy+Qe7X5/ldQTEgBqmXLirEUN4TqrS7eM4ntguXWHWEJ/zwl6p25w6TpIotw5
Arblt54OC1JPs/6w0uKEuCKN3DvkncbJ9gb364Q/8kTPXfF9Je3kGYc1qTet1rZ7uwaQn4fSPdcM
I9P9WM9pUW8jgNO+ykOEh9XZrCikkrDOp7ZMnLsNYLoSydw+tWYdbbpY0v0BL4zKIb9Air1q2/o9
Rd9x25qJxMk+JtqzM6PQ8Kcuaq7IK2gvbX0iACQtrZvBdQK31uPzPs2NK3xS6gjttNxNWVN8LU0r
fkzz1mb2yzyIDk8n10QmYv021cNwXpYaGcgFGCMgYN6qHYYG95AXcrgYU7P5pixAHuL5+h8Cl/sV
hOT4lpNOepH1nuoDIiFg7xVMhz/mk3Fq4WOelJ0bYdev4mzBmZuij0riwl+IDJZhm8juKYI4hpjG
m/batEv5WptldVqHvnnLLQzVfqbRTAckkmEw0JewRwe+74XsNmbk3qjItRAD4KAHU44Eym/z+kkV
xtGGXyBWIfb8NAc1X5sxu4tBvRrpwWQ/VA1bRY5Rzo5AwPLgYDP1NRzCNuXabZzIY2IMV8LI/HEF
so45Kt2R6Gsco2wWoVb/iOmZP6QiLQJ4+NbXxLirsvW7vfRHwysPmpFTYm9R2DlRrmfSADaN8q6v
5JZrU6zHKNd2iRfvoFxekAQQyOLemBwuf2QVvLhDs6jyUcLqb7M5RiGBtD+aZpq/EETc71p8H0Fb
4MyX/AV0+iLUnB69InmaPbiPXnT5OcmYoeq/2yaYqMRoPmjewZkdLYDmRfbyzTL4WXm+7qJEO6V5
dnA0r/pmLsrau+UdGrxmX2mw4KBIhf4wYkqty+QSR7hNBzPtZalDegzEhlNNt/gc2PGW880sIhDV
YTzEfXE0k+oVRamLSbjclVAZdqVOFJCR15+u9uZ8YZ120Rjo7bVkH3mWOGkY19azm8Zv8Nk0qXdE
ppvWe+rYN3kazX45U6xuOAO4JKCcL1VCNhP4GVIoDTgtvihXyOGegAuA5Bsn8XaJM9OvZqLh66g2
lmV6tybObRk53WPrabTQDml+6Mbs0MOEXxGEEyijCku7ycKBeA3leHNYkLk743fzB8fNjo3BSLSl
rEjuLp/0LfpHlO2+HtEY0K4tT6Us7s22+jEWj8gL9IBcMJrd2DP7gu+TxEXyOoDbdjqV42ckE5i+
toiTZwy63/HVPTiT6d4gyGSAqHebHfUZlqVH0gCrm1Fp3Lqr/AY2Zu+hERuYY3N6hsn4wu4+ivuq
RY/UxbeuA/KPZ1S/XbrY+VENVM4lS7Qbp1KFVpeLK0euL0S16hlGPJhQ4ppQSia116GwTOgTwoFQ
3tpdN74oyUszVNVdz9KKD9rQZFc6gE8KP7oO5w3HonBqjOgsr6HPfW1dCb+YCIFImGLPkZJdk0XR
vC7zKl60ek5f18Sr3kWpi5u467GItC0hqx4t14UrgfDm+Ys1aKAOdmQdLc34UtRwBp7RMNwyDnGu
Nc6+7c3d2QqWxzlQ1dBiubR/uEqck+Ykg66PZbC6eo1wdPhWoHEbCFUO2YapcwOW5KyC89kVCkGT
MfRXRDk0wVBO8qGhKPHWlOq8qpBKpGp6GTMjv6kElLMz6X3iO3V0HTl2+RrVkfNaQLQuvhgreeVl
fKr5XwlGxA66VWCki9q5KHlu1VJl28K1jNQ5PGjztCCmMG7L2Hhd5TrsEys19haSnYdJa7a4LIO2
JjwFiuksVxeFiYc6Slbn66Da+7bUZ8OvEcW8bLxV0KAECMjvPGDlviCgCOic5YMpNS6tPdmerDme
URwJq1n8LWiV47wIjbiXc5iq3jLCBeGPHUSJ3X1vbDgNdP3z+TBJzrKFO1859VZGyOIuGXzrbDQ7
prEilCnEuZ/Po6jDnHHWdZdGOgz8QdNJmgXwyuTFoZe1lg82GUycwUU52Ffj8LVouvJ73TUiyHJi
4xDzRTvOC9ZuIEvEgOpCkkrTO6+iZDFGCpFpDkaYTDvyEnn12BzqxNSuO8WN+jrqTR9Zqo8wqfoW
GeSoonfVUSqr2XvKkly4vrs6LA3eprN0NbcLOo9qb4GkPpDD5IVr09E5ndzEVixIsdlIY7p646Ii
4U4bw2mwyNHIUEzY/X51u69dPoSzkj9cXRE10iqi7+w+4ulMj3NN/MKIwf8ypS6k9fmUXJhBmh/L
7qwRWk4PuC3O8ZtO/kKSEVWj64JKl4UDij9E8oiaso32tfmmOcO0IzMJ8TS/066sUy1t3uE4fy/z
9gI/l7M5lYtQFfP7pGbI806bLaaXmbQTZr9J6qm/FpN5RPxd+7nCiOssZ24+wwrHwegYqMNaO+ht
k5iTqPECIRD3aZZO4IwXJmmBnWX6oi/aN2W3FeylY1HsuWTny0SWVrKKH6A21ytaINSq85nQ5NHL
s8ssh95RBBM1K/4K4PxXJ4dFTZeVDB6PumwyZ3xjFu3OEf2PRbfxBF3bVvc8leJGyXg51EJrz0jX
9yMXIbzTlu+o+ZFouiFzEYK0uP3GJmc4HweKzmmPTQ+e2xjhKubLcbLy23g815dI88tWmUQgNecO
OW/5liRmUH5qt5cUEkxf02k8CnWHyFcPxugV1Zp5ERv2jtCqcIDQCKnhDGQ/XFVasp+wx8YkmvVD
9ZRUI0rIqvxiWFQ8A04s5g2+6stiWE46JN5Z1iKs5LXQS5a8kBkI/SntoB7gZ3Ox3mKIuFjS+oq0
lptpIO8vKeVxYo4+WiZFhqjJ9q4aTlbeX7qpTdA/sVLOmZwmv5VjcppKRIXsAM6cKvnSF5q8r1b3
h1kvFMzfJ27SBtWQ/x/qzqS5bWzb0n/lRc2RBRzgoIl49QYEQVIkJVK9pQlClmX0fY9fXx8z81Va
vLb1rmYVcSe+spkQiHOwz95rfetLOTJQBYDz6ljz7MEtTIYxdse0/2rOEVoSn/ZNxsOqMF3qjOzZ
HqJ4j+zKTVT6EGgpUZPLKytNtEUf6SDNxi+w/qND2Rn18nSbJMrYlZnJ6tIwFOMqMW8ZGT6gwL+Q
yuBVVZTe6N34nfEAc7KiUBd9wzF4sI36mxLJHYl9+qLz8/s+Uu8GuM2EDTZ7ntmEoiv7YjsRA7Ry
sN0ptWdWWbIykmLglTdnLkC4I/wWDeWRRAVE4urCURLbrbP0yUrhRKFoDUyjWWlyEAttYqUtslzx
1zILDRfmWukleXxF3PI+Q4e3IDPmpgvMTdlCUlTsO70bqDTw59x2UN1R3Y3UGDmq9YIVXUxuF32L
bXnsdHU9YNQJT8LLYciYXE7OXitnTNsVE8LuaAbpLnHkJQNabMc94nEnyvtNmbR2sQR3xygeaB4e
eehFArCegqAFhyuheoNieHJMwPP0r2C64pW0ynkhxjxcA+W7qO0y5FwzvbHxK1mwm6hFL0A1bUWg
UVPNm4zaNOK10gi0tsw6yluaTKhlEtW8VxJ9CyZR7tWy2DlWNS/S+Abj1bTUjHSTOhUiOnsXK+pd
TckjKv1r1decFFp56Bs20bLXXTFrB18mVLhxseedtFf94kEZ58qFerIN2MRtu1gXjPLCNA3RybcH
VTtEtrhozOn6JJflGzGRVXWCxSqIbrTmcof44NZQW8drmvCZEK/LeMbrMQTsG+1CKhH7dF3emc2Q
VSixnfyKSbH55KMdlLHKMawfvvLA8h6e6nBN5NZCCYko4wX6XUo8Bbwe9/HEuC4QwZUywtCy1S8U
U37I1cplHHUUPo46eFad31qRhXpcaGyrRfLQwyJlnaChY2DL4zATVWMWGP7AlRW5Ul049bfaRIw5
IS9GCzrfWrxbXN9/ULR+a5mpsclSRFCIO4xUQW6l8mYxy8ZFhIUvIRHhcgjk7Oa2sF/zJBqfO9O5
ipRtpLQjMt3Ao4O2FyqX07Y9WkkIs5x7Kwqg1khJMEOMb7X12kmKe2U0NwPD1aSD2ZW3UEr0xHCV
yljnZXCfN6cyxKlWRLi3F3YhYVvqcNqaur3NBj1kiZG/KuNOrGLTvM4TxFUwAQ9FE71arXJtafOm
tyTOCKGjaXO2Wi2CddWpUOJhfoM808JVGPVur3Mjsv5KxNoX8F2Vq4tijz7lbbTm6AqNX7wwRP51
4q+0vkiXPb2lVaKIteJoX3qhEoUeaM0NaZroO9SMv91wRohSM16wRT5DYxNeMQb9MbOz+Zr+XrPQ
ItU1a8kEPJ7rhVXmx6JqbyLNMFwnw+Jf9vleL836oi+7eqnkytesC78hhn+xjASMJLFEjOcRaqGj
/GLRufuSD9Yhs8doyTmiXOJM4Ncok7WppXvVGmK2otPQPjPsG+kod5WSTpvYLyUEP3s3OOUbQQED
5pN63Om6RZy53pwAgFqwPulZZDlu9UG94ZvH6iBl5J1iCtMG4BgdHHupNojyeTyzy7al9ZGIwaOf
EbhtSH/AjMRFCjkj7yu0P5l/2xjjaqhLMElKS5pX2+8qP9uYcXCn1Vm5HsktXTciU5fQ8a8Z6W/j
3nhtIuQqziEObDfo7NcgZotz2vgtR+qxELXhaYKmgEovcXDEMXMGAsQpqS0qr8kAU+KgxQyK+75A
zYlLex2E0a6K02BRh3DumJXbuJc1hL8ExwswgYthQsDXxioLVVheGU+IBKrFFDrzMsIvtZzVWtvM
Ss1vanHsrFBAmxNawr6tvUkxEPX2kbYvFRNJr7rL5Nx7Sh8cYCWu5maYsa0Rvsq3uqirx5pd+mLQ
QNCGphkvg9J/Yqu9Mhz/NgXwuqhiekcJLwxRDyAg6/BQ+OILttAjY9DEM4eh2Ye+vS1L9Ws02G9d
EZ0MVFrsdqqSIXIZr7VcE64V2xQbDNEXvFdXSt9217lePWq9fm+HvHXNsSVoofPCTq5Vjdqqhdva
puhuR+MuaztPlMKNhqZlkYYXSgTbVDRf2yy5j1HLG3FxpFvWuUFiN4sZm2Y6pdfIM777fnB6UhBx
45kq2GQjV4Hqt1IIyqnC5HsCNdkNdOVGV+KjWs486ZnmVrKAXnmitc68+xKeHiOEiqEguMKmEfAL
xtDx5hQTWzc0r402+MtMGqtAhNSj0lmps3FZTFDtgnrlG+H3WItWQysXqjb290GNTEChGC1pr8D9
53RSTtWDHomvqc2boC8b/maTxl6sikNGhtm6rJgrpaMvTshAJbw2UxwOk0P9wMFpidnrC1fs6n12
k2UV/CrDU6qsPvhhmW9JEawee12i42xsmkBt9MRA9DhNRePVunlbBNzEWYzLKaIIEKF8KMeRg8dk
odGj6dMl1W0cpl7oRyB/4nGNm+Ou1qzLfB4u46jncJBdpvIeWIy9BCT4GOHyTpTpDZvBvlHqQ9gm
Hl7saqXbCi4eu2s9RTGestxYKtiJvIj7wbyZxJIEkyCPopWVeACKCyGVjRPrKg+67mVSD6kvg3Ix
BP7WZLCBMt5Gz4Ny+bE+bS4AgH0pHyNwJRp4t5WllBdNPu8bc16RjnLT28gwJz98SLpwlaELXoFF
2FVVf6V12grfzHUXdCjOQrTsAQM0e+bEMfhuaQTJnr4A9zXf1UbarJzEwqMzrNTUOfYnQQ/vTtcS
CoqoEiuPVIsrYK8HB0It9XNy8A14K4jdNn6er1KDZi3vp0QNb9I5fzRGLL5mf0L/WjENF7A2U6Il
rp2r19AL8evUrYvze1gTPFCxuAP1dmweOzPfRPrqBJRxOxkw1aT3w5BDxV/wekpoamK19bpQs46D
TCYCt+RaC/x1LHx7ZdcUKjzqF72OjDDeKYa9t5ziwMFzm7XyG7kNizDR7sY+bYAeKw9hQQsLVztF
/fTYBRF0Q0ENUN6allItreLRSai0cRAumnrSN8N4q2L46GvO/p0fQXyFFhKrXfOcAjlV1GanIChD
ZFZv6Z6SQaaaSBc7fckfji2yO3cOpzskogcsMVuW1F6fk/u+B+CKxPqB7EJSAusIOVWxk7l9Vcz2
2jRP0u251K6nohOcryZX9u2ORbGEKOJqmv7gcyZYGIqy0ePyGA/1l7ikatOsulujkWBcq/vlTtTV
Lglp80njEElAuCK9sDv7QJ4riq9kOeLRtNDYE54qE1ejR5ZWHO3E6axcP5clBvnOpC0rhnUWrFUx
XckpZxdo8i1KPLSW6PPsWlDaB7I+yZGrpUqhb5gUn/MQXVk6Z78MJgIjejes0H4NydbODeb0egoR
THtVQ+UBf4LqVrg3CcJx3rAoFIva4flWe/a6Pkmnm67pIk8p2vKR3qIeF/4yHDjJBFTnqP6W1SSf
rL59AmwcLVPsnHv/ZIdV5zq4sp16I5Nha1ZzvAKTspzqgjKrn10ja/RNAbxctlstSr8P6PDuTRVh
ryGtmtREvpQ+cfrrfMZ7OUU4o+sG/bmJWA2pDIdVO+52jANhc6fJHn/dJre+YI5NvKlpCg7j2E06
bzZonmUMKsexXzOndPu6vLel/5Rmjrak/wIc78VJgzu1H/d276+y+SYVFI4VwUC9/T2gUjeYTNiW
/izS+jVXS7inkTdKzAJSeZS1dWEK05uHdENE3sMMDXLO429A+98mSbnShreKuEY6S+1o7VQzvRbQ
fhetqe87O9j7cemVIJti1QzRBCux5wizWDQx7dTI7KedGgXGZWRGg1uHfAsOjanpIRaVcGlYD7x5
nWMxx3dznR6Zj1De2gwFfFpHNcc7wmbQRI9DcGfWtKFthz2FjhH7HdlVlSHWXR6+tGpCGeuvLHwx
K1M37k2/HpijaMdkVMDqGqWOKLIZVijrZix3XbGaaGl61XQpsEaO5U3dGaFFUxTC9ZS/8vbmSIgX
CsICj64Ig6u2xU0srZd20LBpDnJlqVDRNJojVkNd0uKWy8I1emHdDQv1quHJaszxlgPcgaTjiR+b
5l7a2CtF5TkRtatEb7vHt2Qt61F57urkso9odSvRN0rKB5uBlJeUPDMJ9duFMmnWAvSr7yVC3YbZ
qQeKkTA6mWYDhG0LjQFB5LwJHOoLK4w3Yxid1PedK3pN4jlT4WjNPm3i+ntLrwNvULjsjSjf5Yxc
xrRbRlkhrgGrRxtO/OXOiSjRaERT4fK+xBHnlF4vHLfmqO02EITWzOwKrCX4ijC/F6pyLDuVbgtx
dVQw6ib0hbmKK0zlkXjWOxbOjL8wLOOdrMD6jGqUMbZoWX2pKKhbJlNRL3spm02GQWfbx7N5l1dO
S1IYgtXjqBcSHrntPIOzmi5rPy9eZEMTjc0tQGLSaFq36swMl77TIABqktFe6AVYdyO4HqaBRMeO
KfVIs38079JSJbFG8bPycuhiXI6F6vftCldtdcG+Q/NAdCsRQcafVIyEsjk6XRHiRohf1SndFxrq
9Tg7wQLmS3xWzYkwsGxss7yaaRd8rUo/P44phneZxvZ1YPQ07ruJVlpqV0AV+iCN12Wb8l0Fon6J
1T5niVMDC5DAWUO8TSSWpLHOW1D5scUBZqQAKQlz6cmBhUHbqWiRUUSb1aSu4D1omIlj3flWarHC
6IbGNfg5e1eQQ+GlHLw88j+q1YldfSozNG/GaLxPIApdhaB1l+XQ4Zo0JDR1Py/rtwn2rYv/qPWs
jmtM8g7E+TgP7YY4IbEd4B+QLxipN8iULRh8tkQvMmNYXFDZ+5GbdI0wsXR07UU/m93XwKzSC9NK
ODQ71Yz+q/F8WXL4VygpS0w8bpFNw5472q5s3sdipcRzProj3+2mpc4Rri9qrP2067NxNVsYZN08
rce1isnrMOmjvfeVk+kkKLX6+whwHM9lyZJxUFLfz32TRa7R9XSLVE2xHkGqDV6TlMWmFhPH6zlx
9IsMEc+uqamtVrGv8CaSYR7htmoMbV8FA3VTn0Gk94MUG6EdPSdzpnxTcB7Pi7DuzJVea8GFr2Xl
SvKfy6m0gd/oPLEvwYhvge7HfCXLcF4xqbVyvOIJhi5yc6+NuRRLv3fqVcsSSRaxT4j0ZLblLqAR
tEnG7Ak91XynaUqx1h1OGbyv/D30x/HKpp450sOYLuICO5cODRERtkGXQZbGhal34Q3YaOMQdmPi
qRhS1n3KIX6BEcAYDpx1GMvZ4GIo3vHqzxeQCwM66qz+r3UYW1fN1AEdKxTnxtY5sLuEhSiXOr0d
rxyjqV8osRM9tU5YXxqhnR4GrTB22uDUT9i26mmbNBIvfkFVvKfHTg62akVK80SUWuvO/UhVWahl
9h27i47Hj+iAVYB+OtrYQaCNzJrinqZIMDF+zHdp3jFzSns8YFnSYnyahw7LvBSjPLKBmPRoEqyL
4pToiPWlLYOlVTLNHvoCu5ygf7GeDcW/UUvlBpUfX4Fisy36Wp5t59YZH2albx5terleBcvBTa0+
uIApPF5CQ9PXwn7O7EquseGEDlZlzbmNZj2Dh6CX3gwPkdjkNgqvm6Sv2IOKFsZCUWfJumOLJ0g+
1I8EaJvFmtXuB3ujHzgKDtFIr90eBrPEQNA7YG/8eVfpoUmbEeew5po2HZmV3bRHYaaY9OIuvLQ5
RoKJUpTJ6zPMZ7ofO+k3/r9Sf4VcgWcbblC9rrOcGANeDO2IqilF4KAO7V2gC0tnJjvIh47D1WNl
WqDrFWsatp3RjXu6bHBdC6nui2n0nzGYSFoi9M/dIp+npR1q/mUNwccrErr4dKqpItQ4eMmMLrlx
TOCkp+rb3gVOanypRvzZvZFhY8jz7rqyKmOj27NcJfk4PjRVeIuqLLyOgz5YaSR/4DmNK+sJwUAw
rAbDNJgIouM0ejNXj0o9d8otUGfryhqsJyOt1LeOXjEOoYFJn8T3iT+75LxWE5LiDlbmEDtilv5R
wyZwN+vhfJ/xUjJJHqLnNt0zr3Ru+8jAN4gaNF+UkC0BOmETikZ2hTGPB0D1I2IIslANLJyF8oio
2vCGtMDhabenLlVMNEWmm9MjtzvbD4ZDQ09R/GSncvDFKkobhxSu2u3xPOwnHGQoYQ1Df1JD23mc
GTOspZGtQgJMvKC3AgTblnzsnMwCSCZV68IJuacLFY2Eh/17uAPZKLc9ihcvMQvOMp2cU/wDRnyn
Fx2d7YqZbaTjMLRAQa3IHfdXTdbGyA6skRANUuCWKF54h5M8fUhF3+ymJPWvGzHgDwoDuqFpm136
4aQyxxMJZ9qRiBV6R0hjTEI3OVMljAhigjKuykRgVB3zQk8WJf7R3p3TzhkXAc/LZW3Ubb2ZmDEm
oCay/jhPJq1T3yqNy2nWfarefBrgVlkz7tSy5LSB/LHhsDAae855rRegxKO17aSL1KH76nQCF6Xu
0wlsJl9n72OCYtXV8NVXKA1xh/WHYjLkwvTN8iDJcnOVXMp0yc48YfbVSuuuL1Km9KTPRyralaB8
MTFcF55uUBsVWUO/VQnSNqKcgPY/qLyPdJhBEY6eInmc7NoJsAMn/eVU9/2LTDRxDReUuRWoXINc
v3j4gt+YUZsOl9UL7IQTP6Pf7CCMzmw2wqnVpc4jBpMWjYBQnPDKahR9SZM4307tUH83GVAthsKa
j0KqzR4GY3ChUp16WAHAgfz7urm7IuN//3nS2r0WJQdFggj+6z/f/Wn9VpzkZs35X3r3b5r/+vPH
wVtxUqm9+4P3p2Ltunurp5u3pkv/+vy//+b/9Id/697uphLd2yuPcnv6tAAm/jv92ynu9X//ef1/
f/47vdzxpX55fUv/46JJXwC0/Mu//Es5B0f+D+LBHeGoyBfBr/KZfynnNE37QyMG8wQ7AwHAsv9/
yjnN+kNjlwfBiL6e2v2kCP5bOafJP058cZC2yJINKdGe/vcVHv/SsHPzfkmk036qmzOsP1Naf9DN
KT43I0F9ukUqdBWT5ij8bJu06lVSGMt5tGhgKF94r12NKN1FTbvdEQF7QbDRfLNbkC3ymo++y7t2
88M9/PsK/4O365GAkrb5P/9Lcj9+MKT8reQz4L+9V/KNshVktEzNNi7Vra1UATr2khGbk+WQ6KjH
C6hhyPRIyJ7avS2JR6uMRl1kc/eNbupDZbfCHY15C//oxbCqYKEptrUE5MHoGELOSsvTO4Y51oph
KRvyDPTHLJg+IeFDd0Tjw8/UbdpFT4Y+b+e5uJuz+Ipb/jDNTcD8qx42OYCITVYr2IjtovUozwMm
M/ObtP2LICuWUHaPalHcoUS7q7LuysoSi7NiCIVGxl90UB9upWivQ60+aN1orvNUvZ1kESzoyvFJ
rXmYoTD8/obq71XY/9zQ043+4SvGkwH7uhr7rRMjQeor2+3w3LlBaCNyRMiBcWpppuGyixBG+uV+
KuOnIrcu6FsaSJyCZd8ghWGMSVJisckC8w3WzSLrnxnf438aj20slSWMjGBl50N2MUDRWbYCYZ8T
i96rp+xEoOg7CC1j6pKuxNZrmHf075nrWj2gDevi97+qeC8T/udXPRfQj63aI+Xst5M/HBn67eo8
RkKkX3KTN4y5eScbfeqG0rcefZ3nFxvHE1qS2OtnSlTZVkyt6MiUwS3FzRqO7mtnt9C+G1BzVpB+
0QtBfVrq+XU4BccuYHD5waWz2H/62J8JWBPO5wBy1Gpb+8FmmultyW0E7gJD7BJx/Vo1/Bub4VRA
05yWxFNvqg9m0jJUCpdJPSzplqRumvD4ahUTi4GHFpKOtnd0CGVWcROMw+3vL/VM/f7PXT6zDoQQ
RmVihfW2oxWgRfkyx6WZ9HgAe6aXHK9ea8njYxd3qR7fzjXuHD8M1A0Vl1sX5T5jqSzG+iPL3K++
9JMy/Yfn26Rq0KRE3GLr3aLDfCk7Vtbfr7Vf7pB/ItD/MQP989uevrAfPh6gK/MrtSbfnMAqmokY
s6dhUZmkFslT86K38tYNVWz3taGt2fF4m4d41lOR3QYZ/eVYDQ/+SSrSQJML0mStS2ygVho9Ee9z
q4lmU8TW2++/m19s56p4f7EWpudxAn2wHXMEUsGbk9X4v3L65wz1LOuDLeUsw/ufe3JmxSFNq4lA
/FVbrRguTo05s8q4P8Ea6eDCONVNdXnVMWVz5OT+/jcTp8/+2fdwlj3r50GTj2leISabYSmiDkhQ
MDlGmC6awfwONtJfQuhR7pOgg34Xb2JT0p1Q5qVC3ceD0dLy6+k9poH6Ja5oADZ1/9VBDghiATIY
1NSPsox/rkY3cP+9/xpMOSmmP9nlth36pzIimFHAPzhpZ2ZQDKDNoipdm4FzL0SD9m4eXdvIHmuB
gdkOUNTxevEmtf2SdcrSD2gUatS0jr9E/ugmIQFUY/RaReIGQsiMEFGoS8CEXpOpHwRliJ/vRiRD
vP8FZrup8Ozo1XaOqIwTxKYNBkyhm3fqLB4RMtBl79aZkbh9UC+n0lwRk8ixQTkwVL+cQHZhGL5W
kPrOorsZCsakjQU6L974GWhiFMsfxab+CTz91+cCdPr7S81zBt6Z71TbuFGQGHTC3s8tIr2ZY8aV
M8ymF3DmdMMRgSqiMZAqWnJTmKV6kFpgLrKTtgdhJQ2mgIDLjCa39JF65X6mM5Bqmg0BdPfKED/Q
S78nru/ZIeqL80q6prvxonJypxKJdDca1QLt4LSzM7IdTWnc6flHJhvtV9/H2dvBr05yHUMrmXCE
rplHO9P0t5kJZoxASnCmV0n9ha9rJ2d9xRFpR0tllae58sGC/xPZ/rObfLbl53ZbdwRrlihsU9VN
5wlKaUbRg5otPJaUFMBDoIDlzHZJ/fua6MZrCeQYwJqFn93R67XJGUq1cZmlE5NSp/s2ZhxxIBjA
/GhiHAeZRmxZCdFzAZEjWyLsvS7LxNiMgWtl5lIv612W9jvjFLQBwGRY5qEtPdg2zirvxN4uh2QN
HHOT+uJlFopNadYDGcgQi2sK1RRH5/vZTi90fJkLXkqMAyr1BmL2AFypfpYgZ5BM+NDwQ4bohXLV
5+19klqPoZ489WziqGYQawX6pgwDbxxOmKvQePpgd3tvw/7vHZXE1fdPsaU2A+wq0W3VkYK2Caq7
pkfBVeKAXiDyopMTCs6NNUwjpWv1RTrkwjPZFJe8iZOVTSniMpZ+cUJaVFF5Ov37pN+Stbmth5Hk
kJFC+PfXesYM/udaz96IODXIhdO7fsvk/aruLwnNBrhxNHQCGWscFkYnt0zexXK0AB1QF0COoImA
CcChYGiCdD1CiizCGbNBfUjGpzlILy3FXlf0eUq72pQj8CMocI1lbOpZX6dGwO9KkjWcxzQxl3UF
q7p4pg26yXShuZNV30CwoTXNoJtR5ORrgJSuU3PP3kvjZJ/130ZhrQIApBGT9t/fB/Gr7+zsZesT
3BGFQ19vJaS6Nd3v9C7JmVy3eMsvNLu24LhgPyhIV3QL+pw8mepSmZ11p8n5Bed0sDHiuUKhROZp
o1bWUq+wKmiiZyhtYAFpJoBOH1zs6aJ+toLPXtnEL9M/QRS3BTojQcASvngRmfF06eehT61sH5AD
wbs4LUAEzZZroJNyA6fYG6YW4BwBZY+WOIyONgPE2yGzmabORn0J7w9EYl60J9gX9o4yiT2z+aCe
MX+18Z299SeUPSezVrGl6dsuZ4Nc5qRNzE3SoCzsnXL29LBs0VnE6N4M1Jl9RkQ19krklkG1hyR8
Y1U+ktFpIzUEi6WkZgbUFnpjZxpuD9dlEWFZBR8Vt1A1kXmbWNkWQsQmCI4MnlNijQynEHU4wbGF
goOISBgbzCnJRmfgiAUZfFca8oNKw0yBPHlalC1ehnqKb6RP0XeqGv0mLZZh0mz6KX2CIHGMSJMr
DRA8rKKLymcorORe7CNMW1iABb1AV4FaISG98KckYR2dqno1H9dNbz62yUnZZxWB16NrdEWaohgc
7I+Cv35R9P6Lz1KrErPj8FpufQVkJumEVEvNAJtkyPzx1HYMSIukeWcV3dto4PFplZLA1rEpPSfv
Bq8gctWrCu1Ra+Q2mfXrPtaRGIQVpxNdHkbR740csUiuax+8on5xKjFPPZsf6/RiKHPDist0myT2
Y9i3z+2JvC3VASKVCI8kJD4KYT1mIjyM6NvWZJGzU5oK05gcfRk5q8cm016mOLr5/ZL75RWdVSY6
W244WjmdjEqLDtqE2giErmhvfT3fhIqJy0Q41RK4kfRCzdCWuOyGTVop29ooQmvNBoOsd6ZndBn4
c4RNyA8+WFe/6PuY535J0cM0bVq13AbhPLDgK8hcehOs9RSIEEUUwbuAZizFPLSEV0PTbeFnkgXh
WZkGiQzjCuOfQl0pQyfoJ4DzKXkQP3jD/OJ8Ydry/XepoTCzyw7Vam4kF+h81wMoLFWxLy2G3SZL
/QRck9J2My28/uS3dfYGzpAlko/AxMKPtHWb+Gs1k5BDI3uH/g4GqrpuHGdZSXJxR/QEsX/fkAMm
cD/SQUGCPesowsN298Hl/LwNBpH8/S3gS5dDpWnjFtbfvR6npqu3PVK7ZDz6MVjOpKGPIpP8jWnu
DuLZhR4Wt6QOAOk0ZunpLZoJCH+vRWQgVqjjF9NWPrD1/5kp8pN3if2vLz617JSx23Yh8gx6OMGz
T838XZs0Z1v3BU1pZMGAFPVVFPW7hG5Y2jTPqiz2Nfgot8dLv+ltLH50DKIt1eVw3QYm6FotvZGQ
FWczfrLIXUfzPyFOaw+/v6m/emOfIyT8VIG209rdVqv6ewnjGxHXuBhbhRyCOnvSkvYZYHnrMo9h
CtUiySWEGM1mSE8hvAJHftlEAanYnaWvgpnnnZsg0BBFb0FOVfv7q9ROp8Sf3d6zd55ZKnOIjabb
Cg1Fv6PGl1o1Jvhe8m961XF6KoIDFST60hkTjlHsNWL1FpB0uLKMy2OHvZttXliV/2jVFGfdsFRK
0a7/vL5/yyD/P2j0X0avddEU39v/Hzr9p6ij33X6k6hpX94PB07/5K8Wv2X9Qdws0V3MZUjWUnVq
rL9a/Kb6B9AaodrmKa+M0Em+aqh7Jwe8bv2h8k9QTzIcOFnq2Xf+bvEL/Y8TwoL2AdgMfs6Pzlr6
v2vxn/avf3maBNyq9xuJFs/Qqubc9ApsEW7qhIDt5nT1w304/vUxP3brf/XhZ+dS00zRAPh8uKZk
D8Ix7oVR//WY/bLx9quPPnsHtIVuJLGTSQ+OXrcAi60sHPQ7n/z003/1h65eghoGaV1herY5HrBk
7+DapR8s4F9d+dnWPU1465iTEjPbK8/ZKN1AxSz/uRt+tvWGQ9wkfsfgoRDGbTomL83QffK7PDsh
BAb2DIDdJrRmPAwIc+VykOx/n7vws01Nx3o14LUwPR+NkhtYxQUyKHP5qQ8/nxnppbSmvvAlilnK
8KGT3yu9K93PffhZYek4w9AlvDk8HKuceTJlXHa58rmbrp6tTkvUHQMr3/DQginXfavaJ0I47ovP
XfvZ+myC0OztsZOezLonnxQOs9TvP/fRZ+uzAHLeZCUfbWVTfBqd7DOEbp/77LPVCaIxT2fBEaIs
0aPPgkNaXbdvn/vws+Xpx93o1z5ka5Jvv8UczaKsOn7uo89WJ0+JAziFPSuYQImk9nJo/A8KwtNt
/ck2rp6tTjCbZiPUGMoGpd2iRXdyCKKg3rH9ftD0/cW2pZ6t0FAPFTInoZoIMPWWquyC4dtnbgto
lfebLV0CZx7UUBJ0Ym5r2b+Uwd/FyL/5lpDnjWoYcBW5QQGNQEzpF7CSk12niQ/qxZ/fEXneWjax
afqpCmay1429OWebrGq9z92Ss4WJ7QUTw2ndG0hySfncJmSRf+6jzxamBnNbpf/J+Vsx8UFaSvOd
lOT4/nOffrY0gWEBVsDU5Al/ejS6+opO9yfvydnCFCYMCbLMJ09Rxbd5QBYDe+Hpc5d9tjLDhET2
sQsmb7DHaSX70lkK3ag+tc0iWHr/gOc2Mtqgb0bcNebRdyR+jOrucxd+tioVwBmVPo2GF5XifpDG
N1hA/14u8N+NXAA3Z+syNRI96KJu9KCz70gGuuqT/gN86y+Wznk3JkOhq5AqNcE2S/WF38ZX6eB8
+9Qtsc/emZOeOX2hDoaXozta2H2/lnr38rnPPluXAr9BZUYjZNkM20xlOd+VbP7kPTlbmE09FGXB
Id6r1eGtVJqHQH/+3FWfLcrMGLXZibnbtZZddUV3pQbKh+3+n754/oUrqcW6UTqMlT1mUNkuh7V8
14ki+FQdLs9bCWY9KSIpy9EbdPs1lcZtljofvDF/9QieLcoaWjzq+G7yhDmhFQ21be6H9qeKQjJx
3q/4ftZOeshi9PxuWGuNoEE+Lj/1ZVpnqzLxR1vpnHLCviWudaTyKBw/93SfuG4/nnpSX85VTbKB
11snXI+M9iE0rE9e99myjIOaAL2yJgE2SjAypjstiz73ZrDOVmUAESW1T09JwrR36aAyYOIg68/t
3tbZuvTt0m98nkTPDvBU/F/Ovmw3bhza9osEUCJFSa+qUnmOY8dxOv0iJOmOBooiJWqivv6uCu45
sJm4jUM00A+NNMOi9uaw9xrmGnQeKLz5pWbipCYszGQqBgTKMkPnqqd/Vegz+AWKc15WgVhYECLA
BSPAWfUbGKqd8LrKxolzYEKUHUpOdMKRpqe/oBcfw5qI3PpN3MnMbtjrkSXYUtSI7m6f0OPeCM9D
LXEyc1AJCQeNQw0Q58epqv+aBfdbcO5kZhuimVljnQuKy+xjYJrlS9uNftsVd3JzoFBISCdpwQPu
n+KNQyis89usuJOZW6sSA+PN8zkvZG6X9F8W+31K7mQm6zc+GdNt6D7Ra5mxs/nBk1eUcCcta8pT
AnT2Vpj4bIGl5VMtds+xnaysoOwXhCCLFSpt4JkzhYeuU/LkN3EnL3ETZGmcQSNqHpOf7QaLog7Y
Q8/BnbxcJ5CjKijHFjRagL+Aee3Q2we/iTt5WUcDdCAJVhzag3cUyvqxafzu39zJymwmtKuBSC+a
PfgXslg/oI/llzixk5W1ik0CfWFbtIDxHMsEzF+o+T16LckvlPKLOuECKtYU4/VQpD3c/TJUUICx
e6ePcg6235/0ceyk5dgBbNSEOBoYrNlOW8yBpZPreyrmb43uZGZCJmhPlAjxqSZZUa2QyLJB3/gd
D7GTnIloA6rbYS/ACyRfu3DKvsEHcL3yW3UnPVu+hTI18VaAVP+Z8PYxmfzSx5XGn2g4t1sVo6oc
TGDuNhTKiIFftS2Ondw0I9hD6MnsENNgD70Fp2zs33k7nL/an2LFSc0Afregl8BKj4B0rhdSkGn9
vsIvN2yao9+iOykKGDR6irPai22oT2FcnWDN4HcAMSdFeVxmcxVg9lUEnalAz59XVFS8pu3KW1db
VEGXSsFkcNZBwcS+5Usc/Os3uJOigoyWCzXuADRMz+24/j3oC7+RnfQsk66OlohiH1+7fzqYj+It
2+Z+YzvJCfot2BzbDvlcqb6qqPxI6u9+IzuJCa2wjWR7iaOtnT6aFkJ0+/9Nuv1/ixHMOTU7MjZD
v2O/MhVaxFtmYqgieNbEmJOZdKedhQj7XuyN/VT1+hPMfQq/JXEyM6mHdEk0aJO9lpfw94UIkvbb
rJibkVLzFDtKVAxTgBtWySGr6Dtv6uTkAl/cMl6Qk8MQXZOSPGXW8wp+lgJ/+cysdxBZxxit+3hf
vuDSfM0n5reTUCchgT5NQbsH7GuXyae24t92lXjuUr8INC/Oet6gzpY0fCtGtPWhF5KMYHSyz15h
Qp2cBFqACUF0BMPo7WZLycOezV6Fe7BGXy+3bUbdQLXIFpLqp2AwoqigQem54E5atlC6ZHqLbGFV
A5JwdAkT+Ee/JXGSEpIljYIHuy3CPvqrYdsngODfg4Wff/sfzstzK/5lCDbwWRBRjNTZogZqjag/
Jun8xW/eTlpChBewPAtpXQhy/+j0/jU9M/u9xo6crMwy3phNoE6dWXGvKgmNVjx8/MZ20rIjIeuj
UkFXaO5OfQkRSFq/s1Od0+8Py/2LCPEydVLR7xpa0QVpO/q9WUAqh4YaGHV5gtSHJ4VnGkXOsRmN
tguMQqUzod1XSL0cu6n8x295nAwtpwimljvCkeDhzTf2eefpX35Dn6P0xfIA3b2dtWFw/6mnR7GB
Q6wyz6Gd/Kz4vIA9imphReb7CgaSoMh4Du3kZ8saSAY1mLVuNNygz8rpVPmVxX6xfF6syDgl0NeE
egVcPGFx3HZ2u+pVYN+5LZ/X9U/h6GQo6DNL2iUjdsTATl8BlzN3smzMO8H+xui/cFsv5r7ZNA6T
Cg/Onoc/qqkFH2Hh37wiJXRylEkIlU/nm7KW8mHegLtdx8xv33KRQBvLko1naGeizgmXBTEsOYEH
rN/EncQ0wBuC8YrmXbIkdxGA/BWlfudb6CQmBQGHw0UDvbsOzrELZC1GI578pu1k5tpxKH5kNS60
3SfYCXyTU/bVb2QnMXHemzKh1V5Ma59eyLlvb0o+7e+syfm3/yHCXV+5iK09oWA3FJAHgaFPVXfb
fRfv06Ops7o++vwE5vbt2zMNe4nxE+J0uNE2/RLq9MJvaCfOa03hh2BqrI4NvwUjvDxs5FdWCZ2j
32qQl6cUzdhygEToQtSP2TZ+W6JLl58Il2BJoCoekekCyqKniL5X2Hvji7oYpr6OSbgrnPypadUV
lFgPC/jiCQ9Kv03RNasCb57DTLNFgVmJT3UUfN5t+o/P14SCiHO+JWILYXSDllU/x1eMQts9aKrN
K1Zi4mwtM4FDi+5QGe9q82/WxCAB7fBk9pu6s7mwtTNBCZNgnPqwd4Dg1OcKgFu/sZ3NxbQptZ09
R2KTPazdeFFu3LNpRZztZQuqXllIdRVZEMg8rPmPlUOQym/izskPh/IOnn+YOCzbIQq6tSd59vvx
G9zJz2meVVhZlN3BuAMnEFCgwUjmObhz8tcBDJ5qgVjpQb09GAmfZyhYeAUijsvXYW4MHFMWjuxf
ib2serjKjMtHn0X5zY10hQm7lQk+Z0Tgk57N14ton/2GdiKcw34BKHxcteAEWR/g/dAeoR3pVXxn
Lm9xgl7TRtGyLsZS3INS8mGM/fYrljkRXnV13PU9Vnvg7fcQFxXY5T74LYkT30DSpU02YNa6Li82
fMwuDa78hnaiOxQ9+PfJuhWhBRrazjdAOHht4OwMPH/5iuB82ZK2DxHbbD+VRnyY28zrSstcJJAq
IcKdWpiSJQHtc1RCbpbk/+YX/T+FPeZCgYJRARTZxBZ1Zch4bVAJB1PFa7FdJFApTchIiFtECeDs
ZVLuNZRkV69NkLkUKWVhf6KzDJtgHFxom11CQKzwm7eTkoNWWwbdUnRP2KbhIHDWUR82v60kdU4d
mKK0IQPItZgtPNSNtCCz98ov33+jJW0c+uBJimv+EN6Rsb8p1ei5KE5SwrZtjoaR4gJEQVgGfv5n
0vu9TphL/ElbyttpQAzqNf4wNeYmA6Dhv7/ln0lFEXOhQDA3rKGriLJhzEW1g9r+yy47bLJrwpj5
tMB89C7Zt/QBuo4HeLyudyHoa19qFq03oPMYiPB3HGqCy0bZfLEtPfRDIZx2TwmHBus4kfIKxfH6
wa4kUF7IVhhFv95K4LVnNohUYa0T+oVF5U2s37PqPIfZ7y8T5mJ1onKBZ9eqFqi5dc/ROF2VYvJj
VkDw/PW0LeTWdUflUuzZdz3wh2n3ewfCRPL1yGuI/u4EO1cI90MTDxJyEXxH/jtA3loQ5xzrIBg1
i3DTRdKLWw2l9Vhzv6PdBekESwMDkw2V3zXg8hgNDdjRyXs6P2/N2znJ6mRCvJldQ+fVwAKgTDuY
W6x+BBzofL1ecBDnK5CYsSoDkfK0l+B3piJ656J2fhn8IQZdoE7UlSQsJb7mBgT3Y6YWSHDaA9we
TrIbM6/GI4woX/8Ck5SDAnQRQp3r1JBiLafsAwqIY+y3H7o4wAwO43qv0Y/la3kL2f7rKgvfGfqc
L39YHxcHCJSHHiaC7TANTPs8Briy5GZIIbQfwSz4nb/kjfhxUUelhU61iWB0pPVkYScEg0vIAfmh
DZkLPFJZa5iIR12YUkAhPpkuYO/65JWxLvLIgncdRgIzJ3NwIUh06tvBq+4JsdHXQQMb0bDZBtDk
dyhQqtlcB4P2qnvA1vv10DKoGvD2M2y8nYFxRjKeKaIbYLV+i+Icz+UYwx3BaAagYcLgFFRPBxlE
7ykOvBUszmYzNBWfJAemm9r1SwRSbj3C+9Rv5s5Ws8OPrzOorBYwdrkNa8gH7oT5fU8XfGQrHad9
KsBUEjNU5OrGHLot9hzc2WGgVD/YaYQtITz8zk6h+90YK793igs+qhK2LVC8iot13H+Ypb9KmvST
13rH5135RX18gBARNBhAQocRjIFSjVnz1Vg/IiGUL1+PnkjagUSO0ZtIFIFtrxu6vnNsvBGEsZOc
qin3pJ2hxgAC5xf49dymmx9RFor9r2cdmiTZWAm+aZ3N0FGpsn9LKCn47bQu7qgFmw1yM5g3maur
ZEruFuqZl7GTl2MZGkEFaJt0jIJiaOWhTmR69AsUJzEhtjzNctG8MPueXpIm+rQy+548zxsf08Uc
CTjuAJbRYnCtn+cl/LLD9s5r3i7kCG5XrV41QGSQ9X8aeAiZHL9eB2zTX8dJA3MLQhvECe9hG2IX
dmIxfN785u0kJoPGfSQNuFvgEO8HasTnSPHR72MyJy/jvRIVLxMEYUU+wFvntAfEL76Zk5crDoc4
HqDktqGMdTWNE4wJTR357bIu8AgfkyyswsS3cnlGjfyLHvlnvwV3zsx6iW0U8whDr8kC497x0IyJ
33nMnMxM005vlnW8aJSG1+hw0w2J53o7ebnatG1Nu4LAnoRQGBrFw9RFoV8QurijSsAYZFFYE7EH
N02ywKaLEb9n7W/AIxIDij5j4iTdxZGgdm1V4McDh5/C69RMmkqyHdr6hd3g4ApJ5Fiqj15x4iKP
pjnmsmoWKO+s6rbcg0IkfgBm5uKO6kCUfAeGGVZpvLw4bygVhMv9AsVFHsGguIMvCpYkXsfnciYX
0Sgf/JbEOTA5FLsso2tcgJ4DM98AHn6Qn/Ib20nLZCaRWOGpXKQWQF3Zkuellvovv8GdvCxXWNfA
5iEuRqgkQaGng626fk/B5o1DjTqZmYZBv2wCpPtgSO+kzZ5WTyUCaI2/Dm8CAp6ScuGFnOEn0TYf
mzQ9eS3JWfr85YUwaBISAGV9lgrQkAmNQ56Bbqrqa7/hncSsqnqe2nOIw9fxFG+kK4IK9pZ+gztn
5haECXyXMHcWPEdTD/3zYPbr4bFfMtYvLsohAPTN1KFgYEv2bRMoLy+wt/S74P8Sb3oxOJwkyJqd
Q2UO4PPSwPT7gpBK+532v4RjX4yOM20jMWw8CkhUfaCsu9s9Gyi/JOlejBxuwGMgiXgRjPP1btfL
ctJ+9zYXdGQGogxtZ16wLrpboqoALs1zPZzEhIHZ0qTn2k/CuLqMqGlOkNz0i0EXcKS2aIrMXnPY
LlU35dw+Cdv5LYmLN5JV34QJLGRgBRHcUwHvj1ZU5uCVOy7gKDwTH8seV5SkgXxdZqorO47viVC/
sRX+Ut17ESeLSrYg0ljxnkNWXqqt+W6bIPO7XbmYI1jdYBtnEH3Ruk4OkMaTH9F7Kz0/6Pk3vZi7
VuFWVwSrHrY2PpUoV97PQsXf/ZbdOTrLeWHrDEQAJANodDCpgG+fNX7bigs8Ku1Wbwa6bxBgLX9A
4HXOJSxv/SbuHJ06Qp+qqfBkgwMErBKI6EErjN97tcVY3D8UPV3szsaCBG0UbIiS0fpub9oKZF9J
KUwQ+aL9bnIuimfQbMBvAONUlPWHeoAwJrw4vVbHxe9wuHPgsDjvAmMcHuRYLYeV2/cEYt9IJxfC
E0UKtWuNkOxqXA8FnDwP87YzvxuAC+HRPQafQkhLihG2BhN/2vrkq9+ynD/3i1wSskrsGGNZ6MLZ
h5pL/TyJtf7kN7qTqbB4XbNOICRpGn9d+v1C98avXusieNqgw6Wlh0wYtLXVoWsi3Ba18ix6/uYE
sOmkQpzzAuRZuJ5NAmYtfPdccydRR9Ut0wZOeDGXc3zU0QYIbLrXfrujK0QUjH0ERzeUV+o2hr3l
dAmHcy9EFnURjd3aBOsviVNYOIGrDD1edPbhCuoTLNQVI1q3ajSZRk2VcwZVYej8g2tYej1a4Pvz
Os5Zt5eir3ARzSpWHcso/NYpvz4izZxLbrvxeucb3uSlXW5CaLOV9j3i4p/3FZo56VkH8fz/QyWT
p22hP8myPPott5Ob3ZbB3S/CrAUv5Smpmx99CtVmv8GdQ3SoqF7ijuJpO+1XWQMoZsjUz/8e+88n
Ec2i158yDqyUgDRDQ2mr62e99+UtTqfmpJbFT5+EuopEW4TnftpjbQwDeT6CN+J1drZO++8f8NZH
dW67abbxpu8JVn4uPwjIvm089bpfwPnq9drUg4hosGPolCTgvaXfW7n4Jb8LRAoTwOCaBGsSG7jC
otCXlFp4XV2oi0QiTMPQNEFXIjBWXK/bnp4gzuunf0JdKFINJQ7Y0GBRuiB93noUQjKS+An84Bx7
veJ9FcsY1B00VDrbXakIKFK8ZYxfqLhopKwtmYzOW0vW0G+VWEdQGKPBc3AnSVf4g6pmwuB1Oh2b
id6k4j1o2Rs56goT6WauKkizsqISlCZ5zyLzY+sDaOzSaQo9N3UXlwRjkqGMDP6WtWrb27EPlgNM
svwEYqiLTFKqhZp/hKDcqLUH2CqvxyqK37npvrFALjwBhoSCyBEb5Bos/aOtfyQtP3aGs3fGf2OP
cTEKXQI7ZVaeJ1/Nn7gerkjoR82AZO/riGesDGS1nGuLGtL1aoiu2jQzfgeHi3+C32hpp7CKi0n3
d5naL2uaetVEqQt/Alxa6o1j3k0PsxIzwJcadUCv2jl1EVCDAtTR9qjllgCsFbIn132w+4HCaOIk
ahsO07QqfMxZqbsp7O95l/lRPakLgiIRWwLFAsjBZc0HzqrLxE9ojibONXfvzE4mct7UU/Y4x/Iu
7RPhGSbOERqFVWoYQ5l4q3WSt/PwZbPwpPI6n1380xaMI6j6WJJltZ/qqb7KlPYrWkKE53XyxCzQ
gw0wcbPtZx/GT4ESfvHtIobCEG6D8YrdMOmjMzZ2PwWQEfQ7oV3AEGUwy1kSzoo0hegUJ0Exa7N7
Lrhzhob1sKVlj0gZy/phkfO9rsPPft/SueXi5cxUPCIvAUZ4tISYogXZ5vjfg7+xibuYISEk4AgA
rKBIHH0pozoHF+5Cjrvf+cyj17ECdHa9jCMEQnk9WWgu9NOjpqvwuyr+Mqt68fKfhmHR5YQvOsGO
4rhUGQBbdSS9yi3UVSwKOOkFOS+NFMNjTOkVJ34NC2i+v16WoDfrANNVXJ+FLvO2jj9WS5b6haKr
WJRVuEDDiDsuYBhz3fbdM1xXvDrl1MUMBRswyyLD55wl3OyafdWHDQae/x2Kb5z3LmqohzHnGI64
y+k1OA6TuoE5jN+ndCFDPFB4zSW4qlC19zk1cD9tY/uv37yd/Oxg2UPgnI3HXCbuquGvntFPfiM7
h6bgZNnb8xsubaZjouIdMMfVDxFPXcwQSWmQhKhTFDoM7mT/vDH95Ddt59TEHkt4klCMnPHv7Zj8
Czfs735DO4fmEnZsHSFIWoDmleUUJkjF4ilRRl3AUAf7UFopdr6LJ4/oQp1MM/px3qiLGJqXhdfK
RNgIYUILbI+IcoB7/dLSxQzV2bJsfMaqVDE5sH6672fut4EzpzA0Rc1YRTZkcGSBL5WYxgezTV5t
W+oChkhdjzSlWG84c8IxS9PcUvWeBecbu4kLGWLpLGAgfj55xDA+tIJ2T6mdSt/hndQMFhFOpca6
tBLOjyK6k5lfIZ66UkXjUs0yBPYB+4lVYR7A0uAmXQEb9DsfXNyQyWDZ1DHCCpgMf2CmPmZ16rfP
unpF4ch2kdIRLbk5ULna6x81tc9eqe/ChvY4Qz+VYsVh4PVhIZzcpKHifqHo4oaWISQZ2TDxmScf
4Ab0CeLjhd+8nbdmfDb9G2cAm2GatpAc1onzVZts7Xv0ozcC3YUOxdxWMS8B/UrM8gzP4RodaOkZ
Ky54aOeATssaaMStTIuBVh/K1U+2jbrQIQi/Bj0b0BvWwxJd87kkh5DJ99yC37jX/jKLfXk1DGCN
veoROMGoZvAh1/TfKmpUk2dTXXt+WedyW88jBJ3gCQI+/QoP+mTNlyBRfq8VV7+I1HbHWxMoCNIN
7E4F0CQGYcaP7kldGJFKLXRGZiwPymc3VtDv2SB7v5m7OCIT8rZpDDqgQzymByLSq7FVy9Erm1wk
EUH/U2YdLrfW8ONSl+2BCf6e8dYbqeSKGMWw00hrcmY4iLDReWsa8KnmavXbHV3pImnMIodogOXD
3JxIJT/tux8VCZfN1w8KvYTBCjUdtBLLVORVI1VeWj99VeoCiYTsKvhaopMYZHY6pB28dE3a+H5R
5yTlG9mWNYERBk+qQzZm94T7Nczpb0iiAeVhIUKUy3hX5QjMf9b3HArfChXnjiuHVYhqBTxEttmQ
710riq4K/Bqg9BfT9MXuZSs+ZFuaYGdha51T0twE0+wneAE7mtex0ncisVVIeAHf1/4D66u5GHk1
+mW/iyeCm/1M4y3E6NE05gQW3GoYH72S34UT7f0Ge88JCMVFWvgi7lOaN1sz+t0BXDzRENe0pfJ8
RR9/RG32V5f6eY9QF0s0bD2vhuGMSrblt47XBqWz2k+MCheg158Tb0857KpDzazaAZRNGjveBnzL
PvutuZOemQ6kGNEfAr0RYBYyxZdQBdJ+V1EXS6Q5/N36cji3EOgFBEuL+V0G6BsJ6ooAlTrtYaR6
foTOcXm3y+l7Skvh9ypykUQTLhcinHEXpfMQFETNP42adi/0A/0NQbSYaipHgSLLnDVFy4cW6I3M
T9kF3PTX4SJgJDlmKUbvpTmKltl8VZ70bPobhmiqlcU/KD3t4ZS3If1K68ULLQPu++uJKzWLDLbO
+KATuRFD9C2thOeKO6dnCEugLD7XEcOy/HgemsfrySt9iJOdWZX1ZBqwk09bdkx1e1cx7Vf9dOFD
He15EK8pnublMh02XIWyjgx+27iLHlJGzsM+gGfTi/Zj2Q9363vvuPOi/o7Co66PWVWZjO/tjpt5
Q0kBe7r4+2wCVHP2es2e/FbdKRNZVZIgwBOrAOThqjRU5A3qoD5jRy6CKCCr1ELW+KK1mB46AXNi
wKH643+Pfk7D31cnchFEvRxiWvZ4nHfl1t72eiyf4nEBwBJEi6DLsy5KbruEhT83zalfcSpykUWT
LJd2WCo8rY283c81mBIqZ+/s8edrxZ9+kZO3I6fwaGtwrII8TJ7kGMuoaLN0BCd0gy5bMaxbHOT9
uBt1KMuEQfCQBsYrECIXfKSszEyTBjAUBkrwAJPV52GK6Tvfir3xy87//cUtjTSgFC8S30pH/AvM
XsUhDEs/6efIFT+i89ixrCppsZlVwAOcRccumxOv9I5cABIa60FjLYI4bsk903t0ye3AvDamyIUe
QZ15K7MJUx/seLVo4D3L0OvgjVwFpG3rWR+E7bnjgwITwnV9AF64e0fQ4Y3kc6FHHDa8mW5NWmwg
NvRFk4bpZyIUWr7L1MCSE0cmGU5J31n0PWaZjl5HW+TikohRG7wiUcLJZhbDLIQF2W0Z9ob4Bepv
2CT0I2HkgSzg7aLzXodrHoTCbz90oUl7Bhf5pOySgmoZPS1sbu+bZWxbv0h1wUm0IZUIGgRTwuuD
qdI9Nzr0a5VFLjYp0lO0VhUWplvX9mhreq2r2q+aELlKSZwHWZdaDB5m7XAigfw27dYPNxS56CS8
sYJxCc4bW52WF13/bKjqva5DkYtJWgAr0bXFcVBm5kEJKe9DQUIvDF7kQpLMeXNvqg42pgRu9itP
/z7zcP778Pzz1SJyEUmbCm0nSAZ8Xz3M32FE1JIcF/OBHifd2U///Ze8seu7sCQjdC1IgNURwfaM
C/SUh33o9cCNXFwSMaAR2QXbMuGjOMgGwOS+iz2j3QUmcSIztRlsnjymVa6gIHkaI9m+s/hvrcv5
o7w4DTcqGz7Bwgo3l/V7VIpbqKT77V+uVBAUpWiQQj6hWLbwAPXlD6piXo9+4PlezzoJ0XNWFGuy
7wTF4aaKIEVk/ChKkQuVmZhRiepQ2+p2uuYpXuah9XPrjVysjNoJkaQFViaYzBP0DO9VEjTv3Nne
+JYuVEbCLX4cZnkuD4sAXNC0aMr5vYLFr8rEH26ErrrO3kxT2ywM6Ac5pvJyrsia5EFWB+xCdqb7
2JNS2lxl2EEPad0knwMgSJdjGEMJIR+kqOfjDBDc+f+Hg9Jp1WX0noZBGP4qg/1hdi4MrsrSnVQL
Wh7gIKXlbWW4mfImbaMgn6e5SvJmlPyxqWZRH0KuYnXZK7opfREt07zsubY71HABjGptiP+2gdXR
srC+aubE/rRNn2Q50NPiWFXZfLWoKbKnOg7EdNS2BxrZwuJ+hsz6DLm4eA16aOzMTZKXXMtntbc8
LbK12eSx3ZdSHKK5L7/Hi9X9sRFi/bwRLao7wA+TOS/ToR4O1i7z42qXPfkZCVnWEMBqxXjdK7ne
W9j6sQ9tLVJ+CzGuvbrdY5gy3IigryvY2O5j/4zuY7Le2LVVSuZrGE/lnqfjqDcYoRMYAibbJCEb
CQOodDvBWnsXwMeqEABC2pXTJWxaRXOhVhTAvhgb2ezC2rSLDqMZy+ozfByHj1Lh4Xe/p3HX5YLy
vrnOCGvJh74dQ3rINKrZt4Gq5foxHod+o3kNWZwYG1ioMhRFO7i1ykMnOrrczmO2NX+vYRTqq8oK
PocgkfGxeQgoXHZu62ifoboUziRRDzObK422bQiYdh7N6xI+jDPpzRVu9FWay02lBo4/nd1PcJeF
6fYxHsvOFKyuVPz31AfrkORjO0edPRqSmDSF4rkwKxwPZimyH6seyvAnnBbG4YkmQD7d6i5e+/uA
JUF2M65BJu/ndF/wAdJFlHMO1+aljw+g69v9PEm08eQhAauhflraOVb3VRunLTuwAZZbOpdTqKZb
eAnw9FlEIxpPsxF7WV+2BKsMjkhTndJ6L5XOOVBej9Uch+v9JCWKEElfL+1hlWtv/snUWo5zMQ09
tP3pOJgbIJ3TieJ2HaecgO68LZ/6skVfASJNXfjUlTWNjlpV6XE0mrTHYJchvnrMCFz6eqbqA9nX
dkd7Rk4fhiQaPlRLw1TeVzL7WrJUV9c8TUa89ExZjTt+UNB2ePsNTB14Ks+Loy8UViE80nAdzXES
cfOF7EqZC5rJ4BoVyTFAmbaWpLCjZh/DQYZXU7rQ4dBL1UZ5aOWcnBStRJpnDHbSeTp08MjMWFyq
fFk61KY72Dt8lU2/2jyt0irMZYB+lTBkvEhhknGChFzyFdRv9Gz1uKtDX09Nd2TlOto8TKW+GPVK
/1pHbuPcxFoLAJWbdD3C67iaL3TM6D/NtARwQm35p2TMlIIrdLuXxzhhlbpUg0aXZhn3KidLnD1R
G5tjn/F1OxnIndQftioLTgGcHforwAvN12EIq+tmrutvkQgxKyEgV3joVr7SqykrG/WoA1h4HeoQ
mjrHvZNDlodaZuPDYFPx0Cnw5PNxLcOPWynS+mhaQtIj79IWzm1SXals1w+lDvBYs3FQLsepN4+d
GfilTeCwddxoso6nQPZWn6YxtGuB23MsckhtzP+OVU/JHamFqnMgUIb2ppIzemgKBLH1qm+FOoxl
0PWXdC97U+DMteYOqOCrPl3Hf8O9wurIqj2aYKkq7DMDvRIqnJ77muGPo2MxTIcWfaKHGmz8NI+I
jT9uy5CIa/gvxcACVK2JT5Rt6ScxhGK+YUaDClQrvYrTPO9NcKu6djaX8JvZbvoOdsl5qqHKdFgq
Gq0fI9pC45AOe3eSo902OD8Tu3/WfbpdJOiR3DasbvtjSEEwjhmKGrfZzjty2LhVYEsqYW47vvL+
57h2fXKq4jnZ8kykY5QHqm+2hyGr0Qup6C7xbwbGMjqAIg2LcI1LcbSyX4AI2rJmf1RxvdIjZITB
rCPzuD+yGFsGLCYyLb7O2QSpbDjiLfTY9PV6VwLdiwZ3Om1dsdqI2kPaQAoqFzMX80XTdfC2zWO6
dDkF0/smpDU9LbIdnzMLL8PVjul4OQggeq9Ha+34cZW9LtFzAsiXP2hl2/kOZ1EZ35kps59tpsPm
FOwgXl+0aQDNhYMYKGzRYFLDf1YJN+CPZ4SWoAM2IrvuZojzXfVQ5xUib6uB6uM8QQXrblqarIEt
VEjaG0TUcFenTQNa+yordF9h1VPYoQ7Xh/7sknZP41bRwyx0+DdLoDyHcp6sIDF/1k35nOpkqLsb
WqVJfIQMJikbqG5M4bGBVGsxqepnq4PpGQX7/QgyCgK9zrLhECTQssPzgCUPHXpWX7hRy49s77Yh
D9s5yQ5lVsZXuqEaGvzrdscMmR+bFjLBBzVCElCLlt6YZVn6nK1K3qBiUx0m0OgOoe7IFTN9drOp
fSLHNeVwMkzxh9qv2tT6bwb+7kehdL21OSs1V0emEPePAIgZdjnSnfT5lhhSn9pOZO2hXbslPg7R
zL+GZcZRWQ+mbT8gq1mQq2gewmck1Vwet0wEw23V7TUk9NpdnYQpG3YBmFWrc4SeuemYgSI62cP2
qqYwED4E6cyGHNJ7yaWq2306QIpirC9TkSV3cJEb5lw1QbddxHXbsGvaLKGeD+M22mnNR2INvdei
Tthh7WFYdMxEVz10g+bDURvSPFXRaLqclCudDqbtpryfw3HJR87F+iFos2Q+NCYTV6rvpLzZkmTv
LqZEBObx/zH3Zctx49i2v9JR76yDgSCAE6c64pLMVA4aLXl8YdgumfNMcPr6u6iqPu2k1MprPd0I
RzlcKSVIDBt7WGttxuhsPMBxUO7jIVyQUE0x3ypVWeUuThKJzI+xcxc6P3/mtC+KbSNE0vpahPSQ
jmUSXyj0r6k35UBiP3NU63G7hzvVpqL82KO7ce92Le4Ad6LZ50w1+hiDEe5CC/c2SWs0so15wmDp
QaFJ/Wikqt0yeBzuiMMYuHyiuKR7opLrMYtyNybpQNALvN91KWIIOVDp8pJyFyOVfqODm9HEn6YK
bYP5KPhujHuFLEzloObNO9xjxk6g7mmNwKXfdcTk4hCYSIReP1atuermJug9pw3RUKmqI8vZ8qoG
vTQExY8ZF05MOOwpKWTtZV2epO7I5jHdVsrp6mveR8Z4XZfzcFfOKTSFx1hH8tBJ+CNuXVe9+TGx
TGjXnjO09uvhhA9+Gwwq8+s6ZMSLKXwH6K+PpPmoosBq/ZqqwPhliEadeKCxfUCerIq9GeLTl3Dq
wdnnIuj/HIyCPk1pByT2hhS76ejIWl8jIzsHF5aAc3WRla2YHnTTZAJ7mQ3EK8Juym/rqOefKlEx
nJHJKuGh6MCqPQUJ2hx1cVbGfttC4u2CW1Ah2PJA23SPXpCZ9kGECsN3IbhP5DrXYpYu3IFwlxfU
YpiBnHXXiiHI8KNhCLRXZZp+NNIaU+TeYictdpZBl023iOG3elrEOb/OgFCIvDRuwbvpxza96VmH
MmhkQ8TBdWZA9XZCR2l2rCNFH5Cb76UHu1lcSEbVTTJOpPMTp4rbdzNthnd4bvKNqwCiiCVED+I9
mdELxYVIreq/z/2k2AbdvJGnG/NumPxExq38AHKx0+wcrH4qvUZSHX4zeYfOqHOMKq0bjoV+EKoc
E4g6Rw7ZWGiKG3uT1ZFiGxZQ1/VN05npCI0p03h2WLDazwyU7Dw4/eQyDouxh/fbZsUxh87VRyil
KOKWlYH2ZF11I4RFZTV+1awYaQSQyTAUu7aHgd61WVeUm7ZJwY7Ds/Ya/eUTEQEciat3Y3htZTew
4+l4XxpwjI7zFCFWZeOU5vtxFJr5jUTPJj8Y6ax82jHb9mbq1PYuHpiCvelZBMnurpu6HZ0dhIFD
gu7HH7DmXBzRSTxvHqsCV+iFcOy5/poy0Is87tBwvJ1ENNE73lsm2kAmKFB+kZB869iSfioZ7a4j
jrvfZ7Q2AtFC3oH/ACiJ8DO7DmZfF6Uxu6odE+4rOymsvY6AtruDI8qNh0abcfNe5XNVXaVQe4PH
1RcjUh9R12wJvvm6CGY4mHke8ex9wkRuLpNCSP3JyoRdfupZTpwbOnaD2k1U8YeeC15hn2XVTdk3
It416O8jfLjVNPVq6P0Xm9HognkgPxD9CGQXtAPcmM4DYH+TsS4t6QTdwa5Q9vDmrM4qnJiqnN06
ERoIXgnInTxg12vMPwR8rJuYBIF1i75QcAeSwMIJwmInkZOBToV12vKJTANKJxA/c6nTGQK+gt08
2F3mYNOBNz6Wn6vSJMN3DRHK4HuXBnT+U/fYue0PxnBQydKrMWsQomrlBJ7JGDHuJMuRb9p6aREX
x3o4mrRtEj8bcXu5aRMiuA3jLv5q547zaUQDryUrX4XEQbt4iROAKtEQbk2OO3PyuYW/AzQBSM0w
HgN7qMvplqLDZTR5uudpX/mwBVGBRTUKkigJgqbSZ0mL6KWLJgZZPtQg9QYyv23q8zidWg99EBhx
gcQJK1iFESohPYLtD30K0jmS0KAm5tKH20i60nVkADCwq/pssj9RlnAJT6OklmdHWRze9HTg4SPM
bF34g8Ze2kamlmqvRF+h24LQY6M/66hh7TsTIUPwrihllXmtcIoQUUZo0Eg44zB+EnY02AhKw1gD
4NXx+QrL6sTHGX1P7lnhxMkF7Xlf31gtp8zvYWGSQ1nWwz0aoKJja1WYyL6r4rSHd4pcAXk0aCdJ
N5KAWrgDqKmfvQYud3/fTi3pXTHneXaY2iHoL6KWcpS5ZvYDyJ6BuEMZjl8JSAT3yoQGdBCrahso
mxpe+Flp7OoohyF+LIopaCu3ZdAWgwtfptiFFC0O0+2QEZngLRW0/tvqOq9UucMhNJ8ikgXK5b1R
O+bM6kdCJMJVh2RSeBOKJe2Gp7HMrjqsSpW4aW2QpXanLi8zd04GjpUws7hF92uQ3qbZHl2C5fWH
trN7n4ma3Tq6Y8WRo1zH4fvgenPDrBANAJyZYZAebnHpofOl5ltWQ1N1oyvG0+8jDQuzga5oa6O9
YUQ1zhYcbK+qGtRVOouAXDKKTNwwjfZ2twIds0qPIw1deDOC5MyP566NjvMYixb2LYu4C7A0SOIx
4s9uzyFAfzUZEyYuukoN6rK1pwYxlFXyuHXRVdb5KLJW/clHi3SfCW3b8SaSYOJtkdSFqCwrRYBX
GAuBTmBAp0Weg0b0d/iKWlz2ylId7BClBlMOFTnoCed1ku6IM+RomG5U6XAP2hX0AyXIPLkjpCbu
UyqRlUFLlwCR5uiUao/7BnRCG2CpPTLrpYPGZinXyOdAgsEjVt3EgArAzEHopR8RBjgVsf06KIFj
M3lYB8eGFjM6kVMZMA8hnno3RLWWLtGDKrxKtfEnB6Jo+64MGuaFLFfvA6OAlq4rHT3UYe18TI1M
hUdJGn8F/Wu+V2gTgYcccKEj8rG120dc3zp9EH+RxGTUt4a02GOQ6ZZP3NrAsKZ3aZh0DM7SOOSe
CVR7IcKxI/s8mYCgthW2hlelAg1Lkh6NkLYz3IBwCzHtKsQ9Z9B9aghgMg9WM5TRfbgAf79UaQU3
h6ESY/8ALTeM7nPA61GiobilkK9RCB3iAIm261R32WU7CbJJjAUZnxjTUW+aJknVO4jiksGTFoPV
DXBrFcZH+VwEfmPg3NfYYBZFKs3KGleMyCJ58xjlEJ1GdsQV8bhJdXnNhJzeDyw1uzBTZDp2YVk0
39uRBLgs8q4LD9bU5mBBEhVz3bsJKDW3I+E883Ra57VrS25Zt7yeoquOR4p4YVfJ/axGK9i3xQj9
7zINwvh9HqJ73m2gYpvBR6X96Jk4DO+IZOjApFuTX4u252hAkgXldDUiqN7zeqiPU8Bs4yF2gsqQ
CHCRdgjJ0tvCttU3mmdZ7KcSnolbiljfg4KaHlAKryBjZfoGXmYfjx+QoyngQVsguiK0ScruaDXS
QWG2GaaPpByGfWA1M3czHSTXVV/mPzIqZV0gD0FhLYIpm/Nj3iPgO/aN0olrZmpGb0pHxPmiyCyI
Qwms2YVKsr6NXMjoxMG9FGGljlZixYesSrPBa+x0tA4sMKbCbMruEU0E09AVpoukS2d7qi9siEx9
Nmocew9+XHATs4Fd2oG+MyYCeBSCd2r0YTbnq5bHFbvMUOR+BJFe3ikULD5PCsHFoYhoFuwamhFx
QWxnMhdo89J0blcP8TsBeuKd3QVR7TaBnD6Dtig/sWIoDmnHiw0p+u0UIdciiu8Dx5Fw7bYdPqF+
YLtAx8BbQ7UelrMk1yHiyxuO/Dd6Z7WACGx6uE8fIjqP+xp35x04NK21z50RKdLMCYY7W7P50LdS
xO4U6OwQVhffq3lwuwmdzkabDL686DSkJTxnyQRHNAnvWRZGn6jC5opVXAC7ZAtzgd6RoOU1gC9W
XpenWIoEbYiupzBj1044T18DJPne5yJob6ZKd3SnC/pBk8mdhuaHCPuHOcsoEstdGB4SMacVUn4i
Ooo6ivZYGMutWjRZAY5myCe/a5shdzH94n1gzWPvO3CeG89YWQysEHJsP/gMgTmcBo4cNDo56nca
QfNNrI26sXiSt7h1prB1KbYtzmk7ZXcJGcZ+O1fcTjdRPCHv2hO7/gwkG2G4uTlHdj637qi2uj3l
pENrl2Aovttinh7V1FcECchJ1LgScvWjgBLan7boE/yqU/epF8DuBsh7IDWPTGTE7lmIBDUodoP5
XLMiZ+5QcIgZZE3TBX6pZdK4LBTBCOdwGi/NOMaJJ5CffwAKho9Q4rGKEEFpO3xBirAqtr1Tq0cc
LLZznPm6sHh+rROaXvG56VPXqbi5qR0dXsFcy29pjmbkZ1AX/6HYtJYGgK5z11YiBixe9mwP7urk
cUgrvQ0/INlpgS8jSG2wtABiBFvc6uFuZcz6/LZS8AoEHsZVXPfJUjykyS7pYY4oG97W6oatG0XU
vR2XLZoGb8Zx2T8VOofHs7HexEVga9435eUUBbhGN9DapGoXO2Q+sBaV0DfhHtma+A20eoKENyCV
w+C8I8El08mnN036mvQ9TQlSLdEM1JXdunPo3FoOe9tOXDO+UVwC4aPAXgnD4Fs15J9po84B+/7D
Ll9Tvk0hs4BH+G4RBh9bNXuJfFsLPrYmfMdtnIlkRLU2soovIkcdK+y/vGmy14RvDvvKoQwAQbMC
nRzE4HAUQR/f9t0rYCDv6kgjKgQpO2ePMwosuqbj2wrYa8I3SkcgxNQLPVNa39AkrvNpmNlvA6Gt
u0QgshlzLkDQhPpN4icIoD+ghFa/DZEg+KnB4vaEBGK7bEJDg0uKVEXF57d++coaRrDiQ56WAGOa
9tqZEo9V7ZvkY9i6UQS0IpF4d0CesrvxA1KLnjNGH9+2U1ZwXtWhVmZREKeCZuK3cRrZ7jCH5m0G
ZU37RlnU0XMUgWVvoZQz1NZeJtHbFJjQHO50NcVAiHZIBeEujtwsaheALiCuftO8rHnffTgGcoZ8
F6B3+kNfoyaFBN0bv3t1OvMRyvzIdANe0rBdJs0mK+jb7p4177t35jqQCo+NXO52KJIvOi2/vm1G
Fuv7EwipgXymIxZhPcnN7A08nXZx287+2759dTTVBGBBGEDeMTG6RcPwxqdoSnHmxpR4xBdwJ2va
t0AeB5K94MJkg4HvGPIAjVQbMgJ2wSvUhZHWStJqlzt0/LuF1n99H/87fCxv//r29p//g39/Lyvk
DNCbafXPfz6UOf78z/I7//szp7/xz4vH8vpr/tiuf+jkd/C9f4/rf+2+nvwDLXeBkr1DMXh699ii
C+LT9+MJl5/8f/3wH49P3/IwVY9//Pa9NEW3fFsYl8Vvf3+0//OP3xZGzn/9/PV/f7Y8/x+//Z/8
sYm/fy3+cf81X3bWX1/5r997/Np2f/xmUUf9jsAcCEUCfLR2FlTu8PjXR5L+TpQGAQ+wKyHVwlsq
APCOll/DR7ZUy6mGhAYhCz6wLRHtLZ/ZvwvUBwXUQGzHFhoym/96xpNF+vei/aMw+W2JGKj947fl
BP57o4hFQQPMQLDJMJLkbN2Oouk0fETRy3s2I9UXTtTBBT11mzQryD5IunOCz0+c6Z8HVA4iFTQ9
Zpw7aFC8hqQzi4MlPJf9g9QTD/y477LYbWikDgABG18NNrsUCH63BB2gdqW2wwvkKXpUze0wOiRg
qbgogonE5aq39zzm02NRmc+5QvHKlRB/eteg+88X4HHTizCg1o2VyN7aQHo73k9Jn3wd7TQES7ws
iI+Om4MnbLs4iDLa0uCDRICNLBKKYptqrPMzHv4pohRLjFcXhAj0NxaC6DWbjLIgR62m7x7QQtD2
YsUi30z809xQcca2nB7/ZSRJIcEoqS0kQX/Q5fOfLJjuQHHmnZM/FDLurmNQb/cob1Mf8Z9EJSys
yqMZUGH8af//vbd+3ktPjLXTtZXAz0mk/LlNoF65wkHyKCrHIhrzhwYaC1sGsJqfdbrx7SV5IwRL
UesbUhSKostCjt8npx0fXn+EJzbu+hEczimyF8rhzzkJJJwaG1niB14X7DpEJvFiVOAFgTFyXUq8
MuBVw6ayVLiNyHxHotbs9YCNCGxBuklbwTZdag0XTtakn1O7ROrXlvE+YXo+II0SpBHbttEwX2bN
xHavP/x6f2gmETYDTwDZPAp8wzoSnA1yZzq27hPy0WGhVyIllJ7bGusDvwwisEoUPASkVdYHHkny
2oqBhr93ovzCiR+7BYPU6Ysx+fD0Nr90H1zF35uyLX90a2t/ckHcVI/Ffdc8PnZXX6v1T/5/eC+w
hW72ny+G2yjO4qqKi8f251vh6bf+uhYoc34XGpla2HCoGMLU/+tWoNT5HSVmLYSAahJBA4z/vRQY
/R2eAaUKCFWB2uEiLPD3nWD/7lCHguclBcp7aGAufuVKWNybfx8hqfBQAow6W2qJGjdd8y9Twdqp
gcDQZROl1pbJ3kASSDf7n+bkBWPxfBTbZtBqp7BQGrfYKoigSV4tIdB8qXvBN1Nc114LeObFr4+C
NryM4khBmmuNs5/6TmW619NlgUyvN3fW7KkWSuavj7LYtdMZg52FzRVCLjO31jZQGoKuDqral3wo
wbexgohxn4ek565Wbfi1jB0A9JwgVMIXTkYTP7ZSdo4b98KMCsUV+GmQmcP2WczLT0bf2G0oRhbh
XUnf+gTtWQ9TwMvN6+/6dEutXtZBXx+wRQDcdMiauujU+WhFYTVcxp2VZv6cxgbp5xlpeo9Hc4U2
dgNnwVJBynqPtCr/MM/GOD7aOZaRX1rAyb3+RKdmc9mvuExxiFAmxxrghj19b6TKmwDNuPvLeC6/
ycJOt7Qp/+ytuT5zv52azqeBKKEOGMk4Ig5bCxMh7u2qmNX95RRG5fcQeFRA8p0cPbH4eF2q8pyu
ygtTjSqssvFSjlhswSpUCDPTIjGAN+tlX3llBIJokg7jZ4EyzUerCLLEtfJe/gDYt/2T0ir6AeSJ
9KCwgULZ65P8bHPZsDAUzijsDt5/TXJCvRSIzbGSR8CtuJ8DXON1OHhnDtLzUXBSCZJPaBiuNPAR
p0tJk0ojMNfiaNmEXYSV84OW5NdUyLCMcLhhK3HTOvA/4WOfDqJ4QbEtq+qyFmil10lav49lST++
PmGwxqc2wWaSYSAi4YYoOPOnozQo5ZToW5NdctTZ522UAxawMbLp1Wauk+EzipRt7M4BbukzS/Uk
eHByQjE0tifiB6GlttedD0gQVXTu2/JSIpStPCtM0sJvasWPXT9GA+rxEgiirEJMLiKpEtdxBmHc
hjscUJV0iu5Q5bW6d788IQrxCnLQCu4t/ns6IVmfN6wvZHOZAOqLinZdTdytGlL8yJKkVluWz/aP
GhHHubZyz44tIhyK2hXuVWorumYsRQh76iGLs0sdRPZFLEXh5wCjAm9Puss6tcMzZuL5Jl7Gc5a4
DVc8ykGnL5o7bROimJJd5uHAvGFkw0bL8hyNaZmu00XmmEaEjRKnBZtkZfVsjWZlqCBnlyXQZOw6
JXKOXDkjb7bNAlR1jr2uxwfHtpPHFsSBX5N5Xw4RhxeCm9tBnwf8Wbn6gFqOWZOX5WXZaNypcJnd
Hj0wztiDFbvnr2EchwqGgIJR7OXTuYQEZB6WtSou2WzloI5YWeoAYFhYXwrwTeab3iGx5YZtWb/v
tcw/aqdOjRdOsv2QOxXYBk5rlaMLndRm8NIELJE3PKHCrUCWbY2Tvs64UDmq2CpocWlqXX4fuim6
YM2c+3KI4gupi/5DFQ7AgKNPi4/84CNP5nSvBQEXoSsCINkrnDnEjGdyV6tYDDOHCJs4WCRbKwqQ
2mqBpqFPBl0k0xHdLOIrNsSlRzgrKncBXx9yTN4xBJ5wN4BYsLNn6MpEU5z++fqZf3YUnh7C0bCy
CO+QADldvroJQaOBCtExjKR5kCLIDyTJzu6S5USdnAUMI/CSiweGbixrD2AEtiCl7QLaWpq8uhmY
fuhcznkReoMNPYgkyrLPoOXw+yqd7MCv5lg2HiOJ2gJJlIA1M47Qdnr93Z+5JRJm35boBKEVHLI1
/a1r0nJi4zgeLUB1vajV7X4SbNgCx0jObMIXhtJw+ykWG2KrwGSdTjPLeTWYDrjYRPDIHyG1eYyn
GZAEFTs/Xn+rF1ZUc4n72YbfxZ+SVj87mdDVLqrQys1Rm5kfuGhsH+II55qjPjPZCIoE0kRQ7kQI
8ryL5AxwJWgYHfB8ndllPcjzTmVNWyggVnd1w4MzZZIXx+PISDFKwLFeC/0B2pCxmWM8wqzOH0fQ
cICjSjwrsIVv6HxOI+aZcyAFMshIvsFjhfFce1PdANBDHcr6GI5kBtK4ugNu5EPH1f1oDVBKYc6Z
HfL8BR2KhAL8SLVkGteZGdqkBQTvygYnBL1bU2BV78BQDT6DXlNu4zEt3r2+TZ5O9umRXAwQXHNc
UITi4j/dkmEzhUEgihl4Gjgdrh3TUrp2XqbUH5qaTF45LAS1XtMk3stxBGDOqalCdUNBP8sth7l7
YKAHWF4EvCrQZiXLgJTtiiLaRkVrhV4qAuTNqgyoYY+IwqGXDQmLxqtANgKLroP0oZv0I9gJiaXm
yZ/6JQsuxFQDaG8YQNMw20PoKWj1fX797Z8fEry8gytLIyQnbF0CHvQ8tkCCkmPCWiTbQ/AR2rL9
ZT9jCdCR58KZx9/IFpxOMWTphqIIbXrUZT0+5rOxvUhw8f71d3luWzAKBTQfhwMZ4rX3ZE9lYVX2
TI9tkw9XWaAXlFHebwKg3s5s0pemDQK+8P0hZk4RCJy+EMrwWQnSLjk6aA/o8ThugL6Oz4kdvHAz
4o0QxS1JFETLa2uZI1oDK88ix5iDeYRGey06AzsoxQLluRR9hin7jEcxkHAFUbKrgtKXrSl+SaZj
uZ81snzI38PewH175jc0TgpPoKRHmQ6g2Mzl4KalGs5M6fNYYBnGZkQhfgQjf13DZhEo6VmJqhtX
XbUHRswAjKja6SZwGoB76o6B1jgEdvFeaQHkk41+69S1kzoDjRLga+cOkF9z7m58aaWRxVIM8QBV
aq3Awirc5UMX0GMVzYWnB+24hQ6mMzfwS6PA7Nk2dGFBb1srlkyi4VD6YxS8vqZ1Oy2Dm2HmvyYH
/7SQsKjIvCCuxOWx5AZ/vhEDo0MDxmB3lCB9fLSQJTgMVXHubDwz4Ap2xKFwMOHtE6SzTkcBSl61
qMpNR7tMo68Eeu5fUOzTXoqN9q5Dse/i9WP/7IZCFpraDI4jOFISR/J0PFDrhx65luEIMJsFDzWQ
zUM8Z8Wn2PDmEsTLwOuauD5zKJ5vV0UxGq59seTsUOM6HZbISck+7OgxR1+AY1EVNfF105I7UKjN
lrQUvCOQeeI7psPx0FBuPlBQ5gGBDvNqR2ae71+fh+fWAt4zHBDEcdini4d/+kQ9y1DNyTJ+1ANg
yG7R262f57V9J9tGHmri5FdOUodXHbzp/Vw3uQb/w5Lb1x/jWbS3PAVKGsgFYafBlT59ijZPEhyk
kh+tPAKbBjwiQHarvtoGYRBtaspm14q4+EasX5QnxP5ehgb3i9o2xYFdtzvmukh1EPb8KAsn/RKM
Y/Qtt36tr/zTIDbOKRwTKnFi1+ijUat4KpyOHee8ACY5DAjxSv6LvWyfhkEiTcEU4m5GA7TVDVMi
RpiRJmPHPkjA1wMpcY/LyNq8vljP7M4SlEvsF1yc8H3WeKdRtm3UxwU7OmArgv1f51uCCKv8VfO2
5DJQGkZaDokATN7pnmBWWkGdsmLHJEhtfwh57CkDcvmvv4xDsfWQl2OCrBE5sSpAESgSdqzVQh4k
LN5YWflrvXqfFmZJWS2Bog082NpdTGVdggpXYxRwYw+IFju/mRU5c5ifGzUYF9yFy70Lr2wt/eoU
kJnIc8OPJgmqdyC9TF9yFDN9kiB9wfo8vMoiO757fQKfW27YD8B/MIPQw4chOV2mRo5zzKwsP9Io
ro/GpM4HGCtrB2L8dBECon8O6/mCEeXIa0pHImPrwPdeGVGeiigEo644yjYZAICuy6vMRnU8oz3b
aVVBzqCbYnHoZts+alW3N3lj9TvgdOt9Hur8nLzx07yeBAMIgDXyoEgCoPyI0sTpFIxZgW7ARZ0f
a6fPM1cNVfnOaQrnsjSkf1RscG6UybNiAwH3MEPlBFRCN+1J+7UBWyv0rXis402reFRdpNpUube4
bvcD+HRobWAXxbl2Wi9YfdxBGiU7B9ZPwYk4feImgPB1Gzj5EUzu9iIGaP+SoafCPeo24hhWcZ9u
2nYcfig6geOd9xb1zdBF5/ykxayvJg5R9lOSGgVhoD5OHwM4AccBK6k6iiGII5fkSm47XRX7wOkT
5SYOzwqv1KS5KoM5rt3IzJE5Y82eBQAwk0CHYDKQzwTsZJW3NVB5NjVqdIfakWYfxIP2NVwD10wk
OHM+nxvOxZ7htMDYSI0iy+nrjpPOcNlU7GBlQbtnQUahz8LZG0ZB8UojMePA13hW32xzK2oryLRh
v8sLMIRrAF3Ccz09Xpq25QbgEslLTODqXYaIxGUyEX6IG3mNpoPfrd4G+Tmox+3r9uWFgcBkXTIl
AH1Qtp40xuEQ0iYPDosI92EoOuF2ysoPcR/+eH2kF5aH42ZD1YSgfIJ8wuny6AxYW9vO9EFZcXMB
nkvhxZEKvbeMorGuIPhQ3NKno0xwLpgIcQtEPYjKotUhOGaonbw+yguzBq9GsCVhBqu09qdLUddo
y8vVIW4pc+s6rnZxoS0P5FN15oVeHgqlycUC4iZdTRvqGhCambQ6lGAffY/r9pvEFCMJYY/nJMJe
GgoeO+5PiXWC13Y6d12J8okVJepgULX/bte23AKFlVxSCBud8T6e36VP+ASwndCHCKJki+n6qdps
z2XYDtaEbZdCbbId8/S6hN5H7lttZ+0z0xgf+OaQnnNHXhxXIgzCDa6XtzwdFzTGVImoDA5DHaeh
B/tbpt4I7vzXtOuHeE/z2P6quzKHmohtQ3YHhLfHstTVPk4USaAUMYwfaqRnPkEkiO4sFK4DCJrw
CcTlNq2/OQ2LR8/GCw0XBPogUOabiuayk6yHcjkEvBIkC/iM/x2y4c8Gqly9C98uyFyIN4GPjm/V
77s5n4U/zQpFaRD4lYcbIrpIwTmMQL2DL+hXtW7f1YzYldcHMrzGz0fGs4FpK9CvuCLvurFi0waC
QOIrnpZ/TKK2To8laMOAJNVVoN+wnggr4bYiZY3IbrV16qoJQUAP1IGX+n1WlQ8aJCrXFNZtngS3
VtRdvH4AXzAmwLkAjopMzLKJVuvIRxR6STarg1PBr4RYwXDIgyY+k9h9aRQEksi/Uy3h+C2f/7RL
gcabZLYcc9DGUr8IlPASaJGdoXq8cOwQKiOdA4cB9Ye12hsbBdQmerxLoIXcWzYfbu0Ce89mbzp2
MPdIGj1N3VPB7KcXqiCa5gz9oA55N3e+Y4/FNXIcoMJTp413yImKbdlWb5pGeM4SNyYS8usWpioJ
F90lmDBoPpUXaRy1bhOP/ZnFeu7tLMCS5V5G9I9pXKb5p3eDnnfEZ0PUQQGsCA0tbbbTVJl9NTT9
bTiXFKeGDwcWKrbrTHKuy88LTh/KoQjxUW6TCEXWQQhYJEPZgMJ36Pqi9Xukli+gL8c82i+RzzxV
B8BRAcGAdEhl2vhG80D9WiO9JRDCMwjkrJA8pwjwFvP30xx0pgTtlkD0CG4f+nYxUAy/pGKIft1p
AAt2KZmhUo0ixOr0ZSBGmx4s50M5Q+DL6qscegky5pcA6+szCP2XllVQ/RSKKIHJPX0lkbGgiGeu
D6y0gs/Q+BvuehSNH82YjjvOu+CqMuZbVGXsxgpn5/sv2xlUQZHsReixlEFXFqBKCnB2Bss6jH2b
MQiRdGwTQtX9XIXlBUvjcAUvDAYNwf86YcZDVgueSuvQVM10TaAOCKUPKt79+tugEk6WQueCZljd
ujFEE6pG6+DAkqo6Ol1m/NGIX+tI8bQJcRJxvy6wOYqi2OmKjVGR6wGyDwdDc+UbNjd+0aOH6evv
suyx0+AGITHgREDiEGhirwMLUJRILqDNdChiOOOzLOhjDA71bV200UPLq7NVxRfMNIqWyADg3fBy
a8pIQXJpwrSDZzkuFRlktg6DqRI/dKxzJekXdgMgEjhg7Clttm5g09MgihJWq0PPO3uHqoraI5w9
l6R94YU0Wcp6S5X5+cmKQjaBIi/UoRCz2kODybmuuwgaVGWZvv/lxQIiGYAigVQG3L3VMYL+Z2iM
xNypWZQei7LqnsBTuJgaVNldHph69/qAT13hVttDA9IHEDuBn8fWZZqsR5Ue2U550BMA+mPBrKsF
vfQDWi30MoXQ+bDvofJ1Lw2VlifSttd+QYPxSFDR4W4zMucTqvuAWVpQQpIuyOrz57EroSGH2mxA
vc5k5AO3JQHJuzJd6Gdp0OFORUqgcyFKNzaQGAuFc4G4QF3qiXapC/kVSDXR9P9ydmbLbTJr2z4i
qpiHXUCSLcWxEzvJm+xQGWmGZoYGjv67yP9vxLLKKq+dt9ZKqtICup9+hnuo3K/WXDUPvqjmz5rl
Fv+ZhFA09aZUHtDkaRcAkKm+xK+/lJdtYJfrkbEqk3fqsHMPIIG5d9JZi38ctFEefN+vb0fQ7reV
6LSDWQSIluUDCAhZZ86bpLb/xgSWJk8L+N8OSi7PY0It57JtUdo4LtWq41NX+Me5VMPb7yVQImwx
CBJbd/NsmxUeVyqceLJQTOojc0SLJZ8zJPFsda2AuXR4/gLtaQUEdB3Pg1xbo5RbNYQfWIc3KXKP
OwOhvsjpPOdKfnghGlDHghp1PUrO4AU5UNa6XyWjd/TLxLufWhOJ09Zr3p5R8xi8sw0wQb57Vmfa
SETmBUXOMR3n7gYdkAAJkv7b6zvw0lsDZM4GYNIFh+X8A/VB5qk89Y61h8J4YuTOLVI48lDMpvHh
9aVewl8ByAN2D9jnjAVeQMQJzaSD80wEQF4pwu4a1bSgfZe5aROJuUe4bqnTsLOrG2mO8boup7mp
P/8PPwJuFImvAVCQUuL5vm9k2muNIuEGFE8F0eb5zkaPNNbdpIw9pKxONIHMqJ0n/YYvq906CZZC
iT/1+pUK7dKrBwTMRIE2OQfQfP5LfBssk7ZmFPeQ8w4O+rM3o6agyFruNW7ihauZ9JfuC8NGYLgv
HhqByLUBDXxEftmLSFjTR6FkcKOTCpxsxJJvX3/Llw7IFudhL5CnsejzR6uGSbpZxdZdPWfYIzvR
xIEBnvF/WQXgog1wkXxje+p/cmtH7zxUdR3vSOXp3TSTYxxNaXZXQtilZ9liJFkGh52h7fNVMgel
RPyf7SMqtHrEaCajgHCuzZgutEF4AjJaxsJbvXLWJdNQlUwzXbOPnt+iEG4mdtTbfh6lK3VR56gV
a67qGiv75Q4Ey0MhzVFkFsQd9PzRQAkbGZIP7tHrEYCavE7Enix6lMuMa9H5b4b0/PpnLUKZwcAO
Nsy55IY2KE/zoT8dBbI7SWj6abCp6nfeFJolzYOwqYPiqSsmVNwQKgfWLK2kf+dgAeuhWVLSlzd1
KE6prXQL7kXbtDsfCQ/UkvtqWMNVR/OKi7+9Rkh+eXbQOSP8ktMC7PDPI6Rm+ZoAtG8fHTNlXiqX
5k7Zcr1RheugSedo14YELzfcJqxGd/4voF0/NzYos7EBm9/ax2WDAA7Yj9/OqeNf2dYXqmOPwaxL
y5SCEaDhWSDM1Yq2FrHuOPgpwPG0RekscEczdhdU+XKzELczbiU7x5fesUwL9SfIuvLKr7j0rHRQ
aX6AqIQNtf39P0cYFaYqCdCZOlrS1w9z6/xEVu5alnVpkY1ItalqeoSjs2g06XobjJSIx6n0/Kh2
/DUe7FXEr0ejS/uEZIrLmuyTqffZKgmQH+R6DfeY4h4TgbRx9kTIJpLk33tqyWvj4kuHFxoyeA6W
5D9nnQVhDEZv2YkDzxYNILTz2qOSmn8P7KG8krtfeIEMpenR0tcDAXceAu3WHee0IUlgsjSikLuJ
dQ3QvYw3B3QmHtQk9N5oZZD8PN8NODa0YpkS9yiZwdz1NpCQXCs+vv6dXkZa/nHoA8wBaUo552bB
1VKiolcN7tFqem9XVyNDiUR33w1IscQDztDHZe3sK7ncy54JG4KCi1EL5w0Sx/Mn8xotwHOgDY7A
LVaoP5M+fl67ljbJPKEyZvLX95rqFxGjsxx8KxfT7B5ef+5LH3EjyDBT4tEZmD3/Ca6fZF3Qr8ER
3wf7EfZwcO+MV++xC7tyCyrkxCTHTFzPdmWed3VgjAGNKGU/+ppp3evtnO70YamvnLcLzwNLj8Nm
wHYnQp+NdBnDOL20q+SIMKkVQcw04rTytCsf7vIqvLaNIcYNdrYlG7PeBBFFcsypRx8kHLGQCZO8
khpfWgVYH4hMWPtEwbM2UJnZK6UE28MN6uS9tQQy7Mu8vlK2vKw2QXkDLvVIwsGXnMPqW62YWrW4
/rFYF3cPw748EG2LkxvkNO6mdn7nonCHyYR6m1/5VmyyMoxKE54W1Ldz/rpa/ZWGYUGbq/GN96PV
dGgEqKy7dnVeONsEYBei1sakoex/vsczps3oBK7NCd34+mSJxDbR229N/AgAB8eFKPpdm4zu/9fK
eCaV8S9T/sL3YyfqaA66TFJhCT1f1yncKrHTpD6hh2KiuKQDyoSmeiUM/7VcPMuhPEpBgCB/d8q5
ypVrDygn4Ol5Ktdl1Q5dhX1btPX3kVL0jeYwSGXpOGpY5p9O8+2P+mzlUzgqtZ4aNKDdaJkqVBSF
hj1ByHDLtCJXb5ssJCcbCmQhV4HrQL6s3zS7GNIoaxsdY4CxVHNUFK7/BEYCe04DZkkSzf6IOdJg
JYOxH3C+wHSdO0Ts1CjMz2uyznqYCLdGG4pw+AfLCsilG5ddC2XmZTpfRBTqoWXabcV5mdbFLaWS
HjMro3uXa9qaIl+5CeK1XTmmX3pkA2/0XLfu7dIMHjRn0OjIalIfb3StKerbYVF1FiGk44DAd8U0
7MB0Sw9nWKgHkTW347Lz5j7B12XNsm+pMxplXPtDi5FPks7fFsQsJx7TnozIm1X9mExOPcR+4un3
TuPgG1HOvXWTFStA9MztCdiDPgVhWhn5lz7D4iHKaU3TEZdmOe24mV11b3uV81/uycm+S5NUlCHU
Vz17Z5d9YUVaJZs/wvA/eGDL/MqCRVcEmrFwmWPRcFO7JWaeg9EEbjRQqAV7X5+MQ5N2AXPSFDxn
6CRl+ceSUjutyLHOMagRmcAay5Ivr18efxOxs623YbnAPfgboOO8e+crnDtE7o6naeqqj7gUiPcN
VrOP+djrqIyLcbjFwFXdeJo27V2sEvdIhLnvraHztdApU8Txmzx4NPRyvJI0XPxpiGOTM8Oz5945
C9HGWA+8/Wo+9dIpHpZ1NE96O61ahBNKjWppPib9nw6EwHKrF/yfsJfFUN8n5Viwl72y+lHbrvEr
kQbqEAif9lr0+st7GR020sR271PcAezY/v6fJNdS3GE1BNITVks6epI0+N87ToMpyuvrvLx7WQeF
cmvTygAIf3bD62OTBiq3xhOS0h6KrJrxwWhMc08Xyf38+lJ/sfvP98OGVqTLBuwbRZVzHHrji77m
NPYnTxiFFRtuNj0FU1qivleXTbkLlqDLdpMYEAQwTUbhqp+cdxZ795Pp1wKBTjvoRdShoPN7rsba
DftqTBCypQqu4sVf2ifsLYJ5t/S+OK5pjo4isO3s3jIaw2YqLwNogIas7GjmmxVRURXzNzViqhEx
aEu7o9+vU4Cy59Q5V97zy1vG31B4zH63+Snsm+ff013nMcerZTwpAkJsyqL606BKflDrUu0VdJXI
q9S8e/2NX/q43KMbYGfjx58TNC2zy7Dm8cbTUlTm0XNkhgwckp15lr5N/nG7rekSQfKjMGT6Rcn7
/PnsKiNaGmjrs6W7qF/N5LaZzOnNPSJWAU/lbyhU0vCzU7FC0YPYbnTQXYw6Vo3RxIhZXaPVXnht
kJS5VrbMB9LL2ZkYbQMFWSPrTk1KUF6Ad0epkEZUZ+JamXlxKQi0PI7pe+yQ56+t9NISY42qO2m1
i31ToevhrMNLbCutuxJRLrRSqWQ3gRDSKTps52NlJCvazN0SHciDVjiXmPE5c4pUtzaJj3PjDB+Y
afTv4GtmeQggZbOgA3O+S5vqmhfxy9KGKSl8TbIe0NFQcJ4/NtetNuRB2wGt1Nqjgx3Zew1eqqB/
U8IRS5e22zdySW9K4sVOHwftyt106QdAQN96ucS8F81NE0neKQ2MFocwQ+2r3nPnuC/MpYoTWY3f
Nc3j4Y0+2Fecq70A8H8F5/Ayvm/NoW2MQgLIgOnsAsKvZV5rWGEnv7FL/IBxt1Ao5e5fDwAXVtmG
nOi44N8ANeVse+VzrvWdCXDbDEYDzIbT3VSuPrz5VG6IXqaPDJsI7OeYicAPJnOh/DzV+oibGl3v
SA+uRtALzwJOjSkA4G3GneejYpgXhcgX1zrl9lBvGNRxxz2iXcmXL65CJGOUylD6hTQZQ0ja3qKw
T2LTjl8zQ33MyeyuXbuXltkkaZjQcPS989YtiliDg5cPagxV0d93k0jv1jn33qSguQXlgO297XA+
vkUm8fyYeXXjFSMqaKel1Bg3OWV1P2qz8fj6Jvt7dz2/11lmgyHzNBfAtGUbtFSCmX1q9Cofd0h1
ax9MRwRx5g16pLl98LDMctN1k/OuR6D6l62pAP34Nqt3aVHK/ThKY2flzUQ9MS44UOberkO5ekd6
iffFpOpdadtir7qk2dGHU5DZWxU2Gx7I0FuMVgaZxhL885Wg+TI+M+ymgrcY2iFYd17+Tp5Flu4V
5olZwgJ3FTcv/FB6PEOumr9fWApVFaSQaK2D7DonJox1hvi5a8B4UoH/LcgxOGkI45/MNNPi17/Y
y2SER6EzTfeeZuALQuAKULOfqX3YfaLakfIa9w18taeinUXoVr77e5XteiVKXHo+wBAU9YQ7uBdb
SP4no01K5S01toZ0AZfyZp1a586BwobdxmToV7oWfwHPz7Ykw0+wahvB568m0NnOtxpTk2XnqpMU
jfuLJ1rX27FIzJ53WlU6Hlat5YZ11QbDLnEVsaTwNW+XtaudxZNa1xPgMOubORhufuoDhDyCbsWb
sg/o7YdozvknvbBh2wAnSf4MomiNmASwPQWYKeph49R9u1N6SQXYVCassBwJuSoczdEMoozFh1gi
MJ9Fleq7INKcyTL3U6eWj69/6RdxhhKH1hBIAXYWzYazhteg0y3HBW0+WV6SPQAJWclur3bkX3xa
eAnQjyHUunBMX2QxiabnfQUPAY1829gj65XetZAW9sh2X+XibYnk2Zelc0dPFFwNcfq8hSc8HYcH
zc5OdqUjA6KbfWyURnbIWtvMInds1IPeqek2l7m105yxwoSlqaMa5YQrV/hLjg1XONBxRrubqtiL
2bTIsLU1UcM/tbi2fqC8N43QA/p7kp5R5KFAYLA61FXv/Ox8Y/7k1wi2IBo/QThH7MZ+0Br0ut4a
sPhNf9ETZK8MSM7rjEGMYGp9r8AdZUl35TCZ+3Ku8l1Bk+MKpu/C3gIKxHeArcX04m/n6Z8DnU3L
6FWlz1LTivPHuGT4G1jZlVh1YRXgDBDpedNbPbz9/T+rwG/zyMicApmEEh+MEV/S3pPr7vVz8jI5
pkWG3BQXGbhLnWr4+TIAW6ha2yXHG8zJs505WXjl9QMmbciBkg/jSLF6mFcF6ddArU4eFamv/VyK
pXmEN7DYb03c+Dng4ZiwAnG33HNl8EIqrnVNK04L8ve7Rg3yMA/ttQnDpXe7fbgNT0QqbJ8VbbqU
vYa1UXFK1nbaUWOr2xZLtyvBeHt1ZyeWksMKKG8AExAlnr9a2lOJPZtJewJUn8UB9fwO8H5/i0JL
FVVObV7ZMReiEWRlgN5A6sjxzxvHmDvq3eoirKHj13abID2x6+a1em/jNfrWbBGK3VZgM03YiOzn
XRq1aqOvVh1Kn+nVuHAE9bFEteJKEL+0OSHFbohPG1VVgt7zN2iqmRIIib0TESOA8tXb8lNauAvg
kyVIf5lBXeI61I0wG8w+eD90NKTCMZgbzPlUYVwzc3+RPtDVY2My/wUWwq12dpPX9eDiBzfL0wAC
ZzdByfNxu6mHQ2sEMgtH1gT4YNnXKthL63LDbGoJ4Gvhoz1/Db4/AIoOtPKk93gI+Xgyx5oa9ajB
K5zGs7G27wyNWuTKfvp7DM42MLx+IsMmH7bN5J6vm6xF35ojZoap2elFSGUMKrtMDOORXY1lZ+73
wwPO2r32OcVA9idqEQ3GgsJ2f2qyrcodxuDVyajcFcJPB8wwsgpRfjNLqT05zB4+F+PaHBJTzF40
MHQGxoBmpYfSVWZ8Bd2ffcdGDG0IBnxlrNV6IW9QYIQ9NODHJ3e1OecL5tSVWmOSrOJnL316ahCG
qzu4lQhSGb1+nFrN+YS7aYLtHo66aejjn34P1ii51RtlTFfuoQuhhdKWyQPAVMq189ZTaaSY4eHr
iFaBk0QeHdZd7dnXduL25p9/GSRCuH+AdjM9tM93RDnNDOnNKj/hQzf+zCAGfQIykj32tbTb/TDr
pQi1tlh/FdJ2Q8iZ7efX742tUXH+A9ga0KDQWabAOtsayBLgQqb5OSovKVe+icmfCINMVb+YlA34
i4vgKPphScPV1a5Fn5fngbBDYmdAhQKLd84xx3oFztNa5pu2RRnOIr+xzd7Yr7AyQzFBZpKo0L35
u7L/WYs+IWIw4GCfn4XSaLl9He7JohjcByuvoTtJkVwzaHgJ/aEAQsaKiT6CGsTXbX/9c+3XWAc1
YyG6Uztkwc7Pu6BCxHAafzW0ata4nd1R7h1Nx07OxwdAhnq/WDLK18lPD1q9JCQ/CAmm4YQg6U9f
BGLcc1lUI/xYdJ35Y737PtmgpK5Ei5e3D8J/cK7BjIAUQK3j+Q9PAkpbs2HokbEl9knQ/woy6yN5
0TWl7YsLkSb4HDIGl+ddSmvA1lULOpq7cPHHsNJxVkfXMjlhf+i/tZFAJsKHQDCBvUaSc3aFO01j
C4nGxklMvn5SpdBvjQxDpPD10/QyU4D+T14PCIB+Mons83enuiwJrD6QJ5FrI1R1aHIhRqL5rpEA
LbNcs65h9C+8xG36A74FIgZovbMrpcvLselmR56KHIWTKXAmphCzuVsdfb7ycC8jIg/3z1JnyZZa
J6dZaujkutN28Wo3WriMbxeeBHP47yrm81e4iKHCmd3DkI5CNNJXf4w97ari4cUPRcxz0VJg/523
RdDU0YcEc8aToXpr3xaGHWP6a0XQXP/09VVt5Yuvjn480spgD6G+PH8o0LQkezbL4WLQ3nqa7HaQ
Jv0rJ/dlLOfV/bPK2QfC9BZfOoYkJ2/09D2uU+6+bto0bukxfCjwnYqBlvS3sIneDOUgndowDuDD
HZqb1tm+z3IoX3IK6pMX9Nh2GKUbm4v4+vrhurDV+VybLCzVM2nU2eMJ2RUWDSYebwr0aCm7/KbH
NjmudTPfvb7Uhe+FVBFpGmqSyCH5Z5tQOp02NwA2TspM+x8lGf9J+TQh3r6Kxxentc2egJfwfFdg
zdsnXcoqSzVyCwHj2JKs2nt6+zJEI07uJtL3wnjHkzABRZKCqtR9I1SOh6N51pS3r69y4esA6Ka1
jaI2DNxzITfpCL/xbeaDZTeKz8YUrDsZLMsjktJvr6g3ExJKdnYCvaHzut1qHQ3fVqqJOvHNwzj4
3S5B8OPKaXqZnHAt8fXpD9BNh+L1/Os0pEMCdn1zUnXlfBn9sdnLfiji1ZQ1c1Yl7zw5DleYCRc2
HhUmaYkNmwrQ2tnGw36z0ZfAbU5TOtrvXGkukSfr/EpBe3EVNt3/G3mgifP80USl5UNpLs1Js8xm
L7BpDX1djf/DC9zGqtsWdyCBbjvmnwyodH2i6UwG5GNb8qFQKyNuMS5RXnrDfc+7PWyertfEt7Yo
8Dyh3Vi3wMqIpxu1/mzVBfPa2l0D0FBsoKNrqrwNE9mksTE6033qpumtAab9zpj09pAyD7rzVNs/
5W1yDQFx4Y4hCyC9d7hotljy/Pm9BeMWvU+aU4/N6qNX2+LQ5mP2TY52twd34V/LPi708/iWoFVY
E9kz+sfPV4T1tqW+c33SSyyntcHZmd6SxcvsNrtCK/0uRONNuxejH+xkYc2hpZr8oPuzOUazTK8E
0b+Z4j+fgkYUShr4/2xq6IzWz3tArtFq5tylzqlFQDecPTvZnJlBPvWanb5r13KI8KsPHvN0th9d
Zcm4aFH2E5k/PwE8c0OxBtrbEsG/v4k7mGH1ti/pkz1/RfjOKz7/5JwMnUKnyCB/9eao7d8UDP+u
gsoagsGgh0HpnK3SSDN3O89wTyVNxk29wd+X6CTGyWAZV+LuX8Ln2VtmOEowBBLKROQcOS9z3RjW
JbFP8NvFvRorbOtXUuAuEq2dPWVDT8WMTqP/Y7J6AOCtjVcfqjtTm0bzuOI75g8iizRt9lXYebL9
iatQJTA+tnvscTXhPSyTiSZplQwBZj+4FBw1pyt/L6amP6X4/pTRMggA7MVSOWkEFnfx9r1XS6YU
XH0qahszuPW9GdE3ZZlzASXOT9YQYrBUkY0chRE2I37cu6q3jCJiAFN/k6vf4USRzOtRlWul4qJA
vtOZRPfBtMfe3Q2DxQAtAyByrUI8JwnQgCbm0+ezeUu82HOJGCn93F4kmmR2NdegKGUZ3HWliRk5
VYTaTV6V3rrN0kbzwunaVKHq/VoG1+BGW9L07MPyM8AaMZNmyLXNgp5vVbqdKbKpgXGqOhO4WWNn
OFIoo260PaLMHNlUYt7OBMEFzOjYvfEDjr/1RpTn35cBxoH2IHc6gIOzrYxMgagzIBAnsSj7obBE
+zCi3nBlFLH9K+fPSqkJ/IY2BFzGs6oclMYw5JrOBH72m71nwgSd9To/vH4szwPk34fhe7Lr+A+G
LWeXQwWMdMJj0zxpapmzQ5ArwzlMyup/givpvvh+b3xa+Cwdptid+A7jEY/tcVHZFwJn9Uhp3Obh
67+JYcv5sxMmGctv0h6MYxhAP//OAmVCH7Tpeuqnqf+m8RF+wV3OHxXgh4BeV9IjPRwk8w7P4VmG
Ze2nEoNkp6oOSSXlFOpumqW7RHjNSsutt6Y99ugWf94LkKhlStcxMotJqzdTMJ05n2Zjhuza7UqM
sLzZOxhdqfJYd2bwqIu3fl5HiWTtZA7ljVfM6oM7CqCFXYFydeTA+LhvpN4WNGt1+O0Fu3TEz3vG
FUuJIBO7TuXJe2BWeKd0Vt/fi06s39xuTo39ZOcZ2J2+RYcMOpMG9X9dxzxexrRFwbZutcdl5Z8N
i9Jm9KUsrJgTh47NrutSkDV9b/g/60AhECUTaX7oeGx7ZyHkUYeAK5IcT4agUXG3DeBivmT+BcsG
5z8s3olQeu1W6DLPjVpgU9n5f77fjhtizxs0CnW/v5M6KD+QLC4dr8YJxietoncaUnkMewnmookC
vGWtXTZ2ZY+HvZSPlvKEiqXR8YLbwe7GyCIcdiGsgKmOa7R4xsjPBjpZjo6VRlAGxvvenJPvRl3/
Vr1pfhIiY86qavCluqX6/bro7R7fyRncPT44j3buVe/bopueEubdX1p38K0D4qbGLbiDjt3hJtlN
5/bjH6x7rHrvOutgh0FQihVw7dDdp+mId0OVW2hTl75P5WRrRW8c/TmvkTlyzPxQSUGvUal2mQ/C
Maef/mJ3XTS3a/tFn9bgRnh99wv78dkMO2jtYFuHqvvu+EvDbkzG6rHspuE2Ma3+l+jyYojcoPSB
Kzqr/rNaDe2uA41mRvXcLXcDo8Svg5G3B0akxDY68LUTb+hxEQm9rX8wUae9oGWtd6KtrIYDSGD9
obQ0hA6lEwxf9brNf7Tpst7nY7N+VwgIfFwwM1nDPrdBN6+84NBZRIUOp8ymXZa51W1jF8ZTm/VD
jVpI4n7yOQdrOPT6ULIdTOdkLovyI6Wm8k6mbv0YDFiYR0LibR22ttPgxz6vzb0qcj0P+9H2HkuI
TuNO07JEI4euU/tmKB3xOTAq9dRKPfmOTpv/KBUUm/0UeMUa576pfRmGEb/2qulqFZl4cdcRG9lU
HxZGPB+l43oYpyVZ0UQrj1Qc/N4a57tUAFyMq1qNd7Lo7C9rbQL1nXHIJZMBv/J7dlNQKQ28q/4m
LTpDPpa2NIY7ZdbmD2wFpicHjFoWG0uLooBnpHoaGlKI7mEabP0RhedhA7lowX89UzQnYmrnG5E5
zR0eD5laRbR4dVC9L/ARbri/VVmF+C0v7d0i7OFB5JLfN06SKDUXmPTFqBhod0upV6ieI0BAlqEy
6YaD08At4V7tIkhCaqc7ebAiiliuLTJUa/cJnRzagl3hPC6u5v5EULjQuest76mY0vpX0drsgwwL
RYgbZTMytVa0WY9DnWW/iilR6ce0b4wnffbtDJtpmFVhYaD5cDT62SX5Hlp5h0BRS4rZ5ZjQLoNf
iIhJ45BFCv2WHyb45SUk9JnfwTWu6YfMMWSxS6YaG75Fs3uwW5ks380G2MKHTUlYPxiyT8ao63sv
C5s8LXCu74MkFNKZxa6oc/8317xq2ZXTctOPlJaR7lZrEmGkav4xJjXOe28aNYBEkKbqn3PiIFLs
JOprYWh5Fo+509ZhwINR0ZhJ832Abw5UFQZgDDk/+F30BWMQaWWyjpJmVipMBqd3wqAV8BoGo2Pi
4i194MZaU4kpbOaae8DKNJSBLIQEbmyvHbqQTcl+lKNu3VhO1wwg2Sv/P7H2c2TC9+gipafasfSr
6T8IvN6nXlfrZ5Apmv9+MQPtq66XRb6fZ3MQe7Aq1RBpeRusYWV24wqrtSXQp3ORfFlX4NChGiWR
eUgK8MwLzNxPCU2Gb3k7rHdlunKn9CrnghBIAVI7zkPSPLnLIsubViijuqsy0CixmRfz+7GbIYWM
tZb/B9sl+ZyBTT/ZqdPDf0lRyQ9BGBtfzUwGx6bTuIa0bs0+4vqipbsMEA/NwFa3gKoPsx2ju4d8
czS1VZOdRiEadaPBUu7uON/Y00yGmJ13RT8uQQiRN8eDCZ2NIMRGxf+6lpM/R7W9tuTLa+LfVJmf
fhgqq+vuVxT8651bAGeB/9+kE19UuiIatNQ1wwb6Dic47So/BlBQsbMLsryDP+abp0PG9bTT+qrP
3vuGAAuTBtWY7waeyeRDNsUc+Uu+fkwdSBMk872dRyLXTWTQs2F5VwpLAhoHQpvHm8xPHsrcyP+M
JolsmGtVBpusXQ0ydn9wA85m0nxZvaJrD4tKtGoP3pSbXna4PkQYk6w3QcJk930FuasMaz83rEc7
qbSWbKNss9ugafUbSWN63/quEDF/miDgOjCxP/Sz1+qAj/rpV220+V06jEkROikclmgkGR4oUFP2
61Soosfo1EHDDgM/R0VaZ5tfOntuAzp/zXpnA7ituIyC1T0gcVq/l/3U1R9FTzMKQWETeXwj6TQR
TnymPkzWCYQU84DiXgQKwxRvsrSnZZqyb61I83s4wZYb6UjF4M4ghVtGk7C7x8q2Oj1m3iICfqWx
aoD1JsOHE2NON0h8223EZNv6A2d1sHejh2nDYa6Xxg9Tz65veqfmFTdkKO8qY6y+BHTP8XGo7JXz
lnruXVDYOf9yQ0Ecd34rfliaa/+xPY2BDxFN0z9OfKqZ95Fpyw77T+4lOip5GzVLkaRhQmAKwnra
3mKd1IEVQeSZfleZnP4kjt31YbNN6ENggoqBr+vPcaZ3/YcZY50ilMFafmtsLZ13Mss9KN51MC83
Eue9zwtF4hypMXHEt8TtK3XnLcx1wzkoOW1o5jQ0T6gCw9Qv7Kc1yRJ0JZSnixAZ7Kbb2QEOiTFT
LPFBFUHxYwH9AydCTO9qgJbfixQOF7KiXRcOa5Z/TFanEVGVKYvRSTKPdZhMjfOfsAtwFokzaGao
lYPxbszGtAu1HnG1uB+yzQCgWMZb2iLdhLpZVlv7VWzKhy0pSx/a1VS04aAbqRO72IZ9LvugGG6X
qlp+khsV+W7C2e9Y5alBcbwBM/AYGvJ7lBZGzHqb0ipCeLrKgMxUL79XhAuyEBtgu46zccH9N2PY
MIRV76aPuEKKPM7zVDuM7mz5OxqJzsmpeq5UFKjmJprzYb4t9Q4LEd0tcPcYW9HtJmyMqgjSUVfH
epKo90UaLMWOf019VhBK2w9BLkns6gEFqEjlGtvZHiQCs349JyRv5ZSim6o5NWB0P/kqsE7NkDVC
ZC9MstT+0I/B9C6dm6wPYevRjeFK7e1Q1EbBLH6S+W+I+bKL8840jmIEtxQnpZVwXJaBhEHTGnQi
4Q1P34CvDDZ1vF49mPbEv88YpUFRpyo4aFWGU9OjJRloRhhsKC0EGdKhdJLOSt40pS/waQsy/5tr
ZY4Xopm+oPSgluy74Wp1Dx6gDbABsfFDCu0OXfrIsybZnxxpTw/FvFCIF1wlNFbSLngs23Xt9iVl
X7dDzq/6Vc2Mu2NLZUF9i/JR92Ux8rqJS4HF0I9lWGv7YPWCSzRt/bKJOoECWRjMvlRhpbmYS6FI
wQC6minMQ65cxyT89tVvaVXjB2SRlmRXikY8OeQ/zUGWkzY/DkYRfK+GIP1NOV58NRzJiVvmBa37
NPU+iVwlP91uCg55AHNoJ4SPn4yc+SB381Qs+FYJ9KHjvnXtJSxFRpwD8JTo0Vz0K/Siipccr9ak
nF0KVwssAm2+dtcgCZHGU7m4zf1o0sOMqAenO9qdm1Dk6C6fbPywmtsEzXD1blXTdD8pb0P6tBZH
2OWme3D83lPhvGhGCtSgE8lv2y948lxf5/epVrQDVR26eKGVI0iCcYEjPhHBmVhzGnDCmYzSGkJ3
NtxfY2LIA1l/ojDhXrTPnrL8/B0iLRgtlG0/3puJIgxq9Ks+mqL3gkMPslzcNHZtfsILzn5vdYHT
//aAdJlxofXoz1V5Vn2qtJ7dJaAIWjslkjwhRUqa31pV09NUXQ0hqgaRzE8CuOvuNNSPuluED9w6
HjpUkh9KT7pfYfAvU9SQDSch5Y//ZSl57WFKF/OzV/fek5OnuR4Glb98Eam/GpEoGCuoYC5GNsVK
zq+1SSeR6vg/zs6rt21kDcO/iAB7uSUl2ZLckjixkxsiySbsvQ35688zvooowYIPsMhe7CKj4bSv
vEVtfgKlUe9qV+2TzTJr6k+nK5vf9ZS1CCTrs/VgtTZUU0+fJVGbeC4MGscuf7mkDg9AfQgSofCM
OKqWTRjdLpA3brted7ug0pf+r5DeZ9jHFGG6V3rKOlsD4wp1YyHK0UMdLXvjSrl21T2UtREAYNAJ
wShKRIYsZ/9TrlfwMwiHtjaOC//foazHWhbOZ8oxU7FkYuuZeWMRrfVewsZJ5mtKerL2sioBSYt5
RCOpYWsAkE/HpwCDkF4FcNm22zpIkRkOikjt/5uWOv+gjIScKzUgYINvwGLkMU7HirqixCyuUo9q
axmf0Uuw0Fmx7FvO1DWRylUXQA6F5DmzAuuLd+MZeFBWZXIwzse+Np5aXZR31C6SLRhO7cfglVfK
2xdHgw4p2/QWFcJVzdAEgd3VkaUdw1p/zIW0opopkNbUXm7aen55v3alnQ+HNhCoSJXyM22/tf9P
3/R2I/pEHLHTxRjdGopI2YlmzHYwp9V0o/RRRBNa6XKCCcce2kDhzn2Jc9N41QhjJ38I7Vy9b904
AozXLNOrZuPT5MdlFF4jDZxvMDAgNHThbKlolqz9egp3FpiSjQuLDk9+JmkLRCioPY+K/rEGG4uO
XDr1fcp5YAtoNKz2l6sYsexEHdH207ZCEdXGcgfj6f3Pv+pQvo2CA4TNLmZKwOFOR4lDJ61mpZ2P
NuzTw9y4xuNoVpVvKXr7jA2Ttum76ZrE8nmlFnV2DFygJwBuAm1wOih0Aq0r6no+drOqBaE2DoFH
2WPz/tQujQIojqKoRRsPXtbpKG5Yugul5vk4Om5FCOmZt0W8fH9/kAsbglsAtR956wHAWE1lkKJt
ZtLNRx4D9YhWQ7wdIVC8YDMx7P6PodAggcsGYYpe2Ol8mlnt0oIs64hgaHxrVcv07Nq47AwGbcEr
FeVL05LyQuxBuv0InJ2OtQyNkyAvtBx7Ms4NXoCUuOql3DJUemVabxv59NKGOkB/i71AzxUa6OlY
rZs4RhEP2nEaw506pHeirb73bn0f5cqmDbOtCBWKLPa4UZZ4Nzj6nd0XTyOJojXqn2ojeZqt9BPF
WvpNHVpMTjt9UVvvykKfHxROowo8nnUGabn20BKjlULLTOYj9QnvSV26/DkCbfoNHKn5PVZV+7l2
R/KN99f84qg0NbCDQBqJx/7022hLGWOf7kzHHG07BNcXtfs2IL/zw2rL4kfq1OXtMqcgcd8f9vzo
gFYFqk6nlwkDyTkdFhet2OqmceBOxoVY62sYX0V7rWFzfvPTmeJhlLB7iSCXTY1/ooXJndCeDnuo
8ACntw0ZIDkFudIzBSfz8xSGHxTNemup0koFwAJTkw+6erL1LCTyiPB60ZKiu8l7ipFe22hXrtSz
jyd7MTB7wd8DwoDaezqtzhQxSGmPZmpexDutGJuA8Dz7GAb1bS7oZYH3xZYF4eDVKHjolFUmR5li
7HNirW79ok2H/2cU0wUPwLsHolPuz3+WyI3c3qkryzx2mmi2eV6r2LvY1f6D241CGGxsPAyAXYD9
Wc3FIkrPjEVzjgnQ7Y2dZUUw5l5+ZS5rBoH8ZECFQRaB3lRBE6xeVLNwhUdLyDmOpaV/NtoC18x6
8Qi9zerGchGLjxcoGeVk6lsvT9ybBvubmzkFe/7+fM9PNWhpCquglmGhY459+lVb4v/SKRHcI2yf
cUkTCMnCFwgfajWlRcfdggKMGK/cYGf7kpP276ir3a+6qUO9r8BoEcm651Jvnr0uan69P7VLDwcN
Xl5C6Vt5Bj6i4x721BHw4nTn6Va3muIm7JTwxyyW4e/7Q12cj9SMQx0ZjstbT/SfvTl3iVFS1tWO
uqKN5OqWFYThuFwJw84vKb4a4hFSfhHuw3qt4JZk5exgJNyOarFdeivap7TfkkB694x+o884Xvwf
EyOesDTwAzTNV/t0KtK275AdPWo2rvVNP37TnS7c/B+DyDyJyO+NwHK6B7OwqJoIi8tjg2lDQC1c
8WMnK6+McnE7sO/QGWUufMXTUeayyumBadpRaVTKJ3SVNqQc0dZOrOpKHHFpoXgh2RBYTBOLrYbK
cJPWjYVDNSpO/kUNjfmQQYR8ZJJu7EeJg6/p+59QHtN14ALEQ/bbmSLJy+nk9IrT1k1Y+7qZZqOF
1043VMU9Uus2DwffmpL8W6kvpR6UGqnxldEvXCKgtQlwPQMxf4KD09ExhIyTEErvUYvS7keE1re5
08UQ7VRgM0nQtoWaB7VpN1fGfYszV9PGHILLlKOnw8xbbc+61bDe0LrxiKdq/py0MSqKSR0myVZo
RqPelEPXfC+QrRFk4HEG+cQbqk+mVaKjpcyS8ZzaEYzM2CuLWyQmLRAbhlkjymR58yuaO4i4ja7W
x5vONLsvOSDkH2mi278Qy6CHOpdzlfptOkbhfVPFSJRFLm3ljTmoORJOzTx/05UmPwwp5a3NAo95
DowiNH+p0WRN96BhanTasdebfWNU2xdK90qyydVx+g55gsIEfQHd3LTRTDl0iWJUBsMMNHKgtnN/
V1RiFkDKnfg7+laUBC03Riu7HA3UEM2GEnJOXUJs6GVG3x0t7/NdiO0RCqFdanyNx2qgs8F0bX+c
JkQ7DbP70Y1mfOsWki+FRF550GsROpsF8MN9zsZRjrM76Nl9Myreb6GExn2NUJATdKEyfkWspLV3
yUL2BIvRqg8kQnjBzeghJ/f1UJuvXpNQA9SHTHsx9KLo9zrN2TCYSq3+VGRukfoqJjq/ss5wihut
MileuiqONH5da9NXYhj3M444fXrvzmWt0UYppsdpzmptOyhIHWxBRhiG39MavuZDcuGC5xmxqETA
48UvapUYJH1Oe9yALJ+yJXZJN7XP09yxBd4/xpcOEt/Sk3YS3B9roJ0bKQjbDcV8rMVIWRb+xw1C
YflTUY3tvVo6gFgQ3b/yrFwqe7CfHUiEIPzA3K+Or5FrdNXjURxz6Nn7efLyXZ22zW9j0uttN3RZ
AKVK3bqtMd/T5XZ36GBGt55RWp/KrpgQVatRinBVrUbcfKk2pj0q/73/Yd6UV1cnnduF8B+KFR3g
tS6Wo0Z1bmaNOALHq7+ryqw/zHMU/VL0vg2WMfmdGkIJQppdR7ZetBWTOTx4RejtBxyoaO+5Nr1V
tQyiqNJv3v9xF6572EVUGomhCLfXqi5d4hDOJRQuAA1pj9lU658jVZdyGGr/Ghte/frh8SSEDZsm
QmE0a1a33iSAKiq1TvRU51jO6qVngNeZwjuQE2MF4DCKrkD7L7ydFFGJpRAMk6IiqxG5UayOIol2
NMP+vyxzS/CKebMpnDL9cMVPZyPCi5AEPkmZP31KVL3oWGbNPOqD5sIQy0LfrIQ4FEvV+w7oqCvj
naN6Sb8o+MmqJpUM4ImnA1pDRDGDttHR0oG31Gj+/KxrlYq/QrWPLF7RdrUWmQ7tv9S5w5QwP6ho
VvyKG9G+gJKs6EgpV1UVZDK92u4AYKExonhMpX/NmZ5UoELW6JhEEDofO+6zrY0b2F8v7cR3b3CN
z8qoNbsumtw9xmc93gydBUyoMsq9OxntQxMuafbxCIrVB0sqTUOBpKw+VTU2LRZ9sXXMRrKEtqR9
4miJ8IEOXOP/X9hwUukZCS5IgDjdy/v4n4CamRsDb5x5bELjt2rl9u3gWS9mJ7or+d6Fs4vSqCxv
MjUqDKs5eSJy0wwN2uOSLPprWs/lva5n2wQ49XbJtfDK0b0wrzcWhizZytR8Na8arXZjhDd5dAX1
2rig64pUzkIHW/2g8oQspzIhUJjcmSqh2SoIjUKzgFZcTsdhBmtRdMKiVznG204Lr9XN5K8+3a0G
gS5ZAuJJpiR7nK5WMsjvFmHzgsindWxpQ22SZmivXLPn385AE5b9R2mO9VorWEejNnMJifHogLq6
qXrh3UIr6XaeKKor+emloVggit04npzv9D4B+MN4/bFYkIE1MyQ7LWxsghA86BWo8PkGlGh3xgK/
+2bmffrtRAXEsi2z5bjEnfbZMoW3Q5IkuUlN/GuXpQbc/v7rcWFub/JJksNBBWKtFjBXcFjSyp2P
+CrHrU9VRb0pjGL+XsegKN4f68LGwGCZ2jpZsfxHXnP/HGP0pjQlQar2WBdT9Kyl43wYk9q9coYv
INzljBgFWgYVyjXzTFTWQNPYmGlKTTrYjCb9pA6wz7y41AJB34hkSLV20kr3EOlwxTo1/KB5qSzE
SkA5mTL9N0zGVxfJiJaknStiOY5UUPez46ibuUDKOgbo/vGvSqzp4YcHoB6Q+epkG16kORNI1mPY
V8rnchy/ENS0V26qN0Ox1aGG7iKVxIh5YR6tXmJvSiLCfHs+Rt1Y3cxqnXzJAVwcOtfNnqwWoN8i
0BNwXKGAkA6tjahqHUWWfLgVdKxHP0br81CDxkVT1/Be9TqbbidDbT+FNd3/Oc0RbZG+13mlR1d4
ZxdedXQ5oCASJyGzDCv2dOMVdbKgBZxN8GIEHX/869HDBmic/gfxHF46hCMQHFUaqtPj2IJbu4FD
pv3V2ihy91QKwu5YTylwE92d7PHL+6fiwpG3bIr3RFQExcjNnf640cY9JF3MGfqsjbqVnTQ3xghQ
KnGQWUxDR78SvV0InmWTRooBsjkZcjUgqsSwGY2cdk1f1ahe2TbAtRT+zS0kjKEIhsHFR2tpM695
mumBRDCXpurGCLOpuuviUPulgE/5Q98eEOYsJu+1dyYSyY9/Ft5iKPTchiikri4LAFgmhX5vRvk3
8Xx9jBJfE/PzPGTtVo+1a3rmF1ZBliBdnIyoXSCCdroKeBWpdgxe6qgvZoPUPWLcTRQm94aXqp+1
Up+C96d34d6Fd4l+AirqUgxN/vd/7sJoagdAVel81IQoAt0R86aMkgoU/XjNuufCUJKlCOOSWiGh
0mpqTqqYootn84izYk0Y4zTArNtxr5RTfGVWF254gABc7fCg4MmuWZGTGup1G+rm0W2yn92CxgL9
Wk//9f63uzjKG1eayjnyVqsNDOXLDmOTIF2r9eHWIBG+79vWeH5/lPPPxl/tyvazRM6ab8fonxWC
SFCkgGeNIy5CGSCXCMqWRDgbYe5eybnPJ4TbEAgVKDJvUoarCal1bw14qOnHskrgPtC6RdG8ba6w
R2UZ/fQKp4cpj75UwJDcvdMtZ8/qaA7C1Y5FWr+4cXwPAfcBr5uOyhLqYPns1H6vXyO2X5gbYQWl
Jd572bRbPU9WuSgiR+H5WOZhtWlFN2+m0VY37y+W/O2rudlobpO6SV4b7+Dp3EwwXEmp0egOhZmS
idaHxDYmpLn0nHqAtk1d96PFcPpn3J7AUXgUubrXMJspJWzQs8zb14k33VMzxE4bQcIrJ2q9aHIU
j+wXKApoCxbudGIRwPZU0/GOLES2gNK00/anDo/xsdT1jsqkstiPlZ6WexPQJiWv/hoF8+zx5Bew
/VEGh8El36jVL8DD2yxLJQ/3TmWnA4guAxprNBfmHgl38LJdJG5c2Fb3/TCVzxrGnRkFOM3+BkJ4
gm4yOI8tLKErC05QvFryt99FfCd1YG3y9VVEUtlKgmalFu7DelC+WLDEen+kUR76qbYMRuAgwdIe
nMJEvSnHdA82SJdht+4OQwPRrNRghOZdhKskgGEz3vS9mSCSJYY6453vrT6IFL2wNyXCJz8zL/a+
KOkkvJsFLd+Dllt0TwdQ5bWfxtSVYTR5yn0sMTOBBUiz8eGEqDA6Bvtnbml2jsB54toBgsJDeEtE
oe6hs5jeTo2cVIfCCtzhNjQc5V50UQgo1yGAAoM7V1/xIfB0f0iXEOiwGkONGZG02qhC0WIgkemS
B1noOhvNSLtqYyieBZtNnWttX6RWfps0Rvy5bQbtU23Ww4Oe2zCKhJm5QVfV2Z9ao95BzXdpUz/J
EQzahrWSm5vcQyqEikdrQctIBo9GYJ1kX2ozBBC5NH3l+YWecDvCtxlkhbCfDg4axhkOJBqS/FBH
HPXZLtJkvHOXBDFOvTOnr3HSWFlQ1KY++0lUJ9+VLhkS38l17adrdeW9EcGPgRigY802ukWr0eBv
bAHPfl7+WFFu3JdxVqM3g5vK3wa6AUjzyhrvG33R8qCy6/LY5UqZAc7FfiXo0x5jL1zK3MAr5/QV
wGX9dbHm8EcdDjGEv0jJdzo0jXCX12QkQdgZZYxHROQafuZCl6vNSBsQvaZ3uEENev7uLIb1H25T
M9dlOAozsPMJTHPi6GLnjWU4+tAyYBhQis8/5TGQyaw3vKcuw0x9Kyxd+VWpoTf6sGMM6CNjnH/t
erjhvjH0cxeIKtI63wVIl200KFOPbV+n/wn6l6+mN8DwM8KptTaVUPH47j1lCHf9YqK+6A59Mwba
oC4/0M1BeRNUePtLg1CJmG+diK8F8DEE0mT/ZBMKZ/kxo2mX+l7e5QURFsEzbmseda4mHvVpR7Zp
5CA7lOiJaHGhQabhYLltqyKPg8HIqvvBzapnYQoLhmQ4L1ArQiUZAyUuu5/RIKAMdtmYPzVzu8D1
bLX4P6saNGsLptwIA6Od2v9yJFe0jTOZxh/Q6ZW40TSlPMa455XbxOvaP1lRRH+7KJMeAjgOV76W
KtpLaobVD6v2ii8lr3McdGWuP4iinF7hl/XP/UjrAM5jmkmSH8glboYsrQnxLQFdruVMcHJE0fpJ
NU1fetPV71KAGa1vzR0s2Hp2lGXrsBJj4BZRauy0rlEW3xAVcE0FbsE3M0nyv1NmimELIFx9aLxi
LoPONavXKGzKxqe84rZ7vKjdX27juA+mmYdf6CFB1aFoYsAWFWLoNobRZLCdazGlWF83WUTBHHDY
HWaL2FZE4JcfVHUSykatPf0RhxeuuSRune9OqMzjtlC07HFotXDZVqMxZnhgxbXYsJow8hWvtO9D
Ogzfl9H4PYE7r/lkpb9klpTAY1/9BKgj0mDWy6jzOzwCnhK1iL6SoI8A09VKV3y8EapopwC6L++s
Jkqe4ClE8BSGsGh8IM7UPBs0XF/bXNX/jKOXtts2rKIvcyIZQr1RDBGMqDl6gdJARjNXsQZvzFQU
0x8Gj+1SaG76qMQKSoiJ3UdfrTqxakipCfKrVd5GL5EZd09axqbZlImHhWLhDfnrECbevucC7rdj
waXmazZkzcoWDvQVJakrP7fy5uv7ccY6KJSPDkgNiy1DAMWJOH2OixCqiFBTVPkwzwFF7nh+PEL8
UtP0WkayDpzWQ63CNXoaRZEBRNrb1TJvctmX1oz8mmXpGfZEDoOohmRnk2vRRzidUVRnWpFgorO3
c3qyvgrQ5V5kczL4LImUj6NWkgTVTObs52bL7p07qwNBr/UQLMG+1sWVkOfCxB0grDqSSwQ/oBVO
fxF3j1q5XuTtE/ioe3d2tU95VSpX8su3NPffkJGJ0yyhOy6dIMH4yaX+J76nnKHVitM7e2/p6dKG
qOQnu3xOcLsx20zdlGVrfm77Epi9VdgIRvO6GY+GCiqGfC2LflXAVsJANS2sbzHdNZB7aOBW014H
27/XclNcCeDXOapcKort6ETTEqHmLj/cP784jlGJlGoke7u15ptJiYcffVKUvxvqxQ9tnKV/39/s
66BajifVqfk3JFSaPafjTYU5wLjWkLeA6vqrcPruBmZEdW/B5DH8uW9RjJwAOl+Z5oX154ABy5BV
LVQi9NNhPX1aEO7svb2Vcv0YSip+xGzIDyaRTEqasxJZv1W13sLLfz4m/FMjxtzG3StNYW60aXY2
cw857P1PeD4XulbE7khMkJZwaZzOJaHqxQ1bW/ulSqYAM7MkSGo9vHJizjcGtQsQi28VDJoJqzPc
QlktcB6H8u4ud7OX2986O652saEP+1KLndv3J3W+LxgIxBbzwXruDOEnhkk3ohCGvQZ74REr+/Au
b83wOaNyuEHJ2vQd8thrJdXzT8mo6Bp4UrqEfbk6r6k2T1QKDe3gLFp/aKCr7gZECz68YHT92BIk
rDK3WLeaRFNVnark2kGpQ6QS0pJXSsvyKwn/+TPCKGBVZOEPhfI3KY9/Nl+amy4yNIIFg6pxjD19
CYjywIL3IPzeX6yzcjiPFBccf6KhqIEtXOVvqBeElttm+iGH6/1gqEpyhAhsfs1qh9w4iaJD5Fnw
tQi+b/VobDYjirlX+qoX5ktPFSQD6iSggtaw3QxR0FZWQA9DCfEm9ebwvy4pomCylOJKpfpCvkoj
nF1Jtiy7DWv1w0xN0XKdZ/VgZSqvFXa08wNuy6Y/OSHgm34Mb5U6SXe65hSHDOXwO2HrZYA8Svno
NVn14BiV++f9RbhwQGmGeRrfAHbBWa5aYlGC1FCrHvRmEHu1ycGoOK238cKacrQOrfX98S58b9iZ
FP2IUrjorNUTaiNZOCgQwFG3LVDg9wrT7+cl3RJSXKvTXnhHKQ1ICDi1Mos9vXolymHKFA0XlkNt
qfUvr2kQXQt170YX7DQgukkwz2mxpb8/39to+NyHuLWjVtFNzxFeE5t2sUiqpyh9robOREzEM8gs
p2tq6hcCHeqSJDSUbOgZUlk+vYr7NFZyuCT9gawTnqswt2Odf1EG7a+C1oiL0YvViq9VDF9S6bV7
BZPBK0fxwg1GsGHQG6X7JeV5T39BGQM162NrOtQ5ogCOA1tQhKDy3l/7C3vtrWKJJCyl0TMML1BJ
kS5GIw6LGQ5PprHUn4iRtaAVVbLL5kVcucsuzUrWh7AVM2XQtlp/wFkRWDlDHKo0U551WIuwdLOP
SpvJ+4vnE4A07RCKUHLH/3NjLlpa15YwqTHYy7DvrWbctXU3fHn/212YC/KstJNJgUE/rVdoQH1I
F94iDpZXWht4mU5QwVv++D5gFNkhByUvy4enc1ENvB/TkBUqKnsI7Kyvd51WfRSfgbQ39Tr6gY48
mEAiT0epUJFMcS4aDg3KPBv0e9QbJzHLYKBycuW6Of9swFMkx0h21/hjtbGLvEql5IR+CIeoPMww
V/1isOIrG+38UgMEBLqTZgbVcnMNO0J5ZkoyZzAONUHjPYCX6EaYzXDTYNd189F9wFBYi1N7pQcA
Rfb022H+2nlImxgHfYztzahXZYB4+DUyy/lJZRRdpxwvYQwo6p2OYpgidMeZUfJWswXCQyJ5TByt
DDCCa/yhrZL796d1JhHGnuCoItuNRqBsN652nqk3cxfOLJRDLe6xmbr86PZD84Rpo7hHGkbBVSNL
HhtEyv+MxUzJEK2AH+o0ZEdrytPP7/+cM4KV/Dk8+7TAAGKfl3DTmctwnjv90JWx9VTS2ruL1bbH
LUHWx5zatbdt04gNzwFeb1rvUIBprD0GQHVglnoab3LDQFxK7bXpoVba+jUaY/0hKY3si2EIx0ex
t9u0an6NzivD9tPckR8OPsySLXE+5yqsd5TMEwKxx0NmRdFm6I32O++e+wRB077RU8sOOkWCnJXq
Gvbu0p4BmEAfHqoX0fdqZ3amNVU9yqYHUlLH9Yn70kOa662PpId5nzdj9en9Rbo8oHQXpzFKx3i1
ZWp3Ab2cuPphiiZ1nyuK4qt6OLxkFNF2BppzX98f79JdQq+IvIJICYOC1QSbGcf7wRj1w4z24uMY
etrO9JJrJ+HCXcJVRSRKUsaDvK7jtGaJ3pJdGIc05r0q+jbewSWjqjx5H35S5H0F7kD+C7DHKvy2
scUo0PnVD4gY5YdcoYZepOM14OKFryapIAwDExuWwWpDWnVR96GKsIXV2MUuTqr04CFVdfv+2lzY
C6T7AAfoJnOLnCH7vSoOS9ppB3I880jZKEe0pLZvS+TrkF5r+itoqAurdDLe6gmbmnKJrJ68tir6
fptG5hxoCkIIw4DVxvtTu/QBJY0GWwyqTmg9n97FaKSn+N3F2oFaowhiVx8DUOXXPCEuTYhAWUUI
ErYstlSnowjqp8SVhXYQRZEASB5HArR+vCnT+qN9V+5WPFFgglNKI9BYh+Up2h5zAvnlMPV9u1FR
PvHTCqmy9z/bG05hdRNyhiQLXFYEqNmczqiFJJ+5naoeVHy27Y2KnP1PsuuuC7jym53d4/UdtGij
fC+aOrNIpm0F6S4sRPWAOrf6QJoNNVbppmj2dS2fUacEWi4CNPzc/RDlTbPpE7f4bS6F8lvya9Ar
CWuJNZ0M/iLcSZUNqQ2NAUy6l+HjkY0MnQilIOeRwa1uo6keYjjWlnvIzMHd9PMIYQdX8iujXDhX
nBi57WR6QjH29COaZm0samZ4B0WZkYWkJcX17jXBXFsIM9ZheiUOuLANIRuSinMj0NVYQ8bsSjFr
UMTOQXCp7NROGW8mO1aDqbONK1fGpaEkcIzgHfQpIfXp1BJa/ZNlJu4hbvEimOhs+CYNv11oFX/f
34oXRmKdYNuBEwZZswbTAj4X49R7xgEhLzgoA3K+vMnK3aK5w/7jQ6H5LTvilCnJsU4n5UTpXHu0
AQ/qVPY/yk71/BCGzY+0SpwrW+PSrKSSB3h0KYawRvc3tq60Vpw7hxb1jm3clelelLRfZmF80FyV
6gQIZGILIl+CUrLH01lhhbTUjd2oB4iDfTB0KA9aQBiv3BgXJiQlKhwZ79K2X4t49N1kL6aK5VEG
xOtgakq2zZPavInqpd9+eJlwTaexIWsgLpjM0wl5Oewq6NDqoc+L7Najx7gdvcLbmeH8/f2R5EN0
egu6pHLSAIMrglO1iuR7vdCVyukqagvluAN+kO0nXY22laLSB+aSFuh6URN5f9TzTwkDA0QNiCvg
NRBATueXSc+IlFbjoTTtahuqZvOtBLv74qB1dmWo8+dROpeQezFLmqHrJN+b9I4OYV0cejJXAt6a
vmiHUu/7EzobhQAGaQepB83ryCY8nZClL1Y3zPZyqMNlgFeU90era68Vx85HIeSjvIv4BnNy16dX
ZE1Jp7MJD6EDYw6KbomM2mxe2XzyDjjZElIOB+wYwSWeB0zqdC6GnmJ6m7beoangoiXe3Ca+m9rW
BtJuvm0RCc19Qy2Lezsx7CuZ8tl7wtgg8EiWgZORpaxi9lBKHlpVER7mBMG3IvJa39baF123nkWv
fX5/0c524dtAMEAcxDKY6GrRZtE1w2wI9+AgQ/Wookz2hE57ukOCsb3ybl1YOSTuCDIQ/qC2q+un
3xTbWFxEIUEdQmDUfpsofWDCrbqycpcmRCBIVZ4+vBQZOR0F5Wiu4tDyDlkWin3LTX+HJme7maxy
vBLgvr3sq10CTcIEFiQX7KyVMi2pPY3I1x+0ORa3TYSS6DBr+V2v29FfpNrtW8QgcgQbdPsObTOp
E+t5n50YM0FXz4rHsPesfWlliPtJcw1Ypk30J0QhOwbrULa7Dy81XUcqPbKqTF9wta+AD5U4PjvO
QXGV+dbSmvpg8Hte3XZa/o+haI1Y7GBbNuhWT6zoWuT+2oZFgAq+iYrJuQW/g2+iG1+jJWCleXZW
pX+WrENQwTbc9b7CkyQGLmGGh16dnOopQ6oJGUpVAhB6M0t/4aBrGXveTjipU922Dpp/lf5bZO30
YosxN/zansv0Jg3DuAx6HA89f1ES63OYdgXdYsjAk6+AHXqJEZi7g5ltlASTcxgetFjJwJWHcdhv
EO22lsDqeaKRpY2drwJS1Sdb4OglaW/VIxfajDS4aIoveu9SPy+rOPEFMPoHJY40gExqbQOb0ouW
OBVJkb+A8erXsG6TdkPpxwLoJSL9QYvH8tFclP7OLLzsez9oWuZr6BQguFw2VrRRkmj8Zk/k/igi
9tMLLaT6k6045Y/abc2C6yxy/iZR0aTbidaO/lx7WlVuYKeqVZCnc39LZ637U3pu74Fr9hRMwgC3
5MQus9kfZCvkcaqsztnkCAFEfoF7Rh10TT0woDmWqg9zII5uBdgYxGUwZPjrJIYCgSBPBQDZKqE+
NkN98KtpdMedrc7trWlnnY6wcmcYQZII5dOig9r3dVOxNmBbk2lnNIP1Yqj58BzTqQIrGhkvBlps
CSinti92dppozSZqLTSe3VTvZ8jPnnpfAH4BgVF6ve57eCV0vtdXi7uJUguhUruMss+Ixobd1hw4
icjoGR2C52qHgfTQ4BMTYEcTLndOY2Tf7X4BC6hkS/Vsp2byNSUq+zOZiNiAGiv1/xwEwppNrOAp
CJHWdnaO0fQPFU6CErPY2O6hN+oGIOBoeM02Ku3a24LcNdRPipVLqYQpVn8LXWHDeVaIUHlGcGDc
NCVy2oFTmtACrdyAmmHEWjleuTlJYs9OkuR+ofsCEZXXYP0YAFABmT2jQdy6mWVvBrpx82YIXftX
5dlZFbhCVY7KkMOCmTNbCfcUPR31zoyQHkQxXDNGXy/GUmxpkZEWOl2OBoTK85LuDDfRfyYCF2CY
9mX8s8Vipb3RY3f4BqZy+JXlkwHnd66yeKsnbf6rGfsUUcOoi55Q4kSJCs35zP1cVgiIdws60Lwg
i1YcRpCVLw2pVnjMo1BNyR2s5k9heg2gTWA+yk2iVka6RXlTzbbj5IKEydoCmn6jZJV7MNIsfXLw
9ht9ymj2TTF2XbrJw8j7rVLpifxhcarXxtaKAUomIsObzHKap0Qrmx95PKObZEChvlHnZPyp2/ME
BDDV+RA8uLm3XQxUWv05z7vMN0pVCW9sN+NjTanXils0/004pw2am77mFu7dbOFQ5euDBYAH5VZg
XnEVpmhiZoTaAXFVn+5Rvy2/1YPArJkwBI3UIc4Twy+xSnYAvXZDFaBWj0gzlU/lqdUKO9rU7lSJ
TTVXbow9dmL+HqmgReizC0j9zEIpbyPB/ep3Vt56fhOmTXVPJobNddEqoC/t1BPZjYcaw5OQJlCB
0NwSMqvRKF+FwPZx4/WK+9Kznj9wB4jjILKTpWPx0/Y5mh1uMNKE4UDlcGjuo6gdaeNGUYO/gaH+
yrxxmg9eEkb9TemW9SBZRn25HzVlARCaUZe9ktievxlvsG8JybFlt3mVLeEzlyiCFOaoOaWLW4Sx
AA9NyEOu5EtvL91piED10CPoltEceIFVEUzLcDtUcCU/GkNt/NTGPlpuzbAZpiDSrDjaWFmSml8m
W49ew6mLDN9F2APN06UdvlVWPr5E2F8gMT5Myz0iuq0bJFMkTL9EUmG+9TTMgll6t37u8zn0kDan
mOgPo41vBrKx/qAWEla3CPEblbEh/h9n57EcN66F4SdiFXPYspOaLVmW83jDmvH4Esw5Pv39oJWb
3SWWZuONXIUGCBwcnPOHHZbK7l8ImRo/Eu6GYacLc/xMXTJ5sqEx/C41h4S6RwngC+ZoWJFqVI8n
v0uVDmiUh2+fr6XVWD1Gol26fdFFyc8lGux2b3FXDeyfycs/RJUVj/uy7lF7NwvXjnZ2yGNnNzlR
l+2TMh3+Kft8sfcoQ+sfGr12P8+ibt29Ovfzl0lN4TJM7ESEjictyncmPDWE68MU5w8DtG93qEFZ
FfucooH31Dt1FnNuPe2ljJT4+2jl2kcV9pF9RDM5eVDNIn5Mq6jyHjyU4R2/62Ir9ge1z4xD4RUL
nsFeyWx6U8t+qS1GvkBhXau5xDOWNj7nsBgx/OmjZ+7J8p9+LhVQnF6saz4S0djDzmZmG75exIvw
7bLpewmNmD/aUxZ9sKbO/MBParH1qDyoiqo91r+7OkIQox/RIf8m+BDzzu4q9fvbCZ/cW1d7jzeY
7LkCm0ch9UZlqzK6SO3dKgryuNNPY+bqUj8YUo+To++fed2nKEucjR1/Myh1eYbl9YI4IrYMq5dT
F6cNuUhZXtouMkFlR+03ngLmQwNonNCYUhLjn+Ldb09GxbfaxV2Nhty69Tt1bTWknlXinhMPx4LQ
+wmp62rjhrxzPzKKrBCQZzqgwq7fFrS4jLCw2hImv1QyoUqlPk+x0x+BOQ6PPZjKjWndPmZocqCW
SJkPHJCz7gJb6I2r/KG4YEKB7rxNJpr5aeVifssdM2+MdguyAClIBY7PgSwKdRc5/z/a9BPoftXx
8uaydJX+xeA9nx2IDT1a3ugS/EU0pnyvL7xI9+5CEuQnJKvJwRpShVd4maOw8/YOvjN/jGN5tFDV
MlTLXP2grOin2lZFfUFibL4AuM8vkbF4z23aqxs3wt2hpFwcBSd5I+jXczfUCXUPjiNykZZDcRv/
jiVRAXp0GAD/h1kBhPA8WS62rNVQTV6hvGMv9QXGLFZlVrlb1BJr6xm0zdsj3bnmgPQQBOgY0zU2
VrfPYsB8z6a4utSWNZxze3GwLLOV9xZU2Tay3ScraGS2a3wYGtuTAyeVY5GgRt3QF/A1jJL2KYT4
jaW7NyHZbkZHwrAh1awelpquNuEQutVl7jUlmGLTfSpV+8fbq/b6ra8CJ49MXvPyvuZZSG3uei+o
mY4MVNqKi7qk+ksBx8faIfWzfLYFBiZQaSiQckVbyaVO2xBRbaMRX1Kj0yp64cWoPkyeV6CdU5qD
esDbEK6SjmsVGOSxyoIa33rk+HFw4+XpNO4Zbnl5yUJ7/FnDYck3GMN3gpYFMFz2/IAP3CjaNEiP
tPo4iwvuUd0vQxWG7yxZ/smANXCeY6DRb6/enU+Ewpy0ZUM6msbSandPi9cu9mAJVDiSzu/GXvtB
2db7+/2joL3rUXGkQkaR4foTuRgIStZVfCkSRRzmMcPnTkU3/u1R7lxmqCnBYCbs4+23bu1oXacO
qegYBUOfYNF4b+h2aqJ6Pw/VUQfu8Y0u3Za63e0K0puQCAEpjmEglHQ9t0Us7pJUUXJBarg/JkO9
PBKtt9i+twGPahzCmBKtj2bkulwbW7QjtLLWA6/yokMbYj7UhebIo8KxN5bxdgsSxBF/4TTB77wV
ZkmiCD2x1ghaEZm/cmdWP3QW2SLc3xyLdXv89vZne4UZXB9gRM3ZgQhVIDvkrPvBSYlRhYLWdGBw
YT9QZKc0Ar31rFacPCv3yqPeavWpxl7jgxLb8yfPKsJ9jgnKsxaavNXSvPyS9OUm3FJmP9c/TLZZ
wZQTkEGQrS+0kNe7pBcmlwnK/rclDG2NzUum4meGaWS7fkQ87hAvCS6Xid2bB8cZ3NKfNKX/uLFG
8oSsfgppBfAyoihQZme1y3IK+YtTF7xMsthmxiKcv9GUdv9ndVP+K89N/TscieIJu0FzgLc14nfk
qJhp+I7aG/+0xkhK6wHyfwgHZ/mVJUi47VMvsY1d2WUmEU7VOhedp2Vwfr39228PCCgJlcKihB8h
C7q61vAaXKiELWGQFgm7SLXrPahv492XJ2GcBFb2aHgkrnNKxPFzInMRBm6YI+CWh7/UyH6nEy9l
Y5CRtNTAFBCkvfUpdGGsxBinuIErMPCrjPCZ1l3sL7H3PSvKjavgFkEG/oN2JMPwHKDmv7o+U36O
mrTQhea8zCgIhE2yK5s8f06iPvkferWZT4MxPJTUTc4dxPZ921vqs+7NZeRnONekx3d+SRp8RDkW
GlI7S7y6aeFDh5M399ZZZBPkRHNxLs1YhBvx52a/MF9allwXkiuE2Mp1QO0VEdpeD3481DP1tAgd
3sOgbAkB3xsF2LbUrpTKF+vseayraOlYzcAI3Rl1sTDahaPWb3SHXnfE1bmVrzrSE1mmI5yqq8lM
gvKgpTdREIPV1rvpq5i8nTlWH6G4Bp1nnqibPpbJeMqm6t8BIXwnwhncaD+IfvnQWOZuMdJz11tH
1L/ODapjhzLFz7ByNvKAm/tF/k4HRDGy2LQD171v7OPl3mcfkdt7x2qJ04OpUHFtSj18eXsX3dwv
DOURxHT6GzrvhFU8aC14cEsfRsEgUHR0cImCH5DkoEzN+Fts4pW3MbebvEAOSNbB7UxiBVL/ekOF
oU5jKaRv06MaB+TF9Hx1Vo9QiVMfs5Agr8P3yvS/dvX/GHL12e0SBdgR2dMgjvMfTa7phzmFipS6
0dZtfbuPUatEn5HCFQkc2PDryc1eb6h1MbGai7acszD8ObRVv8EpuX1rotQGPlCqtRBkuYCuR+nr
ZlRdq06DZCTk+LUpaD6Mwq2JNlr/O9S8bDzoE9nzznVCp4H6PhjnkTfINzUDc7N/ewvd2a3oSkto
MrUSLsPV8nYaSX+UDElAaSiiRuN4TxTo6PB0dvb77aHurC9Jq7y2wOdIQO/1zGcTEk9mLElQFDmy
YJC/D12dbJUO7o5iw1qh7U8CtL696IgZ05Q5SWC16bw3x6nAYb7T3sv2Q24PBRWeYiavS4qp13MZ
K1sLc6tIAupreN06LQpr0Wht3MR3zjdtVsiR3BFcx+q6pmTGmD+mbhpEscnlqE6R8jCbbc2zqmyq
8ygdgt/+RvdGlEmxC9CfgdcUL/p+ULzUNA8AWyFtO6gWERJZP3DQPbjZZDi+Pd6dr0XFhdYstzLk
tXXnpUW00otLXQRlFye7eEG9bU5S8/3rCGRCMiM4JrLRc/21qrKt8zmWBcFRi49Kq59TUxeHsKxf
hoQW5ttzekUPrm4qS+InwOLbhJI1U0IMymAbKP0GotIz8RA1Y/2McV34LRLLECy95OqDs9F+WY2S
0fBo2vFfPNPRdfCKqBQ7xcsK/ShLx/mlWGZ0P/AubbUHRmpfpB0a1PTWVuMdLd8aA/ahrndhWvW0
7yxJHitxoQHfPXfTqVcnNbv0ZqxaO9qnk72HY1PvDbwb7UM7a07viyTMfw4ojH6y9CybN26MOxtK
vsHBrdgo8/M4uV76mn2djPaUBIrpJadYGJU/Fjpxr5jD05Bt8WNveYPQVl8BxZCmdEnxuh5PlHWp
tqhnB25CTmVWXvMdwP7wK6yRsciNTD8YTZlinxcqSupTF4/+BgOVbyAkZD652gH8CkCspCmkK2uW
tpdjdmY1RFWEMmNBB2ywflaTnf1DaNKOXDPZz46iOw6Q2GRvwE1uV1x2XcCAgHpHDnkdAOlXx13i
hFowpr2zU5wW1GkBApSHKALcSHtvHOHb7ilflfIoqTy1IBAoq7i+xKLDbNNbgrhUKnPXDXb+M67D
utxVkTFOvu6MleW3Sjlo+9gwKxMP4lQ3jn3XexGAW+HIDqtef9SrxAiPqYoxq6MntLtTQRPn7cN5
G3D4sfIFBXyFYpe9qp/EaV/xIubHNkgqPvZu8tQW4bTx+e8OQp5EkUaC69bvNF3vOgRhlCWgC5bs
bQNDeK13po2odnt1S2ivJLFxurgjVkcr1Eska2pLD9KkN/cYo1YPSMEOzxKA816LKUmi4P6hpUJF
g1R/lWnGWom2yNybwYiRkR9bdr7XEQx6/4wInCiCI9hOfXi9dfs+yaluVW3QeKN9SKM086lOW+ja
JFtmA7eEW5i2FAXh5ME1A6u6Wj0BA9AEJ4FqXi4+1m2Cy3QR89KPJrwohvCxdZDhMctLYmffEGPX
domRxwfkIrEBRwvp3bsSdqW8LXgTyvL4ddTilZJqc683cNNt93tD3rmbouTdJBWmTEjgIqS5Ah5N
vx4Fge/ZblK7CZJ5Uh/sHIkpnlr5f5gLJAHP4xFkIzS2Cgd0c0RjKGEd5PA8/Smhzdy27ZY9xZ1A
j4Y69XCwuIDqOMvXk/F00Vm5UjRBF1nhGRX98gl3a/skAJR8UPI2PmlTbyc+cjvRceEt/qSM09Z3
u3MEHQqWQCi4x0jpV5vIGZq5xu+gDnAYsHa2LvKzgjDlo6YPyUaz4c7DwSI9h97PE4xt66xuttrQ
S90VTh1E1oyMVpHv6Z+ZOyNMPuDiqkAZT0BoKhoN/drMoE9PFUjosfv69la9M2U0AIg3sE1hTXrr
AJq5PbI1ahO0E2Bu4D+xtXO7MTxw0W2q1d3eoxwLKZkvGU/k9KvBFsMdLBNAbaDG4fARgISGTwwi
8XZZ54E1dMaXKqzBf3mNa398e553Yjjwde5uKWFn35AOw8JBXkjUPW/rwcCCucxf8sK2Tm+Pcm81
pWoD0F4OP3H8ehePXJ5xmdl94HVe91RN5rI33Rk6hWPWW6+JV7bxdVZikYiZ3NP0RODwrnYQlZXM
tIZ8AJ1Y6fsMv4lLn9KmQ71WdZ6ktPiZqqWL0NIAGgeNNmS7AIErXyPkOH4X6YTDsZVypjpKZ8XR
xCnt/RfAK6AUGy5uT16l18sBPYDFSochaLqJvqeZ5qfBBu6M6Uz26e2Vv/N9YU0BEwDkTB6wLmWY
ZV9O+qT2AUKFxaFa3Mp3QIQe3h7lNhl7bdIgKG7QYqXicz2hHgesRY+MJkBI8yXEEjgp2tBfGuOY
5ah5vT3YvSlRTiXNJkIQEVeDmZXbuyioNAEOXOZzp4TuqRJ5819GQWge8L68T9biMLjIo1+oa03g
LvP8abFLzKLMvtvIKu8cDGD7nHoHmUEqHzIy/NGSj81l6YAcMErtTbvUmb6jpJfsG2f+/Pai3Q5k
E8sMcCJQLUilVgNBeMM2G4mvAGBydk7mZTgh7Kse8fbeYsXcbga2NGkNIsZwp9H9vJ6TQt9LAoGb
IJqi4oiG3+TbRgpCTFuyg9eLLXDIvan9Od7qvkctrZkWtBADjEebbyZyB35fJ+GXwba3mq2vucN1
bLEl3YzSutzptJ6u55YsszrrU9LCjSnV5mcKeuqDbWS1d0blzStA1uJbDQK15VZKRbb8W0A9NRGy
W8L0lPKCFfhqJ1hH96aiLhQdQtGBRtLS5NEpUTM+dGjGScE+s/logU88dWPhiZ3ozPlbRClDWl/3
3ouGihUo5tyaf+h1IYIMkl/mL7Y9/hXGhRrjwF0V33EF1ifpLCS0dx8O3n0SGy/7Jg5IoOtlgFVQ
5+XMeW9cIzplTV/vFU3ZOoK31+KrtqkExtCnJ1Zej+LUcY63AAUGq4kU0GU2djbo5D51rvjYjz0O
9kM/nKOljTdO5W2EIS+XbgI0aBl2TUA24lFRo2EEfSpi1hL1rv00mM7+7SN5ZxReMzh0SNUkuJHy
73+cfTAudIYUJQ/6PAt37lKhDNqBLH57lDunQ2dlZD4sBWLXlQkNX7Ncy/QiAOdTPMdLrB8SGwtt
gaP5RtH33oRAFusQxKkKoTpxPaFatNlCnzEPCAvuqcjEuBdcaxvLdluch2lH3YmqJ92eG4ZQPepR
VoiqCHJtNj7PFEE/SlPwyA8HWz31rpr9qkB9f3t7Ge8ENbjHmExCY6QXsZZbw4ahNZZYKQJa3Ri1
D4hDLkC3B9JVvy29rU6ejJGrOEOQgQX6KmjIIbteyijTK68u7YJHb5Q98pLE6xhA60fLU7JTnw0l
XBMUQZUE2lzXiT5IcX6nOVFmxcZRvztx3jiIYDs8QtbMTbKHouOdX9AmrdEUTM3Y+JQCojz0mSgd
AMyKurGN5LFez13eujT0JLJpfb8rAx4bVmikFFpY3Dgt/sq66aUpLBDS/V8t4h++7pnH0VjeX0CV
eBOOiuycS7rg9aqHKm4i1iKywLYGcSoWDM+QTyr2PaJ6BwRio42zeSfASatGmRdLKMPaypbXGq0l
3BVQ/NCKZNfQbkI5cLZ/hlT1y51WpAL1YSxvPk3anG3s6DunVVaG6KphXiQv6+vJTlMSQoM0ssBA
rOV7BAHgUcuzd0u28a6wqD/wDOfdz1P4epRCcRZhNkkeKIMe75umrJ4ac5w3uqb35kLcMbHZgCx0
A3ap3DJzR7g+QQuO/9CFmvEYC7N+eH8MgDcBOZa3Etin1YpF9uBOQ5ukATAX56SaU37WGqEdE+qz
D16XehuR7k7oZmNIvCslKR3lg+u164x2ETh4UVR+lZyxh6zycwcc9RxG9pf3zw1EKM1cKeHEaNdj
jWVIsgMVKKhrBehyBWrlGOVhMRHdrPmMlhsirm8PeeejSV4ilxP1SZLN1XJ6FDS6BXZuAOjP27tG
6+0F+rjvH4UHCYUaWtRyK65qTkMsYJoARAjMvlA+DoawArPK/n57KnfupNf8nVo884D8eL16kbOo
Y9LwJFGNNn8Whqace7Wbnxb8tj/otRo/qkh/nN8e9M72YG/IpoPJBqNMcT0orsfcgkNZB6A+hgee
dlQQp6rZF6G5dbPfGwpiJzAONiTiBKvXQ9HSp41SqwxSr6GhYha/7Gps93FcbYGU747EtKTRB3ff
OioltITRdI+qAG3y/DCgG3DKoJud8qTbIkTdHQrRStJ5mpu4H1yvH3qi7uh2RsXdWYc/HZSqYCGl
ZRr5Q9WpGxHq3g6BSYpxFKvI/bIaTPMiHR5dVwbyoO+VJot2sdN87MZEAU6qzkdVK9/NC0fwjeuF
+TEyOsJyAf5IMMsJZWc1ncug1NOXDO3knehndyNI3ckPuMEAIVNzlf4Oq8BhzR16ealZBcrY5Ocm
nunDuYr6iPNX9juNO7HRkr5TEaXJJl2OKGYjjOyuDjR8bhJd+sKBPRYZpFpC9YsRD+ozFKco2yvV
rMQPaQNTqyCK6efBjafST3tvC7JxJ369QrqgItP9ugEEwY2zpni0q6CvDe0R+XfnEd35dxPipRCp
NPGTagkSfn39EfUymZUBjw5Oees91EZfPNhNVx7ejiX3tuefo8i5/rFV5rIyYq/Sq8CZI3v2YeW0
B1tNKIwVmXkWM5TmEdrz1gvv3hEk0YLqD8NXhrHrYQfQF6EOmDOI5HsCqSfISMUAyqAyJ7HVE7u3
Ux2Ky9IwhmLrOhVREcxWY5XuQ5xAvJ/gP/BEHytf1HhI1mTzG5nznf3BcaA/Bj6KuLl+DjXwJjEs
LMegmDyTuc313lXirTb8nVlRwOVpwiqiP22sbgHdaJxGDNUQkB01D4kAWRrbeXZI2hhl8GUT0Xjn
k9FZkYJjFOfBwq2On9WZRZdUzQDIgOx8wELgoTXj/Oh2tnV8e1PeLKC83jASlG73Ek272vquOySd
kSvmOUPyL+OkG9ZRqPCq35sirMZZbf6M9ng7Ny77vK7Ti50DzAiTLtw4YjLCXz1rGEXyinga0y+/
EcksjAJXTjLHs+oUufVYpbb60tlTi3GyVrSPg9kZgJejpvk6W22ysRfvDS4VtaXIDxIB65o4/Md8
WIbUPLuRWvyw+glvxrqxM23fJ4PnPQyJrj1Mw+T1D3mT99Xn939JdgyKV1JPgefA9TlXUWof0FAy
zqIXyF2qs+JbRvRfviOUDhpVPDZoNay2Zu1CXyeMGmceeWJnxql1QKzU2NgtN6GScwZjSeIC4VAD
HlrPxQodr3LCs1Wp4jRHifNsuBOk77x59a8RuyFL+k9vL+DNqZODQoiQ1nCwpdZICz3SjZDuQHj2
LDF9Vkol31HBEmfI2lu9mlt0PeGYRIXKCgB2EubVBNvGyBpjKpzzYMNpxVxwOIGVSr9qhaWgQxnl
H8ImFU+o0penrGqUUyJs+5R5eXVMPVX5Ngxa3J/G2G43TtBtPOCHsYP4fVQuEZO6Xvmwn2NniDEF
qPAsxwk+qT4us70lfHlnqUE0SQCARBRTNb8eZdTNtneH2DkLykB/iUXrHnt6Qr+XtNc3cplbbYvX
mw+NL/SsJZFhtWONwXElF4+xBHbUPC9hm2LBPna7scKk1R+VQu98FcTJzzJSm2cLr+xph2hWaO3o
sOgO/yOJnjCAqYc9hsfiG8Pkz/AoK5jgsxf/wmSkrXed7qAutygNSmxeoU+o3ZSh6F+W2fEOSkcx
a44oIx0ny0gTn51shruCy8NCoEEPv1PpiQxf5Hnf+BiEUAtKIDr4HWiPrebBbXrHkkj8JLgmnoaA
FlbLb3lsnNSwz4vSo/bsUB/52ndzlfi9ZXRH10vzBy4580kT4/TPoun1sh91Pdq/feDu7TVeBQCc
JTmAxOv6ZyRGD4c8x0BMYBIkdTYSCOSj2BjlFrHPbGWdGa0oHfGmm9u0bnsqJKZ3dkZvPpQNSgGU
pYzeL/O6wXwlLo4ia6cvIXx8IEeV94x+dDpTKB7G3zNS1d/fP22piIRasAyj67pjliWqNmbYvuox
AHrgl/qhGd/fsWHWrlQk5spGPmaNcR+yTMSeNWPfCRB5Zyw1unq12+2S3ttKn+/uJy49tGNoCNPb
XdX0ZmuB8lNgFdpkMOX8vITeNY+zFXSDis1XG1k7bZgLyEKu5/epi3KE0zvtw9vreieoSAl9sk/4
GVT6Vr9CaRS7qsOCNpFTmz9wnRg+ObOH9AM4sXjjG95khJJ7JOWeGRFji/VYcxZiGEYnkLSp6dA7
c7UDmslm6ovOsHbmkg3TxpV4b3bSLQFCFlJugG6uD4uhj1HrIRIZVC5qOJFV9w9dGv7AwujdioXM
DbYeICJELUGjrEZCUSNysTdTzuPUlZqPNIYCs3YwFMyHFu0/fDRZ+KZHw4Od43k9LfIiZ14yXTmj
7mY8d2ExHgpjMF9SJFw2rrZ7KyjvGq54KAf6Gm5i5rZQatOLggkfyIujmPFp5Dl7CMOu3Yg5d4Yi
DSS0Uofgkl9X+joJiMjzLAoSSTGfFCSbdFRC903Z1+/fF7JSitMBWEQqVPKn/PGqNMYRIqW3iECd
tephdhfz0RWL9+QC5t1IcOUBus6uZaFZJkeo+BNQVxsjdq1KT+woDvoBY2e3Ec4J2ZVa9ytVGT93
aln+DVBUDLtw6oevQnhbxZbbDJsfAPnIovMthclXj5VemiksoR0H89KFR0dqYwgTwTBEufazwnDk
GjtSG3tj58j7cD1xMmrJhWSvohZwvca8GiKoZdBXtdZdvL1pdF79sHhejoJOZuhfSq9ZemxDlvSv
t0Pa6018MzKgNITYZOqydnoVTeeEI7leMNmpvh/BeB8WrUc4rxzCfZbov7I+fCHKoa00P0OvPjiu
ckBoEXCTJorjYsUFhpXRcIx0VIu9wos30qt7e4ISoiZVMvggr1fDH9uP51ZpGqNBWPIaLcgiYf5d
jEb23e4H9RQNXu276ORc0MwIX6oYAaC3F+hOHAY3Rg8HkI/sFqwSyZzNYqh1GZ7bVq127J3sE3Z1
7SN6N+n30srFt3eP59Ak4BRQGENndXXH5C6GUDyOwnOu4kRWIJ59QGomfU7csTi9PZSMfKtP/+dQ
a0Bgi6FqCj08hJuBI5dbzWhvoYL3/kjFKDxbeYlQeV6DY7xyIkwljOJoXfQy5aq7XxSl/DhPmMa+
PaFb0Bg1TKwroCrxzbim5TH7Y68UrRMXnV6E52RRKrw5wX755NPemd+X8cwqvN+xRcFDjZv6oczd
5YSRe4cVaO+Ic5zq+iWsUtNPUH/65kSN9/L277sTXYCdoJ5IwUVeEKu9pAp7bFRlCs9ZnxzNEhzI
WJYvzjQGKoZA9EPD57ITG/juOzcFQGhuJZJgZHvXiUTPMkW1wUt3Frh39kZhf4oBkzw6SWP+l6Eo
TQAMJtnmS1wvf0tFyYN3o5zpSX61rRQHM6CQx04Pt+L0vYSQaCVRakhiUh5f3erLqA4djnnhGdHX
5RCP+fKkFUA6CyeHvWhG3bPqlt1DKOrp6I7J/NCOEA7f/pz3zo8UUZCUJ0w51lzSyYuqqkYp7Fw7
qMBxb4V7yPJbJsh3AhAENChckoQHemF1JallBj8jdb1z5szAhegGVw8tTcBDaXCE9ihmlhuf8e6I
rCqOGa/XwuoysgqqS71CyKuyNvk7iRrzURui8eu8COUUumnz5e11vLdDoaeBOcG2B1zZaoa9NvRK
2PUK39L4qcd1jH12JyiNJMp/iHiojIOCkNkgg11v0D4cEoDlNXRX0NB7/MGwhhLKFvv33vqhCiuf
vyhcQRS7HgX2VDEv4L3PYwgXm35z+qg6Q3qe8jr+nNjDlqr0vfUD4sSdyw1F1Wy1fuhaTkkFZPCM
suH4I0op9ZTFor+MSJtsLOC9oWBNS8koIB2s4/XU4rpsXMV2lHNtzuWjXaXFDwd/kT0mEltD3Ttd
XIEQPbkOeV2uZtUiXIoaaBqhHxDbQS/iNrCyYguHdHcUcgsSW9h2PGSvJ4QHUWUUSFEEI0Y+kCUM
8TcUm3Rjh8t7Z3XTwvFkCJWkHbmVVV6rFsgT4hVhn83CWR5bxfMODiKCiOuX5viCEIO+I8nJt0LH
zdfiocqlC39Xjn3DrgrrTqRmPqGRBghxP9WR8ZAolXsooFNsbIybdZRvYvYF4QcaBVH5eh15oSRh
KZTm4maT82R4yMLV1Thu9F9vckHpgEDLglcxAFhwfdej2CN6xOkQNZcw0zSKbKjaVbtZ6HWMk1Se
TXQyKuNDpSVqdiSVTTSIrkqzVaG++Zr8CnJRycziArqpHXeU5j2clPkVtjX2e7L6CRMrLXWek7kR
08lIHA+sYWyjsPh2pLwzf4S/ePfxVcly1hQDr6z0KVzU9gLuDy3MOFF1BC+dUTu4s64/tG4bHi01
t/9npq3iHNvcNTcwbbffmealB1aUi4hcfF30qeK+CRuzLC5aUXm/gCCan1MYHRtv9ttEjnKaLF1R
u0V0Ai2W6w8dk7FUUT0VF6Psmo9eGRqHRh3r7+BsDN/OReKRuc0DORM1/L9n2+VJ6GkYSc290x3t
vgQpmSrNI+SA/BzXmbOxDLcEF34gxBaZpxOh0Ou4/oHGmGmtakXlRcBGRb4BF/k9VPz0cyX4Fakx
W5ehMpX9QC/zw6Q49uOsi/EEhOvdWbzDRS3BD1INi/xA3kZ/5Lypi628K6ry0rXd8mylvRv0TWxt
nLw7351RXt3uXlmC6zsNSfVy7jooZopT75tWyZ8aYWwxuu8tK1mHRY+csC8FR64nE/coUY1iLC+p
pc2fXJGI3TzESlCVo3s0lnI4ZUMbPVseBNnaNMcvedSPDwNP53fHMym8xFOcKxxqmL2KNF2l6fk8
WOmFCr6NYjKqcz81q+q+v32g7ywrEgsgO0CiAW+6JYbxbEJdJbs4WUdp3649RHI2zWtv7wHyx1ck
JqhIOsir6ychZ6vcuMguaYEdrw8TU3vOptmCfV1k08+3p3RvMCT62JXSg5Eocf0Js1TtrHlBFqeY
decriFbliWzMexirZdg4hfdWj/BAN4TcGP766hCGoPjHavTKi4cEtzF39U5xmy2Li5tsTmqj0D6A
RSJLJGt45+AWqVPaeXVpKQz/MiNbO3ZTMf0vWZZor5psyY31uw3yiD1R/4LryYFm5OsFnCPXwTlG
ZJcQIzIFloenTVDQyVJ26WykhY/+K+p9Zlw4j1Woe3i6ZwtuQPk4tkhoCdE6GCvl2iUy0ULzl5lG
IKw3RMB3zZha/87J0IOX6GrvR02xPaib0XoYmrGL95pWNya4kdBJfbOewoAGSq36oh2T597t6Y9m
wqRiO5eL8XdSDvCQ8PkKqQpmao34Bx1GtDJSz/FBxMfRvkHrLvHTwUrMfdT15bke664G4x1XMP+6
pZ/35VhPn+3W0KOTMQ7tT0MKrfoCWFnjq/3opniUC3U8I8MKrDVDarJCdrsZe98d1Erzp1rEkMLC
sY4IwHnxTz4OIfQ3jMMPTq5Xh9SkeXbc+EZ8gqt8zuHEUrqG1Sktf9fyeWaDxLuIUTisiJmoxaNj
4DhpTlst38JX3jlOr5I5QNZhSAIhut4NCs8MMUJKv6h94hy8CmKK1alwSM0tvsTrO+FmVnRZUBYn
777BB9aojY1Ly1AWT+99Cy32YZgy+xA2PY41RuUGtbJEv9xeaJ8sL2wOemmanyLUCn5Wbqvt8nLQ
W2QhkugBQcv0GWWxfFckueP3iI2R5i7iEVpLHyyIdh5MJzX+RXnC/Pj2t7kTFOjnU7vFEpxGsy3/
/sd9GJaxa4rQqy5ubIe7KNLSPdjXLdb8vc8Csp8vQmvdYRtcj9JkigZBWSXK6UiuTUY2+GXtqkcl
LLfo7LclWgdkGqJusFgJQRDBr8cyeLYuVtO0KESQAPhu5Mzpvu0K71O0LFp7cMuqK88ugbD3K29y
T6on5tHnearu9boU1LuyMHV2ndOHnzz0j361qIxXZ33RmkNvJXW/f/sT3AmZCJrCv5dKMNznqyug
DHMH8GXTXJLSnf5Hw86wfX1AQ5DQpS5PUeFsJg6vUXG1eYnNUBvgitIRWT/kEEVsisLO1IsQGdYM
dReDMCIC6stjlAmj3lc2bq2nlFU5OYUI+WiRa4UIuhqYt+V1xy2/AGVmA7fTaPkDKC8PKoYV/4sm
XHrOi3qefNMW4QfFTqbkpBb2/H3RsUTzw4lSWm1jKEFNAaUBf1bz4oX4tnyK0rz/hLZ6D52thSRv
WHFFPwFTNZZkdJSBsO22X0wrn8FhTfKnZ/o4vNiDN/xbGdGi7TJoTJ8tQWHRr5dy/JHpWfLTSUKx
fBptJUkJwWH6uQCe/WMeTfEBcR73S93q3T92ZFbJrkrH5KnQokQ5NH3o/bOklR3vjCGKUEcupuF3
Eznt6OfouHya0xxgim2Gn2HFt7gDWIv5TwQxiftG1ZSLmsTh30Lti94fxAxwUwujHDn/ZBxyf8oo
Sfm0gK2vlRdX+b5qouGLIXpE9MEsZH4fCxYHcD44gCaG+ONrNUuF9HmD78OiOS0KxbnnRr5LS1nf
xU2zPHe50//m1efUftEU3bOjKlF4sK1y7E/pGIr22BeT2++aNG/5bGXrjf4Asa/bOyLUTlwy6HLk
k4O8ZJIYdIzrdlx2CT9oRMNnxGkgbIfxXyUf6OoQyfPmyYrydHrGkKBsTmGPL8CuV5OMmyg03WXH
S1PVueB6rziJAZClb2MJw65C9zbfQS3Mfroj6sG+kWrOhywd0boBjcX8tcluUexf3PiQWKn2k7s6
n/eFmdjdjiutK3d9XcXVTnOrVDvkg5vU+8kYrHwHgTB/bDPDLvchfg2Iveud8r8uGZhsG4eKDbGu
1OOdCCfzFwTKPPeVUFf/z9l5NceNpGv6r0z0PebAm40z5wJAFUsselKGukFQFAVvMxPu1++DPrO7
zSJD3D4xEZpQU6wsmDTf+70mucjWSfOjkf9TYSNc8WPTw2RhpwpT7eACVWaY5EXjhgBU2qU3l0u+
x7xsTPaFZqQ/HFO6chMoLXrEw8OsXrcSPhzbFFmcLf7S54Tp2eOXApuwKVIc/XhhjZFIibzF7TtM
uiUpPsEEkXeYwFbfS98rf47r5IwhpwxV7X6/8ryz+FMbgwzgnogE4rR/12+0H91Q+nFA6BX1QVZc
JO2Hq807iz9KBILmOXIC9J3aomF3Cc9jtNcjSEi7oxJc4woTyrjzjP/BSWNTqsGr5QBPr/xk+28t
a13EWutHn3X8sm4xgApKsRzSAPf239+77Vx5soICalCI0GzD2+PUUg4b0UxwnF2Ppln35xWdgjjx
9XGXNNX4wyt9pEyL0z/9ftB3biUcEnBLOl3uxhV6vbd1LTD+yuJ2LHS9u200SLAhgE77NV3o3fx+
rHcO1tAXOa1xkbTOT0WUK2cPsfSNfkznwdhhD0iSzDQu44sxw4yKa9QyFxUik0/54k3nhpuI/oNz
43u3mAY3pRF7OT3mk40xwbthrBWblCO92LKEvvczcVPY5S+nqco9ZLGPsKo/+cknTxW4CFcKEAK2
xlPTBo99UdZCX45k/iR4xLNLsqyTQOKF61oPSwRfTbteDScnd8Jf0zXMEWL90lzTWMKR+3UvWfZ+
2ZVotA/uxtvJCh9yow5BT/wz6eP1sx97AmHRQK/HGpbaD4qw5EB+DCvD7x/729MIWp7t4plFGxny
BEtafK9K09RXR0EifGTb9Nfbtm6w9S79uMvYuH4/3juXxXgcn/GX2rqeJw9ZL9H/DgBzRz1hW+0z
K9thx/MRERlk/8185brwogMlw22EN+r17SNpI1voFA/Hju74EpnmpJ2DxZOoZWhF1e4WDjL08aeg
EJelmaXn0sPgBn154qjYGZK8jqAKV10cOHKe985smEfbmcdiDz3Ve2js2vwssEr1Yr3qxBo6RZFA
RxDSFHEKR3QIrdHN7ggdGZg8XU5zai6NWY9TvU+6KA/s9tlN+04Px0n55a5vtexHkoxgdcLyuwfT
WxIz0vQuWPa952lG2Ek1d5FL2KeIylnz550kGPu7KlM94/hUm3Rzcxf64tyMWLxLwxnuvMqY7hpq
XOrMRVnWvhlmUXCVpXVVc7yYyQaCnh2bRCI9+WkuvldmJsqdWglqCMfC9klIsoOyiiWdmiWSnMya
0Jl9964n4aqMZA2T85guGjBfUuV+GY58sxxFJ/mk12WwDuY9Nx25g1a68uecBaZ2JrKsf15qmT+l
3aDa0B3SAaLCXEvOnUmP1xC8C/ykva1wR0KeTnHZW20bIVBvbqcOdk9ET0RVUUmYBbpy1WnHzLCX
zxosmB+T4UwHu1vSNGQHVo8zZ0RznynSAVUjtWof5A6PIBtWHNS0SdcVrtoBrozGKgN9l/FCeWf5
NEp8gFLNWI9zWW7Fg8QlOp5gLT4nlZkLTKTXYgJvrcRBt5QaYjib7c/GGfIxrFxJMaJyu7rjLKGG
nT62y0OXu9YTb1Vvxji4aGaEtLhsItdaqZENbLz5sxwDHHi0kVPg72fem/76FmYHdoKEYsMP7ZPN
UtmzIY0gm45Dls9xBm7yiWqq6MN0TNs4q5L1ZkqGnOzL/wEKC0kPjqmBDoYHc+rQNXjVZJDHNB2n
pjdCmK5ppPfyIwHAO0sZdg/UN9tS9hbwGst6DUrTl8fGSvILBArDrbWBIEW9VDFsZ/nBkeCdpQwI
DyoFpxzY8qfAoXK1ZbU5ux7XadJwrSilcRi17iMXwHeGASgkvZjydUO+TopprUzHsbMKhiEX97ha
GyPDxmr692/Hn052r7dCgAteCxPHXLDJU55273sD3l6ZOuJfRJBjnUjjC/liZHThbugNIWLj+ehr
aviut83ASXs2OfQwA+o01LzKfRSVl3yjPW6r0Nb6AY3AktlfjJpjfLQ6eA6FK1VYE9l66+WI6tfi
2UyGTHyyiVn83ph9ke/IslqreJIa1bBIFmqwWtMxSVXNUsxRIuB4g4+pQe0qbyKUSRY9vu3amF6n
du1fT3opn1W1Jr9s1Zd7XsRehAiL82WfjQRXhGmeB1Xs63j1hqZaiSxhi1MBwUzAARHHZkUuFVq0
jxS6b482G7sHKsafCiZOcq93o54AMlFlujxmfYD9vK80QbZGXnwSmWnuMM6ofzX24N///pm+PT4y
KuRuzjcbNezUvHAgUbkfB4sJYZfJQ7Z44oJMeecSPeX8wWnl3QvctMd0U2kJnPbeSGQp3WCd5ZHS
2i32Jqe2W5vMJqBGJwDjDNqtkvsIlHvvAlHVwTfmvsKROIG4i9KayiTR5LEDppnDRO+Sy9W0qs9a
6phnv7+Z750oOByD/KF9pqa3T+dhOlT0cdntfKtz5mj2EzscAfoj5dZaRBrW0oWapURY6Gm/Z/vQ
b+Qyl5eKqiEyCz3YJ/3YH0qV69+BszTwl6q+ntKmekqCCjpxGvRXPYGFt56b1RfMDeO87+z6gyf1
zj3jeL9ZZmJug4/AyQHMcsfcV6scjzaBbEdq8fJAGTqT751mh9/fsndeio2BuxGLOWCDB75+6/WB
kMjJVONRmAYNWUfPaz+kBgYS0QHs3DLR4to2MHf/++PCMeZ9gI+LoGjbKP4Ccjo9gHkSMK5hsC7L
pfX2zgAI4ieiPrqtPn5utab84P34kwF+soAGQfDfizQcu1NcT9KEyP3KHo9pK/QfZuGsrHha6xaR
0U72xQDz/ym3pbirunXForI4G5fSf96gFuCdFoOxsARR+JlNljgb8jlfLgd37K7IeSeCuof4+6XO
EtXt5sTtz6fVaK9lrmkPgxTJlTQy+aW2yuo5d73BDI1B++LmwCOU+Ubd7pcGWWX0+9v8dmNiUdxa
Z/DVqVROnUR9b84qey2nY6sFHpGsTUab2fwoSubtrr5RueE9bZRxmDUnDzN1ldSt2i+PVT3uafF3
qBom8SWVjvmppf3wwUW9fWfxKKPFBKMb0hDGDa/fHWZj50C2L44qyWb2l3lf6EkH4beqwiIxPsMf
+IiI8lYh43GOwPx/A2cRG502TNKSPJ7W9apjh0t3FeEq37w087qSqd7oozpMasx1MsJTOlg2BtDf
UFRhNW82Eyoqwj81taM/ov52UhXSILjzaL9pw29ezK9vhV/CIwQ8lyTSjWA4yLI2iPXvT9bXo5w0
tY2K3EJ9YVllA/fPVK0tBfVXWh5NagVIb2rcT4GqP5it71T+7FI00qEF8LxZJl5fXL0udderQh7F
aH0te2Mgl1FBMXftrCHgt5g+WdIzDr2fL191ZbjROOryTOjKOVZBGdwsFdnDv59Pb1fm7StRicOB
+lMA8vorBVzl7HmZPJZQk6DXmw5ew7raBdXwUUDCu0NBeYIkQ+FPwtDroTLLd4umauUx75BZtpyH
ALs7iYJ70D+YUO+83VwWreE/Sb3btHo9VtNYpkgbjuU29WYM8Jp8behwkl8ytxhEFBjkJoHc0Qwx
6aONxU4T0/x5EG6Jp63bf/Dg37tyczM845ts+MD287/sDSLVsEppDGrWbNWOiM/GG5Lfhv2MWfUH
O+3b9ZHOOHRmuKLkqXA0ej3UMFD0p0vF/BGWDPlXIvLa+aO35u2ChSwCCixtye2Yd4rbmX4x1InB
fp6NenUm+2E3uaMdrpIyWvTZuO/FKj4oJd+uya/HPJmzmxFRUfZssFhjyB/oaxTGkfU12afFZTnn
xgf7+TvEF14fVAZAOuwFtP5f38mRSGXReYE6osLBMYXU2Tb0MrM+dKLLviSNmEE9stk7E5PbXKjZ
a47Ykg+RLpX6SG33zgsEURycFJrXZrRw8gJ5w4AcZXXUcR4IQNeq9QKP3WbnLtny0WW/8wJtnHQH
+0wgOryfXl+2HIKxlX4ij4nWew8lcvo8EmIgr90bpAs8q+bpXrizXUSaWuovmuePX7AnwY60tACU
ornT2nq3UO2Qa0tr46MwsLeYMc+F5QqQDcgfVcHrL9jU3mypFfDQTR3oFrmtn08i9667CS/z2upH
akdjODOMYIic0Vjvf79gvnd/tmFZwYAS8TN8PTzHgoZMpG6kAHfGOE1q62zpEPr+fpT3HvgmrUTO
SbcWseHJKCv8srEOxqO7EsPQld1EInBlhArJxgfz6p2hYEQDwm8kSaQzJw+cJIWqSSj3j06FDauV
Fo/2MnixQ8frg1X5nVvHSFQxuEahkzs1Zky81Jhs+obHaSVcoZm6MZakeH8wytt1wge5oADlDwhr
p4ttT+gNkfFsslmzdrum1pLdMNsGXTqZn1uNNnzwqN6uhVzRZtqBfRl6gFOcSQLQF11BFapBftoL
tWTQTdsuzudlOrem2r0bSk3/QBDw9qGhRMLzAmIIS9MbC084dn2BPIuEV22+lx0Obb3ZfiOhI/9g
oDezjfWPQfDR5Oow1T9ZBdtuWZaqNh3iIIbxMZGdhW8UVJ7QrIT2kFd9Uu67uvKuCuxSLjKh9R/c
3jdXiqx3gxFgIEJbeNMr6DXgU1Tj/VH0pR8OpbXGgymsqOA0/cGb8+b9ZChzI0lYEIkY8+RaE10L
UI2n/VEGUxWls2dE60Ry/d+c2rQo6YeSscEf2HGdjDLRop0CrcmPni7dPXK5O4+c+Z3M0offD/SW
pcJIPDOwg63/itfy60VkrIlmSuwiPZolVCEyyzOvI0dsxvqgnZe2iQjrrgDP16VM9/6Ql7fD0joP
ZWrb90E62e7GHyg8eGe1V5PAodKfTjsum/iy9WxU7Jhk/N3qfXut6dFCq2H6ost6/ZVLMidzO/W1
8wUOxhM+VEIjGtzNj5ktp2ui9XI36vR+/CD05O1LBjwNm5b5y9B0qV8P6wYT1iRtmh8ry2lwShpU
1OUNoeNtVn1AhmKX4MP+WrNvrU5UUoA6LLtoUU4ey5ykczbZq4XJb1E95SgtbtdmphI3U4fs7aAy
quKwrEt6niCYGiPotWv9TYxrf2eIwdRuLXx17BuVp/mnMtfqLtTNxW1ix66dCRccrbcASgMtiAqM
PiV+qronw6TUxQuWl8n15BTwH/QasWFYaMsCQ7HGVAxyhCCwV9O91I/ysi70eO3Gzr2QQWtsTI2B
WgwD5a48l05a3qaD5zVRObYJ+StuYQ17gd0yfsXtOsZzOvXOMVjE8iXgUG3EWu8mv8RoLne2gKUc
GZKSR8iFZLsgMWZsj0gx/N50o6Z/ymosUJgQhT1EXp46VTgaKldRZrqVExFi3R6mRE8IMEr7mHlj
/ajtot68PcrhgqzC1IzSqu6SCEWQM+O5SEbZfkSaRYrNmsNaqefRPycyNP1BIyZw9qk7dTlFLcK1
qBKLkxzKVYOdkoMTXTVeTquNM0cv4t5Z3Wsn6Vd5CMj2XiPHhkOxc3NVfPVbokcO0LBdfb8YVUcs
pVCyubNV0Ymdhi/PF01XUBIH3Je5pFJXeqxbdMK454PImWyZ8yMJpoQJhtoKv4TKLozQF23bsy+b
2XOFmoDsJ7JU8PTSVvJFk1pOj1VdiyweA0FCzzI72lerLv29uQrjW4+fyLRfKnT2+qDV2r7K6+qe
gDqxX3LH35dLrWfxhAPtDXfa/m7kwjzvVe99MoMp2I3KGG6DaWo+Uyfb+0AU9W0jZ4j1nof4rGv4
ejjHfFlccxQR5nu8OqhqsPxf7BcMj1ho9FU+eliPfe88GMgDsUXlnphnoMjWbNRjY7rZutdwDJyA
xfPsa53J4hnYfA5Cs2CBi5vOGxBeq66KXOzVoUVlvjVHizlkNkGqNQTtHoOKNjYb4dfEN1quCMvJ
HF76DZ9CIyx/dUxwFYMbtY+rn2VfacC2/HKJ1mhntUmShxoh3DciGMbdLNb+kY6q+WSTVfjIDUtL
GvOrc28Vud/sSrOdoMNWtVXHsJIKN8p6wz6Oa5EGUZ6Y5pmxpEaLt8kwNzysaUlCWwQ0tYlrkMVt
N6HaC/vS1mXY+ci1erF0B9fr9GpXk1nwVAfd9tjbtpxRMQzKD91C63nWLQz8qPL9ZvmUIJKD5aT0
4Ulz++rrsAayjan7KFIWDbTzzEJ7ecORpxrCfoEzFPVDImjorkU9R4Uxb/d7lqr41EC1MCO/8dPn
vMwNuVtJUk4jzjvjZ4PFpCYpNhmvUs1uHh3VD80eWVR6n+dr40cpXMXgqoMcfBWk/XI0a8uYwgyG
lklsVTC7YROQBB36DqExOyerrSMVJUYZIknLy4mT0YrCeaIrPtotLKbeHssv2YwzZVTj6VaeU8yK
vAihRWOq4CyWveuYhCqSRqU+laZwCwRUs3k3+FjTR7Iy5TNJjI7C1SzDxicdOBPtBZcUnAWa7Ocd
dVMlY6PzsnsmotIPK43qK+HmNWtiipVB2Kpa3dhLskxxzUUFoRCLsKN+SXzyaLJp3HdUSFno9IXf
7+bCwam9Q3gStuSUzztPWmsfSqpVXJwTPzVDH562u1tYHfHRlsK3w9nJjBGyV9ExDRSrb+gHA9RH
BNjpw9QVpRkWCkJQtM4ssJG+1n67S2sLqnFWYKhWZ6VhR4HmOj9Su/Dve3aB5HIci/F54hW6tVdt
xf3YoQMaJVYxXJXdYjQ0vfL5Sh+8lmcqLfe+7EbZx1h/lODUrlYtZ+YAZzb2Fi9Rl12F3cylLBY4
5VpisPPCge+ugsZovk1Gt7pxkXfdo9RMWOjAAdghDHAFRSgJCUFcg+Ab/UQiqhgMc6kjqy46STd/
IFittJJsJ1mf49Rc0yxSZgAl3iP17tvoG/B3tdlRqBm3/plbo1c/q6tcv3NZVo8WEWVNLIFKr6DX
2zUBCEAu5+1i6iXrjd1/c5O1/ZQz22mvE+BRhVrWLuSOVDhtRdDkmO/KTJNr289MPdRBLc70hWNH
lE2LwUQTk3XbNi2PJau6TMbExlZuCLtQ3vVdaak952xThMw+54Xtu7sBwF3tg8HaM4TcmuknBKti
2KsEsPTaVkFnh25QyDQOqoT5PPje2saDLsQvWu8uP9Rmv9vSZiEE5GqtJrZbGE8XvvLolTuOLLUY
Ln7rnxWFR+6bt8zaLy9Z+M9mwf/2YCJGHzfroBRN0yrPbrICD839lJAldLY0xlpsKTfqBUs8vdj3
KmidCO9D6RzQj7EdpWOveztyB5thN3C2/z44enmXK3v6ZWiCZsYKL2OJrFyDj+BJ3AL6dO6elFm1
z+guCnK3GzwEQtmb5b422e64d6nl7gwnW5qdWbdFHhdGR7kX9LZmhToOXHB9u3m+tvU0X3ZgEYlx
sCiuKT6rfjgjuWNhiaRH0Ycj+Icddm2Hmbaxlteaa6kqdqzaexZrEXwrMNj63k5r78YGTahmL1El
PPR5AGWq7rDGyOjoooTE9X0XEGux76wRSKPUUvixVbEQQKvWOtEikiMsGdO4rW9QZxZmtOYwi03R
L3akSKYS0QRHMovczsJFq3IGy8H2qPO+WWZjX8HQKYrbAXZMGfecAnH3tLV1jmunT6ADuEUHHxlD
gysUIWxtxD6xFHad0cP0yGjkRmvS40GQ96zrzuSPDUKPPrjRMRH9JmWgfXYq4fRhpwljhhNkm0Wo
GW73S+GD9FUXfmVBAnani9wxuLmzkNpVr3T81atg0Z6M0tSvDas2ptia1ZJElgnRxB3W8t5cTGw7
hLJgAAeyW82YhmT6qxwH42FVevlD03M/2FkDUX6h9If2lwuyaoUtBWEVDl5J9x5CM1ELGXmzLzkU
HcLXxnzJwyZRfRqRt9sRhiaXekewjG/FjUNlEk3K4gW3WmM75FUsxbGo82TGL6ACRBsXs/zWjEZ7
ry2DSiOv2vwq09bQftRpBRWnGhP3IBJP/KgL13tc2GR4/4WiS2rnoukjNThGwoxYhi7ErcpFpAj6
BTDqq+klG4e2Pky0zn6hHKl4eRM5mochD4gQcZZADqEBqfdeq6dlR/QBn7HqedNFXp3CAwimpkXf
WlsYsBtda3PYqYb8OkBwQO9sIn6u3RXzuJ6jfsGSBcO/+mLMLOObry1mypFidD7pSy+9yKmk9tDo
c0/mgZyq5zqZyJZu9aBuzwYqoTtHCt2KuqphE0ykB0loKgi3OFT4nN3aylRWpESZfXNkO8mQlIVu
CEssBM/pkxbPjVozL86xK3ksMn88Dk5Rgo2tQHuhhyDVuWnGiYCDOemcMkwxc/3uC6u+naEua+E8
00CMhJn2WiQ8jufFsmikhxEWaBwAX7WocMzZjm1fFOaZS7TYj9bDuWSnUEl8L1XFsYjtNznWY+uW
t31iswZkYpUi0pEJfp/BHx6WrFb+98rNxa+2aWQeGQnGjNB3oddES4XHWOjxdubYDuXOl2EMvEdT
elV/yJKJUhTFgLPu7KoUV6LwFx+PXXZOmFSr+IEgAgMKTwYZai24ZTfe4msQvcbOaQkTLbMHM80L
DV50UdxVijzZ0B6LbuRZ68YDWLv1U2Fu0u1700udnZctqMLBxYOPbFneGERuhSGWNsbmLUaT89TL
utRA6nX2l/M8m7IzPUnlF5BQ49IehupmqsmxCSfb60maytN1i6KZD4Ba3ZNnF+OW9uzcDrRMaRk2
zvIB7ehPLsVp0QrZAZ4uNTI410nR2tbjuObuaJ0DJaRROjqKWNmZHT6RJWd5x0id/ZD4xKWXdn/W
S2QBVWek+3JdgkifC+NWqVHd9Z6czgs7H85SHS9RX6fMDdd+mPc9qMDuTwDkP57n/5W+tDf//fXE
f/0nf38GiBryNJMnf/2v6+6luZfDy4u8fOr+c/vV//tPX//if13mz0Mr2l/y9F+9+iU+/9/jx0/y
6dVfdryXcrlVL8Ny9yJUJf8cgG+6/cv/3x/+4+XPT3lYupd//fHcAm5tn5bmbfPHv3/06ee//jA3
aul//PXz//3Dq6ea33vInvLqqfn55ldenoT81x9EDP1zg1dIXaYdB3GNhzm9bD8JvH8CdCCi1pHR
b053f/yjaQeZMaL+T7A3QFteTSSQwCR//EO0avsRHwZZHJcBCLH4ldN2+uP/fLNXz+j/PbN/NKq+
aTH+Efz2a3QEN272RR1QE3Mi/L5O0RFH0OMkglQcxlqTl9jn1mZYbo6ZhZXVfxMr3gbD8o6vj/0r
bJ5T9nfeaDmR9VZ/gDAmtzZhf9DyOY0p7dMDWzfHsb88h39f7V+vbpsmf5lGfw6IUwChCRs1Bcv6
10BTYajWAmkbDmYAUEJ/LteuMF6HMKZXzc3sTh+56m6A2cmAkA5pOm62q1ArN8zzL63H1mgzvP5Z
KJG7FEy10vWOeuY3N2KEoYxZabpn++h+pk75kXXc9tGvhkYAbMKfgPGGWA725+uhg0xLGkPvuaUF
gA9mPOa+Qk3wAWj75n1hFC6MuwlxAt71yR2tSauZV4dR+nmU56A7zpc61cz9QMrVR7kyJ1A/FseM
RRsXYRUMfpbq11eU4EXXrHLqD9PUktMzb6WOuFdkaIZZmdxNTfJBZM97F4dNCL0q2rlkI5/AodY0
aGia6/7gBZoKkyzLDvo8aWeL5zz//sXEwXJ7Hq+eF5uJQ8Y2sdN4rzDk66ujoJcckFBPl/40Xppl
pT0icG3WiAJ+ve3rgk14TDxr19qzj4gtS2NZ4CcJCGNrP3FQ0b43yzj8HIp1A1eqEhRBGwJP24Nx
5riuZqua9g5CriTUaJRnm5hhvM9MkdM1NKqMHdzojfu0F/OVuZp6GypYlN9QD8MZ11urklCWLOO2
7EWhQnhI1r0uc9sJobFYuI+m7NDo5w0QUY6fTR9jzluPcRkgiL4oM0Okh6qwPHIopFjxFJtw5DEy
gDUwOc+Fi0YFX0m+FyatNi7B+Vj72fkKVpV7YcB3baKarss3s0/a6QBH1Jv3eBvJ8quZmSVMPOT1
UMjROWVjFasBrkMTFWIdsuve0wJK4AzAafqqJrd3nHC1ymQ6jkUeoMqSiZ/V8Wi7NRBqGQR5bIGF
P/penoPIUMQRpmn1yKfgxHCmeiStFflg6IxdD5TXDGqG7ld73sWk20K71otFHy9aK0CMR6nt4d9o
mtpDX5FhErpdrVZ0eYZn72GPqxuTe5nHeLekcuf7YBs7p+i67NzpiuF7n+gOqEiK10PbcE8ASfc5
BjkLJa1o6qNmLvVEKHmx5qC1kCL3i9MZ4sgZtp4iPFjkGA5zhd5cR6DZURCavQsqUevAZXo66Pd6
Y3lFmHNu49hNoIcVFriaq2/mbOSf20B46kuKe1K39zILcWDaLTBsBwSd8A+QSPuXqoYGe1ZmfbOl
ymlSC4N6avQQ98902Htpqi8/7KzsKwjTjYaXJB9s34xamuVxrdcmmvc6B2dBfjSvt2CJifN5SQf6
k02WVyOQH6LRo+Gsi7cjv9agPkfT6AXfEYKbmgz7wRqDi2yiTov9NAN5Xh27V2dj72XBuZ4EKGiy
OUjSK1FbPrVeYjkKy2foAz5lcjI0cZEZM4V9ZjZmETVWlxdVHKS+ieS+R8kRmRptmtDlgBzcllnr
qwuUnJP+pXEMpfFvzOAKW+eFdxeC+HBX0eYQN1RznglK7jSfh452QVT3tdXtVT5NxJtVnfpqlfCj
Y6MxR4zdm3LIvvqZXZIkK/oi7KrEaw52jwbsbvRSfY1npgdADi4A9ie7tqzLzcUZCLUeEGbl8MHg
OZNT3z/wtgefU0mZHnbYT3xuc857Oy1bcU5sA+y2Ic42qUB7UNDC8nA517OfPcYOKtJLFsQrQXcB
vwXbw2MBpH1aUcP2TnPrUnhPIRoWYcRyNmDJ0XW1AVQNqzPmgzXWRIxHtVcCMUCEFbE51na1t6lF
zHhM7eVKirLo4sJEgxvhnz/VIcJPrTgkwE5mXKxOSUVT18iDGgehK7CVmNSVVS26jeBmql8WiaMQ
EJeGrIcWzo9G79MVWyNvSNCM1gnHX09TN0htu3afi1w+N5ab/NChzPnx7LdLFelmnVoh/ZO8iIXn
Sxa2YkYWD6CpbjutEJgnJ4b24rTJ1J1hgbV+7bKiVucopleFF0MK5TE1FlxRy4mylB7MBFt+LcD1
wYr8W7+eMzNKWJTKqLIbdSO0zXmxBJnwdpa+TqhFsrTzQ2zRyommR2J9QsKdJ+EEyNhEM+LbLMqt
BAb9ZhpvXXpNT6SmRKf9WVdyvu+GLDHPcJgaqr0as0a7Iv9cg5w/BsN1FkjcE908wHfaUXMwRR1t
lK+WalM3QhVrPLsqHZ7GdZjSvU44/LBPhN3fq83VG4JzttXHKJ+beKvZu8tUyGw3m3UJYU5DvhV5
I5Bs2Pt29yl3Kl2dZavA4YmQV1JWPDJHPnkI7JsIMaNC5SM9+6nXffImWUjNLLIEuVJhgbIXs6YO
AkbU0Bi+HMypod9mwq9pVrfxoNJq8+dcK+qXtWirHzBBi31jy/kxcOfujL2v/ua0Yv1miACqpgjI
fqNrA5jAM5vYtGo6avMnqyU5OZKWmjymp8HTRp+a7UfEW+Ohl5P2awa7uebsnQrIaXP+6OCE+VhZ
w/AgDSRQYdn2xRC1Wp7Ar0oIfDgz80U+T5Absiit3bSLwE2KW8zFk4Jb2Vo0uRA3vJhGAxDU+ani
zrWi+5InqYNhQeY795uxxPdFT3dWTu9AddLfrWOSoiCnmfejyq3ygu4y2QPwXcukRTk31Z3/uWv6
8kFD8nyspxmuTfPYiXlvyiqPkxoBVyFN67HOe+2rPgTuV7k6F3i1qEutKwS95KkUF1I4CJb9Yo6V
WYohGpoV+Tq+IdmF1LqJGHJV3/X0Bo61vV6aZqviWpjtJTLfwAHHNNebvHflwQExoiVJp7NLCg9A
TLO+mrWxm6zsrvM776b2l8DfWdXs/KIJUuA1bRCL1hqzE9UBltrgsDJWa1DHcA/aqNbLz7wURhq6
sH8frMpAabc4t3UwKZJpR9uOhNbgoeAeuYT03IL3xIq7eo/aisShtWs+U9aNfa5hGNOFBdIW/Fgq
RS9q9s1nTSvtF1NBTN97y+izn81f88n7hW/LeG4Hq3Ujmko/4NXQxNhm9y/OkpGhMwkcZyJ3HtI6
Mr0BMX6ncCVwGhfLFbkYQThq0vjaJZ1+VXRYHjiDI881f1VpmE8rdtdKGtqhCjyxWy16zGHu6MuD
Jcc1O8uYiS95pdryfzN3Xr2RI+ma/kU8YNDzNh0zZUpSqVRS1Q1Rlt4FyaD59fuwz9ndTkqrhOZq
gZkBBo1WZATDfOY1gZf5zoPLunyqEIb8rI/xL7rANhcL6p3XiLlFtzU1kPleoip6Y4GhPRi5B+I8
aZB43eT5ZH4ilcf/hxsxufL1DKHtBF+DI909U2yavpg9eqNGFW4kxPAKYfoOjhHkHKhuvQUxEV/e
NCf8qO2aE+xRKBri3tgPczk/1NCprG2Osqg45JSKBGnaNMXYO06OgnpoRHKbVV0mNiFaNQ6sbPcO
XlxWbAmx7JfaQIh+omanbqxy7F/qLG29bwRBktZtNZSPWZGJn0VXV/LYZuMwHOgmjfWnWEQ0uKmE
qofIaaDuF/Ocp3du48o5mJHWSU6apXr1TUj4Wr9jDXTKaarN8UVmblG9VPSjrsZGgMQsR01Qcst0
BEBo2M3jtlYRshPwRrtDnRrdI3IzNK20NJEbhZyxGyxFIVT89SJ58USt8LI2bNAvtqn54y7smNQW
24niW1ibcgach/NMoRqF+XFlNH+LLlK3aWyaV8Q69WeTCrb4rNk+j3tiWvlfSngIJ3hmbJZ7n0vS
xZ0iLe71dvJfjMyPop1Zl/VzGBbVvm2cmDJjZvVP0iYX3xpWQ+IDNRQmSqZGRGUoPmK04YS+j14E
mwveFTBijnqYJr+AzfcPTVuqo58tj8tUdQnslKK4hmIF+oAcb1uGYcbxLxr1NbPS6Vc7eC4yLrmL
V6vWh3dzbWTcgAi6yy2SDOF4XXghISHwgDD9gRti3e0SWzpYRdMDvfPSVPviyCkCVO+hOLIZJxAm
d3lYZF2gKTN64cQS7dKo7p/HTvNgJBrZjyYEBQS7VYb3VSi4V/QZtQ/0IpHI6M2bxlcCwo3W+J/B
D8Oxzdywfpq8voFmWKrykIVWfw0H198Kq6vbrZUNw3GqxBAkZjyiW+IXDzNZO0faia6Kzh6RGKOs
nCCPA0ElfUacgQTKSKevTaIkDYw+u+kRWtxUmhFvZLRkYgMoiScNAYfN5BBduHSUCIJ6AuwRv+CN
Mgbnqyz8B0Q0IJ8ORrunj978HUvpsA7kP0dUXiu2ZN1sehrlNN7r+Mmc86D0y+Y0y+qbLsJrE1PC
O68wTjTNICS7Bfd4mW00v7upSQ53jpNdR6Gw/qIydqJHSDwLkxN+1AEJLLXRvDSwI3EHw45rx+dJ
dcvoGdEzlD07Q1Ck7uQhDnUMqOlzYXz7SevaQzgCzN1YgPKXOvs8un3gGMVXInVrpzRB7dCMD5E3
tdvICw96qt/PPReQHVn42s5D+gP+SbYRbnFtZ9YX3FTip1gBSBZ11G40IAhB5BP9E3Q1p8Tw7ied
+xplmQoutqeVG2GV/tdeTfamjIiuw7m+i2V2zTvRbpqkHY+NASOZlpl7W1JE2xsUXDf9YHbbnMWh
OjoOn7NOwJNo4qMMXfukSXsItD57bAi7NgXW4kjp8136tN+qYTCOVjvQ1zGbr2ZpHLyUfzfMEQcY
ADMeOtAQMD3NxxbPTe5MojxEWcT8zXebT8JCanPIh+gXf37aw5sEBxDTlLFk/Ufo6fXYhv09pGa/
o6ef3UjXPxRmJ7YABimR562P+SRjYidCx6iKfzqzMk6u3dibREd6pMyH0OCjJnsEFe2dXrcPejk8
RokGft11bydPdLcdej6PXT6O7VbzUUizaiPc9zLTv+RUNcxdmtPtYR/DSdprvXnS+6hHGVJqQAPg
phGN0retgzjphuekmJuYAVuwIHLKuWGAlWxC3/yUDV3+xSxdBVlTqIS/N//0RPZHtwpBqaFto1MJ
+h5cB747kOA3XhgeWoUxiWy95nvv29ntSFq9mxOFRo2Z7dNmMTzq/CzFkHjaWf5X+Ccv3FHQSZPR
31sJcmUdWvtXOvC6bSGbuxlE6abHmOHWzbXihv6qsZNUGPaNNmh/TB6HzQCc6NPsFn85ajdVMX1O
0czcEtMhiE0YK5pT57gnioOPZN9fGj13b/yqeMqwDNv0Zq0OWYfQUdTbghSEqmCtPXdtvMf9qv9a
9HqV7sMsqU+5NpBG1+Zz2qOdxG32FwPvcVd5/oEcw9j0o+ffgeKuHsVg5FdZ4VebYuKcRD19wrhU
KCHjOAXuS352GoNvIAYYc6IYqt8gT517t1dEcpH2rJDvus7BCnxxM1s/9FF0TLKWi7GRKt+GkVU+
ACq06Ld4xsZ2o8esrR6bODO/an785DuJt6OLZ165zXht9zzWeIyBpQCv8+DGwEqoGJW/6MScolDW
n/Km44IR7LoqRBlEiz7TQ/pezQgC5KJCwKYLeXLdXnwXYeG/VEYKHFUzx/w7Y5wwuUZ2ru31Xy0y
sIeBoHfYSFFPR3ZsG2TJPJIiiezAiwwhV+nh8JQhr3MqRV/+zHS7MG8dVA/knu2Kf26hh567y2N6
bqYzi0NGAQt1O6PB/UVf2vXkT+iqZe2DBXYr29WOpCniecV3O+VPjX1jH7NIZg89Ste3xP3etuvy
xx6UCB8BUaSfItGdT8LvHBY1Lb/kld8726GWeYA1GUXiiYAfdHtbdkRNaRGTVRjMaaT/v6cmLw6R
P7THzjHHXyg/K4JqpGiQXXeuSkPKY1ybVZDk+ozIQ9q1V1Ou9GmHjvjwrBppjBviNPu+sTssg/o+
Lu5p2TxGFOE2w+QUeHQRSGzRHonmA64EwCOAuCXB1Efxjs6+n2w5nghXTJNvuHtdVnLXlEWMNGiC
D181UlxzorR4os5mfytE13+KillvtkArp79iGuZdO0/9IyWWAekDp8SeCRfbHrGjvCn3vE5wKCFz
YX0TdYYOg7Ruuh8N2cC3Qu+mcqsgkj2Y1tgJ9u9Mp6/L2N+Ay8JU281+i6x+FfVyi0xfh0TW1Oif
FZT9cGtRzZ2v7KXsCpuWruceX878sYVMDvfbNVuXx230q602OzU92rm1DC5sD9Qd0GGfAhrBK8iY
EkgBWJPS2nQzzmEHu6aqDwSqBTVIIgaUi0ZAejOHaKHtZyvu/B2s/dK/RjohX85EUZyGtrXUAR8g
EHxWnci/Y+cjDIINausEpa1IK9poMMhhR+FvNacSd/VYggSYKjWUW8By7YvRyvh7EwniSZFOZb4x
wmKkOEvyhSrmZBSfk0pVJRnwkKHHZUZoWHYehSqgRvTEN43eaMAJ6hC5Egf+lLGz9db/VhWpROXR
GMZnLXT6/Gh1yfwABaY2eXB9uuatrToEBQ1bkydV2qm/iTWs6w6Zl9t0Fwai/oOZ9Jmzc2ALwcuX
OVFK28fVPQSe+ZeonVptpzr28lMy1JZ+0O04C3J3BGAwell6O0G4Fvuuie3vdpwO2hbs6ZyfKOPS
7U5iaSBE1kCT27Cf9Hxre6mr9p6uTJN/6tY/p9auby0IO9U2YqWBVYHq4eJDsKXa5G3d/cySkFqU
l9nJ0zzVQDMspye6GXVVLqth4/IUzlRxkLXkrtiMNTKaO1qys0HiEU44wTWNerCLwhuIvBtqNPyI
dN66Q+7eVYI66b5sMMXaMGvY2hoUZe2JUqJ8GMxeaOwIKtZsXYyfD+6cJkFIEb2mBkwBgn6+2T9D
qndGNrQ+dkv4Uc2HqkP0cpsUTakQXNPa5OjRG3hyphJ4lJ9l6byp2mJ+qRr2yoYs3lzQwZn9a8ZW
Md/nKLzd1dQD/nDo6POj/pE3FNiN+CrrpZx2LtCyeesVVuftukF2X7TQsq4qQ4mbxS2dl1sz4xwc
Q+09NxJUF6hkYBx+Ww2n2imq7z71v21Yt8/DlLTNJmvcUG4H6iLuJjTq6Zsz2PUxcjp6QoCgYrGT
YQXOauLL1TsCbupNqUr6T7MFCuMTKhVzvRmHpSRV9pFj74naKNHaeZVYG10ljrFDH2z+Cak3vqUe
Fv6GqWWAQIwqUCFGE/lik4M75q4aJ8r7hsqnb7Znqp9gewcwHGMJvBPmWsNHnZe+QjaPib4dUVWV
G+DIM4gUXfNCTv6IsKQaRiH2tZ+7v4gQEWXTO7d4AHyRwS5smxpz5NIfPiNJaQNatRrlcNU66qBM
V1VHADctmxKwXw44BkDqRkSW7tw7y50VhFma59s4yUiVm7gA2miOAzhI5Y8FRQhRCR5a/IG8fatr
6XMvU/zeHWqELzll3c+Ng8zgzmps4w5fSw9IWwSyehvpiABS1p0lkWrox/4hiXsdGFTvLnCdqWt/
4RaClGmYLuPmrO/G9XqOYTi5AOiMWkuqI+zyUux9U83VtsWZ6YYnnSiyR/3CIsHmfdloyKL8aW23
AxJoiJz8MHGq+jioVJzQxzT+ujV+txtDDH3/Bw1Mxz7JeLTHq9BP3KOWDf68Y9fbpPLp2P+Vedv0
B1XWAA3HCfb3Jjf15l7KRn+hEtz/5GTDM/MmtHRB99Eq613Zp2RGUxLdkVYlt+nogULyeYC4tjJR
fvFKrXqJuUfEBnU9uHxRrRe/KWeH09aG9gbXCr/E66yQWrmN+oxAidoLIFG0MtkgqJhXd1XumfnO
0GqKG2GPGQhQ2Xr86bijXe6KpFbzpqPTXm8jS8yfEaKkuWPkIzKYzWy6DTVeHbU+QVL6NzPT7msc
RvIJq7wi4TaOga4XRux8qZKQRzHhmD/LNBHVthqcJNlEhoZJQaco5W3cuo6+5YbLO2dqKSWEZqwt
I+hgFNzZacTOq2WKrhG6Qb0OT3/2vsEFs35BFSjTnW+W87CtSspRG15xcKtynqBX5r5qzQBpU6c4
2FY4kKRZ0Q/QcrY8lLMubnDOkmEAm9Y7MSEkRWvbVH9QYm8eo2xgww30t/8Q0yl9a0wgqTfV5Hk/
qO37Nw6lGBS/ysoH7qcwVAeTZevlkUAkoqhfR6BsvMZvDhA/ReAOHuHPIDQkN5EWaOi5VLr2PIPR
w2q3y8Et2Uv/JzBym2yiFJVDJ0H106KM7GXJzqGib+60rufgAuFqFwxlvoBSF+voTWciu/00D5Z8
UVZk/2J3ldN2Ep18LsllPpdhw0szJNXM4fPq4XrUkxHtJZee4h58+Ohc2Q1oukOB+OadxG67R1eh
EzM1SY+C0xh17DB/wEHqPvHGpa6iuuhX3cXNixogWEBJMIb54IiGpFnGFUA62xy7Zyt1deoWgqTv
PqIbPPzI6ib6SlmQhXD6eJr2gKX9X1FOWvDYWq2X8rJWlIwHaejDXvkYXO7SVkjjUMGuaAN8dS2I
3ihXmodGhU2C7alLrC0txcNalWZkwgVqrW+khyP2f9mknNu4SUSpNj4CEe1e0t6sD0Xmgv4pRT4R
aThUKAm6UyYp82bIryckrdESVWRHd34j2p9KxLl98OEAvNBOaKqD7EAg7iM6Zw2lJ96yE4/E5LLP
Mby6Ii8ubaoxDEuywBtCt8Oci33H7vjexEY97zqAd+QsbUSLsjFawqekMYZbN7ZRASckjsRmjim2
Ei5jMHU/OT0zSAYRdiCpx/zL0Aj3peiQ9DkMBfo+Sz+Y7gSr2ZTH3vK6Z7/IhuomM9BK25fGQoKZ
6qoE9W+DKt9Q0lT2bk65SE9kokaIzjY6jjscJwSbYvDG6i4Ec/e7M5UaPheONvuHFipEcoDQpH1z
jNgbD9jlEqpRc0U1lsLNpB0cttbPOK+sZyz5lEYMKZ3oMw0AznmbVq7/Bdi0R5Q/GsQJiR7Pd4U+
wW3xvNCFWMDO6OHUhzbSZTYl6Z3VgcDcOrrEpdqiE4yGKqhYg919Fcb+/DMyjM7c0RyxnyQo+vpQ
1sUk4aBISkMkhzoysR0a0pvGHnJAuITQPEeRHV/LOm7TO5bXFluzozA8VHRFN4MnxPeiib1sC7GJ
ekQ1SvMHwadOe7TolqWOtAr4H8p2981gUyEMI5/EGVBqRE/bs6Z6m+ZGyIVCn/VEDNDOW8wkPCC/
WRuWGzNycmNLRGRcp7mujTtmVN+UudZ4bMY0e4x4Q1xEuAYKM3SLhYf88CTEQfoiDEgNfGcTT4nz
2fTryIN2kcsnhaZqiF99a/yKYoovZPtzeXgfZfEK/gOsgjQIlihOKSAHV2AVW2i2g6Mh2Vo/2N8c
vZ+QgejGZ+mRTxSJDiL2/QFX9E3AKgauZhhhIfCBnMka01HQsJKupnVHKxQ9MsFdF9O7RmGupulL
Q/GTQamAgy1IfYKkNKnSlH0OT+j9n/EKx8LPWCSaDGRVwHStRaHMBedGs70/6rVQX9jl2q7uIU9Q
xysvUPleoY7+UZ3yGQrKqOeu+dmFNJ2J6KI7uovK/CbqwvSB2l9+gaj4ekamWJCa1MdJy9y1W7nT
VIU2CL07KoDTB0/XcMdy2iJQSRJfsFt8cyjI+OD0FiW2tToMN2xHDzXpjnpXlju6rsZTmyAZ6gCl
/fr+dxILgukMA8TqGcRVqOgCcjLW08rsxnUTY+qOmZ/ZQTJPejCMbXtowHIx4oBMIMWz8tqd7IkK
vD3vDKHaK4npy+P7P+X1UeGXWLhAmfweAt9lVf4FXMtrUAI0gPtjUaQn3a7+xNXwDbXH6FDr/8GW
MR0ssZGhA23lrTQzaJnOEaTH7ggnJD0uKOijVtjiY34tHEVTAJuEzezYIDDXknrSIhjrUtlRhwI5
xSHrr91SyAtzeWvZ3H9Ad7a7SCStli1OU2KePu6O0wiCOpCZr7X3c2aDFRI1Yc61Zg80et//Vusd
CmATMZCFtuvgIg/j5fxbObVO+lmPekA60/11bceJQQqMcbavJy389v5gaxUdahEL/A6IKtJFKPau
BSC8HiS+57VjQMOv+FG2LdKXYE/SfYco+snXAeuPqCo/GW1r/6qjgUCucMxjWGYpPsNjfWMQOn6+
8KPWB+efH0WEyj0Lbxm+4fkSeDpQR0oxYxBNnrNtcykfYZhQ4TfmaUsSUe8heKg7qwIDgkCqfejK
Jjz0U3LpCL/xLUzULrlluWxpOK6fGLg4rg1jNbDHNgpEElZ/4aQMD5DNnQtU5vVVy5wXDWNAv4ud
GVM/n/M4ueUAvG0OPLob26rtjVMOgvyCAsFbE+JDwwjnAtRdb7W5ho7ujDX7Y5A4OpVIhZQcYVfh
T1EwkRrEFxC6bw23DMbNjs0MSOjzSWXGDBRRqCmYwwSM3hSBYTPnWyweLqkCvbF8DhJF3G/gSgE9
L0f5XzccDO0Sj3oEngxPgWUxdUoAorgkkvjGfBCl41DyTPlgvleXWyEI+8lEu8Dq8uGvdFLv6Ef6
+NupaB2+fwjemhCqacCouQVc11vtB2ypaZBZtFZ1S5/xHplfzKK6qBnKqvz7hWLToVu2iCJyheIJ
vcLgok1eEr34bdDM9Z80Kf39ZHUf9JparhjcMvjjbDiTLbfSA7A7YwIK6LbBrFHgLC0rvipzX16I
Id5YL6BsrkuQAjqb83q+ATyqQwju4wgJLi7dzXCBr7ijrcP7X+WNDYBPM8wS20SyiTb6+SiQa9ta
k/EUtFNlPCSikAj6GI52k4Ib+KCy97JwHjpesFcgxizqcueDmWWnw9KRY0AgryghgT/E8QTfqfEq
6if1mMEfHi48eW8sI3kLrw6HCDG7tUQJuzuTwE5GuJHO9EnExRCkk+V9UET8n6lhhCGQS4OXYK39
5eakKij60sZVi8TrQ03zyTmoVi/1D4K+lzXkvwZuXTxv8DPO17AqfAoXfjgErjOq74Nud78FmeGv
RLnzBVrP670hbBsZYXaGiTXD2q6L4jZFQIqhQeHZZmCaeEqosquDqqY69f42fP2VSEIWL1lj0QDV
7dXl0PjhqGiGQcMenDTf4Hv+PYeS9ef9UV5PyMADilI2TACLaHl1pBIfgEnjTgKTED0Niqocr43G
cSB+Fe3zfzIUl8QiN0p2s7pYu7HHtiW0RWBpdb/zk4L+8JCpnWtm9oW1W47o+Z3HrNAM8aDkoGqn
m+c7gsJFH+toQQQVgiKbXol+3PlubvyQMRj0PYJdX8oZ3EJIn+LC7fH6s5EEcJqR3lkSg7WQHth5
J0U9TwQSY6hHfw4nSle68eGbEHglD6G/pGzUyVbXBh1PHbH7yA0KikBHvFnDGwN9hwvL+MZclgsd
0s8/46xHsUYH1EQeM4odqp2RZd1eh0Tw4aiI5w+YlkUgSISqr44v0FI+16i7rFgSAvUdHFQbVJxO
H2W+uDbe9hxam9CBJ3EtUgqeN2/pyOpB3PrpTiKlsrNGE9GBLCs//H14OKhZYAcNexqK4vkGrIdK
uaU12UvbFw85jO4Oeg/l9/0T9fr7WIvWGS+7SfJirE8UnfcaGT5pB9bSlYymDlBHbBof3gUwoRZh
+EVElidj9X2EXoC08zs76EU6oPtY/w5jtG7en8rre4hiyyJDhjb8wi1bPbpImGNwgZVxAGC1u4sQ
47gxMQMjE4F3+vFls+g4kxBx7XFEVx8HLYKaZoxrBShR14DKiFySnTRN9eGNDQMdo1neWkoDvPLn
myBRqBmkKLIG+HBOeNzaYLjAmF74PMtfOb/rCOyAlyyaX3TqnNU7YUZFT+WlZjaTZ1+3lhZRpo71
Lb288ljp4wdFv3hpF6tP9ASdJZwkczuflSmlBUdFtwKNVxKCjjcfaeCHF77R61mhpYibNdVjRPWN
dRLDtcb756fgOWVZJacB16ByC/gm1Lcg7Se1B3WK2sn7m3D56edLSaUN5S/2GHcEMz2fWmH0yqP5
bgfGiI7P56yde0p9fe8WRwsFX0rYkWyrIA9N6Gwe9XTrvsDQ9ZJw5/LF1j+DAM3AGsVemIirL9rn
jgdap7aDwpHtFVAtcWfjZX+YsnF8sIQa7xoT4fz35/76LqEQAeGEQ44fIBWt87mjFUdLNcvtIIWB
uLWBom9FOfT790dZa3mxph5Cg5wLTgap8Np9fS5bLW0SvQ0SOYDZlK5dIzeTjQu7p/TCT4g3Zd5W
S6zQ2iUJ/aMAfEP2a8KzXZxiF7jghqqzNiGNYyu5q/SqmXY1tjDWaSrG7mvXJeO4nTPLifa2ufBl
EGYrja10sX3bKOSo1ElQe+0v7NfX3wwyII8X/6GUSiZ8vnxZ1zZ2qqwOLmArd9AKrqOCiHp0J/1E
6u1t+2hKLgSjr88IY+IKRCS/cFUt43zMKVmcRCFxBn6Rzp+J5bVtqU/+D1F46rcne/NC3vDGeASJ
fDbqJFTkXo2HGURsTFob9OT8ux5m2AExM20/Iad35QGffHx/s7zekjwEzJDJUZmjN3o+P98Ni56b
ug1aUuNnmtfyVLv1JZHp17OCXMzTQ1TvYsy+lhckmoccquXsyEZ2f/My0hHpKKNPIaHRLokc68Oh
AXVNAireOOFYlDLOZ9W7itZvqMsgqXTnCqaLEzh2FF0qy7xePB9VRpzdebh1Whmr84ydbj4nySAD
uxvz5xEqzTbzovTCjflqFMcgc0ALlQIaRudrYyrEfsbMAK4d6G0VXROtUCyRwjm9vxFeBQeMQrRL
hQGBUou+yPmSwcNZWr4tztlTnh+hxsVH30vAz+TKCd4f6q0J0aTgCiBvdWA9nA+Vz5F0RIwE0Bja
xlNWuPoJRa9q9/FRcHcAlI1YPmH8eg+0gGPhdqog1EF2eb2yvo5NIS8p1b41GZo61DURH6PAsIrc
wLH0bq15fQD4x9qPUQIbZAzLD9bpyQ9QuKCEQdMBaQCxuobQfe4xs8pV4EQVZVr8M3ZeB7bh40vm
kh9YjGOgBbn6ME5VIsqIpGYgqJjcZU7bHD0inwvB1FsrxjbGkYUrfGnAnX/+yZrASIIapw4cN0C1
ZGvcRcmYH96fzBsbennc7SW4WcKp5Wf8q5IZzohAW2OC0BSiUNUVeBoDfrScwCwkblFfGO2NSS3l
OaR92daUYlbHp+rCWQBK7IPZ9KJbDezOIR3d8UK0u0ToZ1ELVXx491TnQJcuwsjnczJ1OEJeUfUB
UlYiPURmLNJ9XJR1eTtGlXGfR7pyb4dW6c7WyOw6+vjJXbJ96kwwQfDIW61pqSAiDTDIg17W1SdU
6xQV9osOTP+Us9fTBHXm4JS+CBusFQagT4+jMzHNKjfTKyOykq9ZqYn+MMcyfogNlPki24tfKoQj
9lKG/t7OEv/CWi9rufoR1O4dikOUmYjuVwdbKcwoCicZAhvhNrSx2uoAZi48GSMcJHANzXDvwncZ
LpyON7btUpIiJqV+w0u5Oh3MO+R4+iooSxXdZPCrdrqttNsO1tJ/MBSSJqS3fFRgIKssw8ZCFz6R
roLYpn8FyGVof01QWG9ahKwuxb5vLedi6sD3ZOdgX3K+dcspq2kxCRU0vpceZ17jm1JO6BMYnagP
ddLwoVs9//3+JfDGsWQbUQpbykSCR/R8VA9IJz1QpShbFuIhDfthX+J3+PHbeUmqfUFirVOZWi2k
m0WjiVPHEHTZAOSo1tvrGH70hc+1fPn1huQ48M4QIS535/lcOAt9kknJGzA205FwwUuhaEkDaaga
gPiuRL/578eXD+AOVgP0+PFvWE1sNKcGGtGsAqwasyc6lsYOkoHz8p+MQpTNAOTWa/0Z/MaR2UTH
CQWRMTn5s9XsojyPLqRFb20Fmk3/Z5RV9SMpJG54gsZGHeJPWRHrbPvB8Hfvz+X18TV1NIzs5eqi
6bDeCrDLx662E2QWQjSpYaRhsJm6aHuaMPU+PBRYD2qwJPEwgddNp3xxk5GNqQLpR6jg1t5uwmV+
k0XZh4s59AItmrc65SmanmvYQ50VXaNnIx+oizMotX130gFHXAjaXz9upkCCGtM9mmkc2NUNkcvJ
bt0wQ+plnB0LiKekhA0hFm0xKI7lixfq9yGW0xA08mq4sJivd4dJMEqM5XHVE2Et3/Vf0YJXYL8V
xkQLbgt7OtJQauiRULywB19BWVADOhtmdbunk0GH0I5UgMCdRTcynSCVUeLB8KbaRVFq74vMR65T
dsUmRiAWBg3A4hn1jG/vb5635rvgn7i1MMQjTjqfbyIjdnAS4o2OxNwG3rn14GPR9fT+KK8vfdIw
aGdkSISVdEDOR/Hq0Zc6fqsBRZ0hA9eloXAwNd7wjSdmvE4nTXl7aQNevvB4vzE9IAAo5y9p57Kn
zgduZVl0ntl3gRqi5s7p8Fczzcy9sGOXRTq/kcEP0+RjdgCTuJTPR9EcwPk+NiiBrKMaSjO8nKaw
2gD0/6VU862haGuA0aN8RhdpNVSXz9agMi5/FKzgK2gdkpUt2H+phPfRkgfFI5qWQI5YQvB5q3MY
+lL1FN5UgIr5bZIBtNdG8aci3kR6zNi/v0Pe+FBU8BfnabS6gTot//xf524AMkn9xuiDMavqQx7W
8KGaPm6/vj/MG3cLTUvCqSXjoFa8OneQuRBZtcjSptlACSCN2z0IWmdnKc16jqeIBLF21RW+DsmF
xukbE7Qd/AMoG1NhoVd7PkHK7U7pQykIEOuo96oop29mmiLr9P4E39gfZIeAN1lG+m3rpCrPZ8Bw
KLkFcPyn5GRoIKr3BszrZlfB6/n+/mjLcq02Pg0/wGlcHf+c7fNJ2QWGPDkUmaCNzGLbylk2W9dt
JhRG/0HKI7Iauhdm+HpMKuFLM447i6bwGhBXGm2q+XQ1AyWBi1L2kUGoeb+rsR2uLBylL0Rbr78b
QTEoCHTcgPyBHzmfIhrLnmwaio2xXVO3mt0KMefJ3b2/kG+kOrbD00ptgHCffvdqGDQ+R6m7pDq+
lwWonf3QR5luETn4E0XO3hqSn5aP51xL3rdQ0T+czy2jU05ddg5AnNXotqZFA7Aw7mc4kH+lb7Q3
qDBNz+9P8q2lpCON2RiJDf3B5ZX41xlHzAnKBebeYCFw8nawEty3Foj3j4+CAxJXFjU5avqrt6Zs
u6rFhIW5aGZ0jaiEf8Rs+cLduCzI+cbnMBMHIbNHLZPeyflUBuknaVcWMgA2EG+btLJ/t2k+HsLU
Sh/en88b+52hSF0IIvk868JS0um57aa9DBDQTtptnY3FFwzadPNoG8r9XDSy/vH+iG9ODuuPRbEQ
p1x7tRuSVh8r+sLIoNZu+ugnqHVALugnbIMQm+8ubP03RuP6oLnlUcqnTrsaTUDhnQu9bQNp2XI/
6pPcOWmFlHBrph9+p2ndEtXRw+U/BDznX61GsAJ/byaWdr0FZE+kTwBDx1MX4tXx/hq+jnhAtPFC
u7RYOVfrRm6PoUGpjdTvlat8jG0KtFTv0bjukwOMoya9K0dD/z3oYT5fQGS/cZVQIKQTinc1pXwC
yPNZNg3O4pFFsCXcWt7retPfDDhIal8TlUVbSFDODq2metu0agcPOfpwEszwHgvM0EtguTzB/zrl
RiwMmc+oXiEnGu+nNtSDJE4vPDyvN80yCH62FMRpBa1h5x0N+rh1eqQ3YlqFWCIhI5T6cKqbS83R
15cWI1EcQfmV/0VL9nw6Aj9gJLJmRLyQyzpELVX3BrnfC4/aW/MhcCSH46xTN3x1NSJpndWEP5Mh
FiLlQlNMW3/rpyq9cHW9MSFgwHRFKCB7ZNnLP//X95Gm1hqNy/sJuir7niS9fUJgu9j/s///R174
/r/vwpWe8er//r9Fi8+Ejt8VQf7/Ut6YLfCOvPGPFCeStvux0kTmX/pvgWPX/i9sr3g4KEORLlDJ
/d8Cxw4Cx4SHFGyWCACXQz7N/ygcW+K/QJ7oICWpBPJCe/y5/1E4Np3/IvegGry4O1uCv/gRheNl
O//fh41waun9gMakMU+zidDnfHdYNo7N9Wz6geWNqPiFqn7q2nZ4Dikf3rq9ZtzgMC8egItcqpwD
bzk/BQxOmZfQH2stg4DyVXKDwrEOv3wUgTG42RG7n/qJObs4S7pw7A+hPpf7EDTBtHNCp1OHvA6v
MZdCiWGe8l+thE1Y9br50HvzEHij7371cYt51H2vhXVWDiaNbzv24LUl0UNc+cZxMEz1gLRYUW56
25ZiF3dWjPDoPKp7gVrkzzDk7kxzQMp4roU3tTcXmx61BMT3WwyOYvnTQd7hOCKZeFgoIz9GCmMU
fLoBQpfC+mQjHSwyIMQVQ3rlo0mljUg/wuaH9q4Wqbm4tZJH1YXm9Wh5yV+il7w7dVEhZDANkax2
rdEXD1ZXQV9E/+ymHsLoVmgS6G+nUPpB8aO+M9MRjnfe180vf5jrx6yiOLXrRRP/qiB6vzRpVO5d
yDo7rxV+tLU67Lwonlt9hHt2psSu5kJ/wte4fbHyASXBLJ8XdShuoWIThTpeE6ObZou0f/EVtXN0
8SCJQwJ2h2zvToV361VjeXLxgNorLtRjhG7TDk+zblvLSTtmVZbeT15W/S/2zqQ3ciRbs3/lofYs
cB6Arl6QTp9do0uK0IZQhBSkcTIaZ/LXv+OvCqjMQKGze9+LXCQSKZ9Io9m93z2H8GMqtpWu57+Y
VdXieshIIiR5a4V2ag7Ma3vmxewtbUMtcr4YQdJcS09o22nV232RFAWDfOD8ig6YlZKIqcNpmr/3
DhQRoJpj9TkXc/ltTVLjtOiDjXgmHbdLbqlXewDOZjlj+sLcFUNeYk3Z2JB3DWcjZ/KW0ngRFgwW
frJTde4Tu0W2saYjeI60EQxsynRTahQpEdq3R40ozR1yTblbymTe+IPZb0Ujuo/eDzYw8O4CvY0x
ra1RDbRmz3BHd2CPpx77xrTua0Nh3kh5HpcN5jor0I6lJ4tIrXDps1rvT7VW2VtAFtoBMbHxytGy
Cx1p9TspjJEJRL16L+zee+y8ZflVCQtEg10s4rkBbbZGnVgGBtvtftMYy3heoVQPx1rqy3ev6NdQ
B7znhQK4EAQQp19jy0qqbVWnzQHiyQGowU8mQxM4ro3ccGP8UCwiyG6WPLIsgCP2yDi2oS0Pjqv5
X5bfXzIYkL0RyNgZ4eU7RBWcjpJLOjJns/KVJbilHxi+LDZUS5yTmo3YSN12l2XJsU+Np6azgYxV
K9l/+zDMCaGjZjjnQVdt66qOVmYvg8KETrmo8W0yDabxzZ9tmZsbS0+/NONZNRpcI+Ylb7kVRk4f
51K8yn65tm57TIR1hTL3DEznyczUPh9ANeLI8vNp5w7iYkFlS5IZxm1OOqDquZmKGhhp2l7rGo1V
Pr22Hiw3cAAkWQG+F6lBNullCRymPscfmWVfs8J8x3nbX1wYKPfApZNIOL310Jn555KlIg37eb5r
eu1cLO5xRPNgdMbenjJan1/km/KwtLVjQ+EQcnd6G/ZsI7fsrnoA/46vwEpqLsIB/pTd+GfkWZCq
8/ZqL+VZBnZo6XOcTQwVrs5eV2CFBEKtzs5E1Ga9FUMI+Vm6LmJcaBAXuhLZoZRVsQcrcbWLxDm2
M8ALQBLqp5VpjGUzOb6dDWdTFAsIIfkNbIr/pQWWtndb55hP03VyhB2TAIfh5Ixwxsr0zZyh93Vj
EIFogdGQHcdqDe38bZJ9v3ONIZZAMKKC9RMkG6STd2esYeFaWBuK/Ks21RNcoibqA1b73r1bprJl
pi8Fg1u9EHe6Zv4dHrZrbkGxqYr6M4HlAJsTxgpQrwsdhNDuDRC5w/TkVRDS3Ioh5CEylO1HviOO
JaBd4srvq9Tv51m/sEMG6TGegXdpl9GdxngRzSM/7mZu/X02AiTWZy9jPqp7Aom4yXUP2o2kauRm
sQQHF2LEA7EoLqp1YkcaEQ9QaiDBnIWDWu9MVqopl4/mCllZk5D7TEqQniu+pcL9ZjZANgJ+K9EC
ymLyTQT1I5Sj+6I1Ho2B4Kzu58fWReaja8E517qby2qE0NCAXU1nQQVL3OeWds9N/UxalFEz/lrq
uqBag4NRwIKGnABjdq6jbjUZUR+d+9EHwYcc634ax3OjDd+bqb5LfCfiGPTRWyICgjJHTF97u0UX
p9VHc6mYaeG0fTEWDxxw6z6lw3CiSndXr8Stcu3VseqzMWlhntlrmFXjY8HDwjVkudG9Je6yXkeN
Yx2mFABCvwYwFACioHYqOf/X87zvnRc4KtCCNA+cxDzQym3VzCx2kOx7oz3PlXOZGzff2c0X91eG
xFFY0WrN3inphzpy0ryIMxb4s5GWKsoX3WC0Y75mzWRvsEsia5KmXj/Usp+vKz6xY+3aTyXj+OC4
bR02Iq+25tayCRDIcdFPXD1aFXB96zwGPS7WtPf3+arDmJJuEs1sNI5CrxdKAJkRotaNe+ujYX5g
s9hMlzgI0KIgABqgRFKchK9dvHTRuHDwgGGNq7djodJnTbDGcKqf14/RG54SWb0avXu/WpX1Onvl
7J8xu734NKkgFkF18ULy1gTA+KZKJyZbvaUZF4RVPl9869yrV8zIAl8dP1OniYdKv93TxPLlcmen
5WaqjVdP815sqEDrSPovsPPvZkUhLUmyAv49TQBvrqv7/la6nqzu3XPbh3VOsrBm7n1p3WO68kRa
jb1n9K++SiBMpvnH0K6sWqa/7YksozasQ88rbkSDWoWtM7JwNvbnWHsvTHQzpe+Axuma8odXlREg
HriYVa6irp8Pq9amXFCIstMUEFlqHhrN3SNefeiK5jnLs5eyE+i/0ep4GWYDCHSeU97V7fOgd/ty
zjdzBZ4Ogk6Z1dcFW2Ro0OPjSgl24FqPhZMpnmPqmFNqgeHmsL1tvgew0sZEHsxW3wLyy/hu9G8A
0DeFkFCs+1950lyCXh1bu9oFbfB9zsVTo2l8LD82cseBhtY/WbJsYMIqO8oa8Q4QoAulzfScq3nH
1FtOBrzdrrqhFHuufDxFyU7q+l5liRu1qxE12C7XeUbcKDYw95wIbfu5m5N242nJGjVcqKE9HcSc
qVjl6pz7A6wsVjBXIdZxQUSESmsfgDb8aPWeX8uuBTWcdtiQAwVXsMyA1efntCWjaU5UABrd3fpD
c0IBHYnBNV+Rlt/kfuIpH/vxJmVq9ph+eNcSoAG809Ccxv2oY/bShbK3NjMsqMn0PsINkO5oDbzM
DghDt0QvN4A6dobYoJm/A1oP6NY0gEv5KXq1zjD3ojKayGTvHVdL9o3m/y4ry6NW1o92xpZsYkUJ
h957D9oqD9s527gL4Mi0Aeqmsb1AWCbUli4vX7JIf9C+QrVQslISmooDpfSI9vkrJpzHZF2BMzvT
RnqKE3Xi8t2r5GtunI1WLY+S4B4EGk/blRoA7cXkC55ZEymZsDZBkftWdUJgZGUDzrUFaX/pXiu2
bvs09Q+JAMI0tu1Wb1AnZlJG+Kx+GUEO+rpuX4sba90zXymT7NOEVDVs2BmudNTfLkoXcL/KgLzn
gXc/l34kZVYcoEOqkOboBR6Dj8+yeSfoggnQxEmgt9TWJcHJMC8hU8jKHqJUAl0GMfS49uIVN+ue
IaQL0p7IcVWE7IxF13tDlKBY2kZrR2ym2JRS33dz8cKIp4gsxJBQb232Vv2rWy4Xm/axctd96Y1v
aKqiqnIezCHYCzW/TFgB7Fzbyd75XNxTmnY5g2YLYPRpPa3jfBKW/qU6H/08AgP2Zicz6b9bHduc
YK1OoIWmiEgeCjo17q3O6T6aIYm9lvcwKpMOaLu81wqE4JSvH7zXD3+ChNvpd0pk0IFghoSmpcE6
q8cfflU+Wkt2bjsotRpL5iZ3nQZWiZPCE20tvhvPFEdtRbDup4feNs5C18M6V8Rc5zO2QSDAKr3W
Ll50uvVzWODay9pWhZO9XGATAaQKjDjFAcdmegBRxOKa2pvOeqKTeWw99ASuWLcQYTI7dguWHb11
WejzqwXRD2svo5OO9YuoCGSgkanGLHbN5arp7hKjm9pZUry2FkqEQrGvZ8kd+mIzdGoMba3fTrde
+wCo+1paqV5vutLB/0eLFcdwwH0dFtnAgbHyvwVe1R2MbIBM5/fTVgJ+OIDmcx8V2+64nb0WFCZo
8YO+JPVBz7xqawqR7nCNWF9N75hgprOFdsrkrftapnsvQ+6Aaw914jwboTHryX3O/KxiF0PFGUiv
rh0zJLQ/Hfy934gmQSpimwEvpmkS8cCJCuxpPStOsWT80qisIV9Et1G+q4s9aTuNJSfLYDasr4KT
BmuGMMqQXUP7a3KH23kim2BQ4iI9SFtT8dQ0aAUd1Wr3M2DPTzkl8jRKoe01w7fjYsynw9Svw16t
8Ni8wQXhNddFFyKKK58odljbhOS6CKWq3W+AdUdIWi6cXYyDcuNmur8lEeRtF89Xnw5r/VnquMqI
bpjJi9uq8afJfNnR74vmG3wPF6wtpMZQL5f5CKtiLKLM82TkTUa9N0WdPOe99Lci0Kz9oKfZpzmv
/QJAH6tsaGlT5e8F3GwWtED5dIvl/KsvMu0e2osJyys5zvMyxTKob9QOZ+UBGoDs98eFTXnX6+zP
Bnt+YGcxBFjTMxsF7io4w8ydc5wLtCyZyz65L1wrUgY0+t4M7NdJacaHtPgdmK79WuvAe4Zd3sdm
V5CHVXN611vWocyKV1/oDVQaoe8AbMB7Ur40kRFn8qIF07xr1eBz2ELHA7jrVmfQgv1EsJvrV7ra
cw/HKYgShbzB4Jy5gCULnGPSDCbwOM9qX0TgZ1/TOo7vuTuDRXWqcdtWC7tnW2mXdai0i54AGm2T
qT9mgSHBiK4iDDjv7zBlZx8li7viILawdVvH0tuPvlc8gH3ND4Z0ulMwpPN2mTLQbXQiw9FARzdB
3IXX68g3lVbTh9v1b93MLSCnU8qxale31o2UnLrih45qFJA9A6gFB6cBNpiNKCVaihaDwzySSZox
Z/+0M5mfbGlP6Iot9o+3uW3kHR5wHytPHlx9WCNqEM1x7EZ1UbZbbGi23/O252vu1u6uNXq1he7R
Rp3r3CmLY53sdFQG5nzX14PLHa5N3r5Lx/4k3UluV8CdPzRbKzeEHQg+jsa842FTPqoxTb7nBIQO
bspmn3/Mpw6hwEWBiubonIOZDlhJ9i3TPthmXZXr0eJmCyTrzuMY5jl3czFVS2gldrWlgwfNBUB9
JJG7hBLuylclnPw7pwn/c0ghQS7JlJxlY6tQpRmoILSR12TyYPwWjndv95MfZz7g0sbquxhz8hKt
NAY0FglksCmny2NSV+Ie6CML+Ox027ad8zc76OsHVKDVPT5Dsoh2rsOl8KbHopvGc+at63th8NBz
s8F5zAwfK3BhLCd7DIb7QC7rO48Km02yX7ubQtpDPGXwTHmcluLSjPSgQneV9efQNewm2b6eG4ha
Dw4S3KjuLPNFGezqMrNvTjTAlqvudTxwOPTBpwuY7Y/GmziYLq65XUXSRVLvxhMHF+JqXuPeB27W
ANHTVqSqNgbBVTevTZ2VmCAlYlvd6WKorfl+AMi+GXM1yKjXjeZD477e8FTV446R/E3q8afBjiU3
h2iCPVGv3hY/wThhSCs2HC05eWYPdrd6dpUndkECe9/z2V+YgoJOO1T28+p1Y2Q6GbVSJrA4JMuU
l0jX/ht5oiEMxkCcWln3tw6YfTQw/8aak2NTFj57MaqWi3FNND1QbKRnY29M/vCgMRj9ms6tg8je
YwKWNp2xX2Xnb0ZiJG5UQwAjKeJQQmFWb/5eQ1FW2zFNv1uVqNj7G5V2Xo0CyUxd437bCe7fZzxC
VaxPYL76qarNPek8IhjFkGLw0Nu6v1atLF4YV0WqsgRBea+cpUbRI27HQoBK4TQrKgNGox5hZvhU
FvjvIMlvps0ga0/e5DhgdefmvaQC+GqCuEbezmFPc0KmYLs9z0l0TGVxcQLcFlB/cNGJeio3nZu5
97bTDTDqQbL6mpyi3mztbl8pV4tLz9i6Q8KJMJB+eyghAl1sNU9UCdizOKagTTSinNX2o6uhxbZu
2389eTCQMG2Lca3Jtvk5V3uvX0er/SJoDxW1b8TPzCR8L2EFSBxD1EWLH22rWTH085rKmUZ1YuUq
iweUAf2x8YV2dIXb6xGrJNBTXwtuPCTqunhBSzG/egEGqU2SsnxTK2m5HSYDMZU9cBYl7Qu6c3ER
pPllKj+6PCt/JAZl0DiHPLYfg5Rm7CL6hDPiFIh9VpTBFQrXuu1nrxMPqGEDSlJeSii09RRr47gM
nPhKjHMHG+gGW9e0azgMiHSIOTtb/OLztJu0xUEEbfpwu/nz4BiG4VyTLNpOHhtOJoUDkK+UwfN9
O6bBq6sKDy+UZWxX6uwus4JqZnVpmvG4OjV6dmln6qYJlokZMyJhnrCLtPsZFV5ULvW0Q31hv9+M
oN9tbRx2ZWXUR3vNHTNqcEBQoXSX6jM1hu4w10ZyD/zUftXY2Nw7HWOBoeDvk9QT/qFDF11BLGqs
FybRBBwdtYprUxrubsroliPhyN2ovF1fZQ7LHqLZzqgN+wDKlmfD0jgtqH3UXTSIdJhmgBLv27XR
LqJ255+E+U3qXat8FnMj/Q1mE/NuaOrpIV0qc1NPXgfFvyokyt2yNaMbqiUA44wrVhGMIZFZDi9Q
srTDwqB3F/qUYb/5+fCZjgssx0ESKomWPG6mjXvWNDMycoZIxvohSdNmr2HSigN45ofFIO9yI1vP
pGrYeGsFpftEvyvcxjvZM0pIqjOiPavWME/J0AHj0mj9hlwTSOEV0l09p3LEcveZDg2lbGlYF8uZ
22vXqOZFpjolp0yb1uPaU8aLPE1osVFQBWMu1MNWMdjr/eQlWONIGJnbemJAsTXxngO0pzhDXBA6
d5FtcLIXLxwGk9PojvLEwbTdmoAinic0lkf0kqgcRkbIHym7yaPVWEy8F/Z8aoOOg1Bv386BGURN
o6u4KixqmlmjvOdUJoynIeEcro203Lc89bsd+in50gZalu0sKsUfyZppGjxfB/eEk1XeGk01mNsW
q3gGgB5IJA2s0LZFcNuE+LjC265wYnKs5s6iQD6/QqZ17zmRGPVlMQk+bRJSnkW84g/ZVlMr1b0t
Wnnv683gATysAQyzDrXfO+nkP5XyUTu5dZadRNP1r2aOXgsgPaVkJpJ/rnlT/6rMrtmyXRleMCRx
K5SB/R0EPVwqr5AgxTNX7mdc5QdopRRujbzQLrWZlvddOQx3iY0xoXMwQZTCzu4lJNGzGiCBMy+A
+7TUm3uKUlxQfWB+CD83613ZL2wEGTTo4yIdxxeqaB0OQZF2cVoXVuQv8hZJC6ptqg3ZQbAYnQr2
RS9cFp9d7bJ5oBgFZDron7Q+6K9rh24mRPfcPFasMNnGWC2ugLLK6kc/oEuhU+gEGcj+epTtGNMz
qD9pOqjdVDOoSovFWDA7aNwynRoCPbTbqTqXNUV+EDeP7UCxzAAfee2zRo/Ra5hHmordEhIdLWOv
4yfPoBBvWePaHVNmaiPsBY0DEbf0hzP5ZhmbQqqNAS10cCkygYBtf/K7Wpzgmv7Lw3Cw6XtNf3CD
eb3rdc/cMvdmbjy4n5d60jlr2V7XU1UpHfZzmLbZ8bQP+Ga0h1xfr4EIrm2ezE8VI5mxo7n9HPJW
nZRjWKO2jIKtL+Utn8cZZJqQjN+CeVEy2X4LSNrXDutKP1XrjGRjSL95av2WWkPrtZvST+v3Svjd
O2vLdLbdZb3oqL9OGcegs6jt9SU1eW71ntu8F8DMeawxUwTnevxR5tK41kn3WQUpRV2ZJduGCszZ
tGm5hbqySqD+Fb2oAR/dybCT6n7MZ+sDTMOe6aj5aLa817KQzCOnY6cOFLDnB7f2MXqXHQXDiLJf
UXIez1FZcCBb3bl8yOHwMpZcNadK95qJXkLd85zXmp8aQ37AB4lU5pxod5zE2IGZ62kxfLnRrRRf
fW19Fsw1+uEIvJhmSmG1VdQSlNxbPIK27iogndaylK8ak/dfrkfd0ZQ09uakXLachqdLu65jnC8Q
nfuqq49za55KL2+5TNw3y24BRFujtV0KI3kQkwJSqpiv3ikLzmUEWKe6G4hfhCSg70o0YT9TV/8o
/Cx7DSRlsjZx6HRA3XIqqn4cy9xzUwTehRvujdG/7jYVv9i41pCZhC4/NqXyhfLRyjbNbyxmaJX/
mmJ626TF6kVzn0feOBwsXWKfmurLhIGJdoH2NHatdRoLyneclqcwS27H/QFwf9csb3VO+wUlWApf
m4/t0WPdoCbiqyaF5rWT+zyb6aFh9Dykn79ycF0jmUGP9qoXJBkvqlz9Q85434G9xXGx5ncNGj7v
HZP8Y5r792Xe3E15HVPiPVtSf0/q+uQrPZzN8oBD4Cmf68d8ai8oAyu+Cqvc+0HymA6t9wruDPR4
PSbYdaDPa617yNmruqE+zfpbUFENHTSb6lD/NLlMDIyOpm9bbb5yIKEKUMqdO7HrZmii+rlSnT6u
+WJBz3bbccLs6dk/xIwQjD1X4EXaLOSusx1ozzKH8L2ldLYcZ81i6nzqmreJpW+3EgyNVuFbb4Eo
+ijN1iSiZXerTDXT0y29V0XF4NA0JWZN7bsrrDTslhzSqB/AXs+T/Dy7ExD8eaoOvSQERxi1eqcn
zrm77Nqtshx6RmR4Q57Fdzrnzx02zWYfcLYbQmwIv/Jm5kPokrCtXNk64klkleyy8rHgUXfHsZXa
cBss9c5wk/VuZC3coUs68sAa3/JBIoOgc79Zi57KP6d3htuy5FVXLhvcKaDR2Ns2B4tCp0oTmogS
4WH70xZ1AA8pbeyaxxSC7rRnODoNmR0v+JIkvThsaLvcz1eYh0EwkOtjaY6MdEJ/0+h9+0Jceo0w
vRWnxeqWMydKGyojRdSa43QZatk0fAtoN34WMqOcxgRn/47zTj6BhZhpMRkYMNdqOVE5rvWN40jn
UK2lcLgtYLfqmmYgP3C6M4/q6aXUuvbM+N7w4WoDhk4Oq5zpHaPvPlXTz8c5d7M3XOfdCXigpD+8
COcQ0Jve1boNMLojyZFGo2gsdl56KlgoBllhSGLUO1wF4zCRzmaDIswyGc+U6sYX4EiIDoIcxCNR
16A+L7OhyTjtZzM5qtTSFAIPu622tP1hGOf0bp9Lf8yP/urZF89H2cJBWTtoC+5R25vxo9lCUXKo
V/hRIjllrqm5FCvT6pjooimjMdD8C3Imn5bKYoqY4UX/FV0BJyJ6mJI7Bq3Pa7m6BTwBFuJRqfrR
mA3DCaebJ89cA+PCPtE+UOfWMmDGkqB8IHX2ZRnZTPxM5eTGFHslqWSbzEEZmCQ2e9876o13LUuf
epaTpfldy9n1JByFSE0zaFtxAsYLafOA1fWdmxTeL7MtxMMKFJ2WcNtY99bADRiNFoz8znPLG4IU
/n/aq/u8YQWkRzduwT1oG7cQZsQTm89HH5K0AB9PTPb4OCY1jecsVVrse9NyrZ1BvrhJku7xAMvQ
D/x+u7pOcoc+rNkntyFS+W7V4s1RCCwk6skwcPTxGYGV3GPCM77ZSCceEK/1G/Ze43uHQo/xvlw7
N3WHX6jQpRs1eBYe1j4Tz0s3NI8jngdTUOSLqQ42FKjwEiGBYFyJEQqR0xwD/VywRVrz4lTXhfug
7MLbeNgyvCgloP1zwht6yBc50i+3DZoSLGKa0rVfBj9ipDt59lq587JlPbAOaYutrUgrK8M8sGa0
Uw33gugiI7IQjMdmqDiyNK3xo9ESb0MH2Dnr9BiOeB3ru6VS/oHWYrpNvfpHljTPZaLLKmw4J1KN
5TUUfFYqfJIvYLAc1i/Eh3brV3FrBL+6Yl2vuYnOdfDFl9Wo7qR5ZRlzTF8uPtZPBAepf6XVrj9l
/jA8LnSBLqIsKJcma08vhE5amOlF8GxpnrLDwcuDj3KtODaBLuGU11fu42zWFKbWtW0j08w5UHr+
Uu+zCcOEA4jni+ufhEjT269dWqf7YbUy6lFasOUcug9yse4HBz5e6EvX244aelMrqGnGlXDyMFjQ
PnJ6jLE4Gqrsrg76ZENh3X3Er0LPkwPduvMqAf0dDwJ2B+UwJGsMJhXC0kidA5Uu46Gqffkw5Nlw
h2NCXvIpsyZuRkIBUEONgygrOhIT+VtRqu5XpYvsbdCcRYR8gzmtkUnzY1lWL+hPjDdKdtTXlLTP
6Ig4IK6NiuVEnKhMK+DjavTOAuH4PbaZcdu0KD383hl+JspuNq3AqLGaRX1GgZEcSiQ4x8VsWWYD
r38anLW+s5ZcbBT0lkivamMMi47np6VXNDZMdnLTqoyb3eDRyuxlI4LSepJNsdzcel40Nb569aZY
kWVAn9I/uAm65IF0g97Ad2rIQsVyYKooKt0xoO4W8JWxP0lO9Wp7m2HRsQ/0lidOpT2WJ3fslw1Q
xpzow+2onILVShAmHVtYeW8UIInUpDmdO8mdQjHnnkyzYNpEFS/ravX3i4MoGT9D9d3gdLdL5aq+
JV3mvwGxdz/tqr1tKBC+k2ibI392DKTZRolwWr5MXUUZxarv/aVTR70avbtBX6nqpMq+mHY/o6Ie
1GnppLajhQ+qvxzlAz0CPqthzcaw8YgFHCg+J69ers+7otCbbMM2TOPxrJr7YWV5bA2L8qsz1cN9
p7zgI0szb29Yqk9Di9oRnuUif7Zafi+U6557of8x7YPeqAYu8nY6m6mJR0eydmA6DYT1yVD1sKE5
cAlwR1NxQe1MeOKG8DVvHXetWJzjMLLP7LuJPs3kNEMI2si5Gjg+G1ur41Frkx9FhWacB7qYPyVx
n4eBA7y/MUodpx1mdRXXSC8IVH71FduQbF2uI2KuuTXGI69jnQrKcXGSwSINC1eq947YC3M46Uqd
1DYzeE59FHBsjtG2NZe5pj64aSvGJByRkQBw2NrdtbAL7kbyYjHTmCq2YM6oEndSmLL/obdu22Qk
i9Smz6/5xhRxw2h/xX8yb4HWPwVeme2xgaEFNthl3/ydcypRxnuLWoMdxfCOmCZBoSXxym/lMtov
nttN1T7xNfOxVYk6Jg6HhdjKdfC0ViervaaLIIs5b7Cod3RoUTVPydHIDMahJF2f1Ozn/dindMXY
SF3B2a8bnQSt2P4hY/yvtPV/1UP1IEXdd//42++hf4ZpgBPY0J0Z1yCq7vw2kNJX+ixYX8V+SLKU
uUBIXgeRm6yYPb3ALdGcNrYJWMSS0+fZ9wdMj0NLHvH/LV3++/v4nQ8q8BPPUp/cHWofKyqyrI+F
1eW7/58u75fD5z/+Bt7lD7/85qP/+K+vuhf9cvdRff3jb9cPMf2WLL/9D/9Mlhum+XfGwHWIKv+M
gjPfMn11PZeL4fydKV/y4QBwPBDc/D//Spab7t9J4TLbz7ndZNd+G3D4V7Lc1P8O5ZW5Xcv3Dd+6
5dH/9/8iu59+yT8NAPz73/90id6ma/59p2ngQlgQb6Orf46Uj6nha6DxjHNzNu7ns/9Q7U2K3qF7
6l/+yuXA5/iPr3GLtf9hqMFOW4TQxPbO7uNwl72G01b7i0Hp3+6wf7/920v+4U97QSE0beVPW2fv
KTmPb/Ist/qP9Jf9l4M7t5v0P31DtxGwP7zERPmwX81OP7fZWDyg9CQQkVJTYOqrjXuPhOWmCtr5
WE4aaq6uOwyLSPYTc1rb0hyId+XK3lXD7IXMVZNUKG9lB4boN9AaBGUEyyf6UTn7RbUue3NlUO9t
ym2f+3482Wa3Wc28iYfJaOkg5Pou0LNpc0OwxW6T+KwTnSI1Sc3TYMV48w1kOWbvpz8NvZe/pqBw
I69xbFJaQ8VoEc8rnj/VJlhoLyx5TWCVmYJ251IjrYk2cwB8ohyw74OxgRuHujQvh4wgauGHxaip
w226KU7nqnzQS/1n75N6Jlc45M+mUA6BpcAnw2TZu5EORtirqf/U8dbFCVWhHTj5lOO3KYm8+9ap
a9tmZ8IYgwzjF3dJx+FBehWn+sL8wKPNo7r3xYbyhHEZM5fEGKjSWEvFdAKp3ZwLEgahlqRWlC5d
wEtQeesR6f30ioFgtF3qEUbrKZoyLT0UukdLy3LUycySKTKTaSFknKRRldM/kBYP6TLBAkoW/Xtl
COTXJru+2qj+Ct7+P2Pt/+lC+u0pkGvDmLSzMs6ecdbsC9iudt3fuiIzB0LNO7nu4yQOfnBICbz9
YR361+3+x9v7z4Mj/749fhsYCZKacVSttM4ViHWqHyParwVlbTs0mOpNZdI1mMdYy4zunyNGf1pg
/m9e8TZF8oe7hfy9N+DiMc58wL270afQ2plkPP/iA/3PYOV/+hJ/G5DyFi9Vy+2Gb29I1JA92RDP
D4gqQ204BuMmf8rqkx2KkCg4QZ10YzBWIo61RhLh6f/8pf6GcPz3t/rbpCKzPooAabCefSXiIO2u
k1fFaxdsMpVfaCfEdRXc1dKit5YXm8Lz/puz72hylQm2/EVE4M0WDwL5VpsN0d33Nt57fv0cFDHz
+vKEmPg2WqqgqMrKyjzmnWNnCahqyu0KPmCom4VwWuup12C+4gBTCXAbYI1C/t4TxQ4RZWO25iD+
aLIWIgFC0/AJm9WTg2sNzN1P6PLJrCrACDasd9yfdkuMmV45RZZq4Dxwg3xA+5MTdUZVXVGt8+Dt
hU72mzCbBukMcMe4D+bBTrD7RAkJBYI45YtAHJvWrNJLEW9IS6ws+CX1sG5wIZhGYnRYA925tlcz
xuGLL4BUNNhBPf/+d+WIB9O6FJqlKFhAUEk8OoyMe/fu0OmEMyqAJO5jt7M4vZZDJbVaNVdQZNB8
GeUFfVD2gPgZ0qnUL6mcWaN2qRRxb6M7Ibe7rZP2zst99GiLw0ok26yFeunoUKJBkrjpyyg3pIBg
97Wa/zC5PAEI0NtoQclgIJRfz2dkoZzy/3bEkqI+jHnWTVw0OX4IlRS5rOUaHth5CsfEep+/oOE/
7Xgx2lBtWIukS4WzuiXSBrUcbEDDN2GfJAMbqEiIM4zt61tzuRZqljTyzueSQJQwCm94RnvLLBQo
FTR2Te8ivWRmZ4s6/Jq1wPU0gK6Vjan8l1n+P1NJ/xtAwf4D+45vJgeCLfLEfaJKEzFaJeo9coJg
3+NKLXDXACSOENV0EoBEDsgzmaU3Vrf0L9/vfx5gEd14AVVW0BgmB66OStMmN+iH73G90UUuksHQ
ViLB6iTAUz5qX1JziANmMauDBm+UAZB3kPDQQnwXDpaxUfOZVIwoN5wAyZxdnL1LqM6L0gjexuQU
48ckhgpSXxWXJj2oOp3pGq2sLbG1iMip8zPoL7TQgauyg1So0uY2Udxq8txG2ELMKeReo7EFp+aG
8otMiicaTwgrci0OSc2j/TM1Hpge91NAu8bwG7aNcB21vOmtFY0kpndUkh8h8mGPTbQLCA/Qhgb3
XKOZRFVEvY4Jjj7bWJCuUMNM0KnQ8mu3yXhz4ODj25+R7vSDCzykUnikxeUz2YOFBSh/4VEmaqT2
Y+hwktc9CFwNt2f64DugWreEA+HztbIWdrnFYQvpz6RpJ4Rd0Qh3HC2TbrKjzHjXhkp2pMxGmz7F
b9IZXvjXxu0vtFObz0deizPc4hgO4cjRpgFG9okjjfJVD6uTUK4sL9H4W077Ctwtp9SeZ2osXZL5
GOjT86Hv7iMPQtzyMk0JDerEcNhzhqR1wRxQJpLVJPSb4ZDcG5XYHQEbsSQUlNnulgFIIRGo8oso
SYsG2179unyrpfM07LKq/gjiUUYJUhuEKxoUcC70dJIq9Sj25Qkq9RCqKEktSQE3rLAggYQdZm2y
MgYSGrQUMJJEP9DzPnIRc+2ohNQPEGgUSt9CvJ98h/Jsv6pkL36vBofkD14LxN0l6BM5hY8vW2pA
yjktjYSVlos43jj218Lx0rkHaIugA72VciQgNa7DBQjMV+Ivj8PAjQmcOs+/xF2X58GXWCo2BMBb
9MWEYfxb/tmfJ6v/GRzB5C/kd34ljFqfbu0l+ft8NGZeWo9GWyQzQRtOPFVgNNog8PHcCYzL76Td
NYE2oaxMRUp/JPadNUTAsqsVHJjM7twpbKqEpEzfKCtO3hmAiWMVCmWkXOswke39vdgfW9CPthRn
76ZsDx5zafaSAoVDMPBMdHp7BN0up/V64qEa9gYJcZTUcNP4brtjyGVWzu8SCMaUzLG1ihS4Uj3f
qPfchZkePcTixg3Q9FCHNOYK6j8kLMmHE52Z3IUDR6PlkI0dQmcodwIQjaGvxFtZwNrJsfhCJHq+
Ytfg6GpraGxBRXIAZRuc0j7DdKculb43sYkNCmd5W0T5U+DAgAOunEg3VC5WHmCpyO/1aVjVCY4W
AHaVdAAcy2EoYmNX3YuODyZ1aYcUI+0D6LiknbAqyY8hCiazArtFa7rMkyOILaEZ73F6ToG1UUUD
bQsBQ9kJFUt4W8DlY3aKFTpBrBSnONQpjwd42IOwfsFKlQK7OYhqFQSUmiAkrEOPB/DYhqrPNNAY
iFyQcvqOux5ksOf7aSXP4BaVkykleLHxMVfIk8cOEsLA80+CHA/fz/9/LTpwi1R0EJM2YyvE6dHu
95IOxotGKIRS4ViitB/iT6jDGmsra1oJDhz9b9YEXijFQiRpdAIf7hzeh8jyGpmecOWHcTzABYC4
y12jounBVrs8OoDQ/vw116ZxkS2FQU8VCeCsDhykMzSt0B3NiUM1bF3h7jH70apbbCqp7/LEz8TR
SbXyg9TE9+/a6lWLkvmbntrCLtJRvpYHTTQz+YiugEKr35TSGGjnfMVfSBb/PH/RewB78CDsfMn8
dbPnu6KRSE8YnZiC+fz3mOtUboL6EH6kt/rUhTpvAHoIOJ8oVwZhgzQQXiMXJjMVyl+kOjOqf9L3
zjdr9IDtdiPU3ZWiHz3WItR1fuUTHRuNDigtaOZ/xOKtAe8ScqjTTxxDhc8fFAm06X0JkeDCnlo1
DAwaNiQgRxKeVQ8qV9tozI4AR6ONxG3dUebv8+i5Fvur9EFTaCN8t0lHPCA+4UKvpSr9yuOysPFF
VhY9u9hhtMRPU9rxWPROrTVOf65doOrQktxFamZKLv9WHiMz0wqllWkjvXEqI/s6ddwYfqWsu5Qy
Qt2azECwwQZPXqXAaOhBzuNKhmQmuFo8bUwZgVRIZQIe3TI1KL4TM/Ju4GkDPAJDadA9gAkP39Ev
USterr9EWE2PTruRoq7lC0uDDY6fgnQQOQBXPBKwPLc5NFyzn8YdGL1d9wKcGeD6TCUoQac3ne0b
fIWGNaB7BhnuIUYyBLoIPk92y3KTY+wawkxgwwPKYiWdCyJPn8Yg8B3rbB9UoH5CHuL5vK7teJb5
d6NlQgZe0vzglQ7lCi1SELpUTgYGQYZ3uQpyrswrhOypjZwqvgWIqcWrRmzBj10pbFxJZUD0jOcP
c3fkfLSMF4G1o2puTKgM2XYY7Cp+MATxPQWpXjiFpDn2pNIy+yqXZPh5agWA4SMwx3UoRw0NagL4
20Oj+9HH1OJ0ASqAAwMNMAbgTXCR7dSJOfWEoMCrfEuy6W4N8+h5F/E4JoQZnTlvO+QeCm6aFKoz
vjp9lXsAJXKZZFRUsrM9KbwAGFRKKjVsOEGs9SKW4tkN4UGbpUXSBRLRS6G2n5Q5vkOdLdtH2vOv
wawkOMwiBnsV0KpSjCFG9GH34Y3Ry3Oh1nZmjCbQBdakp5/JkdqB7n0jXP6YG+HLoHQ3yfbkYI9U
T+1138VN3cov4tZ6XYkDSyH4ALhnYuDxUPlg8mBqlXbuKZSko1VRwJFGznG70kbihz6SOhcrBLjL
cDGWRbh1UVrlRp0udT8kfQSeimcBNTiJg1ymdlGAXov8EEm6DN6sDwZjKk/vz2fy7tz2YJ3Mfbrf
pxmTojQO+CHltAqng7ViUDrqBlr74muvOEWNwWB1Uqfserd1gVmrJzGLcC0A6OhXHYaMLDaRByff
Jcagdxaj1m4IVKTeyCjrgI1ujUdKAzEi/Xr+svPqePSu82r6dXJDzCSZsnlg3uYcFOLUQYO4uyts
ZN1rC/8egX/9PxwIZ/ch/D+kKwjAzRTpXNyg30JpkRuqz99h7UrDLKJik0mjNCUYRLoQuSzgrr6H
OaMigUvzRqq55R/jw9bZcc9RH8zYPRr+eqMiCQMxqnzaIaV9G6MsoHiiWuKGCYIhIWdgtqRukYMF
odNYtAepcon82PNyibTiRvcXX9LQdwDcMrtBios+DZSCjANAIaHUe1jY17EepjobvQNN7tfgYkDn
5zihkCeZQ20OM8FbBr+BjP62EOMUsC57iHioaXv0G/TODv45LzWRgTDBRhp7V8x79MaLxSlSLMGn
IC85nRprqS3ptAZ/L73QwbkyJpVXeTk4j1azY9XSaZTAhVfvjjuOxkeiFS/Pv/H9Wz56iMVC5Tsa
/NEU086VagF4zNtIWMBfjkb7QxcKQ2mou2kDJ5cXEISl90+UVsRD9YKjJlJSWu5ugHruC+ix4DoV
YoexglKLEK+5Pn++tarX0q0kRENeAHQQBY8QbHPIa6l9dYNsgjsA1qbRFtiBzQ63Qh7Ya+35mKsf
ZrHu06kN4O+JMQeoHOojhKNSrav1SFC5OfkHEL8kZP4yiS+xgXG54RXl8ELp//qtQpu9lYMSUp9y
/kCAl7nPtsrEa1nKHbrza4vMLUMhJvFcYPtYuRwYN0pHGUaDPaYSYGMGOnpi8l8KLY9ahXKzXBil
1qgvg1YYlFJbgXx5PkP3c+bRqlkc+WmRlODy4knyVG1NICN5ZbLpVAV+XgLky8rR95XBuLjVr/Ge
NSMDt0Ags1Psr4OvMaOZTnr0Ru38Rhsuo8Zf0lP64+154lhEr0xNaVsn5WptaHGX85MBWMo5UAbe
VyGCL+yicgBPZZVuIP1pM4Ga2A1xCQyAsIDlDlxiMra8D9YC6NLDlGQKEFHnEy+Xey3dx3auWNxJ
g1mEdhG2riRzWvjgW9zf/NeqmJK4itl5tVZYDJ3TapDUNgstNkh0wjxVcqt9eGTfKiVxA4M3RGUT
azXHiEcjLw70lAGDC1gwCrVwRp1UiCTogNApjI31cIjVzA40buMsWmsA30sev96SBcghyuZML9w3
FmtzanItHNFOUd4glPQKuLPByjjIj7HlXwuF2Enqlib1yll+D02/hqZ7ElIwoM454olSr4PMHqC2
sb1CV26tS6V3GqZfXQWqoMPosUlqfwUDjC2DsLambi0/pxbhrKfJNqnnBdLoYMXgZKkNXhWvoVLI
pEopAa45hP4n2IqeK+WZpcWA74HHUbEYjlZEg7evZwj+oVt4ZvEzqZR+gA7WwVegnaOmaq3dfBWM
7o3BV/Lie3X+16eK4LY3SRXGjmVWSxXk5NpW6f2eMz5a7YtI0ox1JPLzd2p0aE2yxqSLKPyQcqlV
VqqlZ9CjFV8HoV3hTGhfyoAr4SQ/8nL1Sau57iH0QbJrh740Lu3qloft/R7y4LGWxiosE04QDsdj
dSqpZfrgtLdO7mxKRrfPCk2QoTTWaKEkotU38D7l4Sd3vEOrp86gNYaJ+osF4p1B6yMWdW8Glq9v
haa14Ls01oW+NBjx8+FNHSan13iDVYpDqYCuLdNWrQKXaQmn8giLiA23yLUKKLkISTEkplNvHrHw
IeooHCLCnuQj40GtGHAk1a8/KaSXIKkosSayQCxtxKfVV10kc0LnQ69lECln+ibepisaW7iOV3+Q
LXyC/MceihTSmfJoMZfeYr/K1+cH8eqwc2j+teDhzlk01fy+lZqex59JLRD6g3nVATyutthhESpR
cIHemuCVmE+y/w4YpQ1KL4AQOxO6Tn895tKWJ1A3sMBOXKsi7UDdV24qlQ1U6T/mgOQigNFQxokS
CF8740k6IE9Naz3404EsIbegwTYy8wHDLDkWziPvhls+FWsvuqjC9CC1zeIxQFUNHxR3g+o7Ut4t
E+21diG5SKAaIoqFqsM0cpSc8jLt+udCj132Qr7BMoK6PV8ec0H2UWxYhKxhAF8aHp/IP8ZEQEuK
iMHuIN+KBhJ+kgiBssLDFWmINoZbaddwS1ssT4DuABlhPFAiwLrdgy59K93oAJUkIIOulVk7kx1a
QO7/1CZtFjato3egNi8BbjbPX3klAnDSojgN6sQExh8WS//DqZ6Laz/zFh0hij4ZA3TNfhi7OFf7
4MSf/+OAi5AjDRB8gn4Pbih76VvyrtCgw0A8I/eSzP2lX+lL2KpBpPB/fK9QqY1qykpCBFTyvxsx
yAR4rIpYQYfukp+beY7rl+TQq6k1/Ui2f8mMDgtrl2vxJPMoV5UHiAxsVHofbw7uDmT5FXYa+IW1
XgL5MIEMlL47B+Wtrbmti/HjjOgu+/07qJW9VDaz4wJQQLTdWKEGnro8V2AnVF+Dz89P0py0SZuP
q2Ijft8rhv97q8Co8t/pBPndH7sBb4S5dILIYYET9eQUBT8Ith3TD1CxkFkq/YF89V4FuxGVrLiF
Fnfue7PLZCBuJnQVQzxk6A4/zA1ah4UtfkFLoX8Fr57eBad0Y4mvTf4iMuXR5IOQiUcFAEWLr+HG
WfI4zeWkRUgi2haU1Bp/y3NvHiyHhI+hOfvvpKeKsUKNxvPtstLTgs3ivxMNVl0KVe058n2HZ3pP
WYxOc3JkgfbmadmVoWX+yrnigZX9F15NZBwpKNLtASxFvuLmOoFG15aT8Epq/L+cHicIV7BljZU2
aoDOYn0FCqkkOuQrZV79yyj1IdBCvdzYNSvgIW4Wrf+9sIkxrEWItmLbyKEW4no26YEOuqrOq8dC
ZhQQ6WVJhRayiqlw/Y21vdKWgbf8v8MmsK4khBFftrXnChot06QZhkq8D6BIupPO3Q7mFDv6nb5C
cuVIqOyp+q53wQfkJSwad2Je5zidfGvs1K0Og+bt2C2XpvkJHuw6cRHE2LrjmyxssBiatwQaNg1g
PzTgdhFJokWx5RXGrw0z76Rf4aoF7dCPSIpyEh4QuSDulAnys9CD1WLh2+MnWYhEF74nHJDrDbT1
IiCZxQbVgvy96i4NDZVaQCyhmsDHrUmGWKwAEDfxF+xy5aCDwFACMmOzDxu1gYMKyiEQkDgRADMx
UJSdgi+W1FNQpTPUNb0ha9Vy5HQIbJiRqM/iI7HWZ1DOJOnPBN0w6OBwjBn5N0mQeYB4AT0cxo8q
ulbQ+ObJW9ZTRhDz8tR2hQxpDigrGFHyGpeHGEwnSBvoHl+pBNuh7M+FyvNte78sPvpSi7yvgCAg
1fY1UvlvFqT9QiW+oEJdXRobJh3pN+kpE+T5XjdGW/tgi2ictgnMQSBT6VTE1wBVDmLQgDeARGwF
IRdtyI78YNZuwssEGj6l1YJ+hsJkgoZ3ROvPn2Fego9eeBFlyaYSuBzmxU47awrFOBN0gQa1sMw2
Bljph3DiIuAOfZ4m8A+aCzedOmqxCZMBtzG7L0Jjre/oPBfsEoPeEVfgV56/1Eo5FT7w/+4ENu2D
KoMVAcDaUKHeDztqF118G+IINq83Brgi4y4zng+2Fu6WRKckSGC9IIB90dPjlRs9i/GH6ziFej9y
qhTNlfVoXwasQYlQjBgZbfBCUEn/jOIkMw1jFn2rhACPNdUHC3BoyKOHBvrKxtOtHKPCIhinGVuy
7cigVoDkwmXeBZO5dIcItV2VST/43BFQ9IXstwNPTY/T2gsguRTUHZTpxQPcHJAqiFVsLPh5Fz1Y
bMK8D34FqDJrorj18FnE8bMSry00fZ+/5cqhvrS/C8U8jwavQEY+Kh5lV6hIU9mt46xaeuHCXEsr
7flA86w9eoNFiE0jlCGbAW9QAyMdQJkWkhtaJOygfWQkgVsPP8/HWQtEwiIQQZ6Fj7wciwpNqUP+
Wdr9i38StORTfJtu3Ue88UUWfNj/i8nmhEUIAgK7ht82Zo416n3lJFagJKqoToqEY5oHIABXik6G
zsqueElMIBxft87rtU0qLEJPh9ZuCk08BIYjA/kHgIxR2PE/hHNmQiTom/kUIdTEbuPf177dIhBR
VThE3PyqvUIccEXUJnUwAz1BmQYiP0aovkOGQRm0rcbi2niLIARx8bH3RozHoI8hyVdo3TlbbKWV
zii35MWwItFyUOFCmQ4l6XEPTQI5MgdQPraq+vOefLDSl3yXABqjoHJhASbJB9P/4U6l1ZNq0G2g
mNai5j2J+RULQjZven8O0Z2e24NZHVIb6uwqXEb33a7bNVqu9gco72uBDSnOfheVG4fD3cj00ZvN
R+Gvkbmu7puIQUTEV3mDuD4pA+A+eUbMQQ7MnCCGR0GAVE5MSIJyKPQkWg0JnncfDgutNu4g6VJC
RgG4iHF2OVAENTwwx41tv3IcL+kuQg+7Y6/HrJcAe+u8gnzpD/R9iTNoXzvpRKud2xmpCoeajQHX
PvMizkDTuRJLisSF8DY58QfEOEPgBQR3MrwL+p2ShW4Rv2+M8D3dSgjm9f9o/hchZ0SiHlPzkKXm
nWJz/toQI7dBePiPQY1fRJYyhmCTR2OExELFrj81Vmozr2ilqrEDZq1ZmKNaKZydfGa4XJOGcN2s
Ba+93CLICCGU2Mo5n+IY6Clec2MWDIJ8ym6I7GAXbCCCVg7SJd2ejEePkErcLuOBVkYoEyW9+XxB
rFUIlkjnaCLoJgpxi4KHR/QOFfj4zFBKdfCY93Q0ID4e5WrbQR5Z4RpUQC8+e5aoE1J84aXrr7QJ
xY9k3x5AT2wZJTpRjTGxmv9T/4UsPJxNQk9HD9mOUOswuVk2/fL8udcC4hJDzfqeP45ztIVJAqoo
vhHptAXEoiGe/+MI8xb6FTfSiCmKUsrmatC3l6osU0DQp4QclNpBM7BugbG5bXN6VzbmEuSclH0S
i3mP7wACqNa9CQfcgc6NlemxNZ2Cm3dp9oDDFZ/5xr5cOa6WlJ+Rg1YzdEnnIkFpU5kMXxtgif5u
FhDnHfBg2y+JPRBfnShIG81cfSyp1wCtosIlVQQ1+c/GF1qbs0VkibyQzVgCkX02NsNWj7S6S+WE
NzJcOAuU2CSHvkCNk+5tnM46e4StAoAzZrWxLdfGX8QdqMGzZAnRWAelnv4nuXS2B2murZ7EytnA
LUIL5ZMjFEoJ0pkOw8H77KwegnZH/qU/+3YPDX94aENgEKo7Cv/1fEJX0mpukcF40BQnRbiEOF0L
VReY5aDjllsQEILm0X+r8i2x3xFUBQKiwJThvvuV7AJWfv7oK5O1tCMVR66CliL+14MEXtPVckfs
gxJeYlsH59oAi2hQkFIhFYMI8QZYUu2zq3jyUfZwpFOneA5lE0ampQfi6m1RolZC/hKSXcMTJxxj
iXSgZA8/6FPJlCoU2eCWFQbQHFAnALwokCX3+TXgrll7ej6PK0t6CcWm6Ak+BPM8om3/gg3jlpsX
55XuELfEURMiR6eDhyn09+MtOuY3Bn09yPROn/Fh6/67VvtcYp6TCrreAAcDGWOxGojhO+FtsGKb
LmCfg7or7NeCXXnA+Sn6MNXZWH0rsZRdBAKoeEwtSWLWGgsNi/wFpnFm+yVs/f3aR1lEgtGDoCrZ
I78RJNSmSE4B44D9aoWNp1+7fN5zg18nXQ1px4GPx7kTOVYy1Ba7HlKXMtAmUGM7e1AX11tKbZuN
GLACIIL2x78nK3RsS5hG4OgRCJf64twezPVI9q3g5KWg06F86ACCuTHaSkFkCSoem0zoIN+P1i6u
f+ASbiROK99kCfsVyaGuKMJDdOZruRlvBCy1uBvHwQxsAw17Zz8+OEGXMN887SqpjwUcL3YBDBwH
lk5oN9fsKOyAMra5U6YWByht8rlcKCTw+rweqgFAIsDk3sRdrUFczNrCoKx1Qe9I8l+LBO0ZsZei
udwOLEimkzZtxKjoeddi1zroZSijFuiw8djzZm+2JqEi/1NZALO49+ehaSUCL8HBocfBsqDHDbIa
4bmhgJrcdxB8xp54/v8rm3iJC4YVVB2WRI4SjMw4xB4CKjJx9M7P/3xFaQCGVf+u+TbvGhwg+Pcp
+QidoNkNniF8dOXNo1XYcyTAdbSBvNWPWiu23NfUr681EjycKYkBVyIwFSZNPEUR3B4oawoUNO9C
pJexqJJggSjJLdhqca4FkvsV/NeoRMOTcT23G8v+65Op9J7WO14vrQh2GVAWMNvq1fvA9f75nN73
2oMNsmTI8nTDwQUUw0WiNUkWR//QmRJmGhtrOaeQ0LtNcBfroWMLXWO5ZG16MsnYKgIZxc8KLmRA
MaVqXDkhwN9cDNlOys77AGKzshcJSkyrJVh4bYmVTTggGEXNO8t8pigxg49bFm/PX2OFeMYtvccb
QvCYXMC3ipwJMKxBkvOzoEOGSK12vT7IxRVNURTo+OPw478Pn+GhhvDOrd4qQqykfUuM+uDD8teH
LJQz6OStvbV732b2aFWqnJY7kY3C8TcPrG12JtXkPya39yjza6XwNYzLhbkcNGN9uV1uC3p8KnYh
WpSNQryTu+bUGN5GFXcNVUAvyrg0HOHEosMZQOm3TseVxG2upRGdQ5f7GhzPyp3AzC3g6NH7MXwl
2v9/QHVXKgRLqLdU98zEhkhIACs1KSg5t9YEB+VEnnIlGLUUwkLl+N8uJPf3/zWrFGRxJSpB0hgw
8H7SuouXvA/SjX59vlJXzrwlUrsoW0+AS/icZMPaBy4tUPU4g/w0bjVO1w6Ze/Xw1wtAfQkKaRWH
D6WyL5NFv5CxnBrekXmdk2wUwoAgHYHuBPga+8KO5o9lfGS4AbUbQWUl775zbn49Acz4yg6eXiz0
7aNOhvqrm9fdxom+Vmy598x+/XnqcRHLcXg92LBBvt7KriSt42rHWoykNpLeiS9eeeTLW5+pEyDA
hVaexREC+a85LD/hSZ6l8PiwBsFuPTh79lDA7qAba3co2+BSyDkdJ4esNRg9zDEJk0YPUUh3RQWr
abhqdRurbOWgXEKzcz4LcY1DujgdGv+Fac6zvm2ow6KbiDa+wtpd4Z7e/5opviB6hoLMpEPegitj
NqjlDbjdy4mL9EZ5vpzX7gp3sNWvQfKab4W6bXBXaIVTy7DfVPBCo13PmakEudkfVoqhpw8H4JJ6
r2EpDVldOHXB6Rn8Ui4/FNJWdnDnyj84ye7H+K8naTORg8gqMnwy3nEjqG0kdLuvZXsuxwMPUVoi
gPPTK3ugIe8QRhAhM6px0vM9XxgMAAwBZLCmWs2SWaimwc4Ef4I0o0PK/i2iRIdUXwRHaHjzQkpQ
gnd2TsKP3pmI11aCyYIRUoA6NqqE10oUHw6H9F8SpAYKjkFs4kYCyn99KDOsnYVuVQ5q66tQ69Bo
sB7ExiHZj+ffY+UcWkLGk3qSuKJA55hUqgtv/+3szIb1nPH831c29j1n+TXFIwvzI8qrEIe5b7J5
9/yNTb2Sli6B4VAS9MvUx6eb0gP6CfBeg0GZ7G9KVK2cH/cd8uu5Jx52bxmLW3MfWZynpi+dzdiU
hosHVN63UoC5YvZo/c2D/xqkHWBjJHSodXY6xCfkWC4sykytSPd0FB2lY7Kx5VYuY0tYNw+rNqqC
x4AzMcDLJ++wF5PhXPH8C681N5fAbCn3axKrCAsIt9gDBdVIqNQhjUrNygIqaYcugIYVX5nZDbhl
u7lVRnzdRF2thMUlSJsWqyZg8wAVXHjWKMji2Bv8LpwQhOq5vyIpoTFpgQZYsfQubNyJ1nCh5Lwq
f324PIbOvMhhVSdWp3tGbcB99BruUk1UOUPUoYkifo+O8B/XCblIpMaRRHEowxbt7eEg2rELSBF7
JM7w41Xgy3Ecz88/5cpmXeKxgyrvolTEomcTKGgDMhVx1+f/vBb0l7DroakbRvQR9Km2dWOmRkE4
AP7FOwgM1MS4QWNqQcm9l4HktXJCJ9xjVI4AZTKtcdNunIJl4HP4s/E0KxuPpP/9fh40VyGSjWth
o/ZafW7d1P0LmyJQMESzc4ONdHttaS4KSHFQFnlN47NVVOyQNAx7hlzrSjgNwiQYZtdWVg8bm3Dt
oksuQknPQn8bKIOZPsXa4O/ZwP3IDpyEwRbhNga5J+7/O16xS0g2zHooSZgRdplFa7UxD+JrsQvP
NxWIQwM02GoHFqXhXxIjehGOhBVI8ogrhbTxBCv9J9hB/fvhgAACXmN+TUBPQJGBBTNwEyAPK1sx
WcIfPXrFOQn/tbNHMerICva6TgxrmBRHtwkfs1qnwIBs7DbYOBVXanHsEnBdTVDMFQbMJGHWsnf/
ZOCR2GDWQARiVOPDFm5q7X0WoWMipkRiaARn+IQCflKAYBta4bE6baGNHt9OWMhY/zNhnOfBREXA
ALxdy8iOT4O7BQxf++t59/76Fk0HZ58ox18zwgvD3jpPZ2LIMRyKYKPs/niDstIiDJSM0ArEgAFG
ymjPHsQtJFQpSlCzFd7bOHtXkHnsEgo9TFlE4H6FyU81COu1+WeQKCJKvTYDAf5xT+GCUUP3xYeR
L2jH5Q8tqVBDDqErv9V0XKl1sEucNJxrmamn8Awwk4K+C4yIhMQB7FGA3l0s9+RNVHPiBrN2NRqM
tnkTR5OHwkPqinoH1ADuPoVLOFAB+rMRgOcZfrDNxHm5/vq0oxfCbKPHA02XTiV2+Z7WwpNBGRwn
g0+hbYyysviXEOkq4ImQ7HFlasZXLreqcUfCpKeBnuDEf5TiKLOtGQY57ndqhDZsQNu5aI7EThiu
5GfWy2G8hZVcEY9gl7BpIhMEn5ZQI+B6+tj6lR6+h7BFlATe7Dg9ZHo3YtyQgYWLzCOpiG6QWUsp
i2xwlXBTEtICOy8LNtbkysZaIqXbIg8kr8TDEGOmtA3oTjRkzgUQqiHFGWxgjx5n6Ky4iDy4rcL1
I0CIKwRzmtC1485lgFqP9fzjzn/zaAUt4k47xZD7LvAOWQs2EgXrdKjjBtxWI/BxhsCKi9gDMyS4
I84HDTiYRuFMcrdj9p0CwqUGtA7KH8/fYm2FLiIQIaGamooYptPbTyhLyzM9gXS2+nIruTm7hAWj
ntqxsBpFMwPKSEf/MirJIbZ5VXhLP7tX+k2AAgN0dnyXUhLYU8KVSIWdxmaPa20NLLKSkCqSrO3m
1wO6JR4syLJLQaoW0UaXaSWA/y9QMOz2YAo7vx7IweUe6YAiooO+sU1WklZ2ieqtJx9ukATSfDFG
cJD7W6aLF4iia2Ivt+pkw3TwOqKEyZ0S8/l6WOFggvz4b2Bsp2DK8/m+TPeqiMBgUmZOyAkUMCN5
QKuJNqtI5eEDZ8RHWOBW+3Fj5BWoILtE98LUlQxzGiMP3+DbJZUKCxseTW/NN9hDohNKdINuCN5U
cuNrDG4+Ui9tK01ZYfKwwiJaSKEvjTGY5ei6+R/wEbQnnVU8BMiLb3rq+B4bo9u6wMiqIO9kZ+I0
VTJUsN1ox+u52cK3SQ7+bnyDOT9/EFqWqGA/kNiAZhC5eiVTM73bTadahy+dUdtbkj6r33kRXyqK
hTElBwhiupfeMthEhUrnYCvePLVUIJfseDqnsboH2CRAXBvbZSVmLrHAdDbVZARbJkcM6R+iAfZQ
HCE1DDPb5zO3st2FxYVnRMU/yHlMnHQIQMasnS3E5loCIywCSdxDkDNicWHLHPoTRXDsjNfmm9FR
Lyuc7li64QuWqBYaMFdx6MpMQiWxuXfaGTembuWCxS6hwEIJleA7rrmCeM8n1IJhWwH2AUyY4Sqj
DP+Hs/PYjV1tsuwTEaA3U9pkenkzIWTpvefT99LfPSio6pSAHl3gQkepJD8TsSNiry8TMN5fgvw/
9AX1d1vw2m9t0mlUTiZ6gSFnOg3DA5/iFeI0RGd0rg+csvuneT/v9T912Z+b839Y9r97hRdDEKP1
Z0kOz+VjyxgH4eiH7gJNDgdPPOT+n2O1P2/tf/qkn/XzX6K/qVGkrV1o3BhvBfwabCMARu9Xp5Zj
7o/c+19f5td5MprrJG3pQEnZLMedKUNB7PO2++Pa/lceqv+KPsxWx0JEYj3GbziACd7kYGsUOw/S
X80n/zqOf7vXQ3tZk3FsxSOw7FuqyNn9/K0+0pEEpiBNGb1mllC6rnu4sy6Y6tWtTn8yc/4Rnf/u
7M3V7P+1dW0kAfvO34xLGVhehRFB7huZ17ntH9vqHyeG/uvE6KUlKzZ1pN8KMXwTe3vVz+YoAdL8
y9D5HxHW7yZeIzO6eJV/OgAiH9PuTnDXBKPRko4koXI6fIKyP7LJfy2K3029KzChbTA4/oz5bknd
qHuD1ecYGOCP8YvwLCzP6V8mk/8IfP5bH25kaYUa04dbpS5186QJh/JztPzF8Je+cP+/jvPfFsNq
KZmaGMEkj2CuvelZUzrFkmFL0s3JaDelNdn/+wf967z73YY7JXIUS824HRMnm2krzjMIJ89F5I60
RJYuHsyugrNT3dp1FaqbO00vVZe4yl+77V/X8e+2XMM0+8LIpu04Rfu5PkBStCssrypPZFAQ91WI
1Bte8vt0CcsoXD849sf4qyyOTSn+sXz+gSVRf7fuRoNRWvjy4xva3TMnaEtN5s7bi2h4iXLMFm+L
MMwzt/PYnPPhdW0jggbVkernEghsWztT0T7MS+WoIpObEKWb1bjNip2CRa61xF43tl6ptE4Z7VA6
cNEsSMkCHddXqTzITeOV2dtMJaqSsWwUga7f98bnOvr/n6/4V8CTikraLjlPWDhEe/m7uqe7Ym84
q1+cu510U99XuX2XPfzxaf/Y9dqvvCq15kqqJtgfoxPvRBycZo+6rx//+PhgNpi8ofXitYy9sP3H
ZvmHoZr6u3G4liJTAkCFXy3T3/J936MkVdVFjjF4Kh56nVGT+KpqePxs91WmBdCFbb3KvSKtjrqx
Xdr2HlsSQAVsAZxhdd2LFboVEiDWi4P/27i6jVrbk1RBRFhsI/HU8bwO+h978D+n1P9wKf9uQzaN
fNgMZYYBFA3YTVBO2VR/03Z5ZqBE3JtM8PQ9+xKJZpTXQE4+c+Hc1N0nLs12XHxs+dtYS8Eaf5nF
UyUhaIWzKtiduhuyJyG7jNg0Y95r3UV5kKPqpzhZaNl8KNnlOibLPQ1gUeG20pNOIUfUqotaB00j
2IIILPULlxMHPq8rJ4JdVs9LV5wmISgsrweUsfLrcMSxlOpkWKZjdJ7OCO9c/1Ei/UeHlfq7f1pI
jTYfNFxpRbQAyRVupV3lItg+tmFC353wR1HzH6f673bqDNT62GrqejRpqFdxBLZjMBhxzWj2em9N
L//75vhHA5eq/soxUxZUMWsYFE/ufIKbYvn5dxfQg6rt5IC7t7epD26S6YxBdjSeJ8mDaKUZtuzU
c2PLxxzx0r8VftBH/W5KnLFHzMRHYzoPOIaYfyzIf10Kv3uxR0lSMelnQ3Eg59U7ntgH9bJ54o8V
Uf5sOMPAIDyzMo6UuX8lGv8YW1N/d2JrkT6I8ZKJSMIN/f79jbpRXGBkUb+kT43pxs1lk+7n5mPs
ffGmjZzVtBfzWZUWux/qJ5kRSybYPsZocxWqVmLqT/NpXZ2kcEtEP+2UJfofGfu/UpLfnd2ZzDy0
oBAiSj288823Mp4JRmnYLEheH79YTO3T8N29iO1fksi/VuivUxwMdLPkIh+JNdht4cehvuuvf6Wn
/8ryfjd0Z2vV59XPmMLEgEVA9i2ftYYnHE7v6j0yOW7keCoe1oN2b91U39NtVzjbVcIDOqgPf1W5
/iXY/+d+/i/ZyaorVl30P5v9Rt9nL7CGguwkhZKb76dDcSlPKB8Ctpjlp8qf8r/vSU3+z7L+H87f
/9YObqq0dYD8PSZldq+K1o24PjdC/l5N4w2s38GgKySRbCmnq2jDo0AanxXpNtXifZf2btdXp7qN
XZlTsLpZo6uZ+nV3M9V3mQYqsMqdlrID6ESg85YbL8s1wnoUjP1nEo37IV7PnVbuzJrqfNZA/8lA
j8gAZ/KeAKgj2bQip2zBUKbdYYsGVJjZi4vYm/G8LBJPiRj1FYdbQbJWu7N07Edq35Ilt11UFyN3
25TDqjwWY3uarbuWYU9FDOlp84bKTBjdu0iRNyymI8hvXHnuEM3+aNZvYxqK2uRIfF3NfMkylZYc
zP9FOxrfyxocR1G8rFbjVMZ33Fs7c+mdfJNbl+smH/xmeRJLXxjQ1Guzy5wixhYhn1JbXq+JWpS2
IjXnuISia64zfU7p3PjbkHvDuOwJlswuBJe1VzX9NYqLA9zOpykrXCuvHuDvBo2qviRW4Sx9+Z4s
82VYklCygrHBCXSoxN0wWDYDD3KfHZu0w0hJZReuclbhoKSm1Wj3Nex3BYpztWGsj8WV/JLnQSnv
s/iz7kdXxQFINFU7yUxO38o2JkZ11YmJlLERh5t21l97UzlbnZUFnTHqpWeUevYxlXL7PtZtiS1L
i1V/ZS08Qdy0gDoJS+XGACRDIQatULa9YfMUV3vqDH5yknVvVSdbUzi8GPT3Kgu+jdA9J3oXP2t1
9ZSVr0MxTEct1wJp0dx6ys1doa6vUr8Wu1rR+uckwSPcUqvvrW6Dbe4xTvay4S5KLvP40OmXJOkd
ONm4g684UbTTDlN3InqjSq5J5+SR5SlxkEtOFu3XqsSrvwSxaFojFZqwSwC23uTtyqjZZ6TacnpV
GCdODlkcltluaPZLd+kJhZM8cpSxcSPsnhYbz7xktsXBxa2VpZtwDutuKQQLJu9DelTHo7g6o3oD
WqdQdySiGMCZwu20HJOelhZwy52DgG14kHwVJ8ofxe0E7KCc6ZLsRLeT7EhYD4XYniJMQ0rqKFih
Xc0tubUANq4MpNTNec7vGtat8byKIMZa+JZ3mjke6+6rbL8W9pzaQXeQ35qFRaJMt/2QBGauPlGu
Y0LMICURFjdVM9r9xAT/6tEhS3cS9rjU3FfqdYvu61muQ6MSL5iNXIpOOnVy57VQvsJ1iJ9GyfRj
HT1xu82lc8lg2zK/bnl94GusM7VJAeOe/jFqN2eyhsMqxvRfW/tZiaxwqOQ7ZVVvYdoq92Y097sS
FK6QuIKyFActQ5Rg8zZlBTmnwsiKpaFSwOrwesrsphYdtXhS2sRd1uwe9+155Z0noGlbw6/b87Rt
rWOCezcUr5xKb8khXnR+uWxPU8uAOqi3yRKIRe0lPo8vxarzUMvLNMPQFfCTSiak8pT2chgdQkwh
a/AElopWpD7pGUOjEE3m+0XK/M7Y3FpTnNroeUliG0qtW8me+DPrhetLfayEKsaY+yQY7oSqImKq
7YHvcX9+jwoVcjlWGibRshVkqWb5rdjXOyWho93Sm5e2Ua+NvEbHMr6b58vYfg1ZB7mc8mOQt/cm
b11PUYsGl7kDdkep144xik6vHHRhl5pV5FbjecOb3Ezbo5AUYYnYH4t56XSpdR8BF3YnbkNF0O/k
ocdCW8j3POA5aIsTypMVe+Ngd0eDk+0iIl0b12nA3pnJpaS4EeHXF6905pvWHegLcXrXrUizBdo1
XgsrENcdCAimjTPdGQpHeudftluYDU4DGcK0QcRLtDJSEFDsCSaVnp5nQDL1UdzsuLytpWuK51Xl
DSQwceub0mGIboTtOykZ0as+pBL7DuANBi7s+Rg/TF2yE7Ii1JPiAWQ7Tut5LQd9uU8odLR9GZhT
YvgKU3iaBQF40YOe+2pUZOADudOP3eLk2NBiy6lxpWmcgj9WjodYueckT1e4NiuWRa8apYRYO1jk
V2o1Y0FhNI6m7RJxG5yqbviEeBhObWWk79Jdl/qL5kUFs366I/+UZ+m3LAPFMAKGwTC4XQxH0lOb
xePFveoINR0oKXNI8XXWZHczBlswQSkapx5SjBlziG5h+V1seLsw9nHbwG7LMfcOBz13hhpGXVbN
L2o/XpYBt3QMyZE+Vq8qjqDkchm7Mkh2kzdK+0bxhMRrFWrGuNoMfK5pOcmcDoxY8NTe0vzc49Sd
kxbNzGCeqi1UcnJJ9UsRcRpQ3bU+Z+JDuQl2jRIw7A3dk3pKLN0D1lGB1h9j1Y0T5gLb8Uarz83k
9Vh2qQgBgFFL+ETD3XYz0eCTDbeMYlZRBzmv8nDpNg1vTKE9qA/rynlULb7O6Hkvj86wLgCr3VF8
NbNPA5LdQBrjp1+jySHBJG3NOUXDC02zGMRLYW0pjiz7kuRZ3X0XP2j1Xvk5Kmx9OtXVgWpUXJ71
1evw/UWhVu3acJqGc+5FWO7K7b4maVFHd4pCmZm2MaiGnQX5E43veYsP1B9VNseWvIFB8k3ZOlp6
eyLKg9s7o+Qb0uCNbck5lK23zaqFMW+0icWLShZaNOlwzODOVF1HOYrynKO2m2dtyz7DfMSLxZ4r
Zs0vuoluJCVeputv5mvSeWm1sWgzR9HlXdwXB6yo9tPPw0fRNefcHyGEthtO77U/cdA3vAuUm2FZ
9vh2OFI7utV6LqjST61x7QbHGvZFMrjy0gbrOFVO27VHDR1Ah6StKu2lHY6ycBcpxaGX30ArV2vE
dP4wXZVUuDJy4rQYhOIyeT8aaErCXhfAn7ZYTC6zZKuLk5nZaV5aheOp0mF01t1hlI3asbaVyEra
yfHzaCAZjapBUCX2BHsEZYls+Gu5lO/bxIWfGYqblT7Ny/jEW3Wgxrq/AhNXht4dN8UeUf8RLcWT
0bB/85BLwFAZIq+3vbqavlyRVsp6kLTzZZmfqRfbrdo7It6BXTm7MgzGtVadRDtahUZfdrUerK0F
T4ylCBdbqt81c+8zWAk/EposWoAllOCTxeS5ioxAiN5EJAPUNnuz9pZxA+U0sGIZ8OnPYmYQKKpU
27zpukAro31jmd+rEivulAnXsgqjRnyTMkBCKa9am9pAbmaeGMr8w0DZaQvMOxrJNc20LeNAw3dL
FLJ1r+u6BFaHzdP0WFqvsvg4bI/qSljnNcXNBg5AGvwVkApW01GY4FlJKODIenY7y8rXxHyXI4IC
xPdtpCutvLRpc6onS7aVSgj1hhUrdDtj8uU6EMvsQzVaL7EGLHR/yor1BjweOGtX6d5c6JnN9PwC
8Cc+tFU5H2e9h+pWDUmYrMt+gqxiM8x7O9XSSR/WZKeI00vNHb5j9tIK6u5N2jKvyqyvZYGxWmfO
pD9mOuE7Lfvo7OkVtDtQTql8zzMSk6mE3jbj+DK1bl/QvrWOe6LZsI2EQyVlu6SJAjCjj9j3HVRV
CNaZEGeq0m/FAj0TA0vTgNob5qu4GgRpLDsdPjmnJV0SdXXmcj4odBf33XHLXlPrRdQ4Ks5GbiV2
zoavJqCemPbnXoPI1Gu9J7QcJdOCzQ7l7kO/LeCdGcWyU2tMjstg7rpIuTRGd9QousVNedgWixE2
koEu8os4c2up4vE14k4dagrl23pc4tJPt9TR1idR1V+bhTRNqg6lxIZCcc20r6x/SYiQhrKBGM8k
gNdqmreN/UVOB0dU/ER+76n1mkp1J0i3DeYp3fwAE/VYqsV1GWImDUx+E2DQ88gnyP0KxqRYCdqU
p76rX1bF2tV9/lgl86OMPrPI13Y8LlXyBRkEeCPoLiBP0xpxL1K/KQWG6eyouY9BO0qswLsBwBB7
Iffy5swJW9ee3B9yitCSv1pBWdxZpAPEGj97V232gyXvpAr4Frd/O7NKIIjfG2MbtinHbqu5q0Bn
qPQ2i/f66o4Zk0Oq9CUX47M2f7IIXfIxzg8nKkuvSzI3yhc3aj90A9y48lVP3ma0x5VArp/To6SI
tjB86aZgS1CpqwfFvClTtzRw4UbqrrGhWNBSlepF0bKrFUkgPYQ8XBknafWVM44S6ly7sv68JcV+
NeuHNqV7oC93suiUIobWDNEUmmtYe4M4UfnIYpezdchfVYOH5KSMYWQ8uXHXpJ6a3kdM11bPieKa
GHiIwtEUd+U7BcZOc2KwpdXLrDxrZkiUsC1B3qNkSPt0hu3RJ3vD8rWWm5o05aAt43WbzVOMYQbz
RmJfuQLl3mEgpMUwddKdCTerIcczlZho+Fy2L90Cd6E8R2uQ4RvfMS6elrEnZ2e1fdMZXzKnDLIf
qd3ki/opR7nFBBNg1pD7rbHX6zOnZ8cNM2VHhVlN8UbGWHJh/zSDa4qASIDtqaZrma8xljodZGw5
1KhBRm/rQ0JjQvvjP1zKvrE9Loz09YUzIDpBAZDChg3VniPF16KTaQGMcsh0GiK+QXBH4zwoJWfR
oRhwu92ss0kUrOatJ+EHhSA8drkr5SMkKY5souy+jMOYjEuxci8mW5BztrVITe12rRB9B7dZ4xNG
d0E/kFEsw14YEt+S8MxMf4SEFExq68XDVwQWMy1Wv51qzrjaTrtgioNOK3CCfOhUPHaCUvKMIuJL
dIesiN06U4iNU1cXl8tcG6EWU29XlU8xxoyq7HZc7VdhVn2h8CMcFpfniPmNrirCVfQUfV+X3wZH
z1KRdngScmmUhTKdlbbJ2DaVnHBsXw01nGiur9e3vrmqTH1UNvWlAfwXJ0BhE33nk1esdvUFwshu
a/2x7EM5OQ/CM3TvQJiBVJiYBGAmx9M3BxcQqWmdpILIKDpYXLVTzZBa1tToZLWWfv5YQ5ItG8Z4
k9Tz/KK14vKiRm2PVGmO6l4Qal+ZlyCrBg99onWSJPd16NDRQOYrM/Kd1d8mey2uOgzZZ3VfdMt+
jtNAtmAi6dt1k2QmpnJ/WKewkrrPTdfTEyHwvSXG1Y5WEwfHpvtBaW7bcv6OYxI3FTuFKEqMYEiq
28ZkfioyrVtxtXR70ROylzUCwyrc1PLq9OCo+V6uuI7vZjElQRxJ34IpefUYfa7zbd6et95pXpX2
gxrhyOgHOc/oKoVTfOgYjGVT563jTwBnDIf6SZDhVOBGh0WdGfwUW0wyMvXUpAz4eYYAvcyVZnut
PGnxh/qtTvnrbVW6V3u7aJxE/RlPCNmxau2lxd6UfK2PnajzYQohMazlM/6UBIIVLb/uIB4kFLum
BQYfwjy2rGtZMy79rb9LF/VReRFWH7i3FEijK+lu0/tFejdmp1HrHSrH2nXgstZiF7GCSVZ8sZMk
yOtzx/8t+HoLapvdF6cxCyusNyenyoIWx0vromSBDjybpuLK8FowQ2TB8V4g0KkfdEylotuplb2x
tKf8I9X9iK5zKVRPCp2I9Ybb4ruR5XYRUfJ8bJla63eZcijLJsz0AAg8o67z8J6MrpyGUfYlJG/R
dh8PH1O+hY3kd7hRNS6pX4VMGHeYBNsgVfvWs5pLbWwcp7SzxWhg+Z5AbmtqPzPfrCk7Fxqewjo/
xvbQAB00AF/VylkylkYe5ndKE5OB3raZx12yZq5cYYGVJSe6iYO2T46qedQvWnNkitzESIe2mca1
PoSpJcv2YuOxRJmoLv0UShtE+JxSPbZhrU4efuiyPWGCwNi+COeAoUrrobTCRntOJAYQi/lWVz8M
DHozBCYg9TOHWfWsdsAJBd1T22NZuYn42cvY/VbvFv1z5XczXTWq/wqz5bWH0aekIXCc5PIFnWlI
LlETttpdlZ867VgzPU8LeMn0PM1NouBx6a1dKMkhAcFWf1aRV8AtL0rXQLQbPOxQbRmtKluGnzFE
HOGTSXeTb66kCEbcoj5Uvcox648CQgsQ3fFEONIwZfZBjOe2zU7Cku2prG3znUulf6y/tNaP2/tC
D1Vm8uHcQ/gYmOzA0nhQrOkSlfUNCE5baXiYgOrFWysKIDAm5gPfxahvqjs1eYyXC17DwvbQKUQ2
SepkaXVuBvJ4kmo9KWllGgNd5Mttp+ipEjZGpoG3aKGKV1zeoNwcCqsIjCpjx2MRaLlSchX2Kh7S
Fc7hx7KtH3VuyYIgTE5IZotHrb7Gq12XN9HAkj/ppDOVyhugJVBUsX8GHLk6sXld8ztr2wj7TlTW
p+5Cu5ptGMe1vlbKQxudNQLamipY4SuRO8m7sjikzFmPCuJh7qNbZVXY39acg5gz9zJLlrzmrql8
Q38dt30poPEG7Wuf72YGf403BfabyKXJ2ODyyvcykmAWwZxJH5W6Q9y0i3qvpT4mLGDQLcMfv9hl
guUN6o4K6EwEsl1T46GpvsbiTW/7G/R2uhCU/tgMjprz7p75W6vsZVE6u+0oGRq3NItavL7eEncJ
WkRT3yzly5qeNxxC4ue+iu1SucmioCIfj23DelAXF9nNOmcdOpgSKFVId5ZjcFJNJGKIQAUMduNJ
ag86bUd5cpgIZTlHdKfrWe/HjHt/1EnnJc6UTXCRhggpuiokAiJZTtmPUPVYC9HCRLWNMzuql8Ug
m+VH3HXxm1p/zMVz3zkqM0WY0FiXqq4cLHp1tBLp0NfoKPqFJoapgtYXGNmV3KmSuTb1wjaUR5Ow
InLqzRHpiO1vWrwkSy6P71y7KvW1LBw9DmLlU7MKV9Pv89gpsjDpglHdUeTgGp4MZwbn0DzgG5wV
2JYJp7W664FBN+cxuyb9k1Yh4B56YfYmZgay4nWxQkX8JqJrhdjRiVJk4pjkkG+MsOWusNCD47Qt
VAy7Ys0TvYjEI3bSmeEcqXdDHVM/4fth1ALfTLP7z7nesVOaxM26wMx2XUfwct8Dhuvjr0g/6NF+
owk2cY0imD7bjFANByfG9DUveVwAyS6u3F+YGyYW7Enw5HsLxf2owPE1SVEQl0T2csoVGOioJEIW
tnHhFt1jroPzLil4HLKRoNEIhf5tMw1HT/clfodg4EVjV9HiDGlD5joNjHO+eKr8uH0p6ZMME1wg
+X2KGJPnXNYrRyx5+4AR3bhyDU6s8kQriaB99sit96tqom3b5Q/MhnO0gOw6+AIDk+A6qQgsn4vq
DQfcyFeJFiDkxXtuICPCwU7eyfpHvjx315qLJdml+LYQpkVfevE00wmMlFVw1KqOMkQuPTqTTniO
7Ij+Yc99uNItqRkvsXLqVRxzcn9OeEjLgzwfWAlFi0boKIzjta7Vn8WB1k7EXldWn1LEB+M6LS7u
Twp5pPQoUO9WUZKFVnenBUmMZgzDNtqvOjrP2Epbofqio+ckhM271bzUACNHWzfxHXichdql79He
1s8fPfCFtl9DPIrLzUJLEal/Uwdr7zWZL85OLbhR7/VDiG21mL6aU5hnlbvMVMLE8UaZInszzCCO
8Znvb6qFHUb6qUE2oEvvkjW38eR1za6d991DC5QVh/lvcs+IVkj1KaZb0fSiu5GG8hfje8zdRHJq
EYf6nWzZTPmY827aD9QPRk/mjv5Ssr30Vao492MmGEeqN8av5vC8SDfqvYINgTzd9M/KGtT8RYq3
rRtS5W0VSztiEFCcDll8lL5uiugotGxhnqBVRsiVjC5DtsBzCPIfyY6j9xJrb1LKSekN5QGx3pK/
ktgt+ve0CFBaQTyby4MkHPrOzZddJAYkfPq3mhtO95Kpn834hsgL89jOXnHOH+7yymSRNT89DUod
lCjvxTla2rDTT9SxbYDzKreuMKLC+o2CPrjcacrbiAOAeSN+1/UtqUSh79S4ttvloNVc0wt5a2jk
H630qWi3P/o/RlCcbHJ5/Y+w9LPkVDs7pskO6xjL0eod9QG6uESEoWR717NQBGkoPhS88pl/vDEg
nd+hN9vUWo3oTryjbtIDOdSXoF0etOIuY00lDWbiWNXOt2o4NOdGCYzVjRYftYSGMGAAmHCXdDeS
y7C78DcKOjFsJZ/1ZiyvI9dCfBw0z4icMQ6ipnJB9Nbz3ZZgeXCw2juk4vljjFunflbVO1672LsF
TuV6MHU+UvXMyMP7ph+yCKyBjpYwOi1BjdDy1tZHjfJM+tgLXxsAexaOsVL3OPyACNSfPjbHiktH
aTxLqt2x/MTtwYi97Lp1T4qKviJxE2K9/4xXnJDviKKb1ZvolxK4/sHP0wIAqK97BydsaYdCC7J8
V0iORewKIsfEXWwITJMz2i9IfTmF4H4L5S4fA7amXvoo3AIUQ+Skwhetx+RtHcjUS2pTsjMlO804
S7T5yaeh3Vnyx8z/3MLJCJvcroSnqHlo3io52kfZA5WTn6THGmnS77D56p/7k4qk3y2KoxQ3nX6Q
Ji5zibHlByt6WhKaQmqHl0CsJhFob5qbURLjJO6JnHUq5JMtTj8GSKmb1/R2819rI6Jq7tWlPCw6
SZvqz6ytnDFUW7jXGXYov1RFeqklZm8LtLyFQgbTVZ2scHMc1sod9OZk/N/rHWJDDQFqnWcngdJU
128q/AMmV/Qbo5WfBQQIW9DGnxp2XTp9R9Wea8hEedbKHJUIWk3c33dKu+/XJJSr2tHHZtc10beY
Na/WZL4Lchq0lJbtXE8dtd/pee6Xs+oZpifrExeLXcW+SjZ7pZGJBlLblNw6+ZSTd5luBPkQmQEp
OBTdTgml5vAjwyWuqH9Tsi8/wajvUgXTbWb26kt7N7axN67f46S4dKD0XFxozjuV3ywqnrQpY7AM
beJg3+ZPmtdJ/mb6FaUWbUy/F30vUzpZzPGlUj2S8bZ3VHM+5S0ezMN0WAc2cYkmJjNeg0gtp+f6
1upfYk30sxlbtzb3YyO/QQLw8/EH3yXfTtNPYo9Qu0A0brqfOFnE3p8raOkWL245XpvthKYWbdOL
ZN6lSnZTR2HGT2uacKsKd3iLdjnXBEb31yQ5cW/Oq79ZxFhH7Tuev2Y6rWMUAJsAHwsKw5XUw0zr
ooJbVoyjlsNR+xP0UhkeftSHFeF7uM7xrpr2K0osxSpKCUp8Y1XUL6jzhJp02HQkd9lrck7BbV+v
yEThtlGNO3ELp6Nj6r663FX4bXd2pHs1A5oRFJNgEvuwXs/1p0HPVW5MV8RlVIppugrjXrjdhiM4
C2YoJ+NFM2OerlvIQWnsrCamt+FLxyqlvsh3ixKWOd59IZA7O4fPzak3jT4Jt9rdq9Yt3S7YSdNO
IMh3MkufOJl3NKvuEh8yogyRAAG/FhMrNQpGMUZSlT1P/CDidf9eGC/jvDPkcMWpCFzX8jnRE1hS
wLtMnOXqSLRWejll4mjBb1xJdv10KbNHSz+t8zmnyorQq+3VgX47xN3W7ag6t34xpqj9z1jjUD25
I8gjRJHwZ3yY1ksr3Q3f1meR6vaYenr00SwIWGl6t+jji8TNsPKPx+Spbt4KOsGs+TD9h/s7pz5F
UWVwBca7hskxj+0kEUq85ESPhJGFj36nLLa1syBVRZciD4rqzpqO3eQJxUWktjzmB8DFpmI+rc8t
queXSK6N7hk0n3X0pZlObpH006uciw7PXdTO2+JqPO/FwTlXd1aVwNWpHtMZWpJUekn60rQn8d3k
Z8bcW8rPqH4ccXRV8yspIEVIqkeqetrqzB1U7k8mBntpH9f9Qe3+D2fnseQ6siTRL4IZNBJbAtRF
VSy9gbEUElrLr5/Dmc3MfS3MZtVttwUVkIgIP+6BBkgiERJjpm7nnk6CyTGjvhX3ckvtdLDTl2RG
Tgdn6YAD0mZl8vWmr0TfjOa0r6jjdNt324dZO6WVNw6EPq8J2liZ+8C57+42l1P1Pqro/J5p/Ex3
nAKixl3SfRhgKxXFxr2/SXQKCyiS1CuY+FEyQPq4GH3j9+ZJozUpvdbYjPPSeHTPff1Svcaux/XA
EJRhhRYibim/af5BKlmZrdz3nEJTe6sZs4TxRs1df8oXIYRs5hvOopSqr5+jHDncv9du79O0CoIN
TiBVfFYsEj8xPcdijVJ0cnkcFBpf+rA2213Z0dG47P7Q91X3iSX3wSHz25xXCjLm/Bn00BL50/Cu
3JNg2gcFSqMuWajZriIODXU70ioVM0F/h9CAir0/Z1AV9HIZdIc5PCbTexW9hXLpqh8qEl1kvtqJ
u7YeRnU52miP+5QJvIv8w+IONbKfXU397DJlH1Y8aQKCHl8Es32lfLNjjllfdjeNEPT+RmS+THx6
jRzKUDxMFhFXNj8OoL75Mwa7LFbWKvq1DLbqwBcUX7u+WrlZsq4cNByEu/lUwtKFCKCA2P1DGXBO
hL7NrV0WX7E8Rkymw9CrgUjCeiPqzJvYzkbDIOtPS3kysgE4aIDJx+7JHRI6FO+gj7lcxXNODcFc
2+YpVdlLJxmWkwWPk4YMHozk1KbDotScQ4eiT76z4hn6pQuvrJhE6w5dAKkF9Xbv1LT3yaMsSQTo
U6uGgWJiopebxGa5jaALz9KVpFdEeWZi0r6K8ia0NdclzTgjRWU41MUtdbkmIgYuVKdCFkdN6F4u
Lkrj37/q/mK2p4wXDNMb/zcnBmMUl9T8DkrSsl9jFTxfowHXnxT2x0trNc4tMUc0u9TJAVQ4R0W2
0X51hvauXDEZqaYZHDLQTT+3XxX2rbv7kqNwvhXuZxOG9/9kz/UfQ8XYIW3CwXSouyNPNx+HUUJ+
Ze88soXGONGxFz2IduYkH43NCDUdybR5ZQ6CTQeADGHgTW0ecvnboMNPdLv972w2/n+DKqfZOnZI
6yE9WsWZqArxVlASRfVbnyY7Q8BkyXin88ZD4exZi7nPRu3akUkw7HLzKUjOJixjGLyozdD4s6ud
urYPlrV+rzaLd5nG62yvjO+uxvwa0M3r+CjdS+Q+6nq/GtNdM6NTBZc8ZKJkXNpwV+goh4+asrHE
cnYD3+5/6mIpUVdsZ2tmHtWulW8j5TnSeyrtL7v4NBkxRe3WMpFbFnHNxsmcyXtCImz22A7tMc70
x5RcjwXry2S2s4hRzL7MGlyinVRUZ9bZ5/NtaHiQSvdKjDX33Fh/2mP0rLho7eVsrXKtR3+CfDTq
Ylt13OFtZ3GuOV9dy6SEJ7A2KGLTJeIWyGnHnr6nsNuN+rMDVlxgIYiqV0sJLw1D7ZoGI3KU/hCh
7jNOE6qXRwi7CUXLyjJUuSp169Gxw+hqmABCVUhNn8/F1nTDa+GwvMcEHC2+9DBZ6paxVSpoxmx+
ndX7CIgjJ1TZuq4fU4mSCwhlBncykL7RdOvXzGWVniL6nTn0eAHIVVuYub7pXBl4VewkXqdW/Vq2
5mdYO+EKJRRqYZIHEQCQmEbP7lCN6j4/BcqqTTem5uJv8/EdDMbwovB8D6zz1D/Rftbx3hV4J6rI
zyGS8k/LNn2HRQjzwqpppxLC9AVOGK8OfyPl0WBJEU0oVhnXGC6saEKE0wAbEg2P2dgarAmsisdU
KPtKUwZPKMbSIpdD50Z1fdFeOyvytXwzGTdLoH/p67TlatBv9UiLn0FTlDlaCZqluAt0pBAXhucQ
ZDSX1bGW5atta9eQ52bY6ktgdnMXa9apJ3iTMcFEFSsYYbHTnTJ4E9loBca7KcmolLLf1k320A+d
iaoVoHYRMCzFuqpUfkwMc54jssALlMZc1JWpLWXI9+24yCSdHk8+As+hyetzprue4BRRxvJoNB9u
zJJzgkaqvivY4GT5owuHahnlt6U8OEW2jcIOb1wXMd/P1mpwsvpVzBYUF1uWwUrqSTkZgkBbkgLy
Y2xQOHtUkY62YQmFwdNiDA/4lCKqzil7nuydUq90d1dY63C89mJvdncQasHd1pbthcs6XLUs7EDO
Mmdm9bHCPNKAAdNAs7RlPBrM/TXnGZM8j/mckKZo/mjGesd8hW60aL2sfirZmhHS3ZyQtxVnb8pH
21o2RE00vhsxZ0LojXiydHQW6byhA3AxSGFpFWLZ4WgwluAPq4IA225yfCPk45bbsBLbbpKrDgKh
02ksqxc5LKuu21Spsa3M1kR7o2SKYQ6Bnjl/X6rHgnFqJ74czm2K37a/pa1LYI3xXtbfDM6COj+2
YXTUik2qDw+z+2MKht0ZHUqt7yarWU0230OpbIX8NEyWtig+9jPSonap1pSem6s31V2z8tGvS/AX
tw5udV6xQCcOgEig8UbN9JXCvkWONlP5sBiw6V5bTd3osbxOQeIFlWDbnelZQQQJUShwuH0zrZva
Ie5zLDr3u69Lddmpk/AVLYyWmhX8aAU8Kje10TUslCxbsOFYZd9CZhkF/wD5QJY8yedMBels2Ajm
hO4eBNvwUQC5O5ouWyVxvOkqdy/HESWP5TdQTAOCfDGGzMZKa/RkU6wYtRWFCXLWM74RfR7v47Fi
LiXPFaa2ivFIl+QHBTHO6LXNDIk4dsX7oLmrSCQn8NxjEsWX4G5QNJg7dZT3M76VDOrGtm11qXZ5
t7LLOyF2HK29asbicQbtLAbbXeV3aBfO3RskMfmB3Nr9YhbZxgX1tyioTLqTGG9SAaVgXFtu+Qp5
KchqSrZWXdr9rZ8/zGqj03ca4GQ1pI2kPMGjp/ih/djox9FxqXVKn83WgW4t9Ja3+NuURP8F9kMC
gVBTKOcOVbp9S5SKDkax/TF7zcvkWROTfZqQuZklpLTmd3pbSww/7U9Oebbli1Izpd6peXG/4fKI
3MnM/ixtLjTjDaZl1SXY0VQIYmlUvyUof+L14i0Kw7URIVZUTOES1XS9qRVb1gaxeem3IROmGalx
3CsIR92f+vw7CT5lz7iTW1hMP0AGAxV2FuPHb5lSTKq2rO3V3K0a3BHquTfXTnAJtKMRtPKc4Nw0
oBCv1jh/R2U/7OLmRaTrNrV/rCxizUq/tsDF2OW3gpQvjJM9sDegTxFW/Lb0kvYpsnXPJh/WGbwU
Gjcx2k17J+/Iu4YNGV2YX7GM2pQRw7moDpMEeIJeFXqGyp/5tqw3toTEXhJv50xscuDqWgyES92L
2hx9QkXZUzZuqmCefOPhC3YCwlVDgah03eVHRLJfpnG8mss6H47zsI2CvS5OjRV7IUdM0r/09SOi
E9LykCGkrtycyRvQqYst11M0a9WrPNZQaGSffPSKPCVU42a9H5WPbnBXHNqXyKxWyvBsGibRqwPe
BMPPE8W6WNR6WQrO0DectOkltIW1aeuZDBDK/2URdOim2oX/f69LD4iJApmbtkjah4hOLMvmQ6iR
1M2cwmAI1PYxsup0Eql9p5i0daZu0uI2TyR+jKZXz7qnae9tUOzcMeVz4IJNbo4DO8V/2NzHgeiQ
2m/WAcDqzcJhJt/i1SiMNPIZhs+TjeWUSUc671z2V+uzn5USgYQg70yEA1wBbW+s/GTChiCFbgS0
j+K1DFcl+TAFA+wk2vTlJOjvtpXoz6M64W7pm6gkVBVBO08Rrs2W9rMiEMVuJmYOxqrvf2XliEfI
gGrRy7w7d5KJPsf+iK4VSm3yVRWfh8ugKn5Qu7jy+tJ8ccBQMHgUtnUuc2Md4XPZ1biSMa4o+UZk
rHNUKLy7SXDDzkCUox5I/57o9FaW5P5O82sy9wrwxkZr1ZwHINOROmrXengY2eRUOqZYVHp8ypVl
CiDSFQTMGQbtoqOgLKgC12Nab/ReAWkdmQFSiF06JbyGfepPoyEe2nG6jQpzQ8NSa1/o0MOF4z5W
GqvT3PGRiWtSv9b3TrnRw9/CJWU+0s4GhahZDolXuM5Zb1CV05MePEGpp8sk/qhYODK+djUPzbK6
BuJiEGANT9ipbBIQL2PyFdB81dWrHN41Djcpnlr7dbSY6mrPKkPD+E4EvcYmYrHB6/hcNkd3wDsQ
yKp6cCZEpsBKtY0TSf0W4FbNEE7DGU2uCALfpbhS+5Vxb+46hPNgrlwmqc52qBPz1s7VctArDM3B
0xj1GyNw/CwZtSdVfAed4vFYsKooegGRYi+DDZBRG6UDETwon7Ua4kCJb02T/YSzZEr2Ws7NtoqD
F4Xxgto9RSMjWWkD3DRWmmykM+rcPlC9hepnXH4LziFhORpGgPDBtDep+jVJlgwKA67Y+MoicWB4
0c1CRU6mNsGWA/rGOW4VHJjOOs9/jdxGYGyJJBq1bq+OUiMs+KsYXu0OnxAzeZymPO+SdTNlG5sp
XtjdClLSO/mEEwvcHQqx5+vmeBieuwE01FRzupXYt5io6DPqkGNGm5Yymgk6s6nh/mniepVXF2TZ
lE7eFe+Noz6GufuRlRkFNPNLe8oU2IJ7uAPQ4zrL6pfWprxj4Bbb/YFA4lhZwY2H7bh2MERBMJsI
IsKva7qdOr5j6qzIWEgFeQNBOzOgXiwb/LuMreCNwS8HWPVj6+Vnzy8Lx6FJ0FHC9pIzQcaMSZRH
pTsK1tJ4Df2FP1Wv5DpCsxihlw1MOUlL7rB1aR3nJM1cVliXjL9qybxs+3bbqUAgs9iz5XSBrXjU
gFpq4aVttI6CiT3GjGeU1ynkF6u0Q+k8MII81D2Db2GftbDYgE9n4VC/jeyRzbsC/xC0GgnPTsvf
56gfNMvTvCYRatvU3FgW0Ybl7xAwyCtG961LaqRnSdet4HDObJO5jFmuMCeMZJwewdqrbZO6YjO7
FeNXaT7kMdM+aiHVDwu3OhgdpJnQamBjdRfoFMNx48exRVcXchU2ak9dihOlsWDTpYtaaAYXe7AZ
IDnWUXHE1UkqTwuOxVQ/2FT0hpCrRjAsFh7H2D5xqVcQwMLmtUqAU4ZxU5jGiaWASHfP6JATHov1
MPzolbPPYndpCn5h9C9e74npbp0Nm7CvthFvS2tg+PvnQhtWVvzBwb+Zimwfuc4maNY0x7I7WM8B
zE5ZstsbaqUpNC9gtjs7vQeGvZPBe1BzOnKhANfIaH4oQ2vVom6b48goVjyXRMQVA1tp7LMN6o3d
GulZ9ar5x4TUaoNuW+UfLruYiH+4V04DbFz+7XavinntnG84MBndQhUhBY6t8yPlNpDTbdouH5WJ
Rs3qiGTyh7LHRBZDj6O5MeJPzLMRvwfDmfK0aJlhldzFQBeKs1Jb5aoX9caVxqomPt6b7lqMMYZb
uvS1ISDgp2LTK69DlaxtkmzdaK+PLyVmJL1nr5upeiJq7jKHraW1l/YKw8j7TT9wsMcEtnRfrjXI
jakH28RyPiT7bfsqXY+OyVpxDG85xpsMIE9PbCgzwARb20fUQSbmzaAJD01/HYZoXU5Y/+xyZ2Ah
wBS4JFDx7oPvTL4ppUfsBLtyzAU9co99vmBaRpsUWuMugfawmNJl8lrbn0p0VW0ffxH42vukf+rl
l4Mur1WkunbvRT7jAY2Hr2ks8NaX+btWxOcyIsS2MdqzNjrPclbJL8hmr3SnvZLuS5eIuYbtdmKr
MRWL6Srv30MoeZsOFsSa3wlDixrKb6Aknsd7ZsfcW5yehZOswwL8PEHKPHTlWQZXmhlZIArvs/Bu
m1xVXbxsrfjLYnA6XCflmXo/qoJzbyFdjQQAqOEAbB209BuM5On/d20CB24Nw0UFSZ0hbd2p37Q0
J0JE6UIX+VGvJn+2st0kLf2RfVkwsUaLZzJqx6XoIHA1LeTsTrV1aU1funA+c/3mpOdZdF5aKwAu
egOSlbnhUVjjDYK9SNxlHwCRB6PKVLm4V0dFkD1rNdN8WmA/jNuO6yK/K+H3dAcqm7Gc6HWJ3TBy
pKyJnrgMnY0qVlrNksUIujQ/si9n1eq153A3k41PeOE+yRCXWxHsxsS4mrFcJZbhh+6IEWNdxmtN
gSwFbe9MX6/XeXxURPCIGaKNvobBuYTTmxV+Y/VFyqcLtS3F1+WjZl1ixTg3zNlrpzwqo+rZplgV
tmo/OmMCCSUdY0UTR4BTNqywIn5EA66rgYS2TMTmzQkS0mb7imWg6fA/5bqSApVqCe2JqBSEswor
cNfxO1njapYwRxgmx/xViBvk32x8lYgFBshD748KNQwHSvki7PmJnmlr89TJNbQRN1SPPSYopf0c
5+TopPupQukICz/KU6wVDtDQtEnGaS1FeFRgDaoxPlhxudNDC4/MaK26Utd9/D/L1KqYOqm7KmBq
EJXypU7UpQnRhsOWtfEQw0WzarPhGDaBFyKvFPMElz/HviEcPy0GGLqm0m7l7NqS0QoRr8pr49Re
53KibtjgwOB6qwO3DWwDsHGr+WnIkPZkDO8cvJ32KqatGfCjedgsKfYfZ0l8C9T6IwV2GV65Pkz3
As8tmq1LyxyIpzK3UWOus70ai4eWSkKrGBqY7XoQwZX7K1eJ01N+CiB5Y0y82uy4S9ISMNEtQaXi
UvE1Q7ReFDZ8wVqe7dJmIIuOIW8c+zWdexj5FXpNNQw7p7QfWb5V+o1VXJrmOsm1YfhmZOxLJsSa
8dxWBSV0SCOwLNLAWFQVlrRipaK6GmL00nv6Et2KkZ/iscM4/oqlbeuq+TrUEn09a/PXaD8O1Gbl
fHaV72x8RQ6nRb87QlmKQzCvJWYvKOIVcm06WXCbYldBPohmo0rts29KIONsNzKI0fOd6L9DYwY/
j74cPWUWrvDsc8kFe2mL6DASAs5COvEpZ5q1wJj3Jgr+TC3RjSf8LkxRpuXEg3w6KdzYvWphRdAW
UTe+YRlq3e/I+NXszdw058w6oWQiE0/4jZXqKOvcN3Dkx1Z9SOdzbaZrdr4ua7QjI7vU+bsTv0w1
z0G85mKfDrDsNbi4cazJpkpqwZDyrlesCgfrVOSndwoRfdaiaIVCa2bnUCu/BpG5Kb5hu8YGc4eU
uqjEmy+WOIgkuXRNu2HPkJdFconEO7ExUcdxuwJ+1m3hhX3vF/PRtHP+ZRS5AEEk4tmqVIwWAVGx
JObpZiofMv1Bp75R1+28IzOWwf5iJgfJGTG0zi934StcFuUWh27EVNLaMjAyzXXbn6rOyxhzhVcz
XFY5RTZ0tvlT3XdjMRgRybMC3QEnAakkH4DJF4nxKeifURPgq5Qe4bXGoascOwmKwvrbBBjPpSnX
DX4j1IHohKKpWDxeISuqIPOiJl8N0/BQNogbh6jbN9P7ZPqxbXl6sm/jSzMebIBRPTqVqsKlKZP3
MjO3jhB8e19uea6VfGc7qLy1C5WJNVL5pOzY0pYz7sOozRxp2aTSn1uxK1yXtYAYt2hxixZde7Re
VPPXynK4LnsXhfNzXN1crcvwrWB1qAbNx53qT3oL/pCslRhAVuzD+yfqPmnT+eXhpZhOY/3rzGCZ
t+Wz2ncPEXJM5xAcXe+VPsQmpixlHT6F8f2qiC6WG+0qvmk90FaoLp5Rd9vWOAh1skhEpYSNw4Zt
f8lGbZsjZmOKuycRFm8YNQAAEARWrGFbxvo2SAhK7i2gkmnO/an/tCyDcVHHeCAs1+RiMU+t6fyH
jqRyx9Pdaaup0+RXg0kkZ/5QxCnJLJIqLO9bpit2H46rQLTsWqtoe6uxW89sCDOSGncnk6dubJ6j
uuBub0KVDXcWGStmq+vnUNHs53tun+rb9Pd+2Fvd1tUYHIQuswTThdsUI5goFigsKcr0Ws0n0M5E
e0vqwpsbkgrg4Su053eHR/sYXitEIAvjhFuvgri+me25tjFLTPjBhjH7yRvMzlMTUKN2kP1a9eKw
crjOOsqvof2Shv5QV9pO3LMgyuxckl1kFyLaFP2lZnCMpjZrySJkCCYQjh2NxyKWmdGyVpX9zXIj
co7icRsMPyEWZVfSwMng4vaUSbmYylNeA6nhr+/pPNk/a+HtG7RTcO8eS6QQQ31PNeuN6COl6LZZ
Gr8bIX7cPJseHXYJXJmabig9W5OZV38eUsAnDVfDsuFeq7tHQVwP2H4kv6Z2q0fKUtWXwum2qCvr
kqCnMs2ukrws6qYZVI1sQUp0NjNA903mR5icsswPwbOhQqMJumE6R6SaL6izyQ8A/ZWKc87m2TOG
wIubpWyaL70t19xLft/IfUfnZCSKZ6E+OinSdRWsdSZDcryaE4WZfRVMXf0mmGbPyVJKbNKxlKz/
ze4XXLRibdnasB8AdqrgOpgsZRTVuryXF0zdqvIDy283rESEm439VDYzcj4r1oNKXwERiQKVmjyj
wjmpMHwx/YWWEOZs4z8O6nGklMDyhn9RRqk/5znP8bk5OoNy90RemO4U8VNVrTDe4sU/R4ihE93b
M7wo+QEqn3oMdXxjDBlWYfYkumUwPWpksihbbkssraW7qpWPoQWsiVed5Y31B9x3yH5f9bEJdnJ4
mrRtH2ySUPHH6BzEDynsqeuP+jWtVtPwnWdLN79FqPL2R2QhTr20qKjRu+SsGF7UdOmwhGo46Aw4
lZx4mpx+dm7o77PzmDExF9od8oweQofC5pRwaLj9xbb8fDzq/UtuXkVvn5TQ+ih5dqbiSA3sq/0R
abJRu+dK7jr31aBYLpmDp31QLBvXDk6iGzy94UeL8Hh0OiYwmhVW/plD55zcirDDBsq+SB1zb9xN
tVUliPxEFvdqMs4zraESbY6uBdozxxxRc8aMMTNObQ2NZRTTplMESlTR7AKn4FjoJn3dA2B5FbYr
LXut1K80ntYVXpKpZEtvPc8E4PQR/5K1n4xgq8X1ti6rTarglkqVtYYJQJAIkz3I+z6YcSnnbyk8
EcQntWhdRsz2rtRUOg8Nepqp5tZF9G8Y65XDu0xYZJ/rFDA22oa2Nlzn2hdU8eDA+9qiIJqw41XZ
B7lzD1KliS7wBMfy0js5x++0FmTkjNm6tU+GftKNrWAkhAKpOg8prXozHYSlLayqqnemIwM/ltYb
2gSBI8jctSRCCmFR8ov3mvkV6mIT4/FKZhTtBAIflUP2Bre4sbB1PFkEZKnxZyagXiXSzKSba8a3
pUlRK+ZdbSSHzGiukQnyq6TPShjtA9gMSwmPVhMZC1FiQmvjjSvkRp8xRJCwNhaTT9RGjwCYX8j+
WRj1SxnjZxiWhfIQdERGT5nllXf7UYJKfOm4VHsOV+PuVLYTDrqqsqG7bcPgc7aPTLeR5otFQLco
9RGzQNRki65S35QqeFdiZGGUKdsm7UBa3zYP6zpdaoD5brMdo5UdUa7I6TeM433uQrBjVKCCsgqG
dNOd7MzXndstHTA2qeXLwL7IMDq0sDmWypTiXp+nOHBz291pNaFOT7pDjJwDC5Qw2EVZays/xhPP
DnMLd2GjvIR67bsoA20qATYuIe8IrDu2Kn+e0Xbz6btywUAUJBlCX/oJQ5TIHhymhjWAaReBFEEF
Lgz0wCzNl41ZPQZFfrJTeWb983bMxLnsDvFAqFLX/QDSxMpGKKcwsXwiN960QO6DzFa9RGJOoMpH
hnQXzLAOSQDjFI8Axf8cR6Xd87z+Iozqz13BSZjPmeMO2G0Wqvc5v2J4XtwjEy/DAs/gv0Qm/k0c
9Z87gssk7i1VtyD4zJVUnsr2sQ1e/uUD3ANk/+oD/JFxV5lSnVJD1/aqOpR3QFSvD5MuY1BEC3VI
m8rqvUsGrLFWbVHRSzTXny4UyErmLKEP/uV9/E3ArXH/8/8VJpa0el73LnTOPB7v8bkpfnYkwNXs
w3fhU9KXVeqxLx3NM1AOMfMG9V9e2vm7r+CPCOS6NezZdngyjCbBumR32WGgYsgbl8zyoKWvCes5
0W6w12Zduu+N7aBt7e42tgQdNFxgSrVuXbyKuEGi9q1K9WWsuN88xRq54f5lMJfzbdqLitmD2Vx0
a/L0iUrN5UNVj3J6zTmGm5tRaZsI/kN1MZnHoX2TwzPPUMxPWDI9gcMsKEdWT3Sb2FJ2qdmA15P8
PndUtBjnubANvPjZwg6f2Eji1CScVdzZN7XHVplvqq7eaEm7y6UCi2SypJWq8DulP9Crnc6fjSnO
OwMV959/UuN+Cf3VpWX+35+0L5O0yHJ1ZhGjfDj52S44F+to8em/NJukXahr0BJ18ap4WOtgZRe7
YXHtfLFgOO2F69/Q+8KDdFBhoZf//I60v/6lSQn9v+8ot4fA6kwtO0wXzmMshPZPVq50Tqe7XOgx
0qEi/ufX+ut71hB/BLE7gSy7XOGlilhqW5HXWD1JxxjvI/J/foW/jm41rPuf/687plXqPHSiiG/o
11wqRxsSujxAXf5LdPf9V/rPX8/4j+Rk8JJQYy50mMBD0vkzbf7tyPnrM9Ow/jhyArcp7LQp0oOl
L4ojT3YKLKy+Hc/L3+nJ5Ilu+cFr+C/rVf7ua/rjYFEK4ruiic+RUDu81E/KIyPYezBh8S8voNt/
d3b9EfYohaI3ihMaD6Heb0g+UyGHlOqNxQVvtaMvStdg6B0uGQjfpVVYaVjkKB7wvRl0e4SCooml
LTX/rkME7WloNhVrFD7j5jWi48vIybXOlTy7Wrpx8A90IVn+E9rlQCyuaulH4Onz8KWWz6m1H3+t
6f4CDjFw8ybLH2PjRSF7s1zCSIUnVZKFdodOjvogsM299lCfub3DRW12SyDaC3vMl84VrWOWz5O1
UgldSQihPSiUyZ3v0FjANXBQ7cL3VsNnAGSG5XU5mzj5V/mAkLIm9vLxbtJl+v87OBBUGFo99gWp
B+OLYMPyPHQ3g6c9FRFHTpbsU2TEuTyh5I8l6RHKDsy3FuNiIBqvXwQkjOVM1ZhVDi/OK1CAZTwY
FEd0IV2/QRDDRtkMW5s0qi453rPfMuNpJKIZOFH/bkqOViYrAZAK2+xmKJzh0zKh3GW3irL5iPGV
ukVKfaGqNsdneE7rEKeZ+ZLq5jmKD2EBaeWeMqBWYi5iBo/Nsp22jW5CB1+FfuyCH1YktePJGKul
VX3O+R6jGvzDS42zz2ZdTMmxTzwXXiuN+ah+TTiotepam1FHnru46mV/rrv8U08c36WT1igks5zJ
AemHJI5M+8RyPfrTqF6O5E8wwqAvWIj4Uw9yYj3KlUS5Z4N6GW6y4Naox5z2jGFQaQoSkQlU08nI
AZbbJCnPMuNIZTSj+RgA3TnvKhnWMMvAnnNMOk5J62Gwes94nbCY4AOMm+d62nX5XodbqSHoITOr
mDCBKOapbHW/gijAQMVEaw4ei87tmRkT6xdxxjjjuTMPWXYhW0gLt65N8FK0pAEZnH3V4G5M8FuG
740evQkpX5J8k6ueWz4n7aXMdV/rw0eFbiLre4z0LJjLhSc7/EqNIddjkSxA6kvA2i4rrv98rv73
KpX/PPlM44+jm0ukF+5UAgqT8YP5iTxQpb9FDd0TDGwPHm2jI0vagDnVLop5yjSyBMgjha4YZL0A
nRoN/KwJk7Q0OAyV86uYUPNZe7f43EoGpyrDCrrDnhB/eQFnJ3ZjL8HkcewkHVisXXvQwZVDjczt
kWy1pkEEPAzKrk0Pitj12c61NaCdpxQdNwW5SptLOW2muDn3jBlTFwGo7Np1ihywsKS8WJH7VQSW
V4jvJtgHQGQqppGsvaI0LMt2vCTj8GkE/cYcJ88glWFMCaHWw6M5f4z51mgPzjz/P59cfxRco6iH
3CQK5AAUNYMQHu13/QlUf75Z/xLd/Dd1uWH9UXsklaIJI+Ylwtv4lX8lv+Zvc1EeabRabS2+2oP2
b6+k/81z8o/Dn9/e0Q0A+MPwy9I4Tn8UTrDqR90ksdyrd/Kn+5cc4797It/fwX+xd2bLcSNZmn6V
trxHtsOxONDW1ReMCAaXCC6iKIq6gVEUhX3f8fTzgZkzRUIKxlTdjdlYVmaZFgYCgC/Hzzn/97/Z
8CNN2MLxRLzXMhZrtXEN7cgL0Q999CIwCnpPjoma4n2g0YqX+yDjaqtFR1gnUBFrQRE5BJKRpZO1
6Unir7VG4fRo1+1VU+fmNk+a/ELPJu9IpPb76Ml8Zce/udUWrm6CJ5fceTGzJdTYRVm46c3KwTV+
PM2d398zWsD3jzMTLv37iTbsKNShFwPFWIHoozkZYLDlRycOPcOpn5zSb7TP6KIp4p0WPnvw6TVv
oqFvWKfd1USvuPYSl1Qiwvjcryn/Vdqpk10EMcusTn2gQIVQk/dNu7WVumuD9ulw1nuU2dajCMxJ
HNJiXDufguRZ1++CqFuTOV2xqVb6vgYYZ9Sky+Pwsc2ucpr4Iaq4CXuG/q3CKbUdTl3tSxE867G4
rSaKv1G67gK6NHV43G5E0UZrcTP8Upq3HZ7rTXpFy81QYIUxfCtC4PW4YrQU0Eb3QnPp9uLMs+uz
52G6lxWFuyC9qgZkTOQCqJVHlC3DpFCrj1/BgXjclIsQVjSkZCy7psjUbAMNxCGq7K+a6d+bPlKm
Cy+FOAwOoTtyIvl9KGjKGdb9ZlSxI/YjzTXisvEL+05VcX1NpRJBSZrnLhz+LAMik6g17XcxAD1H
WTdHbvRAhCgXIa/QJsEaMRqXWl1R5Z287DQe7TutJW7J6BrM1OAjpby2REOO9CUtxabTavp9e9Iq
LVnwnOSqK0LnyOCXh77QIirug7Tu/KA0LoO+1lDpJo1n4DaQaY9hLqB9hVSFf/SSTn6zU5QAbSno
g7FYDMwmAf6izOG5ipO5sSopzm2I/PBTszq7bHokk2Usq9tBEbnI3Ks/964d0R3d6/RXzJMOTERI
s2Yywf5pndo7soq9btC/2bhf7XjfvN9Wl1EkINPu7daG1qjIyOWnOdBNZHSr1lOUZyniieKbRu+z
5eQcbWA8jde+Ec7VOrp66vAla9O7Ihm3Jg3rKa2RAV6kDo6SPl3HVdWe9RXFPHTKfVVQugHtqcJN
6tsXH4+U1/Ph7+5hXq3e3MNgup6QsZuDBuspYtJxtRJP3hM88ogiEZAcx0Ab6pxZBmnFNU2zBZ38
L9ZdcRt2T/29xhmCau/3/oppBc5pO11qNLNx+ygPuCFMacAofbcroCxnKnoimw1+WJ64D83PONkh
P2AcviT5lU3ajVPSQ4XJC8fLZ2JOjX6ckSMzDWdavYkvahATaN9xK9yiMWgyEHon5Tck75U4SW+g
mDrmJq5vwdhMgU8H6SXFluyI08SrndjvntNi25WjXuYT2K8dOP9T4yy+oIC1o+f2JMBnXDv57GAS
Z67sC9x2V8GpS7vsiYZLXXFqY9hlk2WI194JEekZGdj5p9bpCnnsGpDOyiSH92RskD9ukxU61GsE
L1fJliB5BxebNuotZePzZNuetZfBxjlFdPfvjuDFFm87vlfZOXeF3/YKOMNWbsUtomXI4PjC92sA
Wxv7nMd8MpyYa6i2q5fHe38dn3K2vYQHUB4JNfQDuRu52BzDqY0HVn2JtR/16TU6o9X8iOwTEiUr
EBAn4Wlw//GQ1+eb+92rXMTbFctDHM/X8vbaXXaOgcXN+AyKfZVt/s0M6quFwZtZ5Ta0DFVyVDvP
RU5QxleOpG8zG2J55M0dWE9f/ZLeXKARXekMca92ujaLZFs8kcooh6SvnbpJedQcaH4kv3lUr6/r
zWUyw60A80+k1KiLF327Nsd7zgc0qKjT3sbfor50SNW4x4KkAzvmq+XIm+u1ed+VXoI8omsxG4Bh
qpUXKSl68INgdvp1IfGmyY4MhANBnz7//puLGdTgzSShtsrGsZ3EkwERwD726A5Ee6+R75sP9027
GGPTwFbJV7ddiXgTjObHA/hQovP1EPLms5VKndwOWnLXVQ7bKq7ovYgD125WKG0Aog82YbNQCKsL
+rCu9YGegNACR4bNQ7BJrYCYE+dfcOgGdIm2bMh45K5/MkyipZNcgo8ZaZvF1QiIvtDCS7uW4jxx
AnHZwhZZDw1Cpw7NP1iyzHk0JTRPPJk92hHDyVU7J9UhwXoesLREuD9acMSrpBgQeSRmDuECaOHH
T+LQLFgsX9TJq4lOVBxBamBJUNhZQ1bwJk6kdWTdP3CwM19DyTfPOqwsGwkWlwiMONxW9FLCbQ+s
TadoTbR0JTb9oOq97ArvOgyq9iJJ0SCC4I0QvxXTOmJhO7JXHxqvi3UrGFMaE5Q98N5KTt7hhUPL
2xiWR6LjAw9TLIJjzTbsSAz+uNPKPX4Xcjh1XNg+x4xUfr+SiEUsXHeemQ8G1g1hUlFTgNZb7zsp
Nv/WQBDLeLcJ06Ska3lnOzB+TOF+qwHYyrr/nnTRkcF2yEZQzA/uzVBADBxMchJcZCSV0Ub09Kd5
dxGlJhFdcOm40/VkjOoEJv1amrQLfXxvB1YSsVimStg/ZenJAW3ifZs+5tGRPPL85H+ztotF5Oco
auNVyef6+kWczZBDeuZ1NLDBxp7W/953X0RNdti0ZZbP312jc8A5DePsyAZ46Kkspn4FKURVKZ88
U+ya+K4XR7y+Dk2DRSTS4u6aeprOBydrANCjvqbvG6bhxw/kwBwWizlc1b3va5JPt1RwghmJJ8H2
bz/+7N+/UMNdTGBapgY/mr+5iwJXoOOamQHZJ8dc0dL68SV+/3AMdzGLg9Tzpy6h0ciUyPANivo2
IIxncocff/7v9386Nd5PsTDrJx8gcb63adz3xeSd6ErJc7MDdohTocNAZe11E3odcgmV9eOr/j74
NNzFxA4S2uAmM8v3bdh+z2PDIiNupNs4AXaRxy0KFAjHH1/qwCJiuIvZbLdtjg5qivaoouIrcT+l
CMVX2u1wb5wcK6UdekvznHmzUBVh6BR4wkb7xsgJ0rMyhOhbOt8jRWduAcvgmB/yoRG3mN7JELq6
4dVAcZEYoHpKwi9quNRGJIL11y4ojuRRfj/XDXcx18tUS0yT7tt9J5zwvuTFX3pu7p19/Ep+PyUN
dzHhAz/yXb+oor3pn3bh56i7FsWRGXnooxeznbp+o3lmEu01iKmpGqAXb8rqyI56YK44i+neKyI6
veOppF9g1mfo2+DO6QAeVxPY3GPr7KGrLGa8ZUQdzbLzs6e81W2rH9Q+IrwzvJMB5MnLx6/g0Kxw
FvN+dPSmGxOuEkEcq9ZRh0EFLIsTdImtduEh5CiPrGCH7mcx1+OwiTGJ5kq0WaNTIGGJltmpNxD4
KwwzjtzQgRfvzL//Zga6eAB7cQ5lc3QfuuQxSWpgJM8fP6xDn72Y3U1qud4QpikgiZsO7TGU8qAJ
jzyeAzPaWcxo5HC1IWny35t7kPktcj8yzTei3Jj5kRXwwGR2FpPZbNqu6zKu0DZfoMKhljzy1Q88
F7WYD2NWOEXQawhIpgHO8XONfrY5sgIdGDVqMQsyreojuo/ifSTX8EAEhA7QerNsY13CGzxmd3zg
2ajFNDCTYsycuSySw6/T5LWRnH88Zg7sCGox6mmzMys7bGM0lynDhVSdMsm+00xrZfLLx9c4cFQy
Xuubbwa9oZPzcKIw3vd+BFbdzrrxWteylj5oliM9IJ83+TPS2s2jDV2J/cadMuOMiOV73Djame53
/ZG18dCDnH//zVdxLS9oM7tI9vVwrZk7/J6ODLIDJQRDLSZIHYyJUyZpsi9AariUQlFJABI4aZ+9
rzV6YkzajrUPHbqJxUwpJr0NnLRM9hEN+KX60tRHVpBDo2Gx47UUzqbAduO9M2lbE1xORdo/xPBA
HdtTD0RUarHxtYlZaUXGFVoN94QGDs2Np/1sKsizRrT+eLwduIvXTO2bdzz6IRl+i36kCCl6a97F
Hq0CdDnk0zGL+gMvwF7M+tjOR1sfAirgMv2S1A3d1Nrjx1/+wAOyFzM9iAzNraY42U/P3Wf9e/HT
+4o0+OPPPvS1F5O9MZouQe+e7JvRtuDhyYfK1I7kIA5978XG1oDL+asJrKUJDHvML/ZpcPvx1z70
0fPtvHmfg6Als4x8Zhb2HtQHaf6UJtSeKbKxv4ME7SXuv/mEFpNYFand+g1PCCUS5mUt8IyP7+HA
9mkvpmxW4ksHEZAR09BIc5mdihs3uyyeju1Dhz5/MXPdtrYyx2fM42+qf6buPxuOV6ivT+jg+PgW
DtXm7cXc7Yo8DMTc59daJ+lV/VTcaJ/YMIxvxsp/dM5W3oZ26Y+vdeB2rMWlTLvOG6PQ432Jjyzt
UV/9e2vuXTpBZ/DxFQ5FlkuH8Fr0KNcxM9xnz2i9aXZLnJPkQT6rW+8rcfLHVzkw45b+4G6ZK4Gl
QrJXAblHkqF5VR25gUMfvVwoCtHT8873F+RqU4WlaeQd+dYHAiZzsU6I1Bgr9D8MponujkxD2W90
xQApsi/XHz+YQ5dYLBe5UOAhpi7ed9C80MmD9LBJDB87nBz6+MWSkbbZiJ8um3GaUmW5HMNtHxzJ
RBxYjczFEpEKo8FSko/ub0F2Y6hTrYen9O7jx3IoijAX68RQhpbm9DR64Nk4fO5u6LiY3aCvm2/1
dfet/n7kMvM8+jXFZ5iL5SIpQ/AXMTeBvxveMePsHXECxkzfhtRUMG02jozSAxPZXEzkIfRcL6Rt
ck9vAQwuqwE2uO29k/C5OLarHZrJS+nDbF5tQrtjywywt8VwBcUP699GVaeU9GH8O8eqUAfm3FL/
ULZpje0yj63EjNDTzlpWwo/fyIEB+1rRebPHRUIfJq8kC95poNywVdYec0BZH3/4oa+9mM9Gr7WT
iwJ610B+E2wLnv7p9ZP/83n4L/8lv/lryNT/89/8+jkHqxb6QbP45f98zlP+99/zz/yfv/P+J/5n
Hz5XeZ3/bJZ/690P8cF/X3j91Dy9+wXq2bAZb9uXavz0UrdJ83oBvuL8N/9v//A/Xl4/5fNYvPzj
j+e8zZCnfXrxwzz74+8/Ov/xjz/0OQP3n28//+8/vHpK+bmbp+Sp/eXvvzzVDT9qmH8qKRxTmJap
C93igfcvf/2J/qcuhbRdZByGK+Y4IMurJvjHH86fwjUFoByHbmvdmteVOm/nP5F/uq5r89u6olXI
4i/88b+/1rs388839R/0htzkYdbUfO67Ka+wcDeVLpVtsTs4lrEsEHcSzXWeq3Hnhrgr0DRIBsJE
nz7oNGF1BRtsYYyY5gHdfvN8/v4iby/8fmjPF7a4tKlb8D65zeWFReHTiaz31c4JwN93tOqsDE1m
Z/qAJ8vHl3o/0P++lAtm0rJd00Uh/D5i7JIyGNs+q3a5RzwUNx2gBcsOj9zQ63T/5+r5ehmJRt+2
LUsKk7f9/jLQF/xWUFTfOTZKYFHNSB9hJfdqtHHjCAX8nTjR5aapcO9oZATQBCoNXbx86f4phC61
6YlB7DX4xQrHAwme09ax7iT3oeR1abT4WvWmKB9zDs+MtxY6fzOO9zqttQ9xV/Y/ujDQHgGSESZB
4kLNP0TdVVdpFG1UE/f40+ftkxyBdmqewCmTzjMElwN4FwzPUH56Rjp8cycdwv2//AoMw1ZIW0zD
NknGv382Uq9Tqfei2dGLgEtgn6drrx3SIy96XrkWb8Bg0jCq+NcUcvEGqEuaPuQL4PtT8AW/UqO9
Csq+QHns1euPb0j9ZlAZNIDatukajstEfH9HdesPoVV49c4bw9MSq0SJ/2yJfWJEEbt99kHEQ4l0
YcEXkORGqzptuwZQ2AxyQU1U3cj2KRbReVjmL75mboLe2aa4vtWoCyQiTtSsCZrR3qA984tjpTPd
5KSf6DY3dnp104UX9OQV9ScPEXkgvpnhQ9RdQBFPspVGiyWtllAmUXwZSLQgoWn0q0bTVqe/frAf
au86ysfbOMaR2NtFdFAP0e1ov3jNl3GKLvsQ/F5zmugXXofhF27zalz19qkBOlt2oBHtJ2Uk1w6+
PqRtqqg68nBf9+hfXqRlSEcoR3dNaxGQtGGWdXmt1zuA2fqWX57aToaRQ5y9hHEOYSfWwx1qwOQU
XA8K2aYLPutxfBVi64ojTaCt0wDfpRwOFs1yNJ027Vcdc+rOfOl09tMkMsEZdsAao1rMgm0QTUY0
QXEMExoEIIDqNXlrp9d/JIXVnMfK6i7dvFN7TgnlDNjQ4apA8zdiuziPh7DnLWXjVmYg3j8eaJI9
4NdB7SqWZ9OUPA92grfn3TiSoohau9lZtYMbp4eaniVovJhAUK/MzOh+uv3Aqq0SwAMd5qJ+ncnz
zEDD5tPChLkWvvWhTjupVbUejonoVHTRubAaohYOSwFOzYPqqto43ZhmfOxlLgKx13XRsKQUAi2o
w8a1iDe0NrCCRunNLh177NwaPGpqH2vvpsARoHZ6DEGdMb7snQHLB70FJSePVbh+s9kYDCdDsM8I
3XmVWL6Jp2jr70Qs43anOTh7eq4WXWrxhHOV5R072/32Uuym5BykwU0v1qDMhJtYT227c0v6FzFG
0DepjMVj0OII8PHQWBy9/3qySppKSqVbQr2uUW9uCwU4xtdtUe8Mqbx96sCZMyL84fqu6cHJIOOK
A1g4ChrjLtAF9IeW4gVUC+t6bHP7FJ5NfaXXTX6kJv7af/V+/iqiGgsdNpGFRRPu+zFb92MuC3aU
nZDaZ7/ycIYLcHmwbBHgv1gXDpQpqB/KB9riNvjhliEKkwyldjEl6XlrZxFNQD2mJhrE/xKs28PH
j+7XsEchGRam4jCAqfvyJG56fmDL0Sh2OU1Kn9JsxsnHoOftCUyXGoP4PKonGteMJjuyR/2yb5hE
PIzDOUAwHdeap/ubd1bCF2lVkCHEorl+o8a4gBrpHOs1/vUqRHREkPyj2wQli5Cn6NyiA5JlXsLf
GE5FCiMtUpl2+vFT/GW/NRW1d0cXglCOhXqxTNsQX6Zk7KbLdISnUFTVWTsJHY8ghRFUb/11tX/p
VHHwyPDumHFdvGSYPry8NPun4v+BwwWwozcPfj68vDtcfMY9GXxNWDdP784krz/21xnDtv+cV1bp
2EIXnAvmTtK/zhiW/NNkbdBZLWwW4Ne69d9nDFP+qThKEJZZDj0a5vwt/j5kGBYHE1c4rmFZTBBq
NP/CGWMxTFh52bUIkxjz/J++PCd3nm9kiQVMTxZVfdqb4O8DBtPsa2Vt+zJojyw/i8H/ej3HEtyZ
rQPPW+bjpV27mYuFwiaNS6q2uBdPa0fzvWNNtcud7a8LsaW4woBsr5YtV4TwTq450qF9cYAAG5Vt
nWxLM8Qt2wfjTpVaQ7Fog1TPYZ/ann6RxK5RIKyly+1IhL3Yd5CS6TYtlzze13PcMoFpmqEjTcv2
NoGY4jOn1P3PduRgYj9OZI3eDL/fnN0Wq+d8LYcXqaD2zMvossw5wNIrISm7m3YYNHJFpbhpLNw2
ms5NH/SmCi6zYApvNNkdK0UtioaMVC7NiBUMJgMksLkIuyMRxJZudy5AZr3fgaYJbknAVXu7z0lU
YchBC5aj23hJeV19HfCciS686HM9WCiQRGF7mFDl6f3HD2TRI/731yJa5Rhv6IJD9ftVXS+yqNNY
+TdWXhanThyos8wYQdOMEr4h/EigBjimGhUkPg3rIEBsWnaJE6+9Hk0Po9aPv88vM46nxK5m8pwc
V2fqvf86WWr5vdXMcLBp5AgfxaWNvCuqkKr1ad+f574/JUeu+cusm6/JlMDVlwkvlgeiJk1HW07Y
3+ZD2eySBKqAnYHJ/fjOfhl6tmMQBLPUCSUVY/D9neFUUjtaOGCEGBSVcdXqXRPASo7bDMaOlj4P
Whq7553MVHGWx2ldHqkUk5DnCm9iG4NFhQQMZz/LNanrLtvBIw0oVeXpiA0GYRuYd8cYA50YZIAk
ZnB1+9RxrPk2TPQWl1gF3pux0KudO7ol7nR1kT+ht0peEn9WjydBauGcKsJ2OsXuVwcOG9bs1Z5t
kMJPQy2Q15m0k+s+ArDHgc4cPyd+Ksr70WnsW4mnljpJTV/+NDN3aK61Om0FxB2YDvcRYKwCl+6h
pC3DydrRAkQ3VtRPVJMgwdeCuK4g/UkHXlLZUZQ2K10WK7x+3F1IA0Cz0doYyLVtTdCAZYMzXRSH
IY94xPKrtC28WDMpjH6byzoA5azlJZZGdUmK5LqkSeGLkasQhvgwY4CGOi3d7ymAdow2MNA0XEiW
habQtgUZbtu5iBFv1zX09XWhSyD1wEF08yfCUnO86yqYdmeTqJP6Jij16Wc6FjIHHJgGz6XwB+3U
CCxTcJxIaGZ0+rAnh22kjX7CrKSpqh8b+a03FantzAumb6Fsao0kSYvZLwsJwsmqL5rH2HTdhlUj
pT4zDCJ67CdtMNe5KWarEKkM5AX6TEOSYOUdHJWRoJ70Rek3+AWzGJ6kpRG6lyI0qgbvRTdCmKK5
UCKjScIQnTRRm+saD4d0a3udqZ0VltSwJJLtuG9Ub2ItXssE7VQBqwFlmAWFyiuSs0SRXIGubqXI
uOsG+yjDKHGlx2UMn64xrynMe7nd/axyN4BJxrJoX4jUygdFL3oCBVXFlfEoDQ9DCGuy++AmsEQu
NkZSpZig6l6EjiLoAvF9ciuXClhf5dndWISefmmpWnf3uZJuqLa8niGCLw5756Hl6Q1b32oS4DCi
rx3MGHLWBg0dXUk9c+qxNtPhSLMI0TllmFaxoTzemaySadOvSs6d+UljNlQbnEihos+tng6uNjY9
nNq1ML6IkwEEJ2D+GWjGbo/RnubC4RjqjrZq5ciCG59GF6K6i8puk9dFE2wnK7ERJtWJ7l3Wg5G6
q0i3ADBWZhR+1tWs+x/HvF+3pB7idWkZPr4GoWvjzeHY0dYrB2wu8fZpwFigwq2wMR3iZK03SXkF
BZjWuTAL2nOWUhI3lumWkBbLxGxgyE7JU2jU9rh1y7iKTqcBhjOK2QCJhNQjeVnbAOdPbNGMLxH/
eYo9A5gPIYIuvzJcOeaPHA70ywZn9RzRvYsj3tSrKdmyYNTdt9DIJAO8U73/fcj8vgbPMXjW2aTD
Id52Th8/ukqPkw1R0KBt3WEKIgqxhY1hu1nUwJ/8HAu5yejFgDwOlOG8jvW7HpiThx+xYUxrkfa0
uQ3KH+QZYkqo4FaCA32sssBAqNAUNtZas3dNViocUGu0wYjSWjBMm8Tjya6yGBIsGEDclOzOwUKt
THp8d2H34cObhML5OvlheJXIFuFwUZAaZSV0xm6Nt4UHdQDq+4/EM+V5H9JNxfZl6rt8CqpvQRQb
xjaZHBwlLaPRfmp550MWqkbMH0s/cpuTWqt86L6+DiOkj4xul8TEByinVSnOptKDUhimvmVHNKL6
FvyoMQR2vOKlgbqXVhnfZbavPdWp7VzjIoHTojbpeKbEeS7xLQrdqFlXuRl+cfTJqjeedOaFzIuL
/C6BPYvgLfA8CMaT04A+1/VoxBgwaQAjYJnzecKNztrJyZj96hqt89ZAItHjF2EB/8LwiiI5rdHX
DFsn69x215mWM2w1W4HjcGNAbJs6S5KHrEvkuE7HqqOs4fdqm4yG9sKy7OLB5PkaopxAGj/cmPB4
RahMVVUPG32Cbml0Xwm+S+jTmWlkG5ZhvbkMMywAzqphwm6LDufaOJ9UGuQXKI7xz9SkZLk5UVNg
xttesyoFdyXDh1G2UpNYxxbZRBI7N4KdUWjNC0fcrPg0GWhuZxibuq1sF2V3BsO33dl1ae8Lp3cA
tJke8seK/9zBq2sxG8X3qgH/n0U/NasAPQMqHd9FVVjOJaXDytmL0FSTBvy2rHSIbF3SFJdDNYX4
UIdDB8qyIKueNgU0o7obcXkQEzrTNmkpaYSsfkgTEw8Mf+SArO/6IjQwoITxcRLZGbcYe5F7nk0C
BGODHmGXE29AaKvzUKyjPKjHa6WKQlyOXmmFD42WVPmuNOk7vsqnOAB8nrhate5pPJ8Ak+VzJu4a
KX8P7xRmfgNBI9TT+MxsjN7FJrhqog6PRiMAXt2kZgW/zhtQN/M0/Ug5cFqaVv/KTtF02Ky5as5o
VgWt4IlImuGi6sOg/UruzYLfFXdGQ7l2kM42jvX0HFeDCufHvmzG51HVKrvWbR+dbFNoKHFNVeY9
wuE2E5CW9SJsr4soEd66Z9g+VAX73qrsjQxLMRUmGHIOUX9XVZM/3jeBlQ37Li497SaTYX2jQMRC
Xil15Mp5qll7rfKScU2okGj4wKWhf+dqmo/TzJSWuyq33WYthwrqyNQVSXQBWcSvnz3Zl95GJUNQ
f60K1OeA4M2sv7FLs77xVJIGj60eeg+hqSXRWYINRb326Bq0QBLYQGGMgCn/kMPag4IZCz88dWBR
ExqG9qdGH3jOQ4u7yqmIdR8EMcbi12PlYulYT4XP8lW4Pt1EJXWZa70ak69B4WFMaek1a4rneaDd
LTz38BkiJgLIYzueRkJdAOnKOxdM8qgK99kMo+5+iLvM3tSa69ww8+V3QI4B7qhaHaySwR5/yKKb
bt0iwgdX84zqLioDOqWncCqvIs9WxaU/REPyYna5/6lx7cnHVjABrdS3szOb6NiQqAgF2nd4eMR8
bawSohDuXH/ss8ZGnEgpr7qrrUDsI9uBm9JoJl1GeiWrBvpvA4Y7kIntwqSOPQIKEaS3oehmUpul
OJsHvnoQmE1pmyZxsMdWRmxJAHSuhYTbEVV5bo3s7ZtuVCDxotSFjl+FrAXIMCtEgzQeYyyofPLW
a8wvNWfdsdT1ayIWeOpSdVijZI4XJmdxhCHK2icTgZG2pGOZtd4IviRxxttFNtB/1loDL2ZgN/FP
3fF1XFLHFAJA50xfSYpjdWKx5QFqawJkHrwhvpAvInFvh6p6yvPRgHPVSP0rXjJBtlLBFHznqFY0
e38iOuuwiO1VdetaObDbLvNi3KPLwW4eGA+18yM2ET89ClHK9pzYEQ7gpvI6n0A1AhkbrdPajKxz
e/DcHpcy5VrjWZhYQf5EaJRfZRHtdZQZDMD4qZkY7h2waju4NLDO0+Fqja4AJJRmnredHIRvLGiJ
tCr0l8TZLntk5osXSxZOApZWeTzqJsGuxaLzd0c6uf+mTXEIKqpv23stLPv0yiVcxQ1CVlhwpQZe
3sE44FlSaWN8rzxvMOAcGAOg7NFMnBU1UHynbFIYwUbpCWWCdGzwYhQ68F7bwxnq1MK0pOSvpwVo
EM0cMI0pKu9FWDTgrWMA67uRB+gCFB9Ee1JZCn6pyLz0bLTiKN5CzASa3aZUJZADWWo9Vabxza9q
7ZHNxmxg93sJENqAY8gqLsLumzKjDrSANfvTOHXojjNxCsxv6g/sJoaZBUCxElU1p8oe62Cd5ZFq
MXPDKNovNeRMfj77sLiwz26zBk3Fdkyi2sSaYuywE/USduVY1Lq+GaXb+OtClOpZME6wLSmY5fhQ
NHSxSTcZ2KD8Sdknkt3shxXm7s70lOutssoycCzOp5a4sggl5NiiVrcYaMXF2eg2Djhqyh0Pxugr
dZqTC8dFKw4VBe6U0ZT3YTdt/DbXX5o8o5s2zwR2jvkQudGZxA9sJE/eTOKi0TTzkWyfYZ55zOOr
oAnUT0tG3AHOHiPg8cjVb1qrmFHQccj4mMzC3rVOEc9mDH4UnI/0Vv/U69lyuzZCPJN9v3TDrWEO
8qFx1dBjkqm1OCGOs8PYlIZqN+W6A1hLxSmeTK7Rcorv9d7eh02Ar1PaOAMvIDZrCYZS1PCkHJaH
btOZZcGZqZk6/Bn7YLaDFgiGB1cCvJ/QZJl4QygN0z8uvtWVroWnEj8CbRNyMKZUpcfBA6mQwNlo
g8UhNsl9RlRZhZ259mh+eTIifbYLmiCRbZus7R67KBbGKuu76XtGndtdM1QxdBjHCIRaWcvJmdnO
gbEdG0EG0Kiytj6TmSyTH6ll+9mzSJwhObetSlhnAcRR7SyIbOnhLkd0fZpZGP9csz7Z3criN/Bo
aOLubw7j/09q/0Fd6k1q55ek9v30/SX+NaU9/9BfKW1l/Dk3p9iKrKWYk9Ckgv5OaVu0wDhUl8g0
ifdtM6b1p0UfDYkhktaCNgD5z5S2+lN35nYTGz6xQWXK+Vdy2nOe6Z9ZINt1FAGX4FJzEpjE3iLD
1lDPcgIDN93UCzmhaE25HbSy3/pUdDZZLeVnDr/tzZsn9Ju861y1eX9Rm5sml0/Ur5t4Mb1PftGw
7arIVOGZ3aZob0vAtKCLG5slI9djjwULFOM+NqRPaJEENS7QQTLo/1IKbr51akuGTZZPN3nJy6Z9
ox/6Mk9EdEZsdx5Ca/aoUJ/4k+xXjZ1+S+X02XXl88e3rtuv8r33dw+xTEmSv9RwLX2ZbQ+rURs1
q863Gm6V961V70a8FcdPHQgoiJKeMdzaTcvZy7Mr60eYF+RaShbfldJxgz2Jo2F8rpqhN7/hkyof
iLCx1w6jybDvhyCL0IsCmS3Wum1l1VlgRTK5s2K7lTuiR2wuS/wUjCLNrjq3asMt2zmHWa21b8gO
X5V1bIAy0MUg17m08v7SC2mu0MbWeMhA+6wsjBApAiRkunh3ZXSepa6RrKKhd3Bi9Fm5561s3g1E
48OlTGR8jy949hLTmAllTDNXfm2fT3hG4njW+y+uLTw8AozkjEZyaw1lwd3KKb4p3PbG7YOHeGxw
Vk4a7Rb3Qa/gWNjckREsz0eSfNfUCACN25n4mWgplK0uu4N+Z9/5ZqKdecXsbkGdEqtVLhJRkEcD
lMVbVY6vx9Nru5zAIAda+6iX1XcO1V+1xADBltpy6xaGIOzzCVLH2TmdUzqn/ybBLVwDId7JFEgi
7RwXlpHY35vRufBTWPkl+N+VPenZS+HY1rPTFQVGEkMnPnW++ZCqqNq4mnE5WEUbnfaa7dqbsBxY
7zOi4rM24ayyb9vsf7F3HktyM+kVfRethQl4sy2gfPtussneIJoOCZMwiYRJPL1OUbPQKEKK0F6L
Wf0kp7sKSHO/e+/pHv0Ig4GR83B0Bsv83oZej2eMEP5Kr+bs1JlJ+qJ5mlZrrFObgudHmseDP10T
ULQfNkMNojr0l8fF0wEgNGE0X4oJ/W+rMEzURTxV0SWJpiV6FOhxSarreqXVsGvZrtWKDeVGPJPD
i1tui3oN+KLWU1PPxY8pscb5fhiikS2+TdxLiLRJr08CamOvedFikIiGnM22LtSNErmK7q0VpFwa
YNecrgVA4zcSrdOLqCsJkstCgaD1bQL13cG62gtGwgqyZSkFP2flMsoWJW1XlLpFL24tQu8U0ZPf
ntcZYt6hBofxM1mj6UuztVDPC2nRoQRuJHYocZkDO3XmqeGg31VQKmmucsJHf4lNBUrNL7kXxVJs
QYZnBM4Iz/FCwM1R7OS7ltvEIXdrrehmQ9PbG9H1L7X2+yBzw6r9iFhab/jSvrEgJfeVc/RLAbYy
JAl7brrW6d9mTQM4HZq451LZ1Ar22aRbdvaZ8vw0Uswi0nm0qLusYhG2h1VXXbF3JsICwOlr8bYk
Vptwd7I4W0rJopI1fliQEq/KW382ygfsS1K95sDoGhBWFQ5dKnRzYyTIJp4uVM1L+2wTNOf3ojLn
MQIrCQaBmxK1sNKL831sV67eo/hDWVRx6Jvv1STC8W6Zu+TLGtZe8woMNGmysnLjt6HNF7BFofea
BPbKda+d1ibzOLbwGYsycDNcimX9nRca0hD2rYAeXG+Y1aE0lqh2oxJxcpK1197TIQmMqcAq07DI
V2P4OvXWEP6sXdvASpZmjS7sjp7a+8hs8prY/shYJOJUW0Ttgp3MbG5DSDFx5rdcueYnknkvrooM
EHRovE3bjpmnC8vOaLUQy0u2Q9Us+ErGVrwEq2S+b4UxyFAfhVscKIlof26IbSZrba61fJIl0BCt
zPTFVIFiGlu50+vY1jGFZoja9hlBqEbMIDXcXnlpvfxuKVHS9iia24u/6oWC0yHgbqvbNeke3FXe
CmMTd7kMDljJzHeN+p0gc6uMeyeslSEI5qPlN8GWGRagn/bsT/VxLsP+zSjfkb+w5IUPAVZJ4ISN
VpBvQ2+J9pEfzZ/uCoPyoqpWc5WDrTPsCg+wXR3JG3xsofQ2cxoGaelqIvkT/1vy3DnROCLmJmJN
e6agAMGi9RMObK93BsTQ3iJHDMWWUdYuimLrLXA298lq7RXsti/gPMZSCkhbCAk0nBvoSvBQQ8Da
CyyseUx67j1M8C/zWAfqqAqIW8+w6tbu3unrZbtXed6BauoLUTJ3KaEWu+FYPkZmaZujNUSdggOE
jp6OoVfVxGUq33+oFQ2suwDcwVMdNP2jpTvy/l3fEyNlhgIJCUJcvezclQcnE8vIR211LiQKeg8Y
NOhgHRbkfJM/ispWd2ruVPGkTQl5BwA47Tf8IB+sm8Wj24A13WGqay6BtAWwez1+87sNgJska9kV
7F8Qk3T7DfTiSk1EoodrOCsak4O57N6qwuthZWHsPHTT6H5vo2T4HCbkLy6BzuDst2jc1BHeUvyi
MULRTcTS3nj2nes66gHzSz+/J5ULadZl2CQO0HimLzV4lSdU7wmuQ6HDp2nJa4cnXMT2cfGlaLMh
HG3/aC2GHK9rGdNwBZ6Y15WBmR7YT28Hnzl0o2vNsDI/DINhELAUdpsc/XpVI5CNfLsVdzS/goad
ApLjJttjwApD25tPNOusMHKoqx23o7isEAn5jxpzZ1y7WW03VvwwOGZ9QVkq1TWOVS0OuLo8ffBr
H+5O5+vu2BmQVmnVOErddyBvNvqmVZxfE06B43mEcMy5wPe7X9Nqz3dxZZn1NFFrNmebMwT37NhL
sh/GKfrsay36zIzbCEqucTZ4fLrMf9NPaMvrVHZg1oHiAbkP1WQPAOGTYmF5cJbfFbQ0cDc2PJHT
DMV7ytyJA+zOCDKXbDxFc5sr0pBRh8vvdsbDOo/T/FNHwaPoHevaTbHaU1QbfyDDgh9w3rXv7ZPA
0he7j2AHuRNk24T7PjIz+CwH9DzjuZOjRwdy0MBYIUQ0tFOuomyJttUGZLdEX91tzRh/xtMt88E1
9o8rkvxSL6I9kxv0TwhIIAc0ClWHQ3hnWRrMeVvr32Ek4aBQL/bFSpr6e4HZAFIz4ua1p10nSiN7
ru9wbTu/tJDDxfLwGvTJwE5degX09qr8QK+2v1RB/7Ko2GU+WzOelDlnhMWZX7YEMpEztYehb+5y
z/vobjptI29vnNUzkK31CD0kcU+Vod+78kdmi6Uujij+l2Gc7dNUFFFmQpvj/qzNSdi6vEbaqfZW
aMk0wty4L8FFPTSxfOQY1GX6hhT27fhF6ZoTwLg4x7DA3eom9wMiQJbH9SVw2mMtiv5gYC9mcdOe
JolC7gdXfwIUOvnLt9jzAdaWi961Xd5TuMny7sux2nurSu6ZGU0HBiXzieXhz5R09RE16AOnZ6aL
Kj/ZUfLVHmSyC021X525e6xz2rjIzV74M/nFjKoHi1N/6wpWZ9IM7rE2tCUFzKDEeBgT+cwBmcJz
y37OKY5k1BGcCol9Fzwq25RwqguDQHJ1mkF8gel6Fxjavvgh0gTl9JJ30CpKCfnUoVNH6M665xvM
0yF0qhexeVQODW4gWK4WCv/olMHBsaiUV4kRENamQ6sctLa+f+LgvlY7PS8ydVyNC7+3gk/tiOXq
Dm34RjFC+FltrXhAJP8Itjl48kSjEWbsfN93UXOBOvzketMKNSR/cwKLlWKmjJ3bXWqb6FuEcKtU
LE/cgvRn7/jtOZDhUUgqsbqgCy6eFTHFWqjUm+vtOOCphM323Z1CJ1uqPAuVe7S0dcM39t90S8YQ
2m8Ci3Xrj72qvdR19f22VmdHrCWzJAFdDHLr3EM3qyk1wcRV3yf2r5i5yEicBe6vOOHMfetVyEbH
v3UZKWROI18+hCFF/WPsvHNyMdauoVhh38o1/KZV9LVaQPuuQGwxyvdHgMjrfoIjxTZUgCzhMTf6
SvUM1f8uEESvkd6LL2V3dWP/2WzRCzN98NabGz6ESxv/CBbmJAtsbqCvw5VndHoLcbZigrnr27y9
EwCFzFLdt54Pb6vuGVkSXtwxEqATX9fhOaBZdu/R3N5AJpyoEgF3vhzsxJHsxzVl5xQjLhc/UUff
918sbMh1ObenEeAmqCeEQmOk+BYvM+A+j8Z5r0+ab6aN3Afo402/p8bXfxAClzUVBwDiZOg8Nyjg
eytfHbpQvA0TTokh3xlbAh7G+5V78M9lyVmKiUV8N7VMBK3Erg85SIFmlnSgJ31/wYFx6eyKJ9TL
p+cegN9lEdubnVjxycZ18X11UNZDhQTQRx0hzTnSB0axF5/KW1r7rPLS1q536pEF9xEuirRbckBK
nRHyc+vtVwP/723y2O6WGPEgZ/UHYBW+qcgpXuaKiJ6s8ZfjYmiy3NYwSb2yy0ydf61cdR3IAR+M
rKIAMXMBQxwyDESI0+H3wg3z+40F/OpR91dnNJJDw0zKezmp8oC6f1z4alJ76WBjC8/eR+GUdQ6I
xVpYik2Zwfnmtc4jLieW+k5XdPda+bFMaiZnk18yMnNo8nPAHV4cwzR9R1vw/BklhX6uit57pM8C
KrEPu8aHKnD1TTUc9FpduXCWWWBW6y3fqrbeeVMb/Iii9TkpdfKJV2ETXC5BClUPi+jj4UamBJ81
DdPZCe1Lx8vDgZyq4TWx7ZSpSPAe8TXf00sMqjnSLaXl/UR9axSPu9Ur5MEx1nQc4hDQZVDot7Zq
qLSmmR1vwY2RUPsYHTgNbFtevyg80JdQgirrhpiBHLLFbkY5ePS8OTxJG7nWBFwJJADAqxAMI4dV
/xknjg/43G3IaDk0M6GXO69jBlIP5QgdO/w5IXCCcwXRo32IBt5x66vD2nAp3PWzSvZ5svUXEEvu
pWl5XEegYRgC2kGuiAke0vMyY7B6FcG8jkRJeoT3J1AFsTeCIswF8+/Vxv/wUuq5SMp9j//AB8UR
sjrcOAsqhFyoRrIyu9GFgW7tyiEYJ27MDJeKdMFDBj11y0uOz/ulccXNzAPr6Uec5NMMe8xqAr/I
1lULsOjWFvbxwfYQENnMRwiAxG90gZz/01mcInkirPFFL+0470u3DJCFq40/Fd8vtj1h27SDWU2M
4khb7pomobSDe1JJzOMbIzhXqs96qtqgPa19NIb61m+uYg5IpWpLWHoYoLz1uG2Bg3NiDj0Zwwed
mDNsKNsj6fsL077Rq6BbbrO99ZiG9OpZB/F3kl0x7wwPndN0H8XYU+A7+C4mJkYBu7hR8YGBlQOV
EzTCSKgp7XN1TKT7k02XzA52jFc1ULkED9xziOdZ5kD19YLeLiWn6O5P18/9gbJDgFTR8IUJxn6L
mY0tYfeoqEqqBko3KwrjU39gDDNvFRXYHWDPgTVgh1/R+44HRu2HlUdzYAKMeWOYTopcLVNCZ3Zu
zc3L7TZmf5PBKC+8iupQCIb9RAWte8r4uTNOTGq7hVYSiqjjne5sXE1LYA1ZosMrlZwllq7B5n3C
owrRmJ1Eh/q5nEaPX2dc+/d4qzpYwVoV3m5cQWPm/cDdaXWs6jFpTf3dsfIKUHhYHwY/6oa9Guin
pIUYf0Jmuw7Pa4E9pcksFEv6lAsfRcIMgvvvxjRi3SE4cpZwkh6viUjEMSjdYs56E3nvJI/yKsMi
Ii4uX23G8I3qw5iONMYDzRebwdOuFGq9G8YlpDTcPKyjX5/1pH4PMtxVxsWbo+aDLzEGMWrYi9UM
Z68dF8rjK4Ftqdue/W3JT92oisc2V/qLJezUUg1njWYTD7XDrWPHcfWPg+Wu3o2LO94pPTt3lgUz
osQKYzlJkI0sQ4elEfdLLK2DcrxMOXZ7aUTTHJOZoy09A9THl1OAlAV4KHqxgyVgZkc8uqB09XXw
1vCTEf0A26/xzuMcUo65FM6xDa3pMpbue+8l/dmZGMohw34J5XZvAqxMt3GMOtrV8OwtI9v8tHl3
9jb/YT7TploX3VlH/kDLG7Br3zenqnXW524p4rTkVX8U5RCeyzpxjz01uPgNuy5cT5HnWffTOOVT
tiBkPOVLpHEa8lS8I9Hkewy4w8mSrUyFb0eZhVOCwWCUv3FWrM5hWPLQu1b3NMzuS+jb875xavnc
JW7EgSdfL2CSHfyCXQnILZR9ZhWhPJReWaQRIGKcaDe3jgWlt0DhFES+BBYlztpbfnHB1hwb4ppE
Ym9I0yWfgHLWo0XVekXZOUjUKbXHit9vVgowbLdobB7zdzuI+q9bzV8JquSWxvxrHgoWKpws6vzl
xHlYJfPwigdU7RZDW3NSCvqzBXG1HesBMADG6UdfkP+vFsc5SCiRfTgcVKL1j8n2zW5BrD1VU8fl
wJJbFqz5wvDUH35VXDHAKxaAd+xAHDWEiQeCyvZu0nlzsJKNxb820zs39pshSvynPcr89Uo5tOfb
JxwleKiIqDIZRUze51E/Phiu2HcJP/8b2sa6D7jhf+gQUTINivVr0NZUBdcTfGxraKgAXol7tkIM
e0vDi3ZQoufFUZccN0meJniuvhq73fh0I/CkDQhrwC7+cQQxf3HIKKea3MAXPXL5pWHX+eVu6k8x
ckhGLW6DrMvl/IrH5sXYhUoBOJjMAFW4z7sNLp62bg4fjhLtkiPrmeJQ+l6zryr/GwMHsH7bEO6U
4ZDvIAtwjmMHjss8Og7d7N7JUW+nfI3jzG01Tp2t7c4Ky/9BYtB8XAsv3Hlx4xwR6pKv9A2VD5EK
fk9r3j55JdjwKHQ4hnDW/tnj5Dk0nqUe5mZds8oeAWK10PPwBhUnl2nI85LrbyhR0HUt/Imc6oK4
uPg3ZLjNyD/LW4X0oNqXAATKmcYBTHcOaCDszws+U649ORefnte7jfXwoi1igGqI2v1aDuI01hIH
1Ka/S1et4OdjcYdGGmdNL7wzI/v+yZ5ywNBDEkDiGKL6YEmMZyZa6jSAxrJb6qhnMD8p70foBtZR
KqcQu67zIB6Rchh/IUVtP+s6CC/44ti8JduCY7AVj2KEqxuGFslTaz5bjUWtJfIVGL1FizdkgPbg
MmlIN9GDCFPTnXSkvKIzYhGV/gnHYfxQiuVe4c8mmSlOkbDMWQ/j+lTlpTi1Ji/e479+R9XFjUgp
xupn0q5h9Ixfq+VA2rCcdgbA7DqMZ8k6OqzuK7J1m8KT/kKBbnQQLZ/O4q4PZrKnUz0NR0LSzCD8
4BmbJE+0CDYgaEhQ472AuvVjcMk64IFzML7gzRzrQxgl1YG/bn+gIGDZNH/tmxxC+hMaf3Qe7NxS
qZXIPjWc1kFcoghfwq5qi3Pw1whaJ1Sg4a1B/uyLXxwszOcUJOxZ9m3KlASuBFUc7mHcv8+V5CZO
C23UjCljxxBuVkWszQuafRz4GE/GgIOw8Tokyb9mVDBrVnGIEoHx1Ym44riDkwLboEHJtX+4BWFb
2uij38aTI3txt2aImu0DLmv3Lccxe4mmnNtT5ZUVpi8reM7HeEvrtqT+H6Vtt85zxxGOswDdG7M6
1zEvZtCLm2e5Mq9t7/Y8Npvz3AWr3o+RxQZcdmA+MMo0/JC+rl58a42brCgXbq260ie65fHcJAsj
rdVBJW1sv3taraZ7d9jfdi5q8s17TUNqOQlvf4OI7LVDzgiJWbyhv0wH8DBjulhefi0NV7ARe+N7
brO8M1BKLqZx3RfT2sHLTTF6Rt8JLm41Dhfz10oMiW46RaWXECZJ/OeZXe0NggiGZ0nx/Ynjag9Y
lvFHs1TrC+HQjzFs6+8EdvAnL3+9yk58+1ikMs7H9tfILAgr4xSxPC4rOjAfelbbu1PHISmWHvq0
3JT8acKS2dscxzwfXE9jDOuob6N34o4do1B3pX+ZvMK6c/pmuFSOP9/VlZe/52sz0XDe2hku74iL
E/X8b3qKumNSQdjECcT7gySTFnLBg1mDV0Ie/k+jtgxxrnxieKFekKCmZTBgtX8N3biX0JhAjOFt
4633/F6jd3bTdiz/GsLtv+ZwiRqYp4qr8p9p1VxuUk7TaG+kIvV1pbdgPkivr81u2FzLudKiTHAZ
ajBour/Wc+ZpIUS3opTtfnJU/2qmcTs1yYRDFZP/oVBeVB1ChJQHswzth9eTkNix/7Iyrd5AU0KN
jX1R0ZyFcecdklW5D5E7cfzHTIPE/tcLP9xs8YulGAwwe3HxDVeOyho7mi9ggo867yx7r/tV/47b
m6cemyyyLr3ub6p2OcZWN23dxURHI8Mx6YbX2S71rgnJIBjxUN3YpnPyQuB2n2AqzcTWvpUq+kjU
50YE7F4vwykmNAE2lic806t/ZW1MUbbri4aqEqwzI4UNBZg5LzllisJYVi5LlIe7osnvTMX0OSwC
7rzTlV94F2Ady6iTeFbuYA6VbbpDuC06nTrwy/DRd1Hn75KqfQqslhkGoXijxUPRd4dp3Vgmp9U7
zZP7soLKw3YDXJmaGJjVCvLgWH2XCfCGOmSrKAM4h5gSHbSKU4zmX0hxteZ+OuB75b/zv6RH5maU
fHaxg/kWNUKCBNxCap5MS77sPfJRrxG3wH0l1kebwo88BhMI4h08dY3XdekfSnt6mPMIKuI0/klA
IG3cJMCVi+oZX1Sq5unsBtV9MwdxZii3X2KRDv1an5Sxo6diia9OM81Z7vZ4qJofXhw/BsZFoQwf
gC0PwKyiP16FcWEieP9S4wl/lsa+7+X6synUkvaspIgkIf0n0VH2kCuHGM9ujPOf7n7nBpYE15y3
3Hix7ZfX8hYz4eaOcagREd64SdwXiQAXPXiMMNqlz7x8oLAA2a/Y8EFLlrdUFx6t2EjvtXVft9Wz
9FBflOIEmzOP3pUc6NOisGXqdqCxpRzf+XxOZha4Ob13LxG9SH1/iK6KJeTIiS9nT2H6VK1reR8v
annnRQDR5LSkisaZJ3TzV+YbOlxWMLzBrZbSWXkVm7jgVTbeI/dXChIqnx4I1tpb1qX/m3uJasd+
8DnYoPk6Cb7JrsJN0RJPcKb80+qlu7/pEztG3B+TP3l/butXOtmy/pkzgVGXuie5wa/OOexJVHif
73MGYyvC4hJCgPQXLnbL4Ib+Y9QYUOXUDolXwlOJ4XA3hZLcUsLidRnbrizumBGVMi2C2f4zsZ7u
/l1Ley1jespOgmRQ89112/mQB4Puv/3vThT3X8N1+F9IbaMpBiifzN7s/14+TpguUZ0tipOnE/Hc
+I1+WZyBy5PNdWLNVpoqop1D9It50TShQQ84AKha10n+vZ06HOFe61tpbjUNyDM/CJYXnIo98ZQF
HWNHdNRu9goGQrWfMVfClE/akqYGsQ53XtjyjxgfXWnyZtwhgHmcfc+3/88I4f8b0/7NDcip/89V
Tl/L37r9lP+1zOnv3/hnmZOdkKeOYjshve/+16C1Y7v/IJQa3xxmNJc4N8zXP4PWrvcP2si5uuE/
s2kcuNXf/DNoHf+DegRCmiQJIyLaCfWk/4ektYvF7V88YhG3HRoXbqFPJ6B0g+aof/WIRZMUY068
4dQ3olgBtqIAb1+63qv6+3E2wfI4rRicvi79uHoPcgBB7DMzqQUhnBVlWDm7UBcReX7WluSKAq9+
9bG/yed5E2ghOcNt80ENSW89JPEyRJnIVQVZJnEL3d7Ni5c4DnVCTffDLqtk2g+mXG3yUdxwsjaw
ezw1vVrl3q62vLjEcds/xdTMEPMYreWI+KMcomjN+mPAhPoahMDQMMfP1vJnKnH17YkcSUTECA3x
UWti4ESaQj9Hv+VX/UZfUjR/6T2q+InQlHKECIYBIr6gXFO/SyTB8imTdowc32woNf1ZJT6BEF7d
4euAfzY4dV65hRyw5rwnrRKN9VmIsJNHBj7ilQFum59nLOblMVrcGG0+vgU2kFCZvFb5zHiWNZAl
6JgzOl9/TE4RYW6Xw4Y3fGVQSAqQFPie5JlvHdYODq0/u0uMpuPF8zHSyu72NkbUIDXtajdpXtSd
gyRgb/7L7Ia9Q5fGEr37rSu2q099P/zjxjfo8o5tmTToKGek/kaJIp2EvqnVla8AvrcxnOGWxB3X
8HxJ+JBn0ofIS0qIO13JCI0FQlSRdrhlObt35tYjVKnZ6i4ybCbcWV20TPsujoD+9biJwSiXecD9
o7Eck8aSfshdzBXldhXUnX63uq3HKo4QfV4riBao6W5PnK1n9nasPOOMfZp7rvOLqh+7OjhOneSZ
GxEuYKvq/OqAbrCs540/k+9Rb40kEITjJJ3bwgf+nRTDkgI6FZ/FPJvb/cDdPlchfeDzfR2Ir92q
SpwX2yq+lmaIYrJGRF8Pdphv8iroZLobZr8Ovo8AJH84rM/1mQ345hYXshIfPidRnlaSiXS/OmNV
QmjOp+6g1rB7FaOYqM5N+rX9NfiFM/6u2k52Zy46xXagQavpLi02H/8SD5ZNSiUKOCMKuBU7V/l2
hdHct/Q+YXH4GTRbx4l3cNYoYBfA2Ayu0/aXr/7i5/GV6CLzfDtJts/cmzcSe+4gnCNH6dy7ei1a
+EGbGcNK2filc7dtxWIe0Z9sszOKS9GT9ALh2IeQJKexMpwVc/dMdAqLoUjoVsnc0idvgZ3a2U6e
S/jC3vmkvLZgF2JbSOJdFxUVjQWiE+Et6oSYf+ehRqKqhPNtztDMwhrw6zeye8N8QjPsbuRHIuBc
xtqRgFf8VV5axU2rHroxfsv9oOAw4pQbK0G9FuOEXyFwncxrLNGn7WCQYW9uoO6K1Sx+ratpcql9
GuBCy63vsDWtpJVfkdv9z3ZrsFzocUMf8bQ9Ba94/uz2q8Hwdg8HMdjOcrP65TyXW39KopwkdrMh
MB4n22q4R+eEC9IxmcvYQyycAvWLYUHV7MLV2IS2wwXXJuMOWaS+mrSTbbWW+d2qZAEw3Q9reeH8
hLedJZdUZOUFMkohz+JL8hqvsA9553Y3E9tcVTfrO5VAJPw62I12o5JjtXVW+DYNoVG7jZIwyQxj
9Zosplz0bZvzeMNu10n/4nqyWbIi7g2RTHvxwQoOlQLmHhvI8eHs2nDYXdHVJyZs3u8BeZBL3dbp
a27bPXEluQEoKctcj8fEsxn2RyRYmdZZkrsBcQzKMaF36+0wNyYR17BxGKcVAQzrveVs3qcIB74i
XyWmoQcWl2LauUn/4RHE0MQ+tvYzUa0h7kl0lD4xHLMQPgysAAILkf7S4KAAdUiG3aGuKEgMaU1y
/mJnL1R/x5VfprWbfJEUIzOwK6iXAMdJjJekqJ5fJtGfC9yIl5ppZrgMDBTUNuIe6vYxysJBDe0e
Yv1Xx56su9jKkdolDOo5/OUg+D26QUuNqQB8HWOv+TasUY10XFosxMwBRU12IwhgSlCp/7WyIOJW
G7emfd62N8AlqtifitbpjPP5h2m3b16sT1GAN2xX4pF8rRh17IS3GGb7XbNHLt1FQfhMj9l3hjBY
wiq6nrECwF63vF/EnsI/hR3dGy6WRRNOd/6kE9KGhjTzMMw7Czx7vvIFW2v5jfMmM1Ocgikp6OLY
RsFrNCwxxtcICqp3XGvqg+pkfB/C+aGIpj1KeZhFJHasIF9PjPbcvYBjmE5xkbGR1xdaNI4jh4MT
MVwmu61n76ybtULFDJGL5ckto2bHiIxeKXJN66bbP1PX8gd8daQiMtwLcv8fXWeVv+XAddHisUg3
MBmlcX+SjrqSg3Wf5mkYnWwkx7xTEi3Qy83Zkn0AVz7Yb5o0ijMVeZbEI5pYzq4xiDFtAnl1yLNn
AeMDbrpem06c+M8bQ/prEdtWjwS69gyXRuwXrvGvI2UCDeOKkbHPEBBWavmybbK68+BnkMIvqIck
1sJtPpJOvmB6ysgX4r3Q5uito3W/Rlt1mk2djTP/b7gurx3++7OcrO1lqFC5ZpWPKOndfq2IRE2M
C3bj6F+Nt61fe2nhyfLsDbfJjVkPyuUc51wDKk5cDKrmAq+vqv/kgSr3MQs+sYXlu79E3V2Rz8GX
PBnzc+9gLZjrW7qPkPXvkBY39NZ57b/hfm1/hS3lJUjk8bynFfI1cTZ9nG0uwT7uhHc+4PLHSCo0
wyXAMLR1X4KFaX4jF44KkbpKC9cVLzobMgX1hHYZQ61oxWuh60tb6CvZ9WBXzEV9tnsBJB5l9DNf
ui3iZ6hv9M7B9n4j5wep3Tktzo2huW4+rtqgU9WVEQMZsngEHUjjZUdugCLPqDwg8WEE3sbfmDCo
QXCYdrIMJYwgzYh9NcefRGnHwHgXMTJYd4Up723lfS8ncpe481xECic6+wMrGq54d30eCCTwOJYr
DiSxnQ2GFTxQ5JX3+LN8vhNuv2O+feokiT4arGTWqobdFrtsRNHaIw7iAWH68TWefSpQqh9MZcgI
5REXYrU+jsLuLpNKzqugNwI9pMuW2n8qA/FIGQI1XQPtCkgjyReykeUJu9+4X22S1AhwCZtf+Gdu
QkKknhie1yIsmBEMjwlj+X3coH17vrnjVUb8QDKJ1fc2dqadjfyUSv71fcDZYFfApktXa/3Tx8GF
tfDC7lzgCe2mbPTxREbBZRuK13nz8lPRkefOO+oKcnUp/PkhKEP1QXDX/4VA97nYZjuuGC3ixjsl
YbllWID3HTUgHz39SDsqXLA+hTQQuKsP3abBB21FOWjk2Rn4AWs3jTGmsV7k581M6gAQZ0w5GgP0
qmssxm4CUdfz7lsqDNI6noBctAyRpf2pB+uNylHr7E3D5ySL+JvrN/PVr7anulHeXVAEz6OB9Wtz
Oo2SNjwtEYusW0Xj0fbcAItRYvZO0cfjvQ/a/W6aoke6IkpQKhLngB1OwXOHKk1uofTZg/oxi6JB
8kqXu4GC8reiw66TtvZYZNzgH/ttLY4hUsSJXaDO9JCfnL4/cHkOyMZu5j/YO5PeyJkrXf8Vo/f8
bjAYnBZ3k8xRQ2oslUoboiSVyOBMBudff58sfwb8Gd1oeNGLCzQMFAyXS8rkEOec97zD99KBE4Aw
OirzsXtOQGU+RVwM2xwI7tq04QjXna/5I+5dFhHmx1SYaxz8G669nq+Eip1dHI/zbi1QbJZyDPIo
ZF9ytFgCQbRTMvlu8vgb9fRRd6zq+hWJJ12mN9PitQh0L+wzy8V7MWxMUUcOLK8tRfJUm/KV8ym4
WppyII1z/qpdcbQHqKsxJNWnJbGcZ/ab9snTUDY3gZbeuh9EsM1m036rERuw+MqCOyebw9vAScOf
yLLDO8xL9YOlPIxqO3yCiPUGR7+flbDOI6uAbRiKe1hKHaeaEg8QEV9VVgYbvtrOg721lwH9nmRr
cFxiCXmlC65p8d5RceG4DSlfHpPMgVi73rVW/JyH6iXsiqdEh/F3wNppOoTkVX9wfMHRtdq9l0G9
WGKFy0THuXNLF1OwSCDAebbsl1wn9De0zs/4AsVfnAWoM6ZC/Fqa8WmM9X5aJIvVxGS8hgNyiv0I
INpm9mc1OkfP6d/80nd+BIJTNVeDj83DMN40qeCJqrBrvCsxlaXjCJZdrmeQT6SMb+0K3ZTtZsjS
NEhPyRwkH/1iiQjedILP3fQRJ6q8buMLMuXQM74N8Hu2QvVPmPoQgY1QhK1I9bh4zUMGgY5JCp4L
wXUbF3+FCVAS/wxcK3zzXLX9jZOMdxmsRPqwxnzTtivvctu3tnXiPJXQsDaDGSN5Ce/ly4lDHurn
0LPpOho7YNUvsp3JKlTqde573iHHE+EgCrPPBrDb1QpotWV78Fr4ZUl7edXn/r3P9TPsVmvHPuPW
lfTDgR+kv7rRY81vKgShFwhu8fIFsq+O5495cX18EhfJfB8rHoBJF++5sZtXpMBMZaUgvqyc3pMh
IyFc4pUVQeYsDmPMKrUgDpMBDr8Oytyc3Q19Ty0Z42mjvb6+7RUbiN70P2ZaoYP2nddprfZ68EYY
ur5AGWGnONPj0SLtt7DENrENwM8IfWNtiHOHKH4QGMCvDzZjnD2gt73XFe5rgI+vbjGiihOR61bb
rCufvR41DfvScFPPDLc+oWgt3OSrpefgL5a8OuBGNF9pe84hlnbp09SOTk+7HnSg4gmBth7iLyIw
J+a1fGqnTROu13hdsoTP5zCqi+oucYnC9eyTW7Ruv61mc0Ku37IBDd7HypRPLFT42LlCet+baxvb
iNXPv7NN2sHlfEHJ82WYbzcskeFdJOLKcxOCHXK8C8rMrqLZwH/w7RAAkU+WTeyhdr72x3hT8z4j
UqnNcsvq53ShY/0ozQyvEAjajft7UXO2E+NzVLD+Hi3jsnXDvoLH0aT6YKUBYe4IhqK2T9evGAef
PbfvioRnL8pbHCS0XMgZclineKwrbow7la+q7A9lP3GkSudu8awj+kS2YYZ8WC7ifgkrgPbLJNja
WBZFnhbzLXul9Nx2QA1uZR+TropqNf4weu2unCIT7qZoxqtWd/W2Cb3G39qzh8YZ5dOHkydXQ5p+
aEH3NibUJX/uUnxgEIVexw1cfsTPG+3bcYQvDo0EjmRb4efTNjeLe5f3bfMRWjmEpV5PP2sUcNcq
QGakuNfxxk9YZ0fAa+Ue7W8KocNzh+tyoRJT6c9Lalo47UEBb6AL8wPwVnYqZzOd8H41rPdRISlE
yCgqGPvhGuXX7SDrD6nqm8xbGO0Rdm7RjV9nSdJjg2235zJhatIzGHCGbdx7zKYWzGvwXjWtKrwU
f7qa4aXdoAm4xW65ePM4diAyVecE7hSLF0t8DDy3R86glzEpzC+plniHHn6IQqvF6MN482vhLIe6
mFFxB655QYzAmL+Q+Zl1sCj7kNwtUMADXtZwdVPhP0hN4+Th3bRFEl7egB2WbNz4o5CwwoTP3g6N
3Bsv+mvRJF9NVv+IKX1EVUAXfK66nGNKqD2Lv0dfN8sVoy0nYvLus229nys73/WiPKV+zmR6SeG1
dFR28ZcuWQfYuANHVVKsdxP+9GhM/OQG1ubSQtRNVhgBsFlRbKlnkLxwO5r4RmUKw3ULT2PLhTPS
qg5Sn9d869DyHDDtCLdkUCZPmJgAz7dOPqesfqS7GWVsbQlFwDFKpLXxtxXbaGtTujK5nnq5Ekld
19+dbpT3NSjHDiLQjQ1AdDGuN1cui9Md3NNuV4RFvceLqTvPbi/Pi+qwM2F1yEYbsYQm6XLuFv8q
8f1f2MRn+6FlQpNjzkqZaIokXh6KAAUmCRnBdupglHVwHfAo4hajSsf7IVToRQGmkbhn1srjvdCC
m9GQ4tAkiTrNUL0fU+JCHmXqx4qVnsO2Jl8atG2OhR/50qAwWQtv7o+sv2duvj6qJuvJ75Ggj9RO
WZ+qAKbonKeViRJiw/cqCbbw1ZdsnyVx8JbHdXtMsMOG+4mzDnYjIvKD7PviTR94GornSk25Id97
JtAbcZm788o8O7tyfUtz67HKF/Va5mQH0yB+82Rr7dgl6vukj5mW8K6JPTRHuAgo7CDe+gSToaHz
zEbmuFM4WBeM/nBSU0fTzauBtac77STNZwxxHjobKmRvEw7tl0MDcWfl+XCmp1X3VpV2z0FT/tKQ
DoHG/NnddNhUnFpdred6sl1c0wvFRLN6p8DI4bHupyZC9B8A+WBC0YTuV18Xx8xA667m6t0b1SP5
dMUZU4Bz3aXziSEtwYfB5ZCba/dXorAvNkmRIz8R1xqTHzBmZ1+srEMZ0k4Bd7Otq2RHbkP2PPhZ
1W3QaqVqO/r+VV/lbhCt4azvfY8128aBsHl0zFK5G7dVw6fvmVhGDD8e1i/ABp7kkTz5Q5Y/jMGM
bQjCDNbJ2g7nqM6sbNqsS13eEzOKGFkPlfzSaJN/UCwKByFdyyIwKMeTWxk853iL96tfF8h4bI2g
u3V3uG1B0JZSb6Ec5el2gSbOa+UUSX3sapujpI15Fza5YRSJpMsI4TRpsa3Qds5RibA6oHROzcOs
uvo6rUBQ8xr1ihYKtLcvGmvXzZrClDclnWmcSUJ1bcjrqu5G1EgQ1za5v5Tuzm4H77mUGdZNqbcg
b6m1HqfNmLvwXxPI5PO+GLLkfuzNC9Yp7bV2rI+gnF2EByq3orGzeKTpqKx7dmxKRWkzO09JmYgX
zPuGX9K29biRsel4Q9IR1ntt3O5VNqKCjFVgOIQzGZEVdWrzlHLoZc957XrXOQPERWe6Pnh2oFe2
qyktUoJ1zKMfy/jVE8vZkgpfOk83CNGQSrFXoSbVYRawgA4romk4Y3cViFu9MZMpxq2RqTi1dU0r
KXxzxtZ2W8WieR1lsGiW2wIETBdJXm3B7omsItrhMY8HsKyxHfeYpVwrmF5vjBvhsW5FecYc/xxQ
PXbh2MjrruZJFLl4Ltvgti/0tQXzjCexJM6mfYRTaXa84ShhKqW+rUu18EfZHy1/vmZbjb7cJVq+
AU1OvMH6zET9PXMNJqgW4Cv988elVYJdwGYB06x2RoniS8Muc8wTe5OjeoaSvqLWWWaV7lJGn2Pu
eDkG+6I5yhk+hASlITezDm5aB3LnxdqA9FVcaXZVGJ6syaKvCJIg/K7D8Ec3J1dt07XHi6qTN4Jk
7rSQ2LUNIII4gEGXxe8qBOLCyIbOwIaIAisHA8j8vJZmh+vOlcRQf4tmO41MjxBU9fSfWbjcejH7
j7h5Muh+L6jlJZGg6Y6ICZ7SWbwqA0Y62jT3Jbss3iilH6DWPLdZ3j0qW+ofqU+gSo1fNq7E5NaF
TR5zlas4ubcEtg2w+6ruOe5XH8rWGqIKbZE1QyLJVutRjS4OfcWUnpxu6h9Ul8/MA4U38nw1C7ZL
+BTsHYgJxGjlJ+iG+a5zWSUj6V0Cgt8G/9gGjYkPi12AJmN9OH3mwkPrBL8WgSXUzBEIAJ5fBVBT
yXwDc87xd5w/ZoQW5AZvconNdyvrDc6Veglu1dhfFkkJWmcLPo6/mYSr90B+/BK/C/dsujIR4VaA
9SfGjfi1NoXcuuk6MdLL6pq44wrsz5N8BxeIt4JqzrEceX2VjASlsE3DNqY6NIHfI4UM7DcSXKCh
z6zHXlJHydeGWJ9bOVJKtwL49Wh6zBI3fYUQDj63/mYSiHNRZmbx0zXTx2Bl2WYIOwocsJrFKFia
sn/HnpHK402OWg+UvqCPHJq6uyAjX3XXIuHfLU2gI7hg2EfNTmbIqpk6+77ITZyeZL9mkdF05jqo
T1w589CJaf6eEWqR0NcajS6skfusa+gZW3Qt154MAUody63e4WgN93xKPQHEctRvKh9DGwxuckxe
fRhEtlqdCBhwO0hvul4MICcMs9SBtB+GECcymW5TvaKhdbpsPXr8rHwzZKvezW36zhx3NXj5xRzB
wCXMmRSGXQn6DYUDN0/cB6pqa0mBLUWfyiMqg/puchWysAIkKUqxrRObcRmt19iO89ulxyVhznz/
Nszndk9LKH8NlONrHo8I1y77pgmGILgQqc59N8CJFNPw7Ft4dgZ2gEGInYMO6gU+/6zMNwDlsqCu
SnHNARytAmYq8Y0xrqIrK8219/sny2rjz0TkkNf7rrAurzO+pPjXCn4eIVaLdW0NNko0+sjgXUDK
jK88wl6sEkejpm92VlWMJoJjka9X4zyN991sWFeF2KFuRFbMO51P9YMCzXhP8+6UBCVXGexr46aj
+5jElXubevqEP57/YPxwiooJVkbIqojQSWPjUNjWLp9ltoRCI+3uUowpom5xl88KszB3T8TmfEO6
iIPhc5lOUYpbxbeiKvN3vKm6EFe/uocf4n4rgIq4TvWTQIV8NfTrIfb9CwmwoRbAsrVYXo2OeQxc
LBAEC+kziDmOAJLgRSv7jgxS7BdSLkDHmo6sU97xXbqw/Qx97E99moMdA/QrXOMQsZoznvJ0Yu0h
Sr2zixKPk2bEEdpqOyKo6yr4ljfTY14tEkZ3p895JW6yTGxd3FJ2nnFPgQ0HYJzvc8toINYkuI9n
8z3wM3Gbs5eOTKU+BSu6TWkW/9dUyx8Eb/QUpO5nuEzPOBi/2m5G6AKOHWSt1CC+VmlDLFcqpKC1
6oAGRWyagXdFUKp2BePvrilc7DKmzAIMcS++lCGOGZz8T6iQrd3a5iuTTt7nN6zCf9iKmQpTiJe6
BPZf+1WeYcyk2641qttg6EqLvNh9i44R6BvG6qKsZtet9cVwsww0QF/W3mH28iMzlXuC4DFCc0XJ
CAbcDL6Ab0oNisB+Qf/q2QYo7DNhaEo855u1Vte1Y67rBC01tjUYu4D3mkcGQ9aeUzU434YOLT0Q
1FdFEXVu4fEBVltCWPxkJ8ve6layvx2hLGcBXtrdqmi3szj2rvp2Yf/PK3a0raTC1S62WavXjgNk
1LsQhid79WGR1fl8cbwDxfN52+gu6TC6bnrKbBGw9uqhDGAf/CS7kgkxHXjQ4gpUiu1l/2IHVoZg
xlQO36GpT5Y1wJsjsVRO3UBhobWhmDivvQoZZhdAj8AlJChW1mtn2+FLmlicXQLMy0PMi8WMk1lT
tCwAmJ3n7vIE7RpHWcIWCWPoaMUr86IA2mAJmd0DeuT0S3KXoEcfOeMjLxvdPc07FNuB2suS/s7V
TbzFP6rb6niU286ZSVrW+i3A6Gcvh8RFABlwDoQdZ5Kr4u9UGfeuLNc2Ul6c/HBm2b06Hti5b3kb
ZMJuxFglbvEOkY9TUoa3GMoJ8Ei/ejTS7fdcB/u0dm78ip5+vqpH22dnED+VsfySM0GhljoO/gio
FMvyi2WeCTbTYKYbjeLjwWPeZTml8COyi/UMBeOma+J4q8OgOOHvu+EpwO9R5MPChRiG/Yqv090c
jJnetgiJeZVEXH9T0tHQmHPvbhyGl0Kq/ElgLYQweB5L/oaBctmkqYrVQzs03Q2yc2Y1gozYKlZZ
Ejh71+1Hf2tqD7KCttvC3y0MVwULQxysI2CNlLki72DddMnaPw2AJzYqvTk/uwL/3E01IUzfmLrG
mK0bDQUAhrnb3i9NkcibuFK9embUaxIAqdmXLLKyAVN+nJ0sikDllM9tvNiQU4q+5wD08CQ/zGgi
cCPG5jYaRRBkfOBmmoDJZzCBGL1ZgFm0vb47bg850VsF++pqhb4DcmAmN7ItLI+v2Xuu+BbjgXnd
EHhUMutKyKZqdVtIwLx+O915JHGvs2+dG0hIxVZBdkZt7pgEUWaSl98wK9dYstSBcx5dyJnWIgAT
pyBET+uk3QuRCgDEuETk2zkeoHEmHRQBTP6cH43XVOVNmMTiRC5kjG04wYnwouBVfGetb9QhiIfl
V+JMzl1LJgZRdKWmt2jUsLb3I5z2U4OYEOLtIhATZ1h3NjfC7jt9dHCSZNodrPa9goA2oyXDCRGb
bQtuUdDACoH8gmATl2JkkLtO2BS4jmb+XfvQlnDELWHrOEiITg3gAw4fyTDCPGARBlmHVVi4YXDF
atmMMyypoPHDV3tCYgKyyO57y+K0fjVdPtz0Ab4jFKByhStAgYj3lqyHaYPiuP2Rt5J3bcmnTz5F
Cz7JGXPZpIVVGyW/VVfBgF0xp3Kt2q2tYppuzFaN3vV+GmKLHTBDXjBR+9OGsNFedcFaj3xAbvWm
gRKNRCSZvPKw5MGcXPNUM2wLGB6IVew2ODdl2mbHzvYlB0kQWHigCxhEu7a06ZSSDP3Grqnk4j5k
RUdz7QITfBFZMD8ng4PhJt01rOt6atvbRdayODbtpB8Hx6mCI7bdhmm0k92yYfHbf3DC9TeYgMIF
8EWcwu9M/Ib1eImSQpFBRe+EpPWrdYRUPwXaGM1hPHvTvp0YzqJCkhRxggOH1qMgwJ3E3qIuoiGb
PR2FMwPszGz+GvqJTDkVy8nDVRJq/QZS99xwkQYH+SXqDrShosuYkmw0IucJot0NnLo6PHLtIQ+t
OMqYA/sVeOCS2IeUHeAgi59gXaQc1Ull94/kcvXhjkF9ZIFal2n6FNszOpB17Er3o8o5dh/NpEFE
YfKkTfezDaWWAJCxlbIlUGv1gNCFExq9bmDve5u0gZ3bDUsXxe7Exs21cMZFntILffdP3Mz/xBLv
rz58PpfRQWhEAJbjkXhh/2uirEpViYt5vZzca33F4R//3ezuf2mw/8EGSXA1/2si7J3pu3r82wnF
6tD87f/8bdfXXd0PfzuZ4mf1+c/82D9/1J8MWRX8QSCiD/UUyvtf4k6V9wenk/I8qKk+CRo4Ov7J
kL34NrouOkEXJ1CbYBmsD/9kyCr1h4L17YeOE7q/Cdf/DkPWC/6FIBs6GDbyAXwhqCRKyn+Nxlou
aV/Qvr517mVBiEe1hyI96rAYvq3XUOKcn32lWHWhXPLPq12u+xi0txdYGmh7vB3SRX3S/3C065U8
0bmXiPZk+2AM8QDlEswnthH9IxBWdUBl6N6JrHTvCvTwG7bpN2bM0w2WNWa7Dkuyw99puR7W+KMQ
zoPfkMNQVu1rmTItSTT6W18kn6BwCbSAONiEQfNULskJiekPe3QemkbpI55PeE9URDWWrIrp35yH
pMjeh7p4i/Gd2SwBL5+Ygmd6GahYtnXBsXqIbcUqYFbQe4RL9oahwotsk28yLd9qxlFgl+AkS+tn
emFhDMXXAPS7yYQ665UFsOV0J4aXbuNI833pGvb3XWO/lm3+ru3g2SzqCOHf4njml8+GeUVZV2Lw
rZ1TNc4mq9LrdDBEeDB9beO2E4TPBm6k7bU6CKip+yHl02U2W/55Fi/xJbCmKOPnwStQSFna21QO
F6utii80HmLbh+JFIK86LKO5sHXsfoeWrt9NKvv0LchBheB7C0yy7mL8MaPYn0AB3ererEgkl57G
V5R1+onpl4BjUg1HxVbhbWro97CKTFmqj8N9MRYppbpR26S2to3dlDRekPLCgd0NMm51FfZrdwoJ
gYpMmzc724M2k2l+v7+K5t1za/t1aHgCtJ8gvl+LZt+usBc9oT9BoB9C37qyJ740zn1lZNXpV2Wl
X1gLfelmkhEMpRvg3gBmApco8RH46W6IT2JerKMeibnmMdEscxJxTKbm0WfG35jGdo/LihZn6Kj0
tNGsOme+foNGCxhuvEB/dI2gfJhXXkAlyRYpSNVhxBt6g9i/O2X9kl+hbMj3ldHO9wJ1+yZJecCS
2BxWMb0gZ1gi3xByiKrwwSiYJNArnEMivLNlRvesG9V+VFZFJYdYAnClHpj+Gpjc9kNeZ58o514y
4vGORCmst81kzd9gGuGzw2aKmHBqiYOGCr8ZuRswNDnS+bP81vV91Tmse1s86OeJu8g+1GxDxeoK
MtZz3Gbv1to8VQN3v864Bjn0l+j3Na8a0C0OsAcLLRNMJLxF8GK/hAjci2kki764sbVdb/G+hKic
8SbhrcLCl5BPIGueTnd2DwrgfZPVPLouTOStZU3JDcLaU1gJHu66um8dXz+gejmjSWf+WppXaybj
xRphnTs1dPOeoR/k/ziv9RvRkS9YyBabRciXmGK7wcqNZJ0y6LcoYG+KrlJ7neA/2miye0NFwkxj
sHe2dWCeMXr2LwSz+LnpOV+yFqyStLBdYXXwVPnunRhuk6C4WeEXRf4SPhvZ3NcjzxMyl3O78p3E
xG9PU8SpZhJMmEk/bX3J4qh2SWVohtu2qM0WHLakJZdjlKFm3fTdZXeHOP/t9/nHSOdtVHUZLRLt
RZ3gKSri9cWCAhAJpHWXdYKJvBaqr21zj9uCAVIJXhWv0O9GqgdhQQkj7q6+q8pKIXzEp0poZAZw
dGH/W4KJsi2aqLS4I3VnY8iUjLkEDY65JLXN3yd1X5zWHk4jzHQYYG33WtndK9tewUDMkU8kU7Cd
l+rJB57bOKBSj/nlRuIODb92ljtLk6jJmfqSezw91YW3PFIFBB9m41fd65BSKZr4p/LSr9KdulNd
mIxzE2D798+uIFPjQe2exsF/jvM12WGflm/zNX+HHC0YwkqzNQkt7lQQG5ZO9PT95ByqdHmJdfYF
Vo5cIBb2VThOty2kclZSvLJFBQ5Sp8VNu+Q3bcm/p3qeQzPdOpi879aOshSo7A2+5ms3lPKqDzBS
Edb60hi6SwB7Tms3WCJnGnCQqzwv7PYVxmEtxt9WtUQmW7vbkByevcZOcjONUkfzGJydxnkA/sw2
kIefwrJ6a63sW9biy52kPAvQ2xJyZLm1Km5JmZ04itwVXxtCZM52khBktFY9obmNvyN7lAARi3sp
KQfzYF6LdsqvJjv7bAAWcFLpZTQNKBomBDRXBaz1YyLVvEOfZT/T4uP+OWEB2q/qYXLy8OCStHTy
yTxL4FdEk2m4t7H3jFMxCzmoBJvJ4nkxPR3/WD2tFwGxm7/NfKxoSfg/Z65+T5bL2lNWN1m7vFi9
d4ZV3x4yOfpHHYBOgDtDH0u613ItQrycuBIscn6RwppvgWxPVVi88Ry8VjMPta/857AMP2iSP0Xg
zzspV05vzcbdWdb4MZ4rYOTlJSma19gsTB7o/m+dikkdhhBF2bN+UWmgONf6yxLwTFuouhTB8g3b
ExhhHjFNafJpJZdLT7BWhMoazWAlrQ2JwK+YyMJOTviMNpd5XGIWJv7yMqNqRIw71oBWJWLKHMVh
ZSfXZLNaz9OCfXWnOj6Cm38Wc/K1zMkeKu5nPnDKNHU6HK2mqI9LA3cOg3TDqE6tI4kEsyQFdKbE
KnetSwiU03JjKVjwu5NJbct64iJZ2Veoeds6i3tnT9RAjbwUDaF+Hx3rqoTiGIWl9Ty4HOXY4AUb
pnc+DawzkG2efbDY/KJaJtyY06BaQJyFB3I2dZcrmI41YRMJIzq4Ngpd5cYwJkZbvZB8zRHRX6Q+
U5MuW1Xrd9e56Aas4r7BMmwrYC917PmZ2C/8SGuGeMbc6WIMRhQZynaZx89Yjjz0mniZcO0aFPa8
GGvrO4euWJtz0tvw6Yo0vSvCakYUwMw1mPlFk3bxEzieL1OY10t/Z4DEoKOSfZxBk93huoC4G2wY
sSVHjoQctGdfJLZgQnCmRAw7kEZwh5/mjSntn/VysXwe67eyJgCCvvnQQ1XYoYv5vBANqpnjKs85
/QVGzLuWxT3s66o+urAub0XtO/ul7WCFq9AckB1VBEfzh2x4NH01kxWrOLutkc3rhJSCQVY8iMwH
dpP2jfZ5a3ouJlLEJWKlez9OfD4wC1z1PHwgEGtRDIBAsMfhcgtHv3clx05RUnjn3iUebOFfBj3H
WWKz3C/89Gm05LBfOh5UeIQskC/1xXOSz7rJ35KJDfx4abFTfBJviRFqIo6sfEtwHPAQFhFo0ILn
IHVop70Kf6DVPkEdIO9hPKzvcQccgNzIek8ExUw1uJ0aixediKn59Psw1Bhs7AgIvSpT9vzVSCJC
jYqIpucFJ8/+OM0SyQSI+06PbGxDtwj3uHG6kVSsdJKK+nY5WKC+m007Q/lmlfaM1RT8rUuAVas9
tdVyJtqqoxJl2cxlzDF9AMjvD79ntP+BgfVWf3S1qb/6/w8ScrG897DY/2+H1euh+glLrWNc/cd/
1f/ZwPr3H/ePgdW7hAbAHfWEp7DVZ2L8e9CAzVjqQHV1JOlxPhMrYsp/DKzqD/pYh80mf+/jq4FK
+B8Dq/OHxw8B6XCIK1WhlP/OwMpY/FdFJ6JQ5yIzdhRFwpdM1H9VdLZ14OGTgEGJO7Lc7y1FJ4CN
mudm74zrDW+xZmiETvSOVUa4zyu/3lK6vVtPNs1Pwk6WXd9W654K5p4RKazo/OjCSYj3bhUD6gY3
9xcFHL7riODeD13PGZ92dD7Q0g7j7OjjiiXTzhUxoodwqm9wpsUAH0XAYZU1o5BRD3jHevvJzn86
frWcSlh8EXqgYV+OlPnSa9Jt3YP54Y1XHEufMWKF4ADPibqcM08RvkK2UtNwLqx1ek1PHGxtAvn8
5TKdJjQahi4nXPHWgWLTUeeLd3txHgIQV91lnyUaCBJ/4DBdINhYvBDDjozGlPugXn8YNrEbg933
EBY3lsCPD8dlffBm+l3kjW+465BmVLPvR4vfQKdjSoVZQy5mQxOCPeqXDOIrhVHRlQ9f/Kjd/D1d
iH8xaf3EpvYW5h4Dnmam1iOTMwDD5eDP3v1LJU1RNhyClM/fdCJ7bmlvTrrU6V3Qo6zBFm1drmMX
NYq3jLTHNCa/J1ugRRqn2Q8Ol6SATadi+2ZuvPOQtwy53nzftG+i57dhBPRWjIwoeLNTDCeuwuV/
qr3iDUugJ+jK1/HKMlQSEUpZr0pk9hnFe7Q+fo835HuPETDgbQpyu+3K1MfNChUrrurPQ8VY6lGK
sRh7a+ko9ojz5ytkwpp7P0PSXHpcHWuMPnYQa+gcL+K6WQvKDLdHhvRKs0ipa93IYjTPvi4wQL5c
PuNQvIUhVKIwscn3ERh2XeYPnaWYtVSmeWuykOkIqh1GIY59g5yrPk6Bq87L5dGZHXMb4hO8Cetx
uPmNxfsQO1ihrXQzG+OX8rGgtXq3bdE+6HV4xRTpIPUQbDHggAyj3xtCRJjh0HJCCD43c/Vm4u4J
FnoZOVn1ZPi0WUs1FeU9qrhLDuMMw7Cz8l0my3d/yD8X7LbgehS4sSqH6D3HzFdVjX+bumAcYUoR
K1PrKsXEhBRQWEUoqLdwuz5l7dLD2g+0J9hClzWrcU0blOdUOgB0fa4Fo0Et3SKCP+e+DDqjKY19
lsRxTt3MluJedu6xn62LJq166hbeM0R7X+5io+0MZlZPBY+drr7cBs+WIsXWXcmSh9ATFX4tamE/
xtRmMux9w3K6zXSKMw1ICjvF+lhkXNq5gYUQpcpGQdJPNXlrS3LjrezCxtj1dn2y3k4uz8zscj8F
nO19Qfog16KHDIBO505LjE5Xg7g0zGO2/a7B6D6EtoixtxtNNsOWyPkBrtMSDxZkKzkTjJ+Q8l8x
joH7t3iXiCYghrZO0s++Dj9w1GqvYkt/xYE6/G54bR+HRUXvlIyte+9zLDpSOCevKtW2MMBJYcIF
GBDhbGXCb2xDcI7LMMSVxEQyFLewjdWxDnKxHVnQwi+SrDhM+jnq6XYu8y9igsaXIqPnkRgew76g
n8KnPdmaMC2jKeurw5BIcL8C2rHDWjEPkvdOip+BGPEedFqNk96lIYyHfG8DW21UDvSQK7jJwUIP
E7gjJ20FtFFj3czCl9avWdz2aoDaAieqau7IXl6PwRy3rwOT3y4ImuqmHKvuvam9YTNq5q14HKB8
89y4uHlfXraUpTOvVNjBsYLuvBwFKmYs0uF9WgFzndKauUkNt//bgvzf/3Bs72K28F+3IE8sPvpi
+bPdMP8MkP/5b//sN2zvD+U7gRCe+ztEHQT6z37Dtv+AEis9gZKNHG3F7/uz3+BvFFpY/pGwA4fw
G9wl/uw3vD8c6WMqhrEErhTSCZx/p9/4l1B765K5xH9oXf7aZnTp5IwYi/hwzK6MWxHI6G1LGX+r
bPtgdXWkmpoM07vh/1F3JsmRY1mW3UpKjhMh+OhRUhkDVWhPVSqVvU0gJI2Gvu8xqm3U9nIleUD3
cKOpG43lXqMUCRF3Mw8S2gD/v//evecC9H73Kf1khPMjT+X7BSmu8penE4626j//XfwHrrc2Vioe
m1FWGXETX9PImMjHALN+/vzra4gfi6jvF5n+/t1FZE90PjyqYRM1p27UHC2tnU43HM9jx++fXThW
LVL8Uh05twAOZEPWXOOTdyhInXoX3PT96tPfv7t6bCRiCBCdbuSQlGxmxrAn6VaNuFcTioujjAiY
NzxN1eZSn1ykyfqT9z0Vh99Dk75f+axoVG0JQWkhQeVlmbSyFVPkjd7i5vaYNsjtEXDHzowMpwS0
6NI8++SyP4akf7/sWUJVxFik0K0i2ww0ai6bQ3xZ3+P3SO8yxPOfXIRp0c/e2vkARxK+gtc/cze4
u3CTo+u3u9VQXjKzcJoM1BYNp0/ezgd3jzK9hHffX4A7wi66vt90hrWCLk/3kSaQSwYjmvVYp9x0
xxXLMGeRG11FrpWUi08u/cEXqEyDz3eXNkap90fR1RsNsmQrH2tSfvXSWxM5TksCbkfFJ6rtwEk7
viE++Wh/DBr74+t7Qx+9u6hl9xKeobHeRAriq852VBkxVKutbB4ZrXdX7qhM4p/fzqwv/f/yXvli
Y/yB6b+lTXIE219PD/dHb/JszaGvMFhFbVmb/CG/Dl4xUKOJYr6DWGePPBY519/8NM/WGmJOQ0uN
1GJjSyZKqZsEH7M62G+3D9pLx1PnBZBAEaq38qcLnFA/WOKUs9VH76iYOrcEg7s0CE2+Ew/pPvP3
Pu4va+kf042y7fAjRuMc8NkL0i56u4d031brnsDj2YuLvdonY3oL1u+gN/PqLoTf9tReSDOidVE+
q/viKTtkpxh/sYN1bKXre2nBwWRZ8tdXYbip91Yu7uOCQeU9XcDZizUrFNyhjlWta3VbaXPylmfB
Y31qT5W1hyY6zy6QwZqrahMuhrW+kXYY9/tl72hz1V0Oq3KbYdxZas6wSddQO93qxd+Xh2odJNt6
XR7sE/JozFvprL9JTtKyuSyO2FDT4Epzn8N79cJbAbrBRbLL1miEgWHg3/4aXwENkUunfdY0FoyD
tEWf2K/KFSFW4a5ZV39zZeR0/sODJbrE9mIcqhsqP6SkE8CPYVLtoqZow6M5HTxdldRWZWbx7/S/
P7sHp5v6J0uycrYkSyq6kghf+wZI+ywnyBX7HhNIcNvKFx9qazapL8ovgUAKwrLS1vkxCZTVwCSt
/vQJNz965M5XaNw/1ai0LgYUMg0yhp42ZTaWI+iCFdB4YEK4KOL7uJN3bkJeQqZ729HX5xJVPDI6
NKe5AHKYosVGWdQD4vEprEEzzfqhkyiEWxtbTXFCt1Z6IPKojNstQRDBkiJ9gZ/PYU9snELBoCOh
Du8kGvQKJ4YEsRzNWfjlVYuOE+127N2bA+IgebgNPbGB70bOlAoxv22GR0B8l1VP/s3E5Y497dgL
fY8/xgHgXCxVUuZIiXcGepummRz8Fq1zmDicu68J8l57oiKYViTkkkTFkkgzvPiBfiD0G7A4XL78
2bO+iPoTtcpHZYg4Ex2EmmrHWpG7GzdYh8WDbXvPliQ7fdAczZxPcMRnkZ/Q1VtkOZZ846zDn2xi
H6zp4mwPa3xPbvUIOYNwi2dfFU5qqU6gUgK4MME9c4efmgGe+tma/sGeKc42Lq20+sCQoQYUqPfZ
KSeEIjf5tGsCCj75LTTE4OQXA8u7BxHX/OR9flTAimkRfrd5jXSwkt4D/EL6xDGNmlmK5yjG3uQz
3bHDfKeNu1YnReb0yaby0Ts92700NWkrVS/DLZlCtr2Nq/IWtvV6+lJDTKAgHdsyPuqCndpQdqO3
tTe/vvIHFZA4280GYs+jKjfCbWvZO3IDmIy2u8om1tsYdjl/nsqgX1/qw0/1bAvL5C62kAcom2yQ
j74rby39Zpo6N151C1eUyoiYp3qktRF/VvpMK/FPFsq3avrdF9mjWE4RA4lN69Y7CXGf250sMJCJ
j2NUiF3AaugO5uVbB4CXEg3mZ4u0Yn108bNVWgNMocYBJV/fYumy1y4KDYvNIczqZCZ6G+9GRnsR
lhPdmvoi9aNdAlAhIaukKA8QW3dj3G3iwn3M1QyADj3CaIVzEctpOJdqxDpLq1pG6raollm2G0aW
Iuz6S4lvTyyl2iVhHs+NsgYvw8RpnFvSBObrWWXXPt+sS2IRSmdUqNPGPfdHRl8nddx1+bPGIIsi
0V+17QqMCaJF1BS9uR7LtdkvZQKbab3OJBqfFHRwnwZ3N0QPqnLoEvw4D7p2apQbu7/PtW+1dpek
16JdRSqWy28tsKNq0wIhI6hGrABpyMlK9NOLrvxlSaBzu5bate9tPH2j+4wIl7TIEOfOcpfmnpQr
F601cBBpQyTpqbQOVfUyKpsbwKAElIS8rZEBcbSz82ID9XyNsW9BRwXeSLuMGnvTwuJvi0M/RJsx
VK+xRK6aYSPL40Gz7lXjts3oaQ3DOoY8PE1+61zbhbG+9LGM+lYPAop5rDVc2xC6ZpVqfZNScRoq
61arDyJDyRQbN8DW98iTX6B67sygPwnIRnSBNkAHFn5cOl6C9QyqtbClBaHkL51kLW2qnKQqnTxM
n0bZBhMS+FeBRYN2HFhztNuEBPKxSJkV82GQf8r0x5IvZD+6CQtzg0tcj1+JQZhpFZa/ggbkt8Bb
E98e207cDsmsVLu936BjJ/9PzvRxEacdcmNjXeBqrlFN9MTSQu3fdqqy8TAwEL97HEjQsmgwtXnH
ZH6KlsNHH++s3LoSfrlOaySxDVnwBQEt/nz02G4wALVVdh336WXYYnmDp2MKeUPaKOwHzBjF9NFc
cqa8qaN7NUIBPsJHZdjPmGAaSyTdS46Vw0vlpT3mG1NrNnFe7Y1YXgwh5DzNBKkeWK+a0pNUuYca
BWeQhyaLYO2aTPXaYa3IwbbztBNOpT2dv+vOM58tdMvg1sjEU9Z+HC8HXb8AYW8MxyIiwaTQr1q5
u1Cw7KRYdzu5Wen0K9RErCU32+hYel3TWhv+EbgvEQX6ziJhMGwislIfpdzl+e2vfE/zZpTbboho
SIuCJ8aiZJnQESCZRpUfWFlnkWnO0+AojOCzffKjheasEBMYE+j/Nc2mGDZj1a+tomU8jlDHt8il
4Lj5LQndee1SUhnjFsr+rxd07YN6QD4rRUxUf5pZ4QCyVEbLnrv3ah7wpF1moXxQAVJDG5xrVT1r
8gO+sVmWXIMVdjwKPtm4hg5A4jv5q17h5LExl3Oyj+rGMVMGABg5simCggpS9LhYRie2wnmEFl1L
b6r0UZapdr4GnQITW2dapLFHRjyX0oocgHlLiYYOZNHge+nsK69lLH+KTPIHCF8yb5JunP/6Izgj
+f5xzJXPSqLRb0dUb/CuVETgkxkx3sbKTSo/ssPAtsZ+0DfM9iUCY8AxDccKYZJNzSrTR5aHq6bf
yJgBu3CWGnjv68CB4nhB5QZO1VhcASj4ZPO1Pzg/Tnrd9yUNHUIf2w/OtGRQNz6bsCkBsvC6FeKj
WjvJ9qEE1QlcAXDeVclwnvHXJkrrC8Wtl0lnzssg5Xs8BsoeZHTHTabsYhk4Qs7H7Jf4POZNQypn
/KDW3G7PDBEJRnVXFUE9EWjXHuZHZSPex2BsuCnpCBnEAZ/wHISjQKpTaVER88goEqXmBB25STC0
2+M8USsG/y9x8m06ApDPNA9qf1Fhu40gZIkB1ItG8kMpQ/RkJFE/Sd0X4XX4Vy5ynbG6NFzV6kCU
lYys9CqqNzFmy/BSQzhn4L0WFXeh1M/BWl9k932OOUexlhbqoyAs5kVHOFZYLVN+fQnhoXdjIOXG
3K4f0xp3lXmjsXuDKzJZdJux/OS20qdv5Sd1i3xWgEpm6qnQcDg3E7YpVlk6yqtYMY4DWZ2ExDCB
3OgYasI7j0yLon8s/Cs9aeeTOGYwmsXYWPO4rm60xltaMXQQp4oCdMlvhyzI78O1XoCXRrDlleiE
4E400TRzapj7uCuMxpd2xJCIXDaWvlliKJtEd9HQtQ7zTYcoofkUWNCRtpaSN1y045p0uDmgWVQp
yTayzXWkFE6YsK/qoBSLbBEGBCqnHlh5SBWUI79+/MwP6mb5vG52SwHayy1h4zy6FZb/wtizee/k
dpxpXr1menUoAvtKabSvuRTcNPLKNzFm8cVFXnxQS6JjjOJKlBuN2zwcpMvRyJiQRreVr90rSbUx
vHqBfgxxcTZHKDLX0+kQ3XqcSR6NqrzovH5nSRmwU20mx08Yh7Fc4GTwcPUM0soKCVDjbhxS6VIC
4pZ3xsYj6dgH9lY0zRrzo4YIEsL5rO2zBdPDfQ6XYghyTIPuKklQtfHPQjYYihorGaheeFd04cKY
TszZtRvmQAUnAdsMyxMw0GgF7sHpcaq5zM9+/TG/nXt+djuenRIgPjI0YNi0JWXJseySOr26ItKV
pmW7G+rLXuKvY2tFao5TVHA3XfgZyJxiUR+LwSa07bO24tsM4Wcv5ewQMQ6ty3AaE6sVojhCsLuT
h8tqyATtTOZ90dg8kyx2EZvdDeX3Rh2v640XWTvU0qy/zHiL+goXI0zAUdFkbIT3Q3w7IgnDncs6
lzwnzbihrb9V7NlEzt/oVn0asyzcqgjxFHvd6Rs4HZ98sB/dv9OO/u58YuYAwusuNqBWavTG/AeV
jlZuOLWAxe+0obFLa++OGeQu63eGKjljjY7sb1787HwSjQVSX3A4G4Kr8fMrKOCtXZbbT4nW7PxC
QRLX7gjwAGRbH+0w3pV8rRLe0U+u/0GHXz4rW+IU7YlSonWEGH2Jg3GnkhfLXPPohrSCAbu89a46
nbyG8O7X1/x5xQJX8MfPu4xIxCSkQCfl3iZcXHUs6zid66fOSUxp0vnyDGnLry/2QatGsc+KA4zU
tTXJcTahUdwarM06IVm5/lWBhq5bN0mQO5luOrCijpI+7DDY7nTOQb+++s9P9sp5tkBbpAKxh6Jv
DOT5HaGvI3nTBlo/3iYEwZWCM/rXV3prFvz5mYQ8/+Onipt58Meac2IxXIpOdUIruZV5j9Mni9Nw
VX6rCuzVImSrrFSoSGRRapSmofrZrfTzVqRin+0DaVqXtaqO1iZit0wUzSGmaC4ieuV8nkhInboW
5GBZc/SFy4iX9ck7/+i6ZwtjHLei7LTB2kwB65H5MD27hXtXKW/xTzvBR2+kktPn0bHIPv28P/pq
z9ZAOyBDeIpX3/Q4ref0Aav0bhr+Y6lRYD+aM0OguqDkBD3ceNvU0qCIPhAH9oVc1qNHP1ot0Vrh
K/31x/DRU3W2isUT7EZHYbsBzPEElm9REfYcyPoqcgeKfnmHnGcnXP2z++3nC4diny1chZowRW5z
e9Mp4bPF6DHBew06b1qvLNVfENAJfPk+4DD86zf4wXRJsc+Wqkr3PF2yuMMBE60CTXYUklbU7sH1
LMdXqmM30CzOHwpzRQTN31urrLO1KvEbMET4nqjY2503gkFkWtbwBE/LopWaO5lhJRSWv/mpWmer
VaMjCS5JEth4tP6mBSPjOe1Hld172CmlPHM1PCBwmHXd/e2af0lpepMl/O9cQMrg7yXLCWjx/Pqf
/5NkpgS6IPPkO/tY5fG7K/LaD+BTPaUITf/41z8bI//4fd+VpgBNUIYqpsbhbToh/EtpigbV0nn+
TVMQOPTeGqn+g8QZxJ9CCP1PSlNqHhnHg2ZoKj9t/hXlx3nPk2IQuarG71MQwXImU80ftwSigYEX
psF4S1LTvTYoW0zSV2EpOMfFCQYJdSesKTpO3SGFNxeQal/RS127VnbXqPpeTHqysKLXJ+2D0T+5
YwthEYxa2uHOCO6ibAQcicthabghhKqwR3Q5qSgzj6bfcD2U0ZXdpXfMtDdmMXyxQGyinL8ZEL9x
noGuaY+glexJfZ9lr0CkGO6EOeiE2r5RQ3EN6XoRAJ+ckJCcT0uBuNL4xnoObFS96AkAtYR5k5nS
DWrgSzdhRADnowAe1FjSmlCSx4RDcJpxHID+DPpTwcACrum1xLsFjAShVd0xKdJSTBV6QBCdzGy2
I0ph3mbDlyylieT30aNEMTsrwwRm9ICpRPTXRMLgeRB6O8fa4XQt509Pze6sDvp93liX0w5bTd7/
SKlPUkWDVFTLLjHvKtF7cx8/4YIW3VLT3DU5c7Qwy0qFQtBdexH9cajgW3twvykdk2DBpyK1sTuz
bT7bniYiPcGmmKMp44Ss85pLCucoqjgo11K7IkHwCqcp2cU49omoveNn6XRb5nowwH4OJKjFFrIx
veavLc08oGQlfzDgvGSFRTFPrOI1jHnpgCbjeUtK/czUsBv1k3Gd5NKKNlpxF3rjfae6i0GWLmkK
7uKQM2o6Fiepk1/0DGmd1WvFTCiC5MqqPAkgb7INvo9pQze80tM9Bl7wCESDsMIqffXIb6MxtEQj
OsxcK3kdk9JzZIuUCo5UBLHFIS6CGIZvXsE+gxx5b4cqsWn9F73xECqYh9iUbBAA0rfGr1ZxNl57
pKmAL6hyZINSsNAHe62R9jLLSXegCkQBHRYnXFhr0cr3bVzcRYKThpndxXJ95Y4N0ID0JDKQDl2W
3LnjcK3YsYclcLwOJlooXFFnDOp4Hg8hdCtAU3PDp9naKvpDa5VAbF13LdPW1H3twgajM3MruONF
WL5Ggm+4VHaSH121trugmT43yfBDj7FtivIV7OY6ssTCCpO9CKavwLVA7cGQstpyYVawQK1Wh/RZ
086fOMDigmxwQpwb91LlTDbnGXsE77Xi5c16ffimiGrVKtIaStJazuHFkgHn5vKXDsG5RZem6eIr
ZOA4kDrMWlJj3xSd9mLngva5vsnr5O2ldRTMqSx9i3xiI2Nzk0t8OFonLjTbfx5k/YaAid3QJp4z
dto2lqM1nItTFfXXciGt9TBZDxZ3BZE9z4Spn4DAf8k661vLubwrsE8oQFSH8UuYGZuICMUuTV57
sHadzqnv3SL/M4nKVA59L5N/XxvxrWMZZ4cwz8eaaO8CHZbEeJtOOlG3yB9CgW7dSkMnyb2Xrqf1
YhrL0U0vvLp6CBO4xZ2x/ORV/Hjk/O1VYILXbcwHNLLNs6ItQY1UFGUp8yqSfKEC1ZiRdLMuwB95
SnwBgvQ6zJMvCX6ufHC3WYkG2wuwtCS/Def+0ub/4c7+P3b/FyY78sd7/+G1Bn890Q+q9+rOt5/6
bYc3/wGK4s2voZtCAZz+xw5PBBigCl1mv1YENsRJwPm7tlNXJ/gB2VV4POASqNPA83dtpy7/w9RB
S9lCBZKmAk/4Szv82U1MvIKmwUC2LSSm/Lrz3r+wGDQMUWmj4Sikm6HSFXY05BWoMNwCiH5UgxON
aP4THOH7q1ADXbCQTEiYeqeQ/SzTF/fDTtmCkLQfx7BP74se//tcryUrXo5MQ5Fh57Z7A2sOG3w+
OQuYzn7yGPx4ZIHcYBPAQb1jE3cG1Uo5K+wJu7YK1aJbhmJcXeZqW6Pe8PAiqnBknYp4x1MGUXJN
IU6mxSjL83ff+k8WA/XHM8zvL8CSlQlkgZhcPjtBDlqRJfDDcX25cXhRhnJEoGcANr0u2FtdV238
WeW17jaPKCxwCgwOuJhr4iGqTZoPi3Yszblqj2teZXVJLExxqdh9terKwgZ5WDGQnOrHRVaBJvfT
XLrFpCQB7Tbsx5A0VG2vlVCB54MZjUu9q93tbx91MrafvNW3de3dujd91oZNqaiauoa9VTs/pHum
3CKRcWdNEOWniM30AFJRr1Dqg+Ve+tnYH8AjTWN4ErLZUfJ+wjwTiTAnK9e/x7kcP5mla5QzuVft
KplFXgfIEcipLjldGHLH/frbQQz941rNazYsw57QCpbCc6jzEL5v0HUq7n9R45Wl7xYfhOhf6ygf
FxJvkMCtqN3hRSUH3O6vlV4b16QgycQu1vrzkBBE16p9Gjvk3SQgx/1i5ZZmTB5pZDc7LRLd7egH
1otXTYH1GYT8YT4AULsFgoPLIrS77RCoeDKNVD5ahLCGELFWfI3FUkpqw4E5QGJPEBXPUV+Xe7o9
5X2kqMO3DMkuxUUSb83AbkCu58ohpxKca5kmLWDtMXguo2qX95V5aQ2pBcenw7qut/bXzB1vy8ga
77KmSO8zQA53khkbTiNI1TG8iYHrgWV1m4JZlp8CaggCQFGzKOm3yYQmAA1dAT9J08uSaLF56bYq
xGvFvdCJnJjj0jmZ7VgdXHDpmH3MhOyMMu6ucYWFuDCR3BS9nqSzkV82M9uh25smGUzAbjcevMUD
6W+XLZbJvtTHOWRMEM3yo5IXxO6GFmSDsJd6snMkpV5osS1fCYS3qAfT1lj1ve45ZB2He8/3csdo
A0ZGdsazbXACnRHJQhx5lN9bZBIvW6OldU1i3yKSm20RFWJJUZ/9tvV9rFY9X36EzNOA2t7SNAuQ
p3G2/JAMG0B4HjzmKZjhSQnL7Tn0trZYKVDFCD1W5DW2KAnBWTBcdnJU7iml72tJkRKnJGEE4moh
GcIhziZ0cLmiCrCzYN1OT79iYuAYKEAuPnkqfux2mTKv2lANTReGYRranw53qQXR1cxg8SY5yrMw
V6HJdEzXFZk6t+cOMpOgfRVu261iT6gLRPPYduLAffz1C5kOke8XlOl1cL60dAHMRxjna2evgsEY
CfgAbNoWNzZVlROaBSzKZhBLpSyMGy2H2/Lri/5pGRMALLBPaiR5wBdSzsWXsjA8Bf40XHdiGNqF
33bFg2aW3ksTqWoDSMubDqnhmN5GUWavXFknYgIsQeM+tsWgzWrf1h6LpgJ3S/4nocDC2hmM4wg3
ok7/9Ys1jD99V4Ldje3NgNE0+UvPFrCyMzGDS0QvBzYGLJ34G148lsNchV+imO7KRiQgyoJ4tDzQ
EYK0xq71FS8DHUgOclUFYi6lylOuIYXTg7g8RMpgLoxSCVaSHgs0r275nKowY6Qs2LZtzSxYT+/V
STmiCQLhg7Ryrw1DSTZGkcgrM9Zu4WZ3ZN9Z7oDJPxWOCzXhunR9m0LXE7NKdLAo/dpsDqDSRDen
5awwqZUQG3nxRY9qn0IeAVI/WGj/ira5rxS1Bfnp24jkmDgDspFdqDEG9HF59L8EtjlsM7hfKyDb
5YI8DJeACaJN5h6tgaXUFcY1QyR5LRW+u4qSimgVyLULW07ZmcFvP5LBoyNwwQCC2FAYD30m4Sct
sqmnjdnxIiUNVJqbRrUtO6U86npRXdVS2n7VvEAsWc6iA4cfQspcrR0xhxOVPQtzxZzoP71j9oW6
xyx2lVXYO3JFzR8Mt0AE43r6Qa+a4CiFqrIFI+suQoo/UjBjd9FnqEz6DMiyEiX+tjLKcVvCcl4l
qu1dJnkLYtiArwEdustwXuZAttcG5uTnqjAEpjsDxhMpJCrHURV6daPm2MtytUMyS+AKFFPU4xVZ
NlYQBa6TpmX+JLwsd2qCQix5JKzCC5gqBB3jP1JdLsLa2lhGgGDA1R8UecqULPw7wwOzqpQ2yegt
IVIDlWKBtgh/aVodYknPLrSxqplbjvYzEJYYh1thZbM2hrri9CBDHRWVLobaDLK4Vd7i63P3Fbz5
S6sdbQjgabzHXRjNgZfqq8qUj3IlffErhFcDEFYC6SqXXJUWtKdfENJYuSHK4VJZhWLMnSqEyhSp
2VWHM+OSaBlUcNRCt24xiDvKaOSKBBDt5EnjwYRhJQa/nvtWNEA6j4nUjvP8VA99tOtTMCh5aNyn
UofXUtK6Y2nkw7HFQLOVaMKvx4RyNs6IJohbYsGb2jKd1mo8XluTiJkPOYE7zAa3MxF5vKqvv/Ad
dtexXn9x8ziACNUThtcG+gVQfkJBJcV8KCJw9KFiENJuJK6TeFLoqE38OsCKXSXYaU0G0mpLeBPQ
6+1YIEgiscGFg4pQvCz810yrEdkzgwuWPeR7Xoy4cdMhmAfeWOwbmep0WSqZdFXzwFwBhI3oa3l7
YUFQge+RvVCLydA27ekOsgxrq2oYZjVfL+ejVTZ3aaFwkoRnlSgVrqwYRRVUf27kMchCQsJyv8Zz
rqO44ws4wKjSngSL/r1kcPQnI1e5tSBiXOaVkgGEDf3FqIbDRaV6II2qSDLDlRECmmCM2qULkFJ+
t9QLM/RA3AqlJM7Qdx8AsBjLCPXYa4m1m1gIP0n3QYVyMcg0NJaeoqy4x4pnqS9eTOagJJYp1hzI
yTCPfdtYiQi3k0nKyi6Ig/GywjELrRrcF3DvezUwCNMCDRoa1Wry+S89mYAi5l1HJSZfO0ER4Lix
MFaNbWpPbWCsMzvGoJ335ZpqJjLvTPLdCeG0U5sCbQy6O5NGm+r08CGQyhN5twykqKZVkXkvQ5Th
0aDvwRS+i4h5StsRsTwu9VKnPWPnNa29cIDJTilwAPDMVKiKOgkCB7gaP0xRShl5he+e2oH6Wvbo
sDTJTDUQFraiRuhjDf3z0HjWrsizdC/hUqc/gQJrUbd9/DUw8gh/wZjcW6mHPbg0tOfGHZprv5FY
+EnxcyvJerJbrdsz+kQmSJfoENm5vehMm2+mBepiOATwpsa27YEyeYizQiR/tJJnAbBnd2V2ceTN
2P+zx6EgXwJdS1fCM8tkAHSaIvEETM9+nudEeqCyXcuujKowjpRwkevCtRctYb/DIujhrdwGYBaW
xC4kNQ7jRu7ntSqLr10zZuKyDasg/+1KYRcae09VSQZwp8cAJIy3JdhaRuDfgH0BgT10yKMCw8i+
NjY+ZOIaZNA+LgK4DAAChFFDHid07eCAYrUXVVVDxBp1NuAwJIUsT5v+2KXoReeFkQWrEMDIwURO
6YwlTmMa492sSYwEL3Av+iMABoWF2C19fZHngEgwjQNfX3a4dDtHjqlRdnBbGGxadcKnK0fBqgvS
YNUnlnXBPm7fcfG4OMmRH4bPcII89agZBZmWGsVIRBUs8nhJOi64aQ+2ekMYRVJ/bXMyvEGCikMe
BuX67aVGNskweVkHq0HpxE2O5pIo6FgckobbWJSeOGA57Wa2YDPm8Ab2YajZqlx2mQuRpBUwrend
B31nLxItGk7EoQCNtZQsu83GkQhgxWOQjCoaHHgNpWkl1abRnnp43gd/hLSIOUNoT2GRcWswxje9
mUYwqViGHCgrArO6YEVqI79ITuNyXfWlfaFjFHeATsSP4LZ5He3U5TblMn+0wVMUQJmt/KTktlkA
U/Zqa263ITcshrhNEzS8kSod+TaqnOxmR5FMg3jfPE9cvs6MUAmLL4nIYAJmY3Bti8HvynUJ4/ky
o05M57GwE5+N0852cS8PgpgLyb4j8YuPro/AYuelUn3VMtMm5WLwi7k8WgLg2dDrTzHo8XthtxUz
VNH3+TIn1OoY0hL5NoLU3mt2Zi2JFsKFRqbMrPExYinJNi9BIJLXrdvH1B6lRQoHyelMrcsWkVHH
SzuQkM+1w7D05fRKBgb+FOtC2etDuSEEg6DPsUqv7KL3t4C3u4Pf+C3Zq+0o5gQ+uTcqROd+oYX6
S+bXgtEBpylStuJhTS5fdGmSDn/VQJPej7ZcO+SX8XM1RuAuFsGis+3ppFbZ4JqpJJaW6ZrPoipi
Vp+8y9ZFFec7UQ+KQyx8/LUyqToKZUWYlB1eqAOhynreJGvamem3dMj6feLW8g1B2U2Eft1AWGbU
Jf6gtMibx5EsGEqVnIFClwl2EDcK9FmQFEKhZZ5iPytUWt0AZWeKmVflPM3GeG3UvovGrVGDnVKw
TZt1JjZhTBYgi6Yo+bSFC6U4NwQd9p4xbFRJ/atmhZWjESi3KTE6bkXYilMI4hfRIyf/daaN3l6L
eLLnaLHvXEW7p8a8Nn3vqvQBP0lFXu6qAUF83NQnTYXFrKvDkuZP+fyWIVabmT7zueMvwe4Tmqcn
0pXUDVTpVlAiEZeufAymc9vnLCkZ+rCoVLfhWmz0taL3l17dNjtUTNllBb8ZwUBofUGyqhyT2s7m
cheplyC904VWJvj29IDBw1B6+yqO3IOBlPYKkEJ420rqfZ5BOFArKzuoafMktW52V+o5bD7StnG1
hkHgxEMdrG23uvOywnhseonBnOaVX8tAC0AgWhX3QQ1oa0SaQmGIrRig93K0SOAUYV1f1T55mzOe
TFqEQjVXWaNofPvq1yDVb21l2I/1FOQal4v/CDIv60ILUZJeWQcOL1AhOi1eUIneppSdwSBfylEL
SIVZ+kwV5XNl1Cer0V+USNynLWt6Ieen0m2uIym88f1hxhzsiayc27eT2F/qcv//jLh/aISvXrPD
U/JanU/Lp1fzx7i8+ufbf8Y36zzVTz/8YUGgSY26+LUcTq/QUep//u/fehbT//P/9T/+2+vbb7kZ
8tf//PeXrEFjw2/zaPe872ibMo1VjVPnx73w/VP8NDxBWSqD+L/+z/+toulPq3J4+vrETHz99Jwl
T/9CL/3QLf/jd3+fiTPcpo/Kgfet+/19Jq7/wzI0MD+YwMAimbT5/kVfmhBLMhBh+3fE8PeOuTY1
2mV+o2mhKLJs6y91zM9aPTTeDcbxqAJIC7JhL521egabPpeSyuUtB7uVXsi7RDMcIIpOJjcOP7yM
kpzT6fCZT/BMfWa+Xdimhcm8SbNV69x5TndTKWpObLew6halCReSBKbAjhbShJiUBW35riKDYWz3
WO7J5G1hBJGbTUwAZBVm5KuJu11p1VbrDbjcyZdwHBY+CtVUaU9hKS/isHE8Od9AeDt22bNI9BVo
5Lnh6VdJHN1k+bOPUYnT/4WWjYsqMW5I2djbBqM1Gx9K1GcgVhA9jv1KDY1HswbOp2v2jVyTr6cW
csn5NXz2tXwlV/HBHvEbacGTSt9305bWjZcgymZDRyZ5q2nIGYlojIPgq8/ANWKFNf6bvPPYjhxb
suyv1Oo5sqHFoCbQcEVNRnCCxVDQWuPreyMq81Vk9hP9ht29YsIgnU44cIVds2P79OvjrE/0daAZ
cvLevC2l8Zwxmo+3BF0dkcKhGVVYoqI37xYL68tajlMfmDQCaNVdR25WgV834pt1Ek45ArOR0NRD
QH6pxfjr1sK1rZc6rIX8G5tR7oOiUYlh209WHHutsr+vG3XxIRVSuqfwGd1njxzby4Fogr8P8Unp
BWdUYTKx50B9KmgdBhpF6xqGCTTHlMOpRVtWq9UFPw1csitHzTYPw/d/peFiKvyaVDuGCzRvgCIa
FXgdYtifM97d0BHPYSL6IpqDK67aOSVDb3Ub/bbawxZPOeeE5Q7TtGcW23NqlewZtYOxzi2jAA0u
5qkdDb/b1sN1afiUlOtrCXx6bNogFbSQdgIXVD0LO+ZYmUrGXH7YxzbIYEpuKLvsqqFvXe/um3h9
rQZUECmPPdcvtEd+YudFdUUBAdF1R4pIWADTHE8HtrbH7oaLxIHRlqZHUTsGOPFClpgZyKLZKUv0
aCnsAVDDBur1otQu3UDhehaq9+UgXk8aYgUIQNPWfi61/kQx5QYcNMSq88HSq/tKNi44/dwlynrX
dt0TSSS3LIVzV6gvaYYE3JJf5j7xJeryW1zdG0yTNVVJmPW+oa7XOfkKLsUluL9PWq4VGyjOfm4n
MUKk0VfKKjLr6cQAvaR7fPplSf07hSZJPB7cL9nSnw9WUiwWP7ToCgeePz/Yuej7ql704aUXredW
t55zEfhPafrbBNtVhPq1SHCWVk4aY04Rin6UvnmM56BRa+D76x2WmYRM+SWDjCo2iY9hHad3+dpq
JT407T1uSc/qNrlZaVzane47ReeIQo+FIK3nvusi7YAcwzir1jraELCMxuIN7fgWsxIOceVgxhXU
zLfc2M5ZAYMTX8C47E9QRVxsqb7EcGqXWUdon+aIlZfX3szddlK4IjoSswo/IYy2x9FHahIoCYsV
ihfwx5iJzShUgGCvx60HMznX4aZN19aanbXVmcOFZ7AKNWNNv/bAEXC+qxSk9nSUVMaK+o2ST4oF
srRcK0smR4Yx0SjBLe7puZ9y1IZ4IXWvqj7fxUsbNsU3yzTIWKGfWQ1bNL/2Mh9BhlfW96dpaEPa
oe7zA+SGrChqFVb+WLj/50/8L6iInws/GhcFjxxZIssvHzP9F3E5GoJK1zIsoLnX12lkSUm0INk0
grE67NDqWosWmnHyAGqLdk/LE/I2GDETFFZuI4ODNrzPIMw8S+WAnIJqbSHzITbxe1UNY12F61zc
zGpy14YMrAmDQlFeujj7eswSmXmLeMrvccONNyvSG/PW4zj6zz/kkb7+66BWULrBQIJXpLNF/+kz
EnF3hl7s40tK5h+KbBss8uRu/VLQq5P/i7VR+ntrI4V1DVijRn1d+esUwp9OaBe2UrUZT7DWfMM2
XAVdmpGcx057gQSPBkW7YJjkcNS2xQlKmjTHKSKa2vsXn/yv8xmJ3fGBqRtJmojM7wg4fnm8ikb/
k7LMywv1K3LSXSRwMCiPTbWrdZpkdSCIRBmlGvSGGpIpCZdRc+iJ8ivmk1hMrt7ot3xUbiO8Vdbr
UzoZlwZg2lrX93mdnMluu/JcR401YY9H+l+27jOtf+Mwc547jS5G+aUS5kcSdVgCbdNbNeU3Bdpt
XyoXyi9+kiffqqoLZvpCzG26iqXmKkX2fWDXlvX1bsj5I4RAlVk/QfKDnJ5svb0Z3eBQG3iVeA1m
oO3nBB8CEgZYZpes87LwPIj6ZVXSc1tCbP3n9/UYMb+OKOSKsoqggWL8oZL82QPzy21tpRgIJkWd
F11QQsTdgUKm/eef+LfOAv/vKV4M2im4bb/c7eM08fsp4Tiu/Of/eM6qphcu34fx+5/OCH/85u9x
vGz8hnUHh3hTM01TP6RJv2tbZfU3UaUK/xNpJqKC+VscL5iwy1jmrMPBRdRE43Dr+F36IlgH8Uwj
pafokmgq/2Ykz/v9aYzolJuPuYdZDFxWLvJn0e2XMYKTUaupmDCc0XPAOE/kzfK3BOOJVQD6mbeo
JbMWHHGbm4UXg+6Mdox938R4V9gVpsHy68YUwWrH6TcMc4Znq5DjH7OwFfRK6ym2k21d4tiZ4hDt
EA2n92Pex6dMR7KF6FIGD2/V+7WeGtQhlTWk941h0IRXG/pX8vrVbRIm2alUtfDQoJV4mPXOMqaT
Xapq/6ApJXZxK0zfZYICqU3QumtLaT5Q5sQ/4gZbHmdpLdiQndJUUJr0hO/QeBX3Ht2j+Ghvu/4t
Q+D2/ee1DLGBXW+vaJCPYTy0ZMzF/WHT+Gpd5+yhMVAIdUg9IqKzgnc1J9QTcTLR199XSUPTebZf
DVIcl90wVowU+hnO+STx4ZoZsGEFOOaT0kJRFdlF6F4RcJoUiFT3Q/d5zcngIm7Iiw3T7M4RKAkj
AQA08bgXvX7ByLd6Hiu5/Ux9M/4skVeFkA0OHqtIfa+1ezlu96upouOwqBg4u5qouV1p9eSBdoOe
iIsjKskMt9e2WU95NtFsPtd19ybJTQzMRo6fx9UgtbzQ8ROSNkFVK80cAmKxKx61meSKDS5TfcXP
Nb1fCplsFxYaU4u6FavDFg/197wVjXAgkXWfrvPwLEmx8DbHBVSTfbCiYk5qj/SlEolWBTl2WGVH
RtbaYuz2rtFZ9C3bck1GeqkMd6sOWUFWrc8imajbuqQ7EZ663Bk1TFdtOtKjnVndqyIWJZSx6IUS
F/kzmeTifl0pUi/UsSljb/BqE84dJOpEwNTxz3b42Yffk97WLDevlB2aT2syip860iYvWJfq9+Kc
Ykxh8hK1UIvXeUeNSylWwErikIiiFyY9IwkEU5XswLo2A7Uk79jlqI02QS88a+3nF/afuyxvES8Q
qHlZsyofR22MMD4egewN4CuHgflQY65L+2shjo4UV+1nvAc40EJkumqtlNxXxZS8kypdEENBdJdH
5ia9p5A/9r64EtUXVwX67EMpEW1vGXYM0k52myJy4o6aQmSuT9o5wSwjGCqAVqWV0rSd16K7lLzf
vBj1kx43rU9FE6DJZPT3qawJOBFjyHAYJlgHkBNnn+1KJaL6cZDcb/q4pdeYiOZbjINpoBfr7AwY
YoaUWItrueFqb2+K+lpumZHZu6CX/lKOCcWRsp+JwpJ+6txK7BsQGQPNrYeTA0oL6EXFQv81JqWJ
gm1ggYDMlCmTJoMB51dlw5fgP2SohE/CKpmn0ZyKpzhWmzNSw+2QpK/Fs5hSY0s2I6WSk8oPY7UM
514HprEpdXKCOti+NH2cQ56Il/E09fsU4WcqXAtFHK4kDafXOSmlS7eOdOMMvbrjCCJ399NeTpfW
2OvHrphpTYL/HyasM1GFIYW/tqBNNLHTPzRs8E56msQvytZKTqKpBSqnagl/2XP+zlFI/vMW/3P5
ZquyJBEBo4qCkV3k18gJv4FBqrFFOpODLl8bfOlpytd2HVDxhEnDKMVnXO10Z9YVsMG1NH9qae4L
jG2cPml5tsC8HeeAiqz8Bqbw1i4YofeCLj9VuZF/Eoe8OCvEz35et3u0ah1YAKPlfGNV6EH++WdR
9T+LYBCnIcFB4UGUrxkqgeDxYX/Zi9DZEWQqbXueEOhTkFNZNTMQsT/WfZ/e0+Me9kO3Vrb+8+4e
9xnxB7PvuPfp8RTaftBRb8g8mV2oH+USCrK60pRYrLl4v7ItXWcFmLK9dZKIAkPLQNMfjx0hyBQJ
QHxP6jYX6AuOAUJmPUGKwKCZjuGTHQOJxHX6JB2DqzuGGfk7RhyZleY8HcMw2RiQLGDTaZDG5Qqq
Jscag4HbZqlw3cSYwI+M8pCNxj3C6byFC1yo36xOZmGWWxZEOpTdepWwldUxOO+q7arvo+jF2CO5
gAaWIY6wXoVkl0QaLGBmdJJn0SQadxa5l/pcs+7T9uDWenlOxfciO+f7h0BSOWFfIUWcP+bKp57+
4rH9gWGKsL4n7Kb6qDjQv53qWqWPdf9Rry+dUntrFcnNXb5+wWLLVugyp5OgxWVy+4SS0J4syT3K
yMgZOf1xTGFTbWHcXeo88yARfJBk6xOsNzFSGY1nqp7emN1BSYCExd45zfgLe1nsYDISFZWflm4t
nzH4fUy+tHiLcNwGxLO4ZuXP+2ehfMP1VRXvi1pD/uFmlR9bX0053L4YDJklu5ss39yuGLDClans
8nBu7TKfIo5bKpZHn4CZvo34D805IrVDnktjJVXfzcZVI8rUlgBdlF/qer5VZNnzRTvNnXJm7fIO
zkmCKgO7UvQpj1pKLgeoNb3ggHN6w1KhawkjRoiFLLjjsohha6YjCJ649SBAcutM6SIcVqT5IWUg
OJEIB2pOdpq8ULERSFmqt6rf/RFBpStuGyynev1kafNlKnd3INYakwSPCAY6tYWrBRUp1ypfy45U
22dd4UCRycqPfVk+ibX8tdxEl6jnm7xbGajl52ptvamvXzD6CtduOC/0wFVjc1raSTPBEX2SpnCt
m1up9qx2mXiniAgSWW6eOnUKDbkO1+oJgzMMfFX1yz6BJ9yWE25ncClzR4JPOcEHhNhmkeBc++2i
7UsNq1CmRGbIW+/tFfWqJiaBpVFEN8wqowkvV7wRqe9NNOP7fhrpWNluYrMGeZJcchQ0BZD+paZ/
ZsIIapHKyYFah/9tbTyVEwwowInVaTU+hobHojqb+UUxnqElyqSfTeXSLP6cf21Qewr0Lhn4U235
4tX5VaZoVo8cZFNv06CiV8kdus+K7pHC6MGV0mMs0QMZlMLb3hKYdZs7TjVI64cWXYjli20Wyf1n
Or5inG1q9Q2rV1+IReQ5t0H8nIh215kEs9XZiJ80BdEmqcZCdqvhlNHaihiMDEY3z2CDe7ujdb9F
xpBQMk/OmfI53e57FI9vKaqNhJb2Mul9MYsSkfjjQIRMzBJmSk7iY3zbLW/VFdAgoz1KdyY+3FOn
O0b/zUhgpF6Vl026h7tt9x89DjFa/o0K1f6dbJgjdc64tk49XwbZleX7UsZfrLsxA7VhRNTxbhVn
ObubcQ5Rlqd+wnh9lUI5fzSr4qKIpTuti5MrACJprz98jvrlig2mt2sugYgKrkYTJ1BVva8sAO28
eFsjZUQLZeBmIPubhQyV6HPvBs9Q3trypmpVIE4/xr3hh4A8m/eE7P1OAxNKOpQZiwPkmesdPHN8
MMhnzwyTRDAo1E1QDU9mciNQp2O2/JImz1p/b6FzyaVPfQ9ZXEmwC/vRlruTlsS9eSSXNQqQiRpe
8aogntNmL2tXVyrTB8QzXgYO5luij1g4nUltCYMU1taN8mpTPtdgh6o27BEWSjFaJ7N9E0mh0jg3
ZqRsCcmhfi061X/jYqyfoRrbuSZEm2iG5D88KQmXbLHV5QfCaVibiDmise48Of3ocswLcJzU/uuU
/o/FuX9JoP3cWg+luiGbpoELjPmXdA9NdG2iSE15XpuYgZT3Cza/pslAyqyO7jJKYVtLqWBE7Kxu
FZxbFO7vcCkR8YorJw+luo6isJ0A+xBcNHGJJdEhoHrFBNcKhJ9BwXbEBxjB7RHeaKUvDnp+FquN
ebcLJg1uUnM3TmgwxnpQTxR5F2rTBtUKjFqDfqbEiZRoPrcw2d0iyR9Yo1/bKmOMHFFxCvVlGf3M
AO43UfpJt9MmPrblORuyCMkeR5BqtJXiu9F8aVqvUbxi7l6aYkeaXRvuxCZxounwYNOJzKs4RGSD
Od4wh0q1+bOchmWb0hS2j0Gl1wm2BBOSAWTKlb+3z4ZFNZV8uXgVqumqgzehE1P5lPeUrs2oSntb
xW2cxi1XQtlXPSZbdeZw+10m5ai8lnJCCxs5Zkr+XsEp0YK/kT5PFIu6c7EYN9gROEDOtjrM7jSi
nt5RoQrlHukWxZu5fhl5OgbWAt64ncyYMsPwDQm5ogr3m/pRpWPUaPFDbbxw4kkdBJHyDowQpTjs
5bASLXfqxvNuGk8SHZLljgNVOth6/tx0hT3v8XvatGcFuFv3Q99fjW1wCgtNF8bTGHGL/yLP+ZNU
+N9pKcYi/aRkNRQcTen2/d/Kh7uo9WWvdfM5NxZCh110tLYk0Ti9Ewvt1wJL8GCvVyQWQ9Ky41No
kJte9JOWAPBnzPlvpa/+fyxlH+eEf1zFpiRaZx//QUfXf4Tf+/170sxZ/fFrmuv4/d8zXNZvOmlb
xTRo+NLIShHU/57h0n5juaGuR0b7vzqx/5bhwkFINjSNKqasGlToDnOh3xNcqvybpisyOS9OM6os
0bv/R0X/9/MQYoB/uPDRi/On/JYhY0ekUbYnLSfCtdO1v6AAVsw0wUmpOSKxftjtbFXpDoyrEqgz
Hq+qbdF78nlcpwSLLi0xNPBbO+elqkvWxh7Xccn9nG6g3VWHaflIxkWCp2TQoRBvJFwcOp763Fv3
BUexcdakxFvNccVKVi47AN56uVARxz4cRNVQQXJa9Xjo8Yxf69i1UMn8EKVyKflVHYvCaS5JX+uF
UL4K2kDJl/zuYUyk5QYqPiriJ9ZVUYMlhhjOQuzz1idpcelpaZZs8Ana07Kk0NjwC2fPowepigB1
TosXa8bCNxLORVI2U7/pagtm6WYu/XW0KnMHNDL0ZxPvQPBuuN17CV6Q54y+kydQyBIgqrh0Uezz
tth+z7dlivNbtillhzf3jCp7V+aKcxlCwWCESggJOS5ASiT9uawagd1c34bi8HYDviXuZCjoRJdq
3NsVuod7YRl/0IJTxedS5b67UAwtAtiKaIkiKe3SgLkGSwl3dRDjS9EXGTkWnJc8qROxHKSNKk1s
o7Wy94XlAlPD0bDulLRA5t6Ni2ahRy6TK+Jp/V3oKxNdolHPX5tCNL4Karvjo1YX3XnEQ7504z4z
ONLnpkXUjnW6Q+d3+mLgzNejpq5XdM64s9wqsxpvAzJg9OAmSlLHSPHIQU1NAzHYN0m+6EUbv8vI
9zfcBzP5Ve4FEahL22qg3tD0VbqBrpibP43OjscUdqWwoF/mElIzneZm+5IbVfKlTvUF07+4MWCU
V9X+Vpk9Vj4VWng6oDaM6fjT4qFGLuqCEo0oQhmaMyLYpqUofpwD4ZwmCLhIBegTrDgQUD2OqLEu
0Se8Aa1s+4zovM1zGtRJq4xPM3w9oF7GBF5ls/Ko7Lcmj9qtm76UebXcDNQCX7JVHG8r8lF8iuZE
uuw0sMn2pOnx02j1iU5icRgkLE7zmuCwKzPFlbKs+rTM2lZ7QkWK2IGVG5A+2e83g4dIQWUx3oeE
6pizr6hyHbWuNgnt9ZA+URJCEzdlm/k1y2fhzWTLUexNmIUPLmlj85PjGS+/HlS3oM+a4Ez0ZZ1R
yrXSleKSCTeVGJ0CZwmBGzG+Lr1qVNzgZs7D+CwvKdQ5QdlBbGvC3AwnFG+TSN5YMiq3LIy8u1mY
HiBhpfvpm1jmTUEPmLDfY09Uv2VrKX+14qr/Xi9KJ3n0G3PbtuJhqDmSVZq0fCpFuXhUllTB1GYQ
69WB091igDEXbLEyrvQUqCl627EhDaotaWuCRae06RXldHgtDtk6vLhks1werAxcBSZTlYKmTydf
PbVvAua7X9PBKAx7ErO+4DrF1gCwuyfgazUk2SMZl9M4kOtxza7Grrst1M/SOIOPGDKsGnnvhaiu
p/BP/Ns0ymGkCcC4SQoLH28Sf25MyZAEUQzKC8iboXSBJXEyKDM1fhRZwngq+EjDQI/zyRM6eBh2
uW3j4PXk0bYLs1VjXhvt+n2ns+BhX2ISERounqhTUkp9BiJ/ppncCbCF92L5yi4hgHJtunYjEJXb
s2BRf0DSLhGc4ElepkgjpPVtaGQQsJaWEdyO29QgR13WrLnkTUqVmK6BFVb7mgsGWQ5xrG5V0tdf
0Unl3MZlmR5iK60JMLVGe5SNTvwOlFGh6WffJXrRTIW9YB93uSPlsXPAyQarL06GWaSAe9s4FxxE
E6li1+KOINNETbA5SMQ1VnRclsIB6/PFodwIdz1NEvmVJrDSAN+H8CaslcR8EsqC/mMc4aDzCtjd
3BhYIOgh+iJB7bJYz12D/qXewZhV+rHhiVQ6XVJp+RMH1LI89UTYwouOWW37gMBUtRxD6EbJM2Rj
NM+JpdEluLQHo3diy363FgMUpbRkcETJbSBygW0l30TKz49NMwgSyQOSwA4OO+uXqa7LN31Smyls
mtgAiiyVI8YFw/R1TLPlbubpdWetNkBszNZdKk717PWkxdFfDXQmwUFL0/df4pG/k/f8My7q2NXp
MzQVnWZtateU6/6SKawXjXU8a6BX5sN9JSRpxK5tuAIxsifn8O5LGhDOW06zyL8fMf6fFTzv2u/1
09h//z5eP9r/C+SNlgFI58BR/uPA8Ol7XXwU0x9mTv/TzTBVnUYkjQ9T/e2j+TVE/Nvb/VEJxRtS
RyxIbPcHy+ePSqjy208Fgq7SlwwFiNjyd0WjrP1GKCMaxG78RKdE+bc4kR8ZTBPazamB6ijJ/y1F
I/LBP8WJZITRK5nwKo748ZecM3kq1cjmXLnmUXbuTsMNuGVIAyHwatu8yqfjv+rNvOmeAZ7SHxwI
MCfpqafCchc/ZLfZj736CnoxpInNr7z8jpz6SXZ6dzjll+KjjI4EimWTD2kjoFfn3Evc1dcdyY+d
wpVd3aNxJCq8OVSdia9XVw5at3iMTzgGB+s5dTanC7vz4KkOViVnyP2REJJDceFEhn20eaMvBuqp
C4ogdzdP8GmMO7VPKNldyS1uQ5Ct9nSV3DZCd+8jmbgltHnYkq+4Y6i6wvXgrma2eSmuRtjd5JNx
pwfdbbumrh6p7n4qb1k0h61fhRBhfJg74XQyT81DfC/cyqfiZN2aaxV2h82JlzkSnxMYqydctcBw
cNQAlW3Y1RX7X0CetGKQCnuJ7ynj2esXvFEieMdeztsq/mB/j7zBjf1n+n0cKdDdzJO9+AfhOK9o
Q/3nZaieFPIObhcAjglVu4kG3xPv48t6yoImQCvn4F8cTkHtpv7id9Hu4UR8nlwp6EP9M+J0ly3V
0V3lVFwMb/GNoIikYLmvw5nfWh6rh9TfA+thyuwhwpHmAa93pwiqE0WpIgBW5NTB5s4OLrt2fkpP
+cn0lR/SqbjHwvCr9U72jOsY3N6enp3EWVxSjc7saafhsvj6XROpfmzPXhG0oehXbhpOF+Mhvtsu
m9u5oi+6ZLnsztXv8kfxUn3bX0mwkYNKDgNguyOWuolu72k3zM2vQ1Q8tS+110XrD9EfHS0y3Io3
ye7T8xzIYR5oGNaMnuQVPn0WVxbGIIaaPLmk8bMn496IaBbgbmeB4uA/WtzXp8wFrRhkrvimhu0J
cMwb4DYX7jAXa3rj14yvN1cM1cfqrEQTDVo2QZp5Ux+le0ZiEHuZX3od80Tke9+mc/ki3WdfmD+8
Mn8A8B5QdtFPaiD42V3xlF/zi3wqL/q1OZuP+dVgBvSXPEpP9Uk9D+dfVqy/s3XQpPYPpvrRX/zL
VF/Q3jc6x44r7ukevObVH93WBY0fTrZht1xD7/74Ae3HN5iVZdRGnPo8UO3O6ArPAFjtwas+KHs7
pUOu1x39xSNL4hT2a+Zm/mTT3etA8cYGMZTcPmKG+UUoYaNj518zz/AYRU7q0p3jKr7hU/DheSuM
8vGs0psVFA5cbWe0cT50q2ANmwftDLHdw5ctSIIsyL7j0VwaJ21whu/7l+plDsczkNwXE/vCkF6m
uzZE+YbruTOfH+ngdYRX1e353hjGn1Nfj8qzGtFb6jYv5ufkKkfSLckuJmPpqt8xIKMkkp/3R+0R
ipk/n4xrxUkomk/JpTzvt9gffPVOC5Tm3uTV9CQ7WJRf1wDLcob3eswHf3ZMW+L7PxBoOB+fS/sr
bkgeBqo2+WB38MTT6Cr2tx85v7+4zEleGzu42jibXbm8kzdE2mm55OEc5Cys5q0LR1yWNH8GnW/T
o+1RBXBoi1Ft2nQYj8I5eWPEua3zodtilDm7g1UWF/eNNfyiBjyUq3CuL7tPas0DsO9NZ+u+dDT+
V9youPimZz6qBKoBzlcMPTnQXMpLLr50XunRaG7XkXC3nY6/W163L8mdntjEOnhwOrnX+KnHFIi6
sPHUgDSfR/u73Tqy299GhwYSR/d6d3HoBzljae4oduYX/mLTmIxr1MRWM3j039uT/SNhR5hdVn17
detIczHggh8W5byqC8XHLswd49n4nLg9wy/71PPuaNAigR1IYBjnfDQQ9G78aEQQ+m05EMKWN0lP
7UviTs4/n0Zk6v5ce/7vLfMv8v/FyGBzoGK8dp5+3dnKwJ8Hgj26XQjuQuCZ9O7u9y4NaG7CrZwc
45LyJFDKcnMWviu4T+DK/cnT+DLjbrziKO9vXmV/q53aoXPPTp04mLmThksd5rSF03liGuKx6h9T
llS7u7rvZqAHs8/WjPFX7gPrZFfkrOGXi30Mm2OT5AcujTQO1sPezG/T/+r3kXmKWah632Qpj72S
KSy+T6cyOt5wCHXGmOhUt9Xv+Cpl0ey8gX8Tx5izGdCxatPz+PMbxccxnocQSif/h6weFY8wu6IO
WxGLISHzZ/JocVY+7PHmnUcHFoNldP/rg+QECqjHWQxS13RLd2dUUpwI1CuAV4fj2+vEp5MZPhyJ
+cjFjZvGJq74rF58cuaG33zkz7w/91W2eyf2dE8MRh+pjCe5lZfxT3eIKk68H7ebMSXcly/Q0ryO
S9p+8Fic1mUCfsGtKnmKEzt9Gc4dY4dSkUvXl4Nbq6NHtIU6WFawdq5+zeO0GKaWjweWhAcalq0B
qiFiFQa6K3qzy3nN3pzDku342XHP8CzgYSY+RLqQNgc2RoxumQhwlpiNTLoI8b1/DOXGs/g9Mhj8
kZrPQGpJu5BKcGEORMfHOUKl0Z/OW8hKwNPbGC3cIF4h2MfQwxOZm1dH+yfzCnuG2zFw1XS8+8QT
QRy0lzQaTt0xUF09EO6OJ224W4gtLgMW13u/D0qvd54w4eIzbAy42vlBIdG2uNyUVaFgzh73Anwc
Fw3x7edNHrl4DjyMHpmNgz5dKo0MWC4nlM9joId6OLIrZy69zaFwZg06C/dLOITkBPzjb6lEeccc
Af/hpT8HpsRWsXChudMGPa1pEeaY/DXZM5h5x5CoL6xNYXmMZFYXkSGWsnjEXh+M3GLiDgcZmzN4
+6f9UxodlQs3xWiuCSFDoOZnqzcY32ow0lzAyBPZlbsv4GGj3kceznfSYAkFZvExUnEaDzDe8wFD
+mHsLGcrwoEnOKbDyEtAXdgKK/DsYUzkpoS6LNGOEKbR+FVlGbYux1pVBhO3VGZIHx91sjOXbneu
feFPQMJgCQTi5HFHA6bUg/myPKg31jSeNfCha+Ue97vlYqjXhoS/Lu9mF+7CE8Hu1yFG8nuuow7K
4344Ga/Z+PwNK4IZLDyX5Sbx28fCr/A7bTQxE2LWItJJzsxGwbwgjBYD86p91Zm+4sMWmGwxKAfd
9kMIGpa1ht+ZvOaVEUDUL/NJaAVkDTYZ0lTF+cuWbfgyT6qMiF8dwrYQUYbb+hafEy8DFgLTgxLi
Esw5JTd59LmxrngC0MRTFX+O8NWXWLGOneeYrZsjHcuQyKNmpjoK8WfLR0d6eBlwDmEfofbjkLG0
Y5eKuCf52Ess/NrPXY9LmS8pscVsr7ZkF4/pt+Z23OrupHGhJbeB1ZOft55FSA5f5DkmxG7vqqAj
UEldhfWJysx516/1XfWwfV/DI1AYiWzo0g77kJWDqR4HEi+zbhYd+GdOJR7YqKC4JidkoLmPMscF
9+DjrXBChxWU2wWDy/SOLpjrcB2+4wRub74VQM5yCIKQKbwgGwuykGvxqRA6tEz4DDA7dZegc1Y7
w9pxtsmQEiU1QetnIVl+XkU04uYcKTK7cnqioiPsEjifdE56/PNHW/wG84Izg+W03hG3tB4PyN+u
02296E7uY5iEC6MVjARqK4oOe+DtZQ+fOC+OlNixbm2oBLvXEbIXjhi1Z+0WPyMoGPlCfDJeOv0F
6QNZLQ5uKVJ1uwpMjhJaQMWeU4CdcVswYfP055nFJBrPcdS8cH8ZKJS87iZOIfVZvl8EUkp29qJG
MhGc8q5+M5/V+yzg9vDa/CnhcvTP2Xd8T876fRVAuferws7QFCD7dJIHRIoe+eaALZIw84hDpd3W
vCQQvI7PWREpJnw75rxUOaWNutHFZnMMEbzYWsA37M4Z7Hti048asQUJNq+4ZJek4VwD1CtYfGQu
PP+h/FC7sEaKElnvGk2+/Non+SlGy8Q44YvmmRcT8x2PF58iH6NfsuoSI9nkHjbRcQ6zfj43izek
SeVDXc/CO+EpA1AYLnE4uKadPFPNl6MMKXKQ+o1Tu/lnyvDu15WHGH9d3MVfvQ+qziwKvQ0Pj5nI
NRqO4am2buuMrsFtGbsj/9vcIwylgcemxMKkosuGP0FPTIV7EmcujpdkLAPZx0CJ726H0OLHwLJK
wz3KryXjcuSvVZRFvZfeds1ff8AY8WL+3BHdAiZZOX51/IWS94fwxjX+vArboqckFB5kX/fxWuQy
RuLkfLCTb+VjeduS4H+xd17LcSRpln6Vtr3eoIUWF3OTGamhFQnehIEgGFrrePr9PMFqJpIo5LJn
d6zHdq2rWSwCoGd4uP/y/OfoyxznJsI6giDMmseZLtYkoufWgtOOWfeX0SJ1GWRhLXkJFwmBZ7bC
5/DiOLvzp2au4Wj58HNxaQpWLwi7RdAdLkWwLQ73tJ3m9z+ilYhnxXaJFKSZkUKzyIiLLubyZwkb
RUF/i9DMjPosPo8wes6/MUBUUGcRBononESAkXj+3bNlDX7Rwv4z808kLaI6aUeDhJhaYW53idwq
PhXOBPEcbDpp6ApIBh8WUAYfpJh7GHkRDiL6RagbLexleZdj/J1NskIDda+RCiM/34n7nQ+XBg+g
r50t5+iu3LBfOCWmsh6mJXqbGGUb3xstupW9Lsg2cKQrUX9pVoEwwwuxy6QAGGXCgrMOpMePmohR
WhYsFC16fAuBy4wf4AMTSC2DjbwNL2iLCB8HCmWpzshAdHfgYUDELIoXUm08jEgXJaKKj+NvRoLe
TWO1Y+EHcHVhOuY0NQhSiTRTGoQUlvDri+/EKQsk8EZ8SAYoCE9usTCcCeQVJJ3cbxtLVRI+Obg6
iBYIVCbXXydXIt4aNnQRqXAEGDjqU9SSiExn06V3751759WZc1lt1EW3gaqdCodDxFrPqTERVPdb
g5pR/ZDcjQt/3Ww84r1+bmKxmagVhZp1uq3Pk2W3g4+C/zMFKpzGebMzN8Iitkv7thNpG5+w+zx8
HmZXFk4oXdX3wK8u6/Potn4RbkC5E/4tpXgTL4y1MstxAfW1tRtmzx2XG6rmvalyZuAdcf3Yebwd
PGVYB2PNsO3ElylLY4JpWs0jN2BGjjhT+BXbrXYS1hDk1xZ6bAJf6kdu0WC0o2XG5lFYokgnXMpE
YtkTorL+nMrJfFyCpiTPqEXQuhROiaGEZe9iJvgeEaN518NSRDcGhQai5pn6MLkiNhDlO3UBFQqG
TGwEvnQlrcxl7k77x0EAnaCwxEzxRmrciI53zjfTNtOua5PrPsspZXVY9GbWE0ljyQcaRauWAhFj
yrc8OmaA8dVF9yBdQxGGPRgW2hY42YY+8qpb45hXI/YSKN4qIs8KlxGxkr0aiH+qpYgjURchQhQx
NtkCzwCABGbTS+eqOJc/R9cgoUKZUC8677newogg3ODP5ylBWAFjGtGd5VauOJM9v69ItXaA8Jf3
TN/O2001Y34VG5FcD+Y82FbCgKxFaktyzZ3teY8E5jMu4KUIEVviHxHiaYsSsWVog7bJAp2TuQgM
Bzau3eBasSUFVkOEdJBiiUoOQV2hnYmkxOI+RnvLhR07856TC/+qdwdskig5wOeOpUqIZz++rcwq
/s1tPcIfACM24iSwrXPvRbnUtw4AOOJk4r17+Wa6hRwVEbLl5IpA1sY0itBSWWZXUDlTZW4ejU14
a1zlO6pq19Nzcsaf/2CUd6mt8fELe4tQ0TK49Kgfi+jBu0Ii4xYI1U5ZadvpR059k17efFqoVDnH
ZbgxCQybMxJowhhS401HSEwSt6zW42VCrGFeVTvrftpS33PrDU5zEW9zjkh4lp7VpJjnjzhHTL8r
X8QYvGmxyCi6qFfqY7NNz/BCBLQqvsxbwtZJIE42uq43zrXtu/0zIrflplyiz75zLpMN9h0rTvmc
ypt2qV7UO2tD6r0QCX60cl6h8v9lUJ9/Q0IKwxKAeQazxGwZpA+aSVfj77s391nYvHz/x23z1LzU
/zgPabL8A45/xi8y/6+WzmEH592//rWbI1nGJ0ibFcNRFBs+Roh3/wn7Mc1PJhMYgvAZRss37Rz7
E4AeYIWmo0EWqgmK2r/m2uRPVIxkHkbWDNWG0hmVnyOgz0fAH+VtcUp3IMhQBLDIhPMCxaA9Luig
2Ku2oHphJ/Mfyw410g7WqRulji6KetpJZfnSF0xfTtMtqNRxFdv6PNLTRWOXxK6Rgl3OtO8HW/1O
2flt0fnn57EFnon+lyofS5L0VaNL49j5j1gEWG99QJT7X2KAja4UA+5IW/nzx2sqb4f72EKYrSFG
h/yAlpvNsOHbijct+wy8eaihH0axQQGen/bVA8xUJdrWdParctDnGaiSeZlBblgrJ8ze26aaDpUp
nBoWWATDNES79qi5lgZZy5YO9o2s+hupLWgFNbo2L8Br68ZVBAYDhqzw2ZqS7PW2/y3w6/eVQZHp
nDKZ96/wv7dPXtV+oEAIod2oJt1szQIZ04NxRXC7u3Xqflnr5q2hFGukjB5PbPpejuoXvpEjzBtG
b50XDfYNdtmjtaNON7K0CtJr5heIGuPZ+fnXDeUzkWWRmp8ZFw7dm2aNoNLG3IQrc0PetrEuSBKp
AcJ8RLYq/lx8HzDjdbZuZlegZvmts1AxtiI+N/nG527+fAWTxlqmq+UQG1h8OfrWP45XFOxXw/Vw
Y5z7m2KhXEwX/plzP1z3Vzndmit1A6aZmIG+1MxaVIvnK/7S5+eG3wLld9knPPA15SnqDtSXCcV7
foekAbXRypUpEuUUGbtltUx/UM6kBkNZl4KnaBztC0sWvMff5QtlM94Ml8OltEt3lGnPKMWv5dVI
KVJUVmlUUgWp9n+/vTCoZFM1WU9X+oVGBYu6NyH8j/UOOUqyBArbfAyHIjO9UMpdlOZEtYVeFnUv
pMEugpVzV69hHDlxiC2sUvHb+1RlZGsYmNc4T2/PEsTTjVcaUnK9dC/pTCo7BF1X/nUHAmquEVpC
GYzCsD4T2bi/oPqwEHE0xO/rcCE6gf4+y35ZXWxHgh2Kiii5rn1Sm5HMicBpIeIfog62HElkl24y
CdTsmjptBJJtlt1Df0axgP92RSHOJykUP7s+cWV00f86ek4mxuFLYQALI6wJk3pgMgs9hTO909Lr
IXEIFI3e3kJGHG0cZKT7MKjdfIxAQfv2t0ZuyrPXXyBrDdqU+p74o3rsHzO/q1dlitpIAZpnEaJk
NVeGQp/bXe4UMxPI3sZTCIbVIQdjxS8QZT0HauHPrZYbCnCYHJO5aExEpu8apb/0skjeely8rePX
P3/JcrOYTZ5PhvnPP9t/Hzrgp6I346012d9owTzsqDg2McV9tDMeaORoDKvoWteVLeS4Z3oW3ERN
cIbEitQ0twiCuXRFIAxQzlVjuq1DyHrR4/SdxVSXc3XaRvJ3P9DOMr2/s1DFhmTjurTCrRI7zJY1
n9t8QPMVnF/2LdT7R8Z81/lAzjJWEBq2F05urkLlwVYmyoaacwWTwqosoN31poBiEuXkdjiDPGYZ
6aCmdW+RB5dGTIm8oablw5hvmfPG7NYJXJKOLLu63uwYurrUgJsqZXKjZdltL8aBGLg4YQ3fuqD9
1gHlBchksXUY3KOmaxrZraOqaXAtx/iaJrKAsKn6rAf52ljM1DUrxUAL1lwOvtOdWFzE1gcHmjfG
C8MFWpDEODiDI/dje70xDoxALgwDuF3p9MxfTT2Q8kqbFky5NDeFHiy0OrJOmIyj8yLCMpyfwoQ+
I/4Kcxdvb5LRI/Az9MZ0ie7TS5wyFBV0JXMEvnrp+TUtg0YjsXYKYA5RraxObPnb1W2ZMRgHNm+b
a6zDJWIc9ecKvfX8rDXku1KJGY/T/ZuIYtZOaWsZaSYpWWoaW90Y+Xle5JtwCtvz2MiXnZLCgWRq
56aePekw9zPbBy+0PxTPBRPMd6lVRSeYfN7/pJBUwPAi8N7iBR5YnMyWwzwhgLhrlfARIgtjnsoy
GaNm7WC/fWxjZsbCMnOTKTkl1bmXaPh1OKDRs9gaHSJxDiW48GOdRaVPK1tt2vw6yVo36XuYi7pp
s3RDq0hXAUjAWavCEprGUPynIeR6qZXdj1nS7vwMuExftg5wRSx+FTS7Tle+ID/QXzcwZq8qJAnm
+/804SBZGHo/CsGPcIWoyH0Lx9eFZsiXdqkDhmgK715vLiYgrGeRv3WsoLvN0aOfM7DDEKLOIF8w
GOTkfdZt0SKQ3SmrmxvL94DrdQZaWtr9/vz8n06U/vvB28iVhGX/+wTJhcwoh6fv7il+qYMwfTrM
hl6Hk/n5n3g2TfnEcAMQNPg4hKQNxuUnnk18BYY+VSbkFQQd3P6feDYNJRxB2ceYFzR9xKcc+J8J
kPiSht2wGYiB30No5PxJ+iNM26/TbYFkI+BWSQxlCw5B2T6yARDoQzJrJPm1T4Cm3w9yhRI0WjYW
BSIm3/LKn0OOMbcSTBMd4Yy55IOdu3pd6h/MriIKljX1f/yPY66+3z7BkeGH3yDWoFHNr8vCY+Ro
mNVoZuewXPXn48aAFc4ur8P2a2o2uCYFnbTvf36M//eAmv+ZAaB/w6qAwgkyyfwO3tdv7DW7J+bs
wvjwfP/6sdcDbtmfLLQhAFUT1CDKKGCZrwecr+hwQePRDVthqkZUHf464CoH3CT3h7pSJYcXLvev
Ay7uixCfgYtPVCyQEP6TA669pct6RZ+QZ6lHJ9uzmBrL69Fb+Ul/XjMbP5Olupsz4fEt7pKVrwIJ
0QVOrkXPxdqECnPqZrrN49tSom/kK9e9j3h21KGJgLLCk68iuG0lKoG3Hcco+inZakpg4u5TdTck
cLbwG4KE7EtsqkvHuW46CF0D+8xSqlUMHcykt/dKPOmzMrmampLeqh0Fcyu+hIIYcsmenqg+Mrt6
oxrBd+Z/GA6yyKv0+j6Osucy1Ta+A8p8CKL8jG29MJX6DI4ceFvsSijPQzJeBeXSxylGrTQQN6go
lfhAwmVuleKMNjOtycJpBPGjX79IVXHjJP3Ka2h9FTHJShHu+r753PnU8kdzXQbfLdg8pIw5HVm2
bidvgmD+ixf8oGjC5J39pUe/YW4N4edQuSw1o1jobQelRUMbKb+vdPW7ETHyDTnfNUNUixEqAAe1
h7s4tdXzyojlLWJ5l7AISYvaT6iRZ4UOD3vzleEjEFqwEC/g3X5IC+NisrR+a5pG8QV+euBvadSt
GmaqvnYRPPzqwCRoUzGtYoV5TfJgQETt+SakNoOtLiLIxFfA9XXyram2r6ZeKS9asxRZBvFK3MPz
GelL+MXLHfzo+cvohQU0X2p4b+ZTtFZy+YzpK8vNu7FDlN5b/teaoH9f48Jl/Hs3evUkJaH0HIRP
Ul2379gYfvqnjWF4UDUFkywpguBzxUn8tDHOJ8wYimzKT5arAycKly2EcRZzhcz1veLF/7IxDA9S
fOFLCn4UPPuf2Rgw5Ide9BfCTdieg7jUUUciXghQGXjQw5VnOgi2SSHoJnWqvjoMD88GFc0CQ+rT
tZyH6HFriDl4Y0hrQ03UYgPUdJrFth0+WV1FmisP/oOh58bWn5IvUV9/Hdqyhm3FoiyXpXdm1XGd
7IqBH5oFMyNIR2Qvi4LJJ4n2YxAlqyR2tkGQWDeBNlDRyhnpWeW1fSnB4H2WOE38YMSx/gVeTB2G
izFsZx0f/rzMkq/QU9lze2Lio/YKb6mrEvLtmnGrGE/wN1XzThkJN8MacFVJOVDta1ep6+icgDw/
z7xgXOeFN8yVCj2RPM34lAgyAHmDZfbZCDMPHYZKYW6Q2ZSzfjTNrz7eZOvHk7UoSquEFZhh5LEe
07MmyQkCMi1hrC/28hct0vN1hNYT4hhWtSvGLHue0PtcVpPp33nQqj1YjWISbMsQm8dxtZUoSK8z
P9Suy3zUFvTApmWSxO02UBjyVqwRE4/SDf0qEi2mME1lblqZc2tW9tTPvAaeLZXp8xmFS/+iF5we
GXpTG8/waPHBhvFcQ/pnzyLOVkJlRy5Rgqr6bclmQhokmwvDQapM17MGXpchic6pLhfn8D1lV7FX
ZWsvhEyEUbxGXgZm3K60CtEJvTHVdRHJ0YVpV93nNuyKeS551o0ZBc4leqHSWcYM7v2Yi1Ge3ABz
GJSCiCJNLqcijy8cNHWYctSRl/HUzIW8vTPh7/A8WEEA//Z5EJy3jD+SX3dAmkypcaHDzWcDY6gz
3Z4U7HwJgT7KCSM5YCXXsy5E92bQsIZQodWOPT70nRZ984OqgP6ou0ZJE1hqhftjCNO+RKsOiZKo
ATzX8Lo0NaRLM9YvRuoBSdThf7UC9Se70R9lIv+ZEO7f135SQvx7+3n7lPnvWE1+5p9WU2cgBkCu
yQCU6JX802oSsyFlhva1TBFF1D5+RWbKJ902aa9Q3qPFsu8F/GU1lU8UNSlvksaIAW7F+aPIbF/V
/5V7/LKaR5FZT6WJaD4E/6UOX7qwBWTnN8wDV56yin16DmSz6cIwQ0YMJjhJCqag0dGA3KH1Yf7n
adp54SfJWSJpvVuOEZifNE+BMmRfYWNUZp0uT9vSLtKnyve6TSh56VIxpmYxEKzC1Qb306C3/nxi
eBIUXQ1ZURQb+PrwuUwsYMG+WlxgLLoEKR2mmpweOjMZ/mkYQ8NlUcYM+FmV2X8b+0betlQd5zoE
fdusRFigajtCQaLebWF2+sJG5mBJGK6CYEl1Zk7lPOJmGrIy6wfbvHYQDJ0NVm4+lCESJfD+FZCh
yIDb+il3s7bHXygejWqH7ouZTQORqqHOuq74LEVOc4tqByRDajk+hM6AYlQYjC/0G9qlU1nAZeys
n2dyYs7VWoNoOo6YO8iZRzeT4ockK4iKdYRBTFbxcczWUma5hag1agL2KMfz1lDArcP/decn6HUi
i9wC+LDCdg4RxU2iG8Ei0LLzfmodHgL9xXWLPOVaUit0D5sJhFKDnm4S+daNnaF8Zub9dG6oY+dK
TQXFRkiHJbZyaYn2Zb2FOg7ZHPWLPcTBQqkDkCd6W8+LRmYixNOT5Ygg2zabTNCyzHZbSwTFgOr2
w11QRit7GKFvz2OguXp1vieZMxh7nydeJ60TfzhL2e+VZkFODMXh3QR/stlH3gaBCaBlrQGoE0GZ
mV+gaFN2loS6+eCvUe26Tk2tnaVhX53BohXDrd4wI1rXAI6axPlaaw1QAiiZt1TAvJk+5TDPenLx
0MGFftt1SBkHfmtBmW2bQCK0xiMIhaso6QdgXENYPbRt3a6sqWdySzLTtZOqyee9Xfj/BpLk8AMD
efZUNMFT8o6N5MdebaQtf1JJQanrQZUqAsHDyJI+DkX8n4ysWLt/Zq/yJ+hxKN1SriY0wBT+yl7l
T6IdDjOdiBloKxp/ZiNF9ePYRtIHPtYwRC1Gg5amlFaqAgGTVhewptnxNotDJHBB8BRD8JhxbPRR
eRyo76Cg1ENCWGyMjvzHi1MIF7T8UUHKuk6HRzP3v4wg19p4a6tfg7Fm2qC9VitoOynn/vDS6U5S
xy/B1N81SpShbDa5k1xnM70pzLlfh4wSacFF7vmbAU2ivIqCpdM4Fy3UKyhExaukgJUmsFBNKMZ6
2Uvjkx4I8d2cCAtC0qmoZpnSEqgmPxwU0Pw8PPO68WvSKGtq69NsUu7U2nTmGhoAc9OW0aQxRJQC
x1x34yvVl6A2n4dGfxzl8KV1AuLntoTKTP0cddO6hYe2bexvSUneqwl9eG+wIImyLiM7cWtm4fIi
uB0wxbMa/cm6K+Esi3o3JzfJE+XO99FmHI3qpdb6myT3GP3KF1nQANRyrtWBwq89wQaUp/n56IDB
DQM0k/0MjJAamMux7C5kIZVlp+Blw9D/XgBhgJBmcgNdNGBCGqIScT6CT4TOILWYi9b4O2aVcmNg
NOZGAu1GZzbX9pQzOGAy1h0rGzPWVpJsBfexg/Br6DxWngFHh0rP0KouslC2F0MRO+4EQ8ICggbm
Cc1m7Y8x+bHc3FlT0y8h6O8AIiKosyrhVV2FbTicBQbUgmUdr+QOJvPRabvLya+M74Nd+rNIew6G
0l5jf5FFR3AUWRsPLHMHPrGQr5wa1YZCbUKY83ywkmOZIc+YgP7x1HKtxzZ5SRObP4I4X3TR6Fz8
P2/JPq41z8eiautDEya+/9V4aYxK2zZFYAwNidg+VntNizXqa3vJFcAcOvIWAkbyV+nN+GRScSPA
QMXWoFpN0vpXgLcfvdaBQsBDbSH6+kez0upb22WpBmSjNlq5NjVuCsmO+PpBdpw7eqfUXghEGsXu
apY4falAJouU3xzumPa2MrruWoor5cwpdO8bxBrQxuS6Un0bIoQVCLFqFbEMHYITZeihoZPs5gn1
ueIL9MuwqJWtYgGZjpqimltdGGTLDB5NfXngMt4pULNTBxZYPIUlgwAR9XYEscFpvH2KqqCMKFeS
MjeUkQmBsAKSXkcGHUKdlBU6nzoFzhi1j3++LKAUpElBOoHQOdo8ZygM8l9HmY8QT9KqdXk0csz0
chqmbdF1531l1idq8W8BDK+PerimaBYcvLABvSitaMSaMhhfrzCYw/bg1i/VE7QM+47qL7f2uhK7
qatAuATe6CgFkOHOCaUiImlEy7cj6oUsGhMTi+A/66S7ZnT0XQqHKqDwtoS3TyIiHqaWMYkh9M2d
JOXoOBhy3826WDVCeMM18tg+bBkNyFXlSTZSuEwHbWoBhyROflVoNTkuCXGcuB+/qf01Oz4iiskk
o0iyRMfmqAyktJmuZnk0zSE1nhI6cnSD5r2HyJGDVAXKcUYAIaiXtdawCIrOKQlKU6Q8namg2df3
BiicvlPOPS+b+mWltFDXNugSvQQ6/LOzeDTho5QsyYOhVPBrwOFUSD3UL+IZVfG4EIrGG2TaPfhH
2oT9sOHtBkMktqkXG+b4/STq2IwvZBpFn2S/t7XY5lBseBmPPkPD+/fQow28QCPKA9ys27480woA
AG4XpPrLCJ0NJOLYjnyLYmmOZx3aoXTtNpdcZZqGH/pQ+D26JuR1FLX1Ht+OJOKPuAgnaQZhJtXm
RpWY5elUTy/nhdZ5AwqVvR6d1UE18JejldLM07qCZEkrI5OBYF0jzIDVToWpREFmdTaMxNFurCp+
dIv/2pZ+NCwiBXWmbZ9F3lwxJ0RdKFyr9GPLdPiMJGAezmMQBkil+O1NkKf63Rhr3WNpFLJ8Figo
MFzJvkMg0HhJepMmTb6BmHzslsZU99N3A03EaQEVb8gEkOUM8IwTZSGa3Eshg2BoFt7kdj7588Ac
IcUL68bzV2YS08FP9Ejw7DRCv9luEAKdt22ldK7t10xTof0OIt0PYyTlZcpUiPiO6rLOGnVhwOkE
K1TdwRMDs5oRz3vJ6O9Ub6y2qhym6Yqf4oSYVuurc0YApg4ORaO+NU3JhzjI89UfgTc4MN7onfaS
h5Aqu2WkauD64q59ov0CdaKCfBwkSLzoxC9TxpeinDLagIRYNJeAkbhD15XVLuWtAWSi2DQuPBiJ
EI2m3CbKkSa9gzYvv6CA2iD1WsJIbwqzbQoDjr4otjwTZj1HQzbgaGLsPWH2a+EA4GVrbv9nCidk
3JQVXPSOBJzNL8zF4Mshz+agIEUwNUjg4GqZcqpmxs4d1L20Uk7d5GNbD6qJFMAy6cvqXGni+kMD
2NMq7QOLrZxU6zLT0u82ql1IdTQOZig8G9oKr6SqP4qWGqjT1CiYmmdQYDGL5Hc3yFmuS5qmH38o
vPtb48JnEuwl9IdtE4d6ZCp/bUxYWzyxun94O6bMZuz3xNjvT9JIkHKVYtsgRXVeP8P/hfzxv1u3
X1Ew1n9fYtvAYH0Ye+2//TX4MkV7QZUNIb/BW6G89ld1TUexAzYJnLeBTg/wYvzoX8GXQ7OUdAyk
qyOLHyea+Bl8QVSDQhflVp2Qaf9jf5I5ipN64GA1FE5NWTQ9BBQNhPWRS8omBKWiUlUXKALAFt7V
argLwBB568HuNKbucljf1mrmQ9Z64hYdRRH7pYkv0SxBoofC0dGBzcopDGPdk2kGhpErZdF41+sd
c/WdHGQn1jp+TBPkMF1sAOaUJcni2enDC9sh12ugcMakcp8C1q3Ry+yrYTklvvlZKZviIvCj/uzg
BFy9buIhYuHdNRUBZjdVEnz9aGsNKYa6N7UY/9MhlrO0oQTbF/ifpSKWLuKyuKGHoJ9YU/ydh69T
PCcNK0WnyU5RQtQiDp/TaBtLrnVndPUCJkf6E5F2GY8g2WZSNiS3KRzD1x8/5XsrkjkgL6Pq4KKP
2+f9WE9VEuQM9vUl3P5yGe1MCz5mudT6Bzrp7eqP1wN6t2/6c1ztvf7MQexZJ1FN/6Fkvk9DYq+D
8g9djQuUGMKNJqv9CeDdO+/QQT8ACLYB8h3cy9v9RL24DsMBojo5LkG4DOOlIiXnYdpKMzMz1pod
3H78eG87hHQgHSAN5F0gJKif68fhPD1r34bmb3RD1byvu8jZGtOYntjD9xYxAfJQ1wfTB5Pp26dS
pQEQUl2N7uQp9M/qHlIuWBxte/Pxw/y+exZnAlgHSSSyRPJRblIymSCbmjK6fl9Bg2xWaQdG1MxV
f9lKDBssILYLiGkjSk/GiWj7eG3MqijKQdeqAX8CG3X0jGmUZmVQTW7XjdK884vmXgk6eenVSjnz
w4wp1YyNPmFnjndWrOqICQndBNir0y9+c/+mePIs8E+Ti7a6l7q6CQslHJ6KPy0/3trfFsKSYbth
9FM4K1CZvV2okcwqDyxjchsLPEcfBNm1msrlCYXU91ZxDKTUQDQK1NeRCbMQiEkkI5AJbZTxaxw5
te0aTEKYf3jNLNTEKK9SCOVGi4XePk1XmoUf5d7kGq0Zf9exqQvZUNJL2UzbXYYnmUe2D0Xkx3t4
NM4Czx9TFZAGM9aDW5ZBhbxd1m69xEeRpKO5uUJCaYaYEfpBK1PV1jV6nH3kIJPRrmTt1DH57XDq
ps37g0hYR3eXO/J2Yb0dawnVVPi5LI0ed6yhqmPnMLrZGa0gX89D6CRGpbn6+IGPPS6KLsBiFUiN
DTjutOOwlb5111Mnll3PrkZzIWDLXotgzVgO8yTLpfD84/V+Oz6shxiggOPK3P5jb4TgWS+XniS7
flUqbmLm+dpz4ujEVTj2QOgNCl5ohbSaViOdubebaXUKdxqxTrcIR2M3hBZ6B2M2URKVSKOHcDrh
8X7bRdYDMKJiXeQ9fv/telKl5/0wBbarBQ4sKJUzwBUc9PDKhw3u4sQh/W0PWW0/eQYWiQG54wpI
qw9pEzIX5NaWHG+qxmb4NhiqEyRm7z0T2rZspAHEFFD222cqkLAxpMlmutsrrOdMzvNnHVWYepaQ
zLkfn4r31wKRyp2zLOgb366FHhg1q8QUvMcetG59HZ5D9Bhup24YTxz4dzdPAGPJiZgt3I+8HwQL
voVcjjmxeaofFTubFup8stL6T62keEVcKjgjicoBGb19ILU2nL6NYkjWrC6/67Ii2qZ+lJ14Re8d
88NVjl6RmWplLXTk3NRU4SiL2KxRawN3CnxmyaUguf/4NR0DboWOJ48FCbsqEg3jeEypknQPQVk2
rzKb/r4oovC2pz+wi8MxXiqRuQe9qEs7ZoQG8U90UbsWBkW1pV0Zo7Pmd/EJeP9vZlN8IuIwMM/i
6ChHTi+IC8saobl2rbpLl5KiVGe08a0lWPZgXsntd7mv1IePt+GorPu6CwbVCzIuitQCtXoYUbdp
NuVDqljuwHDgTGYIY+UkUrpKrFZ68LX8Bvm3/rxJBmv98cLvXhMx5YhoowBfHPnEoPJGS0oNi9pW
p60VpEYWYYvmYRLK1oms4ah08PMZfy11lDXY2ZSE/cQztkFP1ydQbtQWtpcgMyAz0NK1XcvTbYkM
1jLXwC19/Jzv3lFqvEJ7TAzXHi2eg3+insxLraKeIqczaauxdrJ/xej8WuW4OoJ4qhn0nWW5EMsP
O72l6ZihQTU3Cr06Ecy8+0DCZGMRgMBoRw+UTL1UEjnx4lSnW2WWlX9lcO1UovDuuUQgAb+KbrV2
nChI1OEMP2LbBjCsW0ebrG3n9f7ngdnlp1wxsi35vLFiKEQ9sZXvr2wbuCUY5Tk1b29EYGcyCGZW
TvpYYeCwBO9syqG0NNo82A6lXsHsH07Lvuri5z8/K4S8BIlcCaDfR4nLFMrUs6WOpbUQnDHQxG2I
kPUJy/fezTtc5cjMjFbdy1o9wclSKChVSrk+L5WaybnBaV/blH87VvzeWTlc6sh1NGg6IbjOzcus
rt5EZQQpZtOeqle+5zroDwkVaIfSoOjkHdowK5PrvFB5IJqwjquoOrqKqPS4Ct2waDbZeX3iiLy7
gwcLHrl4WatkWscqPHBmkjxnoAbBTybhQ9232r9w2yhfgbMQkoXo3L59ttL29XZwcItdVWnPVtWN
m6ofmhMu/r0HoppCH1TGy+v7kd6DQKKs9aD0De50rDsga2VkEFWQVktEFILFx2f83aVUBoGY+CPg
046ORBXIflDkEVyumWDpSlFds6j9r1svaE5Esu+dPpvSjUK6SvH4+FzQbpgqkgLLbdAcnstFydix
ZPzUxPmjMw6bBC6bWrlGEPv2DdlODOy68qnK0ylcMudenI15324+3rb3n+XXKkdWaYxr8hiJNzRW
EVbe7+Bm0/L0X1rFhjucrJuUWLy8w3PgMWE4dNi+vJysWT0O6kyJESf882dxZBJEQXEA48WRB4k7
b9KnlGchU0ZRRvVTbLt2qjrzzkGj6IrXZb7DMBHxevsstWq0bdQXcPNHEYPU1UA/Ecy5AUuP5/nO
iXv6+2qiCIS2Eik3qeee5OBg5ybENtvYo63E+JscLlEQN0uiyF6WNnKOOM2JkOb342DAkSGgqzKd
Vl7V24dT1BBgIpqtrlSlMKOPFuTZvq3NPn5R7zwU8FgRjtL0FwX0t6vUdis4IWTVzZsygYzGKrRq
BpqwoxnO8E/8x+eCKSmNOgXFNJhQjov1XVoSUtDMdPNQNr5T4EJhcMyG/lQ5Zv+5D8vINAU0ogrw
IqqgV9GPYs9CUZWxMGzDnbox7r95WWmW1kKxJHncxM7YANy3a12LP+ujpQOg6rQe2H+qAuWPVI9c
glyAr9xQ9FbDZU5yXi4dJZZpj3m2AzUsxyRDbxPQEvypdUczvOuUSlv96esBFsHEIoECju+33Nmv
wJA0lUa+0HJnlwyndT5wNx0VzyHO8puPVzv2sjaU/wiyU4Qg3eT6Hjk93thE3mPA+Uj3NKWFLcWP
bRnkievzc1DC2YMX/eGtYk1HtZleQTWGRY8rWG3tM/Cc6Q7aT5Nj74qegXlKSZoUuXGbwZ788SMe
3ypanhrjeUInQyGfPs50DSccSifuPQo6gUUhQjb1x8rs1BNW9vedFCgaAfpgH1GBOvIYkp1VUd4E
nislVoleSlJYL2OKtIpveMVXiAiU3v3TB2N+UPyDj6cmccyBRyW4p1aswmTe9NW6qDNo+PraPrF9
4vpgEQ5vFukcfz1D/HhEaqr7KcQDM1hXfZ3RBcoXPYKRqDnIplQiX0rwchOq4AeWfikPoDNGr/3C
mE7vBq0aXyaIk1z6nTYAcAkmLZxZo5PB3JGjrVRGsfcE5kBCbkYCmIw1zL9MsQ+UQ0FaEpQxsFEP
ksjI06BMSx3vQkmJzE0z7a8IdBOkYKm8PART2SwAX0S3qi3XN5LqlHCuMDnu70CrCEVcVMDcgdgq
WI8IKqPppyjjRWZVBigUM0zvjKbtV5oX6hsZsTKUeK3IYEjQgfrYK8cLSS1fClUKwT+2E6S2XqB8
T6MS1BJESl+V0al3RW0l0JMquFUpr4I7rUWV19LAVXp8EhD5IFt0Y/wWD4zszFp9bG4HJ8lByHRj
prpDlCkoIZSSNczAKkQIC/i2D0V03Jv+Qp5Su54VE1JOs8SGOyhs9Glt9qm9Kxvpf7F3JsuRI9e2
/Zc7hwx9MwWiZU8mmUzmBJZZzATgDkcPOBxff1dE1bu6qmfvmWmumUxSsRjBCLifffZeGyR07UWY
cqxL2DOYtgc1tmIfBfNA/eaIldwMvQ2ou7Ex+S8zpaL+pW9zkphiU89Xttj7I5UUpAjGe1MoT2SJ
bOyPiAbyr8JHEcFVEmQygJqgO4Hz3ipL75fvLu6SrRb9NmlJw1Q6AFEg6OBOJ1Fy3/06dRH4O8sJ
Lu9UUxTRQymoZcvwk2wqUwVK5CEPlaBepCqD6N3zag3mIOntr7r1I7KXOiAWYTmJ2nWx0/6oRdPz
xyM+/RtbbXOLm6aYXy2nbrEvDBgJWzZdLSvGIg2JQBCTKCEt/VJbVDpPY8E/uPMGN3yMjJPkN/zY
EXFyo9M+LdfQ7Q7sr1iPCT3Vzn3vzS7s5nroTnlBGfC+x+mPM6PFrOaq3AlvC5uI5o3Tlkv32PPQ
CY6RonXpc5lV1R2apI/epVdakF2mrdrPcaHe3VW8OKVpd6adx2+ucSOVkh2LMN+3ogNQOm2AYFfw
MH9sziSfTDcD65/rEpqoQ7O9ttx8TSMx+Jlv15N5Hkb8dTzNulDvED0x6/RNVWCMabQCpDJVxhQ0
1YY6wF4kwj5oF3pDnZKeE+kbali6rVSHpkqA/7UYgFPZrqPOdD92D9PIvyzTZEYCKmjjqt6J0J1k
1nLumnvRVdJTLy1jDFrLWuRyffPm1eF7pLt2zEQNPiZTqjflCwfkLA6uq7dgHyWiEy8hXiO+2Rrv
XFHtCr9eWkq7hUUjyzRapC94O9wpW4NihIE6xRj1EhlJP52bYfza67gHgzQmVvG9sWXjnWhcIi0R
isKybtp4Gh8tLEoXu9aoxyT1C2OXrDw7lWeVXbEzWWg3XXZJG7VxSlPSwg/GcgSqNgaBsg9jctE7
/CrYiirZgwip8K8cfL6r807bjYBGa+LuKV74Jh3Ktd6eimSLm10eLg17ptUwanl9EX6qfBi9zCJy
RGU5jzHnQEPpyuq31/mSdgVAur1nz7rbxbblxvtylNtXq7BgblheQqwvqkRBcKVey8eqE81GKWPT
YYaz3cdgzXW1m+3eMruWorQLK4i1fOls9MvFWstz5BaRdRNXTvFZDJx+dMa7W7zbDKEM7jNFneBF
FBrQ+5BvP7WQNkQySg0/ls2V0dEXDksWqx2LH+GI0W2n2sJm3Vric6A9vRL8vo4s38PB6rHQ9Vpb
e1b8VnUwnr8eNTawMrMrzJ/UR7YhcO7N7ukR9npza6ZtaTLCSx0s/IgkwL6zRy/Ex+0pd4WKG69i
V4WriM6RdnR4z9mORstnQDk3duvE8mCrKrqTpjJwwiZrpg4jiQic+P5KY3TRJ0BGvGrdaIXORUjN
9WJ+25glyvNCFnw9LGUR3iWy4shago4AuBevzpNLvRrNPcM2ljxly+j3DJjogauT55/Kag4+wnDa
IJNPw8bSaxWJOPkd7rUMYBPPkVb4zq9OVwvQUhV0H7VqQl6UNm2b+qaIosMaOZeu6on+75he9+40
cXQ84x10OSBaYkbZsNUesM88SvJs6vP4Lmdv82lJ0EWpcrT2U9FPIwzengz30SH8SS/BHIV/8CGb
Cix3ve3snY14Udp5ZhlIJIiRcqDJr8WxXAbvuWyFCA5lbyla/XS7frat4BkU00xZ7mas99OBXGcp
dk2x6ijrVOTXKQuixGS2O9LVHvuC++jIp+G7x0908Rfk1MgTPfKmfTmM1oc9+N53XVeowNRhUg/s
KxA21TRKeXRYMJ/GIBpojurXyydK6ShJ7c5N7pxAFDQxd0P+q7f8ldaLQLdRmgx+0EN/JbBwkAgd
LtHOan6MnTokqNZaaBkodyPFI8avYwBS3kqhRYm5fzeSHXibqq2GLq88CYnZ0/18AEWz/txyHtYP
oVvOb/kmKyJlstTf/WiTd3KipTD1q4vhdGoK6FYzz0aiWlOZPLeh3kCuVVZD07EZFcx1NemWFMsK
A621S863xer5AyYq0d7OLDIClm9ytVBuLHpak9qtokGdNxustDS8RO0UnZ2KtbY3UhNB+EdAKNW7
7aOWYuiuuYADGi/eyD7bpoT3r+u4zfiKVVVWr9Ycp5vkOZvVi1dCZYgKT2CodtqHcsklaTIUhoQr
RFUkTBNJYE4UWdqHdmiVk0WJHuZvbs6T/rx0EgSDGXXg/shnI+i3991RPrTNxsI+JV/bGVBmi4YJ
XNRe/7z1wQZgyxvbUvyM3KpqP6fVCnPkR2J09dHX4bJBeJCy3toHHU2zJQ/NbG8FeZG+8EXzjPlU
uzTmBJeA5D6nIrBjqrecAeVFunVApTTvHwg1u9v6kJRKaIVjvZu2dak+q7p05bcIZ2xtk3QMNI8i
Lmw+3zQSx4dOhQYqcVMN+S6Y5EjHQqGm7jF3a3Hj8QuEl0e8ACA2+vUvntfU5kX90BHALMsNHy6l
r0mKo7mlUqTS5a9RFDn5IHftKYTFy3Twgy04Nmwa6kPJgpN2yZn/ZscX2L0HMulyqC78QVOPB1+R
NR0XoXvIESI5GLoXP3x+trWPy846ev206KOlpqndxQOXUkiYgYz3uVr1cy0mP7xdtbS+kS/ne+AX
kQNPfMNRvdcKt2ly6EWwDuyTClKTnqJ4EtOYMJmy4nk51BtUJbugbPY8tyDT3oaB7usdZ0YXv9et
NWAeb6Pqx4IXcMscOXH6bZRSJwc5q4EKzBl1NNObib+sNTXtGe8gUc5yXmV+KNZyLjPPJT9J8Kdx
YJS7S/JS9IYetS4Uwa1VWfRct2W4puwcyw+syd6HEE1bvkIYkP2RkJR4LKkh5xX01USTo9bUUdHg
TtFaQttqplh2fUT16qrMRa+gmsRxgDhOc+w3B9sf4qfGjPVvRyoTYa8eZztdIszCPAdd7e58Ea0v
ddQ1P3kiuq+qcQw1YW4+FMfNEyJKcV2ELFy3kERpMwEBwWXhH5V0509jjS1NV2WMvJl3pjsZQhk0
i8Q+ca+Wcz9FqKFxc5DT8rReQkJp0Dr5L+GGE7NLF3J1780mf60xxxlUun64s5fNAIO3XE7mdqqh
DpDLGm6apuRauIxe1B1qToSDJdGLdp4jPArjEq+jJo6RR6djJZdv7Ra855sBTV8XPwLtEWFXlxfu
h9OY7Hwz/556onU61/zkvF4eHWgmj0M8f5KDoKwrNuJ+LRpeQDUOMd3PQd6OTyXf9ddLb+hvYvzu
fC7DuQHtPveHkIZ3QPNN7DQZR+F4NOj/B5Yq1kHIwuWG3G/q51wv/buw/C8rg1AJu5HbUdph5YxS
00j/iN2argJ73HYEJXpAyqFLtnUuQqBekitwCbB2B+0hf1E6tolIiN65i3PrvImYuguzOq++TeJ1
kwOo/snE93EZ9QfXJNRBs4C8TbgjZCMlxSadbW29dlVjfShfQvfrZsrW3MF/HVy9PC+xcineojC5
IZ3DEEodK7VTgun18mcbdt0WbzAVnOBY5apMeWBF70U86i8qCQCKu9vy4AeK0pl+4FJl4SsPA/W6
rc2JNKDCsDJtd+4SLpke+GbTp2Do7LBJCHH1ucSEhP9eUQkMgkWJb6Ap1r01ySTzdU/hVr7G9xjd
K/ol+G4FqZXzslppvowR52HZz/6NNtV0LlGw03Wy7+DU3UYNFTZAZFI8qkAzc59iiBKpLwlrSk61
U6c4F9x3mxH7FLWrPLbt6n5sZOxRAGvxtWkkyYqwsKPHrdxAm67x7WpymG/AHfjdJY1gJhyoP01u
LLYxv80y9me9VN8S5ZcPnm2prPNtcs0V9VNrHVjvpe31d2YImtc48KcXuiNMeFj8vGZi1S4FerWZ
9jYfRW9bvIMno4+FcTPdjH1mzdS+DzOyLmxcsXfJSKVm6cdbhtDKsHa1k4+qF1F58MmuZ+WYUD0A
0e60FaLYGd1SwREl4W09qu13HFveSfY1V2oJ54g289Om7e9hF1ovdSLzk1tMdDNUZXWqOuSItLQq
kTlr8dROwfjk1071WlUhJMtllvflulpndIn1ZKKOZ9lifs04NQ4qX500EOH8DT1K7btZTmkej/KP
XBbbTcva8a4O2h8Ndy8mCy9KRef7uxFWya1W9NFbhWpfsf26N401jPs+vyAnTBjyHsd2jUO2Xw6C
K2Wd5b5Ve2mA6gTwkvvnyFfmjBXreUuG5NZfsL1mfkgPyUZF+7FqpHb3ZbiEu47F7I3dNBYZfudm
qXV+9sNW3gIa/OrnnvW0xc6awgehysWmR5cC4LV9D8suovLafeGBEf1SwudsCAvvKZL578kf32de
ww/GD3qJFci17+BTywt2Q0ALkWL84m5quqm3ajh5tn4CN+jxveGhmpo+F7iNQ+8JOwbXLn/SH9VS
kdHYmIDXOa+Ih3hMIpxLnlNmqsMJnTLotzmfcpV/czwjYQbb6GSZmcfu0hA5hXRm+c52qrueI7ta
5cQNvRpWuIT2CGeG+xs5GfipO4ZR52UpWnvd8+sHA6AmVIXdnM/SpH5f09tu0B5eVh1wa42H2r0N
W4TbtNO+960LFDXLQKzdnziy1aH0kzE/SL8lB0MZr3iA6NlQiohSkackUHWx6/lr0WPFIwKWf91P
ii98F//h8IiVfPXC4EjoxwV2s6zUkEVSct/KR0m6qZybkOo8v0GS1SVqT5lYKgHW3fl9Ki1t+wef
snZaTQbh0M1VD4Lygc6bnbNsYj1nW8Cbl1pmJUmsywX8hLTLpd1RuRw9WXkVUmG1gT2H2uOZD0u4
piT2FeZuWluF995ahdOm7CbCiiHQnaY0tgN93/p9ZDLhqORzaK3xZzhN01O9KD2S0fKLYrfw1P4D
dlAsd5xtyjtMQwJkfMNrRxOMiNxxX4Wt/9Z0Fo82PJUVRVYWlBggmCyB72dkFJPJScvusDASJbvR
1L3YizEcvzRLW4Vpgh+DVglfTnwU2Nv9qF0j4AWrIQKCoaeVWptqCi5F141Eh3KKOHiejJ/fT6Mj
YP+xdAJoVAn9kASdY/FML8AzSDhab9FEMXvabGP+7gdy5bwdTFXsfK5iv+dBEiRq1dL9aMm0q/Pq
2niHB5270T2oNUYcE00x9SRt3uIm9iUHjdsYrpQzV38Cynnff3RLzGtQBtU0WVCOUp60vHtuQXw8
jcmtURS2dh0NVI6M75emjl+2fkkAT4tchqg7g1l30cosvov8yrLP/cIdG8PBoA9ilWwqDCXa1HrM
C4/IqsHWv8PsQYw8aeKQuFU92OrY2iOdunnw4QXKLfdBXQi518iw9PQttaHqxwyXPLoqpmlf89z+
GvZe/qsQnDyZCfvmJa6qsbxzudSJHUOsQz9bUsefHavJZV9Ek81HsCjzlzZfYvqgXHfbEP1w6+zh
s+c03TNuvdULCOMzH0DB2BcXYbnH6dV2pMwnqj91IZeV5L4/8O10jScPcZ4s9/ShM5Aly4iA1MWK
6H9lN1gpXQSkOBs7O2Z6VNHsvraxNRe/hZCSbp9auePZQXS7b0zRzV9sABfd0Wr5SjGG9Lhh943P
m3GIK1t3KCTtonbEjzlAbG8JKEHfurDN1gY8UObl2rqNmFY+BQscuvc24zapM9BZTw49jh562Ygf
zprAIOhBmTxCduMBOIf2XAIxbhoK2PxgephBDVS70qstPpGlcl6XOSqi4zSbxd9h6QP8Vnc4dDO/
gEuVLgMj2U3fOPzhd32puylMndyfOX2mbvXfJjZA8nnox6a/Fxh7Qj8r3breuL7VbIFjT+e/e1Mz
/GyJaqs0V50dpoXqZuj87TCbt3iqLcqLeNah14aRZM5hc/3UzjUkAKuvVy/tE1f3u6mYfTphQl3n
970JIK4giwbYbaCHjcemkyPmdaz0Ls6sbtRADnq9UblnxEyKNZp4jqb+EmxxpjYqAp6MdAbn3jaN
svnbTi1TiRpmG23cAysVYr5mFNU971PuFSo6r/Sd04mH7Gq9G+RBWkY0t8ND0OJCa9Kc0JD9dRVW
GVBRtbIQuE1MJNYbhMxlehpHzLh7Hvnu8iUYY+YqiuI9MDxomZUIj22VD/2rqANaEuba0vo5N55d
/B5aW1k3Jaaw7iZeA7x9PFj64YtOFhdnWgff6mdbeh2lRBCzvFllTuVbwTFgM9ScR265CcxrJ6Si
gW9e1T9UaH4gf5KuXJw2sxVbJCddu1m3djZtbQcaXbGw/g3cZ/0pAya1jHFsRaazzRjW/s3S1Wt9
Rp6ZkrfaY+HFk0xZGxi1JsnDfkmZBS2k8np0xvAtWaW3Pm6jFSUvVe0i/jgVceX8BNIKfuElococ
YJJABvuVQVp9Qz+vCe2W/miptHcEeJpUWFsgH0KFq6o7sq70NqDWziBPrYtalBVWbzFCBnpJKmZL
s4bc8xq2TSBRx3Ed06gJRH/syjYyezsarOhG57lldSAvvC4HBFEjxXxV/arhyfTrwm3b4ii3XrRb
lZYk9Nta6xvGY1FSIC3UpKxsMEmrj2MetMmTEpMxt3mbVMVtyJBPZ9m8+HLnsSmodn23DKLmbEu0
PFn1MHUvbKdy9xA0Mlge6tBtWcQnc9/FNzLHULul89jEzWM3tVH/o3FYdn0xtd2rgONutbruz7Xw
f1KK/wXA7n/tPf8vSut5HH78qv81p8g/8BckIvhHGGNgJvoDQBF7C06qvyARPpAIsgMsZbG8ROxl
/5lT9P7hYrnHQIJNlVzdhd31f3KKyT/8CxgnJrrOfvvfZScmf/Na4PoDlkNa4uI5BAf7dyO8X6qx
iqJpQCVdhdhtQb19G3I1PMeru33L2zln5MmX8ZeJvO5r41qmPhTa1dFzVJYDbJw2dMq9kQo1c0P3
PPSlNcKQyVXw4FyGeFsm6hVMqE2t3Rhs3R4cX/PVlsMxYn3Y7KbFw9gQkFikwdCbRpwLrdW3B3Qh
CrX8yGB8nrx2te8K4Wlq0JgrwbDKynIOVRzTle2047mOhHu/NcPcnAJ2hlQw+Aq860IIAyHEavtf
/uiNUxqotWtuJ98n1Iyxwk+OFAO0LtcW5bdfXC+nAQVOX1fvcctO95x7eXvOMc467HuneTh43jyZ
rKiSeQNB48RgkRs2iZeJlId8K0NnPnnIgfK8ziLGVq5F/3MN55oKzLUJiA1DvEGqLdh47hYM+zcy
XCbGQDPCgK18O7eJaKMWZ7mKOSEdFUgPBEC9PPdDn5dZsVb6KMKabODW5MmcrfM8QswXdk3npm6c
+z4fm69j10Tq2JnEfGeSinSG6sxEX208F9xYBXfetOrmkNjaa+9zb/7BWnTSJzsXJWe6CgZ2T34c
lbtQVEmXjXaDwUQMHuhdHUGGfJ7QND8TK9pelId6l7IByk9F0btw870qvmvxVrO7bblJZfM6dS2P
yTy+5Ynf0HqoCoSNLq+SgQuBGBlQqtC4adsGbHVWuSiK1zSfu8yNBl6Xw4WWC/zAS0XeAXaQbUOV
/CJc11ISOBQulBNRtJ/L0gbxfjLS+s50icmhjlpzjIYJY3IdxfJeJTxNM69xrD+SqRwpg0SPorAF
ccA/jlsQf+sWv7vRYhEAlYwuPCCTomme5qITD6OwNZ/MuZro8LVY+ALqd6zfxoB8nKfVMUe/L82K
6DcNrKEMAP/h5EdFvZxUHND2ULdweu8dMEP6Vhmbe8iF6W2AFtv9HO/IBvf5DV6QbUSoaRL72G1R
Hh4ZjeeVDWeJBOY6G/ovC+r1ZmGjK16Et7azSBPTWHxpppKaYbupy5PrclDRU9n5DQxdS7I5H3Rc
QHuQaOycx1XygvWpUSfduGZjS7S5XXPnSbgIn1jTIS1PVXCqerdBu+tbahXRslxGsd7ZMikcah75
EEBCWqu7fmIhlZaRBrYM4pJaDc/NkiVR/55jlMcV0Sf4Xjw3bYdkzd+syqoF6WHh2Mi4y9AVrcsq
HROzAZfOnT+TIf85z/4Ln9n/9zwbfvT/cppd/u9/nmZ+DAkYWx4G/IhYAVye/znNYFriYMI3D4/N
AYbxz8MsunSGXQzSf/2P2Pn+eZjhWgs4GckBh1EUef9O6D4Evv8vNiCX5F9Adxc3Sz4b/Ie/GQdZ
3wTwBu2GZ4oF+GgYQE0WTdDSdd2gQ+ZVfcpbnuZYx3pW0h3LnPIUoMWVb6yZmNrstQzK58jplXzF
S8Vc2eKaYpHJu+ICYmvZ9dvjSLJdTXYiDhFDWXG09bgWh4SJKbwh3aGim3CD10Y38jh4/fe5V755
yduO720ANbK+EY20/K++qceRezUZTJbQoXLiY4mb4sNeobUipLKGQoewGHXy67wyX2eX4TrHFMNl
pmEAYr6ZL6NOPIx1xRKob3gUXKehortMRuV1SsrXDbivfZ2ehusklVyGKgG5tN9D2Jvb42JT7+Jj
GCRefB/MkS+f0YuYzuDEcA6Zvp8Y2zBcICPvSK1r2kSv0526TnrC5XacztcJUF+nwcQY57W6zojL
dV6EDDw/WH9OkbNkovSu0+VwGTTH2rzV1JvgE7iMoHG3sgy4iJYwOKXXpPI6r8aX0dW/DLH16IsY
CNRltnWucy7FQ8y8/XX+ZQSE3TsElVMexuuMXJDFY2Dmycv0XJQ+lF20mv7N752aA/EyXy/XUVte
x+7uOoLX13F8uo7m3nVMN3Odr/v+Or5zKWKUX/qIsT66TPgcFr48BNfBf72KAEUxIwhwAeJf7TeF
R6vuONg0jxZjJ87BRUsYitWi8vcqMRTeRW7o/pQerDF/4UhGkCD2gjgRX3SKXELL2ntX+WJsPaqN
eib4l/IqcEQXrWONjfmqDKvCfT9bE8XTSYIwMqjVITgtMUzAQ7qIJ5w3H4VtWyfvKq3kV5mF8xzJ
BYmPUdm9SjFmWYmWNjJGQVEXtQbfA0HsJloLmtGvgo6Xd9u6m52t5iN2FX30Rf8xOozuvasolFwF
Iu8qFrG2bee00SMWAAqH6kdYSBcLxEVlmplRqGO+ik84my++10D103G9ClSFfxGrxqtwZa4iFrbX
QZ27i7aFCwKZy7soXnE1I64HVyFMXTSx8CqPsbHu3rYyQDTLrwJavUz6QYghoZ/dqQFCjRe1DdEM
4Y2NLCKcVV4EuQ4MTY4KfDE6q6toJ1EmfyROQU4wv8p67VXikxe1z2Y2owb1KgLWfwqCV3FQXIVC
DbJxwch0ERDVn2LiRVdMrhKjF7Puy8ar9DhfZUjcCkiS80WdzF0MIjsab5Dd+tWfnppqnn7Ki6aJ
uIq8aduLvucyhejZaIkA2l3F0AC/zLu8SqSFvMilY9SZj7DqEVELbl1xZsowfKqvMqsO8wgv1pbg
5LKvUqysBbIs/i8k2uYq14ZX6Ta4yrhoDEi64irvJn6H1LteVN9q1twWq6sYzDSAMOwlxdrsArfk
qmx8kAUn/Dorxg9GnT/8q8bcX/XmKl9qLH5XHbrtRsUbf9WnF54eD/VVta7JPeSHysLEWLCb+9lf
Fe7+InZHV9073mb31lzV8O0ijPt5hEa+XPXyQBjV7jwSQm2GsQZES3OR1ymWCHdVHU8v41V9LzxI
JkeUSVR5WPaXpfpFrJ9zgRnEYMRcMpK46PkBwK9yV19k/uCq+DdX9d+9bgL861agnnw+cx7L8bML
3x1lbVv2rigfG06qylVp6OTcY0BSvuHv8c5R3bGJc8UDaazljj9XQXeD/SyDQj+WkdgVsmMbXhfy
ZQ3921r0/ZOMG3jAY/VoFKGn2Lpth/JLjn2UE8G9nUz3lGuY6tVo+VkYL0+eueC5+ptQYqtHsexs
lfH8b08KFQj5OHR2uuv7Z3SJG3+wz2XBdTAZVVWk3viVM07yC+QvUROLN2n0V0qQqr3NLxHaZSa5
pn8W9np0lPsVisU5r0pSHYBTdJGHj04OuioJfuKreEVQCzPCRfxFcrc7LeHWsUiX99slsiVH64hx
9mcbyrcR4mBmzdNN747+r85ZDwbl+X4iEXizMthtuxnH4ze/qNY0LBeTTctYnENdvvb8BIeIRMHC
Li6LLBeYc1mY8HlP83nuT+XgPbB6ctIBi5eyqb2dOp5yDIULU8ojuOT44FUqBBxsZLFH/St2ubvG
zwm05NO2SRrunNLCD2j/iHDnYMNvmZLGljKQqr7NdXszYTPKPMrK/ZH+3ko915O8sxYzgWSjiONz
HoJ7aSlxuxVqfY4aTpSwX+WOH4Rvd30QczW/qoVdkKOMdfKNeNND1dzzZ1/SGMH0LpejC/Vt1ccY
MyuSJ8KPtP3nEt33uAShCY4JIzdFo9HJ8uVbr+oaAZyTF4sKK1Mx37p+ztZZJafel/c5xOcvI5tw
1t/KeXZmN0Ya857XoU9oPNHN98Bl+xGrPn7KLY6TLbRpz5o4qhmrH6aYTqFMJmxHdgF2hS+L7prf
QWRA48ctnPGlNAcz2+H9ZK3toz2Mn64ovHNvNdQXIrelxpI4lwJ3TDJ4qL/G1nkcXeHS++z7tDmY
ov0SdjTxyRXdQI1Nk7KTqp5EsS4FX6p6eWj7Mtp1pZKcrlNX4GjTT7JL0NPK8nVYy3e7m6xnh6tq
Rkp52FdV957Py5LWuvijrqfvrIW50lxyI1+swm5fQyvwDnkvvc/Iyd+Erba3mjRCCryE+8vGCsoA
RNR+tTC1YzXFO5P1ZS1PRed9J9jspuvsf+IwysIIjyJVlvsqKawvEXbUebfU4S4wOFQckd91LlSC
dTL8/hF31qq9k70OHvDT4C7x1vsREyAY3CARxwirynnyk7MlIVIi8Ty3TbOdjYXfuR5xRWGJP8RO
VD/NYUEljFe/5Hr7ZtzydzVbEEAtbV5dNqDfi6nHU3kGOM5itgoASfHim8490r46NmewdERR9zxQ
XVgvY9mAkbNNZz+5jrvIe5fVTcyybJJr8LvHsAtF0ZWV7+103k/8jWZ/HF+GCWLWjasGvXiZXy5J
/Rskr4tbnl4GTa86V4Wt262tzdD90A9xSRyw1tGCv1BKfC5/LDHSJ42dgDxWhTu38Br5gDFi9ti2
9kD5bpCfZ+ARtatwd6dxjP/oWZTe1H/BcmmtH4FSRXSxJXGP8m5CsxHXPJaqxJz9OijLcTHPhspe
5R2cZMSTJxpR6nh8WiQYefEj74eiV7sxX/Lf8PAiULxYdfmVRozO330QAmmPsrCxEKNFk5neD9fj
7HXhi4Bknyp7kPUh7DDBMuQvhGweBktY3psgmPjN89zO3jdu6djvXVX61l88u/9MtUy1jIP/b5bc
TTt8/o0md/kH/lJpEwRXvhssMmDyANxicvwflTZh0CSbCgjlQif8F5X2QkAidEev92Xq/JfBlv+C
wIvLl/9asP3vDLbuNRn2v/ItLrd6aEH8+xliEED+DvdY1ipBGZ2nLGHhcgpcNd+JreVpyBYniU5M
ifWU6cIWZ3/Ef3WwIrXD2kJhzDhQIlpskT6PjveVhDlmmCpen91++phbCl6Ifj80S2XeLBV5r641
JE3WzhwknSfWA37i7W4FAIfO0k1PsGL6+zFQ4XjjaScp9vXKU3nvAs4fDknH5vyGgtXpgq/wFKZQ
2HFVnYU83+952M8ThVphU+UkIACN/6qDi9ME84kPAMkDsEbRZlHGFptR1jp76h5caOqTUCDddq1f
rCuratIg+OQbti7aj251v4T9bReV8X7rjLBThS5FfXTAXtMelMK2VhQ8OAetz3HbuCzcsVWnzrQ1
8Ma4h3K6eNW8h+zuTBcHrd7CB9TX0s1szjr32Mxcsl5y2rowqgg7pqqPAqHzOK1+caO3yrF7TOdc
9EkWR1VxHrwuefXGObc1G61w9LFQsO+5DaSiy9mx1Ac81DW6q/uO51u/kukrsPs/rliXM2FAgsS2
csS9n4h1fqiTjp+LOSBi8dYkwQ9vLgZeA4Gx+tUOWTsiNVwffZsjClUcePDkIrn4MFR3GNclX0oY
hLFIdnT45m8OlQzBuRPxf7N3JstxI1kW/ZW22iMNk2Mw6y6zDiAGzqI4iOIGJlEiRsfsmL6+D5ip
ajKUKXbuelG1KKtSpgKBCIS7v/fuPTfqMlqrcEpP/RyTGxkUOH5QuTJweIodFPx4VTLhnulI0Nhy
eIh62q9OMeEVUaW3MTxQvsHERalsPShTO9FlaleXfasHReEs8suiBoOWoxGxpQp8nNZ3upILp7Na
kv0xzuiBxxSGbjDmEhdHnYqCV9SWp97MgKhNE/kgAQIx/TPCljTeSsa6+o3ZFjNgV9eO7ntviL8U
Npo1NFfo3TYizX1KiizJbwjCEHT7vZnmMRARxpLkD6gqSPTM497qSp15zsR2rSkw9cKuCxmubKer
LnYxMjD8ZOJpoOQi3CSR6Uk0evaza1vS2ZhrGxvrK6p5sB20qO2qzjmXaLZ7zjSQ/je1lX8oXrri
ST7SIF+weCLttfmw5sn2L3LdQ9RLXGp5krdWijZwyWwQ3dUy37aCGLkgHXP11Utr8ov4wt1vidsp
nxb2pD/AfJvvrLoyI+i9c1Uics1yO4x04P2B3VQyPzdLRHwXaobKvAc1yawD219ZnsWES/abZh2H
qJfJyPAyJekByWIpQTXB9MQWxoU9xGAT1uGKwcjV2Gn1OnOpTHtY6B7PA7MYT+/HkCglZjTm7NTV
bkF6aW7tlzlO9zLTKR3EP2Hn0T7LTXmvtev0Z3EHnrZlHQrp63jIQR976eglMyNO/+kuLUs06VlK
IbF1XiZMJOcq9xpW81Qgm2YI5bbE5ym/9C3YwNr0kLYy/wj7N0UhOFnGAdAhGtWkGiYMB7yQu2tc
d7pCclQeBgRjEBpmgzaOqTBftHsR2Z69W6Kpy3eWec6uTcmnVhVR73g7NLtyow+uHf/uOv73RvwP
OsC/2ojP1Pgl7d80mNe/8K8Gs20RfMSO+qON/Ps+bDu/CaCGhMaxRxMKvCZU/6C66r8Z/BUHpOsL
uHXdvH80mD2S5vCRe8wLLA+K599LmrNWf/urfdgCISkIGIHqsObaeWtw02tQwZy7CvkmbhiDlm+5
iekb0gLUKRHaQKfaqchvrbQa6S1R1oSnK2ecNlqtN81GRa1uBDyTqQzKOAcp7fVVBO0pTaJTE1Rk
GpRD1JAy5E9tROBNUoPEUAnDQhoucXShcienK4cYoTxwpempjbMZ/1akrx5V3LtWWGA5PV0dHlRm
g2dcQ26NkTzhykScgFEioEczYNNSyqNawZ9Sb+rawBWqV3mOQ2aocb24TXlC52DSNkbd6hda5Dne
oeyK5LxNpY1GxTZpRNmTnX6QpruUJyMMlIS6umuHcCwrDzRrGfXbvJjTK30hNLnPvUtO9NqF6SMe
5AZbIpXhSqSfaX4KSmrU9MNBQ0U8bQQvm0x+dA9wW0dkTCvqvuxRHdFpXdvo/E4dVDeNZt1EDpF5
33yVaWJbxGXh0nwH0H2KG3OMd4XTOt2Ww30UNnOVIjh2I5sqMJnb+jLW5kpsxOCZVM06CPdLNSSI
ehzEraxDhn/AuGAszLISK7kuE1/RD4utnrQUZn8f+rax1Ha0EIxaseuVh8yq6rOpaUr7q4NvDpGo
0ZvPJZ1E1mw/+0DLyqGzwaeMbyx1bsjMK867NiMfrp2WmT8dWlDttWeV+DSI8k7ynqFWabr2g4jN
kUh4tF6stPWlsAh3cYjOQ2iEzsoiIDwQ9mlUtMUnN2f8EXCogoUf0+WgX6qLrcpMMvVSmyMiE5p0
a8zTFdFJVIuK087AztGUceATtDAwesVJtc+qqX2Hs/YCX3z700GLxkyG3xCHYmrCtz8du0p8HpFF
hXWcpru187g3dRAIG47fckTP6QwYGjnlbRqL5IrNBGx8U5alcxCjVZ/ha3Sva7eyAevUyUVUGki+
10+Olub0nm39SBTBW+S9upAcGSchzzim79r9HOk5CWRhjIEx3WSZFeUforTzPL7pLCfwm8ktZh16
D9jaze6R8Yo+nVm1mftbq+mGMG/hB2BLs5d2w5RyfHZ6J34mDRITo+aXB43gsRszydlcMtlyFHKz
rDpLzNIJy6R8djLvwhrd6rLih7hD/M/4fOxUHsaEXH/3Z5Fd1/XSP0rUkmQfDuVMERoZlht0iRHd
S6Fp3+c4ItWZzLNL6WAm3USNVSumV7xEULQJsqkJIMleyZxRdUIBId+hKBjHrvz1Y2R7Bb+LhoXh
4BHvgtgQdxgTUwGuS8XHSrbDg2qcuzxJybuPi/5E6DHJjm0ybxu6ynhJehfvvuo+uNpIAA/hh3cR
rbUwL4b5zANEv3ObPt/Nmjm885X/yVtFpmMQNwLtaE1zeft0+kOZILPHEb+0pvpEl5UWflYvu0rp
JhJUoCqgG/C/81Oq3vuYVoLF0S+D4agBKMhdKUhrqNbrTcX3iSmWM17ieBLOSZljDzCYSmAhm+tb
TxuMS0ua/W5IO7mblw5RaFUNgPpRIlTLskVg8z2SsXZuz6akCeuZpxO28Xegoy/Ep7fv0mOH5cNB
pw47XT+avHtZOcnKSVRYeEQ3QafuQhV30Q1GEfaOZaag6FDZJbRZlQmVNFLbaLAWplf5gx9342FI
HfvBhJBMm8bULttI67aGN8iDg8/nMLmF2selSa8xiZI/mLR/67D1SzY+2KUn+kJtGif9P/8yzHK9
3r/+te6f//nH9VdF2Jv/gwU4xeCuvrfzx++dKvofEdrrv/l//Yf/8f3lVW7n+vt//eOpUpROvBp2
mrdI/DUN96+7HlfyqOex/uu/H7WE/xuLMRhEohZoVABW/tHzWDnuf5ytTIfhPYxG5o/rd/4S0PbH
2cpwfnME1h3W8rVBAojl7/Q4XhaD188XcJyVFaIztXdBGh3/AtMeN7nMgOMYmmchlIbun+9wF+lW
SLKi8QHpktafDIM3NBdQ131mwmqiXYrVBHO7VlN4bzRGfM+1FuEC1rU6uszMihDgRirU8WtPbrXj
GT7zMRh+T17X046z4qGG3Ot7OWaSXOY0DxDM3WjlMNzrc5MI7AlVNm/c1izt0PZr1n1Hb/TrvteS
h3JZBN7kxFsb/vxupg2y9hrdN2C4/ABJk2wZGjUJrd+unT5L/JptaE4trvPcd0FPpE3TGjshNKfY
9r1RqZ1J3X0KkDSL9rKhFRSMql4WUKDtapeZOyPf+vUi2QdFkea7Lk9T69ZH2n829TlzFhqiGf97
ytCvpzH6rzXLRhiQhRR+IsCe9sam9tNOXSLD8jAfE+tmMLjJoJrhbHP+a99BUb5s7W++WrZR0qxw
weuGIPPqaIErIoNFHbIpnWC/pgZTmCjINpJyPDhR4VxnReWHkaBY7M3EvdQ7vXeIyEzxfBmj6x14
4fIdhC0Fxps11zMQnXikJMDItiknjtZ7EnximYw++jzkBZeG5kywx0a292TqT02M7btXv7oPv9/s
69SCP7ke6k/X5qLs0Ka17gGvADWkEQ2FuTRcb+qWHfKw9HPkVX0o+6p7Mmh47H99veMTDA39VZ9C
sQQ23aRr/PZ6qu5yD6quFxLFMMGxjcdT+MpZEKVR8c6tsYAcfZRcaqWpsnXZa3vg7aU6lFhrlq0X
ajPQBSwN1VM61u+mw/x0GZYfZEL8t+l6YI7XT/jVJ5iOPRFPceqGsQaLAhh8s2Mq6W5+/bmZ5lGJ
B8TbRFRLwCOiXe5m1eu+vk4+TvaYLkTykNvcDf7WmYQ2hUY8WvMp+tS0ucP6pIvPhU03Dw6pmT7H
ZWbWW7T7lRfhZmyFPRE6JAZWoYS0iqtpRNaDJYEcsc8ZI0qUsCY5TiW2mNpkwG3KMdrAbIvLAxIY
7bsPDEVe+LGlDQdCVp1P9ogncbv0igcoZ5FkZlvazMY2AEewyC+9AAA5euMiPyeG3WgEQPnLLOnC
Yu7qcfPQ+9jhEyhuRktjjegHVDZhRgS6v0+7LrKvS61BFwnqwNEZizIFlkiBh7g9Yx9HKYRuSWn4
IZkIDp5AmopzYtX9J2JGbK5NIohzh0mVVoo53pWGrJDl4NuVl8aClTnsHZWVEkE6RdiZgvzLkyhl
rm9j3egz2o5pXZRMQ8Y5OpfU0+lWYBAqLqNRr507R9JDDDysCeIrHawSvDWN4WafeMTAnulVGT0w
dNS60F+wUTxMsL2eFvSw12StA9nYkNGU9h8WRFfZvfSJQb+25kYNt7rv1tnBS/MqvVjysh42XVHK
YnW/jggkwowQEmNnd9GsDv1SDw2W3inL7+N0trOPjYl5OQ6sNkkvF1VqJokLk5q/IkEreSu91/hX
Ay0mcPTSa5MdV/Qq5pV1CuUktcXXOS8KqDnxPG7A9IgBqkDW1d9An+SITzMyw9WBHr5vbRYHF4Rg
2tpq2p2mCt+9A4cCYiFNlVfsqnTxbapo6tG7LlGVfTPAdZruMc/E5baLvQngiSygHBueNg9XRbOU
8SqIaIroAR+m5Zwart32G9y8BiHOdQE94ZD0o2tgBgTvZn4xY+Vq/Z7Bu2yeyNJwxzGIOdVxfPf8
FChPbA0aHpfUMEOXZuwNKl80FyQd5HHIFHAozwor8qj2WtXNB4gJyOAQurh74C2Ws6/tChNiPa1i
ip4v19t3g/JgJmia5W573jet5HIhZLBpUXccmONWn2eTZzJcVD7GG9X75RQiz2XUWHRxFG3TXEFo
ysa57gN0qVF/6vU0NrdFTVNha9M1GTdO5GEemqP4XC9hc2wnS6Q0ZrlVf9t7nYHpeLRbjN1ubaO9
mZAOalFJs0cxJkxCySw230/lTJGIShrlb5kkeJudGtfNORYTZIE6nfL5kJi1OMv61CwR8zb+Y0p0
Yb2jZerGIS6zrN41Teo6J45skn7jLmqdkhpkSGx6tCvrkN8rL8x88OOrARm6uE2SydQOlaX0Adup
Xl52g3Br1iOC6GGJRPGtPXC/ATYaNhePfYZBuKEySy4Xs93WhQZdyrckb3lx+HJ554XLdVbBWpLK
pbycNDK+NnJCQeIfJvYNViCboFJ7jy3FMePmFI1vwygqVGVR0HDx0qYLEYTX0t6nYxkZ8XuV0tEe
AI7PppoUJDyw1cBSPDpIsIT0JbYf8G1TRgMYq1ce2ZcQapt8q0iFq+8nqY3LicnYOt3rWmw+9vxM
/POyaob+vMmBae6bctK9wOiBMMH8AqB09+st5Gjrtc1V5+pZnmGwI5JEdVQolWUUJykJvfi+SvvK
n3RJkzsaN9ZiaO9svS9o9lcnq5drWS4b4rrRcwg/2qw4TdYsDKj09XYod0wcCMdlsBzaZiXuZ8CC
H2usSfyZGV9GnqZvK1prNAuT+uTXN310vlnfiMFokiLCW/MUrKObBotGEPdqCjRhVzoHtpr4q816
iOsBHKV/7rWR/R5P8+engWOAIfRVP+x4L2Fer3fqjB6Qrdn2GBrNOId9yepaTNXfpIOuzxx4RiIC
OFIJapSjk9TAeJDQSByz1biGiJCosh98TBS//vx+vhebsA0+Oc4cnEmPAYZNxbmnkCly16TXIafZ
5smode7Tr69y1GnABceLU6oZBGUyZD5+NK3OHBkcFlmomsLdCr+xA1EXxs6vfHaI1RsApy/9/Vf7
t2rvv6yoXxfU//xlhf7/sfZeIfR/XXuff//6pTyq1te/8YfkgPJ5jT34Q2YgXmYYZA/RBlrLcR6z
H+MNm8Rg5Ow6dToJMwxl/zXesCxC6xDi07niYOysv/8fnYY/ahKaFH9JlGb7eHuUR2OwzjWA6zvM
YNbApbdn37bnhBLL3AgmJ+3bbTbk8bfixTED6CK/IPkFqXPW55/laqvRXKDQoXox25BC6W2L1YKj
stQYA/ydxV3aj9FXRDOuHUJ/Mz5EEZQ86DUakUQSjOpjnCMNxdo9VRs91/JzqP95uYtbth80XQYW
q1lbJubu7eAB98BhVASxY0Ck0/1ofC4aX9yVhZ/dZkOZ30blgKavBA9wU7njCjzDynMupRpv5dyn
l9qg5j7MhjQ+Vy3r/46WeZSEqN8jmg6T3m4GMbcPPXNU4GYwKsrQESq+TIDW14HrYERVg6l7YauV
5bTHhgO+04CBsPXtaS4ZuhcV+DGharr685h/5qT/rRjbPFsnEFu+Q1RmHM5Xo5vU0UrZjU//04yB
fDDFti5cB4yFlRiXhcApttVg3JVBHuXzzrOUi/JK9fHOTCgbSfpsTJJ1TXrRugkYdwO/c3CCbtL1
U7xiJaY9xNWPotBjLEa0T322dgO9IRxGS9tYiVdYgUHh0of8KfZQG89dEDPsdYLEKMabIfPwO3VC
v7J05Enc3Iwqj0I9yzHB00kLk9nQo73bjeJj2pXzo+dF0t+zS1D9ROCSGDT75biVRQUuYOqc6SpT
KAgCwsVINbYAc9nY/gr1yY5WH6A5jtbnaBr9OSCYC4dX5crmoFAePhXVQFg6k6BmN8M7fpam53xL
E5Svpwu2ByPIS835zseFLEsnjh1eRZ2jOyHV5ISZkgbdx1fyazt3tbZzdFwDW3tCFr+psxh5WZva
OIozB74aSdJ5e512AOo2fQRsgwmAF93q1tI8E9KBmIPjcq8Fuci7W/iU8qbAol6EgCgkWalW3Zy2
q4lsQn3MOenFW/ayhPx7Nf0Hpq5frabXtE7bN1Pj9d//o5Vp/sbiSP+Q6awHM3wNq/p9XRX6b2im
WCRN1k/BMYmN939bm6hUaG3SmxL0ZlZR1Y+xsf2b7QJVX9uRL3amvzU2PtrbLWbP65VZ2hmBcJ2j
E4RrcyY16qgLu7a2LwxXZqepbl6/+jD+pMH000U4Bwl+nTbHIc5fx+M1RfNOI6u+DddouVMB0+3Q
NHP09455RNrw8usIAVUbw5Lj8KLM67SKX3gbwn7Uz9glbhME5Lt00KhCdc04/Pqm+AbetJZeLse8
n4+OkCDi39/uR9EUa1iXpzaM+vyLcjvmX61fh4s3G+DOxAjSZU7f6Vaue9yrI/Xvt0jar8EhSbjs
iG+vWfWrqNXSuWYxFOdZE/ske7fz1uytAXD7APxUWMhk7PkkE938TolzVDy8XN3l0oSF2Q69qHWH
ftXlGmak6rLg6n4DemkcgXnQn+4IO+zjd27050tBN+Aa2LtogvL0vL1USsJSMcDax1E90/zVqUcb
v2sDAYUg/PX3SHP1p08VTymuPB5BnDhkiry9mKRH03UpjfoCS9kYNJWSZMy48Q0WLafcUlS3jx57
VUdH3DLSYAYGdFIIJR+LJrJQsCdjtslg+kHtGKJ7TjJJFbZznj4jzbU2Exbnh6nJK/hTE2mUjDgz
06P4aC24d3VFRytY6q57mMmm/WQji3vUjCS9jRwGXoHIF2UEUdT3emjiLIuI7k5MsU3sCbuvF6Pl
lYQwnCeeSKPAWaL+nI6dU25s1SDbMgBL3AuKo6doaZW9hR9RdPypSfUzJKb/PFWprwVO082cBJou
hpNUOtGZmxnwSwffu/AzKwZo2fr3qDyjZ7eKhyJQRV1+o/nfGCdj1hHx0PeFvGPbW4oQwN3q7VDL
Xcp2czuL2b5L2oqRfxk5E71L18TvF1Mffc48Y37CxGCkoRRjZtAzkNll6owaWuTMhcI09wmx2THN
HxUKcl8FLyImPDsTikigQl0fih5H3cbG1sgEGbDFF8KwFWMTJ0H+KEZHO1M+3amwrPv5qXbK+Lvu
as3FkGeN2uttkzyQZp7e6iMp2hurFc7t0lsjnYPMLb4hzOeEwPhAvxgzDSRjNi9bEndjCREJNeqy
JMkVoBD9VNamrRDnaRogjNajg0qzAB3iiAjSAUrcjzsoyBwS58qAfzcgI1TC0g64HZxLw+q6aSP9
zP8GHKS7TvWVA6JDE8HcU7RMlSBkwtxAZK+CpF6y+4iTHMK+uo98psHMqclmh4BW1znmUTgf4iy3
oILuDEC2OpER9XRldtCbt4MBgEVPsaUfEseuwjhqiD1C45MfekIOv0Hdx7gxzUtPLrNRMDTFLDc9
I22v7osxm790zMo/aXq7VEggFjxorMlw3Sajdh480ZgrU6ca8GW5g/mJJmYRWFjY5C6tegdKauvh
cUyHr8rrrY+tXndhWi3Dc993yAlHo7MxyJb6tamMdxNCjvvnrGD+av/1mPQIg1nxUQ0BFBxfInOq
cG5QoQC4bmYPEN5dGZvQSaYt5cOmg7yrKQdg9k3dPI3WGSK7oPEvhX8+ySuICSGnYc5dNL1JStxN
XbF/WZD+fYr6B8yQV2vzT6ySmy/qW/of/91++Zp+eX2YevlrfxymIJbwH9zcHqbmNW3tx2HK4ljk
CyZLiDl+qOR/FKnmbwbdcJcvnFGQsHw6Uf87JybzRHDQIo9dJ7nl79Sov+cavdqfaXpyaLOZ/kJA
WcPcj1pe8QxOoWNh2xSNUWn7KAZ/nAJD98KydcUpdCOaUC16nMDUTH3cGFY/3y9MQ4yTgdXFx9wm
i2cQcfNNzOnf2pl2nx0QxGV7M1m6HDEcBIzUHUHbYc9pkHzFSBuyuak2zOnib6KMmxMOQnflwiik
9fTyDFdWr8MAjNpPacZP3SxT7VvEkeYjQFdjN4opC/igPzNJyQIwg1i0PTXSYm9Kqzup2zz+MpmF
83mO85buq1t8ZNHGyM2xJz/JYxtzJz8N3rePw8fw6D+36Iyf0euiUi7aYQwbVdofBIEFcCk6O6gj
a7xG5QICJVexm0L+qoZ9Zw/KAhec2GQB9j0VKyNj2mf9IgnmaORin0UdEttTcMjAi7ykzW4QTJgD
2PxprkO3i/L+gpFWuq/oJV1kZK5jQypd8aAzvp/uTGIdypMlyuB8Mlf6HiUOjOWkwOeYeMSr4slp
ijvQUSnLg+EzeYbagdXzAFksyp/ypsrZZojRUIW8p1KdfdRpYySdZu95C/60gaNfDL64ZldMsOIN
qhmex2SisZZtKM3rDgOtkAoqx3fDrzQFM11gV/D5wmLT3+I9UFWrhZLdo9Yv4Jx4uQzihUHJZcpg
pUoCHm+tQoIcmw7CFjswjdI3LhBDI1VbBtVCtFF2FAdmSTLmyC7KG+YJuuBs0rUnY6N8JxhEVnnn
3tKZMMKdYYi2hG84nyICBbRN53jNEDYLJnAOeJ7/RYFkNjaVyP0ztx1Ef17jGF28zdTCs9mRTyb1
3TApojkK5l6BUpZZXABMt4ePji0HHi0JmOGzEOioxBJJiLSqHfxPvp97tx6HoksHwpfa6UmfX9Nj
8IaPHFlKcTJGddvdwzF07qPFz74lemnZV0011I/TnJfpHt0684EpLeKgoWAeg6mS4oPHrpgHqtYk
8m1ICcldN7r5vGdgg4ZsdMvxycHVGAc5Mxb6poBXnromiRFR1GafnGGeXMYAcSlbdC+0zj8l8nCh
7yI43SVGF58t5ojFFY1cVWwgApvpti01pIMgzccrgv2G6TDUyCwWCkJ/Z9GHuq6lMu+EYCQURmkz
fy4VnpaQxIOkCjoysnYDLFRAn15vnKI6mukToR5BpztYt006R12AYNa/y1bj7bap5uSkreZRh/JY
x4w/47GBvhkDg/uie2M7bgl5jrNN4gLlO02yvOkOuGMTUi2gmRGCGUPxxuOiN+G0aPlyi7wMEUg1
8ywCU28M+wqQneo3+my539qpLJxAo0sT0wZp61tFJ60/qRGvA7FQMpnDBHOJxMnhEJFhkPbCjBZm
zbYnrnzEve4kX+pc2ofKGJMr1zUGeydLgpIY3mYwYErf1rpgNEy+lAjp8llcAzKEbJPa3xeGVR9q
czJPfYSW8aaKm+zZ9UDf78aiAo7Q++asQAUmOsg/rUirUwjHNRkweuuEE8bcg9QVZsO5ist75ovm
A6wJzm49CYifkA2Iz5OhevB4rQOTEnP/2GxqEXWKR8XNCZoAydgj44njZGtNjgWDLoWjMDe2ijlg
1RGxc3FzxUjM/6SxsNabEcWBt0t6W55Ubu2nO68xIPLIdaC5kaPvkxOWNUtRgdscCMRqyHpGPJuW
RRnMEZzQHYPAKiyHHkHBGb782D0xG7+CSKC9yGQ7JAZlvxmwhifV3lJw3nCHExsb7RidJwuia6kz
70xXFws0Xc9Z2jHQcOA753XlZPiqYvrvxFVh7hkfJUXkNjUby0kDZep4+odQZlWd4RUhQlWL6g/u
aFq5PWzwsjcD7uqx4TPt+JGMoI8vMcEUJchbvdR5OprW7FbaJAwrjXmyoTwy+ThJy3B6cUeVL06p
xhJNm1Ojag1WH7ZF4xy/+WTq5N0avO42iYeVZjTj7dyw7MAyMEGXzICSclzIe+DhxKBgolKRO4Qx
uS1KbQE/WpCLRIIJcpNauTPlHzR7idA517YvG4CnkJUE8gG1acd4as7tjC+UfqnxSFbCnN/MrsZ0
XHhqhsJCXshN2vhuFSAspBU8SjE7gR7Jvr3OaEWr88iy3fGQCeQMBzF13TOt0e5Wm/x+2vbod2Pe
YC2/495kAknwTdcHcCiaOajISHtkkJ0st3AQZUnf2M3HzQDQXOwlNZ57hUc/rc9iurI4ryYdV09c
o5vAKEy5yFdQ0IoPPK0z+33T8eazDb/Bzgk76Q3iYSBCA2PN3DpLf9VTQK45CzG93TqDK7tzOY6n
iDKaciENI2M5tsyEw7m1zI48T3QVn8wgBsbzUSo02lTOUCX3epkW9iXyj8n8sOiltIIJqW6+ayai
Oq4zmBtWaKaD+Rh3llsj4V9qHwWCl3WXI/3LgzfO3lXPHfn3qAcqj0UFv/plgSzcPi30gR0qb3Nt
gL3CPK+86nMDDZw36uJKL10AZIvq4YBna8fkqTOiuAo8+uefi0aLwSZjq70UgzbfiDoijyaxWTYh
zSYwYG0ToKGxMUxlPhppm9TromNXjxBk04fC6NMYNikUEUiaKFpOpBY36TX8yPLGmOlg32vZ5M46
mVB5YZ6yciBoKBqHtKMgNvz22a64qfvKk6W/rTI5JPiK+kYgV1NeF521hWvr+wxD+LKDZY3ToY86
midByi8inYKiAfd4Gtt69kR33Km3WMdArSQ8i/OHQU5J/KhgxD5mqH2ABWUObzRDK8d3WhDXvK04
8qYnszV04jYuNVFLuKGil+QcZADL5KSmXd0jvT5X4CuXj4a3xMBvZuxm26WpfBdno9+Yjxh7UTfL
WZQfYOu4j1lh680W55Fp7RU5INamxH7cblEdoEZZDQa417EiMCCxDJkOjyqDGcjq0BViN3u+GsAX
QNkO1gwP0LN6PHubIrOKB6QYHHBkIluxt/xoSU4A2MxoSJyarcBZ3Ey6Gwgo3KLVrLWY6PyWAJBY
kAiWarO949yVXBjTaH4qiym7MvEu3nq4O2bI74Yltn2DJCronIFTeG+wBesV5+EumWlXwZhAo9QU
tkUpl/vtJx0Lfo3hWymAwqNwtW0BOCG/ykXd51eGISA4q7z0D0tKmsHpTKRCQNbORKQg2sHTCHHl
l4gAuSFAO+g9Nms8eCh5aJwbYsRkHuoRxKLNnM8KzyoHfAfL/yFSGs2WDOf5M+b16a7Gkrgf1nzE
A+7w+uPCT3XeWXPHI5q6GEsdbuEkNodiO0Spfh2hNbki66P75iYp2R2GniozWM+OAaxSXfDUW3Yf
kK7D86KNxI9swAHrLBF0fHzIZCO0HmTlS+wiDI1iZ0ez0z5baCzphGuRhvJN5qg8d1gfI2jKNnSa
wJWy80+awXIeKi3PzioIiWDcMJT2QQ7xDlh/rk9fRNvM9sZyG3oWPefFZGN0hSM5V0ete84EJbnQ
jAiVVtW1zIcw7erwzCvlfuCU7n9BfVVBXu55JHrC5QAuwPuhesjoeYWccofbZCH767AAlPvgDKu7
aCZe4IC6UfHwr7zcrdu30F31zK9OJMa6YtOh1iGSsjJcBnpiVJAvJmXI7YhBl1SviYX9nbn5UbfW
XMX6glYpZE0drYV3VA1W5BFVTQmnfJoKlvd8EfFNVkb0GQvg7ol0SoxDnFQ/WCl0k4WNfXznHRw1
3td3QCYNHhFCwx1CS9d//qpjy2bZkM7DQllLPboEN2vvom7unl9V6X/S3j/qhDMi5UlCZUkiOS51
0krfXiW3Ce8TaOkCkpJZE3KOTM8TcTLc48QMI+xpok8MGEiu+r1V8tdT4fUjfF1wrx+xheXpxZyg
/9S6XYq1DBo1GYiJFmroNp2sA+WkPlbJsdI2PrRLNIPLxOfPKY4FxWgchP8JSoRbRnlJ/U6P/OdP
3HbX0t8TQOVc59id02daFRV2WmE6sOyd4VC+l9EcX//6E/+zq1iMjtYPW6cNcaRoycmhG0CcYq4i
ceaEwsjmiBOV79iijprwPD3oPUhIoW2CWwZf4dvvVUweZWPGcFt3qNtZwE2TzO2yme8yyHLVO9/l
z/fk4lFmPEY2JWOilxjNV8+q5dEh6KOx5EDm8+jMCFW3elQP3Tu/iSM1EHflQa+F2u0J5mfW8QyF
iYViu+NXGTGTz3YVkXH1JppbmsdWXW5zZLTvTaaOBgzrJRkrIIJgcoJPe7U5vP4Z+hhH2VrxqgMY
6J7blLQGkSTDmZ4o51ZfRvnEdjMFOnqC/J3n8afvkFtliuhyswK3k3H026wcvfad2aaPkBcMMHDx
aLSKOjChGyya5uOvn0tjffDe/B4ZCznM3xiJESbMXPPtnZp1WsvU8DjbDERuUZ5NbAxZMc93YgDQ
BCBWuICbEnFPEGFU7kXrRpcpA/GHX7+Rn75k3gfLrkGukem75jpZff2Jz52emZYmZJD1TH0I0Vwo
IQzAOnGgNznYbOC27z5Zf7IOOqzzlmmsCxJjwbcXTSP0izlEF6ZUQtzLCoWqEaSZL+BdlPoQ7/3Y
W0hLyFs/lpe/vuGfvmeBwZihIL4Bzjc/rTt4stYaOJHEmKFi1sXCCCrVvO4ZniAlzK8vdvTpWqto
Yx2UQTVxuJx/9FDNnaP0ySZNpKA+PVNqcHPCr53PRYechMRWNoFfX/BobVgvyObFgkfDlzs8vmDt
Z31iQgQJKuKVDioTQ1i8v6r+dFuO6brsYms7GA/3T+sdSZ1J7RO92Oey3rZ+ZoSL3SVuUI1mdnD0
6W9unPSpueB6uVU6hZPp6IFxJB7tIapxSMeW+VhQsH6CAL2lY/I/1J3ZctvMte9f5bwAdmEebkmQ
IilqsGXJww1KnjDPQwN4+vNrfdk7EsSQ2746J5VKfanEbnaje/Xqtf6DBX+NOhBiYRzU82u52CkM
aoCuAwYKf4DcZBkRaG80dHEkOFwRPwNKMGuv7H9muj1e+GgnBkJ9DtoF/yaym4tYEE2xVulNEq4n
jsUKFO6E+AYNlkRP/7QzLfvE0uybBq4DlWWJgxSqmNSYRwCs0QrvDDmpjPTU9+Q/nV++d4QhxgIw
weVO1xSFnSWYIQtsK8FwM1pXBjPS8BZ1KXiKbrhJMPRLDsHshB/Q1gtuZ1RT5xXNvg7pqTGfg6vB
zOzsBqA6+v/nf9b7xTYlzhWLeHSH6ZAsFrsAHVclbUyJeOZZF6DjhBJan2w8+U9/PpTBzuGJzFX9
brExhIxGHCKjtVYPj04vHoe8f0Rb8/HPhyF55e7SNElAXcwIl1Szgq8SrjstoeurZdkGWVV4y12T
/cXiAS6EamWwU9lEi8Ddwy0ckJZeixavmCieg1voWdgcyX86P6vFHcHpMwFKSvwiTCuwu4uhKLBk
aYPyARZwQbKj2sz5Hod+3mOWl0A0NcIbC37fj/OjLl4iL6PCGgeJTGOKySwCDQBEJUDjM1wT4Ty4
Mbw1b4XV93de27FPo0h8xlsKUINLOwdySH4hXz2xOx32J0rLsKO4OBbfkscyxsP4+XD/D5V+76iZ
/q3MZG6Q2zk/6Pxs34/GVMECQezykIJevnryPKt6CIz4BjZSOUqh8G13j/+LWPB+IFp9DpkVdCxu
QWvxMbUEWDJigRQ65/HlJNA4+6uTAHoWlrpMirFLXq4e8vRjLMGe69rGeznmGz3VYz/QtuKf/nTp
bLJj9MvZK8xruVFE17mhoVUsXZsc5NnO1fjwN2ebjSBRbQDjiNjOYuEyy+KNWNMndc2ovKbe+jM3
zOI6ibqf5+fzLnGw6faTB5J781riNfT2ZFtIbTdJR7kjMTUMh/FP8S/P5sQgKL/AkifXdt8P0jn5
FJfIVuEmXxQPphW1vzlR5vaPp+LKVzxQE0IUWgBvp5KLEshcOyIkOBjhB+6XAjHQ/tLL8v2WduR6
6bAXEKyhRfV2FPLbGMRpF6z0Ellx32RuwxUCS6TPHvIbl1gzJ4cDGAkCkVQEduPb4YKpLQJnolSq
l2J6zMCf7OuJUkUGsm5zfv1ODQUZg0ySJ6317rDirjnB3icqoMgUjH7mxeW1mvJ8LuvYvUTVfLcl
KAKguYA4k6HCcF2++OBBeqBmPGWVBGgQK1RINmrE5js/pXejkDWagCEIDOwH60WZ79WTWcHEc8Al
GA87ud1aKq5+Nbl/vHCMwqJJqCPXMXfW22/UV8mg2E2KBRxPZ7HrJWmMt3LufCSXNOsLRYd3STij
AeIgCJHwkzouTuzYG61r49BNPyONn7AuBLuA2OnHSRvotyd2eEE74tQawrkET8JNQV63GE9NErem
pe5h9EpJWbFR7xg9N9n98ZdiXogtshtU413OhP67ihMrnosRtmTTtZqPPAfdYKynf6lJ/MeS2Pv5
uEQ6QOZAWkze/AuIE/bwAHljOLt6XvcA+Ee9K1eJm3vN6vyUrHepDFtCZmaITYGu4T/f7os2FAIL
Ss5uJmP34KXjTRwE+vccNMKxag2sN4WoyrvKo9kJF8rIYCpjK3g14feL63aE8DfMf3LVVQGO/1qd
UI4E39BSy+5ypICw17ntu8H6hvS+Aa49ytpbR8vnp8jDVPWKwuf0aJsd6kZ10NOIcmrwWzRuzRhV
JFIcxAUsHv8RNoThPm3pNOzoX36uA2EkhxzV5a+t1Y3RVpevrMcRGuYtNXXsMWneIGJiIfz2KObK
DW/bLkcNizagcV8jUTP7LYCGozdqiDm4+MhJLxnDpq4Mr/3XPIx2viKW45wcNvaIn+pUurdd3Grf
EriltK2cnrLo+c9x4rtTduBJTgWNi3V5blpEYOEdIgDeh+SwbaoUNJ4u7uP3p9N9uUvpLpog15eP
R8R5K2QzuR5QSqacZGRjcFt4PTmkUIJbbarm/Z9NC1UGHlqAqqSqGWIB8ge9CnFlIzJKRJYCbCRt
f48e9M2sGC7BjZeLxygEUqqcVMioli8RwImLI4cF3GOFRh+peEyaNSP58HB+LssbiFE8MGZUAAkE
lOQWN3iQxXrfRmpA774vr6FThxWk7oAXQA5u98JD48SUeKFxQHlwkAgv04U0waOtLHtl1QsF3cmc
ayGkcflPEPgjrOKnMuffL3oz/6M/88Ls+vd/+99R7K5+lbfP+a92+VfJX/M/f9f/G8o2aO+/+vbv
kYyI9Ty/gTDK//8/EEZT/y+Dq4a9xnuTWC0VR/6HZ0c/Awg6XMsX4Dux+78hjPjUUM10KZFDxeKI
sbf+BWE0+PtINSDEUdYxVP7iP8EwsjX4ZW9quCTM2N3I6h6vKIZb3CBtbzVj0inIbBuKVEM1wNEh
0alKjVQpIl6g+IQDb9zq+bOWF626NqW8qvGitJrhDVutaJzCvg/stHQRgXPzcZOXIwrBaQ5uYF2G
/IBrkSoouToR5r3umBbBdmzQI61Wfd+hm+/1Stwl68gaYmtvqEHwSEk/9fwRNDPK6uB3KtzUYzty
IkKDaiO37SERXsebSevq4oedF9yRK9DGESwqzN46JLu13DH7h9jpRsTp3KkbO5gTto3Ad9jBLfxt
/CP97WFyhQWJ0Y27HGn09uP4j0h4ElmGXzeNjno4jS6kxA2tl7rieteP6U2PNqJ679LY/J6Q4WiA
zycaZ+OqH6GyPdVZ3hd7uxgR7p06B0VQxNSRzcnw4XJr/ANcoCqrHKGSb+BZpk9ZYrd3dY8iDojB
NeTYcOcUWvSjVeynMjBuu3BYDdTTj3rWXU1Y7SSj8QvP+A81kuTxGiUKhDh6gKFFrWH31Xm0H5Ly
RkHQA6eRtqFi2zZHKa60wf2LcpGnHPlZn4PUZE1jjHbaFC/MJLwOu+55FLfUDLdFEV2jHOyntdOv
YZ9Ne6zVolVjRs5Hu7OOXoi5ve4esbfdzJ25wyRgW7c2sIW0eprm+qZqxKDfKHlZH0TT3s1TZA7+
hGnFyhHRBwHpbwvIPTFWZdcfxrG9nQPd2raO1HakYAE3bkq/zGY53lIkNVFG1I5qB92ejcFDYhel
1oPgRwK9CJ+QaDV2De6WH3J9AFs6DfoqJAkIRdNc5SMqzqN0yaDy/NihobwecFPDISCiTlchnV93
wSHDgoU/CJ40HTPb21HjV49OWDxQqfb1Jn+q0i706Seh+NT0Vry2+7Gq1+5cRY8YqZYH2248vBlq
NwJNFV2r3i/bcUO/gBifr0xqaetUNEeh1AA9HTJdRcee5QCS4TYs7MTalIZhfipDTwk3FYJ0DeKe
AwhdNgKKG9UutpqPsTk3K8cJiu3QjLexg6Wxx9fHKaW8HQwVD7rO86PEW+O7Ue6wW/g41PjXV3Hn
i7krruhfP8Kq3CLT1q3yIBf3EkTAlaGZawgw7IXYeiEWNXsrrahK1/nU32Sk0rCNpkOU9fN1gLX2
tu35D6d1SAlL277vqTkpe7VGIo6mNx5wYTLi3Vp914oOFHIdf2/QgquQDU9+Oli9V2uQAs/QOo1j
J6rRlynnQSpiXzs23DRbghzMdNyBH64zaSbart101iNgcyaqvZVotm3Rw6XJjZuE1GVlJ0pw0/am
t8YC2vKZlXevo3Q8bCjt2+XWbMfnVMt+CkMrQMjk2q3p6lmxM0tlOgI01a6SDIApHjT8aRr5ji+E
ijeTgnbDwQn1Lrya7She01a3aDF1e0y9xaboKe9tdYMiMYqj9dUE/IDDVvTIdILkRiVn9gDrrMA7
Dv2RVDTJ7/Ja+a0p/V0bVb/twAZIa8QKXcKp7D4hlO36KGp8Sh1QKpJ3HHUdVSZM7F1i7VG1ggPC
F18mp8iU77lR69HKdleNW+4TDYx57Kr4/2pBYfzANZIcVRQoniKlfqO72i2ilskqjb2MLnmp3Jt2
dGji6jbGwP4a5exVX2XmXTYk/J+wnSKiAepWBzzBFJWvGSKdQx1c+40CpufbmZuujKH+1Yg8+N1E
zrfMUzZYTQwrz0jz1axWaBaPwedgmG7QBVFwkcCnQi9AIquBV++TwbiFHGOk66gkoV63VZ4+l4FS
3IUF1u8a9r5+YyJEVCT36A/dTmnYAFwFN7sdHCw3FVjEWEMBLYMV50rV7nCFkBIkK6vxq1Rca8l8
A9Dc2HCe+J/sUf2soW2yNr02wm4jrK1rHvUZoQbRliopH5wu8N0ZG7OqRf7IQqRWgRjkRojKtCo+
vZV1i+oOcNiga33bjlyxq2pCBgwmIBD1mphj+XPLhRGWLV3RyXkIjOirFYgvjlU6xwlWVVHvSrfe
jkMt08H2OMPwnpJ5D1i7/4JFubpyvH5fNEdr3o9euRqy+i6tJ25TAe3GsNj7Zf0UNipa+sGIeghV
kE2ko/na0lTu4x9Eun6VRKF1g/qQ+dFAHf6nMfzKMBIFXcEKKm2b3scEB1R/PnidWFnaeNUF6ZGX
BvIdVX0X0whbZbgTf7Na3uJeccwi46PtPledNRzR9gds2+yaObiDQ3ajln27g+oMH62ssy2dwvK7
F/Z3FRwIEWk3gPEOU5J9SPU9tH1QVPEKa0nssdYjGrNjU/qRKm6UuD+Gk9avC015nCYLpLhyV3f0
OMOi2ed6+IvgK8I9JpTFWreiOypX2Za23dFVflfah14CtNtsS3LwefBmajF2gjI/fCmvSj1ZX7gy
8ziLfVGnPyriZFl90o3vLmS+ITJXTfIT5DAd8/KO3GCrIpmsNjfwrtcjDKuqCD9RKOOYaYQicFwK
5lithitXvLM7XDMecqX5XPf7mLI+vTxCcuCH8y/Xxle5AszlKH4/1lscrHZ50d/aM8Hn24xZak9E
AZe/Gmxn7bi3PPVuOLL35JPrLCflQYGznoHT9YJrgGAcJ37a4hsXD4dWH3edVqNA/yNrrDs3Nu6j
vNykNY7gCHKhQUN+8dVSjrlhordUo/nsJsiKDt5N3suo+DnNHB+zP6pjG9382ag6cUqP7xEgZr3C
wwgueN3M9qYJYCaikekq9dGDNrkKQjEMXNpe+WHGH9aMTCSC9G2kk3+M3l2F+Fib5rvevq/biH5O
WELuixL9BtQXQGOB8gs4l+pDAtEdH1Gy5rWwwC0jNtv4MFIN3F/z/WxcWYgZjIOBG2HraxW7BTBo
BSfxIPoMU6IAZyfXuhNYfa1sLGM6PnbFNRzO7Ye5VvS9ZYriAOgj3oUTeakLkrxu25sy6Tj7RfcF
nzVjD8YUVKSNgDSG60HcfNBF/DFv7pwoKXdDjnNKX893uttea81wrXebxkBZWkfKH/+03CFElulH
C5eJpxGb1R31LHcNewQ8rJQBKFHrn9J7zxv3IX8EVx7PF3n+ACzbXE+W1e/QzI3XaBhscVG/btCb
W4lqOrpq9FAbmYoyAfDayNhn2VWJJTrSyQLVAFFBFi2+mIWIDkK07G6oIMA8bNKehH792tWj50i3
946TfC5DdExRs38IpmgTIats1BjJO+3etLJPOiMXTdysFBvgqu4+mXHve1AxV7N+a3Yfatw+MNLN
/Ko3EMV31tzFAB7jNUDkoxar4PZCFgYruWQfOUrCjbHOK3cXx+W0ncNuE5AcT7G19gSbNR53ma36
MHG6lcRxA4j2oyDfVor6xcD5DBS5H0zVAybItwniBSvFMR5btfks/5TdZE+44TzEifLNs9IbZ+g+
Kpr6u1OGR+HVyaohJVh5KE93dYqTJZnU3Syg9k3Bts6SbT7WN2qmHRQjxx1E465XgW2P+oNmto8j
3CCj/N5mHC8HMi2iU9dqZrMD7G9aO371QB+7jXMT9urGngsD0WVvizP8VRFXj2MZ3Jq9tetLoJVJ
7+U8RgprE3aq8Sgc6CUYXAQby7Um/mxNzEWgU4G+urZQXt7rsblxAPOrSh/VVF7tyc9DuJYJ3BtM
Qbc8CmJ4L+MV6J9v3RA36DOP9S5oNL8io68F7MQp3vRdDRQ9wxfk4BXGVyqO1yl7pRuxrIAAheGF
yo8FB5o13hZe0CFECU/JqxqR03Fn9Tynkujr7NrTyiqmdldU6rOO6umox6sS6odLdEwC2LdwEGTb
ozMP+A35UNmenVb55AXOJwyGr+xSWyFeB9zRHr9b6TWuXN7KrCCt6lqErJB3ZyfD6GN8R/N+vk48
dRXOlnVAoS25tkeya9OqdhD/iEIGmTL6b6leQ7D9ogr1CnGzja7nWwco5yEqxdZxpo+xE+8hk9Lc
LI5YQWCnlqyJMpu6Lb9lqb2BOOsLWuW6A2xQKvhZ2RHl1UM035VqtULbnEb7xuh+h6Wy6efiQzwN
yK322EA3JH+dP7JGZnGnwibIi670LTLjQJBVheqHWUcZ3Bp2JrdbGuJWnXa+mif0PBtKzMpT2905
xfhQW9FNG/JYCZ8F+aQ/Tt42tO0bLBz9pBNP5WDUa8gDA54USvqJ2j73g9HM2roNb5MWMFMQK79t
A7sIvCahFM/AO8Pp2tZGK/PxrpxUHi919iMNPRO+gmOR5qlpyQsnaFosrUPDTT47fUqzxTVHcnEI
ssEPTNfgMIPRH+ePUellEK2LyjOvHHzwgMTgDf3LaRP9hya68GMTFSYT12L7Oaqa/Juntrm5NlDs
/t0EBWG9ThKul9zwpgdMZR0Drfppqm8iXBj3xotYCyqDBQ4bnlUDM34RdHHR+bkbeMMp4AC11l4n
ttGAYg265hklSoRh9BeRGCcIaSKmiGFSIHwRktFAJgruLPRlMreEQdmajXowXgRo1L63ua1fhGlg
JSjqmhI5qjWOFLBRy2DcOnaDrn/6onCDzdWt/SJ6I+Vvej1Svxkvmjj9iz4OiqmgSUdlmtDNGYtN
1JAkY99mdpATc2kWG79I7oyKAhW8ypsA+VGk365hCWVkVwOMQF8ByvWIxQ4SPoR9+AsxWkJ+/yLy
I6Tej5n3Upv/RQtIN/rW3qZSImh2xdj5QZ3Et/ww8SlU+uoodMUAXVPPzkPuOGyaWAoPJWOVfkLV
z3pEo0b8ViwNhaJZbbyMxx3OQmtVkxL30FZ5WYhR5XrF+ShBy9DMSOD00kS3babGPSMPAKB7HQ5w
GH2HgOGszYHnJg/lxv4YIF34CecYRAxpGUJb1ypLKMekhc++xiPIsretXQg0QNQ5TzfGXGAvZNmx
JVYOFdM788XmBtND586ts5Eyk/TBIbPEEmfWpD1O+mKVY77Y5nShwEInjLXkQevoIpESSJOdCio5
kpoQKJ7jNFeetBdDnuzFnEf8Y9QjPXtoM2LfgzkUHHyBqU/5Yu8zvFj9SOqJsp4keeofWMIf1Ur/
d4XQ/9+0xnSd6vN/1hp7LOLu188XYvf/2eRx89z9at8WR/nj/+J3S0lviZUHh6fRAJROKv8Sy9H+
i643RT4QENLYzKEC+m+xHKC1FphroAQ0QTT+uv8Wy9H/C2MWmlRcgw76O9igLUTHzomQLWvqVGwl
uBOcGWho4LSLAr7t5XmdYfSIV6w7bEG7F/uYysc/NfX/2MGT9dVXGFpmJueHiKQscKDUyBK8bnm4
hoiNqkGnHlh/s5Z8329K35fceWp81BwHcMZgNz7kB0MKMpT3r77N/T8DvVaDXnYpGB79HP7l0PMF
T7cYPpvjvAyADPsCxvxGyVXirhYZvtFU7oWZyvVazJShaPMyDH1RfTGUAQ9C15XR9BFL25r5/EnY
5AiwD2EzO20MIQ7d1U6Pv56f4YnPyPrKPhlqTCz1onHZDI1iYY7JDKMEM5vAU7ZQxi5xE5atMrmO
SCtJLSIV7I4UHXj9GWFN2bMbWJav8iY8TmNWfFMYd6XFuXlUsRv/cX5WL/tisZoS/gc+1kbJCSTK
2wG9qi61XjhI0ncDhTYYYHuFOhgV/EAvUUWi89yvbZ4n217X7d8IMn+L0SfGF02rHi/8FrmE738L
kC/Npp2A4PLb39JS6HC0KDT9fBgqCi2OP43xHWR55EaGYG2gebDG7P7G4jfvwaytaFbZ38KEKo+i
9vX6/M85saVZmX//GtnxeNVEdPNWjWEZG75F9ZvOXvusBqF6UGk1Rxe29Im9ZQEK9aBK0eXn+L4d
qjNlSWJs5OmBKIXqz0NWtfoFjMTJ+bAqEthkgcGWnflX88kcqiJFATzH46QeABxQk3CSaIdEfnX1
F0v3aqjFpjKDzh3tBKNUeGnc/U5E4aSvbrqw/UMtUxn2wEVCVZHQPRSmFm0nRImpMRGR/IpSEqRG
tb4WRu/+8VZAIIzTQVwDvQAM6O3SIV7dmZXjkq5Tyd8X+TztYXXmexKP9i+GAgAEBIN+H20UuVVe
fSUki0EpmE7l5yLvnhCTUHazi+s0xiTNH4JYpAYZWY4pEdAAk5expusBl1AmgPgu0FmOSt7evOgu
AYGWgA/+Yv5+5D9frgbuhrcTmjD/Uo0Sej23t/bLbo3k2M62t1ZtaqECUZbviT4Euz/dgG8HlZHm
1Sr2o1PnTkDOageaC4Ufc3M7UZ1upeESdWGzvz+88lMB52Qbgu6WWc3rsUosL00LZy6+GDpN3egh
I212wfH8jN5fDIBFrZfd53EtvHBoXs3I0FwS68Fqfeqa2s5oK2eHUhF0SZGzjJpiXUACnPhsKOpK
FWJHcg2Wm8PCYjLCoIM6X1vLctxcinXgjNSHqR8e6sTuNx5k6guB8H2M4gybchEhPhrv6FxOGYWG
l2PJk3oGtmpFkx+ysul8N9GaCxM8saBSlpaNiQqGCsr47WeLohrnOkDUPGv64a60mv5BnRGyLysK
rGbkueOFuZ24arllLTJN8hadMLKIim2YtqNex40PwdSATtUVkKrsGueQTCCNh8iHjjl32VjPFczf
fN10fffB00T9IfZqSLLnN5Qc7e1lS3LLGhPSEIM2nUXkjLsidfKsa3xLytivxi7TIJF0XQqBBD2g
j20ywaeecHxG9CrRkn+BQP5jwnpigxGXidl4nUjNjEVcGIpWR9qD8XuvC7ZGoVQ+XLMOh2/tuU+8
aF/3IL3Pz/nd9qIaTAoBIJqgBDZ6MWf8JLS56/ClQgIn2bRDTAO2dHm4lcWv8yO9/9gMBZ8NJDFz
I5Avhqo6I3RtGHN083hP+rmjB1cu/ap9Y3cGIiy1ANJWggHDZ8p01noQOXtXmP3ByUQd++d/zYl5
g+VxkJeX+qCAyN7udVFkOG3o2El0kOdXjuLUH61Miz6BWEsuXCrvjhVgX8lQ4OEkt/mLmNqrODUX
eA9Aoev8Si2jTRMnCAIq4fgYRFRKwql3v5yf2rvoy3gAMcFQA3Gm/704xrZC/70JiBhN5Hk/Ut7o
W7geyv78KC8r9Oa0MIzBfQk2iqfHi4LY6yCfDEEA2EswrSoNrrWWBjMtxDLzOwUK0QH/gWaTjn0r
8RQRSi9hsnFQlTqIyu3ucwVKNVXq0KQG08Wb87/t1ApYpnQjAsEn8aJvP66tZyBtC3RSJdkPQxdj
3M5lFl3IHuV+XSwAgVmmQAwBNkxusVffNe5RmcmsGZWrNK6idTTM6TGe0zDwq7rXrww6uzctIdXX
ab3uLMQClAubWJMTefcToKbzHWTYXvK1wlpLNdyJWz+MUh2gp40PZlCU9A9067rPanAIWdSG1CBH
55E96t23os83LuIZvj432q5CsvHCtXxyWeDJsyoyd19GFFxvdCctek5WUMa0UyqVt8Ik1I42HPiY
HZSucUelsdnqBQ4cU6UpwYWg9i6QQp0FdgVDxrLJHJf5B3hN7HwcuTUxCr+rWI2VnU7pvgeb/XtW
3JE9OmsXjvk780vKaxYSq1QaDIPm+lLI1u7VUQnLDMdkx/hsNrdF2aFvqPiYRq8k7hZSwt6ww/UY
TfiFbSkq7tGFGrAbaUW0suja5uF8d/4kvF8Jgy41NRa8Qxze0YuTEHnaGKkNTQ+rMfojjW79tq20
+n42SSGUZKYVNznV9/ODvg94bElYw+QSgFxhDb89GFNdiB5tCtUvWie5nn6nLXCjKt9wteUXMogT
8+PKhDvLvQlA8wVb/eoM5sIswHuls4/yaPMB0dN+A3ekeEjp2+4AirrH2TD1C6K673c41wY8euo7
8v5YYmk1E59taLoTFCJWET/P5EBbtN1lU4UZTV648Q62gmqsMq+fbjv9Ipj3/eXFuCYJExcLle1l
hYIulgVCO559FeGmNR4+4XXglO1X0WT6hTD/PpTC/SIjgewhV3hZRKuSSuZjM1btmRX8zIsgfip6
4+v5DfN+PoCgJVwYkW68Jz35lV99xUr0SE+5DCLUvnmoNcR4lDIyfqQNna3zQ73fmwzFK0CFXI+Y
yJJQIiYMfrQomXytb7K93ZoVKtNaTMxuUdiJ4slz//gykjekCoJY3hUwht9OTjAvgJXd5Aeomu+M
psYiWQzWhZD3/jvJUV6eW6iak1QvRlHDpjeqjIOupDiZJWBmEL5Jt+dX7+Qo5Mfg4ylJ4QTzdpQZ
vT0xxu3kZ3irb/M2sa/7JBwv7LkT3wglB7TZQXdTlHHk//5qO6TYHVFdQ7RawLrYl2UtpaSC+qNp
RogPoIRyYe1ObD/NpR5NhRHhDCDyb8cb0z7JY9TK/NyNlYORKIoHEjMrHDSfxkvX46nJwQxz5Fci
3V6qq7dZR9W5Bf2kBF3kJ/SNEzX8rarJPbunuLDbT3wv3lW8JGSkknfT25lpiK/Z9eR2oG1rjzcT
XlFdVPe787vixPrJs6QBp5Zko6VrLMowlCgVCwtgM/yVY0JNsmN87QhJV38zEI803qcUaJebXOmb
BlKl0ftIghYfa4GjNWpY8zGY+z+PSOwGCGfyHodjuSg/Km4+xG6g9r7qadW9UVrGRnGU6mGsRuPC
N3rR8nibxMna9r/H0t9+pNmM9NB1eHbXlRMeB1BNzdoA1wxvutCCD0bXDvY2VzQN+UqvmQvSqGpE
rq5wSPzQtSq9tYNkBmYWsG1mWm5614H1GlzUpwtkJz8Jpah+Ndag62hn5ZPj5zMarP75b7OULEGH
D+sh+LVQs0iDsIt8Ow2liZJoUMrBxx1Q3QAZbm/6seu+THjebiwPYU4nCMCw5OasHPU2DnaTY1Z/
sRXlYkrlFKpnSy5VP/GgnXQ86ksT/Faok+dCtOmvJJXxwlAnDrLM88h0UJwgtVpEjQk6MUxjuIh1
Vqc3Bfhi4IahUh0bkOGrKjLqS15YJ0ekpYDkNv4L7/w+rYJPMKTd4JuUTfaxYfc7FFCAWYYg22+M
tIruz3/TE+HDJFGhv0OSRL9uGT5mKISmPmHF5pUl6LEJGJ9uJxd2zolpwUqigwSJgyRgKUrSZVjV
DgKLrzrBpTcRWX+o06TZzWrc3CktkrDnZ3Vqp+KOhcAL5VXc35c5TZ7oia2X3ejjyjisQmwiAVPp
wL6xZ/8EzEN5zg1E6n1EAMSHuPG8725PEvQX554cjho9NwFlJ0uu/qtrDuUnO0P6AkNDu9M2TZoW
e4WaOoIiSOgdRzOL7ozCHa4nPdLXpQ0SokPBck2j3aRo21f3yNupVCAnbIKBaGwj0YLhHsISTReO
InwF+lSzq/cXrucT4V72o6CtkUnBNV5ufN4vYF8U4VfuFKsrPCDHnZcL7b4ohPhx/lud2oHseI60
9BWG9vd2jTwRIria56xRBPAjKqsahTkr3P7FKBxml2afivjHYp8LxXNnvcJakg5esMvapDxUHvKT
50c58UCkXgCviCSQHrrjLReuiAQmu9LLLg/tnyKrkcfN5wiIaIrS3l7NQ69f6xR2H6cgL8Diwh28
HVo123uG/VsVqPBaZCTbyUnDewt122E1UeXYjZo6PJ3/re/fVfxUafcnD7iUhnu77mNsmWNWsu4U
Oeb9VMX5MQubBMhYEFyJDBBsr1Xm9/ODntxYDo1XVBOgTUlkwusDUSPvM5ReCX6tSz83YPzXqgqg
L/TmfHN+pJPb6tVIi+m1VDgTtWSkYigwtABDfRPNmbhQCTk9H5hftK0NaByLG7HvbBitToPrtOuG
yIT16EHGiPetCh2HrQvh5OSUoNlQ+qBTjN/R28VL0qDHdoyglopU204Se9e0anVhSqdGkXVTah2y
XL/MXmtn5MKw2tE3heg32hT1q7QaL2kDnVq416MszmOqqW2tGVBXct5xD32JTFU3ltOTWQUo2Z7f
CifK0lCmZYmWTYfC0rLrITRzUlHiFmwD5EZD04UXhGSsOAxh7n4WjacdRsNtvoyVmj0iLKwcg66P
r818cu1LEULuiEUqCCIHeyfOAF1I6QL4+gQMALg8xWyFP+laRqQf402uRp9HzWmusND5PRixX/QA
yOOunVf2GIcIxMYXnkMnvzHFInR8SLQR1nr7I5I+iNRxRiEU695qZw1atyrRg7xwi7zTf5IelfS1
NGS0EA0AtvJ2GKeC+uyULDly/s71nIfph5Tc9Za7tnV9HRHDQ9yGziZBpf47Xng5quaO+0WnpPcM
G0S7lIef2nSvf8/itOIm5wh0UYXvBqhN9Q0LQD8DWWDd/puzanpcApTodUAOixVOU9ISWiFcBJOB
IHZgAkqu0vBCkJOnZLmZgHrJmiSvTew83i5w0wvkpkUk/IScvV/FwAURn5S9pw+mmgIOH2AcHFU0
/gzYHEn5p2Jz8gPT58GBnrcur8PFKaZnGzpzaAm/hDp6qIekWaNf33y8cH5PbVcbmBW5FP+C1ft2
mnodpTBdKXo0xhQ9Z7oVxr4z98qnCSjjtVaO8IXGZGihaBXRDwwYxmiFKnpf7+dOUz4LvTXpRAQK
jd0YKeXswmk6dZOyphJR4FAUNxarUKc1sPpBFRQzVGOHePgEc6xz7mfXzXd2CSPQNHPr0/lFkXFi
+ellXmnKihA8Df3tmoRhH+tpTkybyizexFELibBMEHS1vuIE+XR+sFMfwGHlaUOQVUOqfjuYXvbw
vyaOCw1j/WDULo4HidX/xc0Dns/Fa5m4RE7ydpRBS2F6xqwj9gGA/4v8fu6G5uH8VE4dGcRmZe+M
djtE8LeDxACrSbHpD4Cvbp+CztNucxw+DoXSdN8CxfQ2SWBgz6IK7cL0Tn0xBxQD+rAefdJlXZIG
3ZCUYIR8I4QBhbd0dKgr7Ms2uY1K7SpX8/Tx/FxPfjbHpuoqRQU1axHv6hItaH7R6AvheT5kQdNX
hjjZnh/lVFRlRiDpMEhA7XIR5eOo0V0Ra6MfBPBCjXb0DrRiur0K7/vCSTv18VDDMgG2UiICYPr2
42WNaYPKTiFThIa4xZLWfAycrtiNTahscj77PsQO/kuhB8ZfLCUlV1WWRbk2zcUJqFSnpUOqkK8Y
Y/wUl5WxznN8wc8v5akPRk2DehQvIVQvFvF8hsgeD5lBoGsRJc09kSPIqpfe38RtREJkB09iDj35
O169Sysu4cLG5x5+7ahtPMxar+ypqv3zszkVF2lakkiC4GHRFmtWh+zIxhxHSFiBuOmxno82oteo
vKqYiGD7l2PyombiAsbl5ONfqpIytDQwW+6SquhgDmnklqI3YfVaRe3cB93UPhIc7V0wjMO+BQJ6
NZfJcCe8qLjP5vqSvO+pPA+TLRCFPLGkUMXbJTaxni21kVORiUDfZpo3XA22Wj0nbRBfTXNh/lT1
2fjKO6HFHKKFChEmnXUfZskfepLLqh2L/+9fsoh4CZYTVRrNJPR21UPci/Rt4jWXxKhObF0w49wN
1Awo7S9TAWQszBDyO+n1PKQRcgvGDOcjq7QLX/fEOOSsZM/U88mfl43fKtf0Km87zUc7Lj+OCX5Y
KPtfUn49sXVp8iLVJOFttMYWVxEOK3Xzf9k7k+W4sWzL/kpaTmryIAMu+kENCnDAW7o7e4oTGClK
6PseX18LUkamFNmERc3q2bMIoyLExhsC995zzt5r60Q4bzRLalg0jfkLpP1i26DPYQgY6tix0Dts
//MNY3NN/G5P53LVaMeBuyWV9fe/KUGQWBhlymasI3GL1yjyIWNOborv2+0Bbx+WZKoJVonmlRJR
yX9QKP2LlRyZDF1HRO2rZOh3r7qJyCiJwlDZ2EovX3MKIc8smvnexKL9n1/pv3wkmmIcGZkAccH8
endYtrKEGW7xzdha85GIoNpb0lq6l1WyKv/zQ/2LCwalDMzBdZhroVr89aHiManGILaUzYy8zJlM
Y8SpEwV/sNb9i53JonJDYIFEAOHn7351VqMHTQNljBRWEyWTbbTRc5hYfbUJCHBaEy266BwJvdX8
sCjS4g9e5L+Q6nBu+unx10vrpxXdSNvI6OxYbIKmbr7htOsvg4bbdolXQ2eZa8WW/KPc0ySzxTJg
TcqWhBPtScTSEQq1V8aAVUItbL/8P7z7trxq7jj8/hMhZyyGJSlp0m6iMsfIOs3ZxpwN8Qcv/4cM
5tdbh3P39/zndWROKfTr65fNfrSlluRTAsZIGjIBqLwsmCA1ZfmszhjVMqtJt/pgMR+DKxM9kDhV
pptWiWxUwH1QnEOJgYrbwYuRcOcrnf7Qx40UEsNlFTdTv+CV62EIGs5Qh5Z8qHMb3zQIQcvYh6pI
Kj9uGjPcGCFx8X6Jjew1mCqMwdjZSsI5pJmY0SCa5t2y9DNFfdeK8JRHOA8dnsM8gcWYCQTLG2lO
t3mAoop3KsTWEjcTAhI5oZzeKCJs0bi0IDumxmptTxmzGHByoWWWB+otPM16tTyO5ZLQVSsg1TqT
VROkZQ3aGHpEngXdIR3nqnNjLBa47SJ4t/yUssscMZr0y+Q+HUOH+NVcbKD7lJ8bSG9iV5CcU/it
QluNVNVEN71mQGzjtKKtrG2mzGnERKZcXSjRqBrbYUzM7cpwyw5W07fzLkVwWaM8ZFx1bNU2Czfo
d8LQHbTKuA8m7C0bbepG3ImWHY/gyxMI/2Ub6+mjGsaT/pha7XIr9HEmqjebyNih7pJqP+qJ7wKv
opjkBJMx9yxoNmAGgq5xU9ZS9aLrLXlowmwO1Yzsn9y2uCrdbCS2sKB1kaJvn2vpIA2cl2AP9AtR
kYGuOEk4ky3PGNwyCY5Tk+GYCUIY8Qq2LTzHWOs2ipXSrg47BsrbrDdSwm6CwDwlhgnKRgsWMW2J
LZKfRZgns9PpqXqOwzmCShOx1u9p/CSqa3aiFa4xRVl9qrEUCZzWbbPae/v6aKsB+jp4fgtU0R4L
vKsEg1nvBgsy8UWYhfRE8MPwQoYyCENzZGoAJLYw3meu2DfDKsZLo2CltPIlZ/wsj8Kh0pFXc2Qy
PsgaSGGAr814MEs88w4aG4XorbDsOpu7NZ9wuluhdZa71pZ2I0Ga0+fesjrdSQA24YLsOvLTiHfK
k002yOq3qSDODOKJmmwHqZG+lSRwakAy8KtADyi4YmXQWHcslnATlmLJn/UcGAtJezRLXBqC0WuS
VNYetmr+lcib+Doq05BcgtDUntMYbCGSG2DbDik9kbwBKho0XDE5St3c7vAAjyFgkD0BaC0xlfoc
PxcDXG+UEmNQXidBit8GiG6duYsdNx86gTalk2a4dp3ArIbXDj5otasBcaWemYT6M1F547AF7x8I
lzGSekmjydYZdEJDjNDTSF6X2UvrRNrMTUlMXQ55KbUr2TMbk8BFIS32JQ0zCWtzwBOJ8XaETsYv
bU1GnJWPhlIHMKA6vMMlkSTwVXock0WXas8xav7QscxqIRInSuJ0M6FBaTy0Uoq1t7FKy5vYtjjQ
FTYMHLdtl/gquJfhHwNS7N0hwGrgYmUvJBBaWbG3tZgAlLgqVMZRTV/Rs4ZRGDnZVIOeEWFCoHIv
CQbIUxT35AvLaVFtRksfkhtDSKPuxktjw6KUIlJAJHhcxEO1atRsKF2KFzHKJAX3Q14m29luuDuF
HFk5su8hSHfNaPTgfQRuX7JRWBSYfgcdwi5bLW6nydLvpWisBbCBBYs2UNhRWdGXMQlRfYuxPUCD
O7Pg0KFwUOlDodHLdNxORgMalFGYsRzyoS2UZJNDyUDz2+vEGpIEO0mB0r4jkysm6VaWxsUA0wa+
V8oeyym1iOAGzigYrf1XUeOzs1BJbYY2Ls70vux7naXoQReNRDuNZHXPiI3skEBEgNwwxiwsEKma
2hSPc6QkfJrw9UcQUxVXVFZKxR+cEf9JEGqh9WCyhFuABj0CGvXXnS5E3DjACdE2iRHe83YBIVCC
GaaWnG2ISOBgWjT1Rg3SD3Yl8j0TiVQGBLmOTYafW/Xt4/cd/n+8un9F5PDTYeefyIXPX9vuL85b
kf5i0F2/54dBV9U/YU9FlIk8E4c6cr7fDLoEMDOFRKuzavLR/Kw6+d/oheIT2OU1gGYdiaJ75FO/
0QuVT+uMnhYE5TQKewxzf8Kgi8KFC+WnIxMcZGobhH+IUmkjInb89UIygGNXUYzFQrHTwxBoT51q
9NcqxmTa06reGTXLzjCaBGOSH3q0lukqsqb0i1w23QlzRcOpAlwS89ZTLzfaVpaYgdmpulxLQ5t2
ExnKBApOQtsyatyonTwfacrKfpwbHfgmwMVtx/hDMAkCOZWWXl/gJbINyXSQEhybOes2qqhL3Vej
TjqPi/kk9Yj36GFJfjcYybeAgPiL6JTiOZVm5Vr2qnQrFqO59mMsHzjq5yd9IKLEKYt5UF2Wq+hZ
yaP2FatZBBRr8ZJm21r9TTCVnsk4IrGHr/UK4Ip68y5kOd7EysKNBBzUyIcc49EMi655FfGL6ON7
mIqnSG/2Isu3+gwRJtqnb5AKCSaYrnpZvAVG/Vos9XvTQNIRvZeZ9pG43lNpTn48VlczNK5KWFxJ
ee0cXV12Y6A8AKHaSEa1NQJvNK+FldxHTXVfmEhrRWGeOUx42PkJZFc8BivHNJuuo/WSxOZGjQNi
7bKtNREz3U6nYayxYvQVBhvpte6MntUzv+3a8N6eYUKaevLaTdgiuvyZqMRTlJrHeQg+p+XyPLbZ
PlDAJZYtgUTCC3vTJ/Tpdg4b2A8B6a4hZyGz/NySCzdhS9Wl4DIM5Qw3KXFG+bOancL66zQvm7JO
TmRC34kSSlqVh0eztP2JMFfXCsURtj7PJLZuIiX/VlNeEXzoGJJ9hlq5q1vrImoeERviQqjpLrSS
/ZLorj6kmy652LFDkXnpQ92rm+CNEv2jMJeN1N1KIrkkUerNCxiXlPTJnS6uPZmlUuMvy+eh2JNk
/RQpyxqc12yGGQyVLN6qUnBSvWgKVCEU1FvbzrbgLwpIOt2LlEl+Iy1+G5aPevBQqnCDsrtGCbA5
TNteJFv27ySKr7EU7iUwIA0hxDYDL7XTz8SOnEVh+XX5tLTPQdHvsU+8Lia61FzfMZvyoN/czMNy
MHPtNW7CaxSk20nOLrPEeUcreaQaM3vdtW6oZnspfW0H5cBBYqdXHP3k2Z1mrk4icZzB2tZC3ND9
Ds+Ueoe8il518cYVdFya1lcG+XMqPifWnRLxe6rJXQtq8rrHb2yJt3I63hcDRD4r2oZpDeJH3ZvF
SyHVnB0N/UhLxLOq7qSO9oGi5DHu9U3bVfhqb1r8a1ba+41yB2H9WUlMXxtvLJgg+hGkMJG/5ry1
5+kEg/rYGHgUk4McZr666sfZxM1C3Yq489o2fLUzQov1Irids/HeXG++yLIflGFX93da/TXHdq8m
PgHwm0JP/KmDQo0ZfrT2RlP7ltye1DLxjcq+KemAO5w+ysIdk8kpSX6BQuI0pcnRDWiVml90qXnJ
TH03i+CRI7XXVtVJSnPAX5J9O1T6UTJuB+LizUJsSzvcC2qpcdkWeePNxbBr9dbTo9dZ069t12LV
aLPtOMlPQT2cSQ94ZhL8RbGI96nikUNvA5iu86Ap6UYZ85rDbddWsD2qnRYegHNrw4q90ZxeCHwd
yQShULMfZVu+qnZDWk/PyZHTidswInYMJfMn5X22Zg5Cyya0TX9ptjWXL6d87DjDk5Cpspom+BYF
i2vLS0CRmx6RJ+xJlTYdcrGPVVF8VBhpWNAD2KegmGShHZpl8I1ovAdWOG4ySxk82ryxm1aZ/WwV
VcvKX73aQdSctCipbpouq93WlI+U6RdVWk4Q26mCRgmDgDRYlz7gbmXCFG21mJBy/IeBkp0MG0at
1fbJEaj87Uo5cUpF4eIwdznf6lQGBtZOEZ/TYrnv9OytL4dzCw7hWEcNh++ukHd6qgynrhKYJ8lv
O2vsPHd63orrOKvKWcgvOM70Nsg25LBtxkR2w/gxCo0YRXiYce3WytaKTb+1b0Y7fsvgtSB5yBew
bEDLw3aHAOu2yyHHJXP5KOWLl4K5ypi+HYutlMJQSzB6dFNKsjDVv9M2gc50ezzamWzvcAITpVmX
Xh3Gz6z5mZvP94I0bLIXt5lcHkVivdTR8FhqgeREjfnYxDXAJX5ZKXHs4NP6U15c4xwggogDgEE6
fYo2nw6DKD9AyX1ZevUBps6xSMbaDULigwv5QlI4tCRFfqmMKnirGiC0JHw4XczdMR0Kwj3IeYSo
VLglfB43ohYAZYcwoiu4Qca+QZ5DOSXnDZ0JxfCQLz+DB+z2kpqEe0uZbpLlDebhyzjzVYJ2RLLN
cwugD1aNIpE+ZOxK+UDggrRs7aIeN2mozrQ9lpCcp+xcVCRC2YChVo7FMCwvcq9+k+a6cRbFRuia
4DXT1TBAAkGl0U/aib7PKc2CB2UJXtMxWFOHz0Nhv6ArfBttcUWP5ata9xFN+1rchSWp79EK6mVT
ehhrGmCJLEsbVR9kyIqUY6KU4+1YGoUTVWQ5S4lEzZ/2ILmmUWX5zu7VLJzY8qFeDvD0m2Gpt1qr
136wvmMZZ3NX2Fngl5nS33SRxT09d09FDQKA9KrglCeR6jC3D09xlN7EBvs3CGQaEgHND0mrh6+a
1Jm+xbhqM/VMROACWU5qx93B7KKPwiCawE6XE3ZLkH9LDLFIyYd9EejpKWqN9Jwbs7yNNaXzabEA
Bm07i1zmCrFosxN5AyBa4V22TE5LC+WdYU3gO7V2OxrFNlMl1ZX7l2r6XMfaKSQF283t4KqapPKp
IB84XuisU9aD1NmXNmv2E8uIKo+7pkUtMnWNQ47ZOUzf7ZKCEMJW7wl9PltjfY8endxtCaiknEq3
AKtDT63yB2rJw0x1ZkVB4w71EPmVWtzXU3RaikRhYesyULxNdTD03joWHUF9biep5rkC2H/D5DS7
kjTO6rnGEhJXaGt+qczFLRB63jX1UMn6rRXO1n6MqpcO9KyvxjviDaW7hbyJR7J15sVR7SqR2dPG
HiFQGHhTxm98rLt8W+dZu41q9Rl8rekNrfTtv/LSVhVpUNFpqyYJxd1+Jo+C6pcGSC31+1qCubfK
c6dqvhGNeI/bfCMG8dFz0ETK5BJW/6P++59y66+6jIbh36ORzuVf8rfif7V/yd6Kj59Lru/f9/eS
C5Mm2cUUNljcv4cu/A0Yr33CTIBGg96QzkhyHUb+VnIpnxjJ4zcQ9E0MnOH07v9RciF/JcEOtxsh
qHBw/kzJZX5X6P1acmGFN6gFjVU+j4bv15IrG0aaKzpjcagk+yQ+1Y16DqvyvawErGKR+Zivrqi+
H/vAOlRqdkDlclMlTqalR9RyBlxg+bNZKaYrGbSc1OlruKj+nIcnjQMg239pBb4Sv7WdeKXnMbvE
64bOQIC7C83jbYiFW9OyTUFe42Y7FTrAX4wJrtDqN8o0IXbJvZ1cAGI2dH00Z678wPIMwqcPdsVQ
eqtbh9q6XjoKONOE3+dG0QmxTb+tNY+Ue45FQecKxRlpDnX+nDhOa8JF9Gg9yUQOVp6sbar+aqe3
YDLj8i5IjnTLa9J5gw1TEis1nXor0jOIRVvbZ/fZfbKhs0j771v9qMp3nJlkB9I+H9VUd7LllPmZ
rz9LwWbmBPvKKai6B2FI1+dBUlyATDWw2fhrpNwV93COH+rsXEpPIqXaQgLGihY6kkoEsZOJ6qZO
tnJjbZfEbaVpCxF0PbCRPr1s9tl0Qiu3M/pbYtKj3q97sPyKkxWZi5bYUbYwKjqB8dPtX+Yv0qv0
On+Rv/8pf/9z/Ri9dd9+fIzexJfum/jy2z/Dt+RN3+pb7cvwTfuiwxln+STi2pgRB/vB7NvbOj0J
mOuaDfIVuKXao+g6ZFX+moE39OXRZj/7zAl9wftBJ+8le9OIk+eomD4g7r+b5H3agTreOopb7qPF
IwVgJGa1QZt2Abug6P4YbehJGuWlqd1pubDEIiPjZ5nKlo9r9EZ5sZqdqZbOMjsG+Hc+FLofSR7K
oM+Ta7HbN+TQM5w81Hz3OqS8n9ypcXrbsV8HV7s4jcfXWW+l5gHkNV+3ebNLqi/CulDDONHsqfI2
JDvdpB/uQ02dr7zOCDIiE5xuA959dLSH+Rq9Bxyq2msO8Lw4TEwnjgE0nF3Ug25tV6LLXSh9CdtL
bpzEPuv9cMu3l9HTNN1N6qteHK6G7CfSC5dqqNUbNmma3qASx8FdYd3WXPo4ffFcYxBb8cPDPk1R
WrmxdmwoV9XpGvU7ddjKC9vrppa8ghdMo8IkEOeGRqMrsQO6VbjVgxs1uKlO0CQnH+Jnd7JuX3Uo
9Daz5ci1L013iCLyRri/3Vk8tNK1HVbNuORAiUjkazI447foIT7fbPyNxTDlm18jN6Yd8nYjOXrs
cFa13UJzl8Un0YBk70Fz2zP2nHbTLp6tnprByR6kyxB5/EQxe3rotbM3wT5fqf3ilObfgviZLrKT
zswHT6OrEWLAVKhVcxeP61bAzdYk3dFxecM3g6O81h4yEjxpZ0fHjPAJJX4HggnZ+tBQ63engr5Q
lZ5sziAB8Eiem9151VV+gyUeM4x5ohSo7/L6W0ovl2zQPJs8Ez753WJ0jJcwZUEotFhgLtQhSSvv
ig8yyADY424bXLiQKz/Z5RzM/1sfF4IQeGr8RhNn2oNkVlFTuYr5mgZkVJpf7VF67hI/03dZtZ/V
42pUyirHCh8i5VmzdF7ptpD9tHgq5Cc58yocGWfrTSSc5SNg0DTll8OYHdWVvm55vTE6hd9nV3l+
SISrVf4Qnvob83lkPVSc8ja/tWUUZA62Den7fxSX/qa9+f7X/N2Pz8gsr6CzC2dZFzSgjT/+1Vu3
/VreYA1rxz0L43Jcnmd4xaGTTrKzUO7i9eMIcq21M8dCZX7nskczLE3Ad3OnaM/6nHElPUuyB1Qs
7rmnanwlxEZwlHIymUwBykTpzmwkNwz3YSXR0CooQ/ctwxUUw0RRUQPOB2QrUbVv9MfcC0ZvtDbp
bALV7cHuBsYLWSZkqDpGdce7Wijuyg5Gya8zJi3eLSfgkTeAfBdbUE9iY2jsbQkXvXcAYNvVSzYa
frYpGEOZFQxxx34zTsl7P7p12roazNPybIRPJdtjQE+x2FnJxjSZBvjLuaLFpLlQgSfxUoAP6xYw
54PkBtPkxRb3jsxGIhZvTsW1A46dy6i967dGsb3ioHPTxt2zpk9ehdbP7nRfmLQBy8DPxupbqGdu
hXBfaLmT9CXZJdQt4jFQ0nc29s9JptmATCdHQ5LNZHLT9OgkML8FveHKwF2X5VYuVeRpgxvaqmP1
ittryr4tDE/KquOKYdZna6NKwFHKxhvHb2N4slral+OW2N7UieUIdc5VUmE4RFTbzoIcQ5vj21gv
NE8CVz/Fi+02aMgdpQWobV/y6V6hToF446VCY75WA8UwC0dUYe6Mw+JL6baXplfKxnOaKCeAtxcz
m57yzPgQBUd/7RIVb39+KPD/G5pzdWpxIPv3J9BtydHzL/f9+weRm038pfv5FPq37/77ORQxAhlW
sPRW7dDfQ4uMFRwB0wrlLia/n86g6idIK8S9oDCk/Y829R9nULicWJc51H7PMvoTLX9swf/U8mc1
o+OEUgtfvPZ75F5c1RJIPlt268BeCCcxNDJ1EG2DDNkPVuYDMD8tpvJMQ/jaaF8R0vXeXJo3RDBp
Xtm1Rz03djkycoiIF0kyDuWgnTFQHq0xfYKQcpaj5ZFMt4lt0Dxk/bgdmnanpDD9C/E+y+Gh0eS7
UkMgJqV24SKL/sgjjhIDLXeyMQxrbWy3+bjNMlosZZK8m2lqfGXC3SaOWITyOJGhttX1muGcVOqH
wTI72nqKup+iPHBAjvdPXYqTTxXZ9CrPAaho4PKupEjWbcRcPG3fwrQqL1idOFlUxpdKjicyX3QE
Qk2bH0J7HPyCufCFaWO005I2c6pKaBw2u5DmoppkMKoa4450nftQ1ssvjJDXkTmSNEnI2rlLep2W
gFpA50ELBDWmhvqdFhZNtcJ8rnOWwZkxhptobGW5leHo0xtBaV1dUS7s1YQIjCCp063ZN/eVYNnD
TY6sPQu8puRrWnM8pHkb3tp5te9qmp45y2rcDG5Qplt7yL2snPfjUCKujA4z+H4zPbZjerQSmt5q
4zY57cVuX1qqE8iFL1FRW/pyjuPaqWYOW0kQPc3hwBeU50hju7Gbjhqkat/10PQL0V/51X+eqsUb
yUZXrBeUNP5i106sFfuFfjlnIcmkZ2u7UmEDNCPRhtek0bhObOOkRBKWzKm/FvVcfK7IbuLMOJj0
MpUgrL606qJvEp0jqqJV7V4RRfqkdgJGVhGc8VDsmyVr/KmQXydM148r7h6Qt7ybgiS5YNNVpfKg
B8lXbTgSn+Bzs/lmQkaRJIhWJ+bwfkhSkwv4S5O22ZWzjb5r+/iQwGtIA55iXg8SylFmBuow+6mC
o4LQmw+uA8ldTAD7PK2UuXZQHfMsu2SBmd/AuercttZPE87gvarNmhvL5EaYdWs6VhdetGUpnDCN
oLPb40sQUXP9919woQmAzl2JRv9+zf0/7/1fbvqW7YfVJu7m/cf//us/vu/Haqvrn/DYsqQiZUaD
/tOgdf0M9n0IEwxMEY3ZiP9+IyHrn9Y4Tnwb+ABYitdl+m9Vv+BTK452dWrqPEPGs39i1f2uZfyp
6F9pnTJzXGoIZqwrbvbXol8CFE8vDCxw3YUHdeYYMicBsQ0qcBdWNCYHSeqNenRvQ0mXFmPcDTK1
iKozCSDgwNcXZd5NobEvFpmrTLf+FgL+Py2lv7LB/odLK3t/K37NHuTrf1xSQuGSwuyCmBC3HtgV
Lpwfm7hif1pds3jYuZzo/q02jr9dUsQVGsbqbV21GSvK9B+XlGp/WlXY7OEwdlb4oP5nLql1Mv/T
FQWUhR+/9rjwGqMUFus2/5PYs+7ruC66gEwDTOD0Vxm8OOaQSF5JvswfAUZ++G5+eTj0m1geZKxs
vBU4Z373cDrqqhB9n9s1pfay2F38LrOxQXBs+/LGkrS+80erQGtY5mJ8p2xEB5CFggF7Mhs4ooos
WBzGhMllCuYw88Ko7W3kbFVyq/VgvjZRZ8T43KFgHluty0s3L6pxP/QyFunYZrzjTHTVXlLYm+Sp
zoE+sSeKZnbDQCmZuogkf9KjJq8chW39NjWa8op5YuC5AP5n4Y1NSkUwBAN9dyt+aYKKGUYFSM0x
uQdtt9WScQFGWVW6IzeI8onFCsSrrUINdOfZjJ5a/A00lECp0u0tcoZyui6tpa3UqflGMeALMvqs
hnPYZOUz4eP5sRyr5C5kbp/sEnXWBhfYZIU+cqxBOsnIcyVH6uv6OgymCKFQzsrwNTHT2vA6iI2v
ZJDqlyiI1g7f1OgvDMmk2RmaTJBal4nRcKWlqJ8wKk3xTmrBR5N9Ec63Zop1CqurQOVoVVL9WWh2
8BzbuL03nAyJcNQLuUUeKi/1vHb0x1dNJnHXIcbBehbzMKlI/7r8PSesffRLbcac0JP8QydNttCL
TKGt3I5SmKs7rdNbnUaA0t8mqD7hrQOf61y1jy0aGKY2gGmdjJ5gqrGxjly1aNatZrYfQA9Ha3Ae
Bw90qlVBz0YyjdcIXYlw8k5ob1LeEqy5BhyGHn6iqCFnZ66v89gN70mDtYOu0tIRMhL3k+7mWjvU
DhAK8Yj3lsFBukyWP9T1Em1JQJhltxzH+bGriDzk9WtMSYCNDRcEU4yZ2yGn6RVEpQ5ciQlqQQrL
tFU7rfkag3QsPKTUayE4mtnJasjjcEVjGR9hIiWKM2ez/FCE8E5WhEFD4Vnh6N8pctNSwmVD/6KN
OkmDYo5AnarscsLLcKK+htE01U4wGfjNmrJhcUc8TndE62ehO4E22vk+B5QJxIqQyMjlMpHeLcSl
0UZIEtRQrrpAR0RDHhkPHZD1kVozocyTkhHH1UdSfa82OouD2kxR4SsqxAlIBJqYYEoUVOptPU6k
eNla6tZ12qVOhc4t9YZFJQyzluJWODKi2ZRBUtrmDtKk8ZvdJxV1pZVxN/M0HnR1GmmM4kA0PcoY
jTxKaQaWOMqzLbkrbVXxhT32D9RUZIezdDWlByKMACIdG5WTSpN1zlEoEq606PXHog49g/dA6ZEZ
1nY5e40Zd28VJjdSk+SQsT3ZcdnrOHdE9Im+CppNEMdm6GlLqH4dVTicN0lFQJM/VU1bbpdIifWD
LS20e6jxR0/AzCl8Pa478lvWhhOCRVm9wSGU1m5JhiAZH03Uh47aLnTqNCMzXhcDfyCCg0bQ/Dbn
JzNu5YcqG4q70I5oWchNNlx1m0xXb6ktQQmeqma++fOHvP+esRirn+E/7NT9Wm//egbkG35s1Yr5
iZEKeyrmC9CzK8Hmx05trykYGP4NmKxsl2yZ/9ip7U8IZVevovx9FvTT4U8jVoPgDPqaCmoApjTq
n9mpwfOvu+NPu+eaYr+eQBVc2uvBVV8//9NmnYQxo+FlSlzZHoJD2+euTeLrNJovAe1lXzXrg81k
hT6rWsk71Hedp02vZpwg3xWZsW4a0YOtz/1MEzZKH4mx8KSaXYmezxg9gI6hcR7p24Axhp2rFGSx
brh2WqFqFajM4od2VnEOaN1+QMLRcIMaEKcJjid9hyqPUpSAzZeu1cuTaqNU6w+zsJwC9ZGjETS8
0VjYyjDdxOYhjS6ih9VvMCjgWHIDWZ+NcrprWVEK7VlSGNzbM5Ncc1/njFEyebloRpq5aoIuPxDI
syeak6bkSc0NTBanWaRNniICyubPEyFJjH/Tba0wEsJm0BCwpbXBC9qsHRObyCG13YuZFDXha1kw
/xoPSvW6KtWr2HoxUkCkrFTq5x4xC8y/YnoeJLJB6AOqO5O8rKGlf9sa9Kh7+ZGM4S0IiMc+1b4s
0VLRRU8fSzQftOdIUrV9izZ21jJnSqCtSup0tFNpZw40LRTb77U0PIyCfcYmTEAb79QpQFVQTE8m
xW9rPZj2xazRp0i65fa54k7ldGnQA7iFkvfblNjdJTEJIE4Mv4nkHa1ZFFv5SZ5eoyGxb/ELyk+o
dusHhWzHGzkon7qO9Ek8yiEvtJXlF6Uj2U5ed/fq0KWlUzb3SUT52rKDYFbJnDwib9dYp9NBU+6y
Unim/b5Y0k3aLseO3CDiAyqvXcYDcLm1u6vuV/nwYNXx0yrOrsc8X5xEbjzZKq/NHDyNWlK/L1jg
vlrVc9Dnjj7Nb02akFRhXfskuzZidLP6lp7YKnZ3pCzY2OoUbvKcs0hecRJyzHw5CayBbaM9AKho
n6a+eJyztHWmvMh3xN4lfp1wMOtkWtZ9qWwRF7q2qm7MAolX8Ygw1huVG/KAb4VRHY1AoouylMwB
NJfo3nOgyE6QhxuK+l2e6LeVHTyVJW8pA8I0PWiZYACa0ZY3EH+QZpCjNgxvKmMfGImrkv8qR9pu
kkp65L1DOf9ocXHr5kcSEsddHlMzv7R5VDoqcH/9qIvenwf6sAbNYrt9EJF9H2dfFqKg5+SRZFG+
lPZZijhi0DbG8Lrk73Z7a2jJQY0YmJTbnslqpEwcUo9MqFESEnPI6PY4St27EphIFWpkG9FtIPh7
lbY0Qke3wd2whIUzS61LPPBjPcvXZkme59WrsWj+IkhPMRjB2YoTYRm06MZZRXaykUrUdvVQG+Ft
Ra9pysgEHcQm15X/S9mZ7bbOnWn6Vho5Z0AuzkCnD0RRoyXZ8uwTwt62OQ+LM9fV16OkClVJo9FV
QE7+7G17WyQXv+8dd2VXO0GMXWglMvpVxU3b25gzoyUFrXTEHW0vuzfy9mTK4XdK04+yHRKSvLO3
mkLmbZLooaSV1hfQCFSSS1RA9vLHUDJ+U03jPUxFjewkotGYsV6EWBCeaLQeDwxqEHXKRzYoKzq8
TYNHi4ElyFC6ryq/vRed/dia9TX3plPut3QNZ9Vvrhb7pXAnWFgypldSRIwiOX9fW3HB6Fy/5nG6
sbvkEOvdbky005Dr6xbWt3W7DzV67DOlQwG7+DKKdldEPYpj7ZEWjyxws3ernIIsrtD0IHLeVKw6
cHoobuMBMZylwd3JOIzlZzQPNHRS7FiP4lKZvxOtlVPmzG+DdaRhKygahJCe2cfh6MTJ9xRNSIps
Q4OpZQ5msYd00yOPGmO3xYRSKv1jwvl5Z7QgcUnl1SFgdI+QT/e3XcVtKj2XRJ7O1tYd5bYZSZ1Z
bNHEGPVIz0z5VgoPWqsldBJDHG8Kpf8ZpYf4uS4gBhn5Q5ySoZSvwpVvmVswaUZvVA5Qc+xdZfpN
SirPc+EGOZWQCw9Ztht5OJoZ8edacy8Iq62ezl9/25t/6jboYx4NAFZTHpei3pfx+OFkZUIWKjlb
sXnIO5g1bsOm5pY1P5kTV0lchWa6BCgkVvlUUFnJeD5bpwI7xRwhEKMQZ6svb5BvAfaKd13B/sgy
Bhm2MPEpRsDCrcnp96Yr9qwwm9o7gX65KbNrYjuP7PVw93pRF8em9M70d3908wyTP8yQLZhPYKkJ
lkjFHcvL4KBDTw5CV2vlPXhW/F6m6TqeKhoDvfXQ3VnWo+R8lUIPaLz8ABFeCxBtrc+3cT0HRCtc
fAeHXb2nJL6L36JefmgdD7Ukl5xli/l7oI12NNyQgrd14tKFoMVnOfZbt9ZO9ly8p+68d+RzWbRv
XoMhkFPwiGClWE1o5sJKv0ntIxbdxik2id+79PvGcKHQdsnYYufsDWb5abyjBPKBxPtmbykcfmVM
/WMzq6B0z0z7WxppgjROzoXlreqRq7z439bSbmIpCMJDHZHZOIcSqlIJgT3OmdzTmEehJoOGaeOB
q8dx71cdDG5Bum5j5e+1Vj9FU/VlwW3NLf12tFmvCd8LSu5goKxN3dfj41AZmyT3vsWcO2sRW9+9
47/2xk0OHPcHiycfkSUCGFW2zmYRhkbppRUhLeBW8Ssv0F3Fq+R9djQOPIx/Iam06EqLN4NoPYqD
MO5IQXOFpymyJ/ll9PFJztm+9v0eAVm6AYQMSel6o2YWVUj0YEgC82XfbIDm/dWYsgY3qki3FkdV
0qsNxWmbnMzNXpnHBiECTblIZYN6aGhXhF9wxj0a7ZtuUA4rlap5paPtTxX9wZ5xrGvo3myPEIk2
VyJhttLl05FIJqr8QKLnjuXvtt0d0YYxHWBaSPe8xESQd9EmK9ytKikIpwOqbsVq0LWf0WxXje9S
K5s+GKV8bMzyYaECXTjzVUvqcDaj8t20cthV5zGX/buu/9IiuR3qX9KHDhPVu/FnbCMANas9+cvB
rE07VxZoIqB+eGz0lh38lDSn0fuIxIGoOdrSAxp5ghRxf3Owl9fKr0Kp4+LMdj44emVU9L+Cpvgv
5pIH3vTZlV5ot/MG8U7KF1IzQhcjpKhrYVqznzJUnlU97yYj4XVRfmS3Aa/XK/HaFjexrB3UJuLR
CVjFwyMrJiAkhu2joYrAHVH5a8NjNnlOSGzKigaJX93jURryY2xNdylMxcptx3OW7Mm8OM6EJFdO
qZ/Zr+GhrT8tPVnocK3Qo5SYeJyNDqgAgr9DykwIX5OupV0ZPMIPTi4Y3+avqpG7SQ3IxGGWiSI4
iNTZF3GxqnU1bxBuP1OLGfaevBodyj9ug5tjP/119XytDMrPa/3QJWTlqOqebpR0rUqPCuweVsEd
XojGYP6g3DeNDJZz+i7tadOk/os1tvuU0emsFWlTBl1EfymWWTpdERLQB5+H8VjODsIgGehzvZq5
FplXe5tep1u1O5j2aSjRCVBv8utE6rme+BVIEArim6HFz8xo52CsC4pM3NcSEGssH+ym/cJyBM0z
c02o8TzSEHwtKv8DOWuoDO0iWuPSE64/1d9o7NeRzepQJlZ9KIjXELxtOzt7HNRzZcHVt3ygdbc3
c3+dKIEAtvaoDe4ORtu+9Jbapf7yaifTS+6KU5EaR94TwSSYa2r9KCkJSUVyEnW9E5qA1FYD3exS
BI01YkZCi6w5bgkHZW0SKrE5iEUTNhlicEeH0EekpByKvlsjKOvhKevUDpfkmlXnaeEj16Zy3ZGi
62equhsr4aH9RnLqjP2zV87MuoNOQkmmtpmFyECPbdoF+s+OVR9Bm/6H0bV9dyrO/5w8xnMMfcrh
MVbbFD8zWivDqtZaLJw1RD6VmBp605WmyaMbNVRoi2Ur6RveeZAF+yKL12kfPRaOiu+LWauCsWub
51a1nLhY5Sf3oi1zfpkJfEDij7TFwlq69lHiKKVbzNLbyAAzMxxv7VT+xh2KG3PFh5FU2uvs1dG9
Jlj2Rizw1KAQKBmZe9Wazc4d7CeKVs8e2Ao3vMcd2dRAZa02GcjqaFMXldrVuOVxEw6h5ybaa+Kx
DmSVG31ojn+f6VqLBo2J3RD5ZclctRFT3u2LHPlxk8MOQ4KETV0fcj9CZoKtoK6bc0JoDu241X2L
FzQYEfRkdli0vVg7VkMNc5rjnSmrT8PJsvs0i7tvg+aNnVd4RUCCRDCljG7SNFUwwedtvVrr7kAY
qwD+kMkgpeM5HbA99bzIiANaebOuHezRehJakazpUMDzzaZlV9XancXnKDpzg11d7lKAWBTAKOhU
55QA6a25Z/7ZNgYCjYYW90VvqlXnK4+LtGmq1lg56kJH9j5124dOR4HB+Jek0Qqi+9u9Fc5balg5
bQwwKn7MKr+rlHNxB8msycMiBgSXJdMj2WRsf3XqBNRsJxfmeOxmLLvbvueyRapyggYbw2ZpTYFA
D29Pr3cfTSvepta4mo3YLZ17RxVX2JvVhRC07pinv9Ly3lt92E2++1vdGu+r/Kcd7VXaRZ9kAiEM
/+P5L/FkvJhG99gW1pM9l8mBcvM/ILCfdtt91GX37mrDNTX57TVLXMqkLcJWOZ9NzKOgp+HiJ4zM
uAE60dD7DfWbfpcs8ccESwvxegaq09F0VqDDDmx3Tm1MxsfLIJEN6rXVyXettZSpnTyIzGvOmqaB
wmLvxwC+M4uPhkJjAOqxXqV2f6ldMHEbScDaGbqTZtP7JRA7BaVXb8h6C1StXzteH1aRH8TcHMp0
+ErmCktNpRoOGWcmwdnn0AO1mPtDHcevRZU81lVxjuzu3AgyAAqGqUZ9j+mwMnnxBkmLrUsSaiB7
Xtd4jFmQp3Dx9LVeZFu28mvRjJs+Bzpd3OVz0sbdoDrtzvXiX5rYBY73YyHH+0ofv/3ekYQjZCz9
LsyIqt485W50J2kCKEqG9iqsWu+tzdCWE5rZr6qGyAbhxgF+lTgzPtKsv0+TaGcrZ2XeXiTCkWHh
ZUXoWrdlFesGCjXESdu2s7nzjUNlmEd9GhBEDM/o9jCWlO42mt3NSBJKbkzrFDuBS0O4zSi58jmp
cmfZtf2MhQWEaDDFq8pAiFMLeMPoWLMJG536fTI4jFLuJ8LiXel1B8oon72+wUoEpEHEXrHyh5yg
Dx/3HyPqMkbGPRUP1DVPQW9qJGexxdcaWVPSzjx9lTC27uKuGe7cekkYRef9WCyQEUnW969MRMOd
L8Ufi3cdhS5rY2L085IONG2M7fO4TDMwbTMb+8Rc0vPk3oYTzUxQ6KnGmx9ImMBrMdnO9JB1yMxA
Mx5NiaI6083lDcsQXUWoWWYfr0M/YoYZsu5LOnboz98ZRlg8Pk9JOp/H1PypK6vnxJzkOTYbjRpq
q12e48iZkIHFJUCT5M1rhcOiLwMv4Ja27EzWu0zr0C1H1ZF/dh9kevdYLVxBCk+NsCf/czWb82Ws
+5ByMFIvvGLFX74UXHnNL6n5QQunp5u8dOqt3lN5Df3orK3+9pmrYu1NxLakEA1F8hLZdehZwDLD
ZNsYXyP8MTwagcGKbGbLW1N4+7ZZrE1ldQDUzWQdnK6+Yh1J7waiWUKXhI+JhKJt2c8H0lNKNIfu
DF2S5U+ybdo1ddX6igKzfK01OUl2QEGrtJz/oGkJbaPp77Nh2dyS6leVa7GJ7KbeXUfjuDFKPd7Q
JJrLMJ257fsxds4c8vmrd4sfyNgFOK/fh6UvV/HE/NI75ba1ERgORb+cMfLPz0uZLp9aQZVCXgF3
DmdZartUxn9M0afbuDGj1ZDbcF4JyxaHKeroFnbBOYzFi22wR9dREDcj4sDBfhzcJND7eZe7Dlkl
5r6brV+TDBw0sCTJ2enDTN2reevwiehgX/lSnbBIvWo0YZZae514iAmCSa6dPkarOLJ/+6Td3mYU
05nCSL9LsqNm6GuM0IFld1va0J4884+J4qdIC3yH5tWvRjJBpXkiuuZbTJK3qKz3Y5sfU0iTnVDR
NUMIKYWx1ekV5VHi/x17bv3i9rkkRXptS/1Uuv680eMRqak009cieu+y+U70V7+8SqfaxZO9KRtl
XACmHDsG5yy2TTZTiOZK40N1C3rTzK7CUc8otSrOFlabNPpqzMeUYuFVrsDkWvNtaUIoSAEuB6Y3
o7j0xuyczkhieC1pfaKttSoKLdmNzCLqDdDjQOb8zjCAQODZiRfh9VcYLAOGfBxvJQFWar9rBBWt
qpz0VYcJHZUGDgDvmkLCZr3zscw2lIvjh04r0sDoSxdkRR4z+4nQ2LXNYdbzjh0AE6o4PRa1cfAc
0J4UBKjTsQrrSwCJuCKrHxhBWGQDTrsFPSoqb8JYFu8VyVC7siMPsT16z4S3TaPBIlb9e6ddOlBp
LKleI0KHN89iz1sG8JXTZWvLVZxHKvLjtR7P01sSP5TaRw2vN90Mxm78e3vAnLEJEGNuiVt56wvO
YjRYwPXLeYofZ9c7dK69dxJ9pdkp7ozt6L/m3D9zpD8MZf2RQ2Pii4tC0RAO3nMkT/1jzXERITqm
BKxWdnAzo2dzfxpHaytvadCTv63mP9B/H52frFX05gBMDONmWryfjC2HJKpDPpS0QyRYJfWt4w6H
fO43SRlWA+rRx2T+EeVn4b0tCNaj5JsclKPfjqExkFCTv3f4JuVBL9NtAwqNwmkNroAb0950HWuD
YZwtGqLzEXG1XXXHMv5tMITnRnlqI5y3sb71sAJECxE+ibTWulWgjkPHrSMYbjJvoyWvrpNvWHT5
5DDDiuQjEea+onVWG+8LAxQ5d4ZdW1q7FEmXtJ17u3r0zM8CmwD8ajjW4loWLPWtpWHIHnu0zfml
S/NjxN62yiozNJwCSSCR4AqUGhPXg6Omr9KKv6lrjVdzR+i+JwBvrHu71O8Up56s0j1hZZATZVId
Wl283lTwjnzF3lvBhETTi2Gmmyb+neETZB604pXcnQmTmF++1MvMh4uo2SGBR2kD7kNkctp8zUfo
iLlzts7cQwh7Bysd7/S2BhSO16P5lqp+nzbTUyE+imlZZaN7HTsLD2q1cmZacqJjbL9bqbermptt
03efB/L3VstU3FVdtk1lcaz7S+QP9ZORJmBO2k7i9yUul03RX7vRY5pFR7q3CcTStqZYNhnWAJVP
5M0JXvxe0Ff3MnGROGDOKa+T9VQNCmm1KE9OSkDrxyAOC4AvnlDE327bB/mUBdgr4XmM9o5dyjKO
ZXNCtkSYErfTIff2Xar2WnyomJCTLMwZFtOwql4KdSmccmPrHxqv8eyuqQ9z7O4yZohkfrLG7DSl
YaEvvEQi7h3sSOYqzeO1J+W64Ja5rYaWVu9S9R2Rn+ln8wPh9jQJvHoWMhHRrbBwnsCY6+kGPStU
q6yRk7nRq/ge5VhYGOY2M3eJlZ5bXEY5LFaNUSuzGJVA18jJWBMAunelfcG0iqCCVwCRQVVI+bJd
He3i5Ogvnbare+AijIfGqm5+5urF7CC+wlTwDmzcqyz5q0Z9ilIgEVHsCnpfNIUcttReWiML+xSy
YywxR1gi9NR2acwdMpLAQ+FZt+dWcN/GW+lP72b2cOslJNgHiGWFnuGuqnAxDwEQcW9ysKQcU2Jj
+YpYLePLUN5jAue/asv7m4IJsgIKxLNXRFcfNaHJdXxz76J7P41F5hNJ5r4uy2SGtRp2OSsYI1RI
LsRekHIEW0ByWrZKuIh6cm7mCN8mqSD4i9L8aUw84pn0Ad0quIid7KOoIK1C98q9tXQsaMVdYwDa
FgOdyH29owT10ifR5+TUH6bGgtsPr8Rqy9dsLKoDKizGQiNvTgQKvefzm9JJW9K77g+5x3ctHn1z
yEF7hiAdmtBL1r3uUaVzQcu5uoHk/rJsW1fjFHZQt14inV95+dAqySZsBYOs02cCGYE4dpY1aLu5
285iIfUK1vYG+T7l7BdSdXZYZiS146cqm7tFMvBXYem/LMaLzM6miFaM6CulybDm/lzMYhOJu9Ic
743uz2Rq+7QmJMT7RDp1zUBhRXofIffw3DZ01cIsIzctSHKOM6vYL0OYREQpHSv7EZT73JYm83ev
AmGTB2CTl4Buo38kLDYJEB+9++RvF/67NzZ3jUPReQPLJiOs9tLjKCn3WaFO+mJ+V/GXBXi8Ro8Y
+gLlSRK56Ua61Rm8wASLakiatMa7UecfSQ08mh17V9pdfqkIrnp3VERq2CLuebZ6QpJ7L0Rb44FI
+No7ezaPkwsL1A3vOQVGSa7wb5kPcYnMR3fSn4jYwa4gk2KM1SGdq7AnYoboqBZgjinFowk3y7iT
JeJ4PENAi4u7G8mPg1jOYXhb7asmFITEsPWoIbMuct87emk/Po3K+nR0nvDKn68G6NDst79DL/fI
LDWCF+Me2gvE3weeRLoNJzLPD76f6Z+9rTk72me8g8OK4qo+kPbnAtVOVhLJrV0JxBKPTrl3/eXU
DaYMDQJb1viZZzDBRD5odnRVA9vHYCfPvojxgHmgHElEy02MRHuXlYb5UBqbyDcTxuvLlEjuLW2a
VmVqfvqJSoFR44WVc7YulCpiGemXaVcj2eLU0tPolcXQ5xby1TFDY75FrKMdSjkYdugscb5xgd7X
Fi66xp1f45mrQcfuHFrt6zR5Oy2xP+mU3uTUjGDXplBdV6xgYtMVJIoJTH6j3MMQb2KPO7BL9o3Q
73pfP7uUyxSZ5qxqMc+HTOmrZvCxepIytS6Upm997qR711lIX49HDx8kVqIqt4uN3rgLjp6sKF7R
5lhZKEBJtl1niYSw/cylA6s0hcZ5Ej+l+dCIldslgJd5ws9dZ0uGO70ggMPsD5ppkztQ1OZxsPid
OlgHMFqEeVEQeam9iaKm3nZ6dbVNUV1rA4KUCET30sRCbs0q68PcScWz2zWnnCTlkFUTP5U7kR/Y
sNuMjU6ccw1UoRK9f5SgLiGIvnE/FXpCh+fi9DtCbOGqh7lUqCZEujzIUcKRE/lrbDAFJLtbsNKq
NI3HPGr+DB46qXMVCROwIa7N96l05e94A3ljsiSCZgJpKnICOlWKScmP1fDDMzjyIjGHi6pbNzTz
FnSlzCCDke6dSr4OJcOCEh23Hd8CNsYaVxAUcwiV+T02C6aqpBD3BGa8jJTcrLCd7zLEGwQjVuY7
lDvEdE1W4CCUFqJ55vSoJmOt03WBtDj135ClM+cW/fSBKO8nIb+g35E9YN/JbjI/2xjSO0bv8NOQ
L1GuFslkr+NUSibcf1FfIu5XEqTNodHI4tHfTbpV3TkaoFMd7bgWPWfjbB9I1P3pR6O52H7C5ggd
yft2piiZVxNYjzZazHWTvk9wSHO+T8PZKBb7jYQHXHBG1/m/GDXwnlq6Nm4JoroZNCc7TLN6WSds
NNsm0cB9o+SmuY/hs9iDi6X4aS03fxz6qLkSm9ZBoKh6nU7qo4+qcqOXqvjxs5p+8g6wCCp2bEze
xmmVPXS3sEdNMbrdVOxcZJ/tbvRyBoNSBL6cxLtRDeIi9Ui89+w1+ya3y5OYiIkQrS3OJfsDE07D
RFVThCaQjxkGehlJIGIyYU3Ui0g6PNdGfZdl+CeocvC2jSQTy/JuOQd+C6ES5Y2DO/GEtE+DSZwt
77uxMXnAaOvt2kHdckGh6H8VxCBvM6URXdC09ilybX2jMx8cQKhv1cVFdelGbX51R8pcRCuc+85Y
uo2Dhg2wsrGdI9V7/tnLTXc9Nj1KGBwpK8pKwHRmSZAU5//4VUxEkm7JDmVniQo9aM220g9t51l3
i4iNq9FjOmM4c+sw8qFzWcCWdZ1qtYfqArVmbPbdCUmIhVi4XuL7AQA4xCI33ufOzO/XexqstOFO
G3/ok5NNTjBfQxYIjzKrXC76bW7GdhxoDbk6UaTajSzTeWeVhfdBcxrGO4ovlFzzFtOuIkf247qE
kUQlNvVsod+0vQlMK0gnvFtGSDxwXQFRRP7Zj0FNiKUc1n3melyW1N4bnX0/R5Jmb0jMNIzIRQPa
cAw2xRqfFCkf5j0ADzbqzmkK4+zkOVFhGUn47AeNEeSISEJNo/CJZ1bUd2Ab4N8ZbTfUza09URNI
smTeg9vE5PdEU3bU22wM6wnJUOySgePVbX+Nijl9aNgvpHDLc8Ygiehjin7Tpl2mVUQe7amp0/uZ
GNltQrawUbX6ZnBNiFwySHdLI0SQjk38NuUudtrJfp3qSl6svprvhegVx7UwQ34twWcdRTtApP4o
88h4ux2FG9tnh6I8a3me9JGLwD1xjXNhb5e24WtpC904VqvviRlYnpzBAXWZSyP0cOKsU/CJB70V
wwNIVaNBvaMpJjho9J11MmUtjlLNspt10ZfPCUxC5BE7UBbldIzoEDh4Uyd5ImJtPXuG90NwECyN
7fWbuoH15RmCVJEWt4fBmP+dTclyApD7qgcY885rtr4aYZJ7wjOPRMZWZ7f2WZ+yjvGeWDhrn7S5
vnNmwS08mURWopzpfG/vujWIv4f2u9blQbJnPzSVNZwgLa2NIeflRCnjEhJYwjOWtdUa5T+OsKhy
TsKbhgvlNTM+OZm/eGTMI6ulqWBApjAPZxOWBNFvqkfMO2N+PxOBt0luaGwvkutStuZl4doiE7c1
M4ROcncFQWVp5hUPFM0Nd6PlRq9IbHUQt/zNAF0ISq0z1mqea0Kuyo0/WtPGGElwoGBHPfv28HbL
Jwyb6QaO1ksxvHiTibO9ljFOPemgHwaY7ptdK1FS23MuTllmwfzHtb5h/IFHKmAlPAuiUkGQXlzb
QJZFouyNST7O+WSeO6LJgjZXHwA94DM1uuIoMvXAwoXXzQR/AqHjdUGRq8ZVD5POxoA5L2zmEsBT
0yPY4pLAmLFy09CdimrNwNDz0ri13OVds1nw4JegeQVhUKwvZACJODewu44OoiGfHWSNYD7/NCou
XSQQFpglFs1Vnt70F3KeEHzHaE56WUY/VWx4dyQC7iXamrUyNZQ8WbHW/doNdH3SD9yg+c5H7/1V
5j7iTEjJCyIOkx/UulvCeB1YHkNoZ10k/N51vqMxCrN7G8/OXsd0S9+MGbM6L31EnMbCXp52skDr
FKXXHmEjI6Y31mHWiHTXM3+s+LHeK9FT3Y5Ov3JZeenIZYlpbxrXXScwSQILzhdBEw6QESq2s6sX
YOtTNe8zEWVIPgd005bbZa8NOwKaL0kceIM1+HcqZXqxCuXQMTiykhFh24Fa+PMB/SuMTsL3I0jA
VqNx53mNvM/xWHx1s8tHVzuDflkKTX4vfa1+86IgC0TpC/G4sQZTYI43BnaOP1Bg2BeNk3wjAKAO
YhxTWup9O3nQlqoK8TH3x2kAJp+S3tipeeze+1iRseDbTNNm0RAZJ9MTGFYdlpNgik7m94L9gSex
1gAMe0QeT0M0q98iz8qTH0UjPkuFyVwIkq06bFgB/WvxWtUzuWz0oF6pm0MdWySEELZKomMtJ6+9
4F/YzRmhFw2vpD0ZycYBlyU5CtNcnWTXVOs0W5bLXCPnaVP3GsFPbmbXzN4TD3dGYLO2Hgft70lR
TthqifqQZH0jcPeRZ2VU0Rfu3L/oHTfVak71FoCud4+4fBEoTg8UxL+BwCNG0Jf2XMjM3PaYKi+z
HsFPp7nrP7fO0OzojsQ/WxqSpuyhezC124thHgveQi7NGWOvFFo2r0K+pBbvrCpEVzwz2l1iGtZX
G/NhJqYgcCGOJTR7BYznQQ2tolhNDyrLOq6dQ85C3DhZFczk1YS5nRmvHCZfA6ziHlqY/DagBXzq
2rKp0jk7RQtx7oSMZTwLk62mT8dffFKXTkUE9ZGQ/XZPjlt5IAa9pUsch6mM7mSutuDZKxI2GQHa
SG1c4/Y2V9pRxuCU1lBBuBztEdVhS7WQYSGpLY9WlfbrvvVt1slIzTz0nhm38ECRu2NAsf/ASVjv
vDmiLVrFAndA7dp/fKlFL0NZJbsCIAP2HIp+RtCvawz2mbN2G8Oy1kVR1Svdkm0giDksjXaHSehF
B/4bAk8Z8b1nHlyr3bUR8HrTTpDHdav2hQt4n8YtYRPWMVddGgykOWuEdEXe8KLV/ImZ8NMESL69
/PzP5f9Pdcn//vfN2/enbpYWvVb/d3Pif/7Xf88hsP2pz5/lT/ev3+qfvnP3f/7+x/FPfUu//af/
CP9ux3wYftrl+tPBwvyHRfL2N/+7f/jvps6npfn521/+1AM9wXy3GBLwv/o9Bd0q/29zwOqniNOh
/Ncv+Ic5wPkrQn4Ps95/2Of/3RtAyq51M/H5uiBMl3KU/zSG2sZfbR3TmW/7HhXDjou7rqsZNv/2
F8v/q4WtD05W/4fFz/qfeAP4Ef9kDLhZD7DV+eRV2Q5eg38xBuhWNhdY8O1VbvMyR0bHMjq8DoV1
jMa23wjVbf/L53L/D8/B/6qG8r5Oq777219un9v//ROdW3GKh8EBs+w/WxHIgqqnDBMt70NsUkaO
GBNcWcueoFkfhc+M1gwEtkzmqz/Yf3SzvWZp87WUEn+SZm7awf5JmJHxlwWO7N5qc2FTR9YaWp33
/6l5wRn5L/9Y+mAtQX47Pg28hwgM//kfS0dC5AD2Ct6pEyAfCTHM2DJHR4L2gAhBo2LqTLJd7/Xi
qWXzfMhTcquSdmILUs9LXTmYECu4QDNKA4RVnHcz1BB+yu5cmMm7naK3RRG1BLgEzQ+YiQfMERBO
CnH3gHZLeZc4JdVP5uamm2bCWnrXDMchHp/pwTXXtluy20TpTug+ZzNE4dcs+vPMhMbec5Oxagbn
gVGRHwMmFxMqdRUcWcHQmrQP+VDZrZjjO2yC7lpnbg5at/4oFUE6oyrAnrrEICPF6bx1wsH8IPtR
eyAPxaEVpko3fgU4PNyWZ6lcghwGPfS1/uyiCdpEJYMTAuzF/IlyLf/pUB9shpj+ql7Ag9iDhqif
3HI8VY+d16IqLavXpLf8PXnWb8pqHm0U5jXv7KCbUVXkTN5b5FGEEkil7kg48/ck6r8YczyiUOeY
lTMfkO5zAFqegHtpyfXSKZVEsKYd/FE+x0upX9WI/6pUYxUa2ogTYSrEl28N2TZazC3Xz9/Juh4u
sU5uAoupfUoZ0ssk+55Srbwv/Ci9w7w4kPkKoLZNWf5XeZnkW8itLWIAyhx6qdt72wcgIp4+so7e
guExZWJ7lALVeR11bSBhHnr2jlUqCDLuwa94Aq3nNC9hV3J/7yvxie4cW2dt0LYOrhgoUZWhUZj3
QCZtOPSqWlcd8HaatDVJFDBHY16D/ja3jSiHt0yobz4VmCmDyot+MyeJv4HnPrulL6D16EsIUifp
dyRP1g8KE8K6jGn6+Tf2zmS5cWXLsl+ENAAORzNlT4qkeikUE5iaCPRwR+Povj4XI83SLHNQZTWv
6bvv3lCIINzPPnuvjb+K8TF01KbBOAW12Ms37ZAmO9qCviEbZ59uaL2NaSnuBVutM9m2bu9qS9yl
eDyDRZW/Gr+zn4sZrTO1A3SaRMbdRovEuwD0tLbuP4uEzNNxXQeadVasrxFWyN/NxLHK5J2u6jC5
+eSC4mjRFIAQ6xCtaTFwtNq/T2FtvPRZkPPLkeQTW7xPulH5NY4x1BZlJL8CshkYz2cJX3Jqd96U
PihZ4mGXML/yKopQzfLktbGnJ9yUOV9QEMBtP5NRiQ/0L6D2+i3dpE7fUWejyQsn6aFtq2kbMhk9
lR4eU2m03EOvUVfLjpaP2Q3GD7PE3mM532xbbcoOZR7SGJwwaUVm0K7uDFRZNo+VnMcL+qpnWEmF
OGeCeN8bclwrYZmvklus72Bi1CXBlz5VDBPzJRuDVw8N3ROdd47qMdhTMGy2srgtIwg89I9DFYM8
s/ROtCEodB8n6zgGDdlLx+22XeZlm8JMzc8wIWknred/xHH3VpGtPcxpjeE80xF3WI0bLKGq4s2r
zefiVvrqgMg6BK3/nsPzf2Vk6x47YeKr6pzkwisoI3nQOdsiCett50hCCH2kGElQ6omdhb9nq2YZ
yLP6qBuwxjqroV7kxbAOVErm1ZczEm2BIy+D4uTGNJSNVQd6RfV/0dKcVTYHyb30CO56GRDZ0e3V
rwae9FwBdqtM/9TPtrNPO+ndVXIIiH7Y9yRuXyzXe5+k/SZZOPuM6jq5FGWTHgoP7Wnt5oODZ8ue
TrJ0nSPRkm5T8oL840w1rl++wAftxNhLuK4hEtS6ijBc5IlDtUfDkzjQzwskNZ43Ad6Kgwg03+uu
GiAmgR852KJGGYDo6rIKKW5M4bnR97qRdJyIqdEwybX5CPrWyXZlbDychSlu4jV9FPaLmtXEb7at
/3raVIelRxyxieLk5yBx9j3E7jDOyh+3n91N1oTqztOjOlDJUCB9BXHwRd2J2gkri+lfpemFGjS0
o6oX7QnxDFRW6febWCUSMnauH+O2LJjOyvmQTJ51TBibBQhX93uByDJtZWjily4wDguudHA2atbj
NYaaeuqXrn5McuOwCmiPTgjSGQ+5FisC0PPOstWyMenk7hJfMGpWMpCbKkIE7lMZPag25vLbVeXJ
5BQj60hi6cWAISLcxANJ5UtBcupvo7zhoUVTiXZOzQ2cb83ONhZDvJuzxXA99iuY+wxbHlJd0Zlm
4b8jgtibaul6sTjjP/shAN1mPCbwBjkVilta6Ks2EO65kKPPKYdYxALh+17nsfdlzfhtYzEuh8kb
nt2mjk/pHBi23cLbahSgrY7Mn7RKyms3VWrrB6NzW2icyPUU2xyB5aFjf7LrZPXeMpqjPHCT5jRQ
6WHOaujPsIU29RTml9K2E3aog89rYh4JhpeRDeCR3qwCyhfItRD6jdC0sd2oXx8SmGYpYf6ZEj5l
1dynFK5cixFf3FDE55ATiEjkSE5jotVmVQ4ckibPi03ZwjBnatM7q8/wi4XD0l3jqHjqK49wV+vG
Zyi74l1w7yCKUNf3Mmy8wwyIGzRSSxSqH3E39Jadsg4OwnNTCudYeE781wQEWygNV3cAn9uD4+mW
9VH+N+tCcSQJqu4amAVvWcdDyisbtnFKNG5u2pOd62F6YjzFmh8mNmKb8MLD3E8GsIRIy3VZ01a2
LGm+wRg7XbwGfdb1/6K9e/jz1BLtymp6mGVX36w9XcDqNbm0qYOXq3SjTedj/LJuxUfeP1FUSwJ6
ti+vYytZ2huqmZZsig/Ngtu788b4Lp3i9pwMU/5OjSeYffKP64Lj764dJsLpTWSmXdi0+QnDgiZ0
ksV3Y+F3f6zpJriOVaK2bqXGy5jM/l4AhHjyMP71o0k3dU1ZSufUxwGBDrK/7e5pncGKSFQQ3V3a
G4G2fIBrXW9N0oOEzFV+pxxL3BNK8NdhL7yz5+N4rKO53y8yeGCtw5pnAq3qhcUf6TXxTlrIiUFa
szHHEGJIwVEOhfMUcgFfQGdWGyPGeT0OTX0YqFq6OlOJ60dm59Rjk1i3wcvIxpXkEZtvD45wrUZ1
Aomx8mUl3jQ6wmMyLDdFECar3f60gGLUgiM5HkCVF3bB9T3NHwO2KdtMD+aRlRRAALGE4ZWTNH8b
DIcnfViKt2PT3PUgRXMbBl0d5f4fim/1pZta9y3Lkug97Nlly3yO1uRJcftpqiQfUrceH0ZCHxkd
j9hQFj+ISGSMBp0uy/WdjBAWVJb/CqgaW3cu8S6BEoVqXLZXZ064EFplzrtbPcRO9eJ1JBhdp7bZ
MeSSjjp5cq05e2bpcWnKDt+B2277wCrPAsNm3qGDkR4qj7mDrUm1oGkje9hJHWBdwiRWBVm0lQEn
2ZDmf3VrFqRZ8VMY/7OK+5dZ6ceFWeyC3eabZfknWQiq4KIU73bismKpXjSXbAzE6a+SNjIfKf1W
seQUG+S5bB1ZJbfJiodvBIexK5phBOMbN2vMj3pdltIcshikYEURw0blLrUMzaTvl2p5pn4g3DHM
A9LqJnIxCWu9zHvgk7wpoe1Fl7Z+QqjHM1txgnpGA91U8Y/lZ9lKd6S4bm6KOcRWWswpdks7ydcN
BxhWOUzU6PZ4fOtOv/jQ1c4Fsdi9xBeTYNeQSTMccUxUl1LipAI43K0WQ6GSIE/HZTR0H+ys9OgB
S70deA389kt/SG5LGLoTwx0inHwaJ/2DFw9f+gypKxcB6Z0cqKkkYzX6ApNlb1+dyAP/yLIUcTCg
ZMXqqObNpnuvArA1lv2OSsTlriaogUPUatPzzB6mHj0Grq6Fv1VahNICB+sO70hFC1NA0vKsW1E9
pBl0S6fHAZHnZX9CnDT4xQpYKz39HCBBl3MxTSFea/W+lPWX3SwUSTcMOCuBcLoiiDV8JQUKONyf
8tkFbadWOL14UCfZ4qFqQ4P1QnlrhRi3oXvmZhL0BP5EmZiDaSD54w+Za63ItNiGpVmVj5pHjxFz
ifu/SWHLLZBpXseZ8mkP6VnGu4M1b9rO/mg6SI8T5uYqxOFLyc7HOA7R/ZS60Tfy0YLOpVgTckOi
go50soNuu5sKVe0z6T11NOasUSEf2yL6YrnzXPZpcvLUTRVeGCP7OXjOcEwfXJZav6aaZgGaU65T
5b/2UahQ6kjrls18tW9vuoBqDcxXpNpo0DXbqvJCQK8R0+yKq746R5VzDGeKCnI3YLVBywCleNVz
kdzi87W0915S3COH+RtOlgVfkiQaVJl4BRT2uWxMdOJn+vDnN4pSkQ0ddc+w7j61wXTb7dfwTqf5
SSqcGmEedB/KLZiSw8RnW1WQ+4SDg5/pNmpO4Kkp6Ma0tDAv8fMNO3u8/ZogyAPla/MNZSHA/Qg0
Vts2yU+6KqodD9DWh6m1jyauwPZ0Ht0y33XM4esgforAmVzGOubIijBe+K7/qoKS5o2eD50KsXO2
MLkudoTXm/fiMljes1Cp9cadm+WL8OcjOfX4OyASsPbxZZ2ELTeLLrr3tjCnoMCIphUFrUEECFQx
n28sOepT7qP1rz2h7deOXdye5al1WdA3jizFu13QKgiDzLJ/FjHr70W0dJvkhAb/v4T4T4j8v0mI
/0ewJxLiJ0SD/yEh8i/8l4Qo3P8IoMPZIa2ugorVG5rzvwAjrvgPkCOCO6wf0FuC0+O/ASPS5x+5
jgxcUF//ECP/LSKiL7o8VbdaMHLINIn/P9HlKJ/jJ/sfqh4FxY7Nn+IikgG/k/+rehZcE9J17Eoc
obB9CEhyOXWmhjWVWYJbtiIkFBcQNUU2aY0VHmWZ3A+0WtzI2kt515RZsK+9+ndjEy9xIrzBi5JE
FWYLJQReh6uxHbr8RVamsx9BO89EP1T5jLxFEJuw0y2FfGqKiuhJbuFztjGykCXEmQKyCuBt0p3w
M+z9aple4xD6Y4qhSMR+t+H/xeJqJDDTx3C3I9qvqQjJNK1iPUpKFTjYRANZPU5cQQ5DpT+016GB
5bDKTVdsYhjfdbkwZI7epo1T++y4LP8bOlRXnNjp1g4ox2Du3fuUncG1IgxbDSzHdBQRQeITWiVN
Mt4RLfgB3xFuVVC/JOUUratyvLh23QHgtqj9oOyKN1mrTnVSiyPoBrGrO1Ec/KhSdzwjyaa1Gzax
TWkdirhDE8T0sK7tlPxiYQQY9iBNdyFT/V5RCE4UVCzWmuHQ51xv8jcn5I1kL+PyUjbKv8ssHWOJ
YsXkRiGnhvjnuF/OnszM396EB7p+l6c6GU6e3zfrtIK80obOOW+whU/KPQvfmU95FZPS478PYHwM
SJgU4Z8G61OJhwFzulGE+qk/n16bwvuJiqzlPtgRqWpb/7Ro4rHxEn1Ka7kn9D2sSRi7uwG3JqaY
gtmHcwgrnbydLrDTUE0Fibb2YRJDcbEQMj3Kbya6eHgMRBkd50ahinU53XExMbRsMUfB6I3Xj6vj
oGh5pANOwlIoNfea7C5rnd9RClpdW/BnINEQBuX6MbMjW6zUItBJKCoPo/a3Y5cLwfamPKRjgyu6
kbfKhDjFCx2CaO/9z5zgwS0cOjvWOaFf2ysb6gaY5iY+R6m784jhq3H8MwSwU1LThoY4yMPGZ4F+
TGg1b53XqatJLdD83VQpvkKaaqrEOwxg/wgAsll2Wmc5kH1ptrbEbFNPGaZ0ZVrJ1wKaIF9Pr3vr
p1KGqATEg8tsbO6IULSvg+kBnd26e8xMKJtMI7997DgccKDVsJ+yR8yNux9QxdIOWwnDYXjo6iy8
5yovvnOrp6AMeWhNA3K39Wyjd54NFRen9NyvlWv1tOdM4kR5jccFAy7tVmFl3FY3B1w/kvukamjl
0cJy8jgoV50YskseC/+x7DsMGVHq/4zFfI2qfktCaq8yoTbUttLbF7pUCcncJsNd+lvyrNWrp/DH
VOzCCFgl+UOldYNrXM6nESjROh7YmI+CwrRiMYwfxpApWmQ/PfBwn4PONc9LktAtAFyg2yKSkzrp
biGV/gBaF4xJJJhj55i0vkWipwlx4NNzIE8GFiDYN0xa5TjuU4aTFWEhcPJDjhkg+Az8JrgbhoYJ
LSuytYtEemlbA1ZnDkIitB5ap3FafHn+Yj1mbocHY8h5EzHyrNNxAr+b+a9+On8sXYqM5Ib7qKji
YzIA3q5DTFRh9AQ4bsAZBTIe90G9QQcIdoQGecHmKP1ZZ+F5D+Po1GBexCOUOPKqdIxTKeV1AYU4
flBglANWo3woZJky3yLVHv3V3EYrDdViyIrfsvXFZWGrCVHOv9jBCMIWxyZ/7iDPFuIU/F3w4gjz
tVx5w60LnPjYmZhPf0gn6P1Dg42IQWcDsqa5pqEsX/EZhFCSqS2Y4p7Ao6URVKJA06sn9F6IzjkT
mAj2NucNHm1yj9uh6jF5GwqOSCN5Wy8XzAID4LVsVSt1i14MtHPEHWwAdvSUjxepc19F1cc8Gyoo
lpeCcyJpg9NEWy6z5dqJhq1nAo6w+UYKRvWgGWBKyd363cr43ZePQRiHJz92do5ZBRvPvZZT+JBE
2UnShdAMhm+leoxzDO29S05ZOiStMUFQ3j0Ahe4NdA/rvh/eRy99Ru4hFDo/erjQvhFMSwYCeg5i
/oJTVD4kAcUeI/oM8eyRl9N6Nt4PqgnD59eQh5eZMQknX89CBVtv+hikwr6PlBJnaBIg4cAwq7Vw
Tb+ZJ2gy0aQwd6Okvegk/FEVDRy9LV8hq4x7Sf0uPyzIylU90ho9y2a4G5yBaWegVKW30788YeEh
knnhbmSjMyKzdrVl2sghv3gzO51+st5Z1uMrKtr4HvAgzQodP3k3Ie0JLABz3V/cNKZh0enG5FD2
RXZxSeCCuw9ltU9npKFgbMInrcLk0/IL580Pcb6siI30e6+tMnQ5JuzLJJziFHGHvizCdn715Cam
fhZfKYXl66TL/a+2wEXZoQrucU1yZxATvsSud+XBwtqQo1SM0RFP93xo6rJ5AcoYXefA1vddl/O2
SBl8+BpSU0UPW8Mzd/vffJc9dYsFNcNm0ZoI4aYPU/+hyAmmWR33cl8iEoXDKQUJ94FnwoNbBhtz
RtqlEgQFvMWwtu1spHjCpN/LgsOFNxNlw1NqqjO7lOz3yKt/B4viWZGIxmfcf8V1grW/BkZSlcXM
SLc4xwSXzC5QUbu1fL/6GoY0uvBg/VbSjikRc5OGi5S0j01W4qxpZfiUVia4lhCe1nO3+Afsidc4
TD+q2O2PoLQ/alndAtUtXwhjr9qW7ck4F/YLlYX2sS+i8mCw0UAmn9R7VSm5hqka8aGnzcUaBwHs
LVvi42LGkEIeG+lVc6RB3LJ2KJs06GFp3uq6X86Jqtr9uGCrQYG9zyMga1jxbfgFZvRXHkPROkcw
z8FCHECxlu8ssVlR3wywIKyJOmdDrD5qLPU7T4fTKe5xPm7CDgxIl5KIywW+dxNJSJMifCz6IN21
XUUFASgmlNuICElZZ3vjjNVb5bgwvejwo2cWfkg2tDFUI13RS1NuAA1xxWsvXYLuiJZvNqMnL1ZP
q9DSp6+BDRLMlc+Nqn6z7HwuC5v2BDKBPUmxLtlOqR8/JE4MXOXWV47pg8wUOdRtas8vy1LI93/c
0Dmb91Gp8u+Q1QocLFOfujodHlQX3vuzYhtX0MW9rrL+K1/i8bp0jjXCoXTKrdRhDVMgeejboXgP
8DG+Cvzk975m+RRC2+TmTPQJD4d6KfktnqMEjHkm7Qb8TlDQKjOzFnZHZCIZAZ0HjL7ph3j6KeIQ
FkZo7cSC0tpDrcRSWn0nAq6+S4pZRnoXFOO1jVygHWQS/ZFIiQ+1gYdUav0UTMvRK2ZIK8nRNyLl
NuBtOz+kcNs7ufQNZtP0PkpNxNYmNC253E0JS6sBHKdNkDucb/Y/EE9zqoZDBQ8+JxM9g/Ii9Goe
R0PwJwY3IrPo5MzUsMcjjYUYbfbLYp5C7eMkKtmZW9um/rZNsOlS+66oZ6z0Im1/V1b426iYsAtg
hSFUr0NY/Q1nd4eNjfUj39Z6DK/AB1BqO+tSD7BYw/6E+rRNFRG1Wj3nGJAduIuo5Q48GPr+xqT6
M4ylv1FTMJ0aY+RZF+zE8erldx2cnGs3kkwoQ5qzM9LsRBS4NCUBl6Qg7S4WfZAr5On7ILE/rI7z
d6qwzXqey6fFu44fKSsPKvHeAR0TZXF4iy2YSTmQAV04ao/p2EYrmsF5gEOYAKtpkm12ja8s7ZJN
kc/lJehDcRh05jxoxNIDC1gMoJSaGFKUlKufBWTdD4eYwu9eelf0omyFadTdY6kqeI5qehEckTxV
+OQ/x5m1/VLkoI1s80ekZI/qKbixrBKzcVoDfSgOxnv22fM2yilQihYp7hF7riI0jxO2KRJqufMZ
ZCUFNqZM/+RQVMmT2vlXzXpiqgfeXwFfnWF4t+u8fo3gMoIABDiS7oFS3gJyKw4F9HOAAuug0NOV
5dyPXzsawGvbE9bhJBU23ta6wLHeSp8iLuxx8wBcydZUTjVosbMqQ7ROlnPQ9GJxymr1JzasE5Z5
di+RSF47t72j+ZL6JdN95Tm+YIJYJDnxR+0zp7i4fZ58RnAkqDQCELCsFVbVdezQ7FPOfvVJFzfV
FUOb7YaQ8k5xa2E1gbseijKFmxHsxqCCXcyxVx3m1juAwrz4wTI+E1R99EO8qkHdPCqZPqdJ+iso
+4t/IyVQEPaFv7DBYJdtoVkerFydON4ot7BpFIAI612ISesjr6PsLhXw+sKu9zd2ZfuwLMtz3HFz
i5p6ITlOIg6Pr3iP28neVJ7yP6mU6j9YtWxED1NIWJt8AALFhXWrAFalWr5VgJLXjEG45cShlHQy
mzY6tJw/+1LypQbsS3HXbUE5Jq9DQ0pjCudHt8y+fC8muViFxZ6U8uegWCBg7gll8dmPpKX1JALS
Oa69k5JrdKd5FRFhgkwM6sMh8X+2fYjGTVE+WLwn49gOVm4vDo71OVQWAjmS/Oj5h8zVp6myCOn6
5Wc/DT6Gl7w8ht7Ibdbi+5ckrBzxnRaHbJTiRQY8wI5sw50vwPFBNsZE0xDL0o699oX7bbL2KEDB
3bn0kV69hdqoKCgMcBoaI+FxPkcFYw2Oh2ilAv07HOPoEA6hf6BthMqdHqRakzu8W6PlQVjVK8Ik
eQlPX9hyDxv+PieRNW/GU9TnWgOIE7TpgvLHqrlb2Lxv2QBFNe4cj4QrX89VhE4HtsquuCxX3iuN
hCV5I6fj+uVax74rOzICQX22AlZebcd6vA+q/rFnAUdsa1mIzA8pYeLsFo0vHVY/deWmD5nGttk4
Gc2UKVeOXtbDWXHM/4mIBrGis2FW2tl8rqT/SoBPH2g7qb5i5bQvWKTdbbNk9Z+2ErAPvLneBZNH
e5lLtW8lMIlGGIw3whUx7xxR7GhALX41eCU/tKjMpxuEAzgX+Sd3DaVxYdkjBwXNzsqhq2L8SfAK
AfceUvu2tQNmGkycOorOzZN9602LS1Fs2XgsX0WqrX1j+eAz2VnHq7i09BMfDYbmMqLRKqZo1p79
aVgb05BjrYfgGS9Qs8oxdj0SzBBPvQiI5rTWVB36gcD/bCa6x6y5hb4hzYMYGv3ANB6eVW2P2I+w
2U4W4ms5A50tQsDjc47ltZmoNDSKhbiV6mRbg17clYGfHcPMsl9AomQXOl1B11lBccmhdc0Vzqcw
zrtTHieQIlurGn41Ax9DP0Xz0bOVTRWoBPXZ7DPD05IM/bBDw9Z8d0ZerfUE4M3ULsFSHDVywD7G
Gotd8MqeaYrRbCe+vKDRe64wNTg1FrsBAeAnky6/hF1dktE0V7vU4VaogiczuYnnqnd+mriNx5WT
c/z7kuAfzTIgNddq6srnqZy+dGEBpQUv9Fx2FOixTqFpLkriD5CTEARhi40bl9n6NtMTrUitalvV
akYj7JBgiKAE19lDuXaL5MPNQvaqWQAglAHnEtGBjp3IAkenWG59xECnDonfD7yhNL83L4OaqYl7
xfZXLGfg3Px67rhvpjSdYV3qdfmMY+PDAteIe5uWSDlUm2Ygupn488kilr2xu+BWWzg4HjMVSdG5
Cm8x0JywT2GBDyfLzP6ktbzp2IxlQk/ijRkXQ1neOBhiNtOMctEPdnjwlSnfhXHSQ51VxG9yZ7lr
ebjv4j7N7ovEY/cNkPc9LG0aDzXosk7HvJibhQqFsLORJJM621pSx91KE+cd7WXgKVzmqwwKyUxX
p49KNdXJXkCPeAkOyZRlCQumKPf4QvR/UGnoeXam5QS52T3ExqLSj8SEnwtrb0P2uJ9BM+Kbp98w
3AlRwEiYpvhF1+ovO/xwExvuCet8LDB6RzCe24VCeZyRVGkWeGMKu7OOrcPg+0+dhk1BY7NrJbi5
u1gDaXIYJLH6szTJYA7fGDxZH45gnqNd3PpgZLHZ5WCaGjvgvl0ACG0iuuRYcE7PJW08Z3oM3J2x
4uS4uCWIOuaQDx/wXdmL5dDWaXtXjQRquPpSqOhcizQoX7TsmJd0hnyib3XssuTiiX2eZE4j7lwv
5vicOvvU9zOokTKb7xUlRfRXhi5Wtr7a5G6C+In5Gp9JP69wde8kMcmNUw2fthv8UPnzUaYZN1zW
xhUIZHx51kFHGEqCCYBvkzroEl0MWiEf4IqURYmvxUt/TzSEg4m1nGwTL6dkVJtBOh7k4XxxHr1J
3ViSy47Yf7iqmyjaC4fdWec0j1QyI0v39wBVLvai78dbcTV1VgBPqL7wkFpwnbu8t7TZ+pV545Fm
dkwl9ZlWT9+d/YvB7BSNXMIx4YzQene2o8qUKwTBw8h6rqsg4eLaJD8xeIosLP1dnXoQyQDCrUbe
4e+OHZ36wXuyJQYfItF/4d9FWFOr+o2IdUAskt43f8E12oiJjr883sVj8URW+Rbficd3ICrFtXcb
m71eSURyICnhO+mHRk8ZtfdkhSyEq5Oirt22+E1GZUTeTO0QR9ZsKF3MfD4GoLS7C3zRMtfr4er3
jn8rm6tOom3XSyjPwHfILebGWjdmfp4Xp9/OyfzLayUECrv+67QdoQ073meaLoVydgmfjOF+RI8+
ZHnd3E26traDTk9QtcxlpgvsgCmGlwqcl7siCj4CarF/XGROGtJfiTk1L4lfEpXJsMTcYV2jiBL4
d3nLqnZFwGEyZ8A+5bxWXIChdw9s3XH184/bLEuhl1myns+dsYsW9ZYyUuZgi4V00Gf3drbwzmln
R3TUA9hq15FfM6syKOgiGApDNmPWQ1p9ESKhBEBVuYJYBNHTXc8iCX3+8CW4KdJYJUjgZQuUdmkx
Fowx3Y1LU+ofnxrrq8oTqzjFYQ7gHOdq+OEMWDEA8zrqmzR7FG4at82++ryeTm6XjOvBcrBuT4be
EE3/yxuhdVa4y/S7T6CM8ay82wSxbhaDPD2FlmDduqy4KOEMsDvENtvzzjazyXMdUJDrTcLeYxO2
+bL20TVJuup5rIv0bqky9qAWIZ6tlcb2ZojpJhWWx/qmpkpwZ8i1grdkzgvtJL2zdZ9Dhsn9I8U5
G3qN8CZDeXs0BD1k4P3WKfWKcbicWK9i8oR5Pgc/PdTV1YTjtbfnPybLq3eDpnwfdAT3LIvbuDB1
sNOEplb+DE4nmsG1xQsuyuXmSY1SHa5ncLh7MsO/yRs99s6QHxeNMyyZx+SJACt0NyYbwv4onPVS
vMZxzm1E070esyZzuYLxeh1zXD3dtqBQti288jQUjHoONg3T5MMmcgDxOjHot8ll0VFWSNx5H4cb
mTdPTuMjuqWPzmRH31TVTdh8LfBICwcgjZlyWM0L1H6/5ivnjv0CdrOOzWNl5odK5rw3xO22UvjX
uW/HradGvsWjKkcuc+5eZEt67JL8lQHnlYfUXbdkuJWwP1LAIuDmXky4HNs6eqzTUfxF9Wr4yCTw
KbvhG5TWRbk12LB42cj2JZwnsN+2/UMnCprRAOdxNYr8oLyMv1VMsm4K9JW89h9v4TiGjyPuW3Y8
no8xdSRYhoC/kKZdUT+wNrS3/EZ2x8094beMwZxvFNeRVeda9cY3N59+4ciDAWqj/A5HskcGDWTc
U2v1x7iLWRZFTM2876G5DAQN9ZRSJL0E+d4alwx+iwr9h74aafWMK7PzhwQ8s05ATE4t9VhT4P+K
LOXzjrGxwuEf4RSvrF82tHoOFM7zeeVANXsqGlP+Yu9WbxZutMzINT6n7O+iMYOX1jdgIbkVYZ19
APcjzBWbvVb1T8jTzbmO1dFaLQ38VzdjfVLUqjnEikG6X5poz+z/EjnI/17L3Udl4Q/nX4n7ikij
s0Dpi+tLLuQMt6omtG937bNHiPJy+wT7AL6NbIVHuK18oq3iVrSzePCo0CXHMiaPa5W0DxCYAQC9
3Fe5rve667pNMIDgWahv6HwKjlRVfJM6ePWn+jSmlFlbxSEREj07xZPag9AkJd2+hayHMAqTWcZS
3+xEFLOcbayHwCPRzhfCq+7dqRqYtbMD4Ml5BQpwhlMejr+70Q6eHdHbb2Oe+7jammDjMiE81QQk
uY3Qkod2nm9JbaZndo3pUzNTLOmwo3rEWg3qpVcBRNHoZvCPdvWUOJDQbAu5Z9HlS8dNcVNBY95M
VWQdwz7KnwGxdzueO9Pf6HWUMmM23VWYKDe89wSGLB/6r99Qg2O535yWLpa2kQO+ZZt5w3blcA9w
djfZswgt/05Ucmf5bXHWKYyvUadcaMvuLVlu8hsUS8Ilf1ynPzrwUndzlenXNg0vEDepc1VcYPD0
uwSYVUz9s3Q/je+LbTuF4K4T5+omtvqupSFag7toTRqN4EbAMNhrWx15GOtr6GfyjvqrW3YMoG+V
PMX84Keki9ZzcVtideBRNjbLY+bL2ruL6KDhkAY7rfP3HgYV26yA80v0FzVZ3qnxm/GggR9YU1+/
MBeCmBrdFwvg9UpL9VA7HThA8u2rJOokSHt8S2ZmXZVCtPBaAGZCxIi7FRWfOXdZjpj4X1Hst2+w
1axqGsYefQW3S1u1vW8RfQvf+rEM4YCa/xqrTZA3ed5EF7dum39gKI8lcXNzirLIhTP81hvzpx+x
bqqaIb0rmQmU+hUm08yxjxTrlqJ7SJdbR3h6imgZ7rt4i5s93VRoxmvVuC9NWq3rPr9rGp/OaIea
rsdkyf0rh77aLi4hidyGtV6M4CqcbJU5vE/j9uaJqhKQOybeBD5PWdGzkGgxig2W6LDclAxn5jEa
/OKUdeqcDVAdGz+7ZGATWItWBTRQ8uq7cazYBAfe68C2BJield/HTW1t4Gqg3VpFiyz6n8ydyXLc
yrl138VznEBmIpHAwHdQfbFvRInUBCFSFPq+x9P/C5LDvyT7yuHZnRyHzwmyilUA8mv2XrtQ3kU3
MVT26Y+meH7J2VmE3KFnPiHko47YGsCNdCVqG8ucLPR19+ewpTmNbeAcRZT0X+cEFFI7hd1D6i8V
RSv+QWKJJ0amhEvudVFCQR9FMqH4Mp81E8FLgfeKmYZ7aHFAT1wyTLYVIFqqD69snEevjBLW11N1
crrSBbZerBDKPrmpY9FRIbXpFpRLss1n2Nd2zfCX3LHwVOXirsb+ctnPnFcRfPqdj4GGL7G1PVI4
nA6Be+qcUIy+jOujLg0A8LqmZ2PhsnDMCzIwnRL7hBEyvAxMcyGWwjoWERPK1Htp8W7yriJOVlxT
4Fx64L88ZSEvqusR6wh0ulMYNV9bvO8tsIpuqo9Jlz0YF0zMcMmEbRvJ+YOqucVj9r3CxepePQu+
IMRbVJ/ZNTFnMKPFc1YxUPbqRwugF04Grk+rpUFj/Nu5C6P35DBKxqu1PHaYz91B3HSTR+bZACmG
0CryNJqLETgMniygppU8p63LRG3Y2/Owy7ExJdxHRZ3uK8AU02ivtz/b4CzaF11KemiuGCVwjrUV
T+kFxWGdy3MFczy2xKtJMFxwpyQe28EQZwJpVdhF9L7GtgMyGMhjh09shA/gE3qOnpt2gPmCdREJ
Y1hA5wz32RAG2VFQaJ6X0hG3EksG10wO16o0E3k4KM73mLbtLZPSO7KtvGOaZtNN1IEWHKv+lGjW
Q8yV+Axt+2kZrWNUTsUdCmxSbXuPx5XjRcT+1OWu8tESI76Zd7Lr4SZgWzqlzBWvxSg/GxOjDClF
eubecNKrOMzrO8T4JLTDmSOotqfyLznNUKK+Tq62jjwab5ciBnTKVpRz23kCN8jDK46yZ04LVAJF
uWzpZPxj1BA20LIURIufwYGrlp1p7XevcObb2CCsi6e2p3uM550DOpiZtXE/LXnPDZyx2GOYTs91
xAewafDaJZZ6UbQokPqPvgRmTX9RkHhuqbHa9TXIUybP25TH4l6X4hSYeue4KDCFF3+lb9k3dXk0
ZKucwri9gMZR7710IlQ97kH5tAH5B64iPUkxGHv2Z3FWMTaUYdwlZb+amCt/lw30jk2Kk3N9Libv
c+0fIlDC4+BGPGrjZbvY6toQQuHhq87bNnpEhoLjCRMbYQjxcO26zkHbjPYhHhphifuWro7uxntI
wTdaDtCZbGIsG+AogKLSs9CjZG1i/45vwrqtaBRelGjptLug8Y49ZuvL2GljeTMy8FnXMGzl+51B
8lV9U7R17BBJPTwNg91urXl2zmmC315HjP4nHxowG+AnVuGXbcgWXwqOtUStKLPMC6/QTT/6I5GI
faARSyOj3zKdoTcLYosqBnigyi5DWvwyIRkxce9c4g9MXD8sVvwRJudxasOj17h3sWMeZJyrzcLU
DwYwlv5Q+I+hrNlXdYO7FwnEl5j04MvCqRE62XxfiJQj+xsJYuiVhWWaT6IEeGmLCEyTVl7yhEQV
C+IQRWFyYBPd+ze5x9h7qRWCWRuJWGjuS+IPA3g5edUzkRGcegjPQ2jxxJFg0HcBNkfaZgpt6jIi
m136wNEG7sjdIuvF/eA3c7ErIxhbzRDaTxNm+mRHn699RKIJt7MuA+9BZxizCttFV9wt5T2C9PCC
ShLtma/WIZbNc2lAG/weAWMHPORt5mbZlV0msaanJJvUTr4362QTmCXZEjMFkeUMN7o12ba1xa0p
UZEjw6nQX4On9YNVab8+YhVifUeGZxOFzXWE3BFcGQyyCZwE4rgIyGL3Cf0YLYHql3PZ5OH9DIKb
WGtGSGAQUXe921BPl1HGkBi9ea9a5KtowSFn+QNoPjfBB9tWNm57jRI/urN5DE0dZGYuOBz+zUWV
lTf2BF8kLZ/WAeihNaI8E2Pub9UIrspWrAd8WE4QIWL/aZ6mBpa7ddOkkoeCy4gBrC8Gg6Z5QGfG
PnPZT8zbN2UWHpxwufXScLu4626YhMNdKdSDsGZMShANtJ19IJWrOtq6BLMaLKyJSQ0xEN6wLhBU
vaFlbzjDmZjhh7ZuqraLjlbk9xaQDnwQUTm/5tYERNdgmKg1JhoVMVpLuvpqMNSrRb2Q3tAiQhzN
XD5QT7qXprd7Tp/CugJLpY+Z/H5LkTdUObWETp+E296fHouZ7q2zGTV707Q3gV1vsYKh7JOM6isr
ZAk+OD631IjkSfT21qgYpA4E58McQ3L2TX1ZVaV1bNKyA5qf44hVWf4S4nLeGkDZV0VMxVdX4zOm
iPGUODaBPkFLqmQIfLJfmuXIus67idv6fWCbgB8vHPeQf+I7ayAkUvN8BmFq71s/eMuLnpouCuHk
te3JGvzxkA9r5epQlTGgCa58e/zM5rU9Ierk+DSW2llq8DHp2CGpGy7D+WUM73oGsrsENPcu7Vm4
BKVj36CmQ3Ytq+lDS9VywWs9xSpGgB3NMB9nDxU1U6QA0KrT7HXC8wFmpn1wzZB+oNKftjOzY6xq
yr9rori5r0u08DMgEL5VvGdhY4+X2pbLNUSZcNm6YCX2vhfos+NWlEZ+D7VM9Dg/yRq6V5mWlzaY
mOsKmSa5mwhcQBjPptt5Lu46Jl/zfd6m3VdcPRX9cxJ4H/Qg7ygj0YUXHZ5hCsaOLSnEFvxQc9TA
VkxRtmU72GX2zmIrzL6CJejO4t2DT0ISP8Pc+lZWMqo/VwFUsG2GKvibHGrNQw0t1ybyZ0R8lXaQ
8kbRJC5b1ZbUR1V73XTREB+6eZV9YFcJPcwKKrxLZbncV7JgLEPGIsVYCSQlIo80qlauIpQxyo2Y
QiZecptEnsRFvNrU+0pV5sD93OwIY32rNNYovUTDpskNog0npmrDo9+eoP3BnfTuZIHV3NCvxP3i
3/euaHcoX+1Lp2FBtnfiAiZP6ozCp5tEEGIx39v56XQZKPmhKv3sNhoph+YhvRodv7oXA/FrgES/
lLVzC/5V4WFhTZwTwHmBFQCcZ8CeOi8JF5IhY7PI4TcTJP4CykZcEwsCE7rE4euJO5UQOzOURJMW
5rbwmL2b4TmipgWgu1dAQNpuuLT5duKk/lL64aekYYcdRe2OScBV4Prnqc/2tmSuR224B0jndhsx
WOmh53QEt+Oq8KIOe3y3k45pcmbrcoEQs0u6yDlSBXlgpkd1GSaa10TCuy6Nhs+ynQ9VaZOfvIzm
ICJMicSIZXtMaPYFITv6oQbVSm0eBeJLaxL4DUMVDB+XxDKrzSH50qUJ/dEMm2bXqIAYB0UCUEdx
G6EZaYIrkVXdMwXYPTYtwmIQgsCNDNvhmNK5YNcuE062Pnl38xh3pVs9lMohpkDPt5G030sN1Kay
zniBruykJP5nuqmrYduODTI+58oqm8eg0K9EgnBEk7tLDeIr0lu8wDpMiVU9uZLl8AYR902axHjB
atwg+IPADeR6j0ORQxuVvSt3vTdl3pesMWwGFGbabbMU8AmtJn+ZOiq7KIzhETXk7NHkZWc1Fnov
JYizshC3/dj0I2zUSF+5I6PnDc19+BJBbCU1onQ/psBsNulUZGcmJtDdYuL9As5EM3a3eWTLpzzN
KOyjGLVPDeeGLC1QzIMIDsqy5Atj1gebZdCFybg9aBCsr3mvLaTPcek/5RWXSVrO+YWsvOQ06cLf
BrlanqOYpNicpfE7Eory2snn5EOMXpa9hGWdC1nzeVTiy6DlW+VT/XpwCW+BsL/0We9c067Mn2wp
gxMa6uZ+Rv1zbJGxvLr0COe+qutb266cO+T18lISq3LV8uHe8lRmedFkcAhSvsm0KcazSdL0FdQO
kmCkGf4kgJz3TPnU3PRXhVyim9ya832YN7vZDZN90wgf1LFvf0om85pEQ3c5jMyb3QxZN+h8cZPo
2YfR7tznXZiOpxTH6uewaKedicvokft1y5oUd1Hs2mfk0VdpPn4jBem8dGF3OUPVR1YyJDAB+gpw
kXam97FAAhZn85rGPB/KoG92up+/Wmbo8NdX5b3fV2j60w4ozyKyezPMzBZtD/pqia+XNm12H5OS
XwzDkAgkuyTIzaS4xVr9uXPSlEwz4O5t5/VfDQ84ctVQINNKc3sx5GdI1S6iOsZGypsKHsVeqOS1
DC0WCaMDQjZq31ssqR0YNVxIpdWbRzowCXA8xKqITZutevU5GdgxjlbMbeMRJlLl81NpqQW1Y6y3
vtZnaXnlDfMg51LR+aAt4N6fk+WFIB44+YQqt0gWi0fQDhwFbebOp3YkOLv3/at8XXN4U1E85Znr
EBCJa2AZ+FKLFO2JMSHP73h4L101ky2bf2R0yhB4KWx5YLKHFquHJnlUQRfvCmUth7G1kd3nUWZO
XakZv0yqLcA4DPlJDYNmo46/fjSLeaH3YGXcuWeh+suulgitqsDpT66tg0sB8fJoOovAHBpZph8i
OM+5k2z71cRZ+wlIbOPdyLLzmE8Qe5WufIXCAyxhM9bRKQHUbhJ5d8HSkVKOG/TIHbGwglqCDxIo
yFvh+diXyXI+US5kp2Uhw3E0qK5tCq4viACRQkpmvYapOnWfmK9qBFN7DSYCRoz4NARuCAHdR847
MmXkuU3QHzMTCiO3sR9ztvfb0ArJiXfd9iFr/QtfEbcLEeu6NNFbvECNYhuZXLENBWcPEG+fIJcA
OVfQ7yjoDSd4bhjX0UVshyl909n4kYjKV7zWKTq5uj+32p9OnQUmcFq0OJQtKEXhzR+nyLpFgs1A
Gi5YH0vohaX9MvhAagJqg21sr+rh2j+7RXFTZM6j72MnG00LTijNiaXCBcRsXT+5FBHHogjs/VCX
D5Jj+n5s0/aYk7W3FxGBCcpyyR710EKBe8/GJ1lU98gNNDmYPggLe13BzkxjbSzBgCLTG1YI+7Em
Qaj+fnEUhX5QyDZA3c3Lvoyo1KRkAkXsGAvyzvPWtIh23NkgCy2b9jXGQuj3Cia9sLszIs74RK3N
Y8ddvI9YsYjXqmrGeaVVn2ryn7a+mxKAEoAFiyxLn3ST6Kuo45r0QvwFSG677yB6VbwhoDGnOHVe
QmJNt0OZXttWbN/0vSWIHHACPhcCuXLOnoNv47EoNRUNuhDa8q7neYMGd1J1ugsXfFX9QI8LVgXT
pKjuRlmr29ZDaq9CIiq2Fo75j+jGx1MzVNMVpVfDRs16W4ZonQ0JRSIJ7Im2ptaZk5y50lprhTn2
y0WNVwRKzD/gSSuaC4nzP0hPsLl+hoD99n//57Z6Lx675v29u/5S/Q75+vkH/+d/5YX9H0SBKf3d
7/jjg1hJY/8giK0os7//DaBv+OW3oPD1J34Y+aT3l2vj0uPW/O678/6ZFC7lX/ClhOML6QhH4/X7
p5HPcf6SwpXC2I4AFIYR8J9GPgcjn9IuP2V7KydM/FdGPqhfv/r4pKM017SC7gGVzOb38d9/Cgp3
xjgYe3z82zEMk9sBHsFOW9TwW68pbbhLEUKpKg0MKwfjuO+MebC/pKrPBVJp2nTXq13B6lynN40T
B+12RkwFy3DJRYCVt1uehWOtiU9NiUODrDLJ4ca/Jul10pIAZTk1iPJhEj8sik6Aszl0AJV8X6VE
kfDue0sbayMm6ZLmAGEGna7M0IsrP0SYJPhyqNmmj0k0B1ddsPCy7L1TfMFVZeyz0ZkhDCRgywI8
oE9BWbOSrpGHj8WnIQfGbPStVPltpLtnC1zgNHqEfbGyZujt5y0C4/SwLqA1pjAZTvtA5vuomk5B
gYOhFWRTTij7EzXsgfigXfVo4BDeqQ4yrq1etfzY+CXLWDsCcMpgEw37tgqaPVbNE1OuL3VnbgIL
GIqXXFa1z7J1oqgi2NlK1hxEfrI3I5JhQrML4pUn+qAJxHGLHHP9xx6RVkOwiWePA4UTP0I+SsCY
qmr8jenVM36Sw1zk56Z2iumQs6ZVWHA6D9BJzKGTRfqzrCf/JeOQPsRdwq6xbKdJ78qS9te1vPAT
E8rwWdQlwuBIZdb7KGfW5ILJ9vXQ0Gny4GFXOdlSsKVSDf4UEcX0DFVF+vbGH+z0KcZXdpN4Vsmy
JFRgmzneAVBW5jJL8SnKFJPVmA4NhBc3AlbqorWPMRPMawAaDgEeZEwj3GSoDo0AtIRikcp7F7cq
fgghEKP4ZRFzieSE0QbHJRv1Lr+3XZKhWE/Yh5HM6o3dTI9QMDL2CVAvIXv7RGa6Q3BKRUG+QQbi
cU8qefFtjgBBcuVzNoZEEqSaFaGHHPLcmbI91W1Gq1G00dvcFUjlLY0+lcomvQ1ZFO1DmOyh049M
6YP+GxAOYi9qxxzaIEfT5Yt89i7MVMLS8KYS/wKGvJg6qcOZz7QhKL92NHHP0dhVn5Dx9aDNG+CZ
eIKUT++fjGjzy5Yv2HcFKA60oB+nxc8+IYMgAAcvlr6bGMgBW1Ce+czMEYv4nOvXueClN4iXZ+qs
pC2utEqY/tfpSjdAz6QR1CazZn9R+G+KkoJrLJLMu/x8INgyN2vySBa1r2249N4WejvZKEnQyHKP
Zs6PDxnV0rCNK3+EyN4l436abBhwjlmDkKoJrOnoBPYWdy5/+mDPM1VQhbHgiojo/J2tzfhmVEOy
h8gJrnhNk1SwchnbgpQh4jH5Rq2qP0YeNsrVuB54J1QkCFiLmXE/3honaEjtnNUzFw9/I08nxt41
o18iTB1DFCHHOI3AOOTlVZb3SXxGGuS257IzqXctipysWL2kcCD6BvcUACfOcMkNgCjQQOLbzCxX
LOqVMMSVlmCSO45TlxNIGTSIPyP6kgCjBgUce0TbcvYTqpgAszDV+bq1ptJlHIixqRcDs8UiG1GG
RGRRyE2Br6jd5ZHP6K6YRtKSQ8FtDTIHR/UG6oc6JYrL7sIRFWWYU9pr0y/jNX3UX9tn1+sRpafG
Iw5MWdN46Efqf3SXvXIPREKgjY8Yr1V7zCzB9IkBwngbC+MIpOr5PO14wrrkc8DTVidvQVtK5h0L
sMuJGpcwdawmvJcKSSWIXhZ97H7bbjdmgiVq4toMPxCL+fVV7bded676oBNbPyuS6FBOvnn2yURe
TtEwo/JrRi9oD3WdDeIs7QJNDzS8mvg8v4BcoT1tIeuamZRdgGcuxqs87AvgszhkjmHfev3dRNF/
M5fgmhDgNCScZ+zxypM7jmhxJ8FW4tDUHUsUTwSkaElAjOIIGb5dOyE7k1gzQpIItHJ1dTV1XfyO
yKJp2aq2JLUYt8zdKzNIQci8VyVnnIcTYXZDjoTOhJXn7JkZuvqArIJKMWlSMEwjvfUXzEPDVVBD
Yd5IH0ADpCgXcrOtkGXyg4NggNQiPl8mRjrMRelE4PBzS7Z2F0/brqGPOlu+3Wer8A3LYe5OJCTQ
wDifmyJxwn0SDja4aHtuWOUUGPlUMriX/VQhHBut1L0aW50lOzuIMDhzqCPDt0SfIuMfcEQTBtGw
g2cDhbRd82xttz7nDv8Gi1W1qydDYKvyRmm2Y9R4q1AcgNem9VX7ee4NpkC/CkYY3zG+vK2XBKnZ
MVkBhh04KO42SEMihBQqYmLgBi4rZFOCE9yH2VJ+zdt6eO0VMygUer27QmACfRXTO7+3dYjFa4Ca
OmMUGoJ+5zCfaoV8rH1+ucgjpnh2EoEX1KpnhZ9l+QkUllZMlrL5imnu+MlB2UCOUDchfG2Tctcm
o3zVjLAI9gvG1eU9ihhxVdheZgOSB1RRQZEd85LUdRDj2rqfZb7g1AjL8EWbjyG0avztTv8V3tyc
0Rk70xPHk6LfDFGBbjw39N8c9KEObUM3386z1eXbqB8lpiXRBCy6jSajLuvZdfEBu4+mcojiI5oc
E/Co4X6gHa/evMJrmz1QtFId84BFzGa0A2WRRe/Z5wgFOTnqU86oDHWk2WKqg4fgo38EzOupbzoY
oQOakNGvVU/qsxyVBjLpGGCe5ezixQTLM/LoA26cs0zxxDdG6wzYVDUwzaDxT7EmLCVA9goVO/AR
XTOiXdLSPJQtqmdSNtL2DQ96727M2PP1dbVLvhndIF+SciWnERjSbk+QF7p6gGBYDbLsQTV1nW+Z
9qBbKUndABZgloCryfgIGBDpsICU+doXt8VUQxFYhHMxVApFOJqD0MVgnY6HuTLgjzigIYiOqqzv
IzZ3iMH7JPrMPet/XdplRAy3uCsyCkrRSNMIFYLn4TgkRKVE00NGLsj9GnD1xfiaUa2/YKnas9Km
qZ9sL5j3QMHrC4QD1B4IUgQL2rzCZBGUCfE9JscuhzO9XZz9YjNAApSzyFfUkkyu+GeHocBYZpvl
DWpQ39exs/3eTPxXbdX/2iz90lL9sfn6P9hWuX8kLO/ei/xLk/6MR1l/4EdXJfRfQmv4BS5JYRqm
MZzeH3gU7y/beIRBOIAehPHdtd8qShYMf/+bNn8Zso4hqkgDPoX/+WdXpZ2/+HXS91crDTFLjvhv
GMt0Zz+xUXhSeYpX5pWkY1yHW/XXngrZESs5NCKgwVd4f+2j/O4qVLsxyaw/tZr/6Ll/piv/imH5
/lKeAOfiGFsIpTz+pJ/btzQ2ASBzRI5SoTfi5STO2za9msxQXEV2CO2wybOnBNDUsYqH6Pznl1cr
vPkH8/n89e9/+/H6hhZSuisFhk/919dn9zfDsiPDKnbSMLoTMvKwh3NjHOiIIPRZMXRMPoI5SuDK
wkJgNRSKR6MG8xYmJriTjt/gL8tmHtWYXmvU56LB+ANAmAQruRDOfTQIsL7VYw3+tXAjdqE4qagk
rCxnC0z44riJmrr4NgUlB1xO3BPL87GOPnD9eOG2gZH3ioV4+MT0UD7hXijIA+N5TW5mFj39+QMh
hOfffSIObG2HPApFFfHrJzJXNiYHdFVEh/vU173tgPUdNESwudIgCWDPOJ+oQ8SXrHXZ0Bp8QCMu
QFSuHCWq/rqQQ4A6NwpQDkYZ9uA2Dqu3Vkzfe6kqD7ZE43qGEWKokyOVrHqjOdbiyKHVfQg6iaE+
IgnrVfdRnR0s1LbTyeuq8nnqPeaHsRsAwkKZiY/Si6Y1I8MihsL3wBGQpMuOMzVtvie6bh5h5/XR
zTC1tQQIyB7jltoiSUkwMnl7pmkoqDESQjk2uV+5/W5yJWbydGR3h5vciZpdRE6O2frIxb/YGQq3
TeHOrNfbXhr3emHMbRE0obzPgeCRf2KuOVKqDkBNDnEzGQO/xI8pNJa+e8R5FIZ3RGxNktLJi76Y
xkgX5o3U2JQwYQxbFxqnRNNYLPU+7VakQtUijN3ZCxrabdQQgLVLdExJT5vM1rReBqcnexv5hUPW
7WQDcFjGVF0NVkBEYQstlxWw42YPMUJAe8/evxA7iXOWMsVjK3SKxeTLN/5gV1+iuHRZg3Mgx/e4
qc14HYTgoA9L7FXxIWZxA5mCq4JZs80M4xwohWIzGNJW7kmF9ovbRCSr5C1ncIKSfczULktEcyvd
gvwolZnR346QL3EvBkMbvPaLE8UHp1OEdvMlzcTUWCg0kUP4+M5N6iOktYvcYweVJk0F5gI7jZUG
hL/Y8EGG3Z8v/n/3MGJrQjqIwndj699mSS3bl3SwwcqEpfGPbkRz1rptfZtiuF82PR3FHrJZeSD1
d6V19sG3P7+++6+3nu8Yx3Zt3/1Ox/r11iPZPoxRHTOwSojnhW3nXMJTiS+kk4tjKfzk6s+vJ/7N
g97Xwvu+CeTk0OrXF3Tx/JQEO8AnLpAUdA5qrWYqsA03pfelrye8HXJxdp1GoUGEmX3O6kq9lkQu
zodpXjMtkdEdFsxtlwRthOYHd+3HHPLfHA5iffr/+nQGKeoB+0c1YjPqW2n3Pw33ZG77E60WVlYr
YMLrz2xP6Ef2o01a7gZKhaBgmvCq0d7gXZ2k2KrOwYyUW90Ripb9H06rfz0tOKttjUvS59wmVP7X
91NYbWGzq7EhACM12Q7JiJfOrOPp//DF/OtDWFMfOJxHvnE8rX97CAsy0UZ8ofY2KsfhLkJ1moAr
xnKwyZ3WgG5dV1BTol1WdcD7xWaZY45qx40QZIp+RGyYknL1XOtFYThxmxqAIXk17C0Y4+z6Msc0
++f3/K8XrxYuo1hUOXwyFCG/fjaeNtoMwfqWh6V6Fapsj8EU5IfYFBGp2JZz/PPrid+jDmxHe9KV
iAOk7XHP/Ha3YjotYfPLVZycOR/RofhwHRsX1wMjTLVz6xHHfc58FVxHmn4cx4bpxIgK6fDnN/Lr
RUHdQuVik3oGLljbyCDW7/KnizRadCUqkdRbx7PG+8zz5IYcpPnDn19F/LuXERTgzNldz1Cj/foy
YsRulgwx4Vo8+AsmlPiQcpIwHuI+m996AgwPXdssrM3XPj4swDBMAAgAkCfkqx2AFCHKxCz3JeyR
j/6HO/XXJ+f6GTi+TdnoSOnB0vN/e5Cwn5c4j6J6C2kmONfas/bgu6MjBIOnsE+TvYdXfxfUuKPQ
ebSPf/5s/t2r0096tnZdVgDOb0Vk3ODucuCyoMrqBNyfjOCoMo0tVsBR2O6IHSc0YZAw0Bg/9fsG
SMHnP7+DX+/XH3+/lBIpneLBrb/TBn+6BjxjRxR5XAMDyIdl21WBGDddUiOjqNBpBEnGkm5uh/2f
X/a3B+T6utoGISh9zVOSIeBv156CeiebCrUZGKmSpD0M/k9ZWFMaEQ8AUC5xzd5qoavo3E2YD04Q
uQ6xxrS6I1xgqQ6smqNp9+d39euT4PubMrAdOUhJg3Hk94ySnz4MrhGbEFur3y4BeegGSOi5t9n2
OZmzXMIx8z79+fXWK///nxLfXw8QGuLt7zW8+r2GV9MC+CvlFBOF8nckdut9KhgMWI3XPTLB9/ZI
V2f0DL77Hz7/f70neQQBUP/xyvL35RN6iSIj+rHfMtxvdmRGpPvAwH7889/32zH94w+kReIh5/O5
YkL79dbHnudmum6GbVZF+SlELnGtGpUyihLFhz5bk2J767VvhTk4eQvRODbhk8/o/9qZhX/R5mV6
Thqn+KIH7f2He8+xfy0ivr87wY6PB4BLNpDt/XYNYtxEbuW79batxruwBl8UWyRCbQqb+G3Kb9Sm
iKVQD3Yrp4wMinwPAQ4LIOF4UTqlWzQ26SUxrrphP648IJeKIT/4bazPG5F17luOyiEGlIRYbQcc
j6zNKBXRswuSP9kjRJmOcBezIxf+gvXM/5SEdnhlODKCfWp5iEd7OzYco+RpbCh7+2868qNnx5oY
5hQY2xfggxVS5RwIJ7SoqZrfcG4CgOxGT56ZG+UM5nJYCkzVAR40hcuYyoP2++LUo31rkcydo/hw
B6I4kZ9C7QGZstKBxWB2dhfEt9Ia2f+0lZBnu8QRgCVCVnj9fYmI30sr/TiWaL23/QhpY9M4ZPFt
i3ke1qByF8cE3QH24QILSnsxz1N3YMdAzA3ls/dtCT0CyQAo+E+u6MlbrWncpl3YprjYdUeCLCNq
k2+VzvWyqzIrvmCBQjUd4utEVN93HyatyucsiNt3L1T1gm8rL8j6bJvknYmSH5y5Nh2PqecMDw4E
4PhK2RaDcKYi+mA7rOUPLkscJGaZgiyQ2EEaHhJPBiw+SzHfFn0m3pGiTa+eiKIbmuNBfeCP8T8O
bZHSAkDav0ZlQKRHU0L1Y9RdgixuJjab29zqUdEQmgtMTk52lxJegFhqU4U8wzZjtfDOOBlq7yar
VPyMisfHa0FMawhtm9QEtPp9U+8mGflHmK6wAQicYdQrinmBd6PVuWgyfEKYlJG1gnJLv859unx0
4AzbMLZ0cGbGR3K7NUKh2KbVPGCA1EQjbGTWJh89drpfkgFL8paVlP0iqUu/0kbMNWTEfPnmQld5
johqLjBzT2I6z0T0gpEF3fChsdIa6Bq0t1IK/97KUGzv2PglF0gIwwrbJJ/5aqrxJ2YHy3QDSgF5
lcWo0Zz5u8zbql1lppqblHusdNSFTj03wGApV29MqfpmLysdDpdEINMeWgQjyWNLDHAI10eYdW0D
95xgvDTFcavjksYTJvg5QX8BXBl7EX9G79nxhXLTJt3FOLi5NoPaAXESRLSlwi3rL26edu1Wm6Aa
GaPGaEcnxtcQ5aup/kaeZfTFKxViIj2t27c5xryHYwyYKlnhjKD4JHvU0CleS+9iblwn29Zpap2H
WbIqTKMMflnHOf8a4KOeNoadR3XBXw49qZ81ASPEMVN49crWTGOqCbRmh2KKsf6i6N1Z3FNDH52q
XfddWlf2Nu1cp931mF2LY9xynWxSqw3VgRQ6nwu7K+UzDfuYQJMM1E3KxTptGrCo+Um6g93tmg5Z
53619cqdg83og98j2mNVkvo3Jd+Rt6OPJgt44Oau+Abj7qq2yrTdhS56XYA6jscvJKr6mbgsVvuo
gaDjLTpxP454Goed2/VrnhNq1GdHQUUkGMvrrTNQOfO5KsnzQ+VdijeWrdW9NdQs+3rS392jFVsQ
9uQcFJcNLpF8z/iFcbjbxGxmPNb3pFYr/0VayvvW+X7wnOti+VDmWb9+rtN62ym//TDPC3GSEp37
alTGzb7RMXT7Q2s860XoFdrSKcgWRCdoBTIOxcSBY1CDU1dCXnchnLu9u/DRIPvOWMpUQ80QoYLG
AOaO/bxpvBYXBg1exP68Hx+rmeMFyJsgJNaZE8REUmriQcNlyK/iWGiIW14XET/ml/alsuvlDjF9
9mjbIxFJVYZOF8dioxnjwJcrsdp1uLF6jLQs03TF6rMrhmjbTq64qUpitFdfbHgSy3rlF20SfoVr
EWbbKZ3si5grwt/lWSOcawHbJWNtkfs9MPTBsg5e51JotZlDF5q2y701yuIdoknyid/gfGtZXGJc
murixcubEV32ksasdAmwhd6kWF7tZs/BKMBuiF1SZEMijIHEP7DejNTlNNgId2ENFbeerLpgW9YQ
iLZ28z0ut54/QjQYzJa2fvo0ZOVUXcwtF8vJaZEi7kF2QbH6f+ydyXLcyLZl/6XmuOXo4dNA9MFg
32oCoyQKfQ9H9/VvQfeZVYqkiZbzmqaZEgw07sfP2Xtt6H26t2YkmGX7UZ/JziHbr1SM4Yf5Fyun
fimTgBN83QJsB/O5qBHmxOzAg1YCD+ZAVABw3hrL9koQGKrQNZYp4hM7rFIDZTAKgYsoclrCGGCG
MLciJRVTVoYDlQBu2LsV8UPfipnoeN445l2uP42zlqx7vbGmXVyHuXnWsUwulJkysTGCWa62MQ2m
ff4U2R7eZUTZwbYUql84/nrEuqFHwIUszzEJ5XH6m7S01RZhjPOIelK7nUke6w5zlkM3G1t2wsiI
xAJrUUrt4C9vsqHULhgtVvHeCtIa9G9zGyMyL3Cahcg+6/ZMZFL7lhN286TXw3VDUO6KmuaI9IzJ
1xeF3ceDCxByzxQ6Y1Td5ID6Z2GXlXyecZOBEjZS8AQFguzQB1FXlT6OjfRHbCdqSX1K5qvEGJm1
gqqjMKiiiXz4XIPn4U9TMWkrFQ0q8Wc3Ut8ILMF90NWaVaxtKeDWtmLCR0mnJlNfVPqfnD84gC9/
Ol3eRSX27gxej3pFxCCsKoAEJAWSzLSrJrLK1qrSu5/Cre+s2MbAGelpc6CpJHA7WON9bI50i3sB
4fSrWyrMD6cBuhAWzQHTs4ylOv3znnYRR4WCQHFfSlblY09SD1/AUJqvjkdmtS+rWGLzMfDIucKD
zFA1ae35+hAnj7kw8akNnt7fyIKUNTTPgn4pH7LjrejJ/EZH69GbjcgnX0vSLtBpRl4zccIz+mm5
5ES5q2nRz6FD7LMBpw2X2lAG30NoVtn3ukHIe5wRG0AVQrWwV4Lntep1jcFg30/BHco07GoDMe/3
Aa/7ayuC0YSqpMxfdGnFSzaHxHWlslb5b4oV1lBYOuM6mq0u8q3AkykaV964Pd4HJEVOSJ5FFo84
GqPAbF5wc5DNoMOd9/OirxF0gT3b4Tc0qO+6DlumRXNdO5llghKLFA8k/o5DXlU2TikBSUmNmimm
FlgN1BP22jJJkce/KRzYKGxNXt/Mr2jQE0wTGN7KldtKoa0Nqwtp+1Lb5fhfXPKNkKhTvlH7lIgR
ICwi4imDTRaq+knJBiqVst3K9POOnqxftDL7Rix8SCFolwTlGXav7zyyq35B5QssFO+9te0oGlmK
AChCmubalR8nKUgJ9N7dlZwXry1toeyCLQwzZY2gBJh+ioFxxTG2OlOf2joaJi3VVoOMSvlFl+Tj
wRh/qeUAbeH22xyO/3w1mxDghWiDHuO+V2713+7hxGQvKBClk4jifHG9jyczehFLVCqDRMNwfo96
/nEQxz0l7KHxWJaNwj5JGAdPALbyrQ4sJfziWh+XMpshGtegW2m4H1q1qtSwuwdl56c68gR+KdTV
ZKYCr1ztRE+72BjkviM0TMSlU3TGF024j7cWwQuTVBoOzEctc1kV/vFTdTDU8FVIRWqwcV3OUVDt
4N1Z4FQUPjYHbOjfl+6PDR/bpMnB2u0uwlj33SpTjbM3pC3lBeP/8NmrMMkX+hK0RcHygEZgoDIM
spu/X/Sze+wxkbNRukqbJN4/fyRjoaZHMgPWXcbVRSZBVyet6I9zDDB3xM5y0CIVoPNAN4THW//3
v3lxjQIgZiwlWWL/vLwGlYTWA7qbtsSU2sJQ2Mhh6Pe9hYHCjVC7EXAuDn//zeYnP5p32PjdTPLI
BXm3xaRW78KC7FvfzNr+J0E6BKJhcGOPGWLQzNtOw6sF7AVF3a5wRsirgYym16iDikpfpouh11RG
U2BqncNtDfcNp1im1Jk4WIeYDrfhVGIBxOu2aaVrL8JsqYsN8CrzVCFljxKiZ+d02qSlNM/SBvuJ
BxE3HoCLplxyzfsS5WrhjdUKf0YGaNcowrXHyHr025p0nHXI5LDd4RtpGcMJjVglQYTbBuFeYH7x
GX7SkXJNdNBMHz3Bd/iuS5zkECY5Tgy+aorgiX0/hXmdFZDO//5YPum5uTRbQfwzEBH0Pd+9C1y5
g5quQOPp+HCoZjlH6Cip4UXeBNbA0ksZ35Bg1gxf/caP37pDJYF2XAgqvQ+S7zkkoN4Z0Wo6RqTv
pD0Om9BKPL+SC40gkcMXVc4n17PQXZCrTEUhrPdTH9E35Ww1eUfShJwv2cZrDBzFGFx1fPGkpzGL
0b64vR8fIwNAyR02GX05jrF8FP9YzlwFEt2tut8hYQ3STA8pAu8zYLa/P8aPHxdtG8hzJpu+q/Nx
/3kdXZVt21is2u7Uxtd880veMQe+UG+0Z5XT4bApxA/0JfuNmWvJ9d8v/8kGZVv0belfU3xxLvzz
8gKp3yx61Bf92HlbpfAX66oa/VyI8vnvl/rkIcLBlQxQ2KXo2b5bOwUUp4xlmV/qztNdpEIjIKnZ
BfYjOfMAJG4f//0FgSstD48pFeqcP39bRuyk1pQLEBXL2RZtV74H+p7f166DkcoZki+uZyxbzp9t
cLAHjsE4ivEQ39+7T7IsJqd1BO9Mk3Oo8tO6MDkk5NgFa/KWdnqry3mXDmq6r+CIYLKspfWoQdhe
wt1qiDZOmkTVNrB7RUSoRNjgJqHV+J49qtuk02ykmRWE2NVUykqsh7DVv5pnfPI62nKZfbNSuNJ7
/9rnKmr1yaSxFNIBPjZqTEFvx/QBahv6k2uH4XEcNBMnQWLCFcPz9cX38HFbZ1GzUL/Yy0CB6cqf
Dy2klaYKWJu+25Jx3Xi5uRvFVP3qgtShfRCOEISRY/z9TfnkY2clNYRtoqVBn/9uza4kzMa2IQVk
xJW6mplcHc0omc///ioorRjS8q0vs4R3P610Ox3bX+c7MJFuGiokTNpudfr7VfRPjl+uNF2XIaXJ
Mm28+6T5rlyaKqB5aF98o5XcnLA+0ATnrHGIqw5fHzCRa/q/NMy7GlhTHBmXfZGD/REOLtOwzxrx
xVP9MCrWBaIOIjUlJzp0Tbbx52/v50bWcTri4A614Io8qWrvTUn52OnVpHxHDM7Gq4JcrAAOJS+8
BITaGmCQv7g3y2XefaFwABjXsTejp3HfPeiiC80IYB9HU4WhApSjZTy0aY5SmLAvl3lVq724Kfhg
Oi7j+OY1vQSMH0f6D2pnhPclybrh5u9/1CdvvMdIWV8GiAa36N2tafvWy12zRQKiBa+FFU4HsyWY
Etn4vJExJ0MMDOKLG/GxeFi0JoyK6N8xOrPeFetepnnZGEa4P4s5Ibo5zNa6BRCP3nDtu+wFmxnD
70UEFPLHv/612NXYVk1Kd/6Cd4tyOLImJxIu1FCm4jpiunqlGRg5QuwG+8luuu+o/svXv1/U+HiP
PQBWOr/UW/a5959eGefh0iPj03PKBpqmrYzukroG3EjL/gqYJe3UjMNSMrAJqA0VrFFs0xdwi7on
3NAJkbuVFRX+hAuLBJHQIo/B8lQGUiAlOpl2ZqVfIjubblTqWW9RZ7N8mXpAUya0R3s711ZO+hYV
r7OLhtgAmRy20zmfg/aLffbjlo7AgU1dIIThU3/ffiHq1SMRgN6hpvA6NxYcTQorfENBXB7+fl8/
XOr3cdOlNpMuitdFKfvPIikNEvicpYfC3Oju51obd2C6MQBFkf1vX1h2cVpJy+SasYn3/iOJvRy0
+UCbi45+vB70Ojhg9St8oelwFVs9gO9TtbemUbTbv//Gj7IPXlZPX9Rgtmlb/A1//sggMU07wD+F
XSoTd6SdYHiY6Ic3WOz28zQ711mBAlCbGeUxSDEv26Qtb3TcuivVhS68qbq9bMtl+fj7X/Zh13L4
y+id8w0vwmPn3X4iZG6CT9dnH2ZHcI485ZzsMDWPf78KttH3iyYVPnLoRY/s0v+33pU1dqqMvC4N
aIclmr9trEst8ju3wgmD58x7Rq9fPosR77Hf2iMJOEGRDIxKzZL4KoyIUBMHxpQZzFtaMyuU1s03
Oabe9xJOoL6JiqHwzgan9WIzpELcaVrdX+Ve29VYrUVCnHky1VgSDSAItA0Xs5AOnj86WENtQDUu
ww7UMzJmJk50nqLN2OZ1s9V75Z1JEAmIpXPpcq9EGtFQnKxYkPWIJc4kda2lWQjL7KXVdWSfRt6g
ZrLcXDUrZorzm6oV/NgyysiBaSLyFY5hvWQ8DY1q+wWQLdoDUd4ERBDunEyHSmoBIzvWeg3DiKna
vWIs6t7m3kRE0BzyQvwy68F+kPXY/7S9ci72UZ4n8BJcs0Jn2DRTBPxrrMwtB1cGZg2aZCzxfU+g
E2DVb0ySWrnqtTCntFQjfXmwBjWsWXBoIBfzALGzq4VvthsS8tIKrE2MZmvrR1xbRokDrVYvaRlY
vxg4G6d5NFCLak1ayY1DXEwBVDErzgyA9OQ4JylWDgftFQoeM+zuGPzBqhKc8miJT785n+hb1Eo4
U2YiE205Hbmx42jrcTAhJ7VW1dwRQ9wIsLSwtNZ23yFjHbpifiyqQjyUneWBO8UgA86Bl8FbMdWB
WYXKtA7Wqh2qq9Aahx+AI0axge04fevmYKHS1VX+oKmadJ8o7Twi6JzUBHHLkS6HY2+IABHcAHJu
QOFLRMGspzBCjbDYCwRIzZ7mAWzZtK7ADZPZi6XV1Si4iQuIFndJOmEwRLti/AIF1JBrzlFecURi
iYMZq3kgkoTegBrF5LOSg1GeEeUByIRAxMAzz9MhxPtTLOOCvNSqQ91VxDcgYCNE3UqUsvDXFgLa
WhC65o6cpPF7xbTXvACNLLeCyDhro6amTkjPcAjfSGKreW5Y5a5LJ/JKwptqdUZwVDwlEaxRxXS+
3LQZbtG1grYBKcRo5K0kkuM+kSOJdCQYBt8F48Tv7dwPMDzQGT/n1GoOgZD6jHAecSl6nRgOBFFk
tW2viZTHDwCQX1s3Om1flKaa8YCxvIKiMtc/OACoQ56aJv4zEo7TdQTL4wcdVTiubQ9fvrDmgsm/
bXFj+hbYALwR16u3EdNgHvGklRnIOGapK+khh4bMzSe5ivJa/rRLp37OZtrdqy4yLZQshl6ddGBA
b9PQh6wFTtTzQbdOlIKhAwC06uMCjAy9X1i3JooouKWe3YstBGobVy/F5yXlf0CslVYizKM3HBpf
7FEf1+Nl2GEgUHUQ45BP8edGEXfQJ+KBZi/2s36xk2KY0Kr5q/3oQ+1G2wULiqTzgsgTzdmflyHc
nuB3BypUo/A7MxFXzjd8lORBBZp35F1qr43MwyFoVdMui8r6Ba0B7wxxRcBjFlHYbNT7cUIwg3M+
2TFJfgGypj2UPIbmiz3qs93TJVEYO4vHROjDIbyl79Yz3RU+uCi32IZG4T4UjsfAImHMdmLwl0B4
d8bxloUnuK0ZLx8Ak8Y3QxGm6rTonhxGFHrzxBiEVMu/b26fFDAccjHo89fpkn3+z3tJDZoVmEKI
IcsT83u3OOtLqyDbu4y+KEE/noB4bBS86JZJ01mGjn9eChVFiT28BebFuJfUUUT7VJ1e8kZXxLlS
o6x3pZo8n2lReMb8Xp56JrxfHA4/buUAIejZ/S5ldMaef/4R+BlNNk3GnXluaLthgtTt1eOLaXfW
Zc/E8IujzaeXY/zBMELnjX3/m8eeLqTn0gvto968DEWefx+tOYX5slibZBx88W186F5wj5m1YMqh
XMP3824mkLLLaJAz8TJpGOq9NK+alZYX05lA43ATyMDdk77g3bZMojYNZPL0i/fpwzlj+QPob6FE
NST3912tSP7kNMwjZipRuuU6VrlLwsTsvtpJ8tYn+fAMJ95++rfvMNekLKNfYxmoa979aKFlUW60
5egHcZowQYurw4gsBClq6H6xwtmfPFBdhwmIzpMDnOEu39M/uqKBnLTIYujqM9SKYz9GvDKuVGNB
VB6kq8CL9e0LfYcs3FmJTZeWuKf4grh4tna+bOsWIIN6irXEuOvIe+lWOE5mBRap0h8cTQ9qsIL2
5ZLxciOYtIPAtHP8S2bZ0BDQ5kp8h51m4ehEY7jLaLU9FJWMXuH/h6izOCefhr6Q5znuvWhrWD3s
i6lL8msikaZ+5WBDddeVXs+70ZZZvE4y0i42dZMUr5MLcWKTa2b13SbZBCDlOFgc2CwUMp0GFWkV
Q/42/AH2u71zzbD/Re+ZPDCjhb7jd4NswjPQorG+6fPIy326VK5k8NXH7KiYCb9qG3z2KHjLHI61
Bg/j/bGE0UPn2GbNiWjMIHc7xsWY8+u0fkCKhcKj+OLV/uR6HH9obHLQYwj1e0r0j0dPzHxM8GhJ
ASP1DiuaFWgIs1ywV2QUZmtebPHVkvlxdcYGxCjR4wdKWHnvVit8W7am8z2hup3ny5ENbRVWZnmJ
UqZ9Lbso3UaY8teuo09bWmINKmPE5m7qPFdSTHt0a96mT8jbTMiRaL5Y2z7949joAe9w2va8d40M
rR6IVLM4FdX6GD+ZEUP/pOtdOliOM39xzv5kWUF1y7eNzIPZ6nvnQafyIdJMl2tJsIJxXdcXlZrF
CZUpmY2Ae3cB+uovfqDx2RPnpG0y86POcL13C4sqkyjWbH5hH0ksUfXkOMGpSJ3I2laWAcNdtaAp
tu6QGU8EnmOfBBAvVjo0DEBXwGCIpykwYoCBo6G1akLSHiovMDMGgUn9hESruyMVCFJQQ/jHuJ3z
2rvi/2m5G/pyatMTGkzUV5WUv5AGMyNUWt95XyxpHwU0HOwNQ/ewfVmOyaP8c0nr+XBHEt0IJ3dU
8xjTkdrSwCXQeMGYgGIhZZdhu0ZSGsq1KMMej0yxs7DWOO1FU8tm//fl/JMqkr/HA8vEmVuI92aW
Rq8CiXga3WZRpTFVLPOZFaOj8ItzPYbkd71QzvKGRe3D1Aev83vpPFncoEjbYfBFOMV7pYuSzCOE
sjeTW2DKdwpEnP4AkuUVlgQpErozDpBQVA4uaUTAQFS9GR1AcULdsEonvxXUFu6xtii/OZS3OrRf
dxpv6ByNT3GmCZKW4gGojwV7JkZwFYG3CxgyntIwnS0ibpzyJydf/S01RpfDuLCLWyy8yYU7yeg6
zZASrxyNqIWtR4qiTgEZ1E/6XKHbSl10bD4yIucXHKhs3k4QZfg0jMT+ajD4u3/+Rw8ZVR+jSPZ4
JlkWTvE/X5iwc0FXxBWJHZEk/sfR8MWCfTIHJDFzj/LQ1Z9ozhm3sNUkoj+gD/kRPXF+T766c5v2
VhHeUHq01hZyfakutGDMX4sJJ/S6IsYHKTF/vdq4LdiDO9dNSL1nR42b/3oP/z8W4P8sZcn//Y2Z
Azv3gbbmz28/opi96K1AfTotLvTlH/wvFsD7j0d/gD0MrBrfx2JX/y8WQDf+w6AdkwXjKaZ7jFb+
HxZA/w9Vn+0xR0V7g42T2r4t1UIMsDywADij8JQuzDU0cf8GCwBl4P22Y5hLdcsUCZsTjj7r3aI8
hSmhMM6SxICY7w7U9lULvGkPJfEhwR15qCfJR5qQtNnEAU0M5b6aeeVdx7lwN5kmk3XjfRdWehNT
nYUjRuLKai96DgYrVrXzXNrFJWqQk5snBYA1Ylicwr10VSRWdlseZmpbq8cVHbbjKWvafRXpNoHC
m8ROEOiW5yYsz1qR4D6nKWLn35xc/CiHgCiPhk9Dnt2W0QZq6Mjot8oCs/8YybdyPPXysZvF3g7I
t8McEV/o3kMKyL5NyEKqEaMLFMYBmddAkGrT/iGr7/x1gNrORLoWq4DIIgIrrjtU+sJINx56y7h+
RPV0mFLEx2prBuEJJzeLOUHh892cncEIEyFOKqWt/UhSMiTYtwf0BZ6sVmOd7zV5PwAsYrR8lTQv
c0FjO2N7nwCssj2E0TEcyzOyo8aJd67zHb/0pB7DvNpxLweAjjImcf7S6I61wJDmFcBL7Dct1O4L
vOt+Dnk/s64nVOS61t434atnLx0hP8zu2M19oOp7nV1x0g18B8E1+UgbOzLWXiPOkVXtZxEi2JNE
i7tzutPs5kcwhsfW7EnfQds9jcOFK4arCPjIOEX7Po6/p812TF/LKl3isnMfYTI0/XhNkggC9Ru4
5HvZa76pXVkoS/xwyLsDG0hyE3LZKKRdah7N/roBUIOEXSE5wm6UdcelOC76npBTtNUZvp5DpMqL
Hv+Dn2qhbwfNLY4p39WvISpvIhdLetNch05/13ipQnY/7VqTAJYKpssKXO/LWIaIFp3pJiy9kwmy
iK4i0YbevBXdLDFVUoAM4rYFTwBpJn02x6nzDRuG1Kz/0sWbRQmyNsr+PCWPos13TDT9FvtN0z9V
pqMfSP30EzuFCZRi1ZkYAXKKgaWKKmhJlXGJPTvIrl/ZXUG2BBrlvi0JVT+bjvqVuOMlSsh10dAi
68pdoGJypF84aa57FOfM8k6kPa+s4jRFd009MPrv0FG+4mx5aEKiN4hwy8ixtUV/3SZVtSo9MqZw
zJr6xmljv4h+RqALLD176gx1F8QFufM9JgpvPU3dpZzuy3mCUG7ftC4Knyo7ZJa2H8yBPGrxQ2b2
SzTpP5LmGV5WqwGDJrRG5g3BNo+0Qo89HNK8IBrNvVOg9FejjFB98ho6/d5Lg5ugz39Foc1TgYCG
KEvXecvVejbsSzX33atrND9kUx6j3w+DJl+ELCCG8kS0E73iqD4y1n2JtOBJenwkmm3+Qnz6xkyH
utXr5SZjt2YStYnm5GRoRLw14ToJ82s5RxsxejcjdKktLqnKn0EcbPVhvEME8SLtlKCSOnWvtMk0
OAp6h6ikclxQ9Sj5tXA7RtnV6Eq4Y33zMPEdNSNrg8j2pIjSqX2Zq01s289pUOwJSmtZRO7i7oce
gDzo8nlNSwK/TPRd9+rLCN6jMUBsjBS5PAC0QV5oGktQYM1XmbLHW9bRYa2704Ve8FnTkfiJWXzj
odJfuTCrM7e+KyPtIqYXc2BBt3b19KAKcouom6/hLT4Heg7xr7TuUiodd47jjdUxUQAIUa9E0N5B
NwTfNRlg+Iurukp3M/RzxHXe0csGAuXCat4HjZtvSl1ztnPEp+liOmeAEn9LjfZUehIhGJP2nshc
Lb3wSmu6t3PxBCflGgnoCbjUpV7Q2rZOSqOjWvXxWxch4B8CaxVL561h3oIRI8HCQIzDnvhCXP+Z
lxwbCy8evMzrHlL4i9lJGsd0pVN/YmLPgV4ho26IaXNIF3QnviZLCy6CYW4uObiMq7wPyaW1kADb
AXl03YRbrZqK7rKrrfgc57SkUtD1HgLnlTC1njAsUPeiMh9cHACHBJnzkrPm3GkNPhO3IfDE1sQ5
mILguVOM/xxCWB6brhq29hRVN7wgyabtwvjCBSSCB0tidGgteG8Zhp3Cg6qThUCzOWIREjI5Abti
grNTn89uI7foJ3h4mrfWVLQLOQewrP2wxYCPI0F1ruCB3IVeUG8a1XibMKrKAyUpPMryJ1k1d6jK
9yauo+1k3LZxaV4EqLDXOIYxQbNiXTduzGcDD664bJDdbM2o679HGkTnOUM/epjoNFD9SwLabKO4
dAeSTIa5r69acyYAzbnX7JF+T+KyPk6q8UfmS8v2FxrfrEKIdeQZazmQj5pW3YjGfM1NrkAY1AFM
wzQFR1lYG0fNOaj99KUbI6LTB7yiroyeMoiWkzAvwrFSB2ty7+J0Ks4WzPUfnSjIncdReQxSYiGB
GXgoPcdqPQGnXFm19Lgzmb4bsEdvue+UBY7xPcefDcFQ54V1Fq5M2V7blga1uMgC36rg6RBPgbES
97pfm7iPAkrnq6IwXk09G3d2BWeyjaI958T7wTSuUFWgcint+kIJCgX30eAgu5tD0sSaZASiSraJ
kcC4ngBVnDwbd6dovWmfU3ftWh61r9XnadwxFWzi+VfYxUROa1CeM6d5moviZ++ENxCFxIaGDquB
kWFESh7MuCXYcjpHuX4za+7WNIt9Z6t7o8HebrGjBPOP0U2/lRxJYiJpG257HGc7/BI7MIureNwG
1sU4OmuydKmZbKLc7J1MkRnGNBH0gWiGwB/a6DjnHiGJjdplJObUU30u7fQox/wqxAeVDVd1a++L
QrvETUmKpbPRemxsAYVbC5dRS/k0LL265N5TQTC9SyRRNYX7UgZtf5r7OQyXGNKayJhev8o0RgNt
DicTWS1ZSWneSEGckxUcGHuQvhUa47YpcOB2EeT3VYevIt509SzyhRaDyGBuqxqDam/vQ5fpH+mP
cQK1F/8zzBL3RJHsfMfhN/qRCOhuN07qR2EndmUF0xs5GjtjZJTZtu1zbc2JiuCrMJNbIwc9yPyT
pMvW0P0W0IaPe2PGyG5pt3okk50aZtI6cSRfoBRNvk3xXN+W5G5tIg2vxqqN5+AOH1UxMLnPl9z7
xEQtzgj2CiV9eqgrW+yTbKyfGmucV9aweCtEH/f+pBXFvkJ0d5/Mk35upK2gGHX2r1yPSr/shu4G
a8WrTeIX1Rxa50sP/8ZqDMslUK4W2mWCuXOriOi8F3hMDyY/fcmgJ5hJUaQkfWgfMt2t9vT/602p
4WudA6xFwowAaICF9Ad9yI8NAPXUd2tz2rJ+mOberMz9mDnhsZfxs9G2o7XVO2E/6WR9+nNPEmHr
quRaOiPTQJm3pmKNJtE9oQHz4PRKHiysxzxUrEEhyeysfMXg63jX6fDQ1ZwTaT5xZkVTbEINNc2B
TK88nykVq8l9xQ8YrbRaD5fFqVWwk3J1HgsteW5k5h1G3eacD+4Bc2KRVf3POaus/dhrnPKj7pvt
dIIF0UTfqCnrbJTebSztnT2WoPlwwTWOt60bDHhCI3qkL4BNjjm5GpG2MkPtHBQEDTTjo0WwzABh
yhhLIsiifhxPlO8tyewAIJIJ+IRKg280JbaZDqYFnc4FGMMLtOnXJO5kB7yv996QP5j0C5IO0JM1
sjyV9+yrRyToG1H03XpsxmxjEzqmKZ2miKZvR5qem1qUMyFajNpge4MBKHzXJs9csl6SLRmc8bCe
8csdZPvKO8j0LYVKJZ3wkZTuFQSuq7bWDApA9APMmqJj4qG+Sg00eTSbscGH1tM8CGOjeoObT6Zc
anjf5ejAcrajJVE4jo/JZFX3hlHTchtn637OYhjTCMxWJE1TCyc6UUywn9ZV0jzM2SxvCSQgMC6c
Pb/LnCPAnrWCU7ANgqyE1a9wcKa8+F4I+lpgI97ABT2GrrU1Knk76d9KdPtmtQgOml0gCp8dZeOC
6rcKrOBOMoqVNKqVQgXE4JaRM3dvybkhwjnE5MijJUwROkJ4iSn/p2pppHlU2OsoEw1QK1513Rba
wFcVL5nJ/GDOAEN6ErPq12NfwvAkCXqtqEPZJ7T8hJrv6OnGZai16lgIdV1F9K1i1/Z2mUR5G7cR
A1jSNgCjwPN0CJgNSPLYZEC7Oag0jCPZHVzAJDb1lRESHhub5pNoWBLayIEaoqetA9BB2JdZVzjk
2WX1VWTGPaN8pgd5EHonjnJ8BDpM7y1czwSvZGbt0d5FRy3OiodR0+SGdnp0nRlZwhDUdJ/MTE07
RzTNrsMGiaJgHuXTQv2+RkjSPySoKe5cFGp7gV5iqxpyLXwP++aTYXfZOerr5JwVmrwrMnQ4BEFZ
8MoQX3KcGeqDLuL8aQDSfB9m4BFHN+u+99QXx25W2lGA1Gq3qta7B9m76koR/nDUIi/75oQp2Iw+
7fudhcllQkWRy0s5ON1zZxvErTVJeKurmI0Ibhh1rhHE+b0yJ/Pb7FiM4RfSfLEaDYQbZKyPeyBv
gU+OjXtvN4SCETQ+XqZ2JU6zHnMEc3kxHTfX7wKjJp02brTzb+1j3rg1dIKYfB5m+Sz1zGi6RdhT
Oxcs+vNptsgI5M1piicG7gEvzUQqiGiWBAk7ekbF0TRrM5raJyVtXE6Y1Y1HGgjjoQkBV3l5Su6d
TdI2ZqzDGMYEBKI/N25HHXsq51hlrw2A0Nyano3ZIw/Q8OLoMUssa1M7RXgtIU7/UlaPbRboDRkf
QAPJqgjcKNjNdt37RmDo21m5nAwBTk+kv4fsCTL1ju3Yg4cvi01Rt0RtDAAWeWtjOR70MfFBhK4Y
pBK5M9KUsDrnPteaa/bZFqMf1QHZ66tEWXcijzjCpGihANPukWkAlqiZWJnFrP+Ete3gvEMPl5pk
vY9J/japuLvss+QQB0RVFxzQN8oGcIhcYJPK9LkMjGxnuNEW5tsmMVmzkcDeJIzBgMKT0lGlL0U5
2hzNjecmzy8rEK985iK89ywAp0Sl0HIoGkXdYAx+Vcz9KSPRLY9+zfRKLJdUSyWeVBQcJFFTA0GX
K6PtUS4Y85GYmGDdZeZxZOi/ioeZf5cNF6WRbfvUxdvJAcys8jWn0eX8eMM02eE/4nlyAiXXU3/j
zA9kGa4mglNT+kmetShConsRdzQHzLIEGDIfSJXf24T/rNSgQ0JHdXw2qrfOuJrJIhjwr6yyJL+k
6+GSguLYfjQK4qsHOhlujWPRW0t5ikmeNuqMb4jMuVaEb4lebJPcfauwwD8UuXZuR9Kj3Brqhcwx
ROpGS5VtcJ4iyuqKk9SBW/kT078BQznQCNXD8BSOr47hXLPIscZ3KHHM6ueEV09Uz4E2T75DuyRZ
0hUK8s4wFS+HsqT3WBBSe+fAPqBAgN/taNpjF7YblG+cSWV1Us2sTiJ19G0dRbuWoC8G3gxJ5zRH
m5LTJLQx64uGhEHvwsy2YZK81I5+FaYV5BUcPLFizwy1dPKRLZDdUJTWjl3HWzVZkWIsJdYcmWdK
4VCZpC/lRJ3wCaEELVuSjmF14GtnaQEYr7f3aTleBArHZ5qWjw3gX1l5r6DXer8rinini/Tcp3up
6Ep0uLOMdD7riNCRxvlRIs9hIEwfuEO6r5Ma93XQ2pvWrGi3yAlZnLhQMnAuWbPxIRXtySKzZqU3
pUQyRtYunV4/I49B0AfaOBiVXkli5iV06vJpLsdfgMrR5y4HT5zKySb0jEvEO0cZguyfkldiDcSF
FToXCu4njTOdVK7CkWc0buNV2jbuDpXD2oimU1kFGxUrg13J/iUItlllrjw7vAcr172TmMofzQHl
gYW8HbV3twR7ZSDHe8JmRFShfoPKcKHRcbpDSdL7YU3YWdd2BEXOOycOb3LwUf/D3Jkst41t2/aL
cAIbNbokwVqiKkuyOwhXQrFR18DX3wGf27AoPjEct/M6GZkRdoIANnax1pxjLvROex45a3vl5N7q
WsDzytJJpSRDjkJtZKQWSkZL8EXmerJxAS8fLJxLcHHCXT3la8dnlFbhcCeS1HxKKS9Gjq6sg3Sa
lkYS2hvywOy1lo9EmWX2LArLnXsllD9Lsg2BEe75Jc+siTfAOvjkne9w2qlrjRpTYczaSE9wN0OM
NUGjfkDm55lKfkdGOuVF0w2QZUQbzU9Q/WcNRFvDObjseMpsGL+xWAn29sTMUQo6thCG2FKo8aqH
WH7XRaI4sTUg/64+zJLVFQIZQs77+F66ir2nGflbdKH0Omv6aZmoBC0ROI9DgjSqlfm9oldMktXQ
rlHc5PeWJCYnTMhzXeSic9a1nLR9YRbmcUzc4JQrWrTFsAMwo2+pyYxZvqS1he5V3CUW1o2osJ71
ViKicYDz20Vxx8KzyUrVhWfhmKfGBOecMQfbZnwSVvoIGZv5Sv/VFdOfVYk34gOoYYhKdFm2JFOh
/GKSfbwNALmhW1gjqEJ1p62atnzWrW8R3pUTAnr9FLZo9vOVrd2T70Ws8HeFOhy52eYcKu2Ue1FN
OKoqbOajNsqN00zdE6mWOSG+Q3uKCcmiVS53FZLZGzNsR8IBna/I6NgYRtVzSUmMMjsTb5vNR6ae
mOzELZYFDF7udCiOsTrIlQtcH8VpKA8heZeZeuqgqO7jWXlTSRtBK3G65ISQse6pVm4QQscHEVu6
yxZ3TNioUJRty52EbaQK5abHWN7pRNiBndCiL7P8ZNlV2raslNgzzcaLJw7ElF1fUC3WN2EdmgsD
pj4Oz1YsJMF/FXOuJOlo4RtOCSLdX+rptkIbPBQW/YpXWaI7NMvcPGR53a78qDW2mUHe7UQtGi1q
Xd+wXJoLpxtZB+PiLVRgFuWy9CIHhoUspnhtaS1poEmomHtV0pnwTRuNYZP+RGxzwPB1HKyAKMhW
vlYjFKoO8ONeyn6XpkGxjYHeLlp/oiUOI3BFzwKBaluL346aNJtea4/J/NiVlK9Er8t9FyWNJ8bR
6zSdZ1n9cIVPTBX9Qn9J5tyxdxjkkW9jyYqrdeoY3YosiGCfivonULKahqP1OwQj1QXGnhjLVR9m
yrprQ1akwMWhGtPDgnmhCjz4af2jdMzvsijdpXQ7/alw+ieGwV2bWtGq0IPf7H60I5T3vd6Dqh1M
5RCgaaJ9TAnYHWGiZzrwjA5frUqm6koQWxC2Sr9DswGBYeIAmQMcIe3mDo7byQqCF6UdKTkYKeGb
QbwpY43MA5JMqpK9AGjmoxb3eyO1+qWiof+BgJQuqHTCG451pirTQzm9lzV0Fz2+Cdu9nW5t+ZTJ
m6aoThxTV45mr32IPKz9VrK2iS3IcrJ/wa0v4OVrq5TTLzXDtVNUN4YanjpDEBZEPXPOhW2qCfaX
6Z6woQ+LqR+GtZv8ViBdpQz8XM3hvA+pXOZRvdXV5g5Rw6PZpMHObPuTqMp9BUJiaWjjbStpG5Xq
Lx8XPNXyyNyUURMsY/7AyZ6lr9IC/T8BJ14k+rhK7G9qpb6x1d4CHMpWo9KuldF5dNEDZ2N0Ajr1
KzMi/ejUhksOaloQK2T2p1EJDtXICa6wp5cmMMlEK3IW7ttUSe7dgJC4gWlrIhdDH7dZY8Srya03
1uDue7d2Vzz+aCn6bFGX433nqKeCNa9Xv5SApzviSJGvbVIJVclMiFus6kde64KNUrr0OzZJte/e
jXL+gF1mZrg2hC7Kk5FPh3bUVjZvMwgoiGWEhy5sP/ylhQGRKZx64YtSAE7yXWC6NM6hvTT0IO1K
XTnBHaRplnIF8WdkeVBUTl0eTytH5+Nv43wigoRPCrK/T9aube6oqby6ZX6fd9zLMLi7rKUZFWzK
SSFoc1A2qel+1flftozpXkf63rS/upD1GTxrZZJAc+u66TqwwjWK7pvSJ7+IpKeEU2PR8t2Lr2C3
ccdaP/rQJxdS9ayix2/uoTB5GqsbK1NujKHd0w9eOipskc4+RZF/IGumZCmOY7aA+JWx7ngVtbZH
K+fDN3LNQXleUn6zOCon6vTo0th9KuvBfCyA2y4VPRBPev4HYGcGPtoUU80PHJb3wJ0wj7p+ugzI
iNuPhtmvsBrfx5w/qFDD19LKBgTcpOyCXAm2pXB+uxlTo6B5i6x6IrA3h7wVd2O/iMn+tWQqlhqx
Th2K9CX0UHNfkJ+yK9N45XbtSUYI5IWKTByqC16pXLmXbbVXkuC+iglVcoxTqCRyT0ThRpFQEQy3
OaB3CfeuofTrgTAoWYSnsZI7EeAVKZLB9ijf2YuAQtIynpORUnU4pNQQv8R5+YYFHReJzbkznriA
0ruPNjPgKkIARvZDYmwUFOIHRWvIfwaq2U0PqYaslZPKfVcb8X3YhDTQXIV7IrqwudVc5Uh2yRpc
2mkipi8EbKZE06YZfzY+0aPmQ5b72xYWuJmCVmYjfeskJMTW2oaMmgcHHpbWINKQv4jSXrOt3zaO
ZGZh6tpFMUnsbbdRXXwylNsQodDlJqsv1tll4BiYbbvmMRbE6eYH0qtWofFkyfqkM50HYXkbaZgn
Gk5gel/Mb8346upZ7bW1NJZNK7VnpbFI6LYCzjJ97/v2cmq5O9WF2m89kXa1lBWYT1ibxKmFRrAO
ql3crZLhaNrhxgh+kko889qW0Mo40JHFXZHYm7xpxbzaDtyV65kyerXmKJfmJ1IvVS9ek7j67o/K
ndrP2gJ9FSCFmjDDFTL1quaYSG2pRt+zMFkWHDdjpmH0/zEZWk3MUkdRJrGQKBJdQ1QiZHkXR3a0
J1dtVdjA9koz8p+KEjSWL6jcSZSuSwKs1d3kcNRe+IWlPsSJHTxWQV3eZSkFwWIqu11dKe4GKYe2
1PQq+qG6PoHELSNaaZmHllXdC49OfS4XJaUF+o+R6hyk4xuzloBbHcPxpijaeu/rWb9pOrPw8jQz
ngk15vA21Ez1sUY90cVD5w1kIRpxJsh24Qs2i7GhcJsEbzWMuZ0qmaJjQ81fWtF0I/vVcPCq2Cke
hsS3llMSn4jrdBYyiuHXxwaUhMGOcV1o9Z1kO/A0sKlfBlmy0kVNI898LV1/a6f5Y1wpX+wGVy6l
1K/+WHgg/eh6JUyiudbe12i9WayeaZjnmxxIGuChjLgYjglZpCyxQuIFYTjv0fSWK+knP7XYuqNZ
90zc8E4Lw7felBwxoPU0VUJZkJN8az00jrN3feq6xWCeXJtaLpEyJzXia6ldclkLOl+F/8osT3Bd
3lIThgbG+QW4KVVqn6SrUuVr6cNtQRcD3xHxc3pzP/YDMeN5elf1zXZyUYQnxqk07W+whB70XtlD
PztOSbWJzb6iRtBLXuWkbAMZ3xF2bLMvDB4HFTKj3rxCuBgBYZIn2hihuQWquaY+2i/g1j+SZHOX
quHKUahK57q+7Af6jQShNULe4J9QqRK2P0z5VolWWaps7pecUlGSUOLVZ2YnJ9G3JqSe5fcsbYGe
oF4oVlCXExBqbE4TIJyhEt4aenvvkAC1wL220Qf5rQWTDxaz+N364Q9dzdleW9Eeima20TNl6wdm
s+jDYZspREoZxJBNwZ4IXYpIZk5HOziQnfvMxvBWF0rMDiG6G1TUdOF4CxVjMfrmsIjS9BjrLKe5
7vD1IT627HlOFunK8sOV34/jIqupkOQlNyp9+VpMNqDXbo8Qb24o+pCO3BUQ1GRTmBxZ/ObbWKSn
2K9Z+53wESaesixLh76k/9Dq05KsiW/QbHZG056gq64DahV+WLxphqLi6HCfohztRF1CgkFWDzpn
ZbTlhmAifWsDR1s36aBjKNZcgsxxXfeJgZgXzXSq33WEQFhxin+vDr6LkOaMainfRDuSoVqLt1iQ
S0tWxdz1pojstHfhIE6+O9xqanBSen9l1c2rptSnrKvWij0+2O4Pt11HiXpLuxAeNaxSkjbg34Gr
SfCmNpx9pNptkzj6bdIOJW+oFHyTahcstY6thrhJaFAbNSWWVNuhHF4OInkY20fH3o2RtnWy9H5I
HzVJBGJjzVIA0mwn1axg71Qc23y5C9zhUI629MJeMxdDaNJ3yaKDPcFlKoV/iqOck5CgajVNOW0k
TrZUlNncqk09rIvS3sS2C+BUcnJ3E7CDcYIcJ7V+KVN6RPrxaLaRp0zYy/IWkKVKta6pdRoy8bgO
B+rmHWvaUgTNa1KM+8Q2fgVVs7dc8UBrDaaEc0ONY89xdaQfRl+T8+UCOmWOxjW1N3o5ruws3xA2
smmJY6MXVEFga1ptkwmNArvSFQw5OpBswwh/yrtj66i/8LUtHEP/gjPvh2+nh9HtfmPj+6Uo/kZt
/WBFpAnR7W31s3HiewJCqUW11QMEUVYFCzJBj9IqOLpxTRsKBGQb09F7U5WZWWz/xinzpRrkbS3G
ueKVardVUh6bpjmF/aQuU+Llis5Nl27OPNpO+SEPKUHmAxKXIk5e2eSSNVJ9T9rwta99nT6EfRh6
8Tx25VtGI3ehUcCj/K08qXzaggLUZhp/T2bdLmTOLBloczy69Z3y8exxJO44CnFd0oDTnPHOccIl
G4zNrMqwE7Gmqd+vjDQcuUU5YbGxN+aoHeMsPVGyI8FGErHr9sVRSVEuhRJ7VijGtwgLOhM+prme
+K1EpTOb1MWKBOdjVRdzWBr7/VprRlobEbLklgpePio7p+zUhYVChqE87CM4icvOoHKLNkWsC8s9
CfwjR1+G4ZJnlH6poS7lmvJjahoEUeFTqwAnAYuA8z8OPV064SEK8aHmBV2xQNNzxqM4gKqLl1UZ
kLhaFdS7+VZZHpRNgbZnUxEVtvS16M2M3ceRDHZiRzTqdunGDbpvDcEujnHMClowY8WDDuNoZXfV
t6wajgbnhBBF+egvjAJJhmU+uyR50yQ1qXJAbIfBjN8gC79DDvhCNHt4IDlPW0ktMX/oivqGUpk5
VXzvcQ9zsC6+alF8jEby4wYtmBtSP5pa+5qr5dKkcxo3RB/zLaAmKpnhXidMvAQRsonStfToDyVC
hmiH7veO13VQXKRotJTu4sRYFSQMFcSULRM0D4kPbSpEr37jhrdD8xzZMTkdlrWLtWIfTNW2LLsH
B4rlTi34tEzhP5mNhTiCVI/FKBA1uv3e0odXMy6tW3XQSKpp1MepGBeBmx7E0N02kf1UajxCMpns
EOoAFbFFn1rKplHY5QT6Vz+/rxS0boU7rRWdbMyypZ+Vhg8ltWlKcgsjdO8FukbAKS+BlXwrp1Df
NH38WCvyZ4fg0Ld/62wbSLTb9yCRyRnaa81G6TeF3I1mgVqBrqtMbubPIs7XSTgtg/hLS1/PbR8i
6gG9J43VWHGuVWlyFPFioiKij0gNR2pGTRpp+wxr+B5a2zG0kYQ5qvclJG38ZM4ddsRogbwvQyt8
isrQfyC+s2Iw1OpeG0lWtGU2bQkoUn5LO4EeGnbZ44T88U0PHVYYrYE9ykqU9lF4G6VmD3YahCyt
1rF5kYi0blHRppvMUUcUBW18ILTJ2Y1Tqa+dMKuPuPLCY4qL94efhWTgKpxbdexHHJ0GdZ36WIUV
eHtQKKX/CqHiO56Um8qMv9slvSSNGFV6LQ2NHsXWPOSAxbELp+omiUN5a+upuhN191xnPEbVpwrq
6Ur2bIOxpDmutfpeAH2koSl/VQEh7xl6hUBZT4TeDK21CjNxIqb1ZXQ6RGzWcx2hMBVRVs6HqDub
eImVkjG/6TTXn8rYUu5bl8Kn/h2PX7ksInshW/WGOPe7UppE3vlbhQLEljqSQppllXol+YzbqGvu
ysh+qEIneuitYgVPBb0Uhut9hVAakG8dLuykvc0t8RpFzSHXyHhSl1HHCYTOTEO3uaEfH8uNHIPF
QI8Kfsaro970Pr7f/iisYG3Tcwmsu9zutjTFFyUbO1v8Vnp6i6GyjVtlNerlNz3+MbkuNeRnvluw
fpwxiTv9pmAkWbcK1b5gJutrRHgunHH6rtv+oVGRnJoWEDifBju7RXuPg8GjUnIbxMUOpx4SpgDB
oBa9wP1s5tNLyawSQNqtPUKHedEZcizlLsdWTZjVQYtWhrbL0/SutI1u7UStpwM2fJXoG9fwFlhl
ETv2SbgapvwlzDZdER3yaLyP52LSEGe+14O23I21ywl3mAng3WPSuke/c0ifb1xgeE407MglCzzS
ftFjh5KaFLrZO19VnGcqg+Fan1z2/UVIunCvrrts7gOgW5MFht/OgL6PXccjCps9SwWgoHRYWqHA
2mB+8QWb4Q2OinU3iJepqQ51gzY3MzfRGCBWjt1frsYUSXkF1o0YxIz6DW5iq6Q0r0wHJe83XTJu
pGJNnIuls4jiARZ2TUhaNg0+0jD/V6jRAWzQuSpud1O24dFufkc1QcfUpbStYYJ1b4fkO0sunw54
0TEfXgmg8vIMiavDkk6rHHypC3y8K9mYpeKnHf+sihoVuube9Db7/5b/MJGMLkw22UlRNctCram4
JknMRNI7XgRk9BYl3YK52aUTAb/Hb3MvcIOnsQngihGy9zutimwFBaFZBaLY0/6/IcLrmQ53uGyN
pEdxbaaQBYEm8yto0/5xFvyTx+LTUMV38Ys30c8KVdJbc557//9h9KKNR+3/7bFYR1nyPfv1zmPB
X/ivx0IX/zFRA2Bex5kHVWS2zv3XY6Gp/8E9q+vUv2wgL46B++J/oxdtFfuFprqGgZl81hLwl/7X
Y2G6/7EBr7nAAVUd9KL+f4henI05tI4IXXSJjDGwYM2uuL98jroOD8vNzNBDRgoGxEycfs8+L/zi
5npzxdc3e77/thJh0sTEgVPYwDWiYap8f63YDBLJ6THywDwaP9o2rS3q3pax6lNBRK6p0HSaJuTB
ZJom8gqO7OLFLQsrrwHIFADh+4uTGdHEWUBKcWko0SFTJEpFt9RXRkdrCYId+zzHT/dw8q6hKz94
4f/ct4N/GPCQwS+Y/Y5/PeMBVHZWwo70WjVJH8dqVDZxXvS3Q1+wQ0hdHUnNCIsOtLut7bRcQrBo
jfpaZpI4t8D9+R0u1jeoDQ7eVu397xC2VdhlYpMyUkfRc2LkdJhi+PmMxGntT2X+lrpaNQsG2xqN
CiFOBuCFoxUH7hU33gdOAj/FJvZAgxnKqEMx/v6nTL6oUg6DKCpHJb6JMzrMS44Y7s5SQ1qULZ30
O6XneL6mP5x/dZN2emv0KLAWKOgR8ducPo+oe1SXUALpXHP/XnploEZn/JEF5wlj4vvfN7hUpkaO
cF7p9NGDAZ2M2tqsT6gc06tm9kYCbfSgJ8S3oG2LVhwU6tu/5pC7/34Yf0eVXnpf+I+FYBZwADac
M38drNeh7zsxUeTVcCqjwljpU5Xc4rhQdnYC5Y4kChemSVDJowwlG7OBrIfvtoUE9/Pfcu7Dmt+X
q2MABMHEyDGYjv4ewnjHWjerA+lldaz9qhJDrlFhN5sGNeXm80ud+3DPLnVu8C9I4w6okUpPU0s8
AiOiyT1xfP43Vq7xjlwXe/35BS/c2/x0maEtgE/2efpsU6Ge02QTs8Gd6Zl50m4Cq0Y5ULF7+fxS
85d+NgM6mOqwueo61cgPQD4TDoXaqAyrniZyI3V8H5PJKYmqBVwY87stDfvKNcXF+wMCSGmY6QdM
w/t3FyujEg2o/D0rTdJ1m8rxLq6ZCNNEab4ZbGfWZjHQFTRUlwNvw/aRVHE8XVKFm5jm2kaQPMIW
HoHZl4nUzPyK1f7j75vJwfMSaOKzh5z4/vcxWcGraWGs13lD0aUsHLbhUU9lxvCvXOrj2ALLIpj9
CO3ChGOdTTukPjR9RZK8R0etI9QmopTJD3sKyqRbTbYdnD5/35dubXZak09oc4/nsYrpkE814W0x
h0aaJywCJg4qFb5tobrev1/KNIFNgsGcH+TZU2xlxVSaB4nHHhLNDakMxN2HyXogWOOaifzjMHZU
VhCkWwT2IrE4W9CkUdsRXnw+UekiZE0NZdznHfLthYt0fxn3UC4X4HX0W5FXI8oWo7gJFBpYPm3T
tzIVQDFaw+UkRmRkUmt0IpRmsDyDo++VlebSTyV3yyQ2QiVg2jxb8+xeA43vzzlphcjXfcOhQbRB
smaO01fqrMxuMmR8//4uLJUHBABH5dWfzZaIznwBHld6UZ3TumDKRP9Hhz68BSCl/Pg/XeycW1A6
2iRUtaX86jbGYVYNJmFibZUJCMnnV5q3SO9nLyYvDQYEgECXezsbYo41SuHzD2+OamABdI0bIhuc
K9CeC/PV+8ucPb2ennElnDmcCW/7HtRCSUsCubII6COT+EFebmnn2FycVnkpTJ/CcjQMabuwDRnu
idEp75Uh81d53xZHaiT23eeP4dIkYhmYa/jQkDafU4U63JljF+Yor9jPbvV2oEPUONZjG7r5S99r
/vbz613YLPFAQATraLnBU+hnYzhXi8aaMiE99Lb2jwbf9u+xs+cW5tCY7BUJnnltujC7y3rToUFj
tMMuFBEd4MSVE0oAzVe/992EwtGKDLO+ssBceh7uTC3hkwEVcI4TJpKWoRZ2qWe2Tf84Tr2iLMy8
VJ6ZY+WB+OprHM4L3zRbWNsC0GjCPjjfypOLrNu9PaReHAgUOalg2Yhwtrw0Nv/WwICriDnP3PvP
38M87s6GP/A/HSGf4DbFOQJFhkL0Y9qkHgFbPsWD0ffKQcvXKuEaJ1OgFZ00kSyFDrUZ0ve1NIQL
awmX5/jwZzYjAOf9MqlhiEpJVkw9zcnCFbSLiiYk1l40NNdCbS5dCqszI07oJgPubJk0c/bESdOz
Its5ceN5Vx/iBmBwWvQkjn3+VC+9TN2wWUV08BLEaby/Lar6Vt5aUFtdn4a8kwlnLRPDRKyjCep/
/rBpWxpZn1/0wg2aHHYBeZioCnGkvr9oh/bcp5IVeGHVhg+1b/srxNjjAelStf78UvNrORs1Fk4O
Tuz2HB7wh0vy1+FPOoTF9ZgmPHLgdaxCyDv8RGtJKw+bRcIJZxUNTbrD0/r27xeGFvdnuwMS/pwH
z3DtfaZyknCsYHglHLd+zYin2uizmqhuW82LHUd+IbwpvnZ8ujAjsEGAtaJzwAO2cvZ4E8OojDyC
AamgNzwlZfA21ZG1bkfCx+IcdMjnd3rpclyNOgazAdv4+dz71yPOoRGxxgtlhX+OWqAY7Rc5TcVz
GWbJgyBU8cqTvXg9aBmqEBzqWeLfX6+0lFInXxPm6dDUx4zFalEbbCqDbnZ1p82Vc+DHEURaAZ+H
ysXm9zn/nL9uD+syAhQC07zJx0DJybfZN5Le6pSohIyF1R2g18csNMsrj/UP/f790OXCBKAAYYIA
Q2TY+wtHqcyGFuiSBx51zgdMUhrirV2YC5teMEm78eDe5/qQkXUS8G0vHAf19FLWyigPBTLCnR2z
/1vWpkqlWR0CmJgY6H8luV/l6NFi99nGgHEKkdOj6fdTq17kJKqNi7AElQl71FTvRtR6QDhIvlVW
UaCr3yAGIdUqiV/0ROEGxpX56ML2A122pRJ7A1zP1t2zx10ZLdbjCX1n2aDZJfCx8IRtkOA1EEov
Haz2BEhgLMFsv+pmeRCIkpQyuZGstaQUS0Wm42FurQDIUaorE9eFmgC/jZEO9w/9BUHA79+JFvVx
RFRU5OEi1ZaNOWkPuaBBITVhblUR0svRLKIrExdJet+3m7EdFIRtKPg//+g+TqGuRSGPchIaZrBZ
Zx9BqouRMFgz8CzR20vQKtmywfq2Szu8j59f6tIrsbS5DMot/4FSv7/p2m1QynckbRMHq5CnOerV
HiqLvYpwTglE8w2d0nqWjpQYKH8Sh4Yfrh96ZwWczNlbJTEAyZTSWiDReg1/Ib9WW/u4ilHZpYxq
E5tscpY9+1RIoE/CoglCj16YRnyiJunowjBCYe94mhKECwzG13YEFyYGyqg8Ffbk9scMqqB2OtSC
fuCV2jh8IVa4WcaRrm6l6iKxqaZMvqKZpqaK9/HK259n8LOp4d2lz2Z4S1H7AZME0x09nV3i6DQw
KrQvn7/4S08V+Sa7PMHayUnt/XsPkFKFBVGpXpTr1s6ccIW1su88hwhQWjvgVYZBLa5NAPPIPb83
nSazCwKd6t/5BKBN4ZSI3Ai9jjyae21Eyg4VHW6BqUwPLir1tTNv8mWGpBinD7QGTsjXhvw8YD7+
CGrzJLyzxVXPvnO38DnCzD8CmL9+Mowh2NoYOW6tpGnuebXdi1314d5kttk1aCB2eWLmx15mCl12
TbsxzTGrrzyZjxtgolIEPCi23sDhz9dZYXHWrABHemzJC68eqgzBgN2vo8EhXCIumiPwyXTTQAX2
Woqzq89Hwwd2napxfcLPmPdYDqlgvx8OrRiCDuI065FV1uuOE/aa6Efz6FZhv5wUbTjkaO7UZSCS
+EdNZucN8mu7Ws2pwVQYCv3KwnxpCiTfhB2HDj/rA1JOuE3ZlVVFPT2Ixi0AdgS/gfPsBFijP7/1
i08eYO+f+qTO2vT+zjnrpfqoDnwIUppbcuaMr5hsizULWU32poL3FL+9vhXw+m/9btC+fn79SzMN
gDDsxRCWBOru99cXJMhayIqZ3gzKf2Pp/9azrH0aqr7d0reNdxpafyipYJ0+v/ClecaEcc/h0nEE
h5/3F06ncLBhqXBhtZgVPm5ywKptXBlZ8+M7/9hoxDnM37ToSAl5fxUrp1fliJoGzezfIjMXbHFt
Vis3t4MnvUIY8/ldXXqdxOmxNbYYOazn76+nTPWsP+J6U6SNewx5zbLuDIFYNEeSStQ1PDOrEeKu
aiZ9o6Zxcg1UfWlmtXieuqWaJpXos+cK6GZSY7iEGKPGaNNpNhSWUT1ZffSmK5HYlpb+9vk9XxpC
LFWGw4mS27bmZ/LXLjYksQDPdw35Z5r6lTP5FvvW0W4xzQvrBcQ3eldFOPd1Wl39fC59qNa8iaY8
qjvm+eoc2dixbVdGcNKydNWmub7K8yrcgvE2rswJl4bS35c6WxizLBnSrk0RLM5AKMeqzGWnCxdl
ENGBNS24K0P34ovkeAMZnf0HaOT3j5XCixK5Aridn7ArribHuSl8DfvogP0nkirq6DHpN5+/y0vP
k0vRK2EjyhA6m4iNuq57EACRN5HfM2v4IgK0HKLM8WNcmfkuTQBMsMyu8DkFTLj39yfx1btsomgU
UnaDOUCnciyC2Pv8hv70eM5nACKFKRPDzKGodzY6SaAvG4NHCOEhqvajVvlrGtiz0ikqiy26pWOn
QsUTNiJ320Bn6JZF8wYOpt1odVlu2RLiROnwBktF0K8CF7Ay9LT3bM0srkzGl145fUEa9rYmKGmf
7TXtKQVsAX3Fm7CIwfTB8VZUpo4UOXKWoA0n5J6W/njlCV3YFaEQ0Ejec4TgOzrb74+DnRNZUAGN
xpx2RM/1ojfR9Dxi214qIyNctGWyrQQiHodM7M7S+v8SPNGEwK28++/b+LsfeuG+aV2jHTCIW9Zp
jL4fCkrdJEGTEXiiRVnrGeowrYyhiraurhiQiOwIslE+XHnYlw5cFG6IOaAVrGFenn/VX/NWDXAp
CEkHBiJQNC+qH3DE6uwQz8aUwUtJOjlL2FJsuk13q4hspsmUUbyOaN1eC6K88N3xW0zizgyAnHSn
3/+W1tDSAVZK4GVWoK4N5u6T3QX6Sieh50rnah7wZx8E7SoCatCGkrpzXutvk9StFSJtPMrdKHNT
vwm/6qmVCqgQqthkQSh/K2ES74sQ6wV7Yw1p9edD7tL7pi7Im2O3ZxjG+dRmFAExGnno0YYyDlmb
67veaqMd3pK3EtQeuu+uXX9+zQvTN6Uy7ptzP7Txc6mGGDgto2akcyMiudHjoNspUevsMOol27aQ
4fPn17uwKrpsBFSsmSyNQK/fv1F7MPwiMyEMRAgavCCPsjULP4rhFZ5WCD1HOZHt8fk1L4wiFgu+
IGpl7KfdsxHtmsoQDxn9FVbjEZd3b24SXY3W+mDK+88v9eFxcnYhAQ+hMY8SgvDZpUp6bhOHeunF
ChpyDmv1Rs2ZLjNDgXnlq+WVW/v4tTJWWZlIFqWoi2f6bCeHy1pLywSzQmi0WC1Eb3qBjjQCSlHn
niIpxl2j2q5Xq5Cu8qIKX/BnoQ3FrnXlA7pw6zS1NZX10dBoPp59q3UPG0VtKFoR614sDbXOPCBw
eLQcQsrXnz/mD4vkfNdE27msxlSGnLMvJS6ZtgiOV1ap6qONx34/WsuxQOx+ZTX+MHT+XAj5x3wh
Ypnnm/5rMgxA0HA+axCw+lLiEMAn6ws0iyE+3Ctf/8clmXMOo5Tx6aLOoPz4/lq5Kpp2nHkpRlsV
G7NyilXVV9EN4rjwd1nTyI212DgM6jB8RTrWnIxwML6mamGug7pDQp65sKeCCBdo6WRfy8yujjJX
8t9dV7VXxvmHz3j+rWyG6IrTGdLOpyo3GBJg8JGCy37I9pqihz+mTm2/ChmQpFbAYvmaj1nhYdNU
rjynC6+EhAmVTiQzNUelsxFvpiXJTw4NDOIhxl0Xl9oT4GFzXbnxtbXwwjBDcMhuDBQ4oXvO2dsH
vCwtUiLmzuoY7NskJoRDKNHzPw9m6ppMiPT2CE00zzaXk9+TSaPHysrxtXznTmV7aIviWov+wr3Q
dKIhA2Gab8c92/BN+JuBGY4+IurS2o6geoA7mMnun+8F2hW1K87uZFafVywil2xjx8a3hR/d2Wal
QjAv7KArZ44LQ4BjFadkUutoSmtnT0xpEYIDmZt7WFG6C8JGX2NNTFaIhcW/TgAUxpEwzl0Pgp84
k7//KK3CdlIqQzBFx6HyBkOPXmQ4waKP0+Dn58/uwzc1k8f5nlTqqTottLNL9Qb65yTouVQViz10
D9+rpBmyGRfWsgaIccIf+JT2jXZlEfnwOOczscPhhkM/H/V54hQGB8RgKNtXvXSiEzFNwcooWgci
h+ZcGR8XLmWxuSIhaZbysqd//zgLkg8cYo1d+MgDupmmA61jcio+tG5MAvw/P1D6fTQCZ46/yYT1
/mKdhebdDHswP0MGJqSMneFQ+Uh5Fkpd29+ByRYvJCrGs1I8SP51miKFlOIRsBIVwc0H7YjEdFyk
AopX1TjfIp/SJaG9I984epV/v805+ZQyJ7vHD9vGSY/xyhLstooHjbS+uhnG/+HszHrjNrYt/IsI
cCySr93sQbIsK47t2H4h7MThPM/89fcrnYtzRYq3CTlIggABvLuKVbv2sPZaHqW68KPZzYFzZFjY
hGXDzf8K/DL+dtv21vcUlBzBexloH6/fgcjqkYPvhYT4E/xD7oa2R99azDmHe7C+Vw6MDQVThg6m
S4wBHmf5NdHoCw2IZF0PQhDtblTn/h4xvGZnQdKlL9IA2WwCgmpQXTANRkeXVpxRC6C1NCQjWJbf
i3QKjuNk5I+AtvRrMDbi7cfEJt5n9BiSVeZVVk+MBcKgLmoIIrKIIW07bOIT3XPlyuiEtfPObC0N
0D1gObrGrwFzCaq0IfpwUB1Tcb5vC+b4YayBjKBAkVX3zKHto+vt4/FKrFplO13iAz4bTyj/vdxO
iLTI6/CrHtrYNnnkVGTzIZ1S7VRMQf8x08TA3Fk6zd5UGU7N1KECq5g7o65uQPfmisI4CQZPPt/+
XRvHlp/lAmUiH6DtuXJDvVIbDet3eNjD/LvKE997QdBPl8kZ56c32wITIPedoQMdm8stsArTn8Yc
srEoKcAhFEz3ZHkGF66R6efbpuTPXh1egFMEjyQffDIGJRbRah3aPrqhsLnVDAKfQ0mChg/XCrhK
oJcNjbr/4nTzH42bFb9uW97YUCzzaiGw8+xrl5a7AqZNZ2KRc9xqh6qH+rsE+wt1fl/tnSm5Ya9W
SSjOpyNXhjh/aQtGDiSbAknal4G1rMxGu4OzfLgkUA/eQY+VnSej9y+VCSZTt5mZDlwzf/s7hmaV
VNhR8Uqogix/QzxrIe1PTZL2A4Pq58G8T3NN86y8N7/e3tqtjwqchhodKR665qvlBoM7wI5YOZ5u
2sqHPkJDsKMPDcd0DGVqHFuktYxrmTHce28PfkDWqkzwaPKarGdlar0FeObWjudn5a9stgcY0rFM
u2XeKXVtnR9ieSqsAIdAkErn/yLPqkwXhfaudQg84KecIbS79knxUwyDu/PlXntB8ACarOTibgE0
roKCAaAeA//Q3scZgMIisnPPGmoTav5CPLRTvxcRv14Z9kwb7AxpsUu9dLmyThTJVMoh3nZoftW+
k177LvowVuZ4uX1OtgxRUwFsTxOMEZOVq4WN3Lba0oJ1HGTMFdGn2cslRXxl7z0km5bIvZ4vu0qX
YbmkfHINJiRhpBWpBr9OZMEIXmWISeWMnr59UbxZZPs24aK77sDC9hZPUBkxLcvM4h19hgS4I5Ps
UQs/wdtNEZDKB4H3mPrNclXMZcmaaIkaoR+HXtKY4RF23wZYgy5ObzbFbAHZmE4wTFNsdSZKpaLk
PKfCsyp6CYeu87VrqefFB5h7hp+3bW2cd1lvo68vlwVEbbmsjsFkyBVyAX+C/RUo7fihDzQUPxRJ
Qgr45Hrb3OsoDbQo2D/WJRuYzwqTLy5yauewgGmDYIK18U/QbiAdZKfRW2tNOH4+1X+QWtys1aLc
zDQmys+C8gOty6zxJfqkbu78uC2uTEPQx7i9LFm3W745S4OrI28iGst35BxqCcQJmgm1LkWOCn6x
2XyMBiM6NW5e7uylvLFrowAhbCZ1eFuZjlx+OoZx/bGGotnr8ky8d91RObXmlF6dMYzO8BPkx2oe
7Tsmksw7VFCHL7fXvHVymNWk7kEo8R+prJc+mTSwgyrBFJ4yzpKUI4FVwmyzc8ZXvYIB1nYgNvKj
vVougoT0OqiGkD0tlzsUPTfPmLiAam19i/1WEXDQD9a9kznFmwt7nCC2lAEoRiSY8FqdoIoENTEa
FjfmKf2cIRjv0IGZrsAq453m99bZ4U7Y9M8Ey1NXjjm3O2SmZtRSBkiLGUJi3oiAofHU1Kk/8oBD
flQVv/HMySkc+fDw7lApXW5mGyh948TckGpqkit9otZzR9QzgYojPdjG6tu9J9kfVRKaiZRl1lGu
6eCb9YhFlm1WnnthV6AgTeXOVYtwJ999XfPm21HLQm/ZJqsHzrxcW26gcFxHHBRhKi7ylVqXMvje
z/69CcT50bYr5TPK19ZJBbxxHbW6PTFFD70xGcbOsrfcHYeHnwMMziGoWP4U8tXE73uDZZdTTLcW
er7CRuj99k3cOkEWd0IiIElb3NXNUKomtOa6t6CODByPjCo5JKGBbGQ+9WfhW73XRLm98/TKR2h9
HSmdULlwGFR7hV8wK5jwLF+Qy5eoM5ixDmIdgq8z3MrKsZ1gZw5gk79zQzRJbi93y/HITMIG6gc+
cd3vnTLexroyLM9ywgxi7byCLWqKqNvQYe5hpKDKuKfsvPUhSVFp+JKrCQ7Y8kMin6SgojFZHrij
4DzpsH/CVqzuDGdtubiXVlZexwepHSFFQ4kPPYPTpDT9oe3d+RgF/R7EZ8sU5XlABAQaOq295YIG
o1KdOdIsyuQGiDDVn1FjYQAgL63odPt7vR4eZr+YbibrxL852hreM48w5TnIk3i1CDvVG0cp7hBY
vvMVkvo8vouTUL9kneZCrwb2D77RxB6+OXIE8vYv2fqK9MAYuZdcAYQIy0VHudEVmkYJ1TIYoejb
1kbFx5n/um1l612WISJ9UwDThKZLKyHvSsJ4vfD6gbFDiPBn6z3TdhBSDe2AZoNZhd1PCO/THCVC
v7nvFTPZw8hvuQTiAjnXz5Q9HEbL38C7mJbJnAgvdZXcy9txPgu7H2oP+FV5QUgHqiaRA+K8vfSt
qwlG6D+sBiCTVxtsxFbRBg7l8HGElqumsXREoaeictUbUJvpPmzlb7cIQA2Escr7CfxjudC80MdI
QFbv5YUqnhpVUQ9DgR8PIKE6tREToDsGt86QBBgzVWbhfJ4P+4sIVlF6v6ujlq87QsY/mUHxOLij
//32sraupyM9jQotAc/Hyt9UaWDakOIID2ijcUxNdMr7FDp8p0jcT7dNbX0zKpYu8HVGiIhjlzto
6NAy9wOOXIQ+g7mWojOOq6DOUoLlr8ds2nkTX8NWcQcvDepLg4UO2RnTaJbXVkn/DsU91zM6MzuK
zkkhHoSA2nSH5KxqjfMe7bvvzlCLk3CRCxZwLe08Y1u/hveZQjwoGqqRYnVbRa3UuStItuYqr75H
YGVhI6xLlGhQv85+FQMES6cQfRRGsBItUzjFUfZQGpFCISJXkDqZZuj3dk7ZxvdH5FWGoDIG1cz1
HqHYpDkjsf3EqONpbKmFtrV4mMbCfrtPXFhaXSCIrHRf1FiC+/Cvsk7yyzgrYidV2V4OIYpsB7Og
1WsDa9+sGjAUeX5tpVezngg3kS/xGgRYdo7XpimwjTqzxmTR+urmzFZe9F2n8j3zuD0kdFnuy6T6
NBsQ17/54uDgaa1A3YFHWOdfQ+wWDNBTEbBrpPvSAbZxFcjb1XEQ1UMoPN6xt+HTQeLQ4sDP0Vo3
V1+qixWnNDI8z2AzfhM1tnGctFy9hrFTwf9UJMlnG+bZvSrfhn/A0RHkUWJh8GANydEGt7XHnHAa
JSe0QgwB4aGmkVwms/9o1ta8cyM3nk/ajbTuZUXHoUe2dA9xNdXw9c6kXlo8UGNBacuqO7h4uBH5
0cm77FIHk/N+iMzmiDR9t2N/c5tf2JcH7IWDj/uuLWccojeY5nyF6DM5Nanu3Lc10H4DRPnRQtF+
575vRNO0dZmtIDqh7bCOGRw1GHNzTJGEK5ryGqJZf0wKFTxB5YbXxm/SO0NLymPR5frO/d9aLjER
cTyuhgdA/v8Xy53isk5t3IrHsHh44SXyEX6IjGM0FfXjnHQVXNjVmyFX9K8JTyiY0f/kY6/cGwCO
hEeaSxo7FAZJFpD4SfP4AUf6ZjaTZ1NMiBkcYZ10frm+bKpTo5+oe84iYCK5t9rjBJfPuVdhIny7
Q6Aa819TKy839ULrrdQWXjGzlU4Va9dU87XDVJpwmREInW/bez0IL2EAbNbzc0oVdBXl2UGoNNTu
SC99X/lVDcK8d1BaQdxiDrPyqNaoACKF1/fvCgMNU5FMUeD1MQIwSmTWf6E8lTz2TSceYV+2v97+
cfKarvJDThSy55JXBPDK6ho7xlSlMDHYXpD53UOd+X8PQVXd3TYiP94rI/L1fi5AUa5fflxTrbrS
Hjob2mOG/OBYjC9jUsItEdl7c8tbm83r9X+2ViWTaGpHt/MhGRJTjSSwW8+25ikin/7WQ7f5FVVj
q31gVgBVXqD1yTcxNCZiRagWoxoLp7JzsOks2Kds7JD6KRVRv/mRlXRE9IEoUfP2rX2I7SoQ7QKI
8USstPeDUo/HtIZbOBwqZydRff1xSSx4jJh5oqBDuL/cd2i5E9WJU6RFFEt/HGIoRuEgbd/sFCkw
EzDIRF/GKKvIVBGtEc5KTI5KfHZ2RsR1CcQo6STpODH7WOafmmEwPJ1mw1shRGROJG9EXnRl6SKu
blbdMqhCE89CQJtHoNH0EnYiKcfepon31jOMKfpkeH4SNvKK5V76lZ8acVpZnu3m6fskjNXr7HcZ
WjzKl9+wRDIhZ5YcaXRpScKwRxhY+GouYru5gKaXwWki2lEzdqKw168Kfz6hEeECwcqr+QG1KECP
p77p2X4eX4Mm+oYra8/2GMcE+8mAWmqyN7TwOlBZ2DRX3wyZZug9GmwOltJ7qhMggCf06hgh7H2O
kiHbWePWJXixxvXxRLaxHWjjYA+F59Ns69U5IPnfudWbq+KBlkV2Us41Sd1c27OR+xaI/n5AVtNF
pQlJVXEoknm8KsIJLrcPyaY9yjQMtxHSMmK3PCTDkIoeYibTC+Ed/6hNjXN2dJiMKuh1vcBq9koG
0kUvXThfjY4k5RjCSzDYS3tdm6URJVJOSuJkZ9WC5s8Pp/EDg+bwheudc1QUgUBhbcQ7j8fWSuX8
JuEWza9XSYmom3hoYtf0rKQNrkhGk4IqbX6tR7W+0ybl2+2N3SiDMbxKt5zXGo9CHrRcaVX36Aca
lMH0UPHvQNoU977VzkCxB7iprLQ7+U1QoSUQKj8dI/+qUUXa8TVbSwavKudkhOQ/W/ltXrep1uyR
1LuEn76yYjtAV1Gx7hq4KO4mJdlD+Lx+oFmzBvbLpplObrBac1e6yB1U0Jegm4XgkMPgdyvK6VT7
xY/b27u5NIxRCJJMROvsqEoj0VUlZQyoxcoT8s05YylQfXViTN8Vmh7snJ7tz0mK7lDUhFV6HTjr
PaGrkmNQC3rIojMRU0Ht9IPuRuVdqgTiqE2D+QG2s+ZiaFF6amET33mH5duwvjw8UvSJmX4CliVd
1IvgXQcS2tJjtIijbZ/EM+BfUs8rdJTmYxOCcKEzMf9RMdp9ZXBHaXfO0/YmyNquA2CKWHR1oNKk
S1EGRzS1q1uXOnLd6B8Hy0jvWqokfxudovxjTRAupJDmP+m2313GQen3anKbpwxwg5yKg3phPY4r
osYY56Ck7Ogm3TUrkvAbCoN/Bmj/nW+fsk1LsroAjsphjmHlrRhTpRjgE5JkrWN89CeYnTtTae5m
6hs7e7tliphe3lKqjTTLl9+2UkUwKSqm9MmcrhGcAlD+I/Q2Renea71pSnpgMKIE6+vh+qBUzGaI
8EwxSdgxZLz665wkseeLPvr79gbKE7k+sRJ/QvwB7gWy3+Wq0rR16hmOdi9w3fqH3kW8MWa4NwW6
4Qxg2QHsChpUQpRWe1fPWqt1tOS9eAjrk+hq+5sz1v2DIvSPbRdMO4va2D/YoSSQl1k0CrYrc3o6
jL2mmKaXTiWzYIlAe47x3h9K0Q173a9NW8yAgOfF5Ct+KGZNBzPLI44FYyCMK+v2fWuZPw13Tj7f
/lQbLzNvMikc+bkEJq4+FdKssKrZxFNpVxrmubOM4A80NdGZgH22NmApdiJQi65yz1jvsHP6tzyL
CTpbFmX5jPRylwelsRK9bCbigkG14/MQm/X7JmpNT3GU9lOapPAq2DFijAF+6T6Pe0j/CyjPbm/B
1mbLS8EpgkaJ9uryR4yFPzn1SMTcKmaLvIIelWi1M2MCCKFsdnzL1qGVtKv/Ke5RJl0aoy+tD6qf
ke4kCPCiVo32xGAN7bnu+j7xrLlSpp0Ma3N9L0zKI/Di/RjDqXfaqbE81+zbu0bLxlOrhc4HX4v2
SDI3TxOzfbDm2gR8a1imMRZqmFakjAhgI6FFylVdeD9b9MYcW0HvVCSf/dGuvyhi0HZCry3b0Bk4
sj9EiLDG89LgGIoKh+EVWaQ9uC6UKYGuIRcjauNEaXM4dUH2IwrKdOeTbu0vh4eniTYrxTX5fr/c
37mde8qzJjKotnqxIwRz+tQwL8U4zae3H1VmypkMe55GFisflJtQn8yCarQo2n9yO7GeMpE2F+Ze
rJ1FbZ1TU6O2TrjuQh+7yrMUStsQ4hXCy3CuXt/05lM/1swvTipTwaP98/bCNvAcTLtCemMw4k3n
dl3kGUEOx6kEyFDbCtHwqcu7sIqRIPX1/KdLrfbTxHyepxTMm0XKYP2RTShdJwhz7sDKNkpA/BLc
oaz4y8Wv3EHk9nonakI+FP+Cg1Ir00NZgF6fa+1bWc4llXkRvavMOrjLfTCdrpqpHDJRUuJMIAwL
kD3W0DM43t4h6RhWbyoukmEEZpDA1q3n0PzCsjp/4PlGh244gxGxPVUNDPTpiRn6kdk0GCn32Lg3
HvKF0ZW3KlNYEH1KvHJUpz8Wtt5cfIDnO8/A1lmTIB4DaSlCzHUVMfNdPxqGSHhRqX/pbLRT5xaY
gKXGD5qv5n/c3siNcFqWmWQhHIOUeJbXdVL0gQk5TXiqX2gHNQr0Q43+7GOk9dk1UMtRSnaoByOk
/jf4WfR02/yWt7AsDgCQIUY91lhgy417G/gMoKwIRku/iZpDh6DvESnp/PI7pkBBgBgnblknDjOU
X40pMbplgRwdvOr5iay/+hBrqNDeNrX5CRkqoerkPo9lLjfV8pMyg4KUVvYQ0c/JA/1D1Q2aB29f
6okSfcbb9jZ38YW91cGEzbFsBsjqUVdXEPBk+ORIdXE+ueiy7JjaXBqNc8m9RMNxnf04zhSNDUU9
L4D/4x21inRERbWUgtl51b+3zOjNTKTQHFBQYxAPN8TEjFz8iwdFZBTtwpaKP1Pd9jHrIv1Q+Si1
uLH/5iHqlSm5+BemqsZFyx7RMw80ojhEWtd5TZX3b89gKVozS0VkICsj0s28sNI0vVYjZ2h7huI2
0JC7yPskvubep3qgXqyQADAtXSR0o7n8obtjM+98w607T6JAMC21DRguWP0A35+aEBZ2Dw4RBxHc
BLyF0ffur6wwlVOcc9+F0StnRQlST3OiPUqAreOKCAe9MJ5S6HhWb0phQpNMgCc9XJdPSGiV2XBw
Qsf4c5yj2N95KjZXKweN2G2ILNbYSCZH09zysaY32ogQ89B9mGHa9MIW5ioRRRmcjejN2aUm3s/W
uNev2QrE6BZQ7qZtRVFodaboBmq51HJmADHM4oM65N86NVb+1Cy/PesDHzfpy/ZYZ02z4/A28wlJ
+k/1i+QJ+PnyO49206m1FNZytW7+uzfH9kwxvrg6Re+iizyyaKWo0QMSDtBUJj4oq5R7HY2tR1NK
HfCl+eZiPRdkKA1z8RO9ZepYH6rUhygz8Ifpf3WH/l9mmC2/RBsSClhJZ8F06XKtaQxLSKwCR7fU
5l8zbbRzWCLNNqZme6JSsTdyv7mq54cEdCT9mvURzlMn8lvAkY1Zx8d5pPsk5mmv9LJ1dGUEQL2N
uW6CweWilABJrbEj8a30YDSOSltP7+sUwsvzBCNahIYdcn8nLjrEq6TIGtJqdjr+BpiR5xm4O40a
2H8g81j+DDiCUUDRKLkh0xp8VXlpkDkb8nulsJGfDkYbzZGuPKtOYRzMLC2uRtn5O1D4re/78jes
naYaV1HSAN6MJhrNyhzWD1qT6dekQ8tUBQ9/vf2kbn1gPJTNRBtjSq+GlUU3msIOKBubRTFcC6vV
ry5SBX/etrLlCSk1QO3LlA12Vjd0CClf0nS0vGEuo7/9tjKzg5OlfXRwe7/fg7VsuSLHlPV4hmwg
NFrtodbZ7ZQj3OopRlwzZIra3X0Zoex2dEIDIaZWi5gqyEUbB4cWPmnX+43VEjfAU4ozgMhweY7M
euhTpakpLViDcy6zZrrOQJaYZhiHnbxFbtw6P+BYymkiaDEAlC1NJcMk8pn+jTdbahYctKR1j7Yy
5V4LlPMUQdHqJVO2N0KxafW5O6zTY3l1aKocuqJMdm8TkRZ3hUg+FQydXVQ4Gd4pAxyCecBNffum
UoSjEPyML1m3wAuTZPS5OBYWY/e+DtT5s9ZH7ZWB010nu3UpZEBL/d1AQXUtAURtcxwCG7KxtEYZ
syjV5P2gFcHO1ds6pjJjAwoFOMhZr6hPa7ODWdjywkI3/rXyJh+8Gi76yxTlpsdYYXTfQrsGWigd
dgZTtu4jrhaMPf9w8VaPtdkFemgx9+aNXYjcepjqB5/duA/qYI99ZNsUEwxEQNBrrWmmXK0CtgeT
mAeNXHaa7PZHM/r9CV6EdicA2rBEPomCFFT+vMRrJ1MPI/JSCXBPu4vMI1Qx/n0/OKgQm6IzLm8+
jdCw0wFnEJji4drFNIHWj0iDCK+dgshrTU2BqdWZ3ocJ2eVtUxsvAqaAOHFE6LWtR3GFyTyUEVMj
CYpO+RUj/oCerR5+7+rKBlOb7eFTNx5jWl7Sf0J8S1glj+2LsN3WhiRSBS5FK5xc+TBkivqp9N0U
iY2hKYf7OCpTB6XS2mRocbbTgzIO09fba964gM8CSVTCQYiQgS1/g5MGBsEylZ/OFPHn3u3mU8OU
5q/bVrYODIV9pjsprNBSWL339Uz2Cv2h5U3Z5D4wjeF+T+P471LJhp2rvmWJKSHKDqTKuLDVnqaF
26A+OJoIzYf11XAq8ZQHBDZC3aV12zTFg4AEJohD+qXLrZtUissj42GoMJczkpl+eJd0DHJ3dhDt
xCobX0m2KVyo47kHAKiWpoSoO4ZJERfqjWg8h1FqXyKbosbtr7RxHonF8Pw0sCTnzyqLMzsHVIl8
bMiQ29NQFs5pGiYynDFBmqQfsr9dpflp+ol111n+2zGGoFxQP6DAwWwJ0cRyjbVjp35BoRWak6b8
gH4S1LxuN5x0bdgLW7a2E/4R2dhCR0tbA5N4ilpLm2k1RbWuXZH+7k5VkJg727ltxWRM1yVCITtd
LsivkrakoWsSFxT5lQBFf3AYo3v7gZfQdkm8x/wBSeHSSuK2KLBVdFcClNfOCP3O5Pq9+r634x+3
j8fGeYdtR3ZWeKzhzF+tJ1frooWChjp8Y5qPaj7p13EKo2Mi6HfeNrV1EiH2g6QAsnRSsJWpLM/p
7DTElbmWIpEclMZB85XwqoT2V0NJQ/OA2Ip6rbsRnmGrIbq9bX9rqbAMMm2JZ5aN6uWmEnExhZUT
qzMUrF6Y5/xcmAWFzNCYpy+3TW2dEmwgycrUELXEVblU9fMky+AP8MyqbiT//ATPROXq6c6Strb0
pR19uaSk1IeKqTgu99R032x0L+/myakYd4zTc2XP7aXPSusUKoWPNnOzp/uxuaMy8wGuTBV67Vva
uBRD2/ACzEOePujIW/xpq4hyWL726faGbllCW1MGlQyivOKuG+eZHkqk047rkuSKNK77MWzI2WHP
FTt7uhGdsx44Q4gsJRhQftsXD/jojgg7NnT+oJ9I/3E7U723WjX5EQBvuIfqLHu0RqP/jQtPi4Ju
rku7wlq3wxpAE2kMraY3xYlxCFtaJH3ut1cX3IF3eyuly13lPPK5kXUWCCA5oqv1GVpZzwZjk1U7
ktokftdeIujE34UIh5/r1iqfIJFX/nXVZK/IsxGLCR472kTArJhDXpmudb3slTCk05nozDUWtH9y
e04OvBHGCaLNeifM3FoqQR+VDTmRBqBnuVQlEu2Emi7XMNGtux6an4M++rWXG0EjO436oWjz+hSF
bXe6vclbDoBJR3oikrQNIt6l5Z7hhGrm6nnYq47uOIbZQXXzasd7b5khspWVO8pvr6i9qsyMo6yU
XfgkM38USC5cylSbdgKVrRtBBCG5WelVsKLlYuqQqZLAh5xsNqunIkusS9lkysUulRz8tlUeY18p
di7E5sp4jjinMPe80t1qS6PRzYiV0SNMvUFnFL2f3X9uf6WthfEYQf4G2TvVufVXKpTQpa8ExYyu
0oAphvYAY2dzJFpvDlGalYeuiLod/7KxMvn4SfwvU/iviHxhwFYLdVKYhbC6TkojqeW7eozGHZz2
thkJMCYBAGO4WlsUBkqlpFTvkStQfpWTlX7WSnuvt75phR4ySHDcCQiG5dEIM4MWRcIYv10K5SoC
ZYoPVdeZOydw452D0FtK+VFjA1y2WoyZ9YUadzTlLDs2H3NN+enD6Qt/vXGfgs/60Nb9d3VE8gHs
4V61ZuPpgeCRzpLkr4eXcLVErQQikfmBZGIL3Hd5U0EvayZiPNTaaNo7h2PTGLS8csiLN2jdZ61g
ra7NSDZ9yKmeVL+1T7qV0TxWu7IYT7eP/6YxdpOvx9guEeDy4/VNEEyGSGyvqMpfOMfqT/RIUT2Y
o700YOuYMNrKeghogQ2tLJmNksOT4NPdyKr6DEHJMB+muZz2OpxbOAQ8ITQashQu6ReWS9KsIWWp
GCpsXz2pNRyW5aSHD32ZN6dosvtrWjDR56XDbHiViFBhHPtAf+qh6z9HlOuDYz2kVXvohnTeiyw2
TzEQY2orSMBQZVj9OPj/lblj8Efnff2e1GF3n7dD2R2qsfPPbIrjQlYDO92hMtQkOookK6udIHzj
CQYHw4PxXNxlAH75G4q4YgA+qUFgkA28z4asA2ZUqoe4FuO5HvTdqHvDx4LRh04FvCb1snXUrUWW
3xkUOqjmhs5d0RbKZbK6+ig4fH9BIjge9SBqfuNkk7xLcBox/SsKDjUWja1kgA2TRkxf9AGBW1dL
u+8Zqc1v3Fjq1FTmHMTdgFAtN7QGAJ1CKo170OHrPvi6b/+b6GmWX7qqVs3z7Su7dZHg7WXOVarr
AFJYWutR0YiDgCMUAtxOnlKnhMTarOzpN0Y4SD2haABYxClZ+4YOVhiFXIr5sbn8YNea83cF68+/
t1ezdRihRJBjz8916dVqgla4te/j7VRqxO8gt9eefKYEj2Gkd/lhGKO9fGnL45nUG2UlgiLOmv4K
defABUwIJ4Jbi7ORAa+Lk7Y7d7m/x0q+aYraDiE2jVEqBcsvRcu61xDXYLBbQZGsaY3kWvdVfyqc
cA/ltOVXaFz/19TqThu1aRd15cL1ZjC70Ar6F2Jsv7WIbkL0PLqHYdbmU2jW7SGL7XKnh7J1JAHx
QZEGThDXu0qriza2dIs2mGc2pvVHwjTKGbfS7sSDW9tJVkbQREmTTyjdzMusLCWbHmIwF8kU1NfJ
nxBlB7r4AMv4cL59KjcfEWaN5YDdc3K7+nRxUIClrwLhNSpkq0e9GvwPLl3c8UqTqPtXaemXH/sq
wFGPAaXlRzEHCKqguFFUBzEJ7Rto//Gi59Xwz9CaSrHzA7d2nHF3gALMPZFPrb53w5BTqhmyJ2Bm
5eepAP8BAPg3ADXoelBQAwYls0VjueNBWPpOojFU39Waf7LN5kehVso10ObfcaFyZJIwEnQSpfOl
JeLz0Rp0YJNQEyNwIbIa7oNU1dAwTShe7ZAFbJ4kCneaBucWOZr8/y9Okt7nY6klkpHOqsLvLkXD
a5yq+qfET8UOhGfr7ZNMKNQR4CaAdXVpSmXmImwziaBh0vSkk/96aNE0f4y18zTYw3iviFD5fPv0
yj9zld6T8gK6IowBurMuUGpTHpoM23Ad6zZ8GK3SPuBdy/xQuY3qlU2/B5jbNEhUQhb1jB5Z7aeP
9IKTFSNsd8iuQw2iuT8rGzbmvjHQzCiMvd7R5qY+cyJzMKTd5aZCnaO4k0rzLUDg8DE1WuuzpmTd
uZ+NFDaUKlKPLXR4e6Hl5qV7YXblFCwGX1uUnHCyg6of6ygt6ZGVezN/25vJ8wQShobHuieQGULR
Q0nxkJN1kH5a2kQ5DfbpI1MvUX8kUYQZ/faJ2boQkkdbe07gcCjLDU3qpOkBANHNDE3x2EyZcQoG
036fOE60E31ubSIwUSYGiJVo265MBSqqIyOdKc/qoiQ8ZCoQrwMsCrtJ29YhociFFBNxLHNCK0NT
1Sm5ljH+3vQF+h+FaOezrw1VeRr1nL5H6jont6var7e3cusltoHHIu4Klop0dbmVHXCfICHRYszM
9i+x07Y/5joGphFGxjvLUMRZAKk4wjZfMxZrujv+ZoM1HHgUoZTkLKV4sk7HYXcTOVk6UHd96CxS
G614skIE/A7osWu1J4xOfAJGpMwHkwxnPAyg5odD2TlmfhS9FdUHa6K9fVBUPdt5wbc+CVB1PJMM
+dChW+4NdNp851TGXkVqPID6Ds6k0onntmoeH2a70jyog4qdLdm0CsKDv3CGQFGXVpnH74euJcSM
DVVWGgvjV5yM8TtYHufHIqIsxyDmHv/oFjAf96tJPjxVjkCuzgEdKlSnIN7zQnBhZ6jcmmOT1+ET
FDH2MQRh/M0FyfeQ8+whFqEKogY/+stp4Oi6fSC3LpwcUuJQAMwy16GCboeiR4WHTe9D/0LmAI+d
auwlldtWGNKHaJgy63oeShlTAL4dWbcY5vjO0If0QcSWsuOnpIddv2yS9YYzRFsd5MfyU46xYhi1
zBbcIW2oxghxicdkvAyxPt+1nV0cCh9+fBGX6uX2Lm5QYclGOqNWZCoA+dZJrN1p0NWWiYPVpHvS
HUU9+mk2fYE0fuhOCnPh3SVJDL089JYzPCCCmkD0Jj94NlpPZqXFe+DcrXNN4kRSTQRDfW8VWhR+
BQFEY9tEMf700xhVPQIS5iDjopfw394DhxivUJbucRBt2SUhpFpKYZvm/+oWoyesGcEstRD8rIsf
lbJJvTholMekiZu/IVvp7Cc1DMzfWa/MMXSVyo7Uk1x+fKKsyGoG1jv4vmu911vb/kNH0FD9Qx8r
/SmZ2vrUWJWxk9xsvMeMAeCwgObKMV558l8Ei2ZZTzGTZ9Cr21r8IdW5vtqcZf80tfLXbPX5jrmN
9wPJA5JTRDQ0SR+8NDclRVJRk+KcdYZ4Sqfa90bGT78LPzem49S75jtobbRPbi4l5Wdlj4R6a7kU
ap7HETjmz5nRi+VOaR0oemo6skXrlwelh+DgkFBY/T7XnSujK2f+Z+duyfxwda3JxYEJSA4069Xd
qrMJapa6tb2xKcMvTdXrF3tIgidmdMQ/UdJlh0m0ZXGILOWnMRmtB3+/vuMmN1wLvwHIDoy/YMDX
XfBGxEgwjBOVUDufL7UoYSFgau3qzzZq3oIBPYbX7eyc1Fm849U2oi8SOXr9kuWB8d7Vwe4ySwCn
xvSURdPHqi2dL8y3Onfa7Dr/7my1/LNebTUIazodso+zxtFkBgWQEBoUr3fL+JGIwP3l11KHIUuV
2T3Utt2an6OAn3PI1bgpThG9JUgWmyzEs9V6ubfv8vq8/kF8eOoGvJPrBrJQujDrkghqXt+eUmRw
2uyBIrKxE3psmaFWJoEh/I1+wfJaVVaRqUXEEdP8MCy8KSqA0FXpnP55e4O3rg+bC+wLkAH55SrY
sLoibl0DrjIwYElw1Lq4+qQ2un9oSVMgfAk+3ra3uS7mXaB2QPAa97hcl2Yk+eQ4hNORM+VfAR2o
/9ii24O8bK5KwqFAILOmNSN2U+amOtnQO2XzPDyaRUzrA1pur1Ls9g94LPZuxMYTA2GByTWkvgF6
YnUjCofWXxyPtlcOnZIeVcg48rNhhW1wDOcuCy6FBqL9ZKpR+Nft/dy0TJGaTNaW/1o9bqJ0rMlt
yBocJYk/TaYffOJp4GDqpeCZzzTKhYUy7XiALedDu0dyytAOfFUprMYiNSO8HSNfohovgTNO0ZnC
QONpsaFU5ygywl9hHbnhMffhOdjxfVsOiGoXJS0Q5ADeVtstZi2H95taudloFe0mNQ++uXniTgdz
rPambLbOEqUrQEAgZ9FUWN2QxrU6wjUCqTYNkzPKm8nBF1P1kAf+z5ksfmdrtz4ojF8UmAmS6D+t
3lPHGAadtq7DzKvxMPtGfc079YM15dXFnQCx1121h//cNkmCCz0Akf96kMVPFZFRFERKCMoxEE5D
xXR860yQNgKQLEScvUMwydpBJG9ZlUxBgCrYVq7p0hPoqYMKXKjSWjKoSWRKqJwUK2jvgvl/ODuv
XceNpmtfEQHmcEqK0taeHB1OCI/HZg7NTF799/S8+H9sUYSIbRuwD8ZwqZvd1RXWWpV5P2yGmwSM
iToUetn7mi+sbsNiG4VhBM7oRihLp370UAU7z6W6/LlUZqMGBDmT7g+DTvHCTu33ij6YZ4GM40nr
p9VGrAnYo52oxje2sfsSZ/XynpkC/cfHl3rPSaK3hQ4MCDcaDZutMZQl7mpA8adkjtdL7VXR+26Y
m8tjK3u3CBlveY9dXpltCtQukZpb9H5ODEQA0VxWZqDmtnoiWuvPrzcFO4OqIm016uHyq7wI0jSV
oU1eT0yqeSNzpZXM9DPKXhcEqdKD+7O3d4AUJNYRfdO7QRqlTThW5S78pazIz0ynUs6F7owHh3dv
7yQh6xd0EwyB/BUvFjRnObOxDVlaK5d/gOTFT3q7/kn99whUsmeIxJH4SZfDhrdD9xpVG5pCgFdT
WhpmUW5MgVmh8ZTHxPWv/kjMLIKdQKuOLGnbP6vWPCtGCXasIYm+QSA/D3Vw6AHUxf/gwInmiGzY
QnKUrb6BqecmnHbA9GuaRsjUD/m5ppz+Y0VO/vVvBdU0F1QcjQdaA5svFY+oCEwQewlwnOZCMT8J
nRSVgy7Tjsq8e7UsMj3Jy5HoFYRxbk8FGU+i5VnjnIpMrS+aLpQgZdpkuIzx4FcUloM5d0TYuePi
R0sMva7UxCVZ58pP1GG5dpVVHGBqdvwdjS6GmkpFcJq+m+dkcaui1SuWrw6pOPUUzE5TrREa63Ya
WNNwpEC7aw9NEDg7NmTpbdzKk828NAFAI5kUBQSpZq3h0s7G98WIjKcoafWDAHbngkCnoarAXHNY
29t5GUNnIIU4EgApUzP9k2V1fJ2IBEImO4oDSM+vrs4m9qdcZMpKsCZz3s1m5lMRAdvjyVK0erSD
umdr3yta29WBoKf+KcsV+99U79rhpOBOI38lqEb9BQ0rAX8wm0d/sUgNT4xPgYo8dU7zmTBYc8Jk
bUvV7yxv/dhMoByDZtXHbxmsiMpf4wLGO/ydpPULwvgkKE2lep8VUoFEVYde9+OYqSE/a21WLT8u
0LU4J8TzMQRcMVK9E6L9VKzN8I8+t4Xi942NvtmyVKoI1Lavl8BIRP5pWuuhuSCvZ6hh1nS6crLb
sv2SZbr19ypq+3NSxt7nNona9dQhP3bUSJC343Z3Zd9OIysFB8E/ZcDwwqeaA2IkljYCS3D15vdO
LAzQSa3+IiyrungOWp2NR2DbZ5HGc6h+fez97g+utM7rRAgkhVc2T9TABKSoyeXd7aL43ew1feeT
eFrvbGvszGBKdPfnf7AItoiZYIgZ8wLfrjdfODeaA4nZxSG/t0F/BItt1B81J2nCrundA094H3BR
USVHQVGWlVK+uLVXe1aiLyOtvZ5xb2iaJP3Z0N0+qBkVQPKsLecMHtXBtt5fT4zSFkJwHLov8Ixb
o16exaWB1zvZnV1879dUp+o4Wu8jsMMHb7L05NvzIwdrU2KkbAz289ZUnA3KtESklgmXMShTJfoQ
Z6p1UJ3fOycvrchf8eKUposxp5VNnbxhxPZzIarhLVJO5HxdgWqxgR7Sf/lsNJ4A9MG84dm8NRi5
WqFMeHiS174Pa30tAqDl86XIWhCfsF6vGYMpXx0LSG16YJgS/iYbQ7dGYXMaFhwfmlF90n22zTTy
h2gsP07ikJ6yd0KQBoNlgUwphYhNMleLoe8Ui2s/mBXqJeYoAvQlbR+1mCOl470bwOBkKZQCooyn
+nZVZBZSCANgV9wzQrkaLS8gdoi+odjevLPXyfJttzyiuu8dmF8sc+qj9AG2YVW6CqNddbYyBT44
XWYtbT+NhauHaAeIPhBGhT7BY8+yu06pKsKriEKXu/GkKvoefeeC/xQi1a8MhB1PcBfF23KB9mMw
j+OCTkF9+S9GScklYZeq6Ob6mb2bookE3KUr1Boyf//n4BF3J4rSB8qST0FeaUcL3e4tLGhJjSG0
g/mN296cHURnYCzm+RpSc61OXR4zzTyqkqApm/mkl956UJXbPlG/7BG0QgbAfxK73h6gKO88dRnT
NZzyvv0ku0uXLJ+GP/NoEc9gBt1Lk8XqJ0/UUaBrAs2fx3u8t16WzOsoFXjuvKnTDEml2zPrdZI/
naydP6XQzH3bnK6lkUz/PLa2t1rqO4zHxH8DJ97sbkNquia0kcI40k0mOYvkOWsqtTo33SK+qErT
h5q2tH9Ew1y87WdX//Ox/d3V0hiGbws5jgj+dreZBKiMbTeuIQUKFykKKz+ZSV+8swdN85VlOBJg
vZMVkZ8XgUD0yajh0YuXP+iFb5+YujhGJiTKvK+0p3VanZ8yKbt0Q6+F5lJOJ6VR9HBYhPrG1PLk
SwJW7SAq2LpDfgN3xwEFgPQt8NPNgznTv+j4yGtoFt5ymsBOBJmVFUEGSyl8vL+7pjhJ5AegsqjQ
3y53neJSr2mPhGilDO/NpFDPfaU238a5OmI67pjiunBJyS/pLW9RjGufWm7XMf0DOKP92TZKUoMp
z96UuXKwf1vfx/5RMUGhircEMNF2iuwYZwqYjVgN9cJOToq6ogc4L8qPmLD+fYb0pOFXZtkdRAV7
67NJ0glN+Ytn83YrjQZ2UMX0sdDpVCeIUKXxI/qdV5EdjiHcO6XAiLgXQCZgJW5XGPUs0dKUNRw9
yfeYnXmhMJDZTyU9jz8WIy/+Xt3FQZzX0s/a2rgq4jgoNB74op2NlvqokqcLMOaOrcEgkMFte0UN
+3z6rsSm8mxRQ0OktVrOyTo2qEDC2jowurPPxK+yiIQwIowU+ecvbuhaWoWuFrEWkp5oFy2OlXNi
zennmcz34D3b8X4kU7QQAAdQ+92S6sqKortm51oYacINXf5xcTWEqNNSX0JhNMNbz0UykeEc1ake
GL7x2ssphTbgDTLgXPqBzeU0lHpWFavSwpZRJ6e5jJPfY69oT0u8rtfHpu79rOQ7k3TJSRPULTZu
Ly3brGWuiBaWYJACpyyG50HV1+em8RrfaLv+22N79zurqQwtAAuOP5AslduP6LotfELE08MZJpjf
qtP41Dn938bQ5B8trW7eKJ2nPat8aX9tquL02Pr9Efold0m0CTmfcvfmVdOjIoprc5xC1OKrN0qa
/FtaIv7odLl6fmxpZ51EJ6hTUeXQZAvhdp2LPSzu4uKK5lafw5pJgp8R5F+usVVR8F767k0dM+hS
0bP6ZGaTd1Cu+EXOeJkQ0fvC1yLWwkkFp7pFnwyCHnxXjUto53piXAw7ylWfjE9HzdyOk3cdxQgv
YGqX/rfbaN10lt3ALEjVPvtUkDqVH1qGc2Z+osdeE/RWyngfSTVZ3vTE6s2bwS57aliIV6XXosui
1hfCpdKVO0N0Kcqpag4+3b3LoTlBL5gOFmujW3G7ofTBhRb3Nbc/cuuL2bpzqDWq3DzqJkXcpHjD
qLb/efwZ961yA3Upr3g336hsCzSuVaym5aBf4NlNl34Z5vfeUvX/tjNpezlWyV+Pje6cUvDFrtQA
RVmbwsTtUu1JqbyFCQuhVURQe/LJuDpWNYdz59oHx3TXlEMrzUWGUKVyeWsKUJ/R2r2jhmnXmJcG
1HOAD1YCdCXLgw+47RvKE0n0TE6CHaA4G1MIL5dVneRqWNpuHhhptlzsyE19VXHtD17kKaGdtm+o
37fh67eTeI7oDkTdPR90Yqja0oDwCyt0TgMGORUXLXGY8aZZ8cG123mfuW080PKJon+zncvQ4NGB
yWREIJBprgDp/lhWrz2XFb2OXJ3FU9/27fNsgIT3qzYTASDL/mC9Oy6dG0/2Dg6evGjrYlMntiFS
thwflZHX2VAOz+mYJX+3gL/e1gKxl4OHecegVFWRwr5AgQDG3x4iw41j3RBiCQdzrr/GdUaFO46r
a8pguFAhBT2wd38pJbeRhhKRC73S7fyN3KYeR9NdDV07jd8olTsAXDMiBBkSuzvXxTx+XTpH//r4
GN2fX4IdOTvPIe6hcyk9/ovwwxx6w01qtnUAWhTIwhYD6ZXqe1K11RvIJD+qWuLMLOWgIXh/RfEF
dJnYXD4n6eetXSMnqFtaXkzd6rxPeZ/ToM3T4jnNi+Tgiu5s7I2pzRWN58HM8hpv4LlZCXQN1coi
ttwPamtM5zVqmkAz1v4gAtldH4AiFb62FBjboELgrBgiafiaWm1mvwO3Ln86Fu/JlJTewc24N0U+
iZOTOnGwmbfR89TYsdV3SxsOxH3BQqHo3aonn83GUV7tV4FGcFyAc3MNgSjffjQkNFK7a1dAflFb
BCVKnee6c03fSRXl8+NzeR9pSBQGvoY7L4UtNq9FkyKRCF8NU44+XJtp7H3FacuzNmcUQziP/lIx
Kw/pHOjvy+vnriI+pJpo2FL5AQEDC+92qdNQrjUTrrtQXVNx7avZ/p6MjuFTLNLe13pfBQRJ3VNV
NMMnHtH13EOgPI3ADYognul4HHiHvY8MoF2Tca0EcG+8kYvQcxuhmB6WzToh2VKq32iO0PXS3KNB
bff3xdV4N0lpcQqUTDdH1x7tqDTWqApjy6gChC1/TnbjPWdj34X1aKyfk6U/Uli7d0PSJpGljF9l
fHm73WrhRKIguAtzJYrlVGjdt5VxebfkxXBK5XRAsSz62euSowGz924eJQxk9/naUNpo4N5aXkEz
xmWl12FdJBaRq6Zdm8ydL8rAaMSVQOnT44O9t7ukl/h6QgaJaL21V2RVVPeaWYdWOblhqjp5gDRY
GrprZz5lbf4b1cyjlvveGikqQi+XEpk43lubOUE7IZ9ah1E960HmiAScUcJlUucsiGvXfrXz4+a8
sLfxE5PldF6danU4m03q66Jx3tVLX11Ut7EPYpPdpVHkYmYDDye5we3SaiXvmqib6tAU5ugjAkoR
oWqUDzlyGagVe6+v4LE00h9EeglE4Ajd2lvqrkjIUdjKOY+f3Lz+Z8xrhhK3SFW2g+Ud7OTevfiF
KmA0BHHz1uN2ut0auTtUIcpn1veYjn/gOWl6qpkHduqE5ryzujYP8swoD14VuZDbVIsmHZr9LAbF
N1oLtws14TcXBTydMImS7gOc9OWtXY75QZXpDmCAn31hBkTIrZm4aYxFW6wqpK2fou7cxyfDbLu3
bhR/iphU/Jw4ZRImwKGDNoaMlWTstjkN01tmy/WE9bN5QE3cO1H0hwj9oA4htb/5wq3boJ3VOyjO
r8sUiqwX4dox21wV63R2k/6oZrlrzyNEgBAtS6WbE9wNNuNNod+Ere7mP0t1dH5vdH1Sg3HpytxP
0nr8+7EL2rdI0sILLguLGxdkZ11Pms6nnUVn+i21vXBII3HWzCUGdO4e0dh33i5khixZVkM4hDT3
9hv3iwn01zarUCtd/cRMZDdwV6+6No3oD87TnneVZVIeE5pFKCDfmnKHekaKxOXjuYn3zpyW6SSq
2vkSdeX0FgEwfN4yAH57vKE7VlHeoi2F0qqUc9ps6Egx0plHow5Rze2u9TwqT+UIUrYm4A+G2taC
jG7VgVF5ATcXVIpYIFz4q0O1VX7MAOZmq1eIsNeckYqGGb3LK/OnNRrDibEq03Ni6fGvwTVvukkr
Dm7JzpKRcqLgxGtCRr9Vt+zQI1onAzEzbYqGoBIwBCYvRiBdH/Ovjt1qQWrqR8Mf7yhdvNLoEJFy
G1LT9m6jq4rKmm007gmMcGOHdFJWZILFaP0gNjavcW9ES1gySu5DOQMZfrNkffS7V8dpc5ptRTl4
e7Z7IH+N9I4ITAEBZLDb7WFbTNqdZa67cu7kcs26YQjXVmSh1bcd/TRUTaO6PCJgbf0yRom9mZJK
5QZIwFY7BHVYxUryIjo5SVJ9Z7er35b2kA2+PVy/rABAArFLCfUOpKdFHjWwsYyQwCmNt7qimH+U
ntedIiMernM7FufOaCy/T9P6TTW6Bw5q6zCkdZTwZY3YlHoDcuNfJKXGMFhMije9Uzw069ukMp6N
WB2fm4li9eObu2eJiIi6DUAESX25tTS3tTEhRuGeGrKeybcqSlK+6wrxh1qt1QGcY9cYWBzJmP5F
Z9oYE541rasOst1a8y4wI7sNJjqjWWDo6/L18cr2zonk3P4/Y5v3u/PWYVEGEOVt3zRAnt324gCT
ufwHKzIbpDlCWLRtKVT2YmjRKBG3cGjOetpZT4nbO58fW9ndOAAhdKh5Jzj/txvnTA0zV8HNnxA6
LD9FU/wNPNxwXpjSe7Ceu1KXPHpSHhNsDwnoXSsKhQtHzxoDqiooVQqiRvGnMCsv4BEZ3jRtogUi
QkUbXVrGZraj+5FA6bXo9V+/4ReeA2wTNdNNRDA1okzdDnw+ipHp86znmq9qwr4idL0wzlNZn5Xe
nA5ezm1QgFGiL7geANhx6VvWdG9nZqKmGc7MboZTqbbdFGQVnjSK9PaikNIefNQ9g4TQsrlI4RRl
htuPCqMlSnMkn+hAR1CdBCRStls/uautPGtZ7p1efYiwBowKKVBCra0mwxgXTTaYHirCvVY/OU05
PifmYp8dovaDvdw5r4w545WC/C35JJulVdFYeNXkuqdIn6qTZjSqLyhHn4UJn+8/rIpQlSo+pCeg
mptdnG2ygGJkVZmYrkkT/2ggA3zSOhKhx5Z2ngQozCjcoCLFaJRtkNNnyqgxCwbZgLawPy2j3v5G
PzgNvMSqvpLG2m+qaI0DNZ4iat5TfGB+x58xZZpbSbsEGbotqEof4zStNJBOYomyr0a+dG8mNz+K
5Pas0GOn9sHrSr1142kS5hQ584w/80pYzMJUvD/03GsOHoK9ow8MjfsGe1cii24/WmMzl7dFguXU
t1P5pW/L5JrG2RiY3eA+abTtgtd/OhCgskMBexq5jlt7A8NGndWi6Vp043ApXbv5KaxG/4j6u574
gJ7zsz261bvIHsRvldPFRyNY7tI86V2kOqZktXL57srM6eTZFHm9E0R7NT5PVhsFkRiKH8DK1W9t
0lTnTIun7tQ3tjkz3KbrQwYfel9o5ZboZHup8z314vHgUO1dVIe0miECMhe6k0OIaO711eqh+Loa
Z7gzi+8akXUVdAMPLupOsMjVARPLtDj6fFvYqBmrboYMhXdaBQoDeLnG+7Qkg6v5VmwN75usM8JB
WPOPx59+d+eBOoFxlm1/0By33x4fa7gd1OpTUSfpt0zoyRNCVc0HkcT2hayonnxj1uXs9EaN/Vi1
qm9pz/R2EP/jSmlXHeofqlVGR/iZnf3golHQBBvEy7OtbBSxWQxDJLyT22q137NvT2uHwWShyNlo
fZ36LRNez4+3Y+eD45eZNiKLm7KCc7sbViPyOKeTf4JMuZIpGKixW9bIUOF5PXhvdvwlhROQHTYz
Yzj/8qe8CGInC6S6VvK+TanShszeBvNgdw0U6rwPelKEq11U30xRFmG5omT5eKE7joxjBnsSP0ZS
uu1e1XHXZ7aXeCfAisZTy0x38sQpOXAse9vJS4ekh5STISe4XaM52qsR5bypEOT/qqwq/hZzBt8w
MvWIBLXjMgFbSYigVMAlSLu1JFIRz1XJHo6g1oJaIFlTo60aOGsn53qL7Onx/u3Zgw7P402aCQt1
866qqShb1eg8cCp9CSM9/9p1sbgooq6CpiiO2si/unsvs3kOiBxFTxETkX6KTpv1dWOc85Fa7zRU
SXVOk3REkNnpAqHrzfPSKetTItzRbxkt6cuRv36KZO67wuDYelNnPw2W/RNRPT2YbQrozOF77fiH
//1A0FHUrBnwtw009AFcqucVHpTK1OA4x/antjQLH9BiFD7e+71Thaf6/6Y2e1HwanZlhampUMtr
pjklDTsj/WghOHFwSXeuCXE+4S6UQXq9Wy+UxMmQTeh7nISZxxdzrWj3rkp9cE12DhP5EWqRiAwg
z7XVzYiB+/YNw0LReFX4rtXqxr4Td1rYmBOcpd61/328g9uysXQ3YB9+FdtUYBCb5I+u6xrZNiJV
EVN3v2kutSgnKt4pTbr8vlD6e4+kQu9Xa1ocrHTn0xGhUeL7hc6BUnR7TdGPK3VvslipnF/gJnrp
ezTS35uxKA8qULtrlAJLGJTDAuWmv/CvybJQNtXj6DQirfMP5Avk1RJFrQQa0iL7fbFi/b3TKtG1
FX17fry/u8tkuLCkxYEw2RJd5KAbw0EJhAA/07+LBYzR4lpR4Xv1eEQi2rOF35PAC5SPwfHerrPO
HGOxZxvP4Ja6z1RU9znL82d3hdr0+lVRdJFZIP1kQrVbS4xlmMkzmwjds1QoIaUeYInDWNZDkORj
uhw8UXu5NoAHOSUEXR+p03RrT7VShhK7SXSaxppSpVda/R+2ng1M/3JVX1lz6DyR/X3tRcFkltIM
qqprDg7sjgPgN0i4BfR0WYS//Q1JFJuQwCrWrCH+hO6z+Ca69qh7uxPsUNmnNUzh7hev79YKD6dS
26ghM9CmVLPQLZMaVp0lZbq1k4mEkHVWtE577YxU3AAFE84o5Qwizq3KoqrXeZ6aanRatdb6w1In
+2s2xV9ffWpujGy+opcl1dpoGJmNLoJuwmXT6yQ+l2Ka/n1s6k4C6n8LkvxadNtROty4l7wro9wx
BunX4vLvwemLb7qer39pip0+L8qcX8RkZN9jPZsDgHVN8ty5bV36vQoEfhyX+uj4yMVtnm1CBGom
lH9Bgm9bG8qUGIO5atFpSLTsQuF2PjMqr/YjEQm/EEcaKnvnSCqIkZ3K/vw2X3EXbbQYLYA5PU6i
3G8hGg0+xbF1vNIncz/OIzWq9wAnuqMIZccNAdsjZOemUK+56yFX5uzBz1BObmQCR0Ly/ksqCsHo
rHwxD4KvPVuyO450uESbbOt9iuIU02T0zGwvtDrocqFSBE5FOGllen18pPY+4EtTm/uvQal3625S
TklVGqdi9oYzQqTj2VOGPqhIzw7s7S8NL86jIeO8TcSseSKahLUo6N8I+uORZv7U0/m3Uhvs749X
tpf5yWIXPQI5Tu4OWT46SdxrOl9s8erlr9VACtQ31PavQSBEPOu2/kUm7Cj4FomPXIZzRenE9IUK
JrajfkT10RSnx79pb7clzJUKnAE5dTtC3Ih6pXAUVTl1jgdxC77h+EEwo82vUHW4QtYdXjuhXXoM
RyJ5yDPJ9LfwjqVohKIutUIZPO+JoR3GbA1jEzIF6/3qWeV/cIbUOZAdonRLHWnzedMhoo2gZey5
W5VPWTkwR8aF9ZLKKdiP93LvJDlwe7iTYIfvWp0E43k+ZfhCqOLRtyKrfwe24p01J/4vZxbkJZQI
em9EWhuvq3nZWqb2rJzWWXd+X8bkU2u20ylN9SPKsvw/bd0pmAog9GCBQJzKNb+I6RYnyZvF43zk
s96dmtzs/EiZj3Zu7xRSAIaQxMa5d2rxJJcr9R3uoGkv7cXtpuk3QIGRrxR9fo5zaNKPv9TuqqgE
Q7wAKoww8O2qFNUZlklKMQ55rZ5mJxOfhiUDhv7YzP2BIIUBQwCQCQrXXUVFXVEjrJQsDq3Ern8r
WmDDQVMt9ac8WZvuIG7aMUa8BP2Jx4h/bc/E3OszwzfrOFy1cg2M3vMuKpPrgtHRp4NAX4adt4cC
TTIGLgDJkOrqW4hIg8gAvAuTOzUZzg84a/Glaia185keOVwT0LtPmrAGy18t05v9yFimg1t9/wH5
BZIyA3PlF5ft9gMy6kRPJuEpJ22eijdzX2rPWYVE/uPvd38spRVJrJWM9js2uzH2S5e1RQziJi4D
TUnLP5ANLbIwEY3yVdGqVD89trj7EYlIUTqWSJBtiSpaGsYx5X1MAar1rtmaRihACDNM6Gy8+kln
cS9MycW/uNnDEk+1Z7Zx2NZ5ceqtqn/bRCRMemxHnx+vavdr2QjUc2h0ot9N+YCBArqbJUMcdrPL
+Gmt676osXekpLu3d/STpK+X5ZAtm2kQplfZCVKuddp6l8Rq/o7LeDynDmOhH69n1xKeA+w9MeYd
1KKNjNUw5iiGpZnGV1uL1M9Vk5a1r6YUb19vC3y/JOLyavKG3X4mzU0zde4V5SRsdTglQOmeuqWb
Qxs836ubZOipyHSTb4QIwFbu0SyNJlmUPpFFkPJpjY34qdUEY6as+Qgqs3cieJCB8v4qTWxnvqj2
FGv1oCchRNQ+7LtZk/J14vx473atUNCWFX5g0lvyae32qeskbRJGnt0zPm4S7/LWXQ+s7HgJiRul
rkxhWVJDb7/QOHvJREs/Denvx297ZuicDWVyQlGWxQUYkv3x1auC+UH5iq4f5IstMhfEea7ZwkpA
tZjTB4bmxO8Z5mwc+L77xEaSkZhdAXdOIrc25VZTUWJhtF4a1lpkBENrjIENShiGfaZ81LM4DVMi
54OHZWcrb4xuHEWclyIeEyflRDAde53X6anquuHapYaIfbeZ+wMG5M4JQTsZpgVPGQ3o7ZSOYdI7
XY/x6GXXGQGf0rui5BifHn+xnbqK1NmTQzrQoePIb45IVkuhCfS1w1VdFU6j2wWz00ZhjScJ7EzR
r2NVxZcePugzX5y52Xo+hY9/xI7Tgu5N3uGgqSpnmt4eU+9/I/HiPFysJjkVaz1e3F6JLqg0e7+/
3hSZNX6YtxkAw+YzFh1NNxgBWRipZXttZiX1V61Zg6513YNjKmttm1BEjumiwgmvlH6h/PMXrxg0
Pr2sk4LxGKO7PDs8m58YN5Jfel7SD0KVZYexLlJivBK9hMfL3Dmt2AYOxN+MONp+VYRxHS22yjxU
YsUOjXWu5XwsLTAED7jeTEcKoHtf8KW9TdQq4qhcLBN7UIS7wM2mOnBjs32jD0ZxkBTv3H5qOhJ4
ApiRUE6/3VZ3Knu1MLws1NdE/WsuaevPZpF9EqnpVH5B/e9PMrvy8nhDdxdIckgzEK9zR5sd2rq2
MsQ2QmGBluS/K56AiGjPnhiSgwXumcJ/SpUi+sykULcLVDuZiAiPbzel0ymKs/S7rrTi0iKtfGBq
by+Je+BZUxIHmSV90IsjWrdl0Xb0GEPmOVRwY0V9jlUGnyTLaH5Yp7y+2NATDkKuvbP50qhc/wuj
Tm8ZCoM/uBeO2jzbfawFTVrUz/UwpM/u2L9W9oabLhE8MpeCMg9Z/9aemSDik0dJEULNe1eWE+/5
kFwIvexLBCs5qD33KIbY21feJ5ro8s0gk7s1OeqLagtvShncnTIpAzSkzvBWKzrBvLYSv8YFXdLW
fX2HFVVmWD/AJ+Rknu2tt3M1Vjx94Y2quiEcWwY2KJ7Tv+0H6+frrwOwS8kGlALN28nQSlaDRIzU
NIQobz1liFQH6WwMQVMr3X+4ecjXA/0CEHKPutSHqB0d0aVh0abxByuuiivo8eVpGY2jhv/9k0vu
CJCUeEyiluzNZxsyl0746mQhELTqI2DX+q3Zi6Nxvvfnn10zqOgBnzMlyuL2cKAoMUaDpEwZzLmF
/j+cbXeAiF6rP8SSGgcPvAzCb18h2sSopJN+UHZGtPvWWqetlZc2YK+dKikvYi3ccxMrH6whF76T
jNNT5/UFqnl9dDHM+ahtc38RwIBRekcXUNIqtzX4ZGBcoTbDBcujyEK+b1yemTNRfzG9oUdHWHRg
Jb3202sPJyqUOuUuEMloXW3b426eOWblel1I+jMGed51F0YjKwFz41479p0uG/QPEiDsgejfSmrN
kZeMijeWITRIRsNmQ4x2eNxVXu3rtpMdYMjvIwqs/WJ/SA0A/PXmW3o4MrvNUdSMDPE8ATY7rag5
BLoDVKh0q89lZBhX4ClPjzd0zy5wZ6n4D+2NKVy3dqsW9mavgz0xstJ5N6pF9mGyGXkUT8qXpNT7
S5XpLHjhKD82fP8UIidOj5GJzGQwKDncGk7Vdh3Z2CKM23a6amO+XnVnGDJQ14V6NHlld5UuRRWo
k4izb0XfemMW9tDNRdjBlKBTMWid73Sles6H5UMuJvG18solyEf7CPG2t0y6JP+bksJDtfmu5jzq
lN6VPGwslXiwHI2LiNb5WrVqeXCEdk1BxYAKgv/iitzuKKP/8KJpJ3fUNeiCwRazlDb+YIqmOriG
e/sJpAjqL+BI0AVbzyMyr8iUughzF3YkxMHu0ihjDR9Y176PRqNfFt0aTpBAjmaz33tYKgXSw2KY
7Her6h+pohWw/Dmvg5meLS9Rz43aaejNJtZXZp/M3x4fU9JbGZTdulmCDEm5pSpH7LZVRO7GqYvz
aGYuAnOKRsMn19Fif2qYUed3iVYiBxepURJExrzg9Dh94jTEojZPypzpp5gRW7Nv9Ots+yJTxBeN
3keESrQhan+aJvNags8XyMmLovEduEL/tgrvfVgtZvxjcWAxBY43e6Xf1Z4QkGKZd+I3ptMz4JRZ
mVOwpAsvmV4mKXbSZJ6eoEtUDfFsb/w5Frkor/MYudNJ7wejD4aG/xJDOSq2SQkW2p/aJn9Srbzs
grKJ9d9ThMHbU98ny3tUK+LsMsSD8qe1WN5TZcd552tzmrqXmFWH+pDCyevredADKl9JF5rSl508
ZnmeGiXroF92rQYwiS28ql0dlz5aKsguTh6qLH6HLtm7Lk3MfzN0XdugQn36H2dasvyal3X/ITLj
yTyZ5mJ8dcosU68KSB3QJCOZpb/UlEcv0eIWX8ZYQ18xjWPnkps9E0Q7t/F+mrrS/Q2EK5cFx754
HrLeMd80wk0Tf9LtcQoiUxmveWMI7b272Orb3FYn400yr/F3sg7907im019VmRZ/IIbd/gVQpwG6
kxbtn12CPOZz1FlAwSJLsf/SHNKWoHXcKT6rLRlMp6nLBx6ytrnw/Kef1A5Wc5BHo3gy0bZC8LpP
7SIY9bEUp1Ggfu2ryCwk/lq2yt9CqbKB+lET6WAHp/UqGqNofQ+5hCZQBlX/2Btglp7WNSqmoC8G
wwlnw6noLzCck+kI5gycsEOPyPVR5+m/a0kXvdeWvE9PbWP2v2eJMktMbe7EgTuPxTtBJvSPnhFn
+mkD8+BpBDb6Qx2mJA9EPRvGO32IMwZ3xQVioJabV8NJS+vyt7H1ojpYvHV8bru4b07oHNTX0ahs
k+llEeTfZh2qb8UYI9bViWjug6gXfIO4EIw8A5Bh/mMS/oFFgp/c+vYQz7/Zkcij5xJjf8PNMcqA
cRMAmMjGiTdA9Cw/JiSj3uSVsH8i2cU7mXvR2oRliXJhmKPElIeGM9QfO89QHL9TvVb1Y7tPzh1F
dMfPImv4V6em+jNRvel5sqK8uKjKqn/tnTLWA6Wu7I49idT/4+y8luNG0rR9KxN9jll488fOHACF
YtEWjfwJgpLYSAAJmwl79f9TmtldkWKI29sRLYWiWASQSPOZ1xD74sm2Z9qiWFO6ebEmQSejHD19
o1D7XEzLsJvr2ir2qzk1LTLGdlUnyKa1691WlJufyjn3ayTEWv9qkPMYxpS6zMd8Nhu698B2z2fH
rjhou6r6NvV4fcZrXRuXwpnyr6jHrA+etqnauOWyWomkcXClFACDBFZw4X4zgyIKbtcKRcGOCv+0
c4NeIw/gdkufbNnmlM1uqdpO7FeQ3oK3QVKfNPkEtGYcfcynAeBEn93OsNy7zF4cXEWUBn0Y62Ce
5flkWx2agIbqhY5hwHiP9Yjp074LfNn+CRQJyPCAeIaZdmQPx9EqR7NJXCkyN+EmsvYiR0y6iotA
i/kmr6xtikHbzFfBUBkuss0t0MXZGIbyk2e4wDcWq2lmlpIRnKPVM0zxaJlKJYHMMvVuWlxnPWuH
fKzi2di8J3xD82tU/nzhIBhtrbd5RZCV9LMyTvW7eckJiGVdPUYQ1YYYjeqxPGrMNcIhbvtAWPdV
SLEh2fyyeN+NlhHFgVtMFVaB1gSuArUiNJI6YwZ4qRbd7kQuHScOV7EWZ5EzjR89L8/8OKjy0D4s
m0GMSFQRiH29Fou13zYUO/YrGvr21Yo2UP00bVaePTiDaNR9m7XuwwbsHbOIyNXtjVfadnGtQ/Q3
v0sjs5pLRBMicROYi7Q/IZJnh9fh1FXWjhqecd91opNsCLnrAxhVjkwcf7GdxF2rsjhToPqfIhmM
V95czfrQW2w3+6BDl/YQBW1P4lCMokf+qm+3pPFLn5dYGAq3DH/WZ47I5nKPKzmqFnUWjE/CKkzn
evbr+s+laL0N2o6veza1ZrSvy3qT7ztj0dmFn8Of3nV+Ed4Ho2nVKZ26ethjaNj+6Y9B4wPsEut7
/HsnmYyEm8WV0MXi7yPux9ltY4R7nbtaXX5h+tkUxovsjeIgDRcJ/zFEBQgZJ6UuHbfw8sdVT225
Gxpv23aulF0Xm1pV9r3qi0bcMgH7KvG1I40+qU2m201ArIeQfRFAX5GrtKMzv6v8Pi4H19FwofMg
uAc1YZh94quxzvatLoxlN6Eui7CZqoZV7SUP0193KgdpaxZjpesEbYzZiYth9C8pyE71IZq2INoX
Zr2ybRrLSJ0uw5/PTcO8L/T3wtnyz9rxSpXkTR8GaTt6znsZmPNwVeZ2WAAlDOb8Aei4X+4a18d+
Bmnk0YEXEdpi3BYkkCK1EY+EgvPzegq62oDCgH93lCPwJ5boT8uRwjxKaZnTRwvElEhLucHzXmhm
es7eb+ot3A/Kn+UJ9OoPKXKvCG8onQPd2M+1tfafzBzRUCMWAJ2qvaGMCZmwxsW//kyXZdXFLjj+
8omwFD1VTuZt/tpjx9ef0eqe9TvfMIc1UV0v2BWRIbV2c9C0oO/FVnHmOesYseSt1tmX4Rj0QACH
oYtbcF5zHGxBZ36JirBs45MGloNi+dJFVCKhrifsXs0c56GzdMmCxwIlbuyrgsS0K3YAbeLodSrS
6PUKeg2yP+uUieM4+fWaijFbxbW9dO3lYEhZ7oqhl1dWVBn1oUYv3EysWeZfp5J3iHRcWEkw+8Ct
krLobQoxUo/YdBmZt+7EWEfLhXbZ5OLNzuctWeSiPq3IpBynZo1AYg/BkiVjU4xmnMGNOl/yU1yj
qkKzuU22/jhOIhqxKPFzJy4XvR6bSXsG6a1p58nKlvohmgfsnvDqkUeU1Nlya9BXYmexFVSxN7p2
cVuYmuTJcqu6jqtcF9EO6sXo9exh2naTwbW3ek+bo6122pgbe79mknS9QpdM7hxnXY9qaQYnsSjY
FXEr/MVFQF3LKaGq7dtMxm3Kb3IoOOK7qku9yKSdsgosPHW/JvFkSAhsleh1xiyIsNzLdvHWK7yc
lHuuXOHYB9ksxXLwlKW7s9zINPcOcKVeseMY6sh/13er31eEQKPKIsDvfZDHbuk10XXvtlJfd6Vw
R+6tgzIb28G2umG8uoHRfyJA7buPQd+12TGro5w90CRyn3FQ9aqxu5xme6NYbi9aH6zMr29ygCH5
Lugroc/dLFT5sOMPo3gaRF571NYbNe0mZCqb1DeqgfdShkRnbA61G+eDRXseoRFVxGuEF3m8TGPY
Hij9dMYOPX9nvseL2X1v8du2sw3kRx4vhj0Mac066Pa2uYaPrb91WWxpUKGHXuX4HpCsFip1oiyb
Lmc3Uu+CjUJq6gZzADunyXFTKD2lh2OnpWHGix/8YAFo/G0CNggRl9JT7EQGSuDXSyEMZA45Wqad
NWTFN28JwpX1Unpf7Dnz+mQOovxOEZPYOzAe7sHwTRTOVhnR2yOhERonEyuzcU1z1RXzLzPOnBJm
bBzRAjkqJ2qXs0bxWRMKt9pVYLH/xG8FB8yOTux94c7LZz3X5U0vHQrRRQUf/6rqpEv80We5R8V0
HvuDMFUOSaWF7WpnIpt2vlU5IkXpzJVp1E3We68SwRBrdwUvB/G8OWL/ATfVkO4QJRAj7Nt+gTkR
w+CK9BlJV/9923R9GY1h2B2WWs6fUB6Mrss1wqRnnMDGEz1YfMOfolUdiirYq8oxjo3bjGzBwgnP
R9xMv1f4wTZ34TzaRyamM5Ay5MYDaIoAD7BaVhcAKrL3bm3UKq7II+6zKsvNnVsM7TseyxWXgWhy
LlOE5nEx1shKGsPS15G/mDYBr9qyS79d3I/KJIrlUbJVH8rVb52dcjwEQMjXto+4cLDinWhc3TM1
YEZ53oe9DOKl5v3swjYbjuXaD0FcjWWOEkM7MdomZ92lOdvmt8bNK85ZNB6/4vNlfzfaHKHJVUfl
9aJ7TrZwnMwilhPbT8pScD+VstdN2kO4D5Nae55MiqhFSH4tyvGMRae32MoL6zwc7FOdag5zRNQc
qZJoMSc7cVw9BmnlTNZVWzBHkfL2sjouldzqhLJv1hyi2XUb9AtQ4049uzQuyCeMfO+3g/9NjAYo
om0a6oIMepMVJ0zHGbI5TaRuiMTGJs4b5Vl7xQkAb582x5Ne2wXjwglxpbPKq7KvehtLcoWxdLwU
HoDvx60NEMohs81hEAn7lE4Z/vrgqNAi3kTA47KzFb8bTJ0p0VNuGj+ptlWebWM2L3FT1E55P06W
+Q1LR39M8j6omn3tLaz/geS5ZP0WvuJc8K1vVRDJfNd6FkF+lfmNRQrvgdVoqYwuifaljV8r1txV
bEHKm2OxNJObyBYUM+WpiTKuP88A343Ghd7TK/9xEuOwpBzbueJglr0VW5HZu2dt6dlV2ix9OaWj
F6CpUrQ6SoxmylZeMLWUgyj9toytYRjDxHdzMdwsmexuajS3dIz+ThReZ6S5h0nWzkcgX9kYt7Nq
FS4tkfNQCrDT1JOKbSfk6WxwRhsXVNMcCOvtkspbsozBeO+7Cirp6Au3vGh6WpgxhHL3HSaPaj2o
row+bsSPV+WQW18wlmjk1VagaMaZuvVdMjfSubMbjNdvy8bvHkvXkM1+I6p9oisv80Ryi3+2EHXY
SdYtuJ5reloxUaIuDqvdjoynYxRtDGTa1iiCtEUUq/Akf2AXLhFLs/lfumaZ8gupGlwh/Tl0pwT+
nkc7zvXqAK2oRTFNcQ/nCPOVjG7GZl4DCjgUWI5IwlZjDIVB3dl5nW372Vzap7pa1ikJvSUimloy
jyqQ5Yqvp4yEw40de96T7k7fOQisAhHFpkC2To4MiB8uVLH6BWty6gHbrs5bI7p0tbCPQKuth6aL
TJGY0zqe0zMVZE1BUN41rrdOcWcjjRb7aFG7cehJ9d7K3OKr7Qzuk150RPc769qzRaNrlpCykYq7
ZL8eSzDqL6pwm1SsmxCVzqLtZMZ+bq1P7P1hm1TDOH9xWtOQjP2Y01bWVXisT3qVALVE/a11Zz2f
uXWk+h1jisuKn/v2fba1thUvy+bUsdGiJX/mSGKBmDEeHjuzbMa4nPxxiUF+tO+CsNVXHkSENm6Y
CcehLeXHAnm3p0J42YFI1phRva1LYg/ln1fz1n+aJwgocddHFAkap6+pyOOjSm840EZNwFhZF7qQ
RXHm1HZONW2giB7jFbkgzRXlbHPlPMzFuY/3eZfQeepF2mqTTMCsW/tG18GKiZAYp4EHd60Dg9Hk
WAI5bpfyO6YHHPJo8pW101e7fJ1bZn0khoUwQHdfKbgEJrFIvtyXBO8NVkUoHsXl7JvfPZrneSy6
UoYwoaT6WsM08+NuGMhZl2EJb4ZhaNGnrUvrwTFM60skxWwlix7sb1pG7V3JhN8Sr7eni3DNuyAx
NBHIuT+ickw10msv8L2LwsQotbsXK3ltvBK/z3FlhYufBl02GwRoc72yOXXFJ1SB5Mc+sqpPqjQp
PShzzb29zrr5q5pEex+VLRVLFfnK3nmd53/OxCIZNIpNG61rx/xauJVzNQOymxNTGFhvbcGUfw/n
lnhwJHdiH7A987PviI6SVj7lhE5zr658JOEMEvVqu8LDeRPJFG2gvuyo9d9ZqnTP7WqqPjUeQl+p
UJ7/RLi1shqN3n9QAWqHO2Gu1UeKtuVXS3rrCMusnR4t2LM2ZYWNGMjHzV5A9xjBkOGD3n5dLfDf
sdbR8gF4aK0T9F58ZineRHaad61F9JTV5G6dWqazOrNrMEjScw99UORmLKt2pSYSjobYVdlw2rGx
5j320lpyamVe+G0RvXqaYJypuAlDvGQcTTk+CVA/uoccG8hkVX3/zVTsuinTynta2ZY/AEJvPxSe
sqk+FB4RRGa0bKBS9t2QBEVlzOnmWDhStUHJXVeDMkOKEPQD0SiMJmO3RH5/OgrD7rybZraCeXSK
Y2Tk6GP6gZ531YQaZTK5BYfQTEL0ZGmCKNiijXdejzU2wqQ57gddAg268SoSw4QDWwcsD12jyq6F
XBCERfXy3CyKxb5t3IA5tE2YWCZinr0jjVX0rZxRFOFhoL5Ldtf6rrhwKDLKVItSXnTOMk372jR0
FFu16S3J6E+dlYR4bdAbWVx/im3lB4/AOwZey5qNNiWbBmk9i6LyWVRas5PkdE4Q56lEdSkxXTOu
nZIsfzc5kdHFoXao20S554KnqByLqHwKW6rgquwf5smsit3YuouOdR2N4ki1Pv+ibRTA4edU+lbX
nqVjf2v8Y910Mj+XnPL3bSsmuBCC4D+FMt+OsYIdp2DJL4SrjdW6Q4IlgXWm1VjKtF+n+mHQAanq
uAQE8xlRxwAWyI+uW1S10SjVer6BKEidKILHvMX26HOuedILeoJnZ6viWs19F1tUGx/sZjbEIVJl
+Zl4iDzQyLoAkfKIogzM0VqxIdH1vssbp/1chG72flyX2T9VkRGb13QiwmQuyWiSTSnvImiqbkrq
vKftFqHC3cYLAVp9ttReuJy3VOo+473k3uVGUBVJz2kfxTlrX+7M2bLG2B2z8Tp3lgBFLYovVoyO
CRW2JvSMzwvpxVFsnn7XT2t121YdwVUTtuE7lhUvqQuz6rKdM7J7+FehfW9GhlGcV3bugP7VXXPK
K/yJnzGmS5XTYVktiQSE0i45oUsSUU5EcatHVrnLwglQIKbDXZnQifLO3HyyMY5qKrfliPTbO3aP
5rZt5FJyKkDP2g2ZZ6WO1zcOdazJuiZ8m1hK0LW88GroqJFeDeRs6AwiE3bw5mW682Zr/TI2oy4u
Iq3YBvNR2QdV+yJI5pOdStJmXvhk9J51zNlqWMJdrqtUBkv0HvEeizps0QSf16wHxzhHOmSCZWPw
UKmhKXG28GH+NfXQBXERoYETh7i0ibNitkdrb4bUAzjd+hxMZyPrjHqel1exMwSjOoWx4ZlsKd/t
lrK33o2uK997+ejeYHG74tY1IMedtPmynoF8cOk8OU3ZoTBqRKh1RUJ8GvSYqQNo2xynnUh+Wwso
F3G/gVylZB+Y9T4cMmmmfhN5x0aPLA6xlLRt/NxdKGwSa5q7yRfdXUAj7E/X7qcSVWMCIXZ26qxx
mNdAH+SWe1+lq8uvmOOBptwQ3znk+EJWV20zkmnaHAGkLn6wXFB6Q717yANV3DXOiT7nNUP7Bo71
FVQkHUT3h8E9Uproiz1vkyqpERfAagOzzGa9cTK1JJViK8sVzlmZVVHeIsg/r6Wad8KYov1Yl28J
KL8iYMdNgIY8wdNP4mov4ChMPg2PX9RgubPhkuag45+qOc6NEuU87RBPJ7QTOVLY8bQJDgSl2Y53
5D32EekUSqa/b3P+Co+hxwmGCrMySnQQcZ8PiratthY9hp4QqZsrcur2Xe/UxRtA21c61BC1kZs8
UUYQj3459KuraFRsdWrm6MXROJxZkb53mTebOPurDwTYBzq/Cx6HsPRln1jQn+xlHjVpJKcoHkU3
X9J2MN9oub+CgTnRTxEiAH+Dv+KpW/0T3q2teXHhUvNAamBR1oF8ard+eOdlPsTTDfO6weiXh98/
2mujSMfBs8D1ngwHTp//dFEKxDNQqbBON9HPSRsuzsGN2myvRNu8ASJ8dbGAsDsxzgFr/MI5MHA9
2wDMN6kr8g/dCHrXmSaV0FprrnDbyA42qoh7lC3Vh9bZhkRKu31LNvTXucmk/OkeXszN3DZyZ9YR
z7ugEkR8I5srYUj7r2MaTobrSDLT60ct5SU2M8D3eKU4kXIt6gTKLL9SuMVZdpvcr3RHOJ/LahKf
gdG8pZP8GqiBAT7J9OHujNrs8zcKB3JjQyqbtJHueFUEPbDJVQw09pHs0wYd3d/PoFevh96OD1Qa
HRX7BO/4aQYVHSR8Qw5IzZpyTSmdz4lnVP5+8uiOjSft3d9f7xUKKq/QA/kANiVg7z294p8uCCEz
N1dPNmlWy06cVytXSlrby67W2S9vhsXR90rRL2swsMGceaaN61TG5se2O4Vp3tbeRT1W9sff39er
MwsJMzTaUBz3X2rdjY3nFBlikikuytUXY4RBbqDnHP/+Kq+ONk7aALbBypAkP394MS6alMwGSLaR
lBeR0R4ra6ZVTNp1PXDMv7GXv7IpYefCRouaExXblzh44fe9NxGjpzifRuf2OOo9fUaPMhYwLzPT
3t0WDO30V5/yZG6AhB/CPIgl2y/1SLe+slzCyCZVTZc9BV5ZfYADtd501rKdry782zce89e96ccV
oVBH4KmRj36xD4p6iYZiFW0aeLpEbddz37kyopYVbkFSAOtOGsn0XldNHc0KwDTUQFJ+/25/AUKd
7gFZVB/ALFDIlyhrPUxuWa4GE9sMfDSrtvCick/EtokCeCNzex+aXZiUvRz/qnYcV4aUwZAj6MAN
vJhV9LUcnZUKAXKstQ+j7vMUZIiKu3XGAGpy39IB/2UWn64HPwvvefapX8ImTtA1X7e6xeDGLh9D
4XdyF5DXfN0QVe0Texvess74ZR5zxRPT+OSDAqTqpabCUkd05QB2w1yZMJ0LfHWcBGiRAq+dS7AG
wQ2AhuCNLeGXw/V0UZDvAQJMQGtfmm4X49SEqL616diFTRxFG1RIWolAA+VbIcprz3c6vrnKCUDw
q7K6Ybu0LZq0CEzZx55R9/UBfTArjJ3N1GdE8tWXhsE9+/2c/bEwngHaeEZ0g0HNs1DRB3oxddoJ
ZAf4nC41oInda/JKilQRtt+ynB3U0BCl/UDxrUz7Lg8/AkFuaP9MWX4lgEXRIwBjlQoAFg9CWFkY
S5sO5P9hN4EddYoR6Qv8wvUl9nQm4WdtGnZtczCobqVAjXG5jyjGiG2djr8fk9dmNwVO4PWEc6dj
+PkenUe9rl3S7rSb+zXxVin2iyHcS8TpKkSuyrdosL8qmPAOOA1PJDc4DPz1/IKdX9OarHWXZrNL
HdjMtluCi3y5zHCpOgarv+l0WIXzWRt2cFOaTX3r29OQxfWwuXedAuf+14ccOU22b06qCIWa03T9
6YyedNdPqsm6FKvbOo1U2x0ohIgUBS5rHwA/eGP/fmWlWQh74ESB6w9EphfxFuUDp8nNmSEvneIw
Dvqrt/p5GiKNs//9y/3lmCecgwZPnoWCG+j/F1fa3Ey4uU37oiRYVrFvFs4TknhvKRn+ehac5g9y
W7xS95QVPB/AfMacBYOvPq2aztwDuUFB2nGMi3CTaCt6ACb6LHDOyRjekqH6NZ08MUPA47KTwAhD
3/P5pbE5j9pgdvrUoTUIILYCJBEEYqcRrprSbnT9c93OY2oL4hxXR91R9KP6RIb0lrPur28VB0QH
DLvlWaykl0La1UwaaQKQQA8gzA7GMi9/RpB0bmft9eMbM/bVaxFXksVTgUfK8flTkwyHQJ65Vtib
OpaLg7KuVW7xsq5V+vsp9Nql4FFGOIZboIBfCqk1o9e1W+j1qbkqd8cUk+d2Vr+vrL58Y3f+dbKe
ViFsSwSDUaZ8uRPRu3CAnEa8yqXaVEyZFoymUHmXvzF6v7BHmDMIx1sMH5ZfnAfPRw+CWD+7Y4ld
1LB+UNp/Z0B42G1TqVLPx2R6c6gHBScwQG/01RtL8rXx5BGpfZzUfThwn19ctaazio2nnA0Z7Qda
Juegg4pDNWzdG5f69Zj9Yf2HPTnrn1jixXNCNLA64CpDGpSe3svO9G9XIqfUDLIOoAs5kkfvKxre
qHW8uiYDGln/dd0XyH/b74VZ4aMKpIs9Ye6n/LyuQ2tvN53aN1hO7lA0HM7rMoo4YfTwsLlD+Nhg
TP3Wzv7KYJPoIQBETEgx5CVpZnNzlIWrZsDnY/QTQOHmRVDDxu2H6C123CuzlynL9EWc2efVvhjs
GgcEQX4+pCtdzh3VJn3ZUm/+8pdX40ls4cQV5ULUXZ7PHsRGLc7Hfkgx5mrOumkVKfZ0drw01vLG
KfVrYACfmIyG7A3SGFvs80u1SOTlYW+zSno5pKHEiDNXTvO0sKjicEEQ541l+eoF8Xk2eQYbjvGL
Y1iEiwVAIxho+6DbOEOg3snK+057HwKAV8k3Vsdrc4PNExEx1GLAGb84G7FcFhi9tApJhNxJisYz
Y/QLzWRlUN9YEa/NDQ+vVsiFnA6I/T4fSvDLwSIjLDEGRvvOmrH52kV+CY/r97PjtesQVZM3INLi
Ix32/DqYwHWiqnK0dnUYplGmb+BivGWO9tq4/bDCZFkFcApfXGQkoTXybB7SWUTowlK93+fBuO28
hnX+++d5ZQPDr+tkTEFowYO92EiU5elpWDos31zn5O2Lpl5WKEAnU7FcIzDvJ2Mx/WUNSKY9VCLq
i6cKbPDSngw/LdFN5axSqyZzj4Z5OMAUue1WZb1x4L0ykuwDZnjySyZ+eqkQYEEkbOaoUWlY4u0x
V/jYlTCFkzmkC/b7kXxlZjCMCAEFJzkCOITPZ4Y6sbyJn1QqcWy5pS0UxK72pjfm+SsrmGPNIjCh
ahp5Lw08/QaNr2VzmeeyWtNStOLQ0AzDUIE+HKXk/0MYBAeUcjDysWyGL0mndqYcS66jTlsByXs0
lyDuG8LAshbLv4oO//Ft+X/5U3v7ryRR/fM/+fe3tltpUAv94p//PHZPzYMenp709WP3n6ev/veP
Pv/iP6+Lb0Or2j/1y5969iV+/7+vv3vUj8/+kTa60Ovd+DSs90+KwuOPC3Cnp5/83374t6cfv+Xd
2j39449v7djo02+jwdD88e+Pzr//44+QVfUfP//6f39281jztf3j0D797VzJx+a7evm1p0el//GH
4f/dZrdBJtomswuRkv/jb/PTj0+Cv7OfnxYwfGqIjqfqZ9MOWvzjD9/+O30DOP9ISbBZEfD98TfV
jj8+svjIRbmbiNNHxQsV1v+6vWfv6X/e29+asb5ti0arf/zxQ1j/f3J+ckZUh6n1Ukc/UVo5V55P
fdzSEMgaGzcpgkLdqTKyzlFhegcsuEgRxMzOqaVxCIwbDejO8M5AdRQ3ZSbti6IE4Gah84Zpn3jI
zQrGUSFuwhn2Of386m6xgtufBvffd//z3TrPY9N/3S3jwjKFjo1u+unzn3LROeyysjUaJ0EYUX3I
yEADODhD+K5zWh/8nIvXKSWLcxu9CzoCwPDvBVBBDAOC0jqH5IFhJ+oL9b4ExXlwoEABm5a6paAz
liL2CugFMXW7J9RR9I0JVP2m7CHldatbCWrO5XYnfBsiVbt5D3Su4aW5Ec15OENYqieGnX1Xeeif
IoDoSWfZci9QHishBhvVLdA5Mylk0NlJQwv1SwSP7a0owXqebJ5GiP9tQizsIU4E2heHgp7lBlyt
h3PXglmDAnAlqna6moBkqoOYAY2JrggcuJn4axe5DWpYDWKGLBLQoMmbAtwCP5BKcxVWCtbOvit6
SLBApT1Q8q7zlvTtD9Xg5zMQ6iS6VXRXzYDywos7piWrMCDwrGRwgM/qJpPnZuudwE1hM8RD4YkL
0+6y92DsPU3mnOUHOeZ/uthkOgkm19aQlHK4DiBiw8nI+8CIZ8dcP5i9oz9kddcVyZhVM6C2TIn7
CRzPHYDsEWP3bQWURkDTJXQo4I7NzlJ+2Ur41sDLJYL4CPaFsadn0PtMGPF93PxqSiiiYgJlzk2Y
jKte5U4tS3e3zVqnmdGNPfLEa7XAZBDvgmbOPo2OVSZ0xOt7XQTd42jyGKW3QQHdom48NEsuAIrV
ofFZ2ONwWK1QfVeEETEoekSyx7Ye1t20ARWhamjcwnnrjm29yiKOtFXc/X6Jnfa3n1itPyYQwZjj
k2bS+OABny8xA1LkkJmGlVA2KM6GIMNTKygZEkeGWZEs+YCMxwwWOzYaP0wbK4+wyBnde2qE0ksM
w499hTmhO0y3RVAGMFoc0wL8kaPTKEOnP8KFimgVArb1YiiR5XW0dpRv+y1DG2u2uvV6zNpDJ5ph
jgcUya3YdAkGFzXmyWxNV2um0J7w5OjyJUMDSFlR+hDQHx6bxhg/yKnd9L6qkA1tQc5fN3ibwij0
q/JB48QAYyhbh8QxkbCAZZq3FQ+1Qk9wZ2O9AvQfW53bwTfP1ha9BiyoHVNhoans+hJVYXUNddDz
saK0u5vNWExq+rO4aOcZSEmxaFntNun2V6I+QQlHiDm3he0fDRUuuwbQiDj01Z099iakrk3sTcrn
ezojwUd/rT0FyNkTD0O4QLsICuPSbPMRrT+vO5boQn72e7lcoYwm7+0tCt/KaV7ZO07d/oiYn/Tb
f9mqkfYGydXSNnBwJlexDrBeCQZvejwJ4Ck4PsZkIBRbMtE3+uU/+iEvNwGq3dQ16HTifvYiuwGc
FwIHKu1E2R3Wt0a3fC4paV0Onn2pwkmegxrvz3DiqFl4IsEAuAO5O4prI0KPMOqYKrMy3zJk+2H3
8eK2EB4/eduTtZLvvYjmrcVtl1DCrETYBVMDN5jOyk7Bry6CMd7Kk7Za5/iJBVwzbqh7xYGRy/d5
m+mkFVDlfGcyz0YU+nbAmcwLo0AUEmGa/AoQ+VKj9O98Izzok155bxl8/Kjtvbx37px648nlg7T4
+UJeRxd6s4BUkBlueeU35brA+7LX5pBVAIgzIrykLIfokylrQydlNRyrrvsT5jesjsoT1O6DeQzK
GL8Fmz/r2jy6p8IWUOYup2ZqFzer2fcXtAxssZtnTpg4a5ASgrc6pmuxqRuIvj346RWEOOP4ETDb
mlgI4KYzOm4sl87sLtthXb/bJlRhgERw+NRgHMtsPm7+YAAg9YPina19WhFmFQ3HmnX9ebasrUyK
sluux01y0NfjcumUbnbv4Ul7UzcFM9dcwTUPdOyBlF+C5YelZsxReEnZ2S0TIoRir7DcOQwVO5UL
rOiTrUPxILPS+lQXKHXHhS2mKTEoK9y7lWqTYPCWc7mt/pWpi/e9X+vHAELMzlqVv8t+nBtkx2J7
I2997UwHTcJ2jHLMKfp5kZ6MpdtUFv+BTS2yd4DAXMhSUKyHRk6p0riAQDaCJsUxetmXG0atJrWi
Kt/6s2Ic272sTYiQVrkXvcDPtXbheUvgyl23vtX3dE738mLWoSrHcX1qYpgIsj6fdSqfVgCfJsfH
VFcf+94JLw0Q2E7uWvum9P09s8k5A1mNc4Dw82To+8/9VM0XUTiXZzYVTuab6yTaAKfaoBV9DhG0
v6RqDBg8L/cWbKL3/5+581qSG0mz9Ast2qAc4hYidOpkJskbWAoSWguH4+n3C3bbTLF6p2vrbszK
2qqtkozICMDhfv5zvtOrTVwR0XCiIdc/dlmhxf4QiG8laU/c2k62J6hXHzDZ/BW3499XqutMFSsG
AiB7ZswSv/+CWp4nHgopv6BRmvdtZ3hh227ylfSYfxnq0o2Ntl95ZEX4Fxd/zWPHIaWKUkzIfHY+
dR5rf3Wv/0lT5KHNm/LR+FmjgG9AMvr9TXVenTS6Uxuh0djFPVC0JdbUMIeGC8PAM6pDPjR+MHlf
HfxtbPhP6yz9v6UY/XoP+Oeu4B9wNVeTwe/vIc9J/QE9JZbUyQ+R285h8Rdjh99++4sR96+Wtd8u
MpsLy8WTw5PCvx5cfn+pdVSFVumw7cZ0re6X2vVf+MXYfxOC2EOP0r7nlASWIQTD7n40m/F761rp
CzNlknzJao7BIoR2hkGeTwFZHOO9bOeDv01pHvSVvTjBppgc4IvY9gXgjSYgsFkW+5o188Z02BEN
1mh3waB8SkXKdnhrCBpUgUEt0MlN/dWLbav4i1Gk+F0/+PUBM5NlMstIg+jTnyU5DnEksZpeDyW7
nqhZ6TlibNlcZOZt+HttO5apKx+HtvKOW5EWUzBK+669Wj4iuon4cVEMNzWzbRE1XqOe+krL08BR
hvaeynwEQEIoDH/Ecz3AuQyqbiFBqGpveOvtzXth3yB2i5a2U2BUJZttQQZeMuk1YqIMdnANaEc2
onpYEFq6s+qt+5Qwbj51v86/pVSMfq2Qcc4Wk8t3OdnsqjvMQZeyN52WXAjZaOIoLSCIrDwa28Ts
u25cMCSm9602l+prR/ofg3L7hVPaYuy7bGz3tlHwSnoC1Ho0839e0n9L1vgfxYrfBI7/KH78b5Q1
2Mn8B1mDC/bjx296Bj//Tz3D/4ewr4oF43f/2oh3vfn+pWeIf2A9ZPPO2AiVmwEJa+O/BA1h/OOq
+tPuxwEV8OD1ufAvQcNG0MDoCrTLsWDHX8GVf0PQ+PNN4uK3wa6KNnAd61IR9fvSUPYiGZKu0QMn
69fysDL3e7FLGjwhWo2Xspz1vypP/LdXpIAVluIv/Bjr358bBPRa6ybicNfepqEJSfmSadykNPSw
XYeh2wkz3/7ikPZvD6HradlDueGruP7z58l12wuCczqJs9UBCUN4SpF4IkFSWMTMcTmt5IBix3UY
Z4GkSb9iXAGnoVL752oN1bvszKUNU6jRrz6sGO+ft81vYuAfZZrfhWk+dUElxzV/jgDB/P7XEfMP
Ko3Fncz8wBpYGRWjyqUZHRUl2+jcCQI+5M8q6UWNaAno/OEq/X/oQ3/yE/LKYAS4hgzsZghEOPh+
//bzGQBbNmgtEQ9BS1cLB38PkmNjpWmzWT/mrY5JPnfM4W4mNmqcWbLYfhNh5sA7pD2xPNXPefUo
jHLS/kJl/pO/5te7u8Ia8d5xk1xPOr+/O5vTRC2dtg3gTqxmoDHpuR/scWWLCpEjGKj1dQ/aoHlN
JJxBOXuSxO1PEDNcS2Wtjd9nMeUP9dyU2k025inEe0fz/0oMpyj9d5ntOmLG6M4hDImRMjeUgN/f
aO3ljr8KPoxCUHaZpwnoB8sszmVZ6QdXHz7bqthi+hOGlwxawXvfFOSYbZ6Bd4NHdFMVqfgGUMfO
A6NZxgdtda2wUFVpBrM30FSMGiC+WgS3sqjLM0NF4yKMt3nwFQcRiYvdL1WZ7fuUsFu0etq03Uvl
V+uD7efG+5YQIzp0JFEhbXXz0JT3qCkNgT6/tayHwq83M7YGArdNULdeYQZmnsHICqZ0WJdddT09
3GeOzNd96jZNQXCfJoloYnEjd75MxKOe2Ot3Bl/U6r27MJWqaKDyajzOlTbtFiXqZj8tXVGCK9Jc
5sSGe/XKgj4LtW1qh+MwY8W5U0uTqOMGTjAhejNpPFM5QhSh4y5UPjaTXN9SNyNuBrCRmwFcvJ1f
VC42fCFbWcYcSvkbt+66GVn0hR1H0tXmwzCSUqaLQtRhQSbixt5ce7hpcqbngUnulG6stbqGgkon
lQiBJSgFfYC6E00tMa59769TGrSb2cK8WfJi3StN199TRyRoSubGDwISnjFtd8McCJn2py5JDXs3
bU1WPS/jNJ5pxbAQ2sqsUHczAjMJ4ravXrBRj17kA1D4rMjhEsoarCykvWYlK+Zv7ruOF7EK3K7w
IFDa1Xrv2BPr9Jbo4qwt0/VQrGUm7A+PLifuWk//8OggKHeMw5MbL/XsnaPQTMjzLZYdM032Ivhn
W7jNclriVdE/b29ayjVozmyVprXBI1jM2cOGQ+cTIr4kY5s7wbCNsGbG2jAeEEWm4cQBTrKzKYS/
EptZ2iu5qM38HbVJRkhioL8XVEwOQW9OzavGyrIcEitznjosIOtRaIuHW65O5QMhP7rQlpVcAbFq
PxdxMyztsRddt9fKyTihpL0BcUKWdgAbvG3wQcyPzkmGHZzx4lMVQvQBqDeWqsFSqxGLuenjvG5m
4lXOWXbT9mlUAEP6eRr3Vm4uH6I1ixt9KPRnlygfhRu+2fAetnU6THKwbqdE1McU1uGrGKDoYBEl
3pYbTChXG0l4nNod00R+f7Waii/eS+MUjhmwEK2l7KhEFaCDx+batbvJ2FF6iQDI8Zl1XI7Gx5Z6
A0yoPDFfjSZDSjXKhlxeuxTDYRBihpXEc4JzqfsDZkXxrBW2/xP7iFDhxJ+H0zBW9XPbMfwOcE7k
J2NYtVDRExrZjYV6sI3dE6FvVQXAB4pXelJKsCzekmKgMAHvGHzdJjJ9meqESMgyQVBn/dqk2k6u
msWTvRXiPV8VceLVXEO80ESE58Y9QttpL23rOLDzdNGeO2GyqoASJJrVTmUx7ZyC0NgOubHbqd7Q
frSeP9z0FMLGs9F1K0iFJDvh1ssgP+Hp+NmOG7m6hANDqK5BoaCUqP/rkHrAbNyWk2s+bI866KTQ
KDz7XKbXw3sxatmNmrTZPwM0KkNjqQwIMNPqoInpAwbEfKRmXufJpevbXelrLk81UoNfO4toGmTV
1LqhvwBYxdyn915j5Ht6APUygKUyxouYzAckgSm6suUP7uiRk0PIfOn9rs3DXJE0C7JW23b+YC4G
2ofJzLAvvEORpW4ZztKmQW3u1V7vKzFd2rSyj1ajkyPLWrMLGhiIYVY18xNP/urdQ/e8KYyBbGe9
JsnDZGxk7SzfA9nVb2b/WBM5Gg7aNs8PyiI9HepUIJ3F4nvleZmaLF7Uut1rDaIqvXT5Fng6MDsw
gmj887h9t9LRnoOmhW21+e716UNCwHsoUcu1h5orvTvSKb35Bx7IdDwu3Ap1JEcSaj1XLPd2ad+O
rlmi7DkyXkxdRoWTaaFZFnOkjWI8rZW4Xzx5hOH53CaeeSkXpXZ0Su7N0tz3rvHB8fCx0/0fo9E9
Gq0fO6X5rtL0btjkzt6A7miTfRTD2N/Z1mAQ3oU4AB8BIoTIjKeqc24mToy7MV8CsYIYX+uefysh
2vVuYxGiRCgzuJu/JNJfdz1jRpRivzgsDNsj5o3WkSedG2lpXvxIOiOLbVoS9lyD8DUcOb0vdr+e
F17C5enTOvHg8TnC7O1f2gKNP5p07YA1fR2hEnpOFQhravLTQHBahUNFq/lcwF8NCIN04dCacxXY
5fxW9NuOzLue3zh1OcvI0GBturkcKtipJuLmmybWeQ69xNOeOsCLO9bnLD3mxdUPXll1JQ4JIBTv
hn52gRGDk9tzq7OomkVn8AmXRG22fk4em96C2kWQXzJ+STtm5EaSnupmhEG1TuKyQEzducDBxj1b
DYkbYRVZaOVyvaX5ypeB58/wsizVrXG+6FvH0EEvFogZSz/GmPaXg+ENAn27Z/uuCPO7aDmoR6Fa
XaUH+rRtj0XCZ84yKCwjpApSfOtnN/NjoA9ZuPX6ZsDVSa/kNPZRX7hn+0uhdBCOjUbZRjAsjRMV
qu7uNxagHRAK1cTLmFafXsr4is/IjdWA0hThqhMkitu8eHbZ26PWyHq0Q2Xhq997UrMfXI3+narw
y5+dkWpf+rnL57is8uY4UrdL05JdDmHpIgf6aWl+WRl1fM1Mu55PPfTxJiym3G4ZgloJT45FyX2m
twAnmwUG4HJNLef9wGCpbrIDT5PqztP89dts1t0jmKXhpGrde1j4z4yhjNfFK8aTW9rmTWtV6Qsg
4Jo0nTkZ3wlliDMkDP+QJpXxk95y90s6X+09bTJ/8MmKbxMdNWe+OK4Yfr1kiOrBRILOKzG8On1r
lIEDKwKvGNwO1Qzvq9mupLwYo5XWTOOMCWYtKLsaMyIASDuubM0CbppWxvcOimXgDaV/MvrWJf2N
b/FUSqtpdqW9QHAroXJubbbyfa/ryanHZT/3soxk1y6Yrrv8tXDZ+W2d4510LGoGSMeVb3L2LbWz
NTGzuTJKeVkc65ynxXKqE0TmZIMhk+iS/ikdVg/udCcmFH1MrILaYG9TImbtkretYZ2lqtrHuRLQ
wFRqLUe5rmnca513L8VkPJeZaM71ZPS3yu3UvepqGymqavxdKVsCJQZiyaavR00teHYtMwtHX64P
Pk+NPZ5KLYnBImx3mdVMgd4VzMiA77c80UT/2Zh2ciF/bJyHQRu/WJzVIQrZaPiwWW9M2ab3hAvO
aTHeueDKL50CJxpxADilrnZsiqH8ivlevolkbr+A3ZT7qnIeiNDv2cSpQM/acW/Dxgtwa1eXYRZj
2OnACzI8bTujN+abTavdSGxmwQOtkru2qsWuGvwpLnSNA2Nfd8+W5Izeela1Vw2zWdMDTJnnpbGX
qru4VWfEfjrNt37pNiG8wexsutUQTr3nBYa1jndWWSZH6cy0Gc5SndXYTScQCNozWy4jGkSjQfzK
GAmSlu/43vuhiPoscyMFBu1FpT09OVa3nSWoSUZ24h1MRc0+ZMat6ddLXJf5si8T60dvDy0xYPJT
cZ7YybnXNpha2egHTabMO61W7TNs1eamRpxdeUIxV18zMN4dVaTBNpdyRyHQdFYdYyEAUOpQupqI
Om1W59puxmcoeD99yTi4lj5cEQph2gAwAWOm/Jp3mWWyhyxU7St90tjuZw1Yt6a91Fn9qRKSn+y9
m7PtADdzIbVAIOqt76WVqBCsT8q6M4637iq0oK2uOB/dycPMKgBSNew8ko2T+uIUfMV5uR/tcnuY
vcl8du2sOKz90uwq2ZMJ75rev5mLcUPiHihVKXquA2sodjh5uw+fneEPlwFsADWB50ySmMd6TLQb
NM5yj2fa++IDCwBTS1PRWau6Oc6W6sWDLcQMStRBUjU5HBBojEZLzhmD7mmivWFhWO9wtDIWHv0V
w1QOLjK9aMMirrtiPc77dbsknWPs5JQ+8Z1glrYg7cMQG3ezL1+AxTahUmt1XJV+P9L5F1tQvzjG
NIqJibuH4QmvP59q2CYdlwhcSBURTGJ5qdWya2TOclRyjDF4tjzn+LPJo7T50WN/wYGO0V7lkJav
Z/loTZ2ArrL42auea/dVmm87zfR+4Ew2T3zbRuzxaDn68GlwBKh46KdbVa3yzFrA0U1q9RP7te0A
wLgKM9PkWbrmF3MWSsEJsL06THx3jv2+UvsF/Hag+zzeU27vA9JXcoW7fqtdCS4DpOtrXbgw8xSx
fAHIjyz9Nu+Y9LGOlP776HtP5gKBA6fNgJRvMEQwqnbnmOqgcQMFjbStywps4ZMUnXyVNVz2YE3X
9ehJTAJqa+6rgmEhQYPSfaJCrtstk1vPAckWNjUiSw7AOL9i69h2o23NHMbEDHkuTeu4XwCWkoNw
5iNoGhCD9Txjzimnha+w37I2QMvmRgKIeeUIsPnQq+Y9mWgzXFfvs1dTceYP1nfuyHDpmPSzuAEP
VsCzHgb7awrn4+Qs7XKrQYd5K6Ey3uM3IPqRSNUDuhZvNjbwKXS8obtZMG+9Vbbe3TuFXpx6W7Nv
BrOx7u2Rqmm95XghYZ4+cKAUJ/qUMBw3c3ciAwGvNdUyA5Z7NZ+0xpM3Uz6sDxQDDbd97vN/a9xJ
MIKtp6lecXQoW34f7MV4r+VUR5in5mEvGlkCbRtLdfDBMFrBiOJ1FI478j+cBEarlzFgZudL5276
J0PeLfZnT31CZh33EnDHbnBbCVosM6oz8yGmhNrc7QFQsgXxkxLKOGKqMUXXmDxujnXNewgytfUF
9zqZkKQVbDq3yX9tt8rIQxc8y49FG+m9nZO+fxi7qnixNl4pKrplfkiwvZzWwUUILcvhI+lX/8DY
0vrathLObyM+tbxqTrbC/KGRqXhm2/5UEfi99AUnWmbl24NkxPWaOWxls26dD7quZ++l7ZU/ug60
dWY6bLOGad9W+nha6s0H3ol1TU1l9+wtvfegu4SXCy6ag1/oeiSLErRiVyw09U7mvlWp9mjK5mFV
uNxtMT/McKk+qnFNQ6tu5U25yG+GDuGQBxbAzKBdte6dwBxDfFakIWzLNp0iTkkMT/V8TQ71rHVf
10H0kG1K7Zw6wM2vH3gXzHp6UxujGzmV1vRBXhTOyWpWCdSprhFy2MXau8SruN6nFWMLpXHeYVKg
mh67SpUgtqEVarttWNd9ZypYR9QvxL0hi5subZ9qK1nbj2xa7YUpoyka4yGt3UWh6ozN3VJWIoml
uI4p10E3TsY89OzOiZN7uE9XacepUa7ZC4xjbHOG0+nvht85agfEaf4O+m4ud8vQ+/tkmkFkl+5m
nkna2g9LOSAveapGO2PiRPUMiDgg+WngQmbPD9bgptkOBY/dMRYlsHmiX0DRm0OpPMg2iT8dmw3B
5dKZKVJaqyULoKEezF+EbUCLisnjlHUFrO558il4ntKf71lOm/Ktn5h/w9h18iK4XrTiq8w4Ct1S
Pl85P1Hgym7gfSwTliGmkSyeVLbCptlZNVvuAF9XZ9zZTpVYLCzLWOyYWJafC37AZ5MDAT6Qan5k
Dr8mZ9eW1ctUD9ULpydKrKkOs79vQ+nM+xyszXarU0mf73PKy2IhpH07c5dxPC9MQX5ipY3+2gO0
3aTgocZjjZZIXAYD2v1ggiU7uSbBXHB/JtQ3u6kvDXYvBf8ru2432woqGdTMnK3mkj7APHOhf85o
xFxaOTzbBg7RTwyLDDNp5nPEF4bxU7WnaJI1PTPMiqoHs0M5pON26mP6a2USTJpttbeGvjYV3+cA
SXBDmCwPFj4GbHamyc8328b3OtY+85Nt7Nf7ZVu4vWG42ctjlpuTebeO0JoDl20nzCKkvOek4/Lc
GYuutqCTI873cpuMCQhzBkHPTQZkvGwZ2EzQqLsFi2Y4+q5Nr+pIYWrrjVOM7hamhju/MvCQh6XM
KvHogLvDhCfgMltAM5jtZ9xWT6KxvBt25dkNLBl2ida81hkue0ZPIX4Agb+S3acbFmkpS+B2GDYD
wytxQ1SyQEVf/LpJaH8rtzmq1invwokdWER5pXQfNiu/1onhcnOO1pJbiBqdJe9TkWp8Mk0/BbWz
gTBzioly2ZVNG4pT0azPgGdddskb9ESYoYoHCFSt1TluuP+mCGQYa8badp+ZPRjQ6jlwf5NDkt2P
ltV8Tm41vzim9NHAu/HOBvY5Bmbr4sAS20ofRFOvcj9b5D8PwsH2eoQeSGNCOwzotNlgw41cpBgv
I9CxIGNbdU+VhRIhieXqxWL//qrMdbslCOjXYdd3vsUDtRVfhK70Khz8FSsTm2X3bevxBGgo5Tyl
18ZzIKSTuXzNsWSyoa9BtPxkoo9kb2TuXB4YLrPlR39u6h0yzOhfUp63e18MWRfkuOeoume9e1sW
H8OjpSUeV7wSeQwBi6vPKk15GsgNfwW+Ozx7qTXdgoJPmd8DNUL/BZETTewf08M0ia08b6rUwZp0
ae5FLezCKsptym/gutaWua9XnY2Vphnmvejd2jorGJJgYR1hVkfNBI0daksPHEpP0jUhoT5pKqSk
wz+vzLrNO09pLGxTOVZhpSZxmvPJqk8QxkUTc1bj4pYF+/3IEbP+PRfXbSfwbvkEkhE7ctbO3BU6
B3fuubnWjmpcWOpl5bKlUBDgvTaH2tRxBHfiMXNAA/sJWOPDhmPkdvQm37zD662bCBIGWytQxzXo
dhi33JrclbRddhrHQPPX9a57afZjhaXrgF+xmltSSqYVdQtTTm802hTi5tB+H4W0xqCXjtEGyThV
T+i53lveT+V3ZfbZipPNql5MNp0dN2tpvWw6WkAwN6uOuO7W+L2ndbnzuP3AODbu+kpFBOyj0Udc
AfkmGw7WI7iQwK1JwscZEGYgkmlS1HAcU/3WBrv+niwIz/XUc4POcKe9KDNWnSo2KTqw2Qvbbl7R
r7XIspMGpVtZ3a70qMFOi16rL8wwVRf5WLZubb/nV5srXd/LadCYbyb0HMK7SK0opwE544o3kumo
m+Yo9yDYrHWviw2CJQZnpisLDNUqbiWo27Be8IfHFb8OJRNqq9x4rs3+Dgwwax4P4TlC51iTHQec
urlQLCIvIxYIzonu5G5fHbtuP+hbFGPEY9xUZyjW5fowgvNle1pLswfqtykZDV7bf5GT27VhX7fM
OZRWeMvjrymWqo26PurwJC3wsZnx3o7Sv10Kj4jGuJpQBnSekUxt/S59KovFNA/XxTN2uNncQMtm
/6W0qYHhPOpNj36ObgJzVzYtVajpj9E389ACWcZNl9v+MVuQi4IN1NiLEODyomGmmAEGWi3QuUm5
Y2DsbXlJetPvdh11VnuheYj8Eyp/c1gwV6z7DCRdC1OwuWAkbJJz6fm18zm7Y6buCx/UxO3gTNy8
ol43QgDr0nMHIpTg4SxdrHYQBhglcn4mJiv8KdmiHuTkyBdUDz+HVksnxmda+dJZva7Oci3N5Ju5
OVvvByZ4xKM1GsP0pud6ub2YyXV34BnS9WJRLr4LOR/Y95OdFDAhMwN6oDH5c+i0OMYiFKA8orYD
3WdJep4ZDFHy7IgVNed4KTsg/WHt8qR4t7cs38gKy6Ge71Hli/Gh7nMTz8nWuvHY+9a60/EVi9C7
lorfzZoGWrhJ88hbdEpHDPNxTptyNyANvrpVuX2kuZ7ciK2F3ZYIcSZcs73aos3ZYY/jo5tumJ2V
JwKRUpdkTY53KNku3cGSHyKzM/QuapLNvbCZ45XMjt5lprLuk20500dZuymXj5+7ez3L+nvm2NUP
7KjLT9j/a85dpRL8yEv/iFuy8M9yrr2z0/XOEGmllDmRBd8PZZqoV1df88NYdNjewbRFlMK731fb
T76NhIS/aGx9I3fiUnDLDOKRloofdV572H4s17xZVDEd3aXR77IrmuqQ4V0wTzKB1RdUbTdEeVtM
BxYDceBYBcMfqaR9p6DCYQGfpbZSkGI1PIf67M3a7OKgVSsKgCf9M4VW60ng3ggdCjhOCmN1kK6l
e5v5nRk7aiITBuw6KSMb1IvGICQx9nWVbU9ZDrScOVajX6nsCFzeZq+HCoXwzZzGDHecX95xB4Fl
h8nIptLNxvlDWj59Sx6jKIbeS3EB0eOYIcUhG3m3MsdHl3LS3S3+ta+zda/wX/TWK+1zZLQqUtUE
mKCWNDD7pH7aRJX9ZJbNYmcsnNiyWteLEEmZjDHpWzPMlmySwGFLO2Zf25zk1FljBOAtw4o2A6Dl
UiZykCdH5csqADQ/f3M2o4rmfh4u5ralR6OtGI4ZyStpooZnj0i0InRpFRExHuXhVUnjJ20wxW03
L19cYSgehS3NuyhaF+an6m4lGLmGmj3kj+0kReQCNIUB6TLuGxL4kNOKScKxtPk5U7b3pirZXgws
FveIqVz4m+ybnS4GPVoFRVSFn+YmVRn4XkLeGiUHfmsmR8or8HUmiyZ3rtM5beTXep+919aonRi8
hd4ygDbVinzYZ5scJ/wRGn4ybKFOAL+UVr9VPOmrV19wkuAXw8IOyZZJ4sHkM2NazUH/3p6VkkEn
ZHsD5dg/ckCuXpg41NFUUkS1ak3GnD7xcmpQpO+fQQ+339d84SkmQQZ9kZ3n3uZbob75XW/GuB1B
EyPQvzYGxNU5mXik5u2AYGGVep7tZomQhaW2OoNpKW9VYzopfaqk+qTW/dRcczmIBiB/dLUIhf8H
cq/iq8b6TBcMuuhsT2bMx44tGsQWe7aUSpwiR5QaKbUOK0828X+2yPzuzcHaQTM4lnYqBfHnWvgI
f7d2DKyXOvQO1tziSkkGRCHOWzIvH1KYzNv02r0rpMnO8j+/7O8mqV8vS4oNWzAWVXZuv7yNf7AE
NXNOIYKaGGg3GpmamoqUJKrQvFlSSb6ANW8W7y9e09Cvdp//9onyqlfzO9lYeiEh29h/hvYMo+NP
dcX0eVrsq5pZtDpzKJ3FK8BBNA07OtHm5zWZGOIa7KkxQ3jFgaE/J76lvKJWMqq/3lU1+gsHKEo0
jo07rt2rMCehHR0NxZyuN4jI4p1xM3voTtjFz7qsaK1oFw+XitAb9geqMKYP14fGvptx8uLkbqG8
HkTVNg8FsoYW9tVm3S5GN3/xOOXKEIJgbT1AvDewAelzNx3oElnmeCqkUnF55aVGBhlVPDocjPp3
X9lXBwnUXFZRbjqkMthCz34+M0Hti0k76okqyRRJCU/ddZbtKHDnP65WQYlHyVnhXa6SZ122emiw
bK2ojWdzGfapbdkRrNiNbaFWJyMaHNGhiB4zQxy9XF+ySI2NOjqVzplthSzB6jn03ckoHYzQbMqs
V5KYNNFB69F+1I0HTA54hevumVjl35yqMcU+LxZviu3EUB8V7HM91IZ17oNyWUcdbNWKMaDP6J+c
OpRoDpot9dYa6pgW6oU198cKZk7JaaZEOPbdYTj7W8ljxqNeo8JBNGB4Sd1WwZvt/IHzmJY3e8I8
GOZa4Ah1XDj4zBEbsgpZwCh9lm9sM9hfq3k42XQs+Lt+Vdux85W+7n/dHH/LZvrc4m+o/xyI/c1j
+v/nRN3/aK/Z1PHPf9X/QhPqFS3yP5tQ9/n78FZNb8MffajXP/KvXK34h2W5v7gBusvw9ZcL/L+M
qPijgfM7gC1YBfCD/pcR1XL+YQjYVrrF0saicDUnjv9M1l7/07Xsm4w2QEvi4MbfMaLCErq67v97
+UGKJUvO3wjZwAHmRc/w72ttggRSYA76aXAuP3LpPNePxtdr2HQKvTXoIif+LE/1iTnyhR7EPmj3
cl8e3LN/Vj+Ybn9OR9zrt80zB9i76rP4NCJxqJ63LHY/5MuUBP0bU+ywOaqwj/2DGXbH9EAY6rwd
l8+MgiQz6EMKDaL+oT85b9m9/TM/tDfiYr7RDkQvLlMe82V4ni7jSduhf91NUbVrIuJVx/LFfOgu
Mk4eiqO1ax/N0IyrexX3DwNd1tQRPTPzOtjolrvmrn2QXyR5ShxBD9vF26+X+WU69o/anfVhnuwQ
QXA/XZx9eSt2/T6JpkMZgxrZASL/Wdy3J97lrXV2D8lL/XhFdX94PxlYppwVlzA9zA7OwqB3sE9E
3qk/0ZQIzG+483fioH9J1zvmaf79+3yTn+CtntLb7F6d/Dv1wkd44Xf4acbNLjluQX5yQj0W5+bO
Ddyg21VPhGmOWMhDRh/hM2UIcR13F/1kXbJoCfUdYebn5MTgOG5DO0L+2csfDVM11sev4tCejB16
STwd5pvkYQDtrZ2T7+6h3NPaxprzwJ6PA3GyywONMSjjbSe6tnfy89kND5j0vTLOLLDyLI4cU8Jm
R4aJ97XCvgzr0Ps2PSlQKTYzzkB83S71IX/ozv0e3kdx7A8icsKC3wvAER9LccyO7q4+tPv0bJ6a
5/G7dlvfePe8wqu/M9BT4uxIIsrjYy/3+d6J3EfrgCZcfKbUgbxiurmTe++nuhmwGr76j+jmr9Z5
ehru2N8Y2X5bAls/XM9TiKoH/TbfGbEedXvGQ7v5zTup09SEYDvi+mzcaU9cn0uYZ81dXh/cnRG0
N/z5KA+Ri3fOuSLMtXP5RvbV/6XuvJYjR7Js+yvzAyiDFq9QIRhBRlCTLzCKTGitHPj6WVFVPTdF
3czbD21256WtrKrJCAJwh59z9l7bb16IDXXbM27RllBLF60a6i26bL7glYf4xFd4Q4dJFUplKKde
c5jCmchHt3w3fOG3G1SNmRcfT6Xn6l59m4XYTENrW3yGw31MQ+5RrWgmIDbhMr3iLUxcOyBxy8PV
HkjeBGN7076Wx/WqCocbhFQ4zXjDsN54jGRP7AQwCIWEHxrI1eHiFXW7MVTM59EiJGb4ipmBEv1r
EV0xrTQNYsa2QjsO7umjDxFii6C40l3LowWD3sbTHqbzcmc8IKejwG/KK/4dI75i8erC6z9GP3HF
AzkAigcxH8mDt6ieybNYHEgCrfBbwKmvDGyr7uzsCxpWy1b+EHrv0QYI5CDa6J27vLX79YkWbubs
ERb4Cja/ffRR31PP5i7MXmjqnti3uyrIrbdin94Y9+1XTKrbhYHdNSOLYAiXfXXQN0OoyV+MhxYK
jN/fjHeUopanaCHExSPyQgR2R+NRDxUv9QqfEXfOdhRS6FYWFmcGsww6Up0WN6cUklKSXVygyOQP
PprrPWobf9po992eJeyaD7LqKaM71edpotBkilSgInCzY33SP23iYgIRkvSo7tuUY9vOKo7FW3rH
IWzjqGHlSu1GfEUQ7clt8FTXnoPo083PUsCi3iEgMPpg0N64vvJzT1mtP5m+E3nll6Z7koKcBsEG
8SA9Pnfd6mZAkKJWBNU7WtHU3Frgyhk8dFeoU/sXvNouCqXb1rP9WEG0e6UpeIcCUpJ4IgYu30S0
xhNuXi+vXxPsxHTKZ7+IPqK0CLVQuxvXbZmchMKxdK8G+SOTROVFv6KMrh7I5C2fxqd0NVzIXvaW
0bhMbbKRIcKa3qtlbi4xg495Eprm45CHjvzEaKPezkykBkR0QQ+Uv/LX59FBZrGpIVRSOL5xrZc7
LecXznfznfXIM+VVPN3Xw608eT31OFXMfjjn/p21UyhEmGCjwQiX+TOxD7ED+t+fn/on+SyjkA5l
NRilkEyjzSh5W230qwfpZN/220/HJ3WilH2Oxc1R0t+soyyN3vjc3pD45/ahEc1HJb6tQg0FPvEo
bvVqjUhJkDO01kaFJlhPkic+0E5uKpj9rrUDdOQNfno7Bws9PyJWj/TheJDv+T3PzMPPCQrseg5Z
HIovJXuYTM1RdY7me+nya/0smAj3TnbsGy4dpsp80lL6z5vWnAKlDeoFJayLGq3Uffa3kkjQyZce
C8DrL45Ojo6rlsf0Wa6elZtueCVaxWICGh/6r9og3Lb5MLoH58bIr0ZUNAdd3vhtMLosKlqOwnuY
gmD+KAmmz8jf8zJXtK7+FK+f01Eh1pbhiR+zUQbMmwkm3eRobym82Vhz/sN5DAfU6wh9TBQw8ok3
Fqf7j952V7t61FO00Hn5JPnJfMQOmt9FmSc1RCAH1YaInGw/7mYf9cK7fWtfY+RN/eFI3mVfueo7
/zMci/1yiG4Mr/Tbd6TaOz6Km4pMLigONuZ4iP/bZmfydtFfk9343rQuGZvv2mne6leo1cg9FaZL
qMPBbn1CeIyTsjX90VdD/taZ+KTQEhv+AdepjM/WjZgMSHWIwIxnFfkrEy5r3qIBtPJN2+yydE9L
cKy3g/E0Q7D4RD/V+WIFqBBU5Z6441yEtbXZJ3seMp7m6aiXLtLzcZv6b/aW5p6CUsEOZ3MfDSe5
3iMZFYP/KXeerP9nDu3/i47jOCp/dR73xu7t463+9jT+50/8C3Nj/2HCa7INDFx45Q2T0+7fx3HT
+QN9F/8aVwmTuD/P3H/7wpQL6AZHMzI9ODcGvb//OY4ryh/8Os7o0JJMiIBU7/+GL0y/+HK/OYzz
q1UFrS8CHUyjGMN+8LQsqaxLFJCqT9K79Lm2U3KddzSOrqamk7f5pJp+bVpV2DQ6Z7FVflltHC9T
L9j9tRWlKQSJ1if4SXGCtJ+0M81F4a30WmdXn/sqQRnfd3exQkaUzpw7ubQbrK2SOH2xraj4v07Y
N5kJTpER1IRpWQlRQlNGFXMckvQq76wcnEW6vth624H9debeCuR+9S07geRfK7xQCh3IBsuOERkl
+dKhVJ26OCRXd9x/c2//wUr1fcPmcicu2Cj45zBAbNzcP9Qu45pkEZpc1UeDua/RNGHoNhmGo3dP
6Zf/xX/4tyrg/7fy9mb60jHr/vJfQKb6/wrH6vNtANn0v6Ha5RL+otoFZlX1X5Zvl9flov+9ulSq
VpBhQMpkWwGIZ2HZ+nt1qVCkNJYVZSuwcdzX/NTfq0t3/rAwkem0vi5mwW8xUvwn/TJQ5Kccqmcc
4//G4vrJf24BxtZ16D2sVIyfP7oueYYGsVox+2+X0LGXovxRasfs2qql5GrUSs0fUsPyorgh3lLu
e0TmdNRqI7V+Yz1Uvu9v4rHjmyBEsWgHcCVodn5fcw9RWWW2WgkOv3md+lP6GplaigZcnr4uRcOR
wlaTV3sxEmAW4DXdkSbDpsPk9DL0kkFZxvT3rK+9vh2mCVlhayrprdQs62/s3P/wRfHWXTyKhCxa
+KK+/6KT2aNr17hk7TRmoZRJ2qbDPE51e0HleqUdNb+xzf/Yj7hcG5u9WYalhxqdjfD7jwTtY0+R
qsPJgipUrglWvjq5kxRZQk6z1GFsLpovReNzinHMr0GWkG4oUJ7ZKTGb9oKqaUbqO+dG91er9j+x
/ptfUOb+f+xxcV9/seq/dOVb9f2i5wf+WvSK8QfAD8B/GNNUA78/e/Rfa974A6ixqYKA4/WoK8al
8f0vozU/hPPapOfFoodczk3+u7+lW3+AibTgJcBuvLyg/601//3za0HOVi+KLz6Edj5PMl/hWxTb
SipeQz5R6kULucex25O3HbuDHskEZjOJ646A9MUHTpF+980l+odX08XC/X/e5H9+MldFxWT+52vq
R16oRWoYHXzIWEiRGGGQeC2/t+YQWUGsIVgnwY62/w6xcv6lJ8judzjvn/IlLqBn3O+8HlULLMuf
CJRvZhmD3jd9Y2bUmJaFZmTNCuZatgmMoO4J+EJ9VnxBFHB5d+YrpfHQKPVm6P91Av2/2qy/by9e
rgPNTaYpHGeY5PCQfH8HJrku2pYBGOX9alzJWp48o6ed92MiGHb8+pp/fxz487Mw1JNIcGll4q7/
YVtt5mZe0X6ieC4jfbpH3WP7BOlm0nHQ1Iu4ArHo6dcf+fMDxp+HhZy4xgt66ccNsgcRPowyFtsB
vzjZnr0w8l0xIOHCaCiJTceUoLm21l5+//UH/9N1hRLL9b1AVRiAfX9dsYVai9owdZUqrB3XpsgQ
nWvionSR4v53KTA/P806hhioV3SekZL+dBeXtBwFKeteXhTGVV/2n5k+DmNIFJqrTQqpY8uKw7/A
jfCbdfQPF5gdhJXLy4c/1Pjh+WnGQbOXi9ssF2RtTZnIgxi3mF/E2WfZERGTX56rX1/by67w/drl
lUegAhZ47qhu/XAKF6s8moXWIkSTDfn9LxxAxk71m4/5+RbqCH8sMBQc+2nEXyB33yxRQuJUW20I
oZ8NtgcGRQw8o2pcPzEwo3T59d/0U2YDvHSEIggtCaTg8PPjhmBJuF1b/JLelOnZI5o5uEalIo8b
RUnHPhCNSQD6gCSWNtiIA8wFFYhoYbGEhIL7glYuE7hZv/laP18DQmDYJVV47he05w8bdG7LcT3A
sPPGpNWWKzkqSVYfEG8dU7Rom19fg3/6MOgdl9IKmKn+44eBy9ETERfsic1sXCH3SjdGrNF36/W5
efn1Z/38DF1ebgrHV3YG1CS84b69uSY7UMYaqb0ZeAPhkDO7HZhHDIK//pyfV6YFjhrijgLribfN
DxdwiBQBVZUMc0RVE/HwEmHfM+qIAnMiseWGE3/Ikijvy0iafheC8fN+y5GQjwSJx97O2f37v3GA
dTUIctW8hPnWO0iKlUTE1SQ4lpQdNT+Ojcqr59d/7z9cV0slcwMAIGX8T4umVez4wigucZis4iSt
RfH4J6nj15/y065DLW+zBcCwxd3CP37/lwGUWzOUsjT+OoWeoZ5Fx6i19X2ekkYrdLu5U1i8vzls
/wAG4f3F3kphQIeChcqnXq73NxtC3UmTpE0CV2rhUKFEWmxvi1I0GCyS1UZttC7xZsLNM1+I8TxQ
aNfjT6St1baXp9XZZbKVa9scR+xv8W4/XXdutEkhwESS+kn78Tyj1bkzLBNy1JVh4QaMcAZl0DRI
RVZUyGFWZWVXYAySU1Qyq1myFcNnNsUs4zX/kpLlOnkGwhsycbQx/d26/mkRQOCmuNRUYLsOx54f
LtwkUmSPoJw8+HH2UzdM5SvkyYsMEQDpec0qST6mF46UxzmRY6CCY0ENlpWpSMUB8cmw5mqrjtZk
QYWY1D0oDHKo9G60yM8uOrH4zdqwJedAbUXQZePUYrWcdcxJXCzhL02Vf9YdD5M3Ef+8hotAIBHO
Vak2HppYDoA68PHelWMhH2eU0V+mUqnEtke2moUCKMUcNiqANFddQBcFqpwX+3hxxhQwO2urk0Fl
uU0i+BLOONyKTklPshZVIVHPQH/lWRQfFiBtT55nRLnEOiaxp3NNIhKnJkGi7SqNoAs1+wq5Jo3J
qSGWnXjA0s5fMjMT16msiSH49TL68b6wq3OOp0FmU8BTcP/4Ii2wb5QTXlbpusBkD3ioCHQ6WL+D
iF/eFqyNb97ZMHz4/arFcZ9+EJTqH/bBDDXx4HSJ7ap6aiZvkirB2lPEgqBJldMJN2rX0+0COBCs
MlYePBzaKUo7mARyNKE0GjrtYIrYuDaruGEYZzrJae3XsMiTgyZUCTGOeXFTzZnu8U6Lbte8XFtf
Y+FhBCpXzARVWWzUuST7OYrWDk9f+rqqkyS5CP8ar5+RVdcYSgPsEfLb3C/bWrTZs4yevEPQn893
qT4BiOHAA5uZqwmroFEnt19AwfjAIM6XLTEN2zrSMadbzQlIgT0dsJ1mXmPXZrdB9B/BkbYT9v54
jDTMz5rlJ5XeCeAWVrUyI8pnRnCzbZ3npjOOeZGAE5BkMxwTSQY850jthQDSmJskQR0PR6mrXWVU
1ictTndAZ7X1jZuOz7xH0Y0nVRT9RtI0XXd73jxdKBXldC8jW8SdOfaMbXCIjcOSnQna0pDq8i0W
RhqmZDKQspHVlWvtZzBbz5G8NLetbuV3qpqUX/R+7OHPJm1vwXIzegAnDRiYaIxvRoRvtCIKLHAu
nRrna9coROY1kmQ8RxPUOa9WVhu5oyYsDzkcDr7OEuMJfkN7Voyp2MFoSg9VGxl7adBCs3PssNOE
dsXFl6+rhWTsRpeyTWqPveZJCjqsIEZ7PGzpKn9JouUV9COAl2GcneeOJ+o2kYwG0cHI0AejRo2X
QyH/Sm6VLTxPfKdF9IhbTj3hdII2taqfShZjA0ttGwTAKjGAqKE8A7YoHBiMeDWOS2lmV2VpGLeN
o8wdXtyYOc+UMVPgw7qvYrFquI4SR9PNZI9Kfl1EzQdmqbs0Y/oyduqM0xLVKZSGtViZVGrKI/6j
Kt5EsaqGTdbIZzXDD5LJhoDQ0Ggups+Pboa7NRpI+/oJFkODnf3WKpoBKbqDMgKcQ+5TvqFJqDPb
M3kQB59dq2eUOHIFM+jKQS9Jwx7W7ECQY5RHkZemncUsLLtPVLBbe4oW9BudrCU+INR+g57byIIV
UPUT1ISVK5kbBTtGHPMakfTCE0U9nspVkjc4w2QfvCi+pdEUe8psSIhd+jLhI3ZhRtxFGjMrnLp4
bLUwkdfHLjMeMypHRGFAezoJMYqIRIAqssEd6SiumuCxNtFGhkU7KghScYN8qpmDmLasB2SshKaI
m6buJ3w5SbxcksdTL8YcH6QFs7I1F10w6THWM6FIN2qXnPAZNB7hdJo3GclDheBsZznxXdMO7Xlc
2vQzmcxyV9XFIRt6FHBG7JulymNqvDVifcP8VOCkqvLpldPOp6PzchPS9N5Br3zOgBbxPOv6TqzA
QegA3gonvpGWurqSsYA+ZdF6Ywhr9vI4fVHWz65KH+zYQW9DxMxqL/sF4x+bFIa4cQos+DztqrQI
I9pLmqj+gm9p8gpDvVGkPvUGowmzan3QLCSIpSxwEIpjBTeBt2n9EEuKtjGW/Ou44Aq31RfHaN7l
JH1wjNlwTZPhbjmS5A4F840JC5z5vFk+ON+h6lvvbTmXQ6mn/6EqUu4aDQiIumK8mfXxoeEZK5LI
nTrlto1i20t48R7qUnNJRWLiOYGd6eos9jFj3hT6wh1amWYmWXzg+Ikfrqhp8zSMU+Z6QWoy0FVk
iIsZGr4InyAbewHVxVfBzLsAgnV0B4gcYyxocJJRWrdAPQatsaiF8E1DNHMrLbuPZ3NzITZxQDDa
QLBOgLFh3sIBoWqsIbsiI3WREQDNJSfh9AtsAH3H6Q2XWteqOnoWxfjMOXg0blZK4nOAVfNsDEq1
x0TXHPQaCAg03VBpUr66kBw829NN3isoQSRV3OlSN3hKWT3Iy3S1oiMMOudSZMTp6KlGi+sLHRfq
gLVH/OC0tOuYAPnF7AChgA+Ox/25yqN93xXRJhUVugQdzaZOs4hmjuMZhtD8uLvMeye7vy6s4sEi
kQKQpyJzY0rrvl1XCVPJ+JCBWZKM+Fxw/kJjrwkXYsQ5z+wP2rSTxx6L3b01hgDny0evIsOeVHbE
qiLQ1OriEgBJb/iOmsfHrGk+1KTbt0luk1ivIe0uqq+2BCGBz06/Uh4yvSoiObCXOvnEl1FdAQgm
6V13ijvdGIoHsGHcFBUP09RIaB2aqmGDVhI/j/NwzWVm9eOmmdXF5Zn4ooL64qmjqTH2S3qEXGXv
uma5TSAXK/N0R37gYRib26oX2bMQ7TmNU9DxCTJotbE/lKWICS0pyMSbOpV+1pKhjYfWrhDtFBWi
QyeUwl7PzNuunW4Rj8NymMXGNBcPYPdRa1sEH43+UOcUFzZaThsiUpYzNpaMwyqms0oYnT+O07Wq
59e51dxH5Ju5Bl2LbT5PX+HHA8xolkMSI0np8LtMmO3dOb440CX5K2a3BrumpoIA0RgpGCpW/bqH
NV2qKOWK+WD38QbHDxIfdbJ2ZMmftYqnP1S4kBgiuOHl8GLFU+9bQt9g9NIhflVJfi3HgFRAybiq
U1UPyJc/qGwSV+96tCi5ivSuo/HHs7iiTI+t5brtkV516E+00XlhAzcYrK+v0ZSm6KpiXuKamXFO
gYimpKp81AXmBhVQf22v43kGnevRuijdBc2ym6RR7TKgnKCjDcgK6iXyqijD65AGcEE2iQ1eR1/4
/wzpbU42mofSXva6pnybJcciSbj6BHAAd0QHnGaPxDXoVeKWOpwIRqY3FedoDzPqvVm1B7PIaMqo
SPlLp3mLZ+UKCI24yaN83BqxrviZ1re+tEhPU2Omx6JcLG9somsIPRFYJLRjZb6TMaBa8Rb/vr9M
TaC3ylUqJ0crIcfN7ngbw8n25kiCeIPh3R8iLZiK9jOdkg/TSneYSPEKIUYy5K5yl1W3drPRIZEo
O36ipA3XqYWCF6axwVaZIGdTlBVIhI1OPdnQIgz5rjX0KBRtv8Eg8RhRtc0ZojhVP3HSCGXnIpzL
G5+OxqdaTPuegPtVljadrOK5H3PH7Q0pjPMlnCz7RFf5QS6jz6zS4bEZAZ2jQB/ToK6tu9kob9ae
CdVa5i9Wh3dKmx9qG2bHyBu2B6itTzqMPrxDoWYXJ/qnRSjGqYZVpM1eq6FoiSp0TMrI7WDY6NdV
1l9nGeSrwexhlrC/M5PaOoKnIK20TWJgKI/n7q7FHQ3Itwlt+mmuMV0OPFL9KA9oAy0hHwpJvlVj
61qHeOKZQrqC1QF5VM6HPSOlgkdKRzVaxFeSjuy6NlYuEPHlhIqYzmtKtyeI8gWV06Ah6XNg3izZ
FQqXQ26K6Xqq6g9rMSTPmrPsUNucyDlNPwHhPln4I24I5Ui2QFZZNTav7nJ1gQnhRF8i6SGlKrmH
u/YOD4x2kbWb5PbWNqV7LDLe0NMgFCaqWMueKEPxH02W9So7KNdSE4jDTOA688H1mDJR9PA0griz
phfa628jvmE36qwmMCv73pwV9WK8DusKYrQgj35vl9p9Hl+icCVUgHp7Zn5zZkJaX4NNJWOlXl/1
Wdp3A2kwCfZbv9CsW1FgG7L6KArKuDlJeYomMBKYfkxrxyFtAxmwDx14Aww9jMKnaX6TRpPl9bXZ
hoxbznWbvecditlFSm7qpuC8RYiIcO2+/YqI/VxiD3UFfSQGfs1jL6ugxpbms9bmM9xmfdfYi/Yg
KQMOznlAbhDFizcqvdhP83ozWAYEFjWeQiPOsIdClLZcLOtvWTke1KI5przA9u0qRb5G1ePzvkpR
KLJxHHnu1itsNi9DVaCuKBf2OY4jK1vowXJg2fqlYhJMkNQfJAeJ/TCgkbaS9AbP/E3Vp3skDyNy
yczZNPXAW2dBEiTpeLyVrgFgYGOkqnMFLIC6dkGmmZEPq0hxnax8bNd+a9mC7YydxcUdHiylVB0K
A284fQ9/HasHoHFfVqO1TzLUw6Nst8u+tlo1LFNus6gVKSjMOT5qUxvKwIWSWd0wGJJepooPhvCw
cUqLFWQD5KkK6USeWGj3y2M8DY+1k/bevKAas7oNu5kvD5D2eqEd6qE/k0548fS1B22NABCAP80X
9J0GyE9GLcnt6Fj3dSZ0CP/dqZWN56VybpxR246lrOw6m8sk2SSLFCMJcHH/APryQUlb+aq1UWXb
8W2r1LfliFMyX9MXeWo3kLDgjRr6YSpq4dW9epnF79dVkJbaHIXcUZZQwfCqDsFLsEfVVqiP3QZK
VUAfg/yDAawlprprG+ikAiulWg5qZ0xBOzm7tIzOil7F6GpFTseE/KimhL8wY8Iq0UsWSiAUiloA
MlTKytehEZe126CQxz4UWKQj4ftXGKxdDGQyNWs9aTY1qprXfpvNsxlKcwfZPjdm54GCcbhz5Cgp
vFaW8tKXcLKxq2RZhLsYbf56beDdzm9N+PdAgQen6LeYRdFf91J+FnHdfu1rRvGu1PUcGVsIQddq
0eEzVtJBl/aRoOcDQdVQP+nkGI/SVIqtJCfz9aCZ8bBR8Mg9QsppbhoYBJEnK6lUhABt1FPUMEn3
O2WKzB2ItCIYiGq0kYESG+nLPYCVZlTu6ykZlQNcX+vebIbkpNJV9sd4uVnV6N6xlzNoOPldCKH7
mLfZ7xo4uu9at97MVqehmVSzvRljUEKjnWVFiEpkeAE7PfKE9Rom89qk4k2ms6GWUH7oZ0k9xUKW
HCMpvhc6oLOK7y1EcQtawC3W8aRe1J5mBRypm5FDOsaNSApaH0udHVUh5ZEXR330biRZfpNgF60z
8JA4q7xoBQe6tOCAO2xdpRrNu4IhMXt7Pev80Gp4OIRGzTM63jLdHO9X6GhkTIn6pq66q2mcnnIg
tm7fyuN9Z6kvld08WhZOSDA/tMJJdX/P4FVRc0QKcePZepU6Ayd9K3lKcgOFttLJ07ZkL8EsYDwW
i13clU38rGLJ5plrwNnn/E26VGu+VQzAsidohm5UV4NN4wDITRy3iYbvgFizMsbr2k87ScM8O2o3
w4qeJBEqQm/NeK/zDK19uoi7pJHK6TCKsXqjLouBIXf2qWjyNhSpXdzG4DE8sBogNgfJYJYw39Kg
9JfY3icgXU5iIllE6uJlAzab/SxTqKSyJDvIVWzcscDf+k6cUk7zN5VzcRnYDt5NsBPSA4UwHdeI
wc7dMnTrjtciuABerPdNSY1XgBw8Wda47K3VeVrlishpxTrFWvYEuGW8qnW84onlrI8S0REu9v+k
D/relh+Kmop+THLimJKhfHBWGghmWhp3SozvGU9aAkdSs3diaB08n+Z8alYn+UDnYn4YkzE9Qkwg
WW3QH1v0TFfQUIobHGScww2RHcmRmjhKMEWH0oJKvRXCdRb1yu6m0RONcUmFwtiSKAzxe5TAVg/t
o2WCNndvTLZBMRvNeW7B0DUJ3SdWDKAJDKpqridXjEeqAPdZuZuqYdzZAOa26RQ127oxpgdNLGhk
O8d8VhWcly2HaI+jlBLqTolJwlIBKjol4GWyd1NaQ6CmFnWLT872JrEgmh6ZewMMuDOnNPFqVcv3
q9xPIQswd9OLpskyOMh0dv88L/PXTKvChcSyoOCs6BWjqgZpoml+US99tlmm1qzv4g6CvF+qZncc
mpWOlaZN8oNO2KqrklFDrKyTvdAkQX0zm7LwGNArV5jx5c2FAEre1jJ6yTCeoKjSGTPMYjflBKgO
hFDimrnwrie56bdLY1i+KC9RZo1aSLt6MbPrrjSbfRrriIXrBAEQVrjYW+w4vrPk3DhW2XiQSrX0
TZLyXgoM8y9Vn5FUpPTzwsjNkt/UJO9Cgp20LzZ2Q4YEmgAhEafdm+OARTlkfQSkmUy3BD8AoODm
0mmmXmozHxokBxXWTqx7Qk0yHsjFIEJp4SzIcRFGk6mFzTqiNvRta7gYLYUuWeeaEAxM2KPOA7ld
uo5OhUTXmvU9G6MXD5nztspQWChO1sThxG3HTbRXkrSrd1MEroMuNb3dvUJ4mv4FgO7E6kVyGEEo
W6vuFbtvNz9Dp+VdAAVei99hKafiIK+Dme7mcuzjAHBm8diXw59TCZPdbiR8SnIz1W5wLk6c3jxs
vjRSlFFWNrCGNWPHu8KsKYHMOL2DJmS+x2BqTy0Ff7y1/hwndG3eZzuOp4vOgaLqtyN6S/tcYP6e
9rozWVoYDX0+b+uhHJ5qs+ChqnKTfyEwSGYXeDNTfhohlpTtE1WQcgb4QgPA3asCE/3cLUV5rbW6
OJELmnUhdBhtS8aR6XidkUTUV/Qd6Wd35SK/l20pe4Q+2fWXQZV6HZo53IsgM0rdYFRmyLHfxjPO
/U7UY7ulLV8S0paALA8YXpYgG2xZotMzNU6+19JosIOMrqrfSSphANNGWaXzogMb4YX4XuIG1dQZ
5lNzK+Z8fq4z2s+O8iHNGY3C/qbL4ch1PaCpoWG7cZR2C/7VOK+0W30bC+wVd/sl4VQL6eKLPcgr
5pZ5femLFA853ciltyHJrfTuqLjoN8BnovIZxGz6S0bD5VLEJ6FeNxal5muXzF3sySgZXTXuCeee
0Du5E1R2L+4+U8eGxTHjBRjM69qcCFsC0BtPcXvDj+h3tMzze80ZjUdZabLtaIh3e9B5dSertW05
bQeUUJibCtjV+5rv6ma5ZXOLaVMGfadV9OtAWjjFRpeH2jzPALktfPUTu4HozAUc42Qn4IkWwRIx
21I7jNi632MdVrtHlsCk79t+LglrBNSfrfC01GzeZn1KQa8beQe2OxmoC4jFoTyhbhxHujuFs6lr
e9EPaZuRfdc2tuF4SddcOIhza1pXVSoBbwdbBfKHB8buQ22aBCjXEunkDS5yy9yqdQqbBa018DBI
X/kRRKNsAi2XtXrH7U1XfIequpLDM/C9LatFNoZmhCksao4YJGg7qPmZE7OI74diKbRDLmS2AnOS
+N+FXch2Zbl2Bl9rejnmABMdOjgVQygqp0/CxNAbmd0FVvwlWKHWAJ6ui3aXazOBD85goMeW02Kd
t3Zp5E3r/rVNALQdy9fJNNv0pPdaVh7zlrGOL89jTxqg1sQgLh0ghtLRMRs13fKbMUOTWVhcKQP4
jkHryDbUOyos1cqXvVGXvBIJDrvhGSaQsJu0QQo0hArz4+hUDgkFAiSLIyX9lgwRFecH7Y1TLjfd
Fh3ZfJn5PLZDT/JV1PSO3xH8GMScO69XYjp3zOK+Otb6xCuVIosD+FXbacsNm/dwRfjSFX76ApuR
Y26QK1yUHzO9HM0YNqVarwH409rrpU73lNbhbFTp8y7ppQQAIMP3RTDX8gxz1D5HO5NCZubRc1Sp
vXJpqyXPZZ8mc9gDcK2o8rsu29KC5mw5dcNyqDqYaJWZ8iwYQAqvCkujEQS0yrkuxSK2amr3FF1O
ZlCGVBEUlHzJfJ5lTu5lD/X0MlYB0clLWsDx5THX7OoDJPoSjJ1xiKM8fxexspwlVOvnqU9nJKk2
6GNLgoWxyvLdqGJ+kwzQ2sgzTBo5BZ4ptegjb2mdPpTikfRatoh2D3RV2gCc+lLEUubnTtTeqZ1K
VUNDTucvWdaZ8q97BcEzAxEVwysAkAt10sHNV+mVB+AJ6pZcS1zTJQWqWi20t9ZOJgy319J9pUTi
ZFGpniyeO89RtSe9WkHzMKlV3wu6CAzOrEEFc60vDzmD1sck1+pzrljP2kxjZ1ZKOyjFFJ2jaIRj
ndvLqQTezc6AY9BSq+Zod51Fs36wgcKDhKWVx32SSdtgOtnn0w66LkRbE7jnTJTyBhQu9A7oTdeA
oDHg0KGk+jZw2CWX3a5NHhU5wo7bjO9drhYBUr+dlUbYUkWLuUeG0+UMlrZHXtQwYeqaNyvN08hX
/pu8M1mOW8m27K+U1RxpDne0g5pEzybYiRRJTWAiJaHvOwe+/i3wVj0Tg/lIy3FN0tJSSiECAbgf
P2fvtWsJmKAplh5pooZyxzRRbTO7DuKNjVX6pTeiEAoXSQrmtk1znrB0dDArummCWSkwJMf+JL4h
2R5utTV1T2PmsU0ocWvwLx2VOTvXvWIyRIFRzOeCybG/mRiZXY2UIrvWKIZfll23t8UctTdG058n
pkvfyHRG90BDga4VaRQ0ish4IPQgLWf1DFXUw0Tp1VtVTsVVa4UYlVx0ACsPcSX8kj5J93lCapqD
UCdk4ZmjH1GAx8iISgFVj7k2I9iqYl31SGTIKyxtIxxsNGfyYsZwssfgIWmT5BILRWULuvtjaPKq
eN5GknXwTYmC4wCKyj0DSZ+hXhTIfZRJzuwuKWfrcCzm3WyJ+hgaQ/MCZ1FdJenwuxeFT1ZWPZ9x
pgnBBgZQe1RuiLMC1NRZ7VCI2qlvX5gxvaxgFvbeqscYBMQcWLdauuNz1VbS3wRDPeGXE/ZdQZjL
3m+qbDvPhXdFA8cjwyc4DPYMzHsGVS96sGBC36EJMe4np+huG6ZilK9xueP5Rx7hi2RXZ7F6bE17
ObkFtjoLbZ7EldalexfEKAC8MskIlh78Q5X0waEHSPvixP4m8fBs8cqepUU0P6Omo6sdLqj2xGlu
DQsLLUnm2KEJTEi/9Wo0sZzJ8MoGyMzeLCP6OI68lhoyFm589DN5nux724w3okRbgBwvAuHj55zt
WnlI41ntgygFL1n1GWVGFvD8R/5vNQYgl9Pid5bge2nqvv85JNK9qkurbldVjwLVbXuuw0yPYbcG
BosqyBtJweQMnJ1PbrvzlvQGhts7qzYOOigGqK3hTLfUPpdyhGoIdmjtl9MzoJdki5DkIc/TV7tD
ZlJC2TWnyoLMKy5Lewk4HQB3MfLE3CfIKCJrBaYgfuilvgE/tSmmolrTV9GXKadx6MM6uqMVXlxo
kd0NVM5kk+A+L1uOE0bPOJKkU/+81IKH1cYZcQhzY4pI3sRb6w9DeIHOo+OHYE30R58NOKeHlQ3z
t1mM5SZlEd0OPMTrbGyRUgl/G/bWvSuSl5xkpx3JVeGGgSBW1Nh86Mz0QKs9wRw5/ahas90CDDZ/
GyX7UazG2AIsND3MXjUStxOPSAZz0Gn5KtZedG7Muf8Y5AE+DOFO4O9jk9hkawDcsfEWenf/BvKu
F6Z3ttC9y4XzrVuI33Jhf5NcxJYWQSskbDuiCQ8evH0DhS/IcMbE0YW3YMQjhJpX3oIWt2g7wzgS
e3qKHEIWAHmxoMhnfxBrkDnVffwGKmdR3RYLvByg3EjaA0DzaUGbV/RejiF2uF0pAPwUsdmuzdb1
L7oCZ31EhvWdCNzpcp76+sFeWOo5nconw4HbNBnnZGIBXMc5Vl7SxV6LrvkR93Z+0/c2vpokj8/l
wmwHm9Y+BJ4Fx70WHmEcdf2L5rG4IFIpvDAJXVoFauGHhom4RuEFFJ71jKnDQoof6Wys7S7JwY4h
IvS9pWYs55gXVEGFWkjzUhp2x9zC7m56pzCuvJixBWGq5n0Fs+cmQHG6zUx6YYQ74s8cFqK9kNVP
T7XFZZuxHe7aaSgPgO+cbWxBw+n01L34HVP+bOHlc7hjec6hymqOXseJNvddOEZMhuc35v5Aq/ec
PCBauJSMTIAWOH9tpptAuHpPz8Q8d8fMWEUB36BoEGAl/zD+M8xFjtb+Es44eeflEgfAkLv8MbHS
6ANvtf+tKdMsXCdLfkDktu3EJNMoDwTtsAbEWbedkKsdcnfqtmgTeNtiu2keg4YSk94H4S+bQQwp
UPveFBe6MazzkJ6KXIOhcR+sUIo/kTf5h66hJiMP1hIPle20t6NlGQ9F3MtjU7jN+dzNj0nt5UfN
EetWJXZzngdOeQc1PieaNczVmePWfUMbXc7QtBmObdSS1dAJPR1p7Wdbm4OhWA208cuzzClY5Z0h
NOlfh82A6560q7XjdKJfl3ZVvE6qiGCEyzl4iIBA/lFp4DNTMdgLPI9JQ9cJHhtIRwmPPEFp4CqX
MAr5lkuBKo6MipgQAWpgs73o2jbds6BRs2X2jAaMc+OI5Nc1d2235D4xaP+GhkHTz+7LGyPitHCf
j6x+zoQyjkxi5V3XNPQSBDRmY3630FRQPCVOeO4VBXyGrnfUQRY0GkSVx91KRyUjD0sPNgz8AZ7u
2rT68LfoEuz20kWmBcTsXKrCfFHtWJ+DDmV9sJVmiqHmy8pnBhhmQ3EsRyN4hJv2EgE5ZSLP7Du1
WcfGOCYf0NVXSot051bGWDEaXE7JVvkLDNlZJyqYKz5EArd/jnnI6SbqWK7jMsLLFmNjrjVwog1E
XPDnqK6KaxvFVLhFhMaqR7V9MAMDFrSM6Sz1KoF7IoNyb4YABlfOlJd8J8dwkSCB1Rsc95U2Xrxr
6mLfwhjeRn3RHrNkaAhnAbTAyYB2IfncK2Gibkka299FU5OfSQ4Na6W9VwDbiBwQU+7z2uweEwPv
ul8GYUt4WN0caEdB3AgQQnDYJRSr1uEN9xsdEXq8i1QnGu3pSPzTjBFnl0YTzeOZH8mIumoDF5x4
cl/M+f1QcvbcOPlIEGhhFMcZqOeNB+COrjzE7fmcdZUZrcv0mAqKphfzUYthEKBMw/K2Ou6SszYs
qNH5M7FtWaQZIOcEnWY9EhUOJOFhcJRqNrYYh22IsGRH+w+sACz6u5ExI5B9zXzItRBhafvHoGxC
DUyqoHUqgRFywuqe5iIeD6aqMgoH7KyrogXdrXqbgWpVWu5TYxtoBd1myo+EZSUXo9B8Doq+gJkX
5+WwF2ABhvY2UrQ022yiB9oX5XwW04D9Qol9kjvO4YKUZ8I1Idgp8EFowJFk/i1XBlhkDc2CsVjk
9DNIUI0t0HkDsQJCaS1KBNas5dTZuZABR6/7ybDeZRDctQ0GGZ9T8GEMAuintS4QuLIa6hvoWB7V
WKILyB2d6uWmyroIJldHyutmyU4a/9EP/0fGvv8v0VbodT+x/TW/f7/PV/X5+/+4/qT/L9Tv6Pc8
KfFuWB5y239cf6b/L3ybFs5NW4K8wrf7364/MlRdulgeEm3KLfsNePX/qFbWv5AIw8mChoV2XOFe
+U+cvidi4MVv5sHP8pADc2hDt/7+yRxpRhaGw+sVlFPJfMyZr31RRwdDUxAxfO2vLHccbqtQGfuu
72Oa76V9+OtmId+bwrL4X0Wf32Cv6Nr/87+Xp/8vQfLbZ3CdN0M0gbOwjd9/Bu3Eo8qbmlZ1b5mH
chb1lWsazUVF4bb5/FIn2vy3S3Ff+bYYqNnbT9wKlMCtPQjfQFgAQqWTNVtbUWNA/OKNtz7cVx83
trX4ovAqmOrUBpZ2gTd6gu9UavgAsGb1wbO8GpVLNzhXo5snnAeCOlGruqB3sRZIWI2zmunOK1tY
cmym0b4P0NFOG+U0FXCa2fHv08nUqGSHAlFxjbwCiEFpRu2qQ5ftrBx3IGRSGDV7yAQgF7Nz6lTP
7GkQCiq3iLc6M1W7Detu/OVii9tiygtRSSQpM6uIEA7yJidtT9vZ6xENmaFTXTRFZ827xsgTNvEx
cqMtJNzKOnfpHUZfOHQ+/DpEXuCJt12T/xRvNIq/l0mtZEbqhAjXUahfHfavXTAY6RckhBPbtCt5
D3kbgSAoB1PaB/17XfejjI2UIzad4INBk/ViChjJTzw9D/6gmq1pMLlfJDHJwQ9N83r0cqAuDXL1
1OxgSSuT0YjHkJtZA3XV54/oiVWIj2cK+p+8/9IFcnlqh2pk2hHUyceb2Sk3FRxKsaoMMezquoH6
lSXG/ecXlKfPKle04E5ayw3BmmQvf/7X7qRzbRMiNhlg6of4wYQ/nawRA+eHEEfqK1mqFaJsDmmP
royqEtH90L/QF3DirZnE4KaBf0fnsvODfDekOcysrEEQvk6yavrpBbOM9pUk/3WRnyM4FFVVe//5
PWNOJqAEKEuyyZ681v1cEA8xI1OIRP4wN3TFYtKZNuy6Rzoivz6/X6fLFbfLx3mvTBZgkq4Xs/bf
t8tAewDc08XmQPbSMbBm6rEim64LI1CXn18KROH7pXG5FsbwJaEb9SHbwftrRSjCDaenj1cMsSi3
eVb58W7gBYeRbRrTofacgDBO32yTFXlzIaqXxr/R4eS5a1SZJsGrWSgYXTuAys9MLIsPRCe5CNNQ
HAHuqpWEM8X0ZyOsDIW58KfsKuQE06NljpE2E9DDrHuMh+GGU0dDHauQD2zp+HcEegatmChkhprM
qbCQN53lBP41f8iMg4y0F217Ge3DzqjOUQRQK9OoYaHqnHKG8RZH4qrlIYkOQ1RH/7dU+R/t1KdF
1/Ii4djGAucozKMffidg5jUWOyphKyqDem3KxZfkSU0fwOPY8YCivHkK6dExK287+uqDSaebEY5/
TSdI0crv+/AJqUDzQi5Y8NTmhXPj1IlzA27VKgAVjancZcM4/dLAucGy1l768/MH4IR/sSxWLIWO
xBfk+exYzknl2GUNYSg2x9uyKJN8Z0/FcEH2QrkJffTmoojIErEd6e07u+42rWUuumLCiBunDtbz
UCQMjcPBOWdE2j8op1KAjNl2NnmXInf8/MOeLt9vn5VROgNS1i9bnHzWwGtYZ5aFNWE2szETZO92
6ybbz6+yVCR/VwvL+m1yDloYG+yrzokXuCKJIwyW6ACzYsKZdcV418xNeFbp0b3M7XwJpylAGZIj
4NLrcZqbz69/6p/i+nwAm5qNtYbX0j5ZbNpmGoYICfu6y6MJUgEkejuqpivLjsKHMuyzAhqHMtmC
MTysoV7DbQeW1H/xOT7uE3wCz15WbaAj/imCGcW9bfQWpQwYpH4XtQnw77KuVtZUwAymCe18sTv/
uwtiGITJ4uCoojJ9vxZpUEeDEm24llPU0aMsnUPnkAhQauYTunPzL/alj4+TFHwxcBkOhGt5uvZ1
PDpRP3UAVLIaPac5FOuWku4/fmi5CqWgbTuCI5o8+TXB0uMjGvlWUeNbhKBg7EL54H5R4v7b74IF
F2UFxYGpTh7a0Stcekh8F9+vYYMbKUpowaU+fzT/3VVcadu8e1hjGTa8/4XygGV6wEiwToku3Fg1
GkS7C7MvXsB/exXPtVjFTduiGfH+KnaYY+Um0IkgzT4j4LZT2WHsen33+ZfhxHTyniteM5dtD6ei
st+W97+qEiF1bBPnyc9PsMGO9A9G4/zVfZqkDqKKZvruJ8h98OqrL77g2zd4v8TgfXcV+zuVGO3t
k0MRK4mqm4CFbGIf2AqUYvddbfS7LCJqrZx9PHNpR0R51xe73nptM/+eQihYB0FcfvHSLWvmyUch
RXmhu3B0dBeu07tiw9aS2SyS8eVmo6onA/Ut2JYY5El/AVl4e9TfX4sDC6dR7rVJEeWc1IG40RtN
oyag+TX733nbfRreCSoAUnrocawdWi7uLibO8xxRPSnEXpYQP6pKUnvMsI++V93oBtc5/8qdtnqi
UwSQBYNuTpSSb9D0M4viHHc56WgtIX7WAO2MoUrK3L3tdfuP3g8Yo1VyH0nGdfataGCleUwnvnjt
P95XjEu2JeFKLAe1UxqJZqg9ToEk/IHm764ISQMmrqQ/zMrJv3grP66blBAKWB4MEozy6mTd5MSQ
IcyE72zklfiNv6q7pJeL/k36f8q66Pafvzcfv5lNfo6kf0ulwrNz8sT4dp6reeRy08QsNDEqwCMM
Ys2V0ZrC/eI2npDClvqEL8WZnX0Y/Y/3tln+9Zbm6GiQRCSMAeSiNBZucd4hBTyfqyzYYTwSuxEl
PGphT971rd+cwbURm9SE/fL51/64XDimKTk+mlQFEpLS+xdFDR4qmSUCwR2m6lGGY4thi7weNHM1
qkICt+azLBP21kRn9kWZ/vGWL+u6xZLBwfXjuRV9G5PJnlsOs95ao9DB4Bs39ToyUCd9/jVPF19L
mYyBOHrQs/Vtsljef80+yCNCmui45kn/ahbMagNXhl88Qm9b+d8rAYcNm5OgtRxEbQZQJ89QkiIF
z0uBI3/OB9rErh/sJ0RvxooYdz2S7Zja6jAzb5zPECH7Afe3MCZyp7VpQ2f2fADCee1la5G2xCNU
DQYhhhSMcaJRD+4tiwE81QI1N43vwmAilPn4uedmHsubEGcwOO8yR07z+d07/aH4XhxzXYtzovB5
JU8eEpOgErPuh3qduMgMwjlB6qkj45IOc/nFPfz4Q6FHh+THAd4EjOGd7PiJZTHzmQ1iLtEVHrSB
tqEcSM/5/Au9rf/vfyllubRNoIZZyznh5JeaIvo4fYbJ0S6G+llnqMZXtJ4MUAmOPV4PyPu8tfCH
/lvXFiXr+WCwFERZ1D4pMhZGVOFYrtMMfMIUIQu24WdszCEGb5h3HDiH0iDEJYoJqq2tMbc32HxQ
zFR9gFx9JPCuY6gQdoR1zUnwVcX5odTmVaYdQSuB1jnsFrksrX+tLv4Yd3OdJKRBZ8m96efNz3ZE
ZGpNsXtutRabsbblnWagdB9EGF4dWakvUCMff0deOTZepNScaThOvv8IfZ65AxMn7EbBgBUgCCpW
kDn8Yo/4N1ehMFywUbzcXOjktcZYgm8L2TryrUgthg0bbesgtp8/LSfQVI7CPI4L3c0VgqIaUOT7
LxN1ZRz3RbZkY+mgWYKPlmmpmzbfOGZWP6fOMuFS6/aucmN9VSSpfqi0o8Z9Q8BRuqJU80Arg4Mk
TsMT48F15wS0ceCm8Somizg7T7NZhLsmgSsSNAMpAihfYryVhm0z3eK4/kBHe8AFXwUVpiE0L4xz
6+AYIw9/LDPih1akTGXtOmy1PpL5YXnrGKk2DvtxyJ6RPOruDImcZuZY1MML1uD5FedLvJAXLAd1
wOAXD1mYFhvmcNhOPr+DH/Y77iBsF7JWFkImQL6TxyGdB45Bpm6QOLfjY+3m/p8+drNDXAfefR+r
dNPIlnR7P/ajlyCnpVKwYdT0Eua++urDLD/X+5d/qShcNvrlNErpdvJzEncIscXWayXv0mAFWW01
kDJE3frVlZbS7/2V6K3RMrd5Bzh0nnK+qgkKVmiQLEPojd1fzpY9M50GdcXv0kQYRsZoQIWA076Y
tpXsHSgcfe7KG9GH8v6L3+DD12ZVhTzM2YC8IwhdJ3WqbqMgmJDKreUYIOgJmJsXPC/kP60QY/d/
WrR5wC8QuVebWMQSpz+ROjtt0SdZayViIvM8S7FbG/0XlcDH54PPppamHVWRdKV/smLlJrFuaBvL
dYhCm1wBRC743r3+j12lZXYW134mITagd93N05TjjSAnB7Euk+SLavRx8n1+s/6p905+OhYV7hWP
rS3ZLN4/JH3emx1h3AQTy6RlpoNvh3ain+GS0NlIfuekLAQL+IKblcXW8Zx0BeHyjM6N5zyexENH
qjIqRyf5luPq3Gq/yB7wPpCJ4Rv9+GiKVt/TuQruiTTN041qJvNI4hS2dOprvpC20JYh9jLCm5L4
a3jHueEQoGipxDu30RAcgRYTZB+bxp9cNVkNGcjuM8K6guB7NxGziKOucM9a8v9eqaURf+eDpdU2
Iv/NI9+hVPAa/cgFSkD1xBzEz5MXChzvHOQXQb2TLBczCH2x37Gsx29zAtZya4lwlquxtks81awq
T0zWw5mog6j4UdusNnSqzQjzjsjof+PncIedWU/2a+36GQsYIot+A/qqcXYFoitmA6WfEStSeprw
Wpu99VIPIovPiJe3f9jRCE3BdiI478w0WKdCRwznfpil9WqQRPetkqELqr0cIjKrktoXxUoTz+yv
c0n3YENEoP/QFoTukq2UVHe9KpsHJJlAVGYmdoQzREs4Hy4MHPDM4L8rNpBqA5aAtG3cnz88bPeX
ZdASmBaK3ouY8M/Fq9BOsZVoVKYzC5AB0u2+dNpNk9RELqnC12si14zfdWfUJMLEBeaixOARVkNo
yLOW4CxA9UWGDki2mRfvuqGcjRWlgvuCL1jfIp/1b223BxLlTaz89IyR33Umz8+qNJOZpO6uyX7m
pKpNK8CX87FIEYzth150V7SXiidcVcljXZUpZhCS27CB9Ezxdgh6Jad/xwAWUCgazRdlVKNLclWQ
H8sm9/VGa+n0tLQDXLhTn+dXfl633nYuFJWDwIDbXPXAjKdNhn6IKgcvUYG0tQNTknh1jTooaPmq
wpl9cyvLGv5FqQhv3+Rt7/4uZ9ugP15KHIVlkS7YIKd3nHVg0Y6/dtXkMrRTRe7uB69wHAwwGIBX
dt0QTTkxLyDzIMGi1w12bK5c0UEFSrNUDTsc6vIMB1Sz3DzYGWBVOgH2R4AyEVM8EoxIxO2FUfpW
jWgQictO50F3X6E6ZIaTJ9FT2VSdux4Jmv2RB1kDesbVNel2jhscx4Dz0yXCxuhhkF3UfO8HMRlr
W1VjsvVTCxBRnachcKXIK/otDk7kvIXNaXwdpSa9D1gifnNB97t6iPFIiTX6f8yW+Syr28wlrX6p
z6bfevDci7RqZbZHdjLcoxBuSIqvKPz5OHnx3A1mhP1Du+1liKOD8mAgadcELP2chVH/pCsPSsZS
fwlmG3jaV47ZEcqC+y2978XkWBfp5HSENneI/LAV+dE+S6lD13HC2ksGIxFqyGoEYSem7vVzaUcT
MI1qmG5ibQnEl27TW+dVlUlxLgXl8IXAEMcUNgGHU2pPQWAZ0uIull5Qno2VoR3yQQpfXaD3d4k4
FB6YiaDhNL6p287fdwZIs1UOkwE5vaMzrFy1Goj1rqLyOJFQTRTGmPgTZ/EedWMMk33vm6FJdlJS
jdPa86bolw7rGeG5FyBtd2r33Cl841Iq2ofryQiqF05ayKwClAY3WYgbZ8MMiBI59XL5Ski35a4V
dCckLg2VyQoHV3QcSW7fTimuojXLRIJXoYpgqhlhkQS7nsjs6kxEABLhYQ15dRAijx+6TlrRxi5y
hj5uoFKyHltjTFfk2JN2NPh6ZsqMvg7WBBIaVJwd1EyMdw2+tUBivQWU2bd4axCWr9HIKpgROfK1
g65TQl1qZRd37lxPvzOkQiT8dJ16sroJVjbqcDaPsY39ZE1yLhpqTFGInMpmRtoOk0CwMroFMYBz
PABYalNrvim8JnrpXSIWL22fTe/QQQWDpNeNTH1in4MsPBY0g5ukF2heBdsuir94/jOXzvgN7TnH
WhnaxM1ph5mVOc2b0PD2Q9LXyGQJ+iPL/Uhfigi5YLhwG3ytGKqwQMRbww1fjMp9yW1jDxEt2iaB
3uS87vAQ9LYiwzRP+/sidm90V9x7A88ME0uMLtfkHD9nVnrGGXI7pulvESc7KawzG3Gqx+C5tJ2r
wAFtgtN545kInXmW8WmT8K39/cKvQsL62LK5E1ZwMZlB8q1M4qsR2A3OwZfExeDREJ1pPpc9+IIc
pOCr2ZF8ZbpnFv8CNJcdiqFtnOPQyLS7c2MvBffcmNxVHHezgk0QdXwNUoID9SPEQ4pNiT52FYjr
Hjl7Dich6u8CfHBAW2xfH5g8XNBX5e9iV3KFbYarrBX5TRi4eiPqeh+77X0/EP605N3Dcz4GY8ay
C7yGcd6tRVgm2fYz3zD/hubykXrjHnc33cYuGn8ItJYHMbn7cpp/OJG9rVv/GEpSwLzmTsn8wUb6
aceALtJO3nlVeLvAFuwUqNNR2XkDDsvxVzk73QVPGbSd8U9ah+cu1XuQ4/fMw+7BrMKjFUmMyHqc
92qOzlqtPOaV4zeAC/uR2OZVBVqkEeohaJOfZkOsYichiQ7VHnDZLmDkAx+j2LmmetKGvDHxOCUR
sxpRim8y7ja+HxRr/Fh0swmr5WvinJzlvoPfrjCSRYkHuX1A55VH87Y2spCPcePk9tNgjo9GjZcE
xJuRvCZd9qsNQMzotjjKRF+GSbr1x4h6KL8GrUOMqmGeJaGpfngxP7yeIAsao8Y/CbgvIJSZTKoI
Zt4oxa+SB2hLcOWvWP1A/L4f7el6DO3HjPdp1TsEwzriEPZ2fTdCGBxobznkawVyhM2CpBJh+ATf
g3bA3q4RlqoQQ17VNc/SaMtNGac3WdwcSpunIgnFWsz9Cy/+NQ61DPsq3uXeZYmrS33XN9BzA0Uc
cp8OZO8YSYr1Mm8okrSLzrssjmNXicsG6fWOjdl7jHh0rDMx2keEFQdvag/Q/dTBq5rLFAIlUdCX
tW2Vq65EP5wp48pJCAUjSoDBaqwPAXXMPmrTXxx5ie/Lm9+JzO8RQAJmAaPStj8xVRrVqq1wppyN
mKMIxe4snPZFWQbo6W393SmU8UOiF/mVywzOhjTdCT4FNUiIBD5BL5CZWPF9r5KgiTgqUkNSYPmb
rp1qqGRR7Z+1XQR2WIgJNk7USrTmToPKfxUhvVeIH7v5KZlxNq+naIqLDT5ovyWnb0ivXI9gg+1E
4Mhjppa9BYQU6fUFqOjf/ojBZaOSchzWflOKfZeEFuOLyjA3VmvG14Fvo9vPeSug56DAwTjqLaIk
n9XgBfumfMGgV1tY4trZ2no5kepwJJKGcrMyR1ACRQRwa5SqHjhZ5DXQNPwvWzE3CL5pAo+skR7+
uhXf2vyZk0t/W8tI31nOOCS7NMSfv+oKFMdrM4OAh1BkJt6txlLzK8I7/wPxZMCzq8r61h14uTZ1
lgLKabx0ZPlabPhjpSBBDvSEyK0D3sPTMxeE0U0JZWMadQ2qb3eGg1NCL6jXbYZqHQhTDblas7ng
fwF7yT4YLUiDdjunMfaFIlUGloTaGRADjb0dr01LU4bY2mxeq9Yi8avIPefOt2sYHGgfYA42bCdk
QU5I0ulEI2veRbDWrVUOfP/PFFgq51VrBnsV1tlgIeyB87ZRo6L1Zrgj1e0o0xxyEw2v4aKmvaJW
kzmoO5Wh/7iqWWDBcFCjuVuGVOEFbJvY3Cgxgn8cjN7+kxQ1P19Z9+EjnlJc+7abRS+mb5igbdKu
+W505nCJX52oDJRQE8PIgJBu3sZWdGhz2+Toejlbu0PGLBjX0J0xxieEmsPeXtyolVsD2Jv9qr0B
j+fXIDrN+SFLkEhtUGIE3926LV5sI5YSz15h/pRB5PNfe1FdWzTJj+mkTELRhjmnLANiZK/jehnz
RQUeQkiLKOPPyxp3ycbrQ5/E6LZGqUA7V4CWcTvvQMsDdyDUUZhV2OkujDorH920Gq6Eszy7k9Fx
l5lKGktvecTz1JbCA3GECQLZ3Mygyi4LqvM+DeQPFm/prwNzZmf3+oHyzREz/wsGX79Y1UEVniXk
CD+FulAIhpPYHdZe7iCu01L1L8IKyxvRJIoX2wLFBa8g/z6m4PRgvC+zXtQ3NpqMgLcRxEXhPSU+
0p3VPHlAXrOiGs9aZQLaRnSQX8RY0gkVpJFFNmgSxLcA6gl+oyPGFDd2+uQ6cEZYbHMyoaaHITNc
NSqH3jk2xfjCOSNG4aLmrttVQ1oeTbeO6hUesuil4v/w5IA4zdmDPUm8F4P3fl3lpUcN0ZLP6XK3
uxszyIqfs48hcjX0hvxZOkF5RJjUm2t/MOinGRTerwaF821s5jMnAzc3vX3eWknGecmjM0bZWfWb
IJHRQn7gKLbr5t4Ew2iJTO2MssQ4A0YL51A1LwHyYYWg8UZZVVNtsHj3rzRnRLeBuOR/w0Bc3PDP
Ds+ZWXKUTxEofYt8ylzYXz3mNUhI3R+zLgLIMkn73OFpCbfQGFibEpoGHIIwuEJf4xgK83vsokOD
pTEj03sKq21TwhxaOQEImZXvx7Q9pqmdcGnGlkHkjJzBXnm+GT+aYZQ9BpgtWDXAvLPkVWnDVMvJ
rxsjA6DZWRkFpQG1vMa/Ah4ZutHcECve5eNl3BhRuh0mYkHWQ8eRfa1CzfuCJTw480IONRwlliwb
RvbiF4neMVGKIMwey8oqASf5ZK1j/eij8xkWBHgFY+y8jZvwAKxCQxOTl8rc2eeufZG0Of2TZkgi
RFu4qASnVKYdtnfMRA/0kKNs/xrrAZRhgcglW/EIthetMIhdy3qMmTzyCS94o0qDxbxJ9CtAINZ+
NPYBlW2q++9UtEa7Na1gwYnhwGdXwQ8C5asI7/GGtw9lixMEEWc+Wls6FjwTJFazcfuwN4lONya3
20WOQ8zGaGr/jGcu1dAaYIWsmjGd2lVp25G5t0tPLFgH9kjdumBfEweP+mac/fAGtuDCK4bizkyq
Sye4a4PNWaT1Sxjbs2V0F4ggFBjHnMPIpooG9yisxAi3plm7z3UBGn2FNlr8nFjP5G5JDXvunWb+
LaehegnCwGrPZl27x250IsIuxzC4naIYc3U2Nd03g0qiXmdtzCOGAarKNonlhjXMxGTpcCmR/Daz
3uRhiOp42owt3SeIZnb/gnE6RisGMwSSga79eNOG4CaoJ/pur7KhEeuxnckZ8Jwe/C9t1KpZkd8d
gFwLiuSWdoAlzie2roZXOZwhkrq4VFK8rtcdPW+44SKguInCQRnbkna/zXPF/rUp+zC8sZuKh8Fp
6YlCOYiBs8JI7SX2g3nGidOY2ROcPPuXKdhk2J96Sc2sKnZwgza2lnM8763ZKX8kGC/V1tVDvp4y
Y64PfT6lr/QfnaPSaXcFP5FnKqUmdmg0NuNPb0zrI7YnmkwIDN/UAfge/kOhDVsM4yJXWEiHlon0
ydhNJrNZBkmcrv22SAj4HPWRw/EXSokP0xouolzpWZJhhcss9n1L1Rx8ZsoFp1OOnvG2ybhRaV5G
X0y0PwiVLd4A4lJsBg24BMgJe38ZaaioodVTrZskrI6T6bjsBK31WOiFxBoRN1wlvrpWBW1teu3F
Fp70vew1fQKq4/Ma0RhR7i1HPYui6vO+8odJ6ttncwhVITDIB1H9/rPpggy5nHJ4PS3tK1k00c4u
g7vCS/QXQyvzdLK/3AYbfaInPZwURFK8vxR6iUQ2RI2xfIxdBvijcf/4pUXlkpcJUpKh3NhLgVeS
+b5zXOWvuz4Nn2cyIHAWS0w1g9uJyzZUEAd0WpyDCqDfldB0KBsZPHx+Y97EQe/67XxcjrVoy/+L
szNZbhvbsugXIQJ9MyUASlRvyZYsTxC2JaNvL/qvrwXXxARZRGTFi5c5cKRBABe3OWfvtYlAXFqy
xz93pDOeKRlcaEmPYBUlNR1SC0zB2Aj10MVRs4/g63sJE86NyY/32Ux0N7EcvDnkAXgp25dnSlQh
BxtNvgc8qsK1yvUICb9t77JRqd3Lv/jMaEZnzugxUTTSJ1he9T9NVnaFhaRMqHKgSNWfosicX1Gl
tP/9KqpJJAIdXXIHTtR8stbkVRLDTGjbIL6jsNtiVAe1dPleTkS/fP80h2h3oJiyeAnLYPrnZjh4
OKVFwKBrpyq0Vlt19iiMmw8jh+SKFN25L0Yyj+cGZmaAm/W+BglH3oiaE2qMelbam2MfEkxKxtMk
t5btzoE031L0i26yzBJXYrSNF92cBj9k8+pd/vmnXxW/3sCKg3AHP9B6qMelKuxCrrHz6pPOC4/k
nRaU8H4MKOWXL7VWJS1fFYc/m7GKBEr+2yr+50EB11eGdsD3Uc0QAcs4DN3QKfmeVfN32RE8fPly
Zxpjui6juMJrhHbUMVajrIPn16UksLgmJkqABzVrE5RcH01Bc0CoQ5R8N8vPg0UOBKWy0tOsHkqh
mPKny7/kzI0jlsBjYoGxQsG/+j5lZcpHi1q1ayhd+ylBtMLuMhR7kxobZffC3BCCnL5THWUpjUqK
PTRP13rlMZCNCPAI3r+uKR5NXRTfc7O37gY9TTbWpXOXYrVYpubl1a41Jza23A6JHhWEMATRDR8Y
/mRAHRzfuuNsfGqn0wYHWh6jbNq6aXFzx1+abkCwh/dXYYzBPmU3xC2TxRRtXOXcdIrXjRHKEuAg
olstgmU6JMApgCtIpKIabuEYwZuN6Czw1R4ekd+lmgLLWzdH8aTMXQzNzEAUAotJQnRopaPEHrDq
6wd1pla+azCoPKqTbX7tRSIk9v753O3oPoSvcy+bw8asd+aNYAQDtsHHhrNmrZmWqhjuZB9VSB9m
w1PHUXqIC6W4C5TOfP2v45q/3kb9xo4Bt4C62pTUfdAok40Xm9yC/jpqUgCCSl4davzPbqpVycZc
dfod0U1edltM66xzSz7wvzNtEpRB1XEGdLtgMq5AlpDXTTfUl53cfoxnbEQbM9aypTheWA2WDbrr
bLoQBemrGaRvlcFSBOtUhlKbU4AavCSqXd9bjWJdpSKlrNaF7cuk2DN10yLNtnr7p7I4E5EOKj9j
2Y84WBaPbxlEU9cijQVV3xb5R5Qozm1SFg6lYUDkuhdO6SAhih0bdckjkD8aJ9TFXV7ZxIJqfIaR
a4ThOPngoew3UwH6SGelERQ9c4uWCLSUQOLcOClU1YGlFLSWsug3wEx0AiIudOCcNlkiB9qdsJGN
qU7fNTYT1k6P02m8h9pDmZpuPfBxcCTN6FpBa3MNh7Qjr0srKUYZPrb3UWstEJJ0sF6Ubka8hSbO
BFNOxqF8yytfDqiolXAjqzI1QsQO4WvXOeqfeQgoqAMCfBNxjeM76BLxRxSzAPjmJN01spBx9IoU
p6ObQyP8xMsJxdfR7LH2YIilzhtMqRKNpNqSH+vIkFi9seiAqEOdjN9btajfqX60TyGHQtljlW9f
o66lKAuutEI4TMkPFIdAGHY3axO7PjJ6cDKx4QJeHxRG68Dd0rPvDUkvCJkbA5KAPHPkvh6oLoNc
p1shufHctwdR2c6HbjXlczgh//IrpZjfxwT1/05q50LZy9NAQVS1RB3glOxjCuacJncAFSWS1TFl
vsmKPnxT9ZKIe0h79Bzr3gTHYiFl6HcDSplw14ySXewyQGu8DvAhD3oGtNufinmEqsLpLHH7Lipe
Uuph1P0oUt5xd8kfOUrQaSWWClNeAEf8I3V5fUBmDxO0DcfoaxJqswL/1Abv0gOMTauGdmoT6DRc
WiAzDXZ2K/sFrGQms9Lov16ebk6nf1A4LKBLbqiME3n1NdajGjt5DKmXDATh09pXfXPATXb5Kmcm
mb+5p8uugRSq9d60CopKZ4jmgDwK40EbSLAo1Lq5CaEseaHGc798vRPpP/4W7EsIu3jNTDPr4Lsh
LOXIhhroKp70PF8b34lWuQqu5z/ZzQCQcYsMcGZ543o8PYwuNh+tvZpFy6ToO7UD9+P9ODx/Ph8O
VzvfvR523pdht7E7OH1jx5daLdi0nnK56ReykHgjCW9HGW3jbSlnXtfR3Sw/4Z9N5RQyBcnL3dzu
v+65laurqz8vt182buTvmr9aCbgMolC88TZLwurwWQ5gvfl0Krf2xbfxrnanp/7auAWP76LFcIU3
XiHVONAlD735Sdo775dHyemqzrWxa3OQ4SecWNCoazR4pasY7EUe7sagtw8O0Ot90872xr2evrT/
vQShgex+TnzkVdBpUlO3MVYUNXwT6JrZMTv/1TPATk7m/5yFzcW9t3buqXVOg3NqYjZZcfa1Dgvj
eSLJz6/TaEuxfKrp5Vq2JjPe8UJwHF+d0GZzGPXJqGMXVWcHlAqbTQMAyqvRbxBEo8nhjyyXCDHA
VEGYjhp1XqxW5v8m1P+f7tBzrxCnuc6Xx+ZV/1t0+Gek0vui4M6LpFqttD6duuGgJ8UruWjyxv7/
3Bukls4ooSJlcOg4/ibwXyUl9ET80FI8HND3kjgzztrWxLUcW46/CYSQNt48AqYhDqz3yahkbKCm
IiW0I++7K2sOdbjwFeW6nTaqua92U/NatimYLzvN5fe4ku2XPK+ilzG05zc9rJ2PANI21u9sEXUY
9KTaXRUMzh6sevvfywEQGHDCWcx6FHDXIXQiofWEhmcpocHfVRanpFVW9cazP/dQUHVaCsYUXvba
FNLJjlAmWjK0uPv8LjALC9xLD4CO+/zWMDw1ZAKj2BhbZ944Rj/eBjt/dv1rs58Nr9fJNMqDRtQZ
B6cG4zKBm924t3Mf0lLocPBkUo0010tHrGQ0t7QQWHuhg6uiKZ2MbqjXCeeZ3BRES6pVpPqBBntq
p5RQRl07yfpbsm5ksTHzn/mcVCy56HxIWF7caseDXIpTofzVAXPQBOWmUoBF3jld2WoTeZcn3zOz
P+Uj5hB00+w9THtZhP75dAncyhF4IvOyMMd6DuSeXxNbpmaXozU6UKGPfdiQlT9KwegWdQzfC2cQ
FoyqBK/cWLeJLcb7luqLW6Gtgh8pQvkOnzxqycapvDZv2hstDCSKp6Pw8p4OyuVbOPO0qA3iK2Rb
SU3zb63knzvQ0JiOCow6VxWWtS9IKtshjLql2fffhdtYUFSFj4wSH3bKvyv2v5dCA2Ww3We21WbO
6nOPLgvfdPUoUfL5kpDEdlDnqPmSNrN5QGZOm1EqnIfL9/v37LmanJa6H2dgZlvKIatXVpkjghub
48fYpqYgjLWa741y0lGPB6LyJDv604yR5och0VOSOsRfmB30j9Ee00V0ovAPyPSizPEBl5l+aGaM
oArKE0L2eo01GEkIoHLJorOcZFns9/Ii78vr5HWclGJjsJ+ZVcA4oYOnbcbqbK3uJlBqDMLKxBAv
temVNof9Qsuy32lUv31FHpxvEBGijWd4ZsxgUVZsxNgs0Sd22KyEamoPLJuQOJBtdEpyJ7oaHZ0d
yRsHXc7Up4sJPRQ6D+RMY2Jab+7pPKdRHiXSbqyR1+wMBTr2Loo4zvRJhtpM7ksa6kKX0bah+U6/
xuns+HKokYsTCQd9gOYRySrdNV0RLxS+XA68gmzOr7O5iBKJIEPU2S2iXp8UEGIx8QAruisHpWbc
hHAdfhIQovyszFn7VWLQyX2pndQHyOaWxIHRMPEdBzQccZaJHNCHUsoI1cYx/0b+es7GrCo1sow0
VXpqIwXmuNI52QPmVvO7lBbWbZlWBsLpQB4f0npGrt/btfKAOjxsPb1Xpci12rr67MyuJGAHxDL6
ajCgDepeiSiSqkvMr11rKG99OIIdQy1eLyZZMtEkyy6CvcqM3HlWXks37VDRkaRhkNw4TjRxWKff
+5zJoanvsO9rAQKeoel3lD+BbpcpVBE/1GFm73ojRGeCaeeG5hwqzDqc6vuIkhLATzFXgQcRUfA1
2cPgQAGQ+dVL3YV4FTaN1h7MJtI+ghDyxmXjgHLPdAo6NiBWiWmQEX0HMEKsGMa0YYQ7MQkoZI4Y
pofOJEd+P0k92vQshaC9c0jneG0ILJ48etLNTxMYNhp2Vp/EtzL8YTszK/hbnYKcRQ+PenOHXsqW
CNduiOTKg4KMx05qVRjOGbFS6NqSCtevXvWjaxNj2V7BcEBXiLadjFOFZsHN4OQBccKV3X8DyILW
SqJNVnvDmFSHzAis/A6OMsyqnLbwLqWw+kGJYJ7dWoAD99LWjO77LjZLHzF/d5/VZFJcCZRZKOCI
xbFdFKn2Z0ShhXfLrd1ZFchLX886h7E6psJAt9j3aCbHWs524yCVKBn0atT9SU7tDwpFY3rTqFOj
AgdEhWN0FXFASMlHw7clWK7VGHaj28r9EHsxXSG0A+StmkQnxiho1RG55hIxQBFjIPTiUW4njUGs
BwRXMSImtDYqTUy/lM3sNzMKBba6TIklmIflUZem0rdXJDUTHKqk6ljtZ7yVtd9Vogbfj5vMRogt
ROLSZK7nfW4OerUg7nrzesaURbVGKBWhm3aEdp2BmNNbi0rtdu4lvfWIeZp+NI1CVIGhVi2g59TM
CEb42xoiAKKqdrMGR3wn1YVOjYkwVsOtozCdCcIAan/do9ioHmwgh8qVg6w6uU7zgHQ5xMmW6qVN
bBWHuepR94Z8vpOfNPbwElplCGq7p8C9i5t4uCNExXzrWbB+RrhqGj9lkUSHlTsE/qEHhfAqhXDN
yVBKgWvFoxrinYiJ+oZ++XUoUw4SllCM8k4XAxNlI3cMFrJ/HMIRe51AdrsJgl/6NLWvwkpV0oSH
wfokJQTvqd0TzuAXSFPvBgWC5ntv03ndKTKdPQwFgfOOjjFA0NMnTwb6mm8SO+3nKB+oGchDaixi
UnJ3JHtJlCW4UrkBSd9ofiqTRT7hrP+GLKJ8vbzWnqlgYDvCFsau0AAYpC27039WfKRNlOZhubt9
3yTyMwaonETlToFjz4EowGUghdHTQG/7XYo0EyorHuArhwOAX2EPYUcezvHG4vW3bHK8AVgaEpbF
JC5z5FszU8rI7poRrhUSDqF/m2hro+wwZOPWLMlRRBiu67+hmRMJmnU9S4MZKhmJE/GAdgREef7T
iOTpu27G2uROU1T8vPzQzlR2AfAtZRg27stZbXUoxQ45WUqPjldJjaQglU5HDiaEgmElw/kkPPIc
+o/ADqxmV0+i/TDGwM78ooKr67bg0X9iFWqe+l7Mi9pUnQpWqZYcykiZ5yvSrrQck56BTcaqa6m+
kpwoPZh2YEPsrGpE7HVXV2Jjp3zmHMK9YJTDx00HZX1Tht5GRj5TpsCvYbsZh4EHcOLpx+Vn93dA
rd4tigvd4MlxtMeIeDzgTDuENNByGVBQ/uy1XuVm99oBRIynecW+vncelCvpOb0er6M90Kg9sRT7
zFf8cm/4WI12xf10bfuoWbZG3emeibv+55etPoWmsromJBrWTXfWLvM+weX5n6iadi/pPvawdm1s
DM80OY8vuPygf769ktbTEC8XzHe/nneHd9f/8uXy0966pdXeM55C1KPkTLiSRaxvfRcCPauT/eWL
nA4coBj0dswFCsnWYHUbSqu1dA3ZuFU0o32rJt6JuX7LK3nmVjj5c2qk3Ergrb66lUQgmIzgRbmp
lDUHozXkvZmM+ZOoytK7fEOnrSOLjeyibZAN6BjrGkxqFDgs4PwgoSY3aheSzONWvVn+GoLZvMn7
EVsR0AzxtSa5a7gm0FvaGhqnhwYoTQZ9QDKPOAWtQZsFsUAdTklMq2lKMz9tU+2+CET/0ZDL9sSu
msiBPlcdWLraVP0uBF8UpMFKf5Gi0WzRd2mjrxGQLh0MJe2eI5OSOEG48AFd8mUs3b/8yM6UFyx+
Je1ECD8268lqEFD6q7vRob+XLZoZ8H7zi63lnVtbRfoi+m5CUCsrv2eCCH9EHPb3+IvUfGMknvui
FggPwZFANPmUVy23rgLFE8KSocgxONKt1VGLAl3fsanMNPZebtTPhOImJIF8sae8LXZxNY+Dn1NM
+inmIv218VhO1Ugcijh/cYrFD81J7PgT7zMwf2TFIdFoWjCdVUs8DNjU21AlkSnRKuug2LXsp0U8
PbVJNH5Dd4M9R0mlR6sIAm+glOPTw52uOU+le0cJzCs62/p9S7t+Y9gvX9BqZl4whQi0+MaAKCxj
8p/pSIYPNlE+5rd2cbjv6iCHwiNpexgAoRtMjdh4OGfmDWjhYAygsCyAtNXL6rshsXICTl3CH/IH
VLvVdd1O4/XGKzgxo5sIvZfaIWASFJrrTvdch7mThCDO45ggQzcYBWwCJQT4DByZ0BjkjsIsdpbZ
YibL5L6YdgZ9+Pdwls2NJeb0CdvyUjZHaAgjgq7R8ROerWycyG3Dd9o53fdYKW1SEtrp1ZgNjSQo
Jf52+d7P6JvYQqEsU6hA4ARbszqdjqBAFN6JSyqhCPYccGlRtikh1ok9zJGfN47529SqQuX42DZP
Br6FP2aaN9i6zI5WsaWV+j3Eh4GAnUCDCDIjF2WvUy4OLNQ79c8wa8Iv+jxZv5rBlEe/w+q72QVY
PpPjocl9QEZZmGugbNbfdR00pdYQZ+NavSN9Qvkf3pihlS91QqWgjjL9nv1GjdVB7702MZJDYFuD
p2WYXHeE/ORPs5JN13CbKBDNgbVRwT0z+bEZpG7Ga2UgA+A6fq9T0jhqGNHdFCnxHddaEEn9/VSG
YwtdxdL+xJMknkU3hK8NdVVU8KSg3TtTU44b68aZ56RSRV6keUCNWL+Of4hQZZGMk4psjiy4a+De
Jk6sVr+lg7Al6TxhTS5qMORgcMbQWXAWWE1tqhZPOFCgNoo5MffyaLc3xWxmLwZ4jxcFzky34/MP
r1gUul1qK+Ix04zwVihmdW0VTX9AlFs8pE7r7NK4Lg+SlBAOxukr3aifns7BlMEortNGktm2ryvA
bYREoYWK6U7aIL9ro2gxE8rtbZnA1rKIvcJZ21cHZKv6Fjz4dBnn0ov0w2a7ThdrdVDoiFJqZo3A
98pq+omJHDTOPkX0iRFuzEhQqu14fGzlML4NSAmjCW/Vzq8+6YdvjtwL2e+RVNtY2gpxV8RRUXiz
yC3yTUk4hKgRNoq2sQicTspo3CyKrzS0DIBdqymKyNN5jpgpXS21sztqGaFnKs30/3gltol0kRox
ZIV1B9GpOah3PeYkOyz7lzS3MOCyMH2MbF6eWlGPHIkD0e4KdmIbhJ6/SrPVXMJKbNKvYywwSawP
IKjeM4nIMDdwILgZkIBuhZn0Lhmq5R/0hYk/EpMw7vEkT4+ZgyKOeCqt/oaPwbyKcxF8qdOZvPjL
U/W5n4V+QNMZLg5f8HrTGaokL0kqqV6V0ia6RxxR+FLOVFms1NHQb6vJL70xcP7kKpNYQ7J5l8rp
6ENssg5BnVdY8kKxJZA/M6HQBYAQCeoPdfL6JC6NCCxTtCXunHTzS04VxqdaaBxSm37h5Sdw5lKc
H+hxgMuBub7uvpmTosFnCYRbOpAoGrgNnhrHKYkd5lZHxVom5OMxsOjsTGhRy4SAzvh4noyCTgR1
pLcEzmb69IhXMPcdWqLJIVLC6gFLOJlaaVTh3pLKli5PYwa4SIWjvaVJQ5WmzOfoa42KUNnFchc9
aXYZorGy+ENPt4iu2dnJXN9YVjK9zaoGB9thr2Ngzsll68HuW83ct0IyfyBqVd5ArYi3DI/mqyIp
v1Wnkl/x3ck/GlPc0KrM9nNfp71PClEMwaSYZWCStc7i0mZ1eLWEPsn7IG61L8IRsoGmS0ZQ1Nbc
+q7VYvxHmJBgrUgZkm1XqnpajL2UR/1urJzgUxlwSV6lmTMqexKOCQ4y6I5qJD3mhMiWctiP1PSL
lKSfTCUc3kEE+xoHDfkhmFjGX4PJ4yOBZ2xHlKP9/GYQTElKVY5Ri/88ltgvwOZA8Ddo459MZT65
0tHmTNhLzeyrFprm1gnudN6lWQZ9aEGbLhPM6rCI5x2Tlk5NlOcZHChn6Z5O+tG+Sg31GnpJiLFx
FBuT2hk9CwuhTJ9nIbktTdbjUZUOYzeLhn2IM+GpMxCB3Rl45Z/mRDYpz5IA6wnsnEjxpP56oMXl
0ZXtrjItV780sjPvkY7phxCnFsc6uXbuCpCqG1tQ7XQPylKN4hMlFrMge8PVj6wGWSVEE8WdkZSK
R52HVCGbsf7ZDVVFvarWjdaPRll7njDEfJ3sMlZ9WykU2m+o0X6mNaFXO9zxsYl6kfC/nVOVxMbE
wUQmCtkF7MOw691rSp9YqOYbSfIUA5wFfmMOfbQWtcHw9LqLHWJUgey5eECn2LVjR/uI5wFP5Zym
yWMzmcFv0RZdtw8dc3qE4FLfsAhGOkcoTfpsW/wsWwv2mYlhKUwt3L9lx7DeyWlGkEsdvQbXAlfg
W7KTeizGGZ3IRSuLUpg4RgxpHP8N7bFka3mX9eZ4pUQB9sjL8+GZMUxXDdX5goZCELzaVKJjDO3A
rIWrz1LnkRvbflCKVbwmD4NdQpONbla0JdM9mYQtRCfIQqi+ItbW1/N9IGIsKOBHCBmS8kNgJeIG
ex77l8ra2quebiC5lq2C6ZMRXFDjWI1E1lTaKUwsrl2Aj/KDUao/aFgoX+MgSn5IpNIyE4UQ4umt
Di+IZQmcoDZp3EfqrHw0qvLHbJbQxUmbvxq1NX1Gpmi/0BiY3y6/idN6NJIQJFyGxrzHgPx7J/+e
jBWrtURVV65GGJB1NYdtPRBvQejGXlfqKb5XEnwkXqVUBSCDZg4GOAfjQHvT7iLqYvAcZ7eksj8R
7h535WPeV9rGIeSvU+hoTeNH0rWnb++YVGHWXpaC74G3p+F1JnyaqHQn+jMZObJccoWDN4ucLsu1
RnP6HVZJ8trPMpwjHNxsbwpE87obKrj1iDTNapSwCjFxB7mvMD4MHazEAzBK9u7OcmjUCXJ7REgM
pYjtmQV8T69QDEOXSXsPBpJd+aqe0T2yJcSXV45WzvrGLvW00GORkUN1bsHL4e9dG8p0qy2sIUUG
JPpcP/SJQtOFaOu9HVk9ZZbM9oAB9n5HmciNOpoIDhZavHd0mjfGxsmMsfwSyJPY46jmKmsDF5l2
kpbheeUy+btNJ3SnGuIqUqWbMA6VK7UnGnpMD9YEB7Oec3pq2das9XfOXr16foOJOsrQdf69OvYF
TJ2lsJbfoIrhYQgRPIJIVs13M9RtMrTCXHHRjrB3sGS6TSF4mEFWyEtB8vC0aEs8ERXzYSgC61qE
kXzv6DQhA8pmd81gdPu4CGqAOuN4ldUa0ScBhT26aTIW/pRs1FJv9nzioZ/XZNHS76j3dgELoZRb
wOWlrd7aTdO+Xn7wpzOViqITbBFnXeT98uqgkiSAKYVjsJ8RDpm78tj7bdlZ+2yS6+f/fike7OIp
RFOJPOZ4yYRiQzRvjJOu0wnAVDJz3FctHnDk6+VGteqv2uv4VXLuQr3Jd0wsAm/z+FqtJU1hXRMO
JxczhNx6mNiqYV/JG6X3sSRbXlk6BY0vUEu7nuMNcZHRSFQPH+ZAYD08g3Fh2LF1RR2ZGK5cZd1h
LjP840NZv6kaQv/Y5n3aoaI/5VEuPdKHUp5CxyKKJYmra73uw/2Y5l0Gh6GQD5o51YeCcJG7eiqr
LfXI6fdDdQphGs8WNTUtyOMbJup0IgKNhldqTeanHBVZ4YFekp7SADXJnoW6l66yUXTYjSmexdcc
jGFWDllFI4PniD8YKGCts2PK++vRTuovfWhXV0phGJU3Drp8XSk2PoN6sKIcBElmvKptpf2+PEZO
VmtaBmQEsZzxEVIOWa3WbAcb8n5T0D5JHz8opE0+Vp01HJxZTRGMOlRI5nhr8jl7UQqnfAaLw2QN
KCabo411wpYQxw7tk6wF+g0Y2B8to+vnnI7zV721qw2J8WnHmDtli4tuD5MVHNFVTSMuAR9S4ytQ
RKTlNWkIynXVsJ3foVlxboJUL92Zf3C4kAARTgvQZpAjCBed0uBeSKStqv9JyYIfxAihmITEj+3S
aibQdAiUQwbg04i5Vk2z/2oRvm58mWe2Kyr89+W2WW5Osd1GSHaxo4PhGOH8v8AUzRPyjRPb9BK6
zzdTNCBayEeST/dROUeAaPtoQL/T1eM3thai8AHedJEvdRUSmTm0p4D0VQUaKidRNBVRVFFsuTwq
z72sxd9lOkgfTX7/alhSZ0hTGlbo3KfGvhNxHn6b1DpzcXNGh9YRhhekuf5QQlZ7mnSUn4Bkxjuz
6cUe1tT0fvnnnJmzKflQ8qdAubQaVhNpN8fDAMktdwncTd4JtIUTHprBDzl02FxdvtZpUZbqFUsi
b4oWGh0A7XhimWAJ8GkwsYROMPpRbN5griOrdxqAVoiCunD8zrCE7WSDkMizq43rLxPXaiZXTeT+
OlPbEs23evRalqJxhT5DDGaSvyRGzc4JDA3ydZbGak6Gt4me5iOBMJ2viEq/muOCBpWUq1/FYEwb
28MzHwmnCNrb/IPPZF1dkZqeRGgtKtxUQZcTmpJxbcDW3/pIzr3hpXajsA1BRrrmX1v6HKlR76Dc
4LRLBpItntVJbb63mD+J9IpL/UWt1Dbzyzwvrmh/Epyk2fyscZBFtBNamvEf6KxtaSGHCWXlPKv9
y2/mzKNgGSeNx0bvwL5+9WKizpbR1PJiQoMSYwuH9dZMa+Nw+SpnngTX4EnDIkDsvDYO4zaaLD0m
3WeygUDNfUxOXpagLYePsPGVn7shVBuc1nQCBVAKH490u3RoFztMgAQoOLc6+LwQ0k0xv1y+o3OX
sfGVONQ38FWunxvBFADclvjeckYzawvdIeDY3griOvPcKIFSLmf4LLLZZc3756xVRqVqtzGFzkQJ
C2BwsvA1iTxY5LqzsvFRnDIz0BZy2GfV4EJ0+lcb58aA/RPRTEfuQrZstxxp2GgVj0UO0TQrFSCB
szZ7dlFa96pG0GJaFpIbhLrzSF9R8jq5Z3dMGviXERHYVjHizKNAsM8PpKVNA2+9sCnV5ES4zggo
J1+m29G5kj/VOTR/Lcop+34K2EIeElzMD1VCTLHfZkX/zN9El9NiwAWwnGRSyG1rZJOkqaxduwYx
8pZY4cy4wLO8qNPRRC188dUbC2Mqh+iZXOoYzaFTseXP2tYif1ofp81EpZaZXKdwz191fBVCXhzk
ol3jFnID4b8fYeRWc+epxAeisI1jz4Lq9ZCUInooweZmHrjz6B1q7tusSJpnUsnemu2WD2s1xZM8
qS2MApMtxTr5p+jLBmWrDkKptIYvld4uNLo6/QPOed7rw9RdoyLxpST/bDlu+zrB5FeDQq358od5
WnjESsFheBkl6EhPjv4jeAZBQ7/GmWvKaKqzzKe3lTw1lIafi3Bu4fJCJ036aUIWP3yktvpFJVnd
t5te/9PINZQRtGq+WZNorKRavbFnPN2n4vlGy0d5n//xUR+/Ozi3DhnkvDZJQgTbitK+B6bq3Gba
SCQS3rgrKRvsjUbPmYtC3efbxjRB3Iq+GpZzVfTC6MAuiWBmmoeBdQ+Kp72qR5K260AqvJLO4Nau
46S8SkYvQ4KkGz5Y/K6r3XEfmamqd6J2xyYX7xHD5qVEF/Xdrgb9AdQjTDTwb85P04ygy1JzURW3
MKBeYU0OslczaqNfArzLA+oBdZEZWdN7pxbm28aQOfN0FlUKohvkOmyQlj//Z5qtkT/UiVHVrt6j
fGZqJ+UvU/T5u602Yc4qpea/Kj2ZnhQpHN8mKHSL71wnKDqoWsOPEeqr1yWreOI37FxvmiBJP8Ex
5sCNkhGq8+Xfe+axMr4R9LBtpMq1/rll1gmplfm5pZW3+yaQgjspyrVvo2l1b7Dz040Rezr1guAw
FQXdDrsB6PzHjyfD+LZYOZcGgjywaQyjh7CluNEhn9xYvc9dCnrL0vbi+IvF8PhSAL2pCWoUb3qc
7T7sRGdX2Um/m0DabjzF5SR0PF8h0pOhqrAvXXQhy1P+56WrwpxGXCg1+hM9QxM4q88ZH+OvWVPD
G8mRJwDAALDZpCSZ9L1SDWdjpjpzr3wUi4GPjQp11NVjheaVwTqUYbYoTe2Hone8QieO3NH7cGP/
dSrStVCAIUFZNpE0FtdHH7tI0PXoy7WCtLDdCjX2Z9HgM1wCUIHbpqPGyVnFXensRyswBt9iZpqv
q8wEpi9JMDB37ODIoMVNJIG2zelNmrkdhS5AvEY9hGQcQtoOu9p3QrUmKR506o/KTIpm1yOrdwhI
YN+9McOc+XBpEC+u8yV0jXFz/A6r2kE7kQeVm45G9MoOtLtd7LN3BqmEz2hKZC+fk+TL5c/vdIln
e4S4k+M+pxnEkccXtUMKe0S1QG+py8CvKEbutGSQ//t2jMvQFUBDigEMfcnxZUalG3AGOnjO40nF
vjCZX8xxxluPUWXexbRmD3A1MUnqVX1TyUbNoE3IFV5qwMAkoROxlVpUjtJ+FipqpctP4XQS0hFS
Uaaig7agDFZfqp3ptKsqGVsP0QY/zCzCjACVyJtMkK67NjOjq8sXPLM/xQQsL/A4kzYQB5bjByIR
vjERcNC4amTLPVBo0/GIczAcaD3K7LhJNGAuiIialXd6qFn7TunqJaCpzjLgooEV7gqRWT8iOU8f
40B0sCq77HXjVy6v5XhaYZgtyl8IDwsFYfVcmPTDvpXIWM3LWvMBzJl7VUZRwSRi/WB3HCU4gxub
/Ge9vjGycdg3gixG+PLhMypX85aG9Jb07ZQDR8+MN8VbYmfHwXc11eRSoYAeVmH2kOtT4Z20rd9p
FSXvkVHNn2VKF3jvUJwJ/LTCgOL3Zde9ULLKy30Q2IQnZLRTcImCrHyTmlb7QOMsdM8WsyK744yo
X6H/8HvjUZ7uKNlHUjFgnBHchkDh+IUPNdI2uZElWCk9QSO9yGg0TcZ4UOmd+mh9dSyN0bhXGnN4
qB2rNbxerrQPaMjm/vJvOZ2rl3kTFdnf/QFNuuOfUkHjZc8Nh1KE1U88ysqt02m/8Qy1G2vt6eTC
hRZgB1VT+mv28uf/rEpSZMU5+aFcqBkCV1HShIYvbYvLt3PuKuiaGKVAeZbG9/FVhBokUd1y+ElF
xKDoC9sfS9DPl69y+tDw1dMrwHPI2GNFP76K2pcQLUwldeOobNxFJrkHghneCNX4uHyl0/uhPQBL
iUWOniN7ouMr1ZyTF+o8GbFpUdw6ukFFfxCbILYzN+RgIsW5ym6ITe1q5m9JotKUOsCLO6TOfVyN
w2eIPMRrBMSmgaH5FmZtssOPS3xyN2OAUbreA7xau2HR0PUErHObhTFI+LSzNtb40x9nsyVkHwuB
BWf3ugdEV0EJgizDeKrXH0GaqbAvhfac2Gn74/LTPtNwhOBBv4nd/eLRX3+YGuAfppBU2kElbPn8
ZiXdJYoqbpB8Jv6QjETVS6xpLhpY1QvMSHztRBO+snFW/zMjgkYf3nmUJgqIPNRix68+KTgIDvSJ
WO7QYOjyPB5MNUy3TrfLqz2e1tklOhy70fUvwcqrsRxK3RSkNQzGQm3Sbw6bgF1s052BuoxyRZcT
KhLQ8tO27z40jpUeEI/+1+XnfvqG0UPjtqARRm8bJ//xrWJhxuvIkoXZwYz30cRRkWJGB56/3nqq
ZyoM3CPnIVYyPBdc9PhaBPcx5+ZEF9pRSRKQUWZLnT7OWuW2L40CTm9kGH+ycrbi3bKJuZ8mlmc3
kHUkUzoRtUR1yT2NkFnYieVefhDnfh2PYdk1/9Xnr196MWn/Q9l5LUmOXGn6VcZ4veBAC7MhL4AQ
qSp1ZokbWEloDYfD8fTzoZq71hGRlrHFC5LV1ZkAHA734//5RSyNoapAWQTl14QZ495E9/s8wrF8
xtG9v8r1Sc+ixEKuAjEn2WPR/ejXPvoRxYHiMrHwXDhzW6erEMxfmPW0FiiJ+DIOx4zMiTLVxqIi
eUWUMNrs6tLFiftPtyKY1ZCZ4a/z3+uEOLyKMeejzhGwjuhIad/aMmuu6aQvdPsd/QzodvJAXGoV
wa2LOGD58QNhfWW3NWynKJCk8U25lew5s/8xYktbAvaru7pgYPZ43AipY42UQomPO7qE9gKaFbbd
ve9t3p8z68dx8AFTr6++NEwavuAToDsrvWWOsb2NSr+eX7ois14s7MhePWvQL2E/u2Hi6v3FjDN7
5GBp/+dvzbZcyHesHb9PnYdvzYkTknYg30euZHEQWlDvW18gHp4H58xbOzkUwQXhRMtrWxMxqZwO
LwVeUKXagI2IaTbYblVhbRqkU12lVMrWeM4MFXLS6chy+EKJxn8okY4JQb5kkfc74kA4oxMZIQV+
exEwmg4DpTZlEDnFTHzEXFnJnSsq8usUNLKvZQ8+FvqNZf/IEpiA+9RJ5NdltNQ1zWOx73BCNSNs
dUwY81XNFpO0jkL4T/d7gaYTLCOLcQmVc0kM8QjzwR3RjXS680SahLBDJAeQtcBBCd5KDdU/p7E5
OpGdSBs6wCgxufN6qaor2zMhZ9YseBFKbIzY9EQjkXmUJMZs69Eusk3qNubtoAVxjg/INFwL3J5w
v69T/2eVqunCbedSI+coX/DBh02KUHpy+9vVlSrH0FCStRj0wkoj+vja19zL5HWQQvhDBJ9ZgO1J
Qna2kJ72pcEg8WPixSZxeL36JLzB+pHkjfal1TOnDtG5p00ozMILWHeFdktUrkbQui1bzAKpSLqb
aTXr2bTTiLkn6jDc+Ap9wYUIqkuuXS56mu1nG/+gfZW46RJ29KAwIW1ahP7Ex+kbbTCDLxVRAzwg
QrFPLem3dqgLnRwrTaHduhtTm0XBwCIRQl41k4gkSuW6W+F0xEyV+YKFM6a1vKaZyPR8Rx+1/TxV
TWXidz4smIyN+fwMX9e0Nx6GAi9EMFT1RgQjWSVwbnsvbGCgdxukLrQYHENhvTSg021DqVrxupBs
+IwROn3lvO3GelcySxLIgO3cbAPiE5urpV3Vbu1SV+D/AmtZ4gkA0zcTpttTyCxznQ2WynSj+t4l
4GquW2zxODya88ZdRWrIlpfyR74MMx8RlvZmmMy+8dkyYJyESeAQMASDSryKoFp0bAUnqjqA38In
w0w2P+BFiPkp0EX3WtiODa8PFhQzhFPfDYC8bkSjMcClzihYUghR1nSvj7gtRnXq9atQ3seEo1Jp
u2afFxhI8D2lYRJL7wV3j7yJrDTwb1tiLG4sRpNf5yVrnpw12ct2QeBIFG63SAjk5ZpPwET0Vr5d
QZZZ05CqASrLkvf+EntKDVxtm1ZRF2iMsR4vDleeAaeooJ2AzCrcJBCRBfWG76a67Fzpw4BY3I1Z
5NMen10rsnwCu1CLAp74MKMMuCEhdXS2ZYmYHt+/sTf2MaBIC9XhX1bdRxszPKKF/riN47ne+ndN
Xc5Pw6AH5x5//TVHWwwH1bV5tso5IEcePj5AiFnhPVlFmqTnIJddbAdkEevPTuLsvNp5hclzk/tL
VCnyVpUNIaJL9Lu+ms5gRyeFIoRmtLrwr6F7GxSthzdimK0/ShPtUGyp+FtAHsOmbpbhunOJFvrT
oWUqgu5j6E+BDC5zeClpd7Kk/ltDA1pv31pl/KsdvD9ODaCdtjZzwDCRhTC7Dq9iB8rxBlo5hFaO
xU7aif2cZUNy5uz9xrBBalkd4DwgJrp3R1dxZ86YLfhIH08FMRn9siNZbDUc9c6coE4nJOyotVMG
h+YNJkpv0ZH2yMOOHJ+Posg8tYtbaLHvv5tTwgtvhERKmnF4E64c98MHEiSSD3lGkHqA/wdBRTW4
SbToxQJx2yKonvDNKX3hU8bHRcuV/NhZlCcwu2W+Wrx34lJYopzOfCdvPDwfCWw8ABWQ/uP2xZB2
pd1PEnePvna3KAH9bWFgunPm4U/LEhZ9ihLASTDKkzkD6c/LzGaNXZIZYQJzWjxh6TJGqMO7HX1T
5xasLngwZosA7NpBl2ZqY4pxWevce0aZv8yiI7cMuDx4tsrADcG55Z8Phctx0oASg/8D1fbhC4qX
Oe/zgk5OkBAyousjRXCAROX9oTgtfRlqw1jRkbW1cjwNbGhZiygBIYwOeWIEsybd8bmyEWWZ/bDM
jnqBQYh5FAGwYQXiffn+9d944Tzdb+SWspQz0uFTFmY3EMsJcOuVBmFygZC3elkaZ2b7G18v3CLy
lPjPir0erRGOKNxJ5ka7Rt30GONAskOW0V2UsV2fm1vrezlc6WF8rJMLngQEx5MEgLhp2M47DhPe
pN+nZMa85kugXkTmpBfmEpf3QhjFQxInGeEVpvvRngrnuZs4LL8/tL9Puid3AugFDWDNbTmeQSl9
KT3OIOK52IplVype9E9pIcZvHEUy6F4I5YdQdrL2rzEEs14N2eXp1eRmqowqgrqeYho1L0bREP1X
F0IPS7MRl2r05nRbYjX6HTdZ+KQmGO91Gah22C2L1H8UoyQQlbIVUD1vq+qXH8ve3DRJA56Y2Yv7
8v5znr5c+iywGmk0GKt2+2gKjbk7twYswwif3HxDZWFjT5ibnwxEI2cudXp8QoyOkStnJ8hKGAEd
zlYHBBlBy8ilLCszr3rdXPywzRv71rfom114/A/McOl059JE3rgyYhP6q4A8wAfH7F+37xR2MMQK
zaYcX+sc22tiNYad5XXWFzMt5p0dd8Xr+yN7ukyCnpHlwHtkvdR/dw7/BjhbizEwg3Bz9ZcBxmgs
HecjZl7OhyHOFiqZ4pwC+dQhb/XJxb0U/IKmJ6/1cIALjjx6aSOmKAqje6r8hXhkA3GntesSX1iX
KrGSnoQ2S3tMzQCdoF+05ZMX1IIwsrFM7zMZc9hpWg1DLwMC6VOBoffGIkZ0gGmADe4ljZ/uezPU
/WO6yIYuoJNmn8lqCjAtJYfrfkDzTMJjTR+JICxNhJbQ8nLbJk1R3Mxx4WohQZAdii3R9sjAfK0y
Nq4Nd2bDKcz+pXlqqC9ykqDtkEUVA9yuJ6I0Wwr1qdd6L105jbG4mBOqlLDmrH5OEHXyQUCo4LNf
cZM1F+q41uwd4kiJLiSVbBmGG3B+gViB6GQbncLm/RmysjQOlhgQC3+lqfLSMB0I1uX9bzMkQW3l
69kkgLS98kNhIglb7bn6C1JJugsO3AkCCs+8jZsCY8D3r32ydXBtVnOKF+A+2tZHcwXJl5agosQ6
BVHYFUQEgsHNwPprg/rvA0vj4d//w5+/N0TWZEk6Hv3x33ftz/pp7H/+HD98bf9n/dH/968e/uC/
P2TfSQ5tfo3H/9bBD/H7/3P9zdfx68EfwAyyUT2In716/DmIcvx9geRns/6b/79/+V8/f/+WZ9X+
/Nc/iJWpx/W3JeTz/OM/f3X541//oDj/24Cvv/8/f3n7teLnor75OmZfT37i59dh5IeDf4L7wdvF
yQaclan2j/+SP3//jfVPNvK1aoFPwJtZMaYaRCD91z9s958OVBoXwgEsK/4v6+fQiN9/Zf5z5YyD
FLEA4BEPIfb/Pvn9XxPur5fCSPznz/9Vi+q+yepx4BcfTktWKrBJfpFLR3i1gz2q1nVcCelQZmmU
tjVchEHlm8QcpjOT/1gi+vsy9PsshgADVg52h7O/lCZBUzF2qyQTiEfXHPTXztU1nV2u6x/juREv
JnDWtXCaVg/rsUYgPOkBAaC5T249tpKe/jEd2LfIep18jvZqjfl2zVK7dmq3ek4LVVbXhYN+mrQH
3bkN5ESTGIxdIwlZzHmztczJlyFentrnKjaMJ1lmiNYKAgX3SnqQldJqDJ6yBjEUnW9H35BEmV93
Bc45kT0U/h3LKu5If5spb4z/0caxDgznXKjcFB0cy46tZGiH1A6sUACxmMxDjG+9xX+y65fEYb79
99GL//uLXjfcv60/Jxc6egNLyj4hBy6EjeNH1RLlWvqha6G9ltaWKi1E0HI14lD1/mWPd2Om9Xpy
gHZLfNxq53r44pMsE5NV6yjGFOXVhNJjC8BP1HLsxTubrHe0baN3Zr07aa2tV6V9sBqJrJjqsT9/
R40XB3KOcYgUwar+z7ZF6aEvUZV530F/qMPBczkDF+ayoYfb7Gdlt5uSj+XMadg+bnlhRgQPFj8l
jieIPI75FkNVk1pbzVo4ug3qIeQazgfQUXMOM2vurBBbR2BTBfX51k8SOW/soaw+dFnuZBfJVAbE
lI9Cv0EpNMK+jXv1MWtk/Gh3hXjQRBOoq7Y3iKacijXg1UY/rPY25ubtrutdqIr5oqwPA//8g4Ol
5LWXxu79rFmTDCuLvDo2Xs/5tq42+k6vDAMT4d52FcGkuXpskwmEEsV4hXoZCf4O0GsAMZ1KXHkC
Z8i/cBTWuzOLxfGmvI4Yh1qyhLA3XmMHD6cM4Dhhv0oQWg+2j+TT7V5VrKlv7WyeMw35vcH/7atA
YAVkt4rXYQpQpB4X/hUCVzfhcB/SYccnIxh9N/IHMd5YJCfd5yP5VagOtGjwTP1WK7R2i3igf0Dn
vlz0eD5DeZOauHGstCFzuscr1crzzVzYNLDf/5COForfdwpEBDTGNDJBIw5HxSdIqiBxNIlUrcl9
lQfo3oeFHD8WzPYRbaxstu9f8a3B4ZiLDnKFI+mBHJUNIiVhZlQT/n58Y49O6fk/Y7Oqpy+q7ZM6
BIfDN7zT0/ICwXSg4xxLclBk4bf6aVyNeaJJi9Vlt2RFFUoE2Q42s9X0ktFuhICeTYO5f/+Ojzaz
dYzWFBMcnUiqYNk5YhYsahrz2OZt8nE8dhbOdJgK1Hzs71/mZE1bqVqwA+hO4h0FJnD4KtTU4ES7
QCdZbJw+SMQZt1j7PnXaMt6XJqVq287jmeX7RHvEs/FN0EcmLGJ1oDh6/w6wgmaKSgt1OJWoP7BG
yPdO0K2yhka0n+1WLUsoBy+x4BjO5bQfiA9kT3Gt/Pn9539jmBEmrxLpFRGhg3r4/Laa1mjLRgst
rHaimXzYXZot2e79q5zg4OsTrzwrxCGmhY3m0RGyckqomE4LvWaZ9MvSLZptUSAdj1Ir9oowS2z7
yyTn8jI2oRXjB4UmbSqq9DvgY3bblD6pcALlAhJljEffv7k3h4DKDdoEkBDN3cMhUA2pb6lFnFNX
puPGIVzwkhIn+fOrrIAjMDh61nUzO7xKm/Ra0wW9Fia5Md57jaxC2kzWx/ef5fhkwjivRBy+Gqxr
aK4efeYeYiJjmRlnw0qrneYOxR5WU3URd9ZyO7tFcmHZguzKyov/OjEcHBjeqUnW75W6kxMsGO4q
3zv6Xk1ioB0MiLFwx4sTT6omxfqD+aY95LYKNhiqNB8wRtE+eWrNyJRtco6FekKHXG8B5RHN+RX7
4T4Oh3hIOl3Y/rrZyMyKcMUqN30OATIr3PxRE7JEiTom+0FYuIt5bX+N+kNcFIY7b5bSG6+MUrKz
JjiZj/D4zoG865d0tD2tmCObFIC6B8p7eHfYUuOUmPkJxOreuCtcVzwkMMDWDusy3fil0fZnvrq3
JgP74LqwUUSdbDNzPWdWbWHMwjpboXwdlmsb4/FvNQp/iHTWsMnIp/uAzlB9en8avrGq4nFDpQFG
taJTR5MhwJ20choa4BZOxJuyt5iQSKg2RNj1GRQ7F5YwbjZn1rI3rsoEBLQBMGJVPe6JYNfdT+WM
NVOnV1moyy75LKeqM7a9JSEWOMhKQZKm5Vx4ygl+w0uFVABY5FKmrifAw1fbI+aQwu0wnFeL7W9y
+ovjhevW3VVSN7GDnlJvtS0dUeMKs39rurIqof1S45o3LivkAxfdpOu/MkiIyQUZRr4RJQUpspGg
qUpHNFDLN5yCFvMiEN0QY3sCEwns2O5KiKnxIndG6fvPfmJXUzjMFD0Xhi0cdTmYFfyAuVqGOhos
t2+uBxLRnZ1qaACw4gdq0xFL8WL6s0XupWZiPpWWIiAOo6EFLurcFeHoCUwv56BMYbzPRdCHahYO
Vo6VPBd2cyJVWkfSW1XjfMerDuFoO7ICrRSOvvAJB+Z4HSdSbpFPTxaVbJPCWKpFlFeFviGkTt4Q
k9hcB2rWb4Mgty8U1kOXvhLtZY5y57YbdfNusiQHzPcn9xv7xSowg+FB9xRq89FKrkwnGegSJZGp
1+4PmkQSV4VuOtMQOzrjresprE12ilVED8v2qDCxg35WvH0Kr7TlqIGwAMMz6cKyI3E62/hxo24Q
3FnuxieWMcoKTz9z3HvzOSHnQLvFHRQP58NZPcpCZEoB/Lm5ZnwyTDVEOUaWZxwe3qpMOUohBoap
ylp1rFjgAFfpnJuBE1rH3dmlbOj1C3xpYrvaKUfgpKGqNrhsbN3cO2af7fxuzu7NYQku26wg2qJS
ff2KqB4GvI75WWCkdhKq/Gw/5XQ95SMn2Qxs0WR50Y8GRAV6kY0FmytBF+wR6KXxbNfzj20jk9tF
BQZAbf5xHnX3zN560rak30iZuhbuXBno8WhbpzcXBE1KwiyqFeeiNBPnrp6C5lJXiXMRLHjVetnk
/nI1rD/Qpg5w/XJ52zeCNPM67c4JhU5nBrdDl45dbC3Pf9/u3/BPZajYJA+HolFz+k3VQKqoFKSk
97+zE47++tSYC66LK5guy+vhBEwHs5WeJAV1Ts1xaxWSXLdezSnn3MncVyRs3ksO/ISz6zSO+1wS
0Ufg6QaBXGPvSmTcW3y8SFgdcqeS0Zyn30xv8fbEONmg2bZ/5pNdl/nDHZ77/X30pOsGF/po15NF
VjXjCDwgZfPNRmrahqWujVHmzMV4ZnBO9zrgXZoTzAkTmvdxZySp7IacdcZmwWPiTix9mSGosF46
pbsvWbNqlkmR+HbmjawjfvyEq1UwjiKsLdhpHL6RoQJ262f0BySYv3j0XnY0SlidzUKvo1IVuMxA
9TIijSPVGh5n16E1+FOKGilDlOK47Rlm31tDzgkasBN4ga/jaOetrWaGI0Z5MTeYHCbdDAiltbJv
QpnN8Zl66q0JSRw8xA6MfjCPcI8+Qyt1wQUCBt2sNetRyFlhT5DPHdVGoKdBcdGYGh7Cqx2RvEiy
GG02PgbYY6alP/YRXae5JM/Mzvaeu6TzJ4Jw8JJDGDTmd0FHetgO/TyBQ8pxU+Pi/Xf3xuKF6S8Q
DOAIDYRjv4lKS/ASEdy7NxnyYcrz/KLxVRA2+GDsm94uP5ixyDE9MO1zqofTrYy1ApjjN2TOwB1t
Zbmx9KASdIOED7U0MinBXse8GgnT1aZMeyArfbjp88RxfuqWXJ7nycj7zfuP/8YJlJuAn08Lk/MR
e83h1FVOEc/thMBD2HX2TM/XAW1JPKQJzos/9MPFtPgcFXRr3JKdNH1qoXeTg2uo/KWTwxzlDjbh
F3GL/dX7d/bG6DhEDgGRYRsDs+RoUmWq1Us3SbBPTIzls5B0dndDYxofskkblr1sgz7Zzlk3XcaB
srLLlsNF+/L+PbyxoK8yCZBrmuCnuhSlxViDelkCcm13IROExBGVnDuPvPGxuubaQ4b+5K3T8PAV
1D7BOD7mo6H0gqQNHfruEWWmV4Va485nqpc3L0YVBeKANpFYw6OLVW4w0mWkBdlMDfE/uf+VnO1P
0pyN1z8ePABORg2VPXt0cPQCCwytHSNZvyx80C5TWLOE8pTZGfD5JNyX3RCHXfRzwIa0/Y5PN16Z
TcrGXZdK3M3Cvl0kYdbTYF1mWTN8cSs8gC8JHQo2qjTKlQGct2GiJT9MKQSK07H86gsDPA2x968q
SwiN0t1MRPwya428MzNMgPB/e/rzwQHvgMTOHUPxOtoxQBUdXxGtHJZwRbfZGOA+prf2mcVtfZlH
+xIoIXghVBx4as5RZVZWHbBHwlU0WuLRsEotM3MwXqwm9W6oY4czO4G5buXHFwQ04zWsGYSw5w9n
V5cW2kAxrIWcA+qwnTvto2mmRKktg9gn/ZyEGdkFN/QDiygpMT4c8dvKw0xa5qYtsuVSSKjLTuFX
F+7gJ7vO780w4Hh82WjWDRaKOHrn49CfKbbf+M5dqCIwMZmrsIOPpqq5NLPRerEWNhyWOJb22YWm
9D9lQK4zlS4pe8wqRkEefzg46dhrwik528KwdK76xUkhZvfj9v2Z9dYH7qDVw1QV7PZkQ1uIh7Yl
rqCkDcTBpp9d8p7awFp9CirSMP/8Yng1rX4LdPgIKz98pHlx9KovlRa2RBneZASEXjYDWJLdJMHl
+5d66x3xiWN5x4LCxnD0jvA4gpsEJz5cHB+Lc6MfLsuxsh/ev8ob9SP8FqiwCD9+N2cOH6ggO7BH
YcsEzrwxotTvd80yplE9PM4DFntT9qe+Soji4BxiHQtx4rd7/OEVHeSyLdzJBAZWC4nQnts7Z9Tm
MzP8dFZAE8IHBqbv70Pr0XpjYEQMwsFORqpLudM1LyYwcDG8reGlyf79MTx9U2v+D02VlUjIDnO0
CIgcBy8NakW0Mq03UGK6MIFPeGZte6PqBMEjow58lcmOPOBw4AqVqqyJ15CVadC+9/hLhmhykiti
TOWFyO0sHPKyf9SLJL+VVdpdOznWMsDNKEMS8tCK3IVN3ovvhayDpxm+xAfbXPLXQa/jc4zvN4Yf
iilNedSna4PjqNQrp8bKqoBpNZAuEXa4eyIpGWVAOzY2P78//KdTGLQAEze8xKjIIfsdjovtxGAi
BgjJoHuIoWs6fUpzq6i2+nnd+vrkKfPl6ITvX/aNSvLwukfPiCRDzA2OmRFhgfHW6a2vedvim2rk
y8bzK+e5pCe6z/FlRsUwunfBVHytimBBNYECZDeNSGNVIZuv798X+xwPfLgpcWNra4kTCtSHYzFu
5SpaygEuva6edu3DoBZNe9HbpSyvMG1x8qelngj/MJPE+EXWZ9ZHfRa7kAf7MW8fnHaqsZ/rNf22
drHB3OWpwKQCFNd/os3n2he8+NLbZ0livuZOr/A08OaebvWEXxyVceBsA1iBKmr0xTBDypLUCv02
zrXIx0GcEnoI+uJqwo7M2dDOwiAe5iBiEmdZjHwzzoXF4UC6+s/BaZxHEXCuihYpxQMgVW6GddLX
36fGyIbrUThrpKLT2gVJGdbsRNylIjJSMr1vSg/Ek712bdyOjUmiCowQ9dFyUSNug94gwDiJFwTY
BNC112CHnYrg8mP5UyyF/D6bhOoh/xFzzw8Gzg3kltElLmZU1EwoGR5gqcifvV7CKxnmsVP4uOti
2CZ9EXuhmuJcbHUhKKv0ZlAfHYqFx9gQdShnz+r2VmqPCYtSY7fROFimgiw2BQ/SQO23TbumsaJh
ouY3fInnqt9ymA71ccKbuKlN67NHROaPYWhLczM7k32VxFODG5kzTfu6rQm0NfTWC8EIe0oPYiih
7A3j8r2zRPvRRd2T5b1FmHgbm0heZo6CJhVr2EuLkG+jsrxq59Q5Vqhm3o82xILeDkLDiP1H9K1g
qUi5W7nP/NQm/AC7dWuf9ln5WKFx/jRA1Pg0q+rB6kR+2Wdub2z9uOp/doNpfC+mrvkYB9pyj9Nd
U6B5G50fvpyhzWLwnXe3LR2FalOb6FQjW5ua4Sq2ODpGlelWNMiTZHw2JuGNYekNxmtNshD7fu0x
d7y8DeYIV//WIPpKFtexuwZt27halmFvoKYjL1SqB9eIta967yq4GoavfRwz5X/P295GPucn6ZNV
r11vNQ9I0/VY2m5kF9L7omrf6/FvaZZ7z633mMCjGpCju9RbPcuqT11XYt5axHk9RZ6fjEbITE/g
xztu/ISQ0zSJZEmMG0mUQRnmsz7eTiorvxV5JW9L2xu/Fb1q8ktPGvllhwwwXOrZZX4axvDU5Hlq
hF2fZU4IHqtY0K3ZuEa01HtbxxUmCcJW06Y715h1d5sGep5vXZggBJTHMdR5spPTmqDgDB6k7Nr4
qz0vGvbE5JuoKFmIdI+YfxU+IW26n7HgcsPAW5wnZ9KSEdNArwdN9SQWwfbs9+U+F/n0ox5yGCPd
YCA2bHV81xqjBgYB6Gpfyyqvm03ZDci/NRqV34RHTCj5f1kvohbP6SUaKtwL9uTiklPTSjxrtjME
7Oo60zvCMLoA9uuFNjnF+h0qUjX6ocnCylDWtYrprK9kselXYXj1syE4byL/c6SIcOiRV/DhPW+z
mKlEciir7GcTGCQSeLoWf3LrpLmpkTtLqFJx8EVH7vHJhifOErEAeIegW2iQwNYQSWcc9zBIDkR1
p5VVY0caMOSzDhf6k1hhCoFb0ABRom6CSI1mmW5Soodf9U6SuTulznC3GI5CWLk45mdvSuP7jFUb
a+whE48AAstDoJISmSU0ERVm3WKpPRQFdmxESvZ01fl21vLKe4NcT6MO7uqhKb+Pg5FOG5kvcuu0
Ofq9JNPkw9JnzrduKoc7XSJsCVt70r/JTpTeajtU6CDjnZ4DhLYtIbVZ8Uv0jv5R5bpJ2rE9JA+w
uYho1DJncEm+kQ5D3Pr6EjbN4tobk77Mo8SGuY2MeZrzCJsD7wqDvbHf2J2NTlKMsbtx7KmT17Em
qnmj51n5nFiy8/egXPazYY6sem5X5I+636XfOLIBosex7X+Fy1R8zJQYn2xzmpcL7ElNdI0e0OYq
mR8/Yvsc/15+KlZ1ForeI/g7xImcfFTf0uJfDYqNj+j9rOLJtZbyE4t34N/oOOoRhtS2zffRjYv0
gtSGDi6iVDjtj2754pdYru9iPtP53k0y0lcVDDfzzpjqetgRHY+JQadb+GUi9E4VrqV0QULYJNUN
oZb9DWGC/o1MZg3ruqSDFN8bNkrfpV59sbUqx94TihYyw6wR5lfw4Jo811wm13FfDNWVyE3s+GNs
JTd5kBm3Y4nqMxwdazAuTOItWCqsuLgbBFSxDUwiOGFEIxHskoJN5pCHWDo3CCy8D0IrMjeEeDzT
XdUUKmdc/TFMnekgPVVdFz/SB40tHhp7k13qj0az9XorfZH+0pv7GPZOn+PKVvKYV4nkW1NaTz+T
JQ2HSOFnLWnXAs+rTcPsUxeJv2i3gxukaZSI2v3Wpfiu8Xdmd2e03P7WEGl64YwpkJrPjCFFbza6
MVzSfpF7HauVxwIDnmzHMpBRQXg1DklVZ01lOJVe/D1hgX1dOLj/sDUPG9oGDTttR1ea96NrNnlk
k7ZsbtmWOlIG6C6RZB+UkOqG0dGgsSzO4u8rafufTG99Gs1l4wjpW3j3s2HQi531uOQf112KK0Ps
keWMUFbbtLrW3CXKDrIom51R3xMKKZMLYUzBp8n0RXaZd/38wWcKkDSblk1wW9ZGtakIvgkIZVoJ
Q4NT23cIXhWRzWg/ZZjAfyOYqdUXNyyKReCRZzh+hWR27OJdZ2tZHnopoCeOZ34pbuLMC344vSc/
g2La5GjnsfcU+Es+ES2el8hDu44MY8spTZgOwcCMnmzsnwxHWl/VXLJXptR5WgRVUSdL3ZsdI8w1
n6U2FoHZbtwgN2/dQQR3Wj6Oj22cprcuhqV3aWp46qrGbfjZVBaWFpVlzI993QdJOE+5jXHEBI8x
ytWgvlDw+W3YYmCSb2JdsknoRlZMiGxnhQWSMw0PiSrNzwXh36xSiyrsTSFc77YkTSAKbCHpZqf6
BrlC8CsfXO2rMOlp6otKHbiP5GtFBpsmlpl1Uu/MjCJpZ1nKIFC1l0TQmBrkFpQT5s6jN909uoM+
5xtnNKfkke8jxSZsTGIUfQ4rUVgkmv9ZqiItr8i3qMvrkjDAKfQzofJr7AF6eCqlXvZEHZR5cVlg
N/FB4PZkRK3XCSfSKCK60IRd0H9wsIUi8KCrimrbOSX5W53o6nFvakr4e8+ss/YKp/nCBAfM+2Sn
xbqT74OptyE9CTWSjy7ml7LX8ifCc4J529NPINR70Gwn9PDFedEbzJdJdnEmAqSMAivxbgySYjs7
eaE2YgqKjzCiUGDHQaO/OpWXPDvNXJlXJiqlq2b2jGXjFC0R80UAC3xkqtz3XpH2sE79/ILUM5lf
+URsfqiByWhT4ZBThjA2RL2ReMOO4TR7pdgO7uCtFLQugDGTLfNFXfiUaFYwM6+Vo3k3xawb1dYr
yZ27KRvisEOKKUG9kmoBNvxkYj0alSf9XUNd/GOaxsTbLXOZlETIOGZ9YQoHHnPd+Omvyctj7o3q
5AOJGfqtE5vLenGIDJtU+uZ3tsv5lY/JmYmfU+VDY0kHbKSt7lsjTePL1oz7z3ob1HdwswtCEXTZ
7Rs5FfAWyEUT4dAa0xwlVPPbXiR00ekHIBWxxThFTqur6qZfhJZsFz02+m07zkQRug2B3bakCgh1
5ZjLrhyUN+x6typQd8FJc/jCRMGShBZDkE2gqP7buJ6jHhTOdcJClCz7tkyXV7jy3a0Dc926SLG+
aEMs1ovqoZBp0W59vYwnLD+nrgtjo8OlAhqDrfDhVvz8/0mWvsBMEDZP41BNhVSFeCiNk9ZFdFwG
8wzC+UbLGUgD46hVUQCt5VjGXJRo2yZTsgcop4WFPP4Qqc3ZTqUQpXwjZhx8B8BZ6t+GXvRXqT4N
V2U7xz9dd07/HNXBo1H3bJqOKyV0bW79veEMs6vuqz6hqWmm+1Yrhp9eUccIN+0kPXO+P8WSOUWv
cnEaIWjkj+kdjhVTTlsjD85RLMStfNjIIR9+1ZrphLS9zTPn9jdoayRtrZwwiFIrRfcILsWPxyxa
GxjJdmkTc9Kr2Si1JSAkrpx/xCkpW65TswQaVfdSaH5716nA3grHnLCqX1DXp3HQdmGpkcBSYD9k
nxmRt4AWHNFWOBc6CvlBh6MPRVNv3AEvMUVmDQSqlANpMOctxh++dj+2cC5E3agzM/C0YQljFAda
TFv+cok5vKqXsDvyRXFVqxHX2mzgmFCMOQ6HGJrvBg9pXuZbYom6Zj5nbnV6bSb/ylP1dFKdaF8c
XtskE6Dwa67dL7m6aor/Ze68luNGsjT8ROiAN7cwhbJkseh5gyApCQnv7dPvVz2xuyNqVoq+25ie
6G61xAJQicxz/vObyd6SJNS9dmr5ThkcnecCcKCTpH8ssTDwJIbfwYSMoTZzwZ8/eE4k8pAmg0JG
moY9/U6x1+SoCVZAT+GWS/7CMPxPCe2/rniorzBwGM1CTEWG/vOHSq3i5Ov6Nwc41faIWOgMVoqf
ykjEkf/wx+yDX1FCNhYCmhhHw5QAZfnygXIyzE0NFbKTqmpT9QgNY52o2HWmxuRMMyPFt2adk9Km
/9ZpSBp6Gqic4uLITblZIenulXmAm6QnjvAmVacq/gOcxjX8DKZBiQZ1BYoHrkYz//M1Tulo10Kd
Y4qQ2nSnDIBcro4i1TZyo3z7/Wddv9VfPgv7KqiD8Ah/yaCeJDkv5tKCAjVW1ZGssFbaprrkkO0t
sO/yekePn4d1lmLAIxxVXAwoMCj8/UX8KrQBvkH/wQCTDCPaiS8zDrh1hhlfKSVqtPTFvlJX0/Za
kej3hdJOF6lplLc5GtfcLzl28DXVVAortBX2N0mSneoPX8B/wFltRJKMCoichcysftl2Es2W6r8l
C2PaqkGTrzoSIAqMes3su0JUgNqFqMO4amw3bYhDyget2TRDNG7bNB1fR/C/YKi7yP/9g/r1dble
FyMnSFAoWr5yrFt1drSlZ2WkeZH78wqlwSLsOIhjW9rma/MnvuGvmxGUVuYMV1ORK9vqy/fSS6Pc
sBCZlZeT/bwwnnKTvu8yqodrSxAvVNdpBryokaf3T/0Y6ERg+qAMYEVcR4dfvgRzSFOtjhaordPS
hm1TT5jrExHyjx8pK48XDlEMUslfmHWmma7KlWoo9FV/yKBQn1tS/DakVHQ7OzeXPylwft2BrmM8
/EYYgYHifJ0dZOASkmRwpA1NG98aOCf5ZVpant5DMvv9vf2Hj0IkTJwNxcSV2/plSx8LtVV6DKwh
AQ2rv/bdNUEYRHBtovkPA6n/wBHgE1gs1Ld/O7pdr+Xf6qTYQms2CplDehbFwRzK+hkhT14zSywx
1R/jeXIjaeqOhSPJ22lVf6hjUvmQKmWv7gGMBwunKL2FVNkM0hoA0UQbc9ARlwPRTnsSJP5kYvwf
H4+qYZfDQYs44ktpNzoz3M+YtwmwKv3OxGg8KNWkbLCBWne//yZ+3VEYRvNdE1XGVmdRSf78eEb0
cRlmd8JjOC0Xty1OEDamYs38LRXkxyNPG/NXUlVTzBJnHbM0rLfE+N7gNNAH7do2hWcXsMB8jZGF
elcLJ3a2v7/GvwkRP50F0CTwl8RVjQIUudaXa9R6uYtyeRXeyjhweY6TGaevCfmG4+XA1bMfS+OS
h6ZSiinsZxWPDQhEHRThzIr8mWiuGVm62TKqYIvfNHVTofLDuWainKwgjzP5kW5wZVXbzZg1PXFH
epSoroogqXbngZDlfWFo7Wkoki4jNCSegy6WxbyThkhm5iBl83LTzeqg/uFF+XuI/uXWEQddZ948
AcwVv+w1UVTQrlYRVRdlXThJjTT7uWxnb2APWuWv9kCcAIChlfnZouf1BpHFNXEPOeMJYc+8YN9S
EW1MJLR13w1Wqr3lzBfutSRdPslaBi1MHX2tPLPnq3epvoa3tKhUIAbSgDGomhPRMU1MxP3vv9Tr
Dv31xthHry6L/A/n6Z/XXUN0Q0a9KTxJptEjo9Ty6naZ/sCF/LWRuMbk4UmJBYJNFXnVmf/728+T
shOFzDcvHaL6mBaDM4dduXTCzwu9DZPVltbHpY1KsO2kLLatnWKXkAx15Y81E01PENgp+fHco8QG
6YjUYLTndP0Dk+nXp4HoDYIsc0rMRMik/PkyTbBtZWaM5zG5mcN46Bhv0eAF//SZ86KzDdqouq5v
0pfFBCZipLysgEjCigHBIQx440qA4R9W7fWh/vzdwgq52ghdHc6vDcvPdyPx62qH+6w31bXwyZhT
XGxCSDMu+rIK03jGv7xVyBnrZr3bt0aSGZvf3+kv9QEyAZ4nkmzITwRKfVldk1yOWrNyBbpaSZtO
lyvXQml2ZDobj0B4/RzgTO+EKnPB8+8/+voQv968c3XB4FPROX+VCOC23w4keDNPnZrVm1CenK4R
ABc2HeUO15DC+/3n/Yelc+1C8UjBZIj2/MvDjnjLodMCtvR1Ju/mXP+2oLH/wzf6N5Pu57u6irbp
hK7azGtF/vNXGtEJ9/ky4gtlFsZzZreoy4VzRfZbqgYRpF0WZ35HwsgIYXQoiV5HOrrUMMEmsCUI
GJU23lZJN3xKupL3rs4A8WANejVsmSzkz7BJ5o9IEgP7QNWBqnfqtF7gr6k3uWX11kadEotA9LXS
Ohfc2XrD68eRgiEjttxfeadIxVYk7NAbuStA2wyrGm6rpcZjAb9OmRl/KUn3BMym0Xc715pxi2rG
jDfFNGtOwBw2QsULSzj3MwlSgN/rRBIFAM+F7jtZHOsbDvoZ50lOqmc1Qlftt3Wt3tGTTNVDBfyz
HGY1W2GZz2PfBNCuZ9qUbs4Vt6x7kqSyMe5eVuhYii9wKZ39VAgEpokJbh/22epQUaxadStJkdXj
QUkMgd/xstzFEK004mn7+tNB/hJthYoU5rVm1LwzrLpPXNrAtf3XbvGP/E7+TxeTn5xPfuuK8v/R
78TgJfkfc4lf/E5OVfn+Wf1kd3L9A/+yO7H+oiiDqQs8gNYJyw+QoX/ZnfBfkHmidaA/NhhDXCvR
/7Y70f6iXbvqafEg4UC6coD+2+6E/6RCZGLL0K/Rd8TbfnG9+J3dyd+eKj9tP3+/n2BmKrxSsLO/
WZr/Vu5aQjaWaGTE2qh3V0d5fzjcGf7irRvhpf64PS2WP5DWEt/bnrzHudYvQrj3t+uyWdPOmxb3
8BSPWOpWXqiFfTAyY3oB2NkPG9RW6WZ6AX7dkxy8ZwhkmHt58Gfb7W6euqBzi22xtQJ7s7bHpW2Y
wQeFuVWLJ3nZFp5W9y5eJYwC3eI0GhfYKiMXtnjzZvQhws4bQsDjN8MfvLuBq7gbvCiAJRWKHSP8
MPEztzqIO23yzOU4HBLhDu7T4IqjfKPe5TuZ2zHccaPu66MZqmHtG68Hyc/5IfgxPevbdp8H6key
iYJh+zR50j0KOvf6CdhKWLdwQrRjtNGSILFc+TK+qqfBG9y7yOsC5RalveE+7e+enhz3dLj+y+K1
x3zXBW+6x9nitsf2CJlpn+Vc1aFwC/dl8/AQux+zXx97fwiKS8UvZk8NfQNOHZ3lHhilMcmyfBy0
cPocnsSmJJKNn225b4n7wLNy013v9/za7FufjovsDC6F+9G+wqy4MFx0yyMzs5vFYV9+VNTykphe
EjLAcod48q1SuNpd87mG8q7e9gc99TMMj7WNwofw547GXXKGgxB228FVbnvEYnEXENGi3kKCHro9
f5n27WSd2xcwfh8L+2O8Yx08cZS7hm++5XtmlBpFZ+53vkWcwXRmCJSfE+aInZfd1R/65MG5G77X
tyQ86N+NTXM3hEOY+/2nWftt5h7KhK+NhJq3GfKvhPugv/Bd44+zfh9PhitloeamXUji0XMJoju6
8qPG3fDgTqNHOda+xZx6fiZ2s1uJ3bkUu9d23okfyFvTwTV1l3CMoD+Qyuxrx/Z1eZs6d1bdDhYM
M+FmKxDXj7Hfx74yhY3sW8dODsbxGZtdI79x7lKXIWhoP9cncVRP2n17nMLh0bTO0ofzUWGFLNuJ
NxJmcHWrZRFmN8KXbiv+PZVOiDVlr82OFQCVsYHlJtsEPLjQWYoZOkE4Ha1didbaoCYjJt5fygCZ
g9btsDFjfD38KBNXbV3FwVtiUz8M71fTn2N/C9TRVrtp2Q8DoWxbzY/24pzu0qMx8IeiO36k/7Hy
tM7n457rJx37nmRxtoBqdnsCcF6kyq0fSvxQkIWT+PbDfDNPxUGEDrlAm5yQ8ADccyOxwJAnJ1Jg
fKJ1ZA0ooS8CS3iFF1Wb+A775n50zcnHH21+YdU1UHKelXPWecarLy1udC9/phsX2q47hsNWP42a
N/rAaMYnN+a45UZshs15gUrnIvE9yHwvqovXKIOfG+02epQ2mX99g2XtcXkWFBmy231wXRHsGa9+
Mdg3LG98ie7Sc3yYv5l20HyXPmhmGHTCp+twjJu3RljGz0zv1eVB1Xxlu5zKje5tlmAJxsTtd6t/
W2+MwwcszROvTXJIv2U35h5zJfO99BU3+x5hRRrIk2e/5h+F5LZb9fUcn5x3ymnm3ulZvWjnxHnU
0t2ovq7LrveUO+2kvtpHFPZujPpqcD8xnVtP9m2welZov+DafCqOo0ca44d63mmX0PKUG/FDu7HP
o6cFy722v2l2qJI28F3k+GJlu9qN9Ccd57uwvamh2mwzn205eH8X27T1nJ3s3ottdd6ngeY9B7Ur
3JvFD4w7VQSfqq/6AMzf1CP/5JJF/1K+v2ps5hVMQnfZIPPxp414H/zStfkVxSMmPci3hrcG0/FG
3SjeDYGYT3RP+u265xbcZPSKXXUc/D7AM3kn81uwtHFrd/RMH9tHh9/jhDmUkxtjP/lcEH89HxWP
2W61TRrMrHb4Xmcn8zXb6dG+/2EYLv+Y/3hFlHi9ipv+Cf5Zd8hDZrJPVgDLhaTsq6j72BynzaCy
yAUciR+pusfBOHeV1l29ZWMC1/C3PiBfwW2OTgiRAjQQOsReMtzoNi/83O2VcFg2A1Rg13SNEIan
hE7E9maWp3zSP2O5ZZy/0YL4bISv0knhHhzdR34buyJkVfpWqARYtmnvj6mb7u+97Q9pV5KxeTAP
9ubxplxdiBiR7RrvhpftWs5N66TcZOijz5BS/WHT+Egkwuv/+0C6s2pPeuOM5fKtsMBO/KF8v2ZF
OGF35KLsl5InOR3xEMMjZXLFyWneMGeQvlEEUzReB0D6bRTcOb5BDJKbh0tyO8ZbnRab8zDnkhmx
arjN25ta2mrj1vGVnrF6tTcRo/1dNf2jAvKhKvjrqwfeT9Vj+L26+sx1X3/T/8fC8aru/L8Lx+1Q
xu/t8lPleP0T/6ocVfUv0GqsRlGL2mD4/2aUZ/6FtQS/DqTNWAVbvP+tHO2/GENhvYlvCZFC1I//
Wzkaf1kMxZiJocBWqTr/UeVIfuKXzvXqQoPX5tXM7PpJ2LP/3ONVTPWH0nE4DGzpDSBWafJ7QRLo
Fo6dsdXUazJzX8gbu4PKpkY3oyHkrVXgwJ9aQtuQ+cESh7bgp1nxGMHW2pB7w1DWSlGzTZPsRiXF
B+DJFDCz1061pvZbBO7vV5f3s5Va9d5csbLvq4r3JTdfl8n4NvIaDNF726kkYNf2cMAGbD0zQmsg
a0Sap7alOKiJJAV10ikw4OzZ2YOtxuc5riBF9IYa4rK562tE0mjjzobkvKULe3xdr6hW5qOkzJkr
qb0UChMDrGhQpM0oSdppNq+ZCVJDJSvKtfIjO7I2eR4VoZC77DKbMbji4KT2Q8zkJZCZPwQNsPnT
PNrRVjNSXfG1LoEW0iIoU32kZfJDLakF/hGV9FDb6AKwIm1KUIp4fM46wNU8IXPCTYBCt/bQ2tyO
Fefu3AzyuqstR3oY+B3Xx1n3E9QXoQWD3BtyUM5rRF2N+ueQSELxMXFXhKfI9IZWTKu6LMlU+HFn
6LMribJ6IVgiLK1KCgQ98tuazXBySFDo4ELrUueao5Xd6/Goc0ZVK0TuwYZKs8hp7AQSN0qSUZRI
R013Ojca82IhPzlJgqjnq9MTE3YlFFnGl4NC8rVb2wpOuYOlPo/4ZOBFsWD3nzXLdq7zT23Rvlf5
Ckl5NYO80pcf8CzgiAhpILw0TZvTtK4Hpb5T4i0+QQX2YxjRVk0OpyvrSwhcAwlClhiWl0UR3WEG
DX2XBvmAr5u7YlVFZEynhWsDc9te9PslrspdNxqfTUOKriS9zta6U63oo8ri26xdw3KWt4VSXFrH
4gbynm+VgdJ5wOr5eycoKNtqba+wFTktsdDJqZBngGTFJ1GqhmY8HtTUzsNBKZwzIIJvQ1+djTZY
oq0DhnGMa60IbUVq/NJoP5D7b9dSk99nR9LBKUUbQyVQET4no1zuQNocmGjwGt18UJcnPAX4cZqc
SRvyy/Mj0pc2kLOGZi+HxzrV9sPSdMXdvKD6K0cOPGWcpC35JOON06IrBUXiONOp4EpTLIespPOZ
4xC1k7qDohcHqZrIQY6v8CN0RyK7jD45DjXzrbaRo53Z5fFOjXL7ZZQq7TSNFbzpdKhHT+7rR4I8
Xy0SOgiaBiDxesAKdxhNyyeAS/IaEnFTPX2pp6LCvaRRQifVbL/QUR/gjfM4Mk64gdpGk6HCJsuu
lKgKUN6dNSM5Ws34ueS4kblLy3VF6SK8YZHZKjp5pKrWkTUxAXD7pNVdJ5eFl1SKTNp1ZZ7grsSX
tavno9Ex5cFQpTxmwjFfUZ7fw2G2CJ5L7xNR7qVak92YXt7THDJQtX4Ul+mqakBhXO5AmUiGcEIM
rCEJ91S3mcqU6LRqIvG12eLQH6bmVFzFjs591RZOAB+5IysAnq9OzPWaMlaQ0BJnoypvDDuubqNG
Pg7yZIYMweedtlrWJdEUxb1u0/uavZ81qMeBkRXWqelpWxKTfTaWILtmwTRhZT7aWxI0To6ShI1d
hoQ9sUOY484utVPU87510ydSZ80Dst0ssIXdYoDkjrJ59EtLHI36Tkj64DpdG6yDkwWEz1nUQJl5
jFrDh2D4vbEZgnM7+3FpC88pp9iH81KTyQIFUO7MS1EXyZ1TrgYxKxmEQgIhN7OpkXEyoyjP62w6
Y7SebnGDrB8MuSUPefZxoUo8gfYCevTTolMstbD7MsPYl2MerKXyuigyW4VtHcDfdU+uyJdEjO/s
ZkORKefM5EEUcx65ZSn3u8YoIBnSRpapHcBUrj0ZRhRBUba++OpoPc5lyY+36WbQfPMdkLvsVUMn
eP7lSe2mBNVFHm11YzU9bfmGnSjM3KEuQl66eZto6/M4Diqng4Gb8dIMz4ZT+KNWjQAPUzexiJ3x
nLYwUeMhxlGor4N07JOgp79rx2neiwjempUXCBDqwkXvc7PA3uy1WDorEEjPUUMiU62UtwU2qXYk
DplScWFy5ltdcpai+nXS5gQanlgCU22SFyNGPaEnBTfJ7uNZsNFVC3K2OrB4tK4fb02pgx29ND5T
ngC6o3YDrUDDElZbT06qzE9j3PTbPF939pRmoUGQMcsDWEeo9bCHWxEouQxj77jYnemmGKq3rrBr
JYwWR3VF09FHcgSTPrS9EjPctKhfxm5RXamv7wlitfclgDRsfc5NVMDRbmqTLqwG+jdC5yeCgMo7
PAwDJqH9PtbKsKi6fDvWnbzvsY566JUbwmJIw1pH2PQ5yew07HJQYc5z7NLX1Ubfs8iRZblp1V/w
rDO2ETRwv+0lHHUz4bMIla3VyM55yDCnwHWZTFzd1vH8TyHvxaqzkUuwVI9bMENzmiKa35bCn8Dv
lD8NI1azC1r04YSDaHlL8BBdXhJqZh80OlFxeIAXQA+3Tlx8a1XLJwCQc0NEnznPAqZ4/wrbn9+b
zhN+F/jCmmsSvTTSOF1im4MvSmXDM1HZhKsj5iOh3VDeRrN5IxBzJGthbSMa7mhNgpTthvYk2RZr
rHliqtFsVKymOR42bOvPU9NvFnqaJZEOa50e5+wlLjgw0xenz29MI4cm1wX6XIVGmvKyCe3C0BQb
rOe5Wu7L1LiLsw+ngE7t5CSKEvDUSr6SnZwIYErbZdXwog4crmPnj311i/R+2xQj6m2Mh0Uz2wGB
UeyLWn9BhSwDDkHDUAAPE6vdmWn8rGNuQZiReWlG0W/FBEHGbrVzxai7HKtAGjU56EnOCpI61CZn
U5n5Xk9elsbYDLLThuQ/vWdzfit3qp/X6j3Q+0sti72hDzddr9+2VXPuWTDrlCAaaJ3K71CfB9g4
tEFEpBouSsZOomwlTXtJ/GhE7Ik/XXyTi3i71vDA4Zh5sn3N+CrKNztDSycS+03KJjXoOpaL3XM8
jBVufg3v2uxmMuIwTrLKHbMuChAOGfDhTXU7ZWWYlfLr2oBS4CG8etEcnRtLSra6WSqEu0Wkas36
PfJfxF7yMgSWljSXuuVnmU0dfyZS+ybEmAaqmnNit5lxMIaqDJ2BeDarXDwSLKJN0opTsUjfhWOd
WmNicaHZ05r22yKc0wL+4czCd3qxya5hBY2mB1rSdp52vSyraV8o2PgZshfXjZ9cPfGkWSwvuQJG
RApT8cJCK6BR1s95Nt0MtvlZDvJ9QRtzA0PrO9VZva9Q179orXZXyD1XBQV/EsI1pXu9UO7ssWMp
qWN0q3TTpRHKhXF62LIZdNVyfYjaZjDmMlz4oK0sx9U7jqzpPTYw8y5Jvw9ojNTC3kC/Kk9rTtWD
2NcbdMj2si6Kkz1mJELVtXNb5Bm2V2vRXHinznaRf0M5FlQ69iaVVMi7ccnmAEYtrPJR1XS/hYV3
1KJuwv1EN4JGjg9V12Wri/jsvpdsIeNFsCyPCD2sD3TVtieqKTtGOHT4V3KG2ywW2WeN3ftiLNnM
qwYcgWESkyctRy7Wlq6TJVhImOatvKxLEGWob0UsdjhL1MeqytQbOqUh6KvsdYiiC+Pr5DVqxdHi
pO/r0QlETRVuirw5FEpXbziRWzjVXKNSMTmvpkF/R+ambosJnhBpcNKuspG6uAqqQTe9mj9Y6dQc
SIt5kEi2alxGGsVBdfLxkBAziwD8GmjTGsO+mur2fhZrdztG4I5M7IsHaUHJZlpNAXxV8Dhg4zk7
TsvmgONPvEkYSeJTLjmBRlrtQHig82bXSbzpY7XyOvb0cJ30yhsL5grsk6DLU1X50BmGPYGUOSQL
9R0LROfbwvsxIkdIL2XO0Dtt0hRb4l52J1m8CjvTcO2MlR2EzXJfVMOqYHk6tLu2jZXHWTFXH/+a
ikXqtJ9qNDabrFsOJe6iuVtmivPYMjgLRkdCuSj31h7PQOFXdrEEtr0urlWMizdwVU9IDRAITo1h
3c6CLUmdFGubWZ2+HcypcEeyRaStrSoROsfleVpmxY+tGjWKqeTDberUiICy+VWQUlH6DfpcMM9m
aU6YTkW3bYb2oc2tJVzYKYO+ltZTNnTAL2vdhEu3am/MEdXNYPbTXrmqSTxbZycm/g77tjYGUc/A
M0eQ1p7x5GYou2bfOY60d0a6YqzfHi0lk5+nUVU8g7ykp5Vy+wnLGqgyK24n7O5FqNhwHJBTDF4l
UKjKSFJWsKxGPkTN0PlKWaK8sKLulOPc7s/I+W8bR8XjwUrbH6PWT17jZOqp1fowUcrL7DznpZBU
ty+eLGhS74ooSAe3GomTPFK3qoSWby2bT6fs9HBaYgf4cmHMU2N4EFryrB1TEmHx5Vd0hgbGa+NI
xmM1Ki16JaC8nvfseVFrGhvDLI8R6p0wEnVLCqdknDLRPKStcRXq6sYOsl7Bai1e+4L1FbWzvxBt
vDfzIXfVjlJ+aWX7oF7fSAwbnzKlzu4GTZ7hrmaKD9n8rMUw2hHI+JNWlMfKMuYT3fl8bkbFCfqh
fBmNLgpH6PXHesx6VLmkt7V5PB0suEDHdIrSMSgyIwKhXFMEK8t6k6Mn5Jyl1u/w4Ao5QVaBLNce
Vf1mUtroxR6qZjsayC+SMTI2TsWRI0+WtbVoDD3LEoo7mY4LPR/cUuFeopEEyxEe5o78MfNOi51l
21hjEVYL1a5fNqvxojbOcofrvnqhUDM+NLvtb2Z5SAaKQG26bdjT2YmE/k0qUdRqxTXptm6CBrrR
XWF+iganrvqMS+5njE9B0ZClfhFV79nmVuvLj4UzfV+sWBU7VV1sHatrNg78CsrOifA6pzGkOxKC
DDdmOP+EYCPxpSYuP1mRWGTaMHkLRFNHaUh8XUrXS0ro5wsPPj3MmpV91yN9xj6yNUI7c/IHTNvY
WFMEfI28Pqh4DOKlFs1PolCcl3Lq6VsmtXmdx6TcLZGWvrU6kqPViRS2nREjUtxli2q7DIqfVUDS
49Dk3yonZSH0MOM6tiVlzbx2WAY5kARMYzeytVW8Xg3kXd2M+0MvtFgNTFuSlbBvO0Rf+qxLl5mi
lr5ubOMXXY+ljPo/H15jzM9KV8hzdSnNsjpn3GOYV5SNHka62XHR9AmVctkotxgByLtEKxAaLXZT
CJpzoZzUudaezSQtbuZcnakeFDgGbp7romXCFk33w1xOq6/xkSKoGvNGTpT8SaoVfVco0nopuo7O
VLHyetdqduX4s8BXVkxQSN2pqayzvmbG92gQUMkoiTnEbOSDU5eZMCuM1DpYupGElYrJvtc0wvZp
RNUP/NGZGcwR4xjyCLfsS3VgNJLmL8pq0SxUtEwpRqiTVfV7uR5IsQLRaLKDia+D5NHCOx+xs54L
wk0fq4zeoiib7qC2EZANrRUgfuNYPhmasekJ22z9pFnoqpV87UI1st+JNN2Ng0No6FDJ7PZl4ekA
AXsxkM+j5VV9iut03uGOuZ9TGqZUOpRCe2hbxdMbNKp4IW962pEh7qI78hnqrX61XmnKqmPY2dK5
r7iIOG3rL/YatvqpLnAqSnJOyEi94y52qtG/6KaF/lgP0sEW/mA2O7stcSi/LoOXZhq91FLCwgF7
j3DaT2y3n25iStfLYludb+C9ZZABhu0fVoAc61WjpZ6R5BwxU1KqPqreImih2cjzU5abd5ie+2ox
bdDkP+hyESRNNMIp2k7596zjQBv1yTUT82KsXfVAZziG8mz/QCyMuF2muR1tA8OCQWNYjohqPZjC
NPcOIWhekqYbW44/p1h815RlOepJtjUWpgbQdgnfVaEQJHr+BHqRuTXAoov1vHAdewmNOSlDw3YO
qEzpFYVxsDXj0+6uNd2YCJ8kI4cKXoZSSuupcybcZWLVPFLYvy8qxbeF1e6FEziw6mX2FLwmttZk
u5CPwTtUEEuho2DU8tviuuEZiA+RO6SLb5eK7pomdZ5s2O9anflJqm5A94LCQQxhE6s7t3nuVmrj
zXXkDxmNdmxcDOg8KRBKMRGtmzD/muE72MqJfFakls5jiWLIk9BSXFpawA0L9B33P829rscKvwE+
brmp4oXexEa2Ky+sipKRu/a9I6RCXTbk6mJBACOUV4mBmUa+rCnf60YV2Mxr1c44zE78ZtnbhsH6
2sBQt5yHVbpiY/ZBmdAwwxzF3dhtrfqw2iOaTWE/RrVxaSQlJnwWKl0v3WqqFg7V/C6L7BSn3HGv
wr2wzEBf5jeC3Fzqhs2cWxzuxU0aHVshZrdLov2Utxcq1ZtMBySucjMNysh+bRJj8tfluqfHl7Ec
EI4nZF/hgrFblkq4GNX4yYQCXNVXpJ1SWKZwrzKkMa5DC+NWbaPvOPWfUqxGI5BHpvZYdMn1ZV79
OFd3Cn0/PaJfyQZUhRFPgIQJh2vMTK7Q/bMaiyAerT1QDb48rcX20xL6I5XZto97JlIE7JKtYlAt
EWUrQXEzRm+xq+1klTiQFNtFO4M8UvZP86auOE0iDA6WqcRAgEcDBtbv84z+FqWW2yOP8vKpnLft
Urs4DIJgQQ32AP/Ok51vuqznXYOG2o8OfFlwNoCy3RjjmytNl1WTQ2Km/Nh8nyabRq+NOMydbxZK
IC1Fo5Zn3+uWOV+sr/1JxrDjru2W0bdEzdbajBlWq+SII0HX/UpXk20doU7A4rV26YPec5WZqy5Y
3ZV0Mgs2vHwmbnkcfUxPIki6UOr2ooEb4eivbfuk2Lg5Oc4tdE+vSZyN1WCcMg7ZBiXK1RtBI7Iv
OTqJ7Vcj4/tJj3x8Rp1Jwe3iuVa+Q4p9pzif3E5p2kDq7HNWatEuNuZDlTe88M2wHubrTDGSz0Xf
nFIDyJVN/qOU51s6kF0xTc/d3B7l5dlRu0v5X9Sd2XLbyJp1X6VfABUYE8AtSXASNVmSZfsGIdky
EvOQmBJP3wt1Ok7bqmr7r776O+JEnJuSSYJgInN/e6/dEsFAYfKjSbElgNj1nKXZQXJMEQ1fSoOL
uIi7czr0PHBn48mwr+kcZaZBKNQcrmCjb4KSLABkUNukcqC86Lw6GWlwrLoluer476bhRPYahOpd
meh9PR6M7uKiU7EJcs8BXelx8YTusMnjp3a6GQUrir88WPaA0t/vUybA6KJND/xFU+iMyDKb/jYu
g2tGKhs5XGXtM0vRhj0H6XHGGhLWTfchZUc6u9NOC4g4i3MnvKdgUFvL/uzp11w9MW7hsMdxkOeB
Yt2tl/mqo3Tcb/Yq+KRMA2OmhbujP5rrZqFnoG2gueFPyCvWNM6Tz7OhrG1QF1eLOfibJg3nR+Vq
OAY0zUU205ptYQePI37LfTXbH1x/0Net6jiH2Hgclv7Nnf1zSX+Eaw+3BUe8fQjp5uw2zBrYv+wM
GVhXdTw9No26aan37tp0vauZIbsyZH4fUNEt/Xq5uFAVFoeevGzwj9LkGIrTkZBvcJ8troiEoaeG
z8D5TovkyraGL5XnEIA0usG/dkpQINTuHoPe0xfkLLe4hxD0xiMI9cNnJ+PK4UIGBfRGvq7kvQ5u
46yfD0SiSU7mCB8sv0w0PsVJMtIft6j7yXzyjeqGlqpNAURkq6QjblPaAE9UuCHhDg9ujjosONa0
LY+OebF2S5x86ntXX3xMM+ytmdcBL230hpmoD0i0vtj23dLxpLUPeZprehrncI+deIqs2X8kh7wL
QufKzMzbpvk4dXiOVPmYG/5Gjf2OdkFsCSZWgMzdTyUTtmr5UzS1dXJOJ7g6XhHEe6Tw7AjtALDb
sDTXrjmLEySY69T0EHObnTTlhwYhF5kFS3JYhfclDCDOMhhaqoWtmIHibmJ18uMSTSkkdlyvvBsz
Z86hgOmgIWfFdRJfZbY3HItRJ5xD4haCQN3dW6H/KUuT9KQUzV9Wl4JKIbhyTv18K7kKW3yjPuaB
8lSmNZCDfevQgU4M47XmzzaeXZgHY8zjrcZcP2+4xtaxQls9WOEkgESE3bEWKRsgbkI/rTdLQjLR
EcZnj71hHhryyOYBQwMViBvmB8V2Dsd53wZsjgAVmGwsgqG/Sdg0P+q1iJ60OPtQv/wwZ+ELlIqD
ZY+wgYL0ADD5WRfGDVLCE9WBR6LuR6sJ7hdawXe9OaBYhSPqvndeZHDvsK0bFLNagm8b2WPnK9v+
qWwpkMMzvHWW3kX8Tem5Byl4banejjx3GiMgK98lW+jNkgXdcanzV6ljdogez6sxZ1+Fp/sFXqq/
tPc+hnUkB35Opr6mpuUp4KRoIL8fUoddUwKqdM9ZHmpR651K4ijbrHHltmvah5iuCUz+wVKcVZ+X
h1DJr0XAKE+uWEOehIn5AHP3VC2M4euSnbCpudtomqe/jLs7rndmkl8Mn7QdZwFmCKVRybMYszMS
W7yf6lEfxhbuDPzgYpu4zqFelq0UHf+NJuUhhumU1q2xXYrFfErKwNrMk7gZTYiXvWjC7XpCgcsD
rqkCQzYya92mwTpya+950qYbumTTLZUL4tBW01sDMnwzCJrm49yx9otKMtxuFhxN7XU3eeHcptnU
U2/OPdv1QXnqu6Y8J63DetPMwy4eOmo1leMfhdV/ieXS7BEs7N3UxZjoVLmfDeuBH99dlyLVoGPR
N4sVPWqXntnughIWm/n8SRRsH7tJT5zUuvZqKszsm+hcqg9a2Z2XOmFjPw4uCp629ynEV0gQphel
y5BCLZDTqZ09dTJEkPFDLHMcet26vcssiF/ZsF2D5ztnnhVQBtwOZor4OqRVG3UJJbdz+myU7OkI
WB6sEc+B7UzFVnR0V/VB8ylhZHRnc9zYBYhRH4LZrSJkowxvWmHsJrpZrp3FZV5Rj1SQZiu8M8we
9NA9aj/+XAymsXe7JbywNcS50zP6TiEy0KS+RlZMcV1zAE6DrrsyEqM7gVfInsD+Bxc1NN6pG9Cz
CQ+gMGvzzl5nyUtT3NbCrg5p2NffelgSx9nuzIvdJuGrnpTxXOfV/Ck1qwWU56DRPRPU/7L9YhmV
4Kiz3DRC3mppfzDgpCHK8gaCeqkf5taZED+ZWBBN2lRzC6HHCr/ljbOT4VhFvt21W2RoNj9pHmJR
YMtQsheHqJS5xcktQKn59iQ+JKlr70q/eRIh+5nMDnAXuPEYqTlYjkkV6sd+BtMa0JPwBPLkurTM
9AtDlI4q1QqzJDiaUnANKSs7jGnanHy441tKtMGX4GSJKQbAtVruEaHA85W4lMEgn2SvrV3nTOmp
ltmeOEC+ql7XdVx0txD3XmJPFRHWB1Y0tdhYpSXbBrK0ahc23Tk0LzoxX3rUA2lYewOPXO9gr+wm
fj1EOHGcgr9zNoxgH5SphkNdYIAD8+T8K0r0j1xXvzTk/2S++h8N/v9fuq9wLP3CfVVX34buRf1s
v+JP/mW/MgLnD8LrFP2Bxacs1lzD3P9y7htB+Ae5ZZOot0mnhAdT+t8GLAtbP0RYMmqAwNcAzH9b
9y37jzDAuM+/RUAc/cL9J9b9dz0vBFRsMkOCrsz1/Qnezs/2KwxgQyHpQNrPetKRwyHF9Srvqjez
e8dQKMF0MqEqMJYI2HK0z/HUivOSlPZphLYVIUXtlopxCqTfDz9cx7t/xXx+7LGyf45T8dYcj9i/
jwuN1gmyCu+cYamvJnvN6yLoW6xJcRWbW4NSHvy3jpMfmomYSuR7quQ4uJjFpZnDisc5rISTSbXh
wwLRPYK2qB4NOSqPI49ykf6s+thYE24uZnYXjtCSSkKIuxyJuhiU4lKX+PVFxnFgqOP4jcRF2EUY
ZMoY30VsXQzX7U6//qjW+lH+O+j050cVsIxDMDSmZUND//lbUAzIS5nQkyBNQzzOEFSnfRzPCAct
0wAsXOlDish2CmhLPAB1Tj+XXkPAUmkZDGsLSnpt9HZ2y4pjHYI4DL5h77MoQW9+E+Z7F238850S
KqFvhy+G/yM48h8/Rhtl0NpUyKbykE3LfJeVfslGJIw6yW3hCWTesdPBE5OMjjzGiGE3bIJTtviM
YOo+IVwx2POpj+uUznc97X9zHde79afryBtyTfj9vumt1OF311HUsygISmJab1T/UPftjOebIdpk
FaREgGIRCslv3aKNzwp2Dr6cyfoNIQfE2F/fBM2k1AmHvI+VHv3zJQIOGLqiS/AmwtIqrqs5SZwz
mx5sGS6j8YxOVO0UeqsKyhWkp9wtvX8s+8kTExMCJ11lXeXtwuzXn0y6lYYDJEMUshFwrUrG+sOk
qsZjvqgx4BT5XlSefecgqxxmlzBnk33RCvmxq83sY+3pAtpSlX9UdE9vS388UBvsbjtjepSgua7b
iSeOq21iGMIaMLY4E7xgwey04uTqv3AEt4it5naxj+HusJkbx2on0HGfSrMtDiYP8ZQAWrCZRnfZ
h5VrEc7QyXiquzCnZE9j9M2UFzwPWPdWhFrv8DY8N90UYxPuw9HEhJE9+lRxMgdnmwU3z/06ibL4
Elh5i1ubyYayVu4r1sd20y3oJxt8Z1OEQ2r1gcipfAMAY21ba9030tq5m/oO3HGT4aQfwzb9aGar
ayoR03GZ2VOEbNNujLLQV0mDtNjbAzVocZeepDfXR8Nt1UscEDwo0+rCuK7ft3qEEpgzDUCMgoXo
Fd2pVPXNXOUl5NnWu0DiyA44B8QHy8vKXTNi6tSCkL7UVnUhuCXfcENwsA7oj7CM5sHx+mJXduMn
ULLdPvDj1fSjl08+mnJU1iK8RZlGjp4QNzcLM7cv/RR/DoLpbtHm2KK7eM4js+EEpu/4iKW0KXaS
HpHHbDKC70nRZPJqhlxy46xnrFDh7QKIlkSjsTAo0DnXHjz3fJPYkj270dnlg9AN2ajKEgevq9PD
PPcPFD7Ve0Zr8cZCyd7A4iBFmYTDo5QAgJLC0tjdA3IzcDmNKEz5Eme75mBnzdYpnlT6ZilwwKFZ
YaSdgs96qTM8+NPnQobGmyFX+9Ks5J3n1F8YbNCLW3ORl9ycIpGJ+ECVyFdDY2OJZ+xXxdTdMpN/
tVrb5mzXAOWlcmZbkxyrOc9GniG9qBDkIJesolSPG6kkIH81Lsa9bLP7gt0UGZFg53ZiOBXkHnEG
NlQmD3H/LS+w6VoxefdW3pRNQiahSIM3Y/G/GtiptuNErBT8LjzmlN36EKZ8YzbsZrvmNB5zesHq
q2wErJgwRafVDWuNSX5qkPbnaYG5WVu52FPoNh5T/Kn9FkMnoUw30adu6rzIaMI3HtVs9Dxwr9yT
021Dk88+z9L+URddSJ6jde9ax4sqvVgRB3FcMJ2HrTEFUHTx2g7p2aswUvLUmL+U1Ry+MuZxT6Ao
xCdDOO6XpnJcjvBueolLZTqY/MDx0voZyqOnlg+1HdJOaQUloQQUj6CtvuoG9oFSGlUg9C6qwQ9L
9D3eG03tfuwwujxAfDsvcbGc67KM73O21pe+nBwaosXRgmG3zZC+VvqvnXFIzwyCbBma76ap5fA9
5zf6hXIlI9jEhV3e4sBIQM+ZeJ57xAdHZyddT8XOSmhm7TsnhMiUzc0zjXjOCWovP7fCPQ+FHr6b
3jLd1G7XRd7SVUvEHhpcSSLy7C4EtbD1hf0pa/Sliyf/JBXLGACpFpndb89SlOsU1cmvtDLym2BJ
xHMKRb/attNcIWMF7h4K7GdOSdu8M+QHownaGzdJiuMyFgNo+6k6WwiiOz+YwscJHSZn3bU+KLvn
9GwrtRdCsoVilkXszoLdvPOS9DaRg7Ov/fS5doXF2AmTU7Mrx2GhrFNh71ijyBuX7oED0ARxqP2+
O5vYuzkOBhQ9dXRq0f3IIMhIiLtkfXFPWU65w+EiGcu12acps9InRrTm9yZZpuvQLl/J/FJZ7YUN
0RfDe5yzApBQEqKcT9n3ULSYg0JMS+HwaflzR0VsmLhUWbbXic6qU14xjKodhJzWt4ZNhVvsNhOM
cJf+Y+bixGaU88BjSp4dZ7aiqRvmUxFid7NrrPbddMmEuvW150STdm7QHS1iezXm0rTrTn5TEu10
W+tIN4d/5SbLOR7N+2oo1vMmMmAtpn5mNtEb91CJg00Oa33LDIpwQJfKfZzFr5WOGQ2qmMddK4pj
ohPoMmPzjLEYrwD+66fUBnSVQi4lCDR2yHmud4CsPm6Wws2uKsEk2HGlcxR5mPADdW1AMaM8ubL1
790eyVUuLZx54Igbu0QLKoLOvYWJ0Rbb1uX+5sk3Ho1qzK9qdnxPOqweAHn732bbuO769AmHAxMo
jTNrHJuoy4vsu3bL4bpyRXkNZJRT5kxlld/HE5PjOfXeKpUW3/1kmG7asV0z4BDVQWRDHLUq8w75
qlFRbhglCBk8RcvGN5rMx28ekzLIkp7liwSIzZE5ISZwGRMGw3sDN0dw1aVjZURAt0W1aUdtgsaM
R4OJ8zjXZrmSyQvnQeOlk7iL46KK8bS38KsNJocbb+jBjRYAPHCeYzD/WvFwKq7bMZv8K1E6rb3F
/LGob+DM1/5MrzVJzHID1ceK86t7aGZQIw9N5ZcXC/WM9SmsiHEJr+9vet+pxZEiB/J8pWWbyQm0
SCvI5DvddE8VZkvFWDrz2RpfOVdLaFnXljslIJU13FiYuNMDfgDl3nCbDxxgOkKns6wuHqjWGx+N
bNjYWnOF9BAjIvhJNl78QNjYLulYfIYYYD0NXZMfAJQWN00VsOjC2tz5NCu8mHnvHDu/diJ8vwyR
5LgQr+2TRuZR5Q0DX5yZ9Bt/NRs7EBspswLCuhlVwoC7c3w8JVY5E7wyR+DBnY2WEUmtEnJktT+V
277vsyc/dwvjrnQHiFuDSO4Gmeb7UU9lxCpjXi2D6Vw7wrEulDXGnzEcclTpbT8HQuOPtY6kTFmb
Qiwp10B0MA3FfROfMabF59z2iZ0KV1WnBor+gzO67dkehm5lK44+DkTLPmJq0K9cAfZpQ8W8zRkz
8aGGWnCW6cjebClB39iztY9xB702yk7Pw2JgpOniNL2z7dh5pknd+cJe28FZPS6vhuPDN8AMFLKB
rf03p+oljpNUuQ9+OT10MZRH/IYfy7ZDTw3T55TrRpSN3Kqd3eSG96xQXLeLi0OWrajcmp49R3au
Pozt6FzqSveXBWI1UlmLG7MyCY3Yoq0+xKyy2TGzl6DhEGvVFcOwMd5abYLYY9C9tq3w0HjbHkzt
uZR9nEWMPMby0uD+3Xhoif3RyonpXMu4V/Y90wCmrAsjj28TDN0NcxbxrUsMfGrwXHeVZZenrrGL
TzKscOMp6qIgQlJBKJpHWraowyqS9ozfjvXdNyEAj1l6Yt/qA/VtpmWTLXqYV1VpPAin9ZheIOfC
o1x05cIIAn8I0/U1CJX+JN1C0KPcqovKO/2tyLLPcw4EtLYWrJiyZo6Zqk4yrK05AIMvTXbm0tsv
WVyUJ9yayXUv+LLTeHxK2s57cqDu76chuUaNbT5ZI5uDama3wDRvqF+MXoqYc3RhPlUByxqDTjnR
rdiBDiMgKBkhktrKvpXgYM3CyG74/ZbXYCnw1w28fZrc0TV2BhUHXL/EY28jgu/0cogdKv15bMZD
mefm2ZxNmcHomZ3rnC1yJL22v22tsoy4El6xcxErILRXxQJeWwXNt5QOpNU0sKsVSmDp1PhXgEdO
X8KiXPPS/b0TJ/wJ6NwRKnoVP+euiwfFqIL+4Ln8aPwZxLyum2Nlo/EWPo9UiV0VpRCzP3NRSM5p
WF6CFqcYNRW71sHnZnUh9MPGeCvGgSmlyk48d1nl4qr/ns7W3G8afwxC7Hxu7+86uCTkr6q+Jh2D
cB0VxRRaW58aqENi9VDWGrdR11zz75WZanw42js6dCrSpmJEneFiXi4LfDOOxFMc9vehWd5PfUoW
PQ+ekxb6i6taNpNO95KoZNoYGb8vb2zix3gu7hl4WNdz6VdPgb1gIHdxm34CXO+QlgiJXQ1tWO5F
UcyvrCjLYVTMHDQhOs6LvB7V2EwVJiphmcRfKcwoJ7BY/S6W7L92NH8gHLl5xs3vYMMShL3DkPFy
wW4H64effSwmifOkZcvJ5nvEjVqSIgfxeYWnxgStPK+EVfdUzP2FgXLxoLGObmyCXlHcCA5zWVdX
Tw3lWTs5+1CjM6k8Ur6u4TzQWpI+T+Vgl5sK0wrxnc7urqSrWeTxnz+H2vJuZlDN1IDNTqQolv/M
EwebcjYCXSexta/JPu3cWvgv9Ch8bAoQ2QLw+it4aXUF4HvCepRLtqzqlBTZg2sE+edYjq13MIss
OYWdk33t2Ss/yznAPSOm5CMbW+OqDgfr0pTj9DIsqgN60aqd6aQ8cHlnIARgqeCQVpXD9mGp7a/m
lNC1a+km2Jed8NeQU9+jVPvWZQV57sD31VeYULK3P+WTfyTikpvlf+9Tsf9v6u1P/9X/pYCthUTz
P0u8p69vxUv17SeFd/2L/1J4LecP5HOAR6bNnMMmzvpvhdd2/wBgZCL/+qsURIf0vxVe4f9hgS53
hGvyVz7cqH9HbIXzh02zGbiXlbopPGH/E4X3nbRIWy88FogsxH8RjcnZ/axG6U57ZjzUY+QTFulq
onY6a+dDG8yMEPRSbAuTRP8P1+dvpNt3ChivKTBf2atoa0GX/VPu/AEHMwhP8rxkS4q7Jn0hglTt
rcm6r1Aq7sbJ/F0R1Krq/aD6/flyrgP+Bm6uoIr3nSbZm+iJudOqqAK0d1AuIyuglQVrfCN+g6T6
25cKzT+7Mx2bXPXPVzMeCjpWrJyKIcsgf+mHKyJ/0CQ6TDy00a8vIynrv36u0IFWCdHMst5fRlV2
NQ16tYpqp4Pv4XTDIWW6+aXFwE9YYBK7rqCZmf3N0F27TAp+8/p/9zWu2WxGFAL53Xl36zCejcVc
oPInFG1cNSsfjiwAPLNlyLD0GM7/4rbxVry4a8M45Ufz88UNcXPZdsmjfoljAhWcM67F7IxX5hQE
V2HxX6QAVqHkDcNWsUZqfxww/O3H42Vc4k+W5zjr/OGHu7QFyzd5iQtf3jf8HcUq7Q7Ll00wKfCO
UxgUx19/nX/3esKD7hwKZjsUcf78eko3abXCWyMdzIK8grDuzKkIr0s7aW8n22l+cznf36uIJKjg
EM3XFcgRwbuvr/Dwlro5Qd0KGw2yF/NF8uyIufT/fP71R3uHLKaC/N1rvUPfhQxQs4oAUDRQ2HLK
AZ7ymFU0LedphTaRDLgu7LvQEuO9S4fIVVhP7ppycOz/xYfmhqVKce3wDcJ3a8GUaXLhBW9Eh2W1
075Bi30o0yv819Prrz/0en/8uOzwmW0g0bQp28zvwEb+/H0GntUk3iLbyJNrbVCKOcZbrPmh13UR
blU/fU34wzKSCe0iv37p9ysDzC+PR87KZ2DKIMJ3y1Bj5SEZj6SMyo9pZNywqRk+GUBFdsvDr1/o
L5+RlY6HG5+FaRwrCNPLH38jbpAXbpWFMmLyDvYAK9Atjm/idr4PpqAME/9Eo5wTQW1t/hlumXvK
ggfMUrACKn3bs98tB2MqnNSosSK6xZheOVKYR+KQ8yWQZE7bxPo2Sbc/JfRi/Wbd+8vVtSCEAlpb
h7Mc9/31h/XDwkDwubJa6keisai6Iy+CJY9gzVnT6U5cTVVb8ufjoR1JGjoJ5qdfX/O//pgYAZrQ
322eZzxB/fX9/fD6hF2YiMRKRor6nL2dYFNHqHRXlpmwIrsQ+PYcjbtV9H1wjAk9EWhJiEXJOvnN
8+6v37/rox+wX+cQSj3pu+9AFajJsm+baFbNiujIvqUutXitkNXB6saaxFEV7ifL/F1F9d+/cGCa
K1OTSfe77yCeBpXFVtPwcdV49KYyQN8qCHeZTnWTZIP7NOvxg1imf1ZXvd517lq14YBvBojP/ODn
i2/q2LIwvlPLlAVqZ8y62ZtBqbYE/M3fjQr5p35aQNgQWi6/X0apPPBAqfz0PROfy3rGpXVUtXNy
mSQ5eSXs8dSUIUF4ZVs0fangoQq99Dd3+F+vLnvPgJ1h6NtwA713d5gzTT4HemQkp6TTJc6N+nNi
5h8b7TocNo3k7Pbc5eTGw/tf39vvn4HMjdF6+Do9x0Rvf/+bJjJjFPz7gAXaVemYIPCZi+dcUU0N
aSM0Tr9+uff2Br5NnrRYHNanAfaGv3gIasMO20wZO2xVywu2HPoMbMmw308nE5WV7rDY8Mm5NWMm
LwnK+LUPheW1JzAUtWmRbwASu6dmanARuB2TG5tj4K/f5Psd+srbdu3VA2Lh6+C88PNtQDy8k1mM
K1401HgZI95ZFyffkVlbdiQYO25ZjPrDr1+UZXz9d3+6/WioAOfw54aLLWb47ibwg7jtmeCJ3eqS
LRHSxm75YlG5Unx3MUy1NxSdVfOlpAvDvEr6NHOIgmeLOIDgcQBjLZOdHWZqI4sHlTLL8lBzcLTs
zCG20y9DPJjmTejwFT3EcihDcjOgMMgA1x6Mt7mS6kjHfeV9GW2NGofDcMl3JBBRSLAemokZlX4R
L+dAOmVxHBzLBF9lM9ffG0wsyhtncoIXRW+ceEaQk8l1Q+6q2cW1oyEqJCnkrczo+1cssNo+GzIZ
Py5akWsEzkq1YcW9DjjPbuG9OvOAQXV2uA9KO8/daHaKtdOJQmvGbZK8TomIZu+r0NLm4xBM7lve
1JQweRX4l2QmzxbgC/YYM4TJE6cjE7tl2a8++GaiuoGuzepuYbQ+nAzZhuauKUqBs2xpjEvLKgAF
py/VS+iOYA2l102EedhTnNoExhFG3xHn1uKTkMb4iMW/hS7PHNyLv+gJl/856YyZpOjc+TdzQDfF
buIgRAiFSqTmkIdxQ2XmLH2wbK5j1KRQC6R7ZGdSIzOz+0Nn65Sq09RWL2u5j4XwafRYZcEfbTt6
lIi+IfPPED2y+QXUxXgz1L6Y9pPRx+PtOM5rR+PQyGFPB6cFIsRqgJxzaDBOkNK9i7W0uNH492hI
CjIfPJmsv2ON6quD3QWhd9LC6IctnzvFkE0/U3KMg9Q++XG3MDu3TEnVljQbxnSJCQ4PrRAXjOf1
yd5aDGZ8lZ2W7tbrtSBhjQ574xfwBHBD9m26a4RFJDsMxm6kvcpeR3pSBvZ+ErOfn1M3Q8OThlZ7
nvpOHGXs6Gj3KMt52lla4oU3FRbP2U0GGRktw5STUCX9ooPVriaG2aqHE4KMSPe2buI3wrETnW6m
CXUmzLspChwjCbe5v4yPTtPpeJNSUizROm3ZQnMx4nIXi7Em6k5CI3K73qoItjkuqEACDY9OlaR8
DV0Pjl2ruN87S9rXH+wB0RqKmp1k9yaVsZHt5XN5ReQ7LUG4ZX1w29eEeggv1OoGvISTXLXstx7A
oxjUO9SUmwBOMOPgoemr7tIsGCmjED8+r4CpFRx/Ng6om6Vm7F3J1KF0QluMvKshqw+D58Z3btGp
8sjGISMH3WRMes1WIZd6ZUMLXsVzj0akGesFxmgze7JUGH/kgQY3aZEmfdQof+Ax5hj3pOgFclhZ
0NhMdMMekLsTXb+KRPGQYntquBt/CnW6r8ysHe+IQGYmdMGibCMUjuJ+ze8ZB6c2mz22IOJsRdrV
PZfDHMI73Yg2vOPUg725UanTXBN1nR/IsFv5OSzN4ZJ2luwim/DHV2REOHn9PIzxzgvq+FQh4i7b
mS1btqUcErY/TXs2453CtGAne+1g0J5JffKuCstB490oPOL9xPIM4kci+Zb1trlEyRLY10bB6Qf0
Kor6qJFrgLEE5m2P7zfOQK1IfMSAMWNPUqfrcXKSUIr6rVmAg98yX7S658RIBRGsRpHGpk8NJ3/Q
+r28HRoLEhY96I08M9Jv+lNdT/zMSZaG/l6Tg1LbxC6mae/pBkBRUYbezRCyoD3lY+6O7EEgkUBx
xS34wfVab9y5hdlTbqm94K00x5gBrOB8HKViLbAU3Wxu5kyNTKqcZnno6cPCfFdZ834hJFhh8PaB
1sBagZVEVx2uIFWFS4wYLhvzxDAgu610UxWQW8PEuR1Md/jom51vHhNzmGiaTuRjHGjxqaxKjldj
pZQJSQPGWW4RXGL4A7d7I+e8CXEEDG66m3zHbSPhzxMTvZk0w24swazR1p42C8+diama0Gn1lCex
p6M0hp8pumydRLUSmTgo8dFGTRuUD3MdaBZQ5OcHv6qSryociYOzL0Q0EyS53nLNNvLEWKfWp5zf
ebJngq7zwzL0ozq5YR7gipc+z3Q6ZnkcBWnyViY5g4M6MNPkQMrZfwqpOSDZMVk5R6tAx1iWSmp9
CPQuw7BpCn2YVV+dBewKyPx13D/QjZnhhpLGdLUol25W/FQFCXpKcJaDjlHKMYv7xqdOLct3bJkz
tIXMFtZxWOJgq9RgY5CqJEOQUneYvlGPynTPLcWylFBFf72E3aQIVMfGmyW9/p4hjm5ONAYSu3V8
BoiZ1TAVdrMMYIg0TPtMttsFrwKHpNg5lBq26wyeHwYTCuoB2Z3xJFpLydYEqeXLXYDVBXamcCoI
yOUIwDVJ2XTw+9D26yQLdTGlCl89SefwXs4VPUOg3tq9bjpaJee6dBvCUunySkGf0WwZL+I5wtkF
Ko+sjLht0dRBmdVi9CLfzBnWJ/ia+i2zdOBTpVRnWdffEpdtReT4tY8/yldYu8v8ZUgKeVaerMzd
MtXumtL1qldvLJqSbZnLmKxL1AhES/uvNSYxG5AvoZDtPNikkfqwoL1a5yX+hHkJcnxxfeupKNOd
usaYtzwm/tx+LjDEwY9eVNA9aJ/u40MDGLHd+omVfDOGJBAHYwgs7HXdkt8yFS4mOjrthWgO5ZHs
R40i/6oB1p06kQwiikUM2I3m8fBRc1u7oI1MaKZYxlk/ljzvdp0Y869xnDHuaaiDpRg1IFd8rpk7
s8912Pr4LnXAm4kt3JX2h6E4le4MQGVawvxs9tb8eWq0fWyotaC/1CU3vS34wnG56QrvwEgu8Clh
HrO3XRaXaMIK9Rb35gTnCBwTkF6cbHcz2oE8Lv642gkpEyEjapD1Aqfr62LHjik415WBWXDpzOSe
WTXflgqYfwLYxyd1LSyBiaYYGlBbCz6gBEJNQEzCLawqOVjCkD7GEcdprgxLgbROl5FArUfeGYfZ
zOpViK5yj61tEYUI+UGbG0yPWu5tXLL6zBg4/DjVzSaMg1d2ky6DdctbM0aSCa3TEzlPF+huHt4j
WjPSj5WbLskm6WoaCHoMCOCce3d+MsiJR+6YBo/VQkXtLmxj+kUk++9vExtR1CAh7cfKGJNHIqMK
t+FclM9LU0/NN/gnwOncfnH2OBTm8rqKBVyskRRWSnTGnnN2t0nbXxiBZxcyjV5zO3pde85i4EH7
xq8aVjFYctNpAavl0z2sy+NilLiv6hzBCMulwzxSe6Oozt1S1+Qk/QZlwZhaRc/inBbdnvG2Ud78
J3PnsSQ50mbXJ/LfAIfehlapdW1gqQpaOOAO9fQ80UMxwzGSNjsu27qzsjoCcP/Eved2gzWkuxBH
AXESfj+YQzsqUJFgpshvnpN8dABEum51LNtwqYi4HVFgMn1D2pd4MXS/tO7CMyWvzmAER+hLERcT
OL7IUH9Gc4VjA3cFCJsM8/SZ+Aer3xdJV1HZhHFyaIx2CA/v2xni1IQWR4xOw7UOMMCsCtsGxuwY
+7tFIUVdlOB7XzKvczajwcW0HlK3AqTN3uWZ+OtsXvkLzMV1qfFErBbIBRhZXfaAAF9MtQs8nJsC
5Ai2pC7kgQ0iNcJoclG2Yz9NI/5Aa+k5fQqq3LXULJC30xyHhllqmz/kSnMmSmWTotpzMR6gfrYD
dM+I31nPMvzRmRvMPJ7z9C1SFyMn3xonX+Cyud2k7ZxP1zjqhoozzVSGDxkpHWoccXUol8GoN2Ml
rXjVXZN0nDrLP4eCYdC+R8GJCdhE9U1Wxmg/pjbIHEjFTvmWM1ipNxo1sdhmIcHvjKpGiSTB0ZSd
LqUu5aTtgmoiw9uFW1UFOO5CpSJsJOFYr2VepOxSo0mBop7rLj+ifwn2FhK4CKtv4ek7kAUheavs
LzGtub2gChlHqmzCV5INO40W0vUssB4qaENvA3cXi9sOSpBxJ+z+wm5LIJVAMUiELagzT1NpDe5W
UuqNpMsB7xmcQt2nlQmek8nqTwEWHFAQY0yj51vTuGtcT1hbUpaoIeUVdUpxJrS7wa9Xb52oKw+1
6BF2GWHMa8FQJGBy2RrJGhtW4b6xYV+sJR8rD2ZwtZ9j5Wz9bYv++ScfGT+eXFH31jnPVO/8hKGe
D+4QNWabl1n9FWK2c3cmnqrvnKeUN8U1hruiDpx2U4zs/chP5qbbkMKCNaF3A0KjAZUt+yDSmACB
KCQY3NMEUOlUT/mulgZ7Vjvq5ijQTC6HIajEN58pwBwvqIHgdS2976ouh+g0N9P8SBdruMAXgC+2
6/OW2UJO+Z1YCApG0xshWVXJclZeCIXOKEeMBzEEwHDLfGoei4GwMfidXpSi5eL7WJE1NXYYr9zl
rukIpOf0tcYX9FzV9ccxf/JXGsy9TeHxKvzS69YDeyILbauEb+GCxFvXihsTmxtRWegKF0rfdIqr
i2F4AAwSt8tLUVkZj0nicvwx4CUHQBMfzaK/pDubeG27Q1Q6eLaXUVPSpahWK17BmorFBmIzUZ77
4a7XXDkdLZ3ZBKUsIaJj/XjyKiBIMAUy66UMK+z2qP7CrZn7AWdZ3KPDmpXoT33mRdExzDggYUJY
ZFYAmJh2uk27nUErhQt20tLb2g4B0isvc5g5s4YbyVFwxkBhKi4Wslz8HoZ2gokMs1ltf/lmSscd
WebBU4jA9JK5eq4erCoN4zWK6YkKr5mjCSRwqOXGCTJuPYexSHLHMsp/dtE6kRGBd+DGJTbL5WCT
mpCGJKwCbNAMLs5X1XqDgZoIMBREIh23zaw7wr4H3d6CYzPzkXyYMdmxZeOjy3p8rnDbZIhxWqUB
DrAmXYY1yKXG3Ve5n8J4Sci35BON46eQWOtrg0rg6NrkldvvvHZpuzvjC6TcZZYnyFo9w1m9Mfxf
seSRDs2WqWYiGViLFtFR5UEyrzpoWkR2LBrTgc5dS21LaXvLPxmRFXM3gLF+B1TrWQ0xnoUmNPNr
aBWj3CHBHo9xUwNzExMF3Xoas+nPIgGHT4RLV3gTcu4kK2vNr1v0yyURZuEYgR4zXrLFT8G2pxIY
Q1k0vb3JKDumS0NkLwyMOjDYgO2erXcTcgwTdNPE4tiGkqhopxjUQ2xNJHE13B79XS24wVeeA8gE
93yQYtbmIhOrNpdBciCUln2oKkSkdoilA9IFmijINovoSF2PiZOmNHNxgQxm9ghBcKbqL2K+4KaN
5CJ3oH34SqzOBYLrDsrf+LRYiD4SBtNrJ2FIueIx6D8CxmHhNgQcBf+jHwfgzpEe5WmGz/AnXAIq
tMlNhf8yLZXxaL2lfZrMkoTkQFjTQzA7SQpize3mtYdkPdhg7dEgykLwh5fIn+R3U3UIfziKIfkz
LIATPdlXOiA/08GF9LIcIn/DZQ7xiPSuHbcVqM8BgRwdhW6TF4sKTKzdeuigsOieqBGEuZoN3DKG
6d7y/BS+cxUCTU6UGLv1UlkCw/8cp8G2gDjR01p0MgFeWITJ1qb0PBYOP7rJ89HcMEtAzccJMmbA
KjwCjEDikm3ghrKSUHky+Cus+bLPSfbmNqWo5UVFdotyinEaYjPNfUkj3ZGVbMP7e7WrjF49tqfp
AkYLKA0sx+CyuEIX69xv478ZJ+9Xpf3wpRNkhaEiBt8COmRg44J6sHviV3rzCbN08+o0aTdhQU/j
n3SG0Hxoo1nIQ0onyY3Se8Co61YFd1SIC3adIaume9R1WINZTLYtgBjo0OuCEQhnzxJ2Aeey7m/z
PklxRuCp/wrs7AoqpjL7FXMZfFlawcBcesPUYgohw/S1D566LJm6nBsGNylZtZ53yRMWzAftyyU7
onm2XjuunDd3AEezmvVYvMCntH6QcE/ytlU1I7IhzbSzsRC1+8elHJN906rExwWhcizpiWRnzawM
w/3ifrMv3LdcN3I9JPhy1iAZs73pHXrYpqOwX2GhXu59YAXHOZ+LHwcGY8TNIOwvjg+jHqmhU//Q
x3MQ4sCngNgwZyh43mnH0i12SqoRRkMzk0X2Tz9JL+JpTdcMWIUJmbX1EMB12z5Y+KLdxRd/elpD
GuYIxN4+mLFhnzFZKGvlWgMwmGikiMJK3vYbLnLS7EccAe5htiDNtiZrcwRZ5cQ4EePGzsvwRjBg
rWGCtpVEgDWiVgN2mwX6vXIKMawRzNX5brAH68tELjcEI0y2YR4ylKcc5nJ4hgU3hivpasBxdl6O
PLERjeTZJxFzlygDjTPQCThOKwk0xBXn+s7CHxtOXExVseNZCA9N05YTGkenuCudZaKOaTT5MXnS
y3gvQ1E7O3w4RtCV+XRRA+PiPxx1ENl4HpLbAv36byCSFMKA1ef4jkWd85WpwIz4J9PIWlUJr8Pa
uAtca6Fm0bC8h5jMdGuIzJZ1OvhevsZ1Y7CbH2zl0E/hYo7LrRo00v2iM+TwJL7Ci16VQQftc2g+
RJZjBvPjYXxE2j3MKHMWn5zuJMTiE6TTdLR1hUUrUX5VHYqeOR6/oeccggzeviYWy69jNHDoIz2v
u2hbLUjjV3DIHHc3LMYDbp3olEl11BQYlOx0zgCx9HTunBR2R33aNMAoJUSfNWY1lOIKNiOZPgIp
956HTt9ZDQ0x7pGI1jCzryy5BRebG7dwZucl7ZnchsuVHiQSWJQMeKvbtDUpo6jUW16Z5bA9w7hX
0svHzDUsoJfvvauYNEg/fTORGby1l2MBW2v6ELVKYAlhvCqvgJ6OqfFVUTpj5Gohs//kHFgMlQJ3
3oOFQr6KLVbtx6JTL3w6yC4dUabnllVVtAqGRZ8DrI7Eisja23Mg0MkM+DHNuq3KsNlgjAc4SsfX
Qi5o4RcQDu13MfsWifKeysKitFiUsXeT3TJ5rymf6WjCPJzw3S/ICeylsoM1i8/BXHSRzXcii2Mc
Y6Xt9TsO+qG5gMWuwn24+FF0mAaroqpJdAi/0cs6vZN2qz6Y5xZ0QIvvEQEz1OowBzwu65E11bAX
SpbPGp56dfC8BPAL2p+rR82EHwXTXMLGhdU/+E7nNee8tJIbPntNfF0Yi7uYYD8NZDYmea8tUov6
Jclr5s997F6yOU7kCh8w3Zd0YVtvmXKlJAYR+AptiqV7tFKyit1daV2JplmSFI9glFO6EGJKP1NI
5sQJ1XEgrvSX4XXKyOvcLAu0y2lhG7Rpddi9i6Sh3Z6ZO8SQ7e0AO1Hg4TrLZ0SuqxbusTlono8/
3dzZtENDX9c3Ooc4u2qiRX7LoU0h2sg6/PYLJZ9d8DIwxpj1mlUscbfxmstil8yp8xv0HcEDc23U
mw9dbw9Wi1FiFAtwD21QzTkXpB8D70/B7YH8p2pFxjS+I24YvqZxZE4SZ2A8RD/i2azI6GY7AgfQ
BefInw+pu6T/N1FZ+tumbrAwaMGGaw/DNjsVfoCvMkoWFR4q3HyPEZ1Rzjlq/P4+pVMmVyfrkwcG
3Msj3oo83SJVx0A4Y4iXN1R/dCzw8If47EItjx8z9hP9BoanNf5VAvIRiUxT0AcvrFsib1POrCL3
DTRi5yzmKU8fJDZj59ZM0zDfhXneRo+N7Irg4mKu0H+8InLgGtk502W2lP297RUVzAPXbv3/l6bq
P+2v2dAihfBtB3w7ybj/m6bKrdrZp2mcNk6cjcdJY5KzJhltOeScHaAm/W9ypv+SJPf/SEv4D3rb
/yt94f9DrgKau3+3sf5PcYhPv91X9vnvNbf//MB/D7Vx/oUmUQbsrNESMJdhdf1vUAU7/NdVUoHU
lX/HVcr38z/SEP1/2RFKP7wUVwwDSfb/U3Dryn+hFXOR6fI7UESgzPsvpCHa/j9pq/9rsx6gN5DU
Kegr0Ia5V7Xof9zoZ1mfAedi3cl6YThlacGQtGy8E8d3AzvZNm+yG6Fv0n6tNBQ9J4JVmUrd3cEz
jMmHydyvWLG0YDQSHst0Tt/SfFl2HoK+i87xn7LKDYJ3O2/6fQsZIT17QVTfR1KXl7Hps78jm/gH
UWbeMVq0uPXionu8vvy3NkX1qshGc2/ZriZtxrSv/SJAoXNqbUfPeBvgKGJbaACHXSTFS65xNbYa
+5W2sQOvRkjelBOTeggZNz+5XbvsHVHkX00AiyBIeS8cZ6kPU1vpB+g4IN207x0mncrLktr4Mvul
2tEVkE/XjzfSs+4T4DoMkB9LG9PeIhEMoEVak1zkUKpyq0W5E39GYYp9siGyMTbMDjMKFuDpPzFb
HYIhSFAsuf7K4MQgS+29Qu9QfBC+5acnCdTRT17GuXlkho6iK/HGe0S71Q5mJheqlYzjGzfgfKnx
wfG3N/oXr6G7z5i1YGGVDvbmlpU5iIwvO0+BLBrwtGJ2n5ulHj+KmJSLKnHFfuSgH1PnNpc4Che7
qx9iYq1vliZsX8Ya2hGzNv8QoB57BiBJyJ3fMv2QVsmIWI3+Whe9edUOVyigl3LiXlHRXWTSb0O1
YRORTZgM4zPSgNjJh/hnajyC3ybFZ14pB4OLwzasLhkqQfrDHNy6d56I3Q0W5fug1+9iEFdmvrMe
ZzZB1uQea0Yk+C03o5eaW2Wm16Tlepwn2OyF+QIO/0hNm22norixYtmeQtDCa10t6c5x82bbeMsZ
p+BZCcrHyluXbfeVko60IooCH1w1vAwyBGnXsz2/CKx8IBFVy1+itzvyymq/2QRFCDEpMK9ENhVn
Ow3Hcxzy6UDIXVa9T2XIkMbZWUNLlBDEhDyrt6P6kezpViYC6uhItAl4eGNUquukZxeupgaBANDq
EKnySiJGPzVs7yccmTddNBK1jZyP1RzlS44fuk1E+G2Pwt3hr44JaUwDqJK2be7nkQGsn+z9sI6A
ks37zJqBqc5cxrnnrOwONYI77EqqC0dDQK8XwFQKZYiSGW66IfrtOvsoptCsg1yTDcSgd4JMtkp0
MN3QrOL+9JLdIH2M+WN+HqQpNpS3vHBOOmxHtzg7bWafWIBdWyqyWzr4wiB+nGMGBOW2b9rbfgjd
h0ngy8en/92L7iUYxuaOpfkDQMiMoXdLhzxQ0jDuXbYINz+nlnDIHtjvY2eRVpnPDkkzQNOJgoFT
XUIxgO8Jg8lyG9C6rdt9Ltr1z10aunuQTsFq8ARMpTi5w6Q4MRBJP1g9WoTd2eOrwWe+gy9tntg2
3uiQbilPxaZu6xNEl3VZO38BKxw7N81u/GRyX4t6kShi7nQfqQ1jSnB0oZtunHH8xspLuJaynFcP
bsPGdGF2jpQgMBXrq3bFO3AHa1d3xYL9l33x0m18nTX7mrFeYPM2UQpnwYUhUPsK2/DKzO2+yzR/
gHFj7jEdrsAb3gjHPmazfm0CzEMZa3A6sxbRUvZDiMhnYNTtdQd4GwCvXuGNgj7bkIbMNOzktYBu
2cJ1eKOAiyhRVTcSwQe2MVbgOKyCHa6r4tsZiAHPkgoU8lQufwG+FhvsPgzvSoiGBaibPXhcjjt0
IzNxJzllre2KExBHGKH5RKhoCjyiVu3IBBVGFpAVa5WOkE6mFEu8G0Eum/2U2LKZCWKBfR2ZjPMF
bRN71BgTF+TWRLwzfT3PTrecowEP+xwE8g+eQA9ucXpNPPGr7g7f9MlNiodYEtaAO41IKOiiN2WB
CzMi2wdinJ/++KLA3D9E+XviZfNt0PXdb1RU3u/E13bCYf5gDzlgk3CcvrxchJ9zW8Du8OAGpiXk
5jKhI1AJ4uFs3OKgso9dmJRPVZD9gOUJcGEpLIJIYV4bvQyPraxKCCbVwpB/OaadVazQk9cPAmp7
tp5zYKAYJmEcgJZnZVHBbp3+zLjc4sptNmO+CDbsKeFxqvgeU4skwoxgCiUCTCIU9CnvNvjdNs36
dm2E7F+zMCXVsLZjEgiY/RIgV5SwpWWt1CP9DLFS/ViKkA2McKHyTOLDGdr6QvlRhJuCneYzqSPh
tYtozQeKQnmIFq++18IMxygqYEE2jdj0bi7Al1MPw0xJhu7iMPgBnRZ38qWtuaSGTHIMZJUZvowV
Mk+I6yHGhqraV7IhvGfXbnS7LlokU/QutR8dNAPNTwV0/XGQsnsSTlg/SjioT5QijCOgb65L38CY
qAjJok9Qq9zi0KLunu5QCi43A3X9KS3Kdu/FS/FClMVrozIeMVM156idnFO2dMjAihKx4uKr5ndm
e7mCmm3+JvxH84ZmwHkJ5gnAJB0MJyTRGhlnpQPulY1LxMIc9Qp7PvIvQhYIlNzZJomjpzyHaJRb
t6qLH0URcBM38RoUUr6jM3lhwMFsrhv93eyIA0QKGBVsZOqNsII9nKgNxIAvi5ykmF0XxmcCdtG+
zXdZ2cSXsDB6zRaDZLPhMxyuejkYmpx44GC/ruXi2WlQCjH2ZTtGql2/DtOAPgy/KxNqsn4Sg6nI
i2+Q+5Baxjs6wrWXkaaPxcP64tpm3FBGODdWyXGMJgFFCNq9UDoL06ygfxhy23/peJ3IQNYTUyL8
Ntswd6P7NKn7z6wzSDNIQlzHpVSYxQswdXkegqTx4Xs4VH8Jo6SdhoT56wf9F7PA5aVUhjDSqOr2
2JLcH0jaTP+WuucGJTDLdBRpvbLPXrOUT15RBLssZifdTf4ed6fZB6n9FeTWa+Ros+l6r75tos49
JGRhEGscT0C3soM1q73kvfREfUnCBio6eW5ZVJOVLF3rlZ0AWWlsORNwM2X9OzAygqE64mOXbbK3
6JMYu+CP/FF98RmIsLujz8fDO3kXMF71o0fcCM2aTO9tzI0fqhuGM/vx5iXxITmyP+4PfjnXm96f
iHkdJ3evSp1/D3UUbwfwGogcHOdlTKDKrJxahX+Rizq8qh68DNlSzuJ523guUjSbmYg/3AFMtQqD
XKvae2Mwcuv5hyr2CToSaXmfNF0KvFF2B8Q3zLz7PLm7OrrBoC9VC07QEE6UxGZ7dU0cUR4+sLQJ
3jwnjW7HRbES8JqZLN/Bbl6ACfQNRM0ePZuXkr7FMZ5h48V1zGsH8DSVG5H/Gefi4Ai9DeyYCJpL
hvPJAVcM6TTRi9qbHDb3ynfC+Ajxxf7LVq4/tFV6ZterT4R0OOeyBc6jumw+FNeUw65rzXExgXxT
IavF4Z84RCGbqAT7fo1JrBQJUuE1O9EEHSgqeiMw2KUXXxLzT8ziP5GLMovtU+dOut+6GO5ZXl3z
GfN/ohoTuLMweq/PeXbNcuxQCW9bqLdJVjfvoy5dno9/4h958PGbWzByqKKIh+RTJrSwr+Nz9U98
pCk616LzQI/TTTVjNzmOaIbUNXcy6sS8HEVwjaO05homaURGZdsrjYO4R47gtot5G69pluqfYEsX
dRZR5iyCn+sEmR6/6BqFCeDZsTflaMV8cGRl2shjgCOQnxm3ToABPSFUU0fMgaYcNY24Zm4m1/RN
a3aVug53Hb559g1DGzrrds4YKPZNMT+XY9CvfSev7jj/k11O6uW21521Xcoqu4uFytj0eN2nzCde
aJEXzV8p+uWzaLwEWAQi2qlRz0PPFnQ1or1iR0Wh4WqqOZnbkhAA5dzCtfUgpl8qjzvJKbrq1u1M
d8rrtnyWtAEcTDR1XCDsKhjGw8VKXObhPAMKtB9BQYQXNb0YoaIF3iXuzQdxg8xZQoY8UFUz7+DZ
w3IkHI0jj8zE+m42mTxMqWHY3yJeRaBIqeKI4WRzOZ+U9pd9CUViE3aNOMObgsU8+svO9CGZLtx8
2yrunGOdp+qQey5xn7liRdQitnjHBgdYGM3IxoR9xA1iz/+MsJAXLVyoVkfTsu/Hwn7zxwFFOA3r
o6Ui0q8BQ8mZeKNhnFdaV8lWaIArvqRPrhKIR4gBLY4eEMx3aXhdYDWwjH2oKGcy3Nr+CQH249gB
7e5z4O6+fU/D8MdEP85EtiRh74MZo2NWZdS4RLpm1vjY0PEhQRijU5TikJ9iNzvyfBRrrUcN29n9
QMEC41M3b2KEaFSoXH/6hfs7At8a6gxRSglJp4KLFpLsqthfQ62vVn0AIYqEy5WwWvKBjKRhiK56
tbx6m8I2uEyIIaNeyC2CE+Ksq/iGEB+D8qQsbzukwZxAZXhY5glYPn2xd2OlaA1a/qkuvOkFB5oi
TgShbWMh+LYmRKsz1SVJhCBTqHp7ZsxQzMGx1nZ9ZhC7xmG6I/3Ge+qWSuxEjPkfufAHO8nwnYOw
OIxZ8YcMMQcgNOwj/qcBEr5agKi2LZCVPV89SzXZewcdF8/jQIfI0UbUdh5pegUa+hUDz/oRpKIA
a7HEiDSxfJX7JLLyfKtAjqwTNI4bG83Tnh+E4RVNT1m+fM9hQtoVqg6k8LnZ5LAM7lXg0e+o4NXJ
6ug6LY9zVJe5+coH21p7tvZgnSBodtqJSLkcpIycxG0QDNGjRPqFViAObxSNEUDom6yoyjuPqc3Z
UZm/U4SY7nztbj2PpSfL/nYzsU9YO/18w76KlC1MfVrp20hF3yRyEPSNvpbtR7+dhDyTp0asAopj
Ej3Ui/HEU4fIAfCup7iC+g+twdDRVPK8enwdKoL8rgZ/OCg3AfGdcyGNyS0uJPc0ePNyZ0/ln4Ut
1jpwhuCgBxpQmhcLPXBP5ZzdSvQCx4l+OWj5MyTwasyKV3xARyqjZ8ltnlT7zCdtyIPFLC2buADN
bx96+zPTHeSSWf7JPRVua6IoczZgLMpMvI6YK2359oCEIVtmWVGRth6iEyQ298E29ZOy1VG1HEnC
myMMNhCLFDPXnZ24F+7bVSzip0J+CTkOe9fy5l0PP/drSpgSMeY6lUPwJ+iHs6ZcV7Zd7seOy7gp
QC8ze7qD+NSeqgAwFLkG9Fije45juWAKQGXlI4ZHgc4mQt+rOtoigYDARSaRKdD1xSOkfRsjQpvU
9TFl3sfmkJGybZXeQ+e72b6M4xladjtv/Lx/GyPP3PUwslZ1Fr5HLqdK3eT7IjbLGj3ETUE9Di2m
ZLm1sFlwAACPVY5MPr+wPP9Bv4mUHskEuclENc1TtpzIyXp37Lp7qPrgWcceXLayoY4dI70nqWS4
Rd4i14snDsZV/ZEWvYMA2aCUh4SxJnnV3zW5TyIj6nnkFfIh6rKAs5T9Ke3bF0HaBcU8FNa2JB1D
9sumIEeJxDRvjTZ3AGXW8j4lKDScAZ96pjwyJyb072CbAGwn1tEmJYj8SCs7y4oEYiDkaCqBs3QV
w78sS1hN+9YNRhX07k7+MsXOrdWDWQ871GIIma8HcUdL78/TZhmq9DuDMmbgUWvvM3EyHA9p/dTK
6ZMZOdGvZKWw20NElCQs7LN2UmxFmWJ0ujsq0oSJ88RE39viEVoPrO6IdpM9Kpqb5JCUTPSsQmab
HCtLN08K8CU5folnfdhcPHcs0W8sCutomDe5tuE9W8WZQI4309lYqBCX7nyvyy52WPHYsNbkRLmV
MTDW63NSHxBFcl1UaHFnHT5QeFhb31xF545ZswebUHFGp2nGoT00NJiGF3RFCfgXFXP4G87pt5M1
PsT2uVqNSditOKLAS1vhfKeUc1AhLycR1uTkGmJD00g/YrVa+ws6QCS7+vGqGI6y8t2RZH8ssqqQ
KYfoP+yLJdoHv/b3nSP8v2FMnZzF+6JdPrqRciKDEoL20nXQrmFpo+fp9sJ337Unkz9RhDAyQEQL
jIfksPQ74FJcGYfPLaAke7crPviBrQ8irvViD8NDM+VnqfHBtCxkCH40az05zAzga6UTO16U8M9u
UaVgRqdzn8AOUxKE6zI7n6rwT1WsYXj9CQaeK4BsvxAhszWp36DU2JeHpOHZ+K5gdXu1PnuGeOYu
hLe3pP7DBCkNyR9xmT37+KWq9rFGN4ZliauWpAJaznoriZ30q2coP0eyfiXHEH1fWebQHiZNRvhK
RrPz4qfOXw/HzwXuprtSqUeMHyD6izGNuIT9H0sN78LVmyjJnQ0qzJ9A4aRoe014Kr3gFhF8hU2o
RRDnjvUX92xORV+sR8fpDiDKP6A4EaOgp3rTqd8ONJztT7cMoSF9ld+mn95lDpJG+xGxGxW61bxL
8psMU9MFaqX3vCQc7iCEeVrcN2Hyz0YOziEabgzRZodrAmfRVMt2VtZ0GWcy700+lTvm35QtPVrN
4WJn1nk0XCYTaX0zG2Lixv3bqvJvUtwnEbo0Pj1kquSTYR72fOsjY9cQTojZTBv3B2dGbCh++2bb
8/yr6Z6l8HaEMCiLv/PyaqwPkiI3GXfjUhApiN7hd/bqXdiWFJD66plY+pLoBIu8dg01sSnTtz4v
xTERPoCIhchs2362BEpbkEXlT2okZCeyxk+B7JYHxpkEfQiNfcDqSkb4oj5RjsaXkTcrE/VTkMfI
rfxxPxA1fFMGSYtpZ7pmrKy1l57TBJwfWkWxwerWrVgZvEu3wuCAjoi1d3oGQFTe8PFPAO7ArqNJ
7Dnn6ucumjipWt+8G/FOZPJOzsQOlgG5k2TRrf0qzjeza3dPbsUwbQzlKbGXY8GbuKck+QY/dM3S
RLKF2d4MP3Xc3BKTHu9oj34i9jCyuUYsldZZNMkeTwuf2JJvK8nuHn2duGr3MU1sXCtdTv7ihWxk
S2e3BNYenYt9TifPbBu7dYkeJIWE6OuBJ7AaUbP1EKgWayF1owkPU0wmJ+1USaHd9g9yIFklY2Og
UAqzAZ98zdUdur+9V65npivonL6dgL9O0LrTB5DTNQ1Ijs3uiZCqg0+MABhEDb4vK452nm3hn5EY
RwMbfLQkDHEd7QLjm1MypvPNwqZo1w72doAarDMUAjMTFcbikvqX593cm8DZoRJ96ky+YGJKqj+9
zs55LJh9jY9GI4Vz4pFbuetfaqqmbKZu7jo1rCsvCE7TwNqiDjvG/VnwPZWuv/YpJWarF/s8UN65
87mpGIJ1Z3cm0mA0aLsbBggq4EWIlHtWDGYdbr2saVYox3yLm7Emz7XzasBVPmQ/szJD0IALFkF7
My2EGBTWsDA3GTlUyDci5T2BwCXSvw1Ks7WIFQevTeW3XXq7v9MDcoMyxUQ3u1yTDh3XYUbvtqFY
ew6McA7o59VBCJtIk9am7nHtcCQODwkQmsfoplcDUD6Tk3ac117KyYqJZ63sPHgJJu7pEVsWPFuv
Pg5BDiwM8GeKXzAw9U1sNxxM3EHJ1lI63OczrbOtinnDr4vuc2bvX8JSSF+GEOKp1VQtKU2s/4EK
Wp8EK1wwA2zisM6OEQKqN7Ll5GaIOOYxcZodCMD8iPQgJjaYXzHbw5PmXv7ly1XbocZTsArIUFxV
RW69ibK3fuDkeaRrxmX6i4nqmtHBRCw0Bh8nH+S317vWJS0D65MoDWKuaz2+N8FEzByz53XZOM1O
F20JfpXhvsrWhF8z6/qQ7O5vGAl5+7yj0DQchHewAF9AjMbES0f1Q9pL/2uwrm7DiD5h40UCBZlx
0ledY/q4pggvt7WqiptS62JnT71a5/g5bubRtO8mWKLTKKp4x3Sqp6otSdroYwmrmyC+aqk/E9Xd
k03XE5jDLKn3lDimPdZVHgizsyP2CXxhVvNE2deeTVZ5H7KZK3xNXjK+omjPT1h1beZMsXs3Q80j
qC0arVPULO7ZK+zlacqpR/wSe1pa1QQY60kmdwGsg3PZJP5el+E1SKoL30Z36n4GslU3VRw2JET4
M0xVa0EGlbsr2zFci+QyouOyH9GdNUeJRxqoNGFIkWc15yZb4p9OMjopAfgnts8cscPxEVf1zxgw
yHazwNm0S/+iBVLvdS+S5ccggYGtaRM8Kibn3EyveV+Iz2DSRD1rXx9kZZmHPnHRtSwTO7k6K/dT
AeHPJyPo3Mf9xBV2tZT04/XlAXNGtjWaFHTsDTWekvE9uMHxYEnbPduJCdYzxFMqhKD8bvkATgSx
VgdGDBr/z9BggPhv7J3JctzIlm1/5VmNCzIHHO2gJhGIhhFsJYqNJjCqIfrWHe3X14KU916Jt1Jp
aW9Sg5qkpUkiowHgfvycvdemffm+44S/+0+bB7krfbq3SwaoshyC6hyhtaSvucQ7Gcd+WKB5Y4mx
u9vvGoS/Jcf4rdDiF0nGnwo3/hfKMUwTRsRvGGj6pZh/VmN8//c/1BhoLuzAg8ksmOx57sor+0ON
4b5zybXAYAqvBsUm2KN/yTG8dzBsLBA6hAg4ju0i4VCYepL/+g/pvINrg/vVFe7fT7j4la7gCdOV
UMkd1O7EAVie/UaLUeMHWHTg44RN9XjOWIrcYESxpC15XGj7EExlJlc/fTe3P5Qef06W8oCtmeis
vitAhFxf/1f9R0taIbmw2BAHFIiXgkxNiiMiLxOnSYAn8rLZ9vevaK5Ykp8lJ6DduCSBB7MGXouw
3/BSuipV/UDmNee3IrpebNR2G8fg1JItLNAto7tLwqe8G8MZmhMbLBaebuIBFXTh6PfoejQ5QEir
/4s3tr7ur+8LtKvPV8JdwLfsvfkqqraz8pYUYDQL1kRAOvrnH1kaTJ7j7IdaiofqfyZ6rTSity8G
lYmhio/5z/6uy/kJnBPMEedCBZR6AP5Eul7RcIALpti++Itv25TrbfPTSwnQJYQUYA+ypGWZvBp/
/9NLUXLStja1ILhSowtsRh80dmnQvAuDCEluOAwqcy/raG6aa+Y4NeGfY2Q6WK/sqj1nleF0J9Kq
MdzJgYMQRx+PzQCfWbrA5eYshO7d+mrGJH+HGcY4LAtdEtT7jDRv8ewXtaARHnRtcxIqhfvMIZ15
rdcOEyTQPJLnBmolxMzGah7hb81fAczKFk36OmyDS0+DkO7L05BnybAfMTPSbA6SsbvNZtF8cDMa
H+EwNot7MgPq/A05RJG8KJbAfnJwXMQ0yV24DFk+jT0BVri95E4Fks9Q0Rq0cEaQD7YFemJICMRz
joZ4AnUyEz1OK+OcDIPbFaH2ChofVtfZI6kg5VS+V0EaWWEdD8GBINb+LktM88ZiUQf1C0zxuSzF
jdFOCWwezlJXTaqAk2NxdZmQjN7qFqe/6RD1Ut/Cea/LPYlHk/FBSTnLnR5lX1yKJRLWxnezieys
xMyfR7NyHydhRLvKoj+0dZqyefYbRlWCouczwmRO8A6uhiiMwJJLogxSsgNNbwanLmpVjjubGba1
KSQuHyyY+Hu2VIGWeRS5wZ93TIdCFNQNE+FW5B6jEc6B28iSH4Yo95y9rApJnKkb613c2Hq39GPB
bBZxZItOYZ6H4YMqfV4zQhDzTLIpzs12Bg8rFVY8hkXeciImoL7OFbr2k1+X6T2KDjNlJKHGagc5
IvsiyNT0NxPNoHQHTMlyD5Nkpgh0lP4iXvKyyrsDmn6IutvFXyT58eilx68+S4UpTwEkHYzoMNlF
cwKsUFK82Qq/G5UbqstS1M2zGDL+Nzdsrj3VJAYi0LS4ozcDeX31DS89t9m+i6IqJ6YviDq4dKbM
oaz0Oj9EM0RsnIfAYYD9a8n9ZTolKuCp7YwY+DugGOaso2XJ8VbQTck+ostKCqIPBmLjafav/5rO
i8KitPnjD3EtpsNxCvAzUs0BbUZhPTGnD7uc8RxW5ib2F7whY0QsfchgM+4vnDzy3E9EXcczo19c
Xphr3cR47LB2uYclQauzlenSPA/p4Mqd0Y4AZykt+dSVVPxl3BAWiOQlpdAfVKueZ4cINkAfKSdA
uOYOB0zMjJjRYvDQ1WDz80bfaXGgPDbzj0PBMC8UzYS0F059kT0Aeejy29G1m/KeyTXN365MWTe0
gmFFn5aaNMzoZt6ndmtg+ZgxYIXtzNr8BcFz5oXu1CtxqOh3fNPKSF+Lzgzea6D8znMC2nyT9bWp
sV+Zpzw3ocMDrHiQJNaA96KMv4/b1Luue1NctXOBhI4JnSBsm4Vym7RdRhbibHPA9Q6p8gicsPSn
HhvGwXT7/ToglzNIfCfmUmlOfbKFqaOH3rsN4rq4bR0CS3tKOsEBLZ3OMjejh2GBGLPLLSP17lyr
uscD+Ap5nFNUnU4rclebF/3CGJiubc+3n0r0+RF9nDawxw+VyUJYpFb9FaU3NoVJuHdFjddgSru9
FzuPQxZQD1eJHfaL+dD49TdaKOrKa3UL8t/Elz2qA4j56MKr+s+VZsInHH9n6RGtf2R8MLJghRxg
6w3WCxPgrtaG355gz4etQb8i1YdGi2SvkjQhlHv0rgbwLdwOw6HH+mDMKREeikmT29fX9NZYWGkk
N9he4vQ6yJIHn4y41CZIEbEMw2GCkTnWpAC5Y5NkvRwH+nxmKySt0YzBrqMKF0l70u7q+M/x3azG
tC66XCCAMV9nL5DE68ZkDO8BTGSbnhPVXrTg71EOnqVGjWT32Xt2sJFYQB7Z2C5PVsMymi3+nqXK
ecQiey8LfAe6rMSRMxhNfmvpLmwhL2JdYJIizTWKhk/NYtRbECYE1LY2o0wXDYOZg0IiS6ujmS9p
N7ibJfBDZBchJsKv0GsvDBO7bmoRBq3K+RnJqiYAC9FnlYw4TPF/7hvTuLSy+F4GZOU5yIG6YAYi
PnVrvI9fIlRFPpbQrVuAEYlB+netCAwHcV57RU/9FOdVcN1Hzp1ohpGTFzdTFPSPw+DdCURqpB2k
lzpwjoNf0WzL42tG4CzcEzEbsZ0dAAVk+AStmajq4tYxkjI0FTZe15bxKTBgwbBNslEZOQds4lyY
Rqlp3Nio0nEpDa7A7cP6CBBzgXDiTyD7WHt2zljcmd1iZMz714QjrfSwnfwZxjtt0AXzBi7gsJkG
QiugPgHhaId217gFPTKzglVaEb8IymcseatINNDajGm6ChefIPzGPBrYxTYG8U50LlEYnrpoau4r
7ZkvZLHSKjYaxpC4boN8B3X6kpVjvsGVWoWgbPwnj7E9mI+8ekkigqX2ZUI+PDSaXO9mfLL91MU0
hwlJJWolQtOaySbb9Uyi7lXTG3jvsjGhR7AwB1ZjUO+w46RXMBwL1sZ4QRswDep5QoB27HDifWpc
9C91XaR36Pol20Q+DHt3mt2b3iR2wWmLnR8ba1B6SvrVwTTj2v2MB4A0N7IlOeT6fRwjcaBYINnR
HxqMakO/GXXvbmMahDDk4+kV4aAVBjVYhG09G+mjQ7dum1tRxqyoqyHk9zhdBKnOKDl3diTdAQFK
hAAQsS4KOy6j/yiyQl+XKU2obWUlwgdOlIs73EKgowwBZoURDdqhOFPGNfNQxiBR03mHfkBFpzDR
3ICnUYfIGr3PgRjy4yJoEfjIdLaox1FDKK0RypHyu3WnkhzoieAbvEoFUg/htlQYgXPnNY7CVdQv
0PmVkbdXgODQfCaD18J8oFXodHn7oYWJcoT9OkxbP6rNC5FOSC5NlbPrE3r8BSnLfCDZynxqG1PS
3V2KYtlW9gSiqgKSfowJy3zC8DHs8rLX1j4ejEAhI0nFgzcGhzZwMjyercZi1JUXohQTKk48w5ta
RWs/cbSvzKz1TrFV1h/8yXvEzyhCpQY0OWJQR+bc1XVq+2iLGXco1sUDjsPcwhdnmPcdvZkdWywD
xqiitdRO44G0D3lH2FfKLLUHpt9aGX3QmpgyCneWQ0KLG7bDs9ca3aHqZUCxUwwXDDzR2qW5ezdQ
a9/1XT/SFWnds3ac10lMBRO1dRFu/ZV4VPRdvSPkriZ8vo7NqyzvxclV/XKdWGlRhgYCfbGLo7L8
0tKfJ5oA1/eFT+7o9UK4M/7N6OCBYIAux7SHR1vq3HuvjY4KK3az6ECon0ajmhnouVTyJNBRciAN
muLCAxYYHb3BDEKivRAi4fyGjeLWZ+WVYjth3/vGnqrMjY8a4eCNU3eaYcedfNcNtqgw7U05O+Md
S0+/IoNSh0BqMC4b5Nj9kYFPQW9n6f2ViNWFwDaQy5EHdoqwbO2JydAftUTxsSWgaT5mSmRnHWd6
X5K+8hxw0Km/2fSiBJoEN+hRWCya7INgfGjwFdj7pnTx+wHmh4NBoqz+4A+tfyU7z6ScKYb3dAwE
sWaGN6IQGziE+1NMul3Rs1jPJLpj3xZquh8FgykeaD95dUvBLQ2NzvoUg3Peqs7Fki9mpPctHgRk
cMQTrCldAqJOtQ6ZXeyx4UAPcNvKYf7cjFaT7YMcsfy2cy3kjghXIBHGftodXQQD42bK4to7Q129
K/TCSZ1WYw32bOi8U2LK8p6ET+J8i1KRBSenU1UyHFK1T4iDl31pWiaP4aLN4dKpV/IHL9XeGeRq
nujlRqSwyGJnpdigmU7GWMvikexiW0U53WoW9dpoYSpZKX7ZbR8Nsc10v0ZinXD5EQc1LvbQjDYM
sokkx+DYlunB6j1rZcKYR/wuL4rIl/dAusgExPJFQ4xSTG9t3RRXY1QZF8Az4ss+6RM4helD5IJF
ZlU3z365ONcDDDSaB659CPwWFWWP2NFmFb9xoAnukBUY1ABx+tEZEVt57ZIAHrCSq2G1cilU9F98
AscfGTepywmz2p1BRvKhqv2PGZbRCzHL/NJxyuojmkS1X5qJSYOI1cGwq/oYIVVlXgI8KGSG3CKw
Fji3sOWPV7m22KhhpeE1SFMK/YW7uUcoUNnt9H4ZkDI6laDQSOk/E6dYIG86OxwodwlO1FDSNWk2
KVv+YbLa4UJUg6Qjk0TGfu1mnXzM0/mWR8Y4tuVYM9NH1+hLXp4XTakQm6BhjCn72nnAL4ApseLc
ncU8tT29czbxRa2nSoLiYdzlh1yb8W00kadaguW/KtrKe4ijeXnNArq5Gy3EclOK7oYDJOKnlne7
Cwp0WwLp/MBYHUHWhEg4OAPR0hvD1bU4o3HN2HB8m6vVoFwhifk9iiwn1BWV/aEYjfyWRKWBqDmE
2/xT3bCAxQ5YtQ2Wx4R0tJGA6A60yc5CobQdoyL92tYLrLreJvsarWy3H0sj0fuqdeWwrR1rvSE5
Zp4RSGKDbDhaXhq68i5mRQ4qsVrDtiE09ca2hP3ZnXvnA96Y5VQotXoYexVthrS3552YMwv1BgcM
Qrw7Zgc70J54REnfeASp0T47RUwIeWfL97SyQWmD8rkAEZKe4ElLbkiswff9qDCPuxX8nO2S18Er
5MfsXggPpNrErrta0LFPqUFuufIBRgdaCI8zk3hkoFkjv3SC5BWp1+hGlImcP8kn5XzK6OGcLFZ+
oQjB2htdgiE4L2AQtK1A0ZZmKRRLpes9r5yQT2aWoYXpgZkYjnIipdQjm1t5ATAFc+Iy6WNntIzX
BfcM8YRjVXwIspgJhCzS+9Kd82v4P+0G5MrCt++fPS7LKcoQXrVyJiktcnOE2S5rPBsFuUVfCVPH
bFv0qfzCaCN/KUoDl20MfSzFNXZqnKY5ZFVVX4guSFGPkfNEgnqOXZe9OB7vCMFEqlskRF1d9IPp
fFi80RqOjaWrRz1w0bc169jlmAuiVThNpxwCKabOOdPnYk/ENqTSHhziAXIIw5kZI/BdZnEmYhBq
uZ8KhuPoI6ayTEJraQizwdGmi6NHHKhJfJ/yPo+NP7aXuTMuHoTUZZJMUZLqheC09kUY5fKRziBy
EOw6a3AV+esT315idFejXc0wmvK8tM95jsqgzHxMcG5D8cMeKpZjR8X5SnGmuFG9BG2gkRrplaVE
TBKNwyM2ydJ8pjuFzlY7Y7yqZaPHtvTu2b8FO8eo6q8jVugEBFnQooEgY/sltwPrNCYVx/Hoe3/L
KQb+vxRN9YV9gRC40TC8O1+aQxOyWnYf07zP6GAlMku2LS2XI/zQpQMX3QwnAyXvLmGqcp8CEEHH
70AponmcPIIxK05ZQbwDSjQnflmDB1jJjMjkpET+Gr2GaWxkcdEj4H8cXKt09sli0l0ztEdnIJ+T
CVaGpxQ2aC3hiWJS5r+MClPaFIlNF0uTyfxpsgs2mK6v6USsiBr2/zKBoGN1jtmcIhXgH6jHpPvC
T1P0Y3TxOakVzbNOjOhcqSYaOTpkeZPvOLvxSxqHLSo0YhR7+6LxoPFFMxHltirtjz5oFeQeLf+M
Z1Jy8wYDBq1Yllm57lj8OdTS9YOuvRN8D/ICgsUpjiuQMUHmWsUF8EtRotMeO3brjRuVvWig7/bm
ciwUBDRYMfHQ1DdlnPFlWJh+Mcwki7uU5wJlqGdtGkxbai+9xlj2Xlnnxqae0PUjWwhoz0DfaZ7h
iPBdNXCZp+3ogwLZ4q2zyjMzCVF/lFalmJfFtiw+dlgeEcPoxtdHnfTsQsCHZ97gNLYyv1KkELef
yV+mBVNGdFj/aOXQv+JLsnRGK6gvu7S4TMi5dMKq9aJ6F5RyzI5iBNCydR0EHncTbs9nwyFeDcle
xtf0o7eD+JZ3ZZBqqvajElwD/IJ8OBd9DU3VemxzRBzM9A6zg2Ycd1EX8EWhqOYjaSVXUTPXic5r
01T1DfM9rj+NNrM8t11bqueC2BGW5yZa6o8C9tR0x3IZZwfFuCG/AnjNtUo4rudXZA3ambOdQe7l
1yZLT3k59Hn/SOGv9EPlQtIG8CqWBu6lx7gd00ekDz3ArXYLU43fVqqFN9qNhOdeo+LmXcGk7l3U
3YHRbquSIShbuqqus06xogy8h+nsTwnA1MyVtO18V0b2djSaqt+luLChtxUoMDaW1Y8TBVIXH9Ie
Rkun7PLScGeNrgB7GZQUi1Oqnx1Lx9znkCjKe8hzo7v5T2ElFe02mzBl5tge2mewOmx2mWpuUP+Y
9YVfK+f598ODXy3kTEL8wGI04fOgWy7P4ZtIhWyMLQwvkrvWku1NNcnUpJ8yuGjAhNehFzf7Uv/F
FMb6txflZwPLch2M60zd3DfjCoppZm8UTxvXM5pnuncDjCLuhm8dx7vQ6hfnZM8KqTvemCrm3FMZ
xn6m1bIBFdPeFegdmy3CWWeXWaj8qkmU2HBa51M7+noMnWTkaNwu5Lfg2JVVxcFF+x9toCgfkAMl
+8BszZOuiQYMAzfryr8Y/PzKs18HbgIFtQtF0RckML39ThfDaky2D7QgdDa5t+vuIk7yNlTSmW67
0R6vpAfSLoOeeP/7q/l2vmVaHnMYz6SJJqyACdyvc6CZKXzGd07IiFB0Y7GHpsWuq5MBtXaJOvRv
flBezmKkaEkmpPSJg3Xa+dPYqZpNFNs2N3nzfWFKp5Te9DzTJDggD2RRAC+yNilYOOg8LuzBfxEI
Ya6ZVT9PvixmYTCbiD5xGKm6P/7+p7eQjlY6wbCjG7/otn8kPXoxSDa3NSYDuvQ37EnghA0VN3ST
E5U/RwvIf3oA7ap68ZAuwA6LOVFrhk7XgI4goUSVRzy6tvLV4OBnKTxkvUqu7SlCz5uj+xpJ/BhT
atDFWo6TzEYyaI0EQXPEI4yVXtSWOIJSMZLQ6UGWgk6jnbt3Bs1CTKN5rVGgT9Q3Fr1L/EpUP9m2
NCb1yY/R8ZwrCh3rmk6128Ardef52BVa6NtinLiI4Dix81B7suDS2Wd6hEOKRRktEL/YJ6kv2Sgw
veV+Eum6NI8R/60HA3x4XkfOufWkdwchmD9tHc9xNt0oMVvYPBHmYRTOulKDEGT5H0refN3p9KCl
5lJy38cvcTMRUw2Jyz+V4JWykCjB/jLz8+BVYBTm6yJQmj0iog196jUot0fsUauMM0mSh6XTy51H
jDaLrWXzFpwiYmph0Z/FbdQ1LPiFN7BJYdadlmPizHP/jVhlqizkRr2BWEVGmhzmge1A9WhtwH0T
qBACGE/LfS19fo9M6TQgn2wJxYXKM5XbuUvYZXPSlNSec3x6MKaM7zKi27+QWhIb+kKXEws4LOKU
ec/3/YqEvSA9Aaczpj32JlpthFBO4qjNUZTnyRtLxJUwMjkEBnODKun7b+hTmxfpueIZ6Y9ji1cj
JpDnyOzn+5eAdXdDFBmvTugob3ahBsy2Yzkk6laDWnnGEAFmzWqmiE7kGOyhA3qPloRoZmWCPvgM
IfU60hrYXdSAyGsiPK1RPl2pDPUO3OtsvjZdmwNGobLZOP3YxacxG2ou7GBvjHYoQ5vO16tZ59bd
HOfIU2Pfs50QJc5SEC7TQBv9/eL0RvtgmS5LBVtswJTHcV3T+nW1gCeTN6jQrQ1ACmq+mJnTHZ+R
dcon+lkQfppcZ37PJfj9676dw5uuZ7MMe7y+xXbzdrexRs4PkY+cDvswx8XYWGOnQBZPP+Q4fzrv
XxfXn4bwcD8Ql3CCDxwfDCUT+V8/H303e0Dv1W3INfAeksAsv2VCdu0RKBaSe6uCC7cpFiHAcS1m
/aR5KF5//1H/7SsOApvQOY8Wf4C+4bsu46fVcAlmy6hKhK9i9KfbeqbMoxXh3ZkWhKuNdOavZTzz
Hfz+Vd9u53xi1DFEIzBQdz3/7QdnRgOVmLYaUZd+dpYm9S+r1joOJbHoeSD8wvyLdf/f9jk+J/P1
gCgxB8HDv2XV8OyCyGZMuCRpcAP8dmzCeJLfgrljKfn9p3t7+1jCYY8h9ge1DlLtt/KZClFDoCfY
i3FAqbrh1Jcbdxidl+rz71/of7p4Dt8k8VboE0xvFdX8dPGSPq7szvYWHL91/tkh/xcVLXJF+OED
KGiv86evPwb+v39dnvw3d64lcJWaQLxsSe1iy7d3blJXrorMkYO+Lm6EUOo02wK0Wz4XFSp0u3a/
pl4+vYKgNrHe6qEAyOurF5XIVO8Mf4aAUWedRVaecM7QWpj2NlFQ3HmQiDCPE6iNrNM2V25h9gCy
N3spU0vokCh7n2MY3R+22mGm0YWYcQyteBheCmzvSDrSYDo53HyEieOpeZHOgHrSyAi/uGR1ZgTR
uvXnUeNuhHFiTRfM7iv/doLuDlowxZD6VIPh0xqEZOsHZAUY4JsOaC7ZqHoKA4w5DFpKGv9QoC80
PZP+W2BpliEV+Utzwptse4xbqsEgiZdEEmg3mcZb0hsp7NPv58iga/jz6nvzwZDUnVclZ0H/1h6w
o5/igqy9a4EZ/j0+cpMxHyRZUZ56F2rlTmFGQF3SlyVnIktBVbGrpLbYOIPlFoDIguzAtxEzLA37
BmCHgURzFIf7dLFZyKoxM24U82O4mmujIIm7ZYPicPmaIY+nA5MG4kY5peaDIOOgJzlTJATA1Q7g
yG34eRW6D7MaXom7cCpUCxjktxZEB7VVEIXEpXIyOppOjk+hwcprHxEiz3TADCd6TJOqItABXuwR
uaN8Uk06Pqx0X+oQw3Wak1FL51x1aDO3c5L56Q6Evjp02boyadR4R8aZvrtN64gtcM5sDaZhGgdU
mzlghqAZnfOPPQGKN59OMMLKL380DTI7rdRzk4zrpQp8aoImTqnHfvx7JgUr0jR1PB/0PQyPS4+W
1tMEqy3ECT01Rz3DOAvzQhnPBv37exsZBt0FW0TLJ2QT+bkyDYSnQwMpZqcpcw84y5z9OAej3hfg
3kgpWvo+usoqGpT7rtSq3aESgLqBjpeIgWJybTN0EICga5UON/MPecRCdInFtJ949oNb+nQ0i5mt
k/ZoA+Ch4xnBHv794iLLhQXdrELtcz1P0+H7k/+3BKT/PxG7/xuVoxbL5p8rR0/fOvVt/kU6uv7A
D+moYb0TlivkKlp0OT4h0/yHdpS/AvruE48GkY/0QUnx8g+UV/DOYl8IApIJTc+ktvmndtQO3lF0
2FRnnsfP0SL+Oyiv78mx/yowAL2BEuMlgjVDTPgcvH7dILKIUwEs0YFlmjfIvKpWFDVG3exmeyTj
pqir/JmMhv6IHHGBm6QBO2+Q8sc8N+P0VeVj+zx1KB4Jy8jv6aXxRLUU4k8RHrSHCLm52vjwG57H
1nixQQl++fv325/KkH8RK/9W1vy/8rbjqv/mtnup/t/Vy/yt+vXO42f+uPO8dyQiOwTgSVhwge+v
Cs4fDDkjeCc8alcqS18y0gP/8c9bzzO5vwQ/GCB5FkQiogv9Q7bsiXervlUC81zvyL9BkPted/x8
2wkhbeIAufMcYfJ0vKkOUjtuVGvAnKSwBNhCyEyMpMq09woUI+ShCGhujMNl2HVGB7Yrdvr0LBYR
snbGWVxgPllDD+JIevSWWgcMcqJH5DKGnSA98rwgfRwc8O1b6Egjjfwk9fZYOSYqoUykdDexysbg
U2PAFWz/qJYwIG2QkspbzJTTq3mmlcTMAsmPBP4S9MCED4DbmFxUdlO9ZIum4y+irP+gCRjUHm0R
BihKfBwhCRNXkgblmf4nvCZJ9haditZC7VjlI33UTiWn0XWyL9a4XPgOaVvbzJriU4PvEAim2/QP
lFYMYwhWbQ8qHac9LS8MxFWg74MqLYs9JMqwndrkaLMD7SvDrKF7EN20XxLDfLFQvs2bssdDi0nB
AoeV6U8VSpEjqbRIeDRM2v97DPV88fW//sO0iRX888fw8oVB0ssvz+D6Az+eQcuHuxggRyDq3Bfc
8f98BC3xLmCITwyrtzpAQG3+8wl0/HeCBEmT5inTTQ4K7At/PIGO846DJ11AFtuAAxbP7d94ChGO
/1qk00aU9LiQLhOf7PFKb6wD+eTN9KWQTmJgqF7LQAfPVUnTCnVyfyikEX/LqwHwPXkB/trlyvud
P/fT1ZqCZuMSKuwHlxAfkAum0XkbtEVxtsNFvByypQFf2HH8nyCy5B4mLhD1KFftAstlBFn8mUkQ
hsCM+989BVOPcKLrcUQSipjDA8+daPWx0fbam44XQR3QYJq3+Zjk93xrOt/AO5++TADcjEPp2JoK
uPERNMU14yhoHeNcECI7kRGUOGmb7WA80RxPbIFBd4oAJESIG54kMCPmnS5znI2a267ZSZlI9HSD
ITktQLSgBHdtuOi13YmjNebGCajUjAxuXG6HIKpeyaoxTjmC1TAamNh7xdLdRQ5VeSgWS037En/y
S5mTAPA4mz0pGbIXwZW2yvnaseaZWKLMnh9m7EEA/IhfWfFZNJ3Szjef58pZjdQEPwb7toqWpy6J
G1pOQdUAqKLC3BBLRlRbLoWvQ5buAlPAYJBw6Gfa+9qNBrlNi05sThJN6lxhdEQu17b470Ow0xi8
nTh9iG1eZlfA+8y3lSIrnNzSOClQqIzGlUnmAtLruYs/zo3dSWAd4/JIM43zY9UnDnJOH95lmMYm
BCqGovGDFtkUb7uyDlq0JT6KP2x+yCIbtx71KQWijmhjcXD2VUWSY37MTWZg0cL0fZwrcM0x/u2v
fR/Ik2yMEkSF2SGFGYa8v1ZFk1iH1uLjcHkljWIb46yzb5ahP82lhTGvA5/JV4Lzzd6aVknMHV1i
Jw6B6jfdcWDU9hRovw02k9fhfTOsIcQ7jfvRbHoAdrPdMpERluove9JZqjCtK94DerN4POLqnj9L
w6meaK/W3DN+PX22G1GQS2Ije9r1Nti/UJP/Em11H3ErdagTgbORG37ZocBPQiBs7Z1tePkjAE9R
bdEg5l9X/QrnydRzP5ZrasUu9zMk6y2hdTnkxEpviJINnvTAuBqFeuGyUXjrpa+JV2pAG/Rdu5vq
3ni0Z5wJR6bq8avw83E+VBRlbjhKleY3EwI+NGsBnLewmpr5AJWT5FIT9etKmumSh2iJA7XN7Czq
DnHXEDWSabk8NJyvaPzMWJa3elYAu42uGxMkppaX7I0c0dMWQ6BkJ81GApyygl5vHo8dhJo20J+m
vpWPQLu6KKSbg9qgabpIXUk/B/2EQN4rD8SjZuWpLr3Kvojjuu8ucMGAoVBFZvvb0pqALxEekGY3
82j04jiSm0UWhlq45qaRWGprdxGqQRhkC4O81IvR+ba27+LkoKLYNkEwIbCDJTGdSNqI7snD4UkW
C+Nh7ODpcOd3fm2eUsMuwLkyWhs/TKSvmZ/SStrlziPZdx3JmVMTtt2inpDuOQAW63Eg3aiTHLGs
OVuhuL45kx2BOi/vAGWj8Ghu0jxxort4BDS2QZxDypqlu2C87JF1m4dyqOzkOpdB+qpdAnE3SR4g
d6mmAlMAYj4JvMddxIOklPN3Qd5kX3I1eXo/uq5vhejtZfzZNgb7ExEN8deh1/Jrl5Si2CVVbxMb
0g9raJQrxEOlLTusG9aRXeeahnPwLTt/NAmU0OC6OPQDp3TjR6+0VHuJGj71dlXj6McKJP4c9rST
EF9MU06g3QRbB9cIXfqtXRMatcPu48Z3FiFgjDIx65Sk134OBhMgDuMAJIGTO/Z9CF1ngTJSpfJ+
IUFEbXthgisDd2C0mzobOgQZhYgYp5kISXlZ9djahfosR5CczJ5a5W10BKUHvp9dV1ulDVQpndMj
h4uA55o7L3HrdN+TZxZ2fWFmF4YwvFdqzom+QBahu6HalPMFErFAIk82Wa/SiChJbqecgYxvt94O
lSMBun7TlEz4YYukfD/uiAiGnuRTygZgHgyOVZ870UQdi0eGFbuzjIEAvgW8wzFJ8y64oM+mv6iu
7cne0u1yb5hRdK8831fH0vefDY/pkF3aGcCpZLWFRt342cFPe+7dAKV4xtSFZDGLONZ6qu8729dX
I0LM1zWrCJpUUs3YsRNEDhEv8aXJnOZ1MiZMIgVUPjaTsSDDwnSRlG7GIkNegzNh+sTy7cFA5RZ9
crRtjvcGo5f3i+/qR781YboN6dTferZNvmsOy+gxJyqKKYy9Kku4QM7BI6dH4TmciwuSTlpCcUmx
rfdd69IrrrxsAi6YzwDKOG6QfGpim7a7wvlQM4SPw3JgarRLHAD1BBdQqCMbEcHzAPXNI/MgSl4A
BZNWUDeZKOA0wB/Y+5Fv2gDK6PptWI6WVz4PXR0GFQFckwxK7CXitawNZ/T0iE6JHLlJumQmizs3
JwKQYmSnG9FV6CNrMyISCWtVbuLJBixCCFs0u9v/q4r/URVTK/6mKk7RirxUbwtjfuaPwth951N6
YpnEPWr5psWx9cfZdC2MHSb5Af0PxvgkOf6rMHbfUagSNGCaOOM9fupfhbF8Byzbo2Xr4I5cf93f
qIvfNEVw1AZUxbRrTJcF0aVP/2tTxI6cgnXXaULPi5ogbBhIg1qobOuF/p/Ow5rAj0fqkOG+m6ZP
SA8iunY0s/dYGwsTqkDiqTDnlHXGIglScVGlxzJeG76xs4ZYV7s+bYfgtoqzWZ2nyTTmsFPu9PDT
V3774zj9s0lXem+a8NT3fAS6AK4kit5hgv/rByGKWHrENf03e2fSHDmSbee/ItMeZZgHMz0tIoAY
OY9JbmCc0jHPgMPx6/WB1f26sluvnkrayEzalFVVJslgBNz9+r3nfIfkJvwiwWERbTISaEFG4KlF
0ydWpEv6mSIpPCO5br9Sjns8BK3EN8uBCJOwQ1TGakN8g2CFofvjgNjnxo1t+Nx0hYrzzMQoC4ln
He50QRY2ZVDgpsfZUf4q+ytNzCLgB8SBpCuwRr054CPC7QIHgSITDIci3ONHPGIMYFqJntHHXZbg
3c2kiXdKlk+2SmeSHnsdPFWyIOuhxB8w0fsJbBYpPMg9NKDjeCv1GixYlw4TMurZBBsIJRgSXiV9
9EypmvKEgfgakTHhMPa2dq7RUaWd39wk1iCLbdDkTM57b/KbXS9iSYwgH/IF56x/6/rF6hjyLDlx
0U4DuZ3qHmneULpGf4DGAn1wJPr1Anmv8k/cp+Jmj3eGg871iubTTwF4t0tA77kD0gRJoOqOBdX9
S+Zlnb2BMgoIStPatkPAblRYJKxgObTdKF4cevs3UzIQhFfMJsFyHBzTFdlYnCn6CNc+NLVFcyMD
DgVEjnJtc2gAXQH0EFR7XaaTRf0aVMtnPJCzvSkTaf3Ew02dN5G++mAU40R2pJWYXwL9LEVd3qFe
Vlp2ZSRDZl7Xc2VegG9fJfdFzQqQvOLSEp0O8jAjGtLR5fKQgxGWdx4Wz4V5LKnqu7l1+mu9TAPi
ZVBIIhiwJtMKgdA5oIrofW4TiC/EuTCqIOq8s52nqjb9j/R7L3a/9+Xse4+mBGe/hjfP3p187+Pu
956efu/vwbrVL9+7vvZ9AsBN4DTQvk+G+fuUwMHHgfF9dhCAyjmif58pPImcL8X3WWNPMnmT3ycQ
/dzgRQGC4M8wqNUAWdbzShiNhH+fOfa9yXlG45eTTfs+5TxCSMaNFRecfpQdnIRIrTgVaVMVR54/
zkq5Hpva9wlafJ+mJMDKZy7nnLEMX8ab4Pvk1SZirOL1ODaseZEPltlnP7Lv8zpljvFqkz44023V
0ECvtA5z61SVmxzV96kfELr1U1tLgfG7KljWAqFsat/f43csflaOGi65YtcPLjUFhyzVxfRdaRQs
4rO+lh/lWog43zUJZquYLDX/ZfiuWJZExQ9qLWPyROPpk2txUzQIgo8BCYQL63utf1A2Uguh56Mu
8jxiA9VIvbXX+hb6HGyh4ZB811PBd20FyIs6q8fiG0EtpfrKvisxw4lxEI9ajPQw/67WAP5RudF7
oIoTBgVd/13bTWuZB856rfg0bzBQDK6VoN51VIXad4WY6Ga8Ak3XynEJRE8VuRaUppP3z04lqDKt
teBcI3zyPT4M6tDRsoc6nApBfbqKCB9gibKY1XcFWy2CahZNGJUt7ib1nsdmXUWg0DGqmra4rS28
R5HBz8vpRax1copWoo6m7/o503hoQtLQhuecrRWUnEmQIveCkQuK5iSeGw3pJK2z7pVlhGklODHx
ltzt3Th/Trn+KAxjZN1u5rmFe9+MhbgDu5ZNWzxw1LJG71cVak8EJLQ/SLLb2G0AaX4m5MgBOWeN
WLbduQf37hqpcSMopMUuKVOaPaR9YHx2uWOQbjlOtgfBxiBEm6aLuEKajwdKI1CPdwjlPNAFuhUQ
I7tCvmFySB58C3Xitipy99McA3uGjl1M0wV0bll+uinJhglr3IWjFRMooBsW/ZeiM4PlRE8XxxxQ
gZJ0ALNSZ25LfhlKX5/fcgICL9N5aGgOxJJ4NswH3GN9hhEqxktKn9el+TMGg3kf4BA5EwOkHhNl
FQUPeV/d1thYrr0EZYoZz/1PLnqEcU/gcHZ5bpF0wOrNB1INe7RWfZCbASuMdgr3DPymEVQAQouw
+YlrzFIcFbV0Kpu5LxoXuITCuPCboX/jpp9zXRqDvsZjwc1u2zUNss908IbH1Pa4XM2IrHnYJ89R
B9KNFp1vlY7tzlfT8NpCbidxic4CsLckT+coBgvzkTiOM4fV5OMAb/GbZSG5rPZDGiv+dlEOk38a
RnIQtzbr48a1yhlvOLAyjK/E5amtZpKCjQgWdTfWVMBunpQ9vZoxJeBxcsDjX5iMA29kNwwPc6mT
2Q7HKL5RHYMeektJwQ2iJSAx+v/l8d/L4z8dGd4X9fSW/3N1/O9DQ9P8zQFFb1B8egzoEHz+vTo2
1rqZqR/4E+QcRmD8o23MYNAFRML/Aw6AA83hi/7WNra937DBGGBDkJDyNfpfi/8x/qWuxHNN05gH
Y53iOLzGX+vKvofKVxTNtI07CryXdbumwYjFU480WNw58oeOZi+xqyl2HsspPv2MltwyEgk44WUE
tatgjQYxWR/I5f39ElvZqwIpc4yl2b7QJhxxeNDvEhQzT1BfWEn68uA09PtKR41hP0MJoLR19hK6
11ZZXv5FDggBI3ae/JAkyN1lePaZeYiLEu7yQW/zOfK6qfowKShDWc3TUzP1zsZvHe02bgbtosF8
Jja+17c7BxnewdRpYavW7U72UHHLf5rWtqJ4xW+CUtH+kBmBRPlNYj81cVze1gueZQfS3nHhyHBH
aX8S8FXeY0yfryU5nhDo6ZJceY3hvAs1mXejVyNbzBL3R6Vgi4a0csq9iYjyQFa2e5sV5FQGkzuc
MkCCNFr84dRY/tZzCI8mKpj505j5h7iGj9E2hbvrBOC2gGSSg5RO/COYTPsqtluDO3PYlzNmavyn
O8LU9A0TQPBhS/Y4YiOgB9qKYoqw188XVtvIc8lkaldPOSYwWyQXowP2NWaa5vbOhwE4MxxomdxU
njNfTlZZXWCXMWgOkMlX2+mNbzVGOCDO31EBZLcyD56wmdP96dCpQfXlVyjGYuMKREE1MZIhRt0T
OYkNZ7b9yR3LBZvqYIt0qwfN0ZzLIGk6JnTDvEcFWF3MZtNswcGIZwlFa8MoDcSH27uPWeq84Gxy
brSB+4CGJvWiFkmzj9OU7oe/8unxvdt7VbUfMTSZjVSldeAIRs8IHTWyOqt+G8snl1R2GIxZd+tq
o3kpuR1sp2D42QQmcOKiGY3rUsUknLg1CVO8LgAZhO261aKflxnKBm/DUNz5ohq38zQR1ZKLak+s
IxQHJfg8hnl4MnCePc0TbxxcVf3Z6pdHhz7yeuYL2Np9e8IHAMTR0QheKGoapjRgy9bUibNu1zsZ
TAAs06Y8xbI2dzgI7NfGkgwMcROSQt7olzh15sga0mU/1a0Z2cqNr7Pab4noZT7A4DQrSZfI5pfK
nAkz5h5wXVeeXWwmRp/hNKhnnS/ZLnMqxLG00PshYbUPsRq8A5GS+JfQ+l7DnSTrfKCehtiwqG3e
wS+v/FIhljUTRHSmdxoDzd1qRC1HXZrGQE3g/dDbUmeTkc+OjOHuY8AouRkag8FmJ4xHkoW7Yxyn
urFBZVaduqIxjobeWTs64i/Sg0xUoUbalmSgRoXI7mbEFBPuKhl88vS8BZlGIPkyk/Uh6zq0esLW
M1X1+KLQXfdo7faJPfNvei0Ag7uvi58Qkoy+Hdqy1LhZmVmyK6e2PZeEUh45iDlVvZaozGVxCTGy
PXagHDsv6FOylLFn3JdpOp10mDyg2fMMLyxJD45hl+fYtFH7SSN4cDPZnrk5Eb/NHZS3ScOx7Mam
dhwlLg5oJeaBhr39llRUmLUFjwa+U7ctjNXqnhQtRIzGvNdS04xEYV+YS33p+G76gkj1DmL/iwYn
K2qQ4ELZ15qLJBHJUcvF/aKwQzaue42ki66mB98YkTR9NzlTRsppDAsinWHKMEjqFMBJTQMCTLYE
n2At84sY38dWF7b3budKPc79DMyktL37ipYpnApdgK+OsU+MUmIut9yLrgxs1sQASYUAiDmqm0k/
Kle/EUb2Dn7ftrU+Up4JxtR+FdrBBSdLxjS1IeOA3dy07xAS7Rocg7xQyYguAKsziWD44O7oNi/X
lq9Ia2usY67JiKYS8a/TivsmE5WslKmJks4Aod3I7tgVBOgEvXyGYZFFul5uUwcvkx6jVC8WZgYC
7CudDsfwtNAy8+ksDLM6jq6DpB8bKuk2/b3tp9fKcHFoOZMZ9VZeXo25Nt3IMRXPOkzaaDTJ6QXH
hjrb8W9ASFi7zq2idIp/VI53bM21faxM2Ix2cGDOe9Idc7j3lmxnJPm416R39IZ2NwhNP3sB/xYr
oZpIF2tUBp2SnZDaabaCn1aW3Thmnkddq8UIFcSbHtDR1wxpXMGWb062m7ahV1K1dp2/fNAToWrs
WaeZ28ArAXsgXOo+LdcH3BSQornPg4BqVfMToNlL0uBktQE8PWgo7XZ6AZAF6sMXyg1sPJ6RHCY7
LuDLac5L6qb+Rd/QuNWYjnHTsM9ERfhRzTy02IzsVXM6OQx24vmY+V67A5DdUjCPl7Pq1Mlj/tRZ
xi2LbAfXXeZk1uSo2Zcrw88zMOn5JnCxnkcrSPioFskIlYqbfvDkw2ScuFDv3CZBCFrUyc9giqdH
TELNobAl1IDF0q9qWbyiawL1TBTx0e2ldXST7ueUFAgpEoSWmzmo/fu8wX1V+Y6+7dtUnDUfJGs/
eL290T2Rh9DenbuWseWVCMbmxrcJJKCXp/aKTtQdE2l9zyjNhcwwxJd0aODst2NDc7yozwl01aOW
cp8FukMDpsu0R31KuLrXUmJvyTjthiUd4aEDxHkMRJpxg/Cb/svGVZqCFwO531HNw8jvF26beLk8
AgNOQUWAb8Ho8ClDN3iTTfgG8M7Kz6qxagDHGKbPdNDFJTQTP3IZMQo5XXgmYF67dA9g9nX4YTr+
9UFBUjXH0M6Se6ep7c9c2ryxHNnHQrcww1nDFAEK406iV/iWefPJ6StccrgsLb6eM+UcWoosggxM
n/GjL157baHU87E7B/QJ1dn15k1uazu31Xe65W2txllJ5jHTc5I8surQBdl5hHwHsIvNWwJWI/25
uHQIBUuFsk711GA04N4aWoUVYkwtLmq/tHdtX+3zcSaxPG5u1eR6tyMYsd28Gt5doT6Y/hxj2iUL
JBF9VjdqOKeDIPI43YNyCb1MvDBNZxA012DWqytfzMu21xTMDI1kaB7k/eh0z0ZOepRXYWrhzu3q
KNvUmvbecW8sh7eAPtAWlou2R3HL9263nl4cSuKzCrWs2bl6SBTCR0JAZ5hkPMSskV26RlkjcQr2
wMujMZfvrfYKkhYokJkY8yXoBie0FvxkgIDulHLu/Ljj7s87OcMV2zEavcCw+Dgh0d26Rf3gJ77F
z6LqEvXZV6RcpdV1oBKs0Iuz7wU0IYVra5tBLd5AFS/DSkyfnWHK0JJMkXSNyAaABhvAWkBvqMEZ
1JXYauIPDPhPjntSJpn1lN7Ar8lU1/TyrotdfofpbLXEag+8z3ExWCwaNprE43zER71p6C5umiBe
tpiR9rYwHnLNOxiMq8KF+8R1nAyfiZzPYHIIulKlG0kP1q1N70cfX62qvqfp+zl14mect5HUs0NS
EbjWTOArUioWlSsai056G6NBBLpd4pAEcgB7kOJ3JORZqSEIDSTStjB3yeiu7PQxjXpJfV3w4aNS
dvz7gM+bGwHmf9cimnh6TlAg4EUz2if05DsS5K+EA3aANuwWYBWOMDy01Rq0TavlSXjmKZvDiSjQ
jUIffTuLLIwNcUQPUJ8MLFXXK9PvGW3vYQE9EjTv2mA9TEul4QIwcH+xmqEhnBp8NmoeD13XPjRO
CoN98KtNmTrbmaSpq8qpupO2kpFUArZpy5MX/CDjnuY1KTI/iyVzXos5Xm3nUB4w96xSAqseolbQ
mWDygY64ucp5FLlfzBjKoMwAoRK0zx04018TreedgFOxrVuedBPeidV6QNt1khe6tNKuZAdqiYiZ
d367U6Fpl+U0uKHn9tM1oB//cfBdxBE0Iq48QsUojBY/ajW3QxIwtmHnd3AiS/gCRkZiohdM16VB
WHeCkW4/Da121hx6ywjqy8s2EO6jn9Nkpnhp9ibm22ho7pQFE7kI2Oz80DG6bZ9hAjJjhP/D2zTQ
tgW9JfkIF91VF76k+acISrfNq5r4vyYFT7ARVXrqSRNRU/aiuqG+JtkBQHY+nfJq3Z0YGOxyKbDt
+1cp0btnbH8tKMbWuKQucTeOBClaWfOOdXepvPEVyra7s+flsg9iDj1cEccJgtKhX2R2HFv/hmPA
3GhLfB7kUEdF3c7PNh4Jymj5VWGT5sYD2Mke4hOKD4r9jhxRiW+Bsr+b93ViXaIduRtaCA/cJLGq
icZmnaQ/iBrh/Ch7yNXEoF9POgLcXjHFidlSQ0+z+4h8mfciJbEHux2/V2F5u8AVu56hsl2UT5Cd
2M4D9+dkBPdmnd9xIoZVmtLf0ryj79IDxyutPxZrS3EsbdZxoYiwkESapwxs8R/wOuF10krDjFdK
4m+8qngzBfIwM1FamGNy3ub+kEY6LM4PxlWkWHKTTME/SVLe9So+VXldhJoxlZHwGxEJXNjP6Fgj
D6PHqXec0IGjxEnss7lm3pNpCFBQgXNCXQVrJLhITEm9FljzsTGQbXoLGyvyrDtsIEm0OM5lQZIJ
G1gc9oQmkFUPKHKIPbRoazObMfRlV4OfJpXwYzDHJ4qjayRB8Y23LLemk55p+r2QYWGv2d6HqST1
3ffjmMokM/aJoT/bOcLVwq6ozX0zjtoOT27e1U/koY+bOUn0S8tljETRW+wpO5sv7IXq1Fut5E2E
9N44Rcn93hk/RwYAPMVzMxN8GBT+UVVa9mNteF46Xj/uPcb4QCcXZmVZQ4hnVS7mHrTnVHEjyouT
mZXxD22ZrOdF9cjV3FQ7p0Qjb0XiyDATI9kollj2pNMHxKktzaM5ssbisrdIr3HnHIG3R5GpJgPF
UqYA7wel81xqhST8NEh/JNlAY2Bhl94gcXSJh9CVunJbS+1qvXAfmnL8GOe+PBI3Wp7amjjeHOBN
iH0FV5eGrM0XpiC00gO8ktoE9Y4wTLwBa5mpx8xb81o/suulD5XjZjtuedpVsChOXm/w0LDGdn81
QDKARqprb0C4h9txADU52IPzE4zISEinMi4xBs0PgLqrgy4Kh9A8Z6k2LYuUxmfWPqfTar3Ul/zI
YpyuWVCmjYoHvRcYfnQf9LLjeyYRGsw+WsiR21Ttnezq7HXs8bGYS0e2WGJmPGW9dofgbTn7XAe2
Zs+9viPiMrJKguLgxvk7occ6eby9Fg51Wuw8gyCITdMsyW2A3IV0IOR3ATbcc6H1a7p9774z8PDO
xtjT/89qTMMJ05St3U/80KVnIU4WyKWxXTjG58ou06jxVWxtoPTOfMbmvJOB1e3IUPSBjMzAx8pJ
4sHRPEgoyewRgII04tpPVp+p50P8r+IV0J467ourSv2yE5ic1OQUodfmLSipQAMKYvRHs2ImW6Z5
vPNtM3tExfPW0r+7RVH65mh0AGvb06CmJd3RiYUVFgHtaZmwXRFWYK8fIelTgU71V4cuQBMmxZcl
FUqY6rTp4uVYo+uZhgWPOVd8ktdyEixwST/YPsNEPwduMY/4xkbPP1HoB6HmOcsh1Vr/4DRQY5A9
6QgpHeulasdtVpE/oAPOBUxoUVnST9Nuqj4ZAgzYZXLS9D49dJodfNQwXg9o6bT3BmXWbqjNce92
SZNEQ2Cbj74anHsAC1+ZFrBbeQi/qkpYdwv4FFw9DZZbEFQ3JFLXW057ghRLvzu03jzhHpOo/szG
QztpFs/B5KQPIom9K12fk31t9tZdPAr2gAJk2l1mBvZxSY3iCWDRFRMljVcwVysHX8byHpcVFR1j
TC2gvAIni8g2K69QplnPuIKMy9lvSyIuhM0NrI4z/QiT2YAYY0vkNULlFzn6OnSetpbtPXRwN+QD
1nc2XRvaAk4xvkgMyjnTS0f8kBxbaGTZEu4T5un51vE13aDNZAkzIhxiOBdW5m7++mzgTx0bv3g7
/kMHyP+Nvg4bScufSWe+PpLhq+qHr/RXb8f6db/LZ2j1Iyz7hqFjxkCXi7D7d/lM8JvtIYAJ6Iz8
Pjn4w4DA+830EN1gcKWRjIHgH/IZBgQIbXz6RMa35sb2/op+ZpXo/NG1rCNeRziDRB3Tifv7JOKP
rtNRl1hOEILhpyi7cHQRuSyDfU1LDOVAPIw74RSwbB16NQNElIgxNxL0SuWhro/ugwd8IWSXGImV
p1mbL9PWHMS7Zqc//JJWmMlomj3Bucb+LcOcwW425BfTkkBIyrvn3JVoGAvfPOYNshuf43FgwpjJ
qLGg2UDVjFtmE2WN+LloCGKe+nCGKb9NoX4/amVN5ZWb3rHJihLtBllHwPaIB/ILki5aCnN/Kvsw
05MbTUMB7OuEhuQGYTaWlcE0gLgLDKQiU6fNvDu7He3wr6+M/xOH3S8LZ/9VX72VX/1/+2Wh/Pdf
/7P//b9B1Idvw9sv/xFVA+2E2/GrU3dfjNuHv+uu1r/5v/qH/+Xr+7s8qObr3/7rRz1Ww/rdBLrq
X30VPOV/sm7G+at8Z9cS//JFvy8a9zdKSiLd9FU7xkKweGx/XzQO4zGmWdjtUFR6q+jsH5oz/Tec
sLg0UJfhpcJN9Y+pGmvNZkzHMsQrxXL0/8qi+T0z4R+eKFRnrBQmaqxsWgE+w79fh2qkhibCGoW9
MXvMDNY4q2goBSl0ddF9tE0TrEjMEud/adwyOmMC0hLamulrnJfBKTnlC1qBGAkV1gFz7xqB/0Rh
8e70y4CNWXLBZx61CcTwlpbuW+PFT3VnvyyALJKW24DvpD8t030ghlZu3KRAs5msrcIObvtQXQyJ
E5w8Je48zf+07XSkNmra47zAomiSBPy2jyzDNAvtXOGZ53Ydv7dzIF8Go1PbGVf9/SxTtQXGQViP
0L3LwaBUcV2SjytB6Tkh3ueJqgEENj3Y1qpfdr4w9DCpS/ua2ik4xK6cL4KOEkYQVhP2Q7X3LPXo
V/Gr4AJ6ys38NoktnF1IOGAxO1O7zxyVn0aNyR4p9O62HI1X5Ie3ZpLNe+QepMbNxSkAmrcpqe9m
Iz77yQzEQ1iA9+ry3SHeeZ8OaKVohLaAQ7nryJ6KRF+sYcuHA6yWQSJqODFuaQxB+Hb9Nzlgvp1A
ZIN2SobTDKDr3A/+a9OTfojvwHyvMUlgGek852CzTZ6TbEGzC+VlI6T3WK2OAroC6rJQxIs2pp5t
M/rSCN0xUqhiOZa+dgFjEQ4dkrgrWStGbn6Gbk8pGaLvv2O6AShwCXoEjJTnZgqt0VmDseqO9l3K
9QcYFXGBTfdkKRP3Dro1/rFOXoP20cpUsaFSUAwZIUOO9YM+xf7Wd+YlBLP7hK5h2OWGunRkb2wR
Vo3kDUIXYCjlY4Rj4wW3xtUQtmoac1Ox4xKPnjE9D5KLpW22973R0rnup8vBpu9Zg/mLdKhgRCeq
XVNZO2d9BZlfvMVNjAzDAI05rAB2phctWI8FpGgINvddV8KlBoY6XTT1riFBgZCohS1c2xglAGt2
gnPBuIBgRg6CKkCwPXEHK6rlWhPVI5rnXb4KB8lPHTa981zQUd8NsTvvlOO30TBhLKibudt2Jve6
0hq7B9kQE2kl3qaL7U8hCSKrK/ns9rYNgYleY9LP86ag1I+CbnxBaPlAwGB878BIOaTk8kWkKOx9
nGPksZkns/cPHPIoyeLG5R7imeTHlriV0hqpKCYr2jrN3IP2pBlHQ/AFjYrNONM3kIp48SGDsb/t
BiZP0zgfpsE6wtL0D4QF7hunypj6muWzPnTvgwuZ0qgAktfrhyASS+5crVW7dPJf9VF8wLB9ZJ5r
bma6pqFfYE7peU2bkgiqPRJ9IJSwsjfFVFw1wUyGgs0bXffeOR9pJaEPXS5mjAWnvsKeWAUuYDNI
sRtrdTQQ1YC+hSlwQleSy4epowzPn2kFFbvUzlEG9PLecrKXNJXRsDRL6NPvR2FPiEacENY3GSjp
2BvNvd0j1K8df9kGZZugbjVcf+drw5XT0aPCz7AdFqIgfXrgBycd0x3TcULpMbvyruX2nfJ65wEg
vR9iUPlmQTM4XNj9Q8NQZ+acR7pJBMtpa2R6kSwbM+/R7HK9QapxNitmrLAGjG31ZstlvmN2fowt
iJha4XXAbnBYBYvubSTDfhJH37tY5nu4TvBtnTj+TMgzZ8tY8d7eYxBkKJpauhYmODk4rsvjWHnv
U1xeFBMJmC1RUVgiWmsXx+1zIQOGzjI5VHkgorLV3xfa4rCN3HaLS4a0LzRbRUfaZq2NiiwgjRgG
BBIsH16PgcDvEKfeV96NKAAK2qe+NV3O5vwJIXzeZOi4LKCRR0tg+vAwcP9v1PT/T1Yu7p+qgS7f
iuFXB+n6938vWgz7N2Kl2ArsvxtF/1608Ce4t20qVsp9RNY+lcnf8AGWi4MUPFHgmZD2dCiP/160
ED3l62jBIRE43AZs6y8VLfyoX0t9EzAdgiTX9nwbKzdUgl+LFl2KUhM5G6eDky6luWZKG3BwvK3c
kXgQ5NXqDcz2jVG8LcmNPz6O9X4w4V6q5Bb1yp5MH1raFyXmob6/X6PU6v6A1MayzYPFwB0RUCRa
ohYydoHl4Bu3i0kf1/mxNJcuDZH1R8vmwZz3g4Ex5aw1HwysAw3M/0E8uvOtXuy9jocSx4lHQHB1
HESLpXvDxX4Tk8ZdwzNtiz2d5TVyuUi6U83/8go9RMXulyWOHqoJBhtpR+BrFnZk7+n9TSOIh7Qh
hN8wtCbyprufqizMm5+LdEhc+KEaRkBl+87c73rQmf1ZnKY5+484dI51STt7lzJCmcsffv5O5Qmt
hDBbIiPQm2zc1CUlHGFgEHXKQqn8YTbNRe3c67G5T6a32aoBoohojuWOTEYs6rI+lPETVPad0Yhd
WSdnpP50TRFVz8aRawpvImYxY9rVcPcHLQ1zrzlQNITG/HOW+NXhnnq3KkVdfJySmRHXyyjOQHGR
PCBVyFFrdSQBgHZh44nxb8r4g3MCaCbepEOhfxnLh4+5KXgzXLpKnRUZ5cjs4X11eg0ivcHS8wDl
PMq9g9OJqMvzvU686+z9oBuMdrndjo2MNBuQpTNcxhRUhbGP6yRKsi1sujCoCsIN8v0kxmvSc2iX
tjTZ5l1uGdsxsWjit8xsxqhrpshjuGHp1aZnQzepKgj+SJKe/i4yRk70pH2rSGfRUMDIFCH4WU7J
KU16TMv0xsaMFmV6bnTSq+t7qwUY8Inhi3aO2FYkh9jDcfZtpuqv+pyGZk2UtkPTJiNHs3L5fK39
zB3RdYqo8sgeJhuq4ltZomfwvNdqPZyDak8b5sItp7NHQV4xdSZHZ7/4183gbC0vEmCZK7M4Cfdp
ml4QzaC6vyxwmYwJr4GVsP5E4bwaIxXnKoGpXnKFE5JWsW4ds/QDMXrUdGABGZK0rDa/sThklnDS
O/BWQAFiJs8MYnvOFezehyphJo2oDEMGSclzmA7ITa2PMk8PVYkKZK4UHW8CbRK1a2djQxlOyA9T
JO8GX+9W0y8m477J52uytP9wh/ufeFjWpsQfewm/bzCObiJq9HQc7Guv4Q8EKwtRY5AM3DbM4mcq
KRLKx1zyWcblzpXhYt6A4SU6wAiXzr9Y0z2VV0bGlETNQj5uLPd1QYItg8DJMnYTh6mwb4i/3aGT
5MswhRrvFZh1PGZ+OHzRyd2mfA0J20bAoFcVIQZ0mWGEyYONOZ3r5G5pd7Wn4UdFHEgJZq+DDutV
MbC1GODoT4FWRyar2cWqMPmscY7Z5cK1P0HmbohFO7v9uSXPrOiPWfJmkQmuoAlTIcgHRgJIFnuq
bMK+3Os+uVuhsc7fGD3/IVXuX7L0vnftP7yp/0R9GT2FH329wi3Foz7kN3adhWuJtZCVU1avqqG2
0X+gb1j8vaE6ki7L/+RzXTEi//K52lwnkY8yLOOU+vVzhXyl+bIHjpQbHk1Exp0AyOdQ9DcAqDL3
fbG4j20XRCVOF6E8csw72z1W2o/WO84xzMlrtgrdfNIJGR0jTeE4OgufWOIwd9ON7h4aIvm08frP
H8d/xtLxxiHHpcrz1leOnvbXV23wxDAJLBDVBO/jQOmou9vFu1D58p+8P+s3+kMzYH3sV92v61km
bw8YwF9/EI3ggjZaOW5YZWZBKb4pBRSrfeofRPuf/SzvX34tGCyBTkeA7p/tGKb9609bFfYM+JNx
0xIhXrl3Xmwc014eaJIdJoJhkPVRzicbAu1/yAYZqGPtDeeIB9jBMJ9LQqyZP1ZMVnKVPa4UBgjb
6PTIbSm4eog1Ioa8gVWRrpeHgmF+JhD2W08Ji5dL8qfWUV+j8ghIUkgh9+rrbj6SkCCuZP9hoBgY
HHWzGGHvy8sZRe58beu3rT9Glknckrrt0P/A2wgZYCoHsbAVIHRBw+blNAA79IwNPu9gS9vkdQLK
XRM+PheEPxtsJXIVBhcHUzyR/MQe2x4hLYcQyg8CO8fys9RuRN6fOq5svUfz28SgMofDdMWtwazX
ViJp4gZ3XQ5Ev4WMHj/ocL79BtDKwcN6YCl2dbjRab8BaI7xgh0DhiGRBM2z5jytx7CH59lRz4mN
+K1lrFouB2Yn28m+bzz8A8hXlX4p8dTO6tPQL3K/DV3A44n2oDLuw8Wn8suTXkb0509qJGgh+Okb
nx5vgYUmG8++rN5APXF/u/aMu6y8xoPDhCQfGI0abFULH/2zyKdQJ0GRE6Csn4eRnC/f2epGGo5a
s+3NC2mEVoahBTNTWSOEJYOE0Oz9YqnQTZqty2q1KdoGn0nRHPb1zO6JBQduh91ftDYgMpe7yIIH
ebGOzKsfyCUGv+1zfsIOtycZFp59mO2U1g79jvqg+OUtBshIIFGP0ziGmdOy7gvjvCAIIyYsSA8J
oAIcClls7D31kSVtCJkhslgnq5ZQcPaNHXTei0IEMDqTiIC5zYoqTxBLdzbcoTW65CmHciFdLuP7
/8HeuTWnjmRt+q90zNXMBREIISEuvomYzNSJk8HY+HBD2Ns2AnQABELo18+TVM+US7U/K7q7qqsq
epfL9rbBkFJmrlyHd71valLbsEQKfmppL6h9uMVpH/TsKSgOTHkv0EeqSdY3KTdqhyMDRC4ANyNB
Q8m+PbHWbzBQzMqtu6TiaGyOPkvPa2+Rlnl0DKJJiz87rQKz7PrABGVhDQsH5/ESDaxNP7QSQkfH
FgAV4X1fk2NIRZrfVh1rHpv3hVWMzS7Euj10K0E2r+6diIKmg+DSykRKHUKVWNFOJBKYAbkSpzWN
lgZtQbP96RtQT7wv8AZtGoLaA0qxqqAr6Nzzzk4+ALWAD4PQHc3lZ0QAHdulS+YWBkk33p1DI1nK
zu4jawf28XZ3AE1r0gpHpoyerDM8jNutQ3LxkT4l1uqGih+89FknjPpT3L+z816h9O1E+HV9gB0c
kcZi79ycLNjsqoBeGeJuDvGkz0HdurPWD6fyrm22wxaicP1zRMULdrKCzqb0SCLmZtluuT3YPE75
N+gA/bz7CGZWRv1IXc7nQbRczbVLiUaMe+prHgKk5lEBjXbf0vxht91B5MKZsb0hXewdT0+wG99T
3wKJ1Jb2fgV5rDDzoLUEyEEhf1FAZFwdIjBoH50drqZFUgxp+JYBVicTON00nMOM1ka3nNgisSkC
9liq05isholOlHmhQJii8vPQ64xXmNm8eID9RnTXrEtaEY/dyu0CykmdUl06j1l7kLfcHcwqF1C5
URZqGfll6+iZnakRbCMwel23Ey32rWiw0tpY2XbRpy0V1RNk+CxXhxInI77p9VauTXYHDLG/T4D2
pkfXvFCnpCSRoMreQkqsjCHAWOZIhjnoNZXBpp8IxHxNkowlSUPbZhsfnleHi0eqJWS2gAovTpt7
I/1I8ZVa8MBZdqxgAA3pRoJbYZHD9VNlhtrM4/LNIuzZQx5X0gXNXWi1EP5GRSVKQM+QwW5Hh1kr
v91vqxCRMFgD6EdDutteB+vqTHqIXCipQVrBRGWWrpPOORpyA8bKY3zXPg9RRfWrOCycIdxyxhku
CoZyREvbaE23JHZ6xCsk/Vx6z2Qro15q5aJrfaM5gtIp27YNORer9dhGmxtKUt6OXhCPhQTI50CH
YYqMEABFIluSVIBRgA/0HqzLPEHo0skRq9pmg43zZtDvisk7LY0hAbm/glIzgpwXiMqrUw2KfgAl
GHxGgIY6w+XxftsOIM0UANcQjCzaT2f0urbH0X4NQU4vDa0uEsZ+2YHqaHZoKZQ9V21/t6QHZWSW
c+iC9ssgxitwjFHvsFOwfUu444N8T8Nl6z0vH5fEXvg+fYr2Ofpi2w5CuZbY2P55/1yli51+nySe
gEF9btHFV1j7Z9vpy+UJ+vgF7WXKIVeKdw806O7QW41IKKuCRdtvo10CyopkvTyVN1toz2iak70d
NJy73qRF/H087yEgAwxeZM/OOtgWHdUq96CdEJCqvC4x7Nal0HyH7kBmT4rtU9F7NjrxvXGwZdf4
SEzcwMrbbTJ1iUzAL6zTyosiwEXI1VRRR1XPJcCRbeUtU3r1lvDlhGg+kjh14dMQJ7Jv3URd2khs
gTuEbA1UHgWUWcWEbaq1pCiqSsgOoWmRiIWS8wti0pubQpUGh0yHPXo4evtlJnvFiqrK4IAxtXZ+
cjSDwrhHGnjWySy3RAERKUB/eyi80umDemo97DH156xAa2grot28zEen016AbANlvxsZ8TznVD6C
53LOkdvvPRLcT0yHPMn+flm+t1qXSW4Cs+yeKaF0SYtvP+AZFfvjjoAtTPvoBdImDbofdM6x33dT
MthWDKd6Ox1rBmqIFqHbOClrSTh/R8OKTEDKlMkJmDrxCst6Z0PyWAIg5PqdC/FRBAC2Czlr+wjK
b+WjNXu3zsB9ZvqQ2w4q8q794xn1+aULkoHmIOjrwDv1Uf4BY8T9QWUYMCD4I5L2JXfX5Aot2on3
VTrudHauHUUu0FcVF5bQyiEb2DeyPoBTlDWTzeDYBlu2Q+klWruXGE8uo+uFwzeT8RYOV0i8LuAd
k3Y5aWmOWfIqx+XHnppJ3kGeNV0qqzelMRYmU9KYW7Heci2mBJnmr7ot1SPls+1YfkKxw8ksUSXV
yCTiby0370XbgkzKAYG486luBV2tGNp2JpH2Usz8ZrMu781dW627ASIEHjUKtYtZPe3duLvKIBju
ErRnantaaMLWU75x7SUrFfBry1SILk/iLW7nNhnvjjfJFvcjObiljlrL9AX02IQaZtg5QLKe0Gmp
+Y+S01uOySzseHAqjHAFLs/pnglXD7LcT6sLMFV4kDZ2FfZxRCOqAIDjenbyZsK9RB1E7lODpMsz
ZQevU+YCGn8Bq5RaAla+oMCz7eB9co8cK5FFy8MYH9tDE50CmGIgL197XfspceYnmHKLFcdf+shq
7i6lcWn7XVAzQL3UtgWx7SpS8fI5pys0aiVB90KonFXqnC0OncpLTeYbEYH0nqCgs4MTv7K8bozk
cOEddi+ruOenhYYOP64OlOS6cCxuHlfOY7LVPdKFf76MzTID7J7HN63zYXI287A67v115+yThLO6
8QDMlkrS9e01qtMl7Z9l1Slif65813783/+JeWmtfPHfF9Rl9i3L//Y/h+/v8Tpd/a+/hXn8kr7l
n6vr+gX+jkixYRuFhV9DqmhDvSaK/45IoWUViCYtyqjE6tTz/09To/wAoSjgfyhoQYm1uz+nqVsG
5LhtRyuY9skQGL3eP4RIsX/Jo+/YWs0DMhQLNIpjoxdQi9ur7mYTl32TqniBH1QMN6tgfaCT6iZJ
wuNB2aSH03mcwgCq2QDbAVJntjm0K7Qd4QbYR4OUrrQYiijiHQXzXFEF2CfT5oDwuifX7uIy0lOm
9vm8IKnd8lvL4LAlA0iRfpQQLhiOimyvtxkc0tA8j5Z2yDGwPEkOafvoJ+VwV4XrzFtSH7zcJQBj
8nE07C3yu+StfEG38yX1W93JJUHt8unSDZPl8NPUfifP1v1lCuDXd0jfwU95to6TrQ7LqNshYHDz
58t77yF73j93bGk9tN/JDvdeDfhwXrPn7Pn0jruLhateSwD+c5SDl97p8k5XLcVrAhHqixY9vrRy
bL7Z5LwrymVgok24uL1LFiKDbqzoPHmKWx8w/4mE4le5mZ4vDWkN85epw19dklNLMcG6AtPgikk/
9x53h5kTB7SfWq37XWdKmD2pPloz5/E0ootvsX1C4xxRrqcjwXQhddPdXtIk1o/F7hbehQvUCxSA
ybTzh1/f+cZh6kzZpzv/Bw2zaYE4+m5/GuZfYIE0WQWHqtvnS/rPswrfMQp903ao7AEZhIqjVt1L
jHif2IkN/iXdwyAUGzEgFGIZ+n22F+Rkvt4JTe9WM9L/4rvVWL6u5gGeL5PzxaaCCRjhl7N/QIR3
1UUk0j9J27/Iswt4Q+FeSNKELiZeVnxYksZLD/lvZTWYJ0CRvMHPOd5fDaBXs0/A9KvdMom6ftc/
u20XpG51gsISkWBBd7z1eJEIucJAglN257wg1LEXnXtYpE9wzsAljS9L7nWwm/fbYr+iOOYfHGG+
rgdJKc0lrU5if5+8r2ZHA7CkXGVye9+amORph+t7SHD5F1+37wXVu7//0KURskcCA0ZaGlgh8hQ9
Eu0koNxt7uI7H5fSvluNjh+galr3rfHm9ozwMg1Fg9V09VS9ADonCZNOzqq4XaEkG8vRUpxGhwXM
Afj+xKvCfjQW+Vvhb28uD+chPIC3e0ET8voWmXJU6ojc7qCNysSKNCSoGiIgINWRVz1tQvoQWtT9
PiIe/SCR82337YDc6Ur/T0HXnry1JybHbgEBGwOmu/CefBxVOzTU6YOij67swlUr0ufOkAQjrLI4
x3SLzI/+cqfWsYyGKDbH8utF3TzNNfv+Y5r/itPcZE2udcxPx+NvbU20Jf6VLbHa+MrUH/oY7V8a
s31RGijbxF1/11m9nzvdKUK89Hf2oOSiJQtokglJyNcru+kta4fDb/GWV0LyX10mzJA2PI/QGVq1
I2JLy/u+b6ZdH+IASWpS3j1UbjSRp4Zra3yj2uHwT79RTbfyp0MAMh2Cki7RCaHJLydu3cmijpPv
u34Be4I0nUynQTeZhDAiQIew9ID+rYJeP7dR1VlWXqta73QFCV7pw8VxLaO1VyRIk/BiRrtBhNSM
7K5hAbfh/vDsC5b3MAGfSnHGwSRvlrQbL7d3ZacbU5GgT/LrNdH53qL4fDm1CUpzqq9o3aGxTioG
gjTarWVF1ER9CR5zRyKrvUpVvFY68yjalHIey7VOcnBwkDoiH9Urx+gn006mQAI3Hbrf3aafx1eb
11USt/ubhPGBQdzRkc8XhMBjUp/zw43zaAdO0HncERs4N+dXsHH+YbxuqCE3TblVO/f/4lNu1c63
f/eU6xVXNxmfZtyqxS1ZlIC/ocHQ37/sIfCk7f4lP4lonDYc9E1Ly6pFE7/H0mq61lod/5++Vk0z
9qub2gMu0KEEp/+rWa0c6oxNdd52/cfHtry5WYmjeHq6n88bshLXyalP3uf3qZkT+m5QZtDvcxms
bo8hAuSiPVj6q+AYvu7CQ4haskvpQBYhyVXht3xT0lIp8O1Gu0kqXl4Gym357oBWJAGmZbITD7D2
iVRMQLCJfqNT39Gr6asB1+3LoXToLce+ZCDQb7F/gApPs74XTQ2wbxIkYzuEqSFdy3S2G+xv6HJv
d2VvL5b3vbDBFjeMxajZmdXvOJamBVNXGvlnF8x3z+1PC8ao7XZaaEhFJiyYAgi/sAf5c8ghk/ld
qjSxW56bNn3TPa5t+vNmn7fbB+b7qMpvSan6N/EdaAsaw00t9EDtQ4L0PvbEJoDjtG/ebQuSh3Kv
6H2ICZfyhgE17ZjrRHzyQ//wHdM4YzWA3786Y9cV8MUONWqecm6f+lpDo+unicz8NmGxXEJFpYwP
E95jkaAz+i+vkpq5/N1XSeNNqNnV3+ImfC+BCCAdcVVy/uSTzJppBDhkVOd81/WVes7EMxUpf/yc
iKN69DZKvK9ckSuKzzdPcpa7pgjm84kpHXFRwfAiHwMV3G9E8LWJvILkf22vfx6Ulm76nAKMT0cn
zyoG1fbp5lEcNNKeUTj1ojvbpxm7ULSu4IQPsmE+YCM/2uOD155lH8dvPBMRlODC1geaIRYt720f
mE+WOkk61eQ+oFTvOvegdsVs6c4WsTSmtnsZkC8JwpZsSUfZIYk0WQaOAuAmepJP9yj8KdzoXjmM
vPdKFi5MRGrnvh+GXVN076akplouvvN7Nl6q7vQo3lvSD7d+z4VwRdlCuk9HQUGNde28Oeo95rRz
5UEMcrX0oleO6teVn3tw0PJkw1/Lb1NrLJLR1FFgLd2wzwkFLJZx2CoWLhLgoh0WErLJsMszcq8v
1/5ylD6seUtbWbe9iU6XGX47fNh8HAcn76GQ5YDr+baV32w1ejqrh4kjHkhvyYfpbSJ9uMNHqcjC
s6JkK/wHHhrlIM0HA9cRPN0cxDr31vaAvojBZD6bJQK4vQcVjTvMXf3xiBSUGL4BQxAH7yQPKneP
aniSb4sOpj8RwBXURr7BMiNAsbgHlY7oMPQehycxjkNKyYoDQp3l43i4CQ8K4k6FWMRomI70i+3U
wYvC86B43H/QygiTCMXowWYEi8uBf1L5EacBmBKvnHZIH25Gl4F5o99Wj3Apl3wuQN7xsRVvkyfL
X9444iX4OInFoj1bK5he2kLsR4BjuMc7N1ftR/dpGx5dWxRuFj7l6qRANw/OXm/MbW7JUoQr4V/E
RQSpDM5cX8NO+K5H92kj1Lz43amKbCgGuz49g27MlXIBYy/M/LW4GZeK6u7o7Kppz4+FMXjKQ9cY
METv4rlSNXh9TZaiWzvE/y2Woun+1A76w3G/P5aH6/3Ri2o57t2c3XFL5OB8ngGuqb5I5ODlMpKu
6bMHIBrzVtPRYDCfNdyeZqNVc/N/GK0fRus/02jVfMffc1M22YeaW/l72s+OxlT8yqvRuok0B+Ju
of7yS6+mBYNYFWUYK32YHVTb1+dj7hZe4Z3ck1t5Fd+TRemVHrUnqR+7DPacksfr83RFSj92kZBA
v6Sh4RmeM6gU7VPK8jouMiru1qU3VrXcIujdAmMMWtJWODSqz3e0FQNrRsWnAzzw4KWLkyqlLUYn
5RauNSjcl5XqK8fVJ6ntb0KwuPMLp2ihDO/Mb3cyUdRpiNnxGKDjV1jTCZAjcf9iyhe6Aq4hPk6D
/w6keJpxOt5u/eltVx1xjApxm8lRh86SUX+y/2b6lRxx0qZiNB09PNkkBSIRoAogFui6iup6anNM
vw0XcKAK8hk9gQdI242YncSbvjcfekDzD45vHoeu7upUvL29UQ0dyI0LT6AX++DSFMA97+RBw8pt
iVR+jxSVZ3uJAqeNUwDttYr9r89t5rNhrmuuPJIgUbo6ZGT+mb0Td+8kaWLgA3ArR7meySEt0ji2
ehq7AzrDwjR0/F0I2Ng1vTalxw5JlB1e+Nq1Avo23MgDbaZS8uuJC/KLCUfg3IuYfv27vY/gH8mM
jQcuTYI2d3m2l8m1WwWo+PFoGWzHxLxoJ7VvEJ8v3LZX4YIiCDS6PNL2yP/dG8M/uGcPiJd7UXj6
S7cjOl7pWnKFN73DB+Ni+DAY1dpdchk2nxcX70318Lj37kkmw71r3ti+4bVJBIEE9iCHk/wlieMD
C2zrZd5RdoKdlCl4GjcKxP6uHVYTc5aN9mFndPRl5KIMKUkAi4rhGIM0WAuBe+7u/dRLXO8cHifH
CYSlKh3wSuOZgh9NRgNwjBKGTZawdj2Pqi1jHEkcQ7leFPwcu5kqeUVYHvGl17LLOj66R27FkLwT
DmjHz1woWfmE9kzhtOvNQ2Ig6I36o7UXoNcn7LvLzckT63AVSoCWftS0fBpNRS0q+2Eq/rKmAj33
r01FPdhdnqD0WjuYisLLMRS5a/sFBr/0aFb5+8GwZC91sBH6Eetx6Wv7YKi2e2EHLn2A8qAkwFJ7
id+S32Bk04vWDdemzB5zwoGTqlykYFnPPTZhLGN/oNIxioWh/ViynrtiSR62GlxugB0odsXKTT0T
75n4gt1Ls48HWZ6C7kVMOo/RLSIlg3549I8+m88zfdBXYTTJQor60rnuHKxdEwyl13B8alzi56TA
odg4aEkdur5JSkDv6JMkkh+fpT4eT671rfJABHMsVp71iPwhVqmLhTSVtpP6w5b0yEoklBW9qFjM
rgsW39948Mn7K/69wlLSRq2WquT7ys381WDtxl7u733jVdte2uFlin3dqMyP5vrv0Ajn71buerbm
8AVSp/Zj/g7ba7zqVzCCjbfn7yPF3LiJXKoWN7wYJr5+1k/PzN/1MzI+Ik9/hbrVWw+MYO/znXdc
u/BI+AnjXjMvsbeXMV+3jGzrJi6iaMx9xCcVPO/ECLTVX6qI60h8PseJr69HZy5Wg42qgkyPx9Pf
GSdXkvEs/c7Xzxt9Tui/w9hOiiDB5Gqz28OB6JFQWMvpNkzwGUaV1P4DGkMza5CH8e3mtvuYhZhv
ztbjJL8zBmdVeo5Pwubq5JRE9tqZgS1UGerkp8wCvUFyyyl3cjkxsN+2G/u04GKjM3WcVC7WXerT
BaZdtQr0eiyZgza7ZOlCfyQPsq2WYnNrSYOCwlZFbmu69rYe/emu2szo+BAt1eJ410cXpDEkEJbu
JYh9tAXci3dRCY8dPTIJ2qHoMtbC00d15Os8Bd3lHAIbN72lIV+OHG/3YeFY0N8wXuI0QN85pbY7
WKl5BurHj8nypL5zu/HXimMeHU3yTTglF/aWe+DOWdxJSjJ9skCZbI17viX7/j7MR/mo58/He45K
eNnE+MwZCiGtoqVCPRqexUXn3KDc3bHs9f5aumvAT1uP9nGAUMNgiA6CWOgrdLgxDJnhq+AUUM/l
yKXxn32PlqELwwyprZ3bm/UZQd/vu4KjrxACJQhVyftgyTmPXxaQCg/z0BzkI8PvPHa/2d9ydfm2
YmWioDhyRkUQEldnstKBtuhI3K9EDEnlqHHlPXqF2xoztXieKx+U2hRyfD925Qe9ePLjI5azN8rp
cn4/edmI+/uzeMPrWzJh8hRAWjlRQ+3tGaIStzrFkos7/S57/pHxXn3cQ1rxeMO3t0U/OCjSIEov
M/inA7ramGGHO7XHn6bHCE+28CyFUDEZKfJN/jnIhhkTo22hvls0S3C8054ikJ8RrA41AnhFeu/s
mYMoGDCT2h3PuP3ol7OYqJazhJZyI3GWWQ704GNcK3ePnyl7fhb2fEhxR+bAfmyRGkp9LktOOgrt
Y27MSEaBTu8Jt++7ppvcrG4+MhfuS3/J2qfRgqWpL0EbamRmmUg9VNuNeJlWQ8rCqrXx/wRz+BSR
1FM63Z2z3hUlbH7Ha7Zu70JWezWmP3moelNQQbnGJ+Wjjj30hs4mHD7eKui4llepw53lGQpJ75GB
gT1NVsMePx/DtkuD1iqAtpW9a8uxdlOt0c57NcTpHium0purp4pV03YMj9VLPfoPfPRfscXb2eX+
5B/mNHOPc582Rn6nrSGWeJj52Gks8wYLnHFWaVuH50tuE6bW6wdhRn8nuzflrDPvzNej05Mxscbb
0Sq0JsVD5peixV/1XZ0iJbM67RMbaFuo7bAhGJu2spwMNBOxb6FR50jVr41woFyNoJkgYuriw7Js
AppC2GR6lnSCEd96aLiljBZnj2eRzoVsRZ6nhbTDcohl9uP5ytWjPAYkbBWJu6OLB5verxRUGh55
6Yfzw8GHexW/c4192/L6rAJ34zuYlw2b+MKhDdGz93KQErf6wPJknpjByM9fY4Ia+s9mxHHsfx0C
bXwjJBvKKiRdqr1bviNgw0wfSLXqo1ObZp1d1/8izciRvwfIcyAZS3TKQsRn8NHYIMdJy7iX+jH7
BtIx/eFuMNp7FrA+lE/cjIhVjXYOw9RO9UX1/TPh1u5jAhbS6410krZ3NWPIV5BMvSi4vflKuOFp
T/xEihWWXb4e3dKtiBVQeuX5egvr7drHYPcJU1fckZh7Hktzmjxg5sKlTAhnmCtWQoJp0wEvgSeI
UV3AOPL6Otw5hW0hseBsp971KLremaDFS/aezkNIwtjM1w+PvhYfKrkwnbQBS6aLYmCNmS6ddBfR
S2vGQe4u58g166U0WSon5PO6FB3gqj8dqGhBPkCAw7D60po4yuRTH67b+2XYuuVgHib3RVAO9cGs
F5x+hRahyfLqVOCUeAjdBzoYrNhEr0TeeZjT/gBlBZYL6UtmY4PR7nijjtdzv+mFvMYpOPsRISBO
B7cgGVXj083OD9ZeKmX8fiJRjbQKJ82emdNmDEZdSce3SPdCvrGOuUH6bndvI1+vah0hw3LFV05F
gh3W+p0+hlp3+rn6t47MA/1vK9z4nVt9cupoMPIJo4gGebZk2TU4hI0xdreW/P0RY/+IsU/JNFun
x/y//ofRFE7U0vU9u3es4jPZOEhWPG3cc5y8F20mO+MmUCaspA1Bnn78EwDgR/DyI3j5Ebz8CF5+
BC+fm4P/lv5sv3UGtA4Y+hy61Co7RitJVn1tvoEakJMO/R4+cUMTYNN71Ao2/9R7NAdhtVLBjyDs
RxD2IwjD7/oRhP3xQVijF10rVP1LXnSvwR7XWzTaqEUn/ZJKCcxl17rHLtSF83Rk3ujCqkaOUX8U
JCuo7lrXGuKO2LRH3rhSkDNRx7DINVXkYXR++6esETg9R31713nZrXyHF7v99lANSG/TL+kiZE3a
4EQSpwT0mKkV8DedkNE5j5/yrEMdHzfhvhqvtFbr+OteaWP561pJ/xQZ/YeWv4z+dxe/DS0+YjBt
q1uHkJ8PaFJ3iqNe/GTryNfpnNti8ba4yFeSqiiwiwW/2Cmy6UNggme+mjq1rvN95KHCSr3eVuJm
z1Mh1BV3dy1xA5RgkN6kN7nvTI8Pnak5McflrHu3c3cktGEzVD3KVTmpJTGdTr/BliymZDVjMSUV
VQ2qQTsEkzqAyUxZpPpPXkZ2NPIMmYXw15NY110fJcF15An+Gj73wVMserOPj3kk5pQBGGtLva3V
7IMaAOSi/AIAATiPhYZttrzhYkjiewQrtHx720iwH1T+yP4vDmpBaYO8oKUvGAgnqJCT/q4f0Vc/
W3AvrveIV0YU4foMDSqYvX0N9vh+Fv3TzNRi+3i97W+d7akLVll/DCn5yOezW6pMPPaEd0cjzkMh
VuK2FHfXXnYf8LJwRwL8ywgEzT09Mu5KLNWakocu26EsKL2U4tXGXVOY4Fo25FwXb0BtLte79gH2
ZeN+XBrgptcS6q+c6k9XUnOqS/PSssoO9QD7efe4fAdm7Z8Hvfn6xZ61Z51ZOc1duIuQpkTFgdbH
dl+UhmxVojd25jQHdjtQhuhumvI1+2ZT5FMQVCLdmS/p8JI0DnZmtgu1W/H09QyYOtP31bhrjnr/
lPeK3ZK9cZkYa+q077oEmshvBjUjtRLr8Xol7xMv8WIXxcP5dh6NO0JX7tZUhHROW+ODvx7TtcHu
qzHV3PrjYdWFI1PXVqhQwZ7HB7pc3nHkgOPS9TwAMSIPrlgTibSMllIGCWQ8nL0B2CU6pqhsUgXM
r0UZCFnlhqGCiaFGdKaEGY+pGeE1pb71RItqw1KAC6jhnurHP9nlTRq1e+sW49fVAmRCOWiRo/M6
Yw35uVCy1dUBXR9KAS6d3dWthi8VVOKWC2o/4NGONxqNlt/HfNflbV1kXlJ+1uV0DWfS5W8Nstfr
fS0Tqu/+Yeeuusqcre4O/eG+i/6cSEk8X4IN8OucCmau1qOSLN2LfVO5gYb8OBItXaoOehYdCqc5
db/Cu5bTSELrEcdheYUlwUEMfq17o/EKEJEO2rgIKYXij51/Hr69Ld2Pj/vRe+LfTlEBTlPB/sNG
rRVfIvbg/KOvchBqOjuuc9763Ndfz2S+qVtTKDgF+mddBdK5csqLJNdhkyWjSMn2X1xenVqLxKmb
rpcXkyWfiPYVg0C/bqBv7/neDOCLo3q2FpBjYkowvIMBFmO+kxexk/dtcZ+o+/t5phLveoXYxNnb
W0rvnbaiX++D73uIP9uUa4Pmp3XULtN1YcJh5u9vY5g98bpAmvmFn2kUmA/VpqpGnYeGN206La8d
gZ/e9cdp+e86LRvXQ61q85ushyZj3Kkl+/+43dJkdq/IwE8L94fZ/XOZ3ZqH9Cc71ZscpStRxKfV
9e9wlJqczjp7/5/F6Wxy+zs1B+nP6/b3dDbhV65qr9fRjGKojZo162hBNAvpCK6eM3suQO7cZGUQ
3qTzfGwEgLzVO0gKNxbv2/EKTw7sgTrdA6OX6wHuRZAMwPYIwD6Ed99Kafk5WDI4q3zbq8YZmZiN
AKhXjLdXXEUqdZdBdN/H815vZTTb+VkqNrPDXsxiIj2aNRtc2cbLq8Vnf7HLs79bWnbaPcNo27Ty
1ikAnSRP1kftYLUvMr07AZHpPvTUo3bNNRa2VDjj8nBH+EEAsg22Q/uKFUXaZ6xxoBtPt4nAQmyL
40WcegCtwO3p5gG1uQFk5SXjPiG/hhydqJBrwCVQHomaA19LH407ROTE2fYtw+uf3K8ducaLq3kL
f6mLQ9XrO/vu08zV9t2lvV2lnW4BX0ePZMdwtiCvsXgkjqalAlFw4fvTLhmXQl6zk1N/OtvRLmNI
4pGGcEIfW7+yAJ9GUtsi+yVMRrHFSG68cDD/eg4bL7N2Zv6Ol2npO/rVddYSBZaZre3TgVTN3tVY
0u2kIknjoZEmXnXy5TWcdMTL08hf0T+6HoQTUjaw0/DIzStgR56WSXJoOq1wcZ8ROAi7XjLtjOzA
HjpBMl+hmBl8fff0iL4acS2NUC37vcwpGTHctt6QhN7XL9/9bpj/aeZrp9gRxaGs08N6HPqQQaEU
I7eLV91MZowQ4eJ7CgLTCjRCUyPRY2UEnjHUsHEdwUdepG7zRJofB7ryyVicR6Y0MA5LYcr4tnIP
AnCaKM7u8vbrgTfcl349/i3tdiuquC/J7InWsVlTgP39U+PnG6PV+j7nP3b7Mjqa6ET7wyNdxBWo
UNiyZEZujxRqS9zplVERe7+SV/VC4dPJlvILy3utyO698//7FK6b+4N42uHTHgSjpKFNZwhRdZOD
g7jlLKTBaU4e7wPlR2B5Hw2za+q78MXq6Xd+eRGtXdVCEpuLwKpcGPxjXzzuSQDrbPHzWP+mUKjD
Yt91E9ToSU9eyz8I9fVkNe27fs2M//n3XV9bkk+e8j+675qWb83gnn7z5Vszun/N5Vsz17/X8m04
Hfs1G/wPnY5NBviayfq00P40Bvi7hHmOQyEKBUAT5seaBU63LSO37HPXf41oT8r9DOIeko0P2Do5
x0W5x94peil0kaqhcwEhtO8atp/fvGad4+rYyVpaqmmXyP1kQ0dRRS/sxR1fmb1uEtcMUsD2Gs7f
p5kK6V2N85xbNEK9Dg/zFeoUexFtOMgBXtPTpS08nBoIiqjlE5B0bzJBF0t21MeGqyh8Z4iOEJEM
yqMyU6act/kn8na+bjXakLBfe+1gA3/Iii4SijQ60bpxOwHyUmRZN24CxJoH6f7o4EB3VFt11Iv2
o/c88LWxhXez4ebUrP4F0ZrDZcnMqB6d1BeaabTFH2YcPRfcSv1jG9M/fm5fu2l0bw3dxvymJx7/
XxVLd2GX9Jabnj4jMqF7A577/CXSm9zrnzpxdD+ifrXnveCxnz6iqX4O/MEEhXe0gAHi1zD/HcUM
SoZuh+KgI+g2lCXtXbrKDuWW/hm4Px1JtIX36Bgorg0WZ/6K3im0Yvyf0PvGAM0s/vDvEsi/UJr4
DCb7b86nn5dT7XxKVuiiZluWU5soaS9eVyLcy9s7tFi0a5iLVHn6F3qNJG4aPj8/XNSDKWGu2+H0
vLy8wWDDGb4Rb7OPwZpVj64eiyFRTXPbuPBr59J/0sJ3vn+o/jyLtUN1jyZbsUuYxas7rzMV+kNP
mnbfNt5deEcPEb1ENJBfnf4183v3+rrHMZt9LBZQD7y/Iz8OEARfNtQeHv20o8HHxwe9hPNAfrQo
x+rJHSCfy36Wc1r0UO31dvThpT4NbrpeuxnMI/ciGmxe49XVTvS/1tU1G63aWf/DaDUarZpb8ocZ
rUZPoRZj/qaewndtQt9oGwjaGB3zmpz45F4tl/Y6vpSchZxSCH2ypTMMPFR3lRi82F5bxIMGG/1d
ylnn01vWLnfdaR3tDYrrftQz3sq2AyuFc0CA5fjajWg/LYzCTzbGQW23SeKlFRypXQOq0e4WMTcU
E88Q7e+TNEfAeTdNis7rLtrLIr0cfKu3zZFdRG7va4/h+xP084i7NVcu2Wy31jLHcMJEUtCHCyQn
krvQFJcx+cEjjb3BDhqQ+xcNShhMVvDzNyRpr1n+X0Wqn4ZQc+iSQ697sbsMgcBam+jblasb5TSd
XSw0LYzuG1yBE5rhXc0/YrAQDTdBe0VfjaDmNSVIz22jPSMY6+j4bTbWhIg3Hpx+RzyU0f1gI2YN
b/ldR+3TRdfdjt/+vl+ZzL+66po/ke9Ox3OrxVUb3h5PDlzYXpL7ItWxB1aw9yv2iyZGgMmnEGc1
oY9Pu4aJmKWgCdYKgMQlYEq092uR9ifLAUjpY/H1nfq+rft0p2pHe+mgTN1JGeaC0/pVe5h4Zbid
pDS0S/uo/ELCR7QTU02y+A0pODrte64/Oeg4RDd2B8Gd9gT00FHoxbenEX2x+Jh/fD3SxoVcO6Z/
+4XcOKW1k/QPmtImM6lVyz5nWP54M9m0W2t2PVltzfN2xxpMxHg6Cr5eNw0vXsc2/2MvfhWa+GKX
X/ERn07BTWla7eWZI4ndkrOBDWhKICaR2/Hm4ShGugt+LeNJBqTqBOUY/BrQfe3EBHIGjXh60xWH
J/frK27a03Xk7x+3p40GJ6JOIv9bOBENp9H15n2asd/gNGpcJDUbm1RrG/FmvUjaEiqxFUBevCVO
gFxq6lt9JrTEc6mI+X0LEN2FBMjWW07AIvpgGef05ssGz6RxTHVr+mcYU82+/pab6R8Sy/w/p/x4
eInXL+n/5exbmyvFsS3/Ssf9PNyQkAQoYu58AM6xnQ87nel8VH4h8ikkAQLxFL9+1nH1xE0fO+yp
W9Xd0RVZNghJ+7H22nv9C6K6v77N/3K///Vh+jbpcdI/xv99+mU/XB+8VvX0fx7+I4Q3//2s8tv0
7cE/HLpJT+F2/uXD+1/j3OBH/wZWTv/m/+8f/uvX/W+5C/2v//qPH27uptNvU9p1fypXQlHyDxty
+v3//rnrby1+7tr59Vt49AN/a10y+p9UEPQXMJZyEjOOSOZvrUv+nwln0N/BhGuBP8kY7lrn/FT/
13+k+KGUMQL6awI1y/sfGt18+iOR/qdMmRQpgf4wGrqhTvn/Fv7ub9P6t1jpf2uZ/okwPbQgmG5P
xCn9kJixTWT8d/b7x3WuMMXXrRNUWePNkh9JRPt3iRMpqJAxlGTyqZ3aN8MmX5pxfore/tvunx6b
nITieJoCqZX8vi39j8fuLA0k9jtmdzVR97EXNLmo4268+mMX/r3YB4s7xannj4HGaHov2AZNzzPP
KLs5GrpaiTJU7fyZjjz6IELkb5xuoJkmtYjv2LSmQDvJlE1F3U78QzP1I9RmhrFdcleTSV+0g8gw
p2tMJEqsq3Pjwc+x+kHuv1Dim4Dxfds2xcWofYMJ0mDAtnlHWvpWB+BipQreYdDZ6Mh2TNelvrN+
CCbnzVT3BXonqCocsZCAEKin2iKVjUZLAlO0ut7MOP8kWre6jFc3j6XQjn4z9W7u5FzHvHCjser1
Onbrh9rXCyZn1Jp8mjKN0U8TdR2w08SNCC4RIsS5SUS7vKrW1H5gjVlpTqvVGOwykRhYEFjTXuyZ
rdPLnYPUUcjaQtR6TC0vhrCNmCe0WLYXVDfqKgy9dgfaQ3k3CqqG4lsjXAO69AThoP/VNb1oZeWT
kjQDB3FZQy69HVb32u7bgLFCU40vpYnRpiRM6+2FpOlh1HJ/vrIsZrgeRBAmz2O4hQTHqIa+8sAc
O8xVhAlrwqNzhHeYnEP0S+oZZ2Sx+wfiAmVCYCg2rus99P3Hga4zV9nUznHZ7H0H7rlxTQoFu22p
D4L15mZUcYxBXzuP3stlioZcQVagvpjmKqmLmXEIYw96A8m8s8F8EWKuv7NdpUDuk3kFlZsJ+tuG
bNLHaAjN0UdZD0GkfonfL2PmT1ulUkiYjyMEVLfVX6ml9VWx0qpRBUSsHYZ7NtEgj5Xp66sm1RI6
1+m+NTmTA0TPGXXRp3GBelROWykx5WeY/CvbDqYrRBrmCgLRSkMQ3pkuf/6SPrFVkkLTVyb434Sk
Z7mmDNRlLUR9y3ZdoM7VcHWhmy06xqTFKKJe0rfPP+8svv97q7gksWAy5VASPjMK1KazaIjC5LaK
pd9bF6EAg0JwEcl+vR69Trq8UcYeslmrO8cZUIWlaTHDTMv+k2KQxEqt8B934dctr2jiwSUgZEW0
AQHML6za07qQrSPHNcNPSS66Fw53/Nh6piRLqaCCo20b4NHDDEV1aaa6vWKQIXaZKUc16tdt16DT
Zd4WafNxCtW7RrdLchCa7F1e7XuXHbRtcU9bPkJ5pKu3ti9NRa0ohn2qUYhys+K5AqhTYeDOCL17
0S/z60TxDJ0xfTWjE5F5aCDrDcKHEEKYkWibqEleCr8f2WwwxmIBrydilpLzlCAZeUe5hxx5j6W/
nSrSHayYu8vdduSFD3mvafPQP2QpfG+MoemUSKBYDz8kFN9TP297hL4hEs1lbTeoj+02daYQ4zjg
Zkbb+lPUrP867Fq/hgT1KnPLOktfCCgf++EsY/DBWZzAJUpyFk+6Zc8GzyLotA90OKgxhgb9EJ1s
ZhYD5rIcVMcewmPP34WzIu/pLsgMRwnvHdNM0HOAbeqUHdp0qg98Cb4pppYHdzRT30MbM/J9Tsxq
bSnaDJOSUpuNxWJr6fPJCv6mGTy0red4jmxpsnHHYLy6SUPupVtSiMgrccOmzmA0MyUc09WizlZv
uGCxL8a44rqE2L36vAwQsMtrEpvXTKsGgwQr2+JpM11u5swuw7EZ4bVeecf0Z1HDDEFgYTf7ISUh
QbUy1TOMqYygbrpljH9Kada5Kx5Flc6bPSX61oRZX9K24piv26j+SimqVd4a0960vZhEAYu6X4yy
43MOuRfIftaYz92/cKwfmTlAvRxxDDYYsn2Un23wVO+qkr5uDnG7yF96GszlsFP9ejN1BW097v5H
zxMU24rtTR4lsXALcZy0zUGPPQac+SzseTJIMCrFxA8QfxTDC4fplIY9uEyUxICzE5rFWZom5Myu
hi1WCVWuOTC+tbiuNb0IYx1eR9yud8+fW3pCXR89K4FwvEDwmEDG8uHFhfjv6CzikANdt/XNNmn0
eHITXG7nefrcy4XMpUbP4BvTVf0HiFVkYz7Vax3lepnj3y+8zSN7jJVTWA9E66lMYvlob5Oqjz0U
o3BX6XTVyDhcr32jcy8W+6ZXESgIxu4/t2yeCi38+DEWSXbYp0SXLFD1xnmN+dEVNONfeLMTVnX+
nWKa4t3SFB7vPmz5IyyJqKjWwQp7YJuu7MVoHb3NaEDMp8MkTF7Z0Jt8WOEfinXQFQjStGm/7pGH
eH3Uyz0pqlBRf4hFlKKFcln0O1LrPrtMhVNtPjRRM71uQhr5i+df/YnThO1NuIyht3zKnx7ucLUN
u2GrRnNcFJLLPtXDa9xh8p5Eg/vHbgA8juTUukxhIRAunj0rmcYkJpvCQNZ4HD9GxHeXhqv2W1Ca
Xmd8Ul/rZE+u+nZGD98YZ9915/ib59f7hH045Yc4RNguxJBnt2dP+baoJKlKA4+rjxvh7m5OWnMh
klGu+a6yvX4h8qKn33l2OrDoGCEyzITEvX34jQ1hg436toLCZt2Li2lsiSkbwocu7zLdfuxYO92o
qmnmshERhIrGfgA9O8GuFa5rtzhf5ZImpZoHx8q1CcMxzDG8VM90+tHs847EoSfm49K1SX98/oNR
9sTbIxFG2A3tgoTd//kfZ9sBHDhZHCh/TlWF4szu2rZIKj+v+VolZi5236drDv/Cl5JPugK7hLCF
IkFrMTiWq6g9pmRlUOyRa7y88HpnbRhwrZQgOIN5wi9lhJ83TPFeBe37BQNTI7tXr1ZQX9Dj21fr
zVqtOs4TnMZ3gneiLxeyRq/XOeMNYjFm/cVmMoNG4DXSBqLTcnyzmWVEHWMZWgwqHjPTlBGtoTym
J99fN2HUY7Hazv+KNjrBQUbMbeUU76ItKDIHTNSXYwNpBNl380cGqT9oyc01RKtI3WPSMZ6w/LUq
vdVv9Z4gSdDC2OsqadY7QDvxD95mzW/Zkxoi4YjjMbi3j7nO575l8RESqQ2guB7DwhE3i+wmULl/
qOJl+9UxvNhboWrkNUsaTTgviyHwvUoP0Fj0rIO9Ydq/43aq/tpNurwfzVCjD2AXy+VoEqSve6Xa
v3QfJT8t28ZfVHQVxk6SegRhdZ+bb/XYYExyGDu4tlSxSeeVbxsc5ikLSc4iw6KLtKq3Lwoqbu8T
Ps8vDtF7fA4T+D2CCwSIR9y3CvxxDpViggMtiUqYsfGtrlhUiKhLcluP3VVI1vh/YK7gXREly5jB
495Tcf544NQvptOhjcqlEv6DXwMv515PxzrI+Lh7EPdzFVIQpJp0/CGmdD7WdBAvuJYnbEcCg4nY
4mQ5ENU8tB2IZriJEh+VgBH4selbn/tuEVfxxnRJg/y5BV2/BxMv5MNY1y98g0fhMuCHk6PFLYNz
Y/fNnH98gqzbW2njrCr92urC0MyVVUf3H5OAeCNV4YpFen3BQuNmPLHTGSKclOFv/J8zeyl8FElY
jaislZwWiC4vqXXF3A31Vvq9QcqE1GrO8mRt1uWSmjZp85Zwf7eYtk3zbKtStKh3JHptM1Njwq5D
iFa2SbbxA9k1v4vq2Zpy2jfy3dnGkLyLwjheir2CUdu5hw1gNYjThW+t3HIe1cklPq6Oi0pI/d4O
RtVFbGQXFUObjTyXDWmRyLX70JVDbHeRDzUd76gA4JR3zQbdYhWNH92Q8V+TndrbqfHm3Wh1BVJg
ZiToRGZr6EXvXXXbuKXH5NVo338KWM+mEGK113yO6u9zw4I5ULvVrJypQSS9Ts3mirUyMVqu5r15
S1cCv5ZpO2CSJbS645Lv0WLyVO67fLWs9frVpyKKctZy8rVaM0NKHdsJoE3t1u9kqGadb8Fn70Po
tjnfRrPjEyb9/H4fqR2KjbnhvbN6knk8jPprn3BHkaL2a5fPLNFv023NSJ4Yy4Y87bW4ceM8YE4w
Ibsv1RZTDDNouhlgWZi3NAeRM8KokCmhkOZbKg7Nmpk1bzLn/VxYkUZfdKXrn4NIW1tArDu5tqHr
v4hlXVHIJW76RZat5fmcbP2lr4j4TW1Wd4XkvH0X6in52M9OvvN8Hj6MUbp+CpK1fQ41nhX0+9p2
GDEuVw512jhaTdH2kfocaGzRlbZE0hajmCKVN4C6AFdq5z/XkU8g1TdBD72Y5B6NBdNddme6ZLP5
bnoMPxfzAFLjjqir1M4RsFSNtK+SJBDUyV1rbmwqVpfzuqNXPHPO5cKesEq1rmr+9rwDfxzx0Jgn
6YkWh8iUnUfNGTpeVio7jIBfDNRu+wqVm9mFa1FzQFtyXQ/PP+/x7aVxBpNBkYcBFLwv6fxhM9ra
cT1GLRxy2yewGWx/J+Bub0dK/QvG8fHSyCnpSgDPIJIDLPjQOLZLY4XTFubJ+uyTzhp7na0RLZRf
wFzYgCH806WhvIBUHj2SqCcg0H/4PIpBBqkToyxdL5Mia333qlOqQaSTRC/ENY8xk/tSBmLGGGUL
aDqfGcFYq8g6YWQ5Vb7CNWykeNttWXS1mkAPqZ74x52r0V50q15fI6odb1c7Q0z7+SU/4QEydvq4
BEUS5Jyn6PCP3WSOi52bBTOe4y3Iy9HTFSReG40AbeppqQ50mjsMsh+CWv4Hj+Y8ZUAQGdSyzpnx
mW9oy6TH3JBg21drm8zHEdjf1TYs3au9DcNlHW32hXzoiUwu4xnwA0GAWj7KhyI/rsJtDY7UFjOM
0UYNAY5vN5vJ5SDgDGTvk5t2mWVB5aRf8H1PHGicZ6wVL4CXuPeMf3zt2CXUO+swzCRN+Q/tJ8hu
4QMXmTMJBon0Y//X89uL/OOxs0VligBJiHG4s/OwKiah1XYfqtKpxOoj9Tv5puw8Qs3S7z5cLjJs
kBATjepKuWUVPdKaiuR28axGZxR3AO5scGkR4tl925FyjUWN5ix5zMjJgHeRhg+0YVdt0awxwwR9
tdfv0sqb7928IE/wgEjfNgxuqtTZpL5oRPvusHLlUX5eN2iVOTkkX0ga71seZxs83UrMyGBbZPK2
RZQOpu7u7Gcnp3UuYQElK6J6Mhid1HMBsVrTqtdLCkTmkPAMMKvU1fSKDiyofJxVA8u8GnIZIuq2
fG9X4HQacM+PbgyVOSw6Xr+uXZKhflY1UCjH8iEHEGr4Oylj9y1NoaFwTOKZtmU0NsLnms1wb5uy
tsqHHlq2ZaKy9eNeh+Gmq+vm9AZZZQrOdjvnKoqju0baHhX3bjND0Q5ThULCXEff4EEml/d1aOt8
3PYY2gPB7lPeE59gGpCtp19uXcR7z6j5jUBWQxR1UEp90IZMplzrqv+dBV2lRTM2M7QqHFs/JJO2
0WHb+jAU60j5kLe1nbe8neoaohN9q6PCjKtXb/qVkNu2kj1GOVXzeLkCIwRUAagQ6aC3dXOxL+n4
S2o66Jy4jXzuUDIBfMkDRho5RBevqoHFMmcx622+7FWMmt3A+uHz1gzrD1gew/PUNiOmftUbKIc9
YhYkVsGjBohIw+cxBv79hNWZcZZ4t60Qh3Ztc8NCvWD0WD8mqqymHr+l1ZXnb1D/2ekVVQbzqaZK
VfGxjd2+5lw6OxzIpIC2ovyYicLFGmsWali+rm3Tdhdjqi1a9bY5/bLpKGnyRkcSPh8h+JDDszaQ
mSEdv12Y37fLZI2271r5aiuziG4/SL2JH0riNuU9j+RvBGcifZVZ5qDWms2pvmwCEcMrDZgnyhOX
ud9s37cRQERr3og4rpdC+FOk77tqgTLezsNfSzxur3tBOv221iyeC1dzMHayjv+ge9XLwgwRLJFO
NpT55OD8fBnrQUzHkAWOjphoDjRnvdih/xMWqKcJH1jJK0+wrnFVkGFDoRVyLwmNRCFUtWLKUlMv
opS26+7wJo0rY103kEmO9o1dUTJx/dobIOfHHojNP084aCwpShJI6TPC5ZmHDUb6pskiiDf4DvDI
MNHQFj3qrCpnJJirUbn6wrrxJXf7lBVk4AYAUwWOx+8bKf8wvKpJxZaFEzSFCArVujoVebrw7cJN
DpU9gWJBOiTbLWkXUefcAah/3hA/jpqIZKjO3UOciDDOsLF0ImaKRos7rUX3SiyOvlXVznMt66/P
P+mxR0dSl7IMPhXpJJWnP/9jqVM/jSrdeFbKtj4lHks3HKhe1c9I7OAY94Idl6DEC8788foQhVLJ
MKUA+0vTs/W5YXSczGlarlm1X8E1QKF72tztnhH7wqd87MLxKGBBgssM7I3zsl3YWEOGBYBVvBP3
1iYKfUwd0J5pYvYmbfFFEXgn85fRNC940ycWyRAjcUh8osKa3MPpf3xao72ixhN82mSl18SNyAdq
nn3a8UFfyMzv5z0+BBUpkmMGSgmKdydWycNtFN2iyMwnWUZTo5a/+qBJOS+TCqhRN9Ov1BuuL3SX
JtB4RJ5cIqyo1gPee6qLbO8jX7BeLa4INefjla07/0Le8cTHAOYZiwwFVEZwth++YOoc7EiWVuVq
zfo2pna/7JpoKrkcXqqvPXGkOYvjjINlg3jx/EjXRkxm2XlVpl6veRwFW1o3gyU8rNF1N8XLAX8w
vTRY5LHNoBw4NqoxHCkIauoPFxhY0uwh4rJkqHepizaLgWc3oYU2ZhzxrVBZ5K5Q7qWwsvFEblNP
dP/CWX/qIyP9QY0Jp0E+ChhRLGjp1pOqJGZof3cAU/4iIYD30KJQePuPDQcK4QxjYiTyO1zkh+v1
gP14Yh00blwYxmO9ySHkNYy1OVK+QeAhrsknMVXDC0HxE7sLeBm2KuHIKtOMP3xurwQfthBnpZfG
HaaEmN8OqU8HFEhhj9U6XehJ7/882YMfIshhT+VxMNNOsfofl3lLqigZUD+F0xQ0u0gDji1irc4d
UgRlL7AlnrBZWCHANoSsLEYQ9fBhHUmjscdFORgA64esIxm4JzzNDosKzc8QJn7FxJryPJE+0ofn
N/aJQ5Ri8A8lMM34yOdF8dQuNQUBA5qrIVMfumWcr4Duk7dRM8oXHvXEXiJNh5/jnCPbOC/P2iyz
4D+BrUP34OgbxnsocTUZ8sgWQHJ3aIlND9yML41zeLzEGMsTQI/BQCDwDQ+/7yC6JhMMZVo6svR3
Sgb3mWSZuaLVIi6f/5qn4/jQMD981NlWsnWYzBqjZqoVcvuiaU0EeAfkqxeuxeNcMUZRiZ9gD6Di
qIw+XBJgyjkmJkDnt6u7N1mWjTcdKl5vom4HuQ0ks+Pz6zpjQZ8w4JgmIPcRkqHhOz5njMzItEzs
bXOQy7CAyGJaqXsMDTEckoI7768r7dcPg6wlZOJAsry1QA0/o7jmLyoUflQuIhqZYwfMqAZhzHRQ
dl4rV/ahMVeCVijfPv/G9+PMzrcig39EKi8SqG6fWQ6kPAbJfoQe7cXrDvRS1Xys176ebgbgbCjO
VvMCWWzK5XRYEVn+ntN2SsvIt53JF9l09kLFdfqFgMADNWFnVsC+g0u/+qZHvYPZsfqwtKz+SuJx
uN3AFTK5t127HkESWj62e8bTsm15pvOYixaDULQMcd7HE4CE59f6xAEHiJ1k2COS4kicHXCatgy5
UK0PfIvRPxW32fWW2W9VxeO755/0ROQBIg+cDmqCcPDyPL4yc0jbNLLqwAAYH9d2pEfLFgyQzgy7
Bpa9v3NkWN/PSJmuuQONxQpdYdJ03aMV3VLMXDVdC85rlaKY8/y7PTYvgDpBSIS9pqAI8rOvsPdL
I3utseHUdxe+bvej7HeXQ39pv6HQX7/SYq9fOGZn/fb3F4NLeqJISIR/IEM+vImZXoLZehmVdAlc
oBhg47eaNDvGX3frRnLb0QFStNxSdmxsiNM7odT4MybzIN9Wy7g1hZcrIJQqrLzJQWdLv2SUacjL
zomSF89/o8dhC5IrmI4TiElAWInP3jalSs0OGMeYAt3gU2ib3A9bo0qyVDp7JZhZctrNDCKQnTTX
yA3lr+df4QkTiVcArgguNv5zf8L+cK1w8ZnNqAJnc6/bo++i5Zdg2f75+ac8YSBTBJ6Sy1M+ydiZ
gRzCCE7BXtUHp/ZmyJuVRofdBuggp/MUIXBAtv/8Ex9fjRPFDTMxAKWBm0POp8a0oY/d4LU4kDk4
hcy5b+7Eng5vwZCujpGr6bsa7KALEXp/JQG4YQ6FEgQlY5v6D2utyJtp1/ZCU9Sxnn+3R9se47Ki
Vg7vdwpYY/Zw2wczk2XwiThk+wjoaEbs/2VHV6k6kJEN9MJtQ1YXCDTU7y3ia1XGbQL+yvMv8eh+
4iVAFY4zgrAKDblnIWRQE3R73IIewq3DHPu23a9ApwZZZ4qqvF2CfaXMYg7PP5Q9sXSGKiJuJkNm
jWrqw6VPsVojp011mEc+AkfjfB+OiFu7PY/ZYt1BdolhR9VU7H1sq/oX2Jbjj6Ru1+/rWPVA21g2
/A7bPsC8s0hWuc4yAF57aKpvsSM9AbdtTzAZY2rW3+kqAdPFvPHZUZlquV0X7m8RxGpQxU1Y67Jr
wWwuEtjoi0xvps2bjW3fRWIcOYyTou+ahTTQMyKr2q8WbtK44CqInNpEdAXDe9bvECkv4lWTVix5
IX55Yo8k4+AE4RaeQtLzPeLRMvTM+4NOTV92ofU3U8LUkXPyGvkbxPJgk146GI8sAgIZYM+U4b/0
5F0eblEYNxEG12MuOq3HSwfUeM37LQWv5Pmz8LiscoqY4kQiV8Tf8GEPHzSvSd/3dMfqMkbfzqi7
FNEm1AU3nh+GrBtKI8dwKWuPhgIxbwVwPfrp+Zd46gsjAAa+jxsAI3i2WFDE2JCl3B88JZgboXU4
wB5ApSGM7GATPlyCUly3Lyz9UYqBm0dQmgNmANOP+sHDlVPwhEDa3MbD1o3sqtvRjNKSSF8lddUc
arQvXAQ/fvPdSF790+WeeGUgbKAKKdFnc+Ye62iIu9nS8QD6t/wrRjWpsHMY0F0uTbuX1RhjTjo1
EX/BLz+y/1jw6UDBIOMveY4K+N20qagGULGpt9eblPJiYZZcLVNLX6+tmb8/v87HbMnTAxF/4PMm
wH/O2RKeR9WELrrxoKUlENw2LYSBW1MNJ9JE9jtV6MJIjG/TYqJsgORxOoXrYd1QndexJy/11N9T
+h+Ev6f3SYCAEeB8TCSnc/iHm3VRWm/wKeMhCsF1uvSVZ+j5HNpZlcxEpsnr3YNBM6GLRB7W2pz4
2F3LMQqoHaqhSIEMvSbeLc2rbGDMHtCjMq55Cu8AReolaaIclpP2F75ZUc2Oo73+tTfgE70C2dvc
rIgUv0YcVH+E2HEE7KnxGKqkgOaWw0YQDlun+f5mnHfzV4T5O02+6nSBhkA1jh9tvIY0N5zgpZpZ
Jzf13FR3ODbsC2ObnXKxDvUnEtmtz5txXyjKA9SJYlME4uUOFMOLXg31F3RciOt9bQNE3FG+upQ7
YRYUXfA1D2jJYFUphsZtPysPjPCwgsp7EaM20aHdcaeo+hk7SH3n5YhRBI0eaNHptYaCuGZhuEJ0
rI5Uj1t7xZAefOxWCvwfTUA7u0RXAchBC5uG+MIuc3qJgi6BhrFow+8gvR8OfNCgzz1/CE+X6XzP
E6QAMODABsHZebjnvUI1adW9O/goLJcgLaUF4Wa/FEDrX/CrwAYePwwIH4B6pJ8oiJEzxzr0jhuh
4vZgkTNOX5aId381WUcpigsnrly0Rul3pKgVeoM2vf2F6IjFH7oxaqAO0zfkhxHjtoDv2DgMpNoX
/5vGUwWNdRLt4fVcqemjBaCaXvkTN/FVE5EtfrN2XQsyuTe9QxdQutzJyTta+gTzI0pDdgJHOdnu
g2kIwxSLAQylfNuQlpYLGHkfMel0PTXc8ZC98z0o74dNJKwtKxB+fDkQhjadOUX3zjKjk75YCBqw
CunqZsxR3AMBiq+zEG+Er/1wiYRX3mydHX42uts3sPFni5EioDve0hAIdCKaWKlinTjoh0LO0QcH
S0AOqardG9Q5Fdh9gxyHV+mwt1PBGsBLxYZzJwolWvfVRhNYZvOUYMRu1tZzUog1SS+lG9VytBsq
0bA5AvMZwAJfig4sQ1541FsxcatBplQmLfLCYzW3cG77PqQAh7u1u9RtouICjT/0p07rof3C1cJE
uU0EsDDgZHKVLMkMUs8mTJ+DqggyjI3q6CfCmR6670Gpt0szZZ/XCUgVfifV/Jpz7G7BwcKZ84iL
UN0GNfQYDTzZlBbgOEx/gX/PF9RwmP41xnbIPmy2mjBDLZgxAZVnrTBpY/YcvVWog4lXPVsrWTQK
b3T09VhB50dNa3OHoz3aG79M622jUtocQoX2hnIyckeRcOv5cTR6XcpAx2h9K6mynzamNKRY5q4X
ZRIloUxX3/ECMeC4FqTiC2a9WaBzOW0S4OZSRGbPAwmjuRirdqmLqg8VQkf8JTAqFaWoC9nbHb11
mByGydaa+9+oOZrsiDbMATPiGiG+abvJDcg3RYmzqtl+rap0fz8OhHzxIHGMBV+U0eAdSf1FRM6o
UmzjeGfphuYiame81Fih1lSg5y1cg96ivifonlC5nKsWAMy4qJ8qXYxEqQr0q9yhlUrmPKGTux1V
45tbNid7nAuzgEs9ectK06zhy6xncfe82XnCEpwaXNDeAloMYuz4odlhg4cniEdMn6bJ+n6VVX0V
qu5nhoa7W2AIL3GMnohlTlDeqUiIUg+c7cPHKTF0oakZtN+q2KocVQ7kcls0WOAPdj6AVDMc0e/Z
XHVgrN08v9TH0ZsAWCPBikxPQOb5RKEQTxvBuWkPe9fVALrqvTjxAi67IQbzaNriL41h+wvB2xPf
F3kyUGi8OsKZ8yH5YkAesgybO0RZC96d68XBgkF5zAD3fKqHVVz840XieYjD0WoBd3I+OHae+TZ3
Cm6k69R+0ScMOU8S5gMz43SVVksCcK99iXvzVADFBGqEJxgLIds5OT+ixJP/y9l5NMmpNGv4FxGB
N1voZnqsRmbkNoQsvvCm+PX3Ye5GTU80cb7Q4ix0QtVAVVZmviaNng6R0iu9cyS3m/5Ks0Gk5uST
kkOPE/mdrBc6OjDM++LFdRLRnOB92V+73Jza/+GtUym4FFNQcCnqz7dZp5a2kHbaHh3FSz43Swfj
A/bvAcU91sbVvHeK3ri81xYSOnHASyCzzbbOu1EomWMOR72usg9NAyEC8o33AOMm3fnAl91ckLkV
ZgdsIO1Gun3+bGmdOJMxZNOR8tU4wUoobmv+30NEGn8crRLH/yZVwr7PNPCIuDgYhQaBsrMYvpg5
OX5WwpZhY+uT4TeOWx9s2ZahqveWe7i+F9+o2ayV+QyrSHfAYV71Ff/ksYOt0u8czPGYdF3xGR1d
/A6Nnvxk1uni+MoUT98aJOTHRDGsjx4g6Ckfon7vhV12ESyX9/RKg15HJWw2AxJ+zxZOOsJMKvL8
xuztuPxUxtASjgUcz+7Q5LL5mGjdYB/GNNNUVNt5+TIYi/Yl5tpcRdJl/TRB2P6V1al6t2Tm5MD0
L2hOVVM1foERHX00I23ZCc5vRCwo7FQCUNlpAG0bYVUap8Lulv5YebNzP8BkPfZjOt6rtaiPGZz+
u2XJy53scC0nN4korWGqIepsC1Bp87qUGHqk2wNmOW7WHXRLtJ+rOjZ2W27rmbhYhyY/Bb3hGVT3
5/sY3kSGtcNK7aoGQ4bZ7IpvbafHT243mfBsHdmeyqbuwyIxmzpcE/SHSIvE//COQYPhMREzXeC0
85/hlZS4llszJM2D2mBOqnbfLkl7oEOZPYhu+a1xc+/k+peXAsUd8DqtLbondPfO14Sk4XlxwZqp
yIrbYkjkzxS5shtQ7SXHIomMHQ/KNwI0dS1hF9kwXUTV3QSNrLDtoVQXrvk5LbSDKRtc7pKlGg68
0uRZS1wYb0uuQ9GreiulI2Ym2lNDp/m7kg/an/8cGBBoUHJzI64q5m1goItQRo3EXd6NkwQZGSHC
mPrypEwuBK0OmwAh1PExy9VVXOuliJfM+Nv1H3Gpc0dpSiqikg0Ar3lbZovnjW3H3MTpOGhGpx3r
BYJ/oJfCu5eenU/IoxR+iIvOWaF0btv3zSJl6VfSNd87saVLX+/jMfLVtm2/RfbcFMdMq5X5MNO3
+CaVCGG8PebtbZ4OxXQa25y5KbmZ6Hs2Hpc4BjEWWM+j1w4wgKLqfD+NNCLSeGymI4KjEpR/6U6l
CzhHfmXw7qQ2E2Lb7Dana3mslFQz4C7CxffRS9HrVLHTqPu0unW6urxLE7U+qqNRn66/78swbMN1
WBHINayYW/ii7mf8PMphPlrk7kA8BSJ5UUFtgzb7AaXA/DyKQb0t4T8e9TFrd875m8vTGlR1h/6d
Zm/OHH2ybIYSJo92MvazP2ZGO/vSGZzooXQqxQ26FmgbjmthTb4wZ9ig0E8jZScJfQVbz8OeTRYK
0qeSLjATdpNwL5Zb0OyD2cItVLuPnViy5CHVhkF7BxsVGVIMOvYc0cz9VitJojxZ+jRWZC6ld+eJ
XuQnOzEMLBmqaZB+brqYQhTaggFLI5s59UeNqtb3FOG1wQzEqt8aEQQE1IeJ0aD7TpUfwshoaQu1
ISOdhVlCt40qGtvapCC6LnPX9Isx4SvMAyxf2VrJfTwVA5NrU1Tmhyxu4pO+OF0UignLjcDx4uy2
LURGczZRI8ym82Tp7sbe7n64/Vx/bqPR/BDbSZ6/TNhl3jaUBxhNS9JiVy/M+ka6nvngjLbwAvra
6g5x7jI7g1+DHkml9IAksc2YRtnTwRpNDrot0wdhUroVVccm1ysRXt/kr/XS5vOSCQOUrKQeLpX1
dv0n5Zm8xVNHLNuONLMbEy9pjVL0UEPZYhRuZurtMaG7UT5pStxQgMf47CB6nBfnl9a1jXor7KFL
PrEVgSyu/7Q3Lh0wQ4RZpI20rrdtZOiJQ9N1en8cllT5ZiWROKBKaH5OY/cFo5jlcH25N/JUB1DN
XCluNK0xYDl/E2MTqUMv1h5TbKBJ9tFPsmGjSXUYQhKPxRA6hVoZd1Hf1+XB4z5oD2NZFVo4T91Y
Hj0kImNQjiNM2GqykabXi4FULG+78XmM5uh5hPFt7vzsy73ioJbjrgQKpN9ubtpwjpdONnpNJqC6
EXhR1g9jOLTTdF93SWT/98VYiqCkw8pwSUDOX1HH3RJLfcEmSGucO2+R7dF1yuo+BlbbWeqNXJxL
jiR4DYC0/exNWue1VG4osZZjZSXjw6Jp9ReFLnRoFnZc+z3LnibSzJBLM0bxmiYvkCX3/NovE1qa
9ZClVsidSsld//6f0+FEng4y7i1Hi+z6FyQS59PsVdh4tEntHBXYuQw0iazK2bl7NnZ0IP0GnU6o
NrDgkHOjmDhfOMHtaIwaXDHaGWXZ3RCr6lPbLXn+aJWzWodJ29UZvr9j9i1LRuObGEX2ydJyZDpq
Mbl/AHiT5zonlQutHGCYOx4+pp8NdTP7RZt2gz86UkJXjwjkCvJuhMlNF0dYgci+9uVSWgz9rUzY
6XY0WL9MpXe/Vq2Mh0MN8265S0t1/tDOqcrAenuo4efwy/7YdO4ZOh2Nw+jTnIzz265zkpedo3qR
irPloZ+s9TIiC3uLNyC6mhHIueZxTCha29jTV++putXuuyxJo6NRSnFSXWRg2mTWd1k6qMk9nsj1
1+s/5GJ78JX4QMDwCMIdb3v4YGAmph6ny3FtC+Y47pT1bdt3WnXMp0Fz/H5SGBY8KviaXF943fxn
UZuF4YfrKJF5E5yD8+0hhRVRuZvqcdanRNzNkd5yraGcgdQ/WPlLndhZjDOIq01QzGe589wXQYfl
objBzAS/tSjvz5fPY2TpSd5ReBYFF65rzYgSM4bAuXTC/vOT0gDjrHMY0PldSHTNGGKUaJdj7NKB
9JMWLNyP7Xk6Ju1kP0iTqkR6qFi8JIpvrq+9mWr0egqh3WKjhycTvaItxpGmKgVdXGtHnJMQliIO
qWjOe0XzUEWacA8z8LE4KG5knYp0LJXAnATNWwxwsuTERWPRSC5Vdb4doxjpnCoXeaDBr2fHZDaj
0cdrzvyo8PPdg8QCrsf9JovC0tEq9dCrlS6PbjXpdbD0Vf1u0aX1PRUJQv1ca+K/dTTmXtDwXuB/
tGW3d8je+MimCctEXTm4Og3I849sTVptDJGlHT13mOo7VdEwGTecpH0akhhkA0usKg4jy1l+jsJb
sHZCOD8FnurM9bFtpHNTdq0Zr5Ky5TSTn0ZBKwo6W9c/0htncKXOqhDKPceFO3j+MxHKC+ZTr2BB
l2AWgPvAsnrkuO78SHPWnm5iJHSJ7+pLlO6cwsvkiWNvM8gSfyta0ra6yY2n2RFE6V7HtUYoSyBl
6r6MYy//DtpAXMxTeuCuSfMeipDzRDO3qwNrtPNvJiqoALlvunNaLm9NfhFETRrWGE2yYzeBwTXi
KnNVdqwBmPihEqO8Xbgp9IMjMu9E4Vjd9WQMh0XU+XtvXPTD0pHl7XyTS3oSxFfULfAh1yajtWUZ
a6hkeRlSPeaQfJW7WsV2MYBCNdYHkPToV+3gQhKYFlT9UbRWfkp6GKi+ivCw8pUo6Z8JaThCGA3a
8aAFHzZ3fuJFdmlQ2+G6aRiIG5yLxr4+2KlbVo551PDqfKqQ5AQcW+3D0CzipSjq4uf1bfrGelgs
OmQ0ZGkkmJvThAB/gNU5Gke3MSPmsZlddJ8pSv7NicdE+o6gu7XziJeXBLRdGlbrdzBgXOjnJ2Oq
rDSJ59w8toMWBV3npbmvljn2doZErJFlEjAyi5bQRdOw/NeWEQGTrwIRZK3v7S2O0ORDbbmpZR7r
Aalkjwj+R0cNXZBZFCpTPlN9MXY2/2XAQghPUwHExEGDfpHAL95kmE1sHWdArzs0SYM4VEWr3Ld2
auY7hdMb35MWp7U6Q660h1e16z+ZYV7pAPNzyWLuQF+6qxRMBYv4Uablbwgh9Q5tf7ucw8tc+29c
gu7qJbV+63+W85x41oa0icPMMnCcxAfyDkWI7A7aFFl3Cay2vd2zjauvK2JdhyZhveJxpT1bUVQx
0dNSlSMh235AHd/jRNBU71UcX5Cl61XQucMeZZROO//sv5nNuqwNwA8wg5UjhPPzZUddRM6cxe4R
90z9iSzWq8Nibuav2gAJzq+93vhtqpGCd1Vd0ZzB4U+784CBe7+LIm8Vw2jqM34fCPlGuzNUQO0q
vxV6lrzHkHemjBeGVQeyk/GHJjHERxt+ALacaj78nvBAnMKoilcJqUg6HI/V4Us59zjnqtZiOz6x
c2CaltKpBRTGFEFIRRfyaXGr5s9SFo7w4yFxwgmOiXrXZfNwp4vGwaRiTJPvSQqhAPC0Hhnu01VO
HXhyokdfKS2pg9vFme8yim6EEGKhwHCVbvwRQ+hvV8A8Hg9rtsE/Be39D7tkiIJyIbkO0groXVaI
zoLE7Ks/edLCWsmIokxcjOScHfMk48HbVonMAzwl5dkD+E2OkXSyB2mNMdOxUtHfeirf+pjlpofv
kmJkvygQ8MoQbLTInz27fYnI+qpj1OiYlWqW1AYfeJu+3TQY+aOipkg70P0miHgLHTFu2pWwCTut
jXUcfZRuecL9J2O+r96MVAmmobR+TKvyoeXv3kdljJOsp48K836FWLO9Mm0kBVZjvF8myAnhWNXj
H7tzScbmzOy+VuCxf/qxonqh6HXhs/Vx9VUvW4kF6iSbe1SVUXGAqzLh4pJpyV+KCk0cstmu9WAY
Zk9CKY8wk5OludQ4k0S4IWUQCb44g6rFp0yo2SnSnQlvTA0Wm0+WUcMgbdXVes7E2zWwqqoXAbf8
LH3w2eQOZCQ2WA3I0MfWRbE+SxBxyB4j2Axa31lgVRx7YIuZPvTxrTFodozzltI60JzG2Qnw2pW/
FzVClz6hZ2fIRJkWjwNUbSzEhuVvFkXWbxeSSBEgoaDlhqB+PhAZx+SBLm7+PbNyTq5WTrYMBopj
29fxyPhVSexDj1IfnYem8rKfvDh0x5aSEpevX3cXLV5M/OiauiDJ6CG4hDatgmEFMLLJK0PE+jNE
GWl38FiTkWolHfXaowsdkcRT+9Z/sWqbE64iWf5C8BE7B7Obyue0wV78IOvKPdX1Sk1NXHfBUmQU
urLzay9jHZw1auG1mKLe34LQVs5kayOq6xAAUAuqBo5uCiX0x1CkX8bE/MpDqp+uv6BXVdd5oCOM
4/eEIwI9Jwqc80BXudgVDHVbh6o94AljVFF1mvNGrY511lGkt4lmi0Cn1CuPpiJGeGhKOcuD0PvO
CjqpM0QXj+DiE1wTgfvY1NvRO7sZ7ZspmgmPLsgufECncF9SOMLlwZ61pqbOsEEQXahozykM8f7R
kN4CjjFX7aHD/GT5MFSJkb7TE0Oi8DEd2KJJisSmVGYc2NQox/7EjP/EQ2x9saDmpMjxvFne5XpR
/1iAo7BdjXs69I7b09hVxwT8xs1i8ZQqc/+zXMZYCWks0OhXM63/BBHcLG4Er/iDXaz9Ck/Ly+42
6oTzhct+Gu8sCE54UgC/fhumkQ6ak03po2fCauQ4luJvmyQqjWRsnHHAjaU4dI2o6Bui9LkpIQ4p
8MOWhC6eUwxVUDSQewJO8fi1nrV5OiRGPrS3WmsPCXz4AkuHuPGKl37BIeNmgkTW+L0WlXs1/OWm
s4HxVJpSaIhX363zDWBJU4oJpHZFCtVw0bAKqjogcavX86DFW+mmmM32P+ZIXK+8hhUrXeFlqAbn
i5odsjQdL8BQNar6xu1AFlypSMQA6vzt+g5fN/D5Bsejkg4uiCGZCy6450u1cZwXcaJC425aBcDG
tMYHpbabp+vLXL5GE1gSl13EdmuzbpNYu4BFi130cWjAYtCOSpxH72A8OE1gF3BnRua9vWs1e49C
8kaegoSfGoKiE7r/tuzEv0YBu0mTsB9jcVTjRTvhMmU80YjpnvQosfYi6gXJlk+Htb7jWlBswSG3
GjPHaKSITSOC3qo73c9hmftvdN/q9uilSubdu02cnEpD4MfXYvrwFc8cZOGqhmNH0DdRVHx2OhtC
Ywl485QLpKUnC78TRn5F2CMc9LhT6qDrNe1F80q9DzrwxF8phIsqFPUM7UlCQcC8KkW470cp7r++
FLlxr3A0Rh//avmO9rDZ+l6kGyJ0paU+JHk9rrYohdn7ClotBd5jKUJy/4URp2U0VnAYYbBx/aqa
HRhZYbwMik7FjLR8+GLncsapvFEc5QCWWAMYqmPfAwPGuX4ssFdndpSs64+DJZfhZsYqbAmR3Wt4
5sha+1lXTpvgaKSTJWUyc6AYRkbaHXDE1CYKIOGQCsR4trQ5XDY/7xK8wutKF0+RFs/jQSWM4N8h
yiU7An1M8oYL0/vdeiAj/mKBggRL7OW/pFqIx6L21OF0fXNfCAu5Rl9tIrhJ6cVQqp4fIqex5khT
xzxcjES3AiIGgwJcW8GX38KWpLAKPWixww+HpNJuu2VQAm/IoykoKhc7WLudVAZrNWn/RwhDoi2u
J8zo6TuUfSo/GpHp3HtuK2lFqVV6mOXi+l4bGwFuUyJobXN+wgJSyAPm86h1qiG8/nyvjJDzIMEt
CKYAsQbIizrx/PnacjHcfvSy0Mh0TAXzWDeoMFSz8yO7gTw5zg2jZfHfOhEvDd3XZtt6qaDAihs9
sWcjaCD9f+8Lhjw8jEarl0/zeiXA2iLNpyIbK+sRTWjeBmw8ch1DYmvs6wzEm0K+10g6rUaieueN
cf/IeAQ5HdzayBj1NePJzrlWnD99WyjPpdfavw27xJvy+iu4DCS4iuKuQ5CkXeJue0gzsk5HmDIP
rbkSd3LB2i2L6SAL1fZu6OvFOzfAZVhmvVXhjmIBkcS2rTdORTuOdZOHepkkGq5GmugevaJYbq4/
17YaZ+cSFmlRsxgdoK1ftaXFEx71VhaOuCc9Zk5b4Szadu9kq8vDf14KdNpYGSMgRYhFzzcR1Fba
c9ZchB0kzhvMFWG8d7b7TB9G2ZGYXLSEeSxkF2sjh54/gPjmuon0GFGqm6ZhZCZDfS8GO7mLQf+9
p2mcwV1sYiqFRQ/f3s0GmyquSGtcjlRLos9c7OzkcQcWT1HmLgghrd549vJiIAoPUOEO7JQ2uev7
psWFQNHiW9Merb+j7g0I+LQBDyD6OMPnxjJXYWu5gOxIAGlmxFpd+yKrzrARedH4fIg6e3cqxuVe
tTk4r6AsbE0AwPMX3SgVfNu6L0Pc9WcRjJM3eB8jR1HulaKlAlfccbJ2Pu5rxX8eIlayCHxfkEDY
IlvCU1oWmtpNkwgzJfc8v+st/abLOuu+HBT1Dmm0dSoZ/+NjKzb8MZVYyqB10zbwDGGdPHzcfMZZ
Vo+tWPQBx93VOdwrC5jRmjoIX++MeCdoX2YkCF6xUCW9c0gNtjlWwvAPexndIuTbMWO6N7CM6sWh
biwgYact73sn6XcC6eVp8zCHWIdHaOufbQUT1W5ekuK2ITqMNvOxK7RehFPACKuBwq4ft/XOOf8g
CCoRHcEEcwnaW3NCE80gtkFdFS5L7R3JKI9eVYSI9i2yrdJ7qmJVBkgx1J2E8uIZwYF5MkYqWBq5
1dbSQdpErXqemrCV7gv9hYyuvpmboRyN5sP1R7zY6CwF2ms5Nm7lBNrNKVfcGZnYrNUhTmr5H6Ps
zBuaSeVPsH+6M0687PHdtogmtC5s5cCZdNwqPArD85NlEpLdtqvqsMf982MSld1KRUYQWHfNdFNa
2uq2k/T8PRfGHZCjCDFPc3ei2wV8wM+wSKGZoAHRjAJ+A6aUxVjjTJC0YZKlyq9MG90AzoV9lBYC
L3pkk3lvVplioCB0C39QoUNJV9Q7R/7y7YP0cW6g/rmgCFt6mATsURdrGUK10OTj0HrLgZfn3mpF
PKn8CsyZdy7hiy3NdqYoWJ0buBHZ3OevXxtRxURp2oURY5tOhU5jE7FMdlPG8/JoeSXzVQa8rYHo
ih1zjctNjWsRQCpUH3oAsI/PVx4Hw2wXnLLC1B5yDYWcPtxVFsU1CVAW7TzmRWTiMVd/eM4OX5q2
7vlinFlFoh/uQrczjB/QC7RT16nVoTH16eChyLydkUbvLPrmE0LkxOoOgg2Z3vmi7WgAkTMbK3Rp
4BxUHTV+U3v6qajzfie3eWspbicPrIT2Ijzd86VEjvdjrHtdaKiJ7Q/D+APrvfGL2Tnx838NEHSo
Hdy3sJkkedt6oiBDKcp60kkiE8W5k9Pcv0f3/jPJEreHpUfj4/p6lxsUbtJ6CRJxDVxKNwEJfbCC
hrOH2qBMxS8nypPAWSLX9l0L6NfX59JoUaa1+MhLy/14ffHL84iQF+GbStKz+tZt8qsk67wexiEp
qla4NwnH/jN+9OWdQqR4RhL5PyzHqdeQ0q7Ery33hUKIMVtaWYRLt5iP5tJJf27ArqzYyb9NeAsc
rz/e5amgHcBnhAT3mrJuds2a0Y1JbfN4HTobe7DnO1UM0aEZhtrXOk25F7OxR6VaP9jZJYoxHoXP
Sh6BCIC06HyrlmQfM7RD7s1B2mFczqUvJwXRbNvUAd04izoOiLQzq+LBrsd455kvTwrLs5lAB1cX
ue08tdqRnlubXQE7SM/fKbWLJwgb7OABouxE87deL6YlFHk2NTrUuvMnjVtHn+jbFeE0a+ODyKm/
oqLETzUp3Z+4JU0QKXcNlC+geQh8kAFIv8BbwcO3zC1IOM6iLFYR2vFUvY9Xz+ybpQQFgQyl31qL
wTwFTEsBMHAUe0yLbPDr0rN+uow5Cha8yn9c32SXBxguG83e1TwODcE6GvJfAA86VywG7D9Dr1Sr
ZyERnw4GJYFmlphRuV1ydDpDOXhV6/7nT702EXDJRrPAFvc22ztRhHAlo0BCtc7zz2NHR9fSq+E2
Td29iUEXtH0MyfjIkILA8l/31flTWj0z+igoHUZOOd7JwsDnCexoeV6Nuk/FaBmtn1WDG06ZgUjE
ipA55VrxuRDqHn3lImbxS9gD3mqRQlKzvdGx/3Hq0hod2OJwcSp9/gTKnb6XXcz8qtK0dq7xi8/r
IWBbdYlQUMgXt7yLIhPGFBv2zIy4ufkAQ+NBjpr5NZ/y8oQrQfRsVkP7c3B05XR9X10+J/xiWig6
9RgorbX+sH+AYV42c5KyRQ2bobKgv1EImdg5v3Py+Ecu9D2W7FvLaTAYSFkIXxyx8+VS7F71Kqu1
sMdFzq9QHd8wngNYagLkGYda+XX98S4zUrqZCIi5CbBDh4O1iZOpJ1RpK4sWqjRgnk1vyt4NsZ3e
VAn5sC+LsfEjz6ZOzvLyq0zKOehUE7e+6z/jQnuxjoEy4TLA31gLkG24jmvFKpnLqIYdswbFS4cD
tP2k1pn2FVkIFDRvspLpQMXVmxgxCzdkMpOsHwACe/Lkwlg+6w6H/thEhrb4SqNOVsDUmAbCtURw
43eisftAYM5b4vscMWpKxEi1mLSQ4f1+/WEu9yoNYugPKABXCGrrl4kHTF9Y3aSFFfxyCWvJcV4k
FK93uWJHJ0MpsmOKsdahsOc9VsiaKfx76zFZBNU5OTZwANyUre6whzEwMK1qCfLJ0IO4cu27rB6r
HbLE9sZZV1nN4/hisJAuPhaDn3SzTdQlEJq+/Mqc9LuY7eKpTz3lkWYzYG3S7nn/XFw4/78oaCda
KLS6W//6yTWRIIzmEsTk8Q04BKzcKnKbw2zG+ietxTGtqFFABpDC0o9VD1d58aR4MpkgfNOmY7MT
GN58CSRPZN7cubhEnZ9Uc7bzhBkiKjwJQZx1Xufh8r4kPAkXW4lyNG4aSCw7J+W1f7j5xKB02LyT
rVLLvlo5/BOQrDJqKxH1S6AwV9KPjNK7Udrc+yTMKv6dNVA2shpzg25U5xuUvgIAsIlvC536EtMh
+QTlqwm9COaw6YjyhG8izKyyL77OMQM04sJNdu7Hi7lTfDnYcpxwwjLX83ZaWFZ1My7v8PVas3ce
bAMwPMadD680JUZkYrcO+ovCU7FlSKawNXP7wDhX5+jomfIJ8iQJTZ/tNRov5Ajrr1o5hTDoCDsE
wPPvpykVTaNYX2mC/fRdL7qRGSxy9D5PS+XeVWmkqAesV7X4kCgDrUQTZxfFL2t1uJ3pewKpUKgz
bklV1HcKBoOfazs1nmkNpqMvLOge4fWoss0o19/L0abKo3wmd98E6hGqj+jHXEKjS7tnHL/Tu4Hp
KIfBtveS14tL4XUtFFk4AaxihO2ksKmwydIKqCH47vWfdMURnxQF8lVcjMPPJlZNH2pWxvau06NU
nC5cBnvPEHd7E66/gUJzpSmtKcZWOGPHHYGrx323MpbfipYC+LXMRg5auL/fLJGre9t07UFsDtaa
VdH6Wu8gNAHnG6KlckbyTOw0lgF4v5NJoNBWOIF7MqmLMUUMT6hy55Yjp9+UEG79fJ5l49dGNL2/
/q3fePbV52wVxUG2u8gCRg+rySpulqAEeOGJ++UQZ6a4U9VOYmq5GDslxKvIbPvsGmgFhTZaCHDQ
82dXMBGLWG8JekyObvUJTvWTVc0deD9C0MF3uwiWYaF0JPiDGDI7iKGu/xgsZIS+yVQj7K6MrMVo
JFLkzzFT8EMRQ4K5qGMsys1MuFFuMARpvzMA23wfF3PJponr/taye2vaCc1vvT54g2xeGpnE5k0S
FcvOs3ACkjArhOJ3k50/Sdfp/AkOfLDkkfkfIXK2KkwDEHK0jGRQ2xyxGRjFg0O5DBon/zF4kxoy
1dKCCNGUmO8VBImiWW6vb5GLcED/hXTUBrUk+8Yf6vyLNUsMLwybHmYJmu79uJQoAN08xlFG35vE
enHTrUutTWELVIZ6b5MCN/EyLZHispTeKQ/M7ZiwIxcS4ZplY7JW2cel6vqdd/rm81FMre6L6+yy
9e//ueYihkebRu6JA0SW5gfQdHLoWhV73NXq/PqrvEiaeD6M8la2KRx3PuP5Um3G9p9xxzo4lV19
zfCZDewUUtzezf3mOlD+8YXmbANfnK9TM9kH81y0m2UULXc0Q+i7eLzYQ76k0ScjykWAC0r93R7L
8V2iSZhrjEcLhF3ijxL1jvWrb0YzzHFm2XkDFweGIezooWAy0z/gqt7kMq3eTHqErzzdQ8P7SNE3
H5G6SKSeEqs1nI522vFvfFyIxK7NQCATXHGr6xkZvmSnFUSipnIcHIE0eGjM4Anixdv7uG89Gpv2
9fE4otuonqeZhDTFOWEeN2T0DM5mFyd10FddcVNLTdl5lW89GvX5av6BlB1y+/lH1iM1Lyx0C4cB
WPJjUjK1Tjh1cz847l7jd9vi4mqwMFnhmeDYgwFvmuouAL1qYqFyQIaEGeqEcTyu47Pxk8NiPHRM
YXnCxWpUwkaxsqOa9/3h+sHZFjrrD+AxCXlAh5D7NoGh6tXIiQRj0W2nmR/hdSjvRFs2p3Vo59Mi
5/RuwtYtAQ6cy/D60pfp27o2KfDahuI4bY2DqGWrXrPRrE5ZX1VH2xyy8Qa9BsOyybyjU6NSe93R
iQDYTfB5cm4is5wYswz91vybL6IJHQ3X/cdmKcyXRtKa9btFSb7HWC7iY4rkZudWeiOMnv3izeeK
S6HELbX9gaEy3UfHluMt2rIM1asJYRCL6Y+jSWp+/T29tShAEweNkoFNuR6Pf8Ko7TDvilq4Ooxe
lP6VbYv3lpbjt1N20zv4PEMYw1g4Xl/0Qp6ybgy2JbAyQRWZzCae4OZAK1Apq0PSaF7yLfUwZA3U
ro+ye0vgCQoXFTLXoW5H87ZIuvx7t1h9ekTkPs/PE375GEv2DTP8DCngmbuIwz5e/4lvbV3eB6kO
1T+ndPMxqiKD1ZaQ34xT6YRM7puP7ojfoAb8/XccoMarjVmGbl3sjeF9KyBBjFhdHFcrImtzC2hZ
qpqFLGomgxk9/oUqLjN8COuzSyecWbDNj//8pOsAdb6/i7PKBU+kYZBXkUCGPnR5ox8618yYH1hF
AeM31WM5J78r1ci+4sa4NyHgjQcF0cDlhzbE6jOyiYR47KSZRTP2UMbM2NPMvrwdinw46Ipi3sSa
uWec/sb1anOTr+kCehz+nG/1yTGbqIpiXiwJnx4OriWSW/xWdr1T1i90liwjmCQ9pwAHooJYulmo
xh4mcidQ2chYma6LzOybcYi6h6ntJnxrZuWmUeo8iBIAVX8SQ/9ozwPafxGXtk+nIvEnTc/eX//O
b5x0CBFrich/2NKb8iWTHpZ6g4atIeT/p0Hv80CBGnsSbdR9gOdrPLRZ9XJ9zbdeOdkACq4VZuG6
27zyJS90wSwUZtp24lDEhf3oKEmz00+72EiQuKlEMSpYAwoV8PkqWW1qU4lVaTDEWfakaYcMr6hs
pSTrozbsBIY3FsN+Bm8/+JB84tcO/D8BM81oCyogO3xWkQbQwhkvG1VIUedBvRugJ+3coW+tRwRa
7f4RdNFVO384p9Y7XR0dN6gY1A6PdPRuwEXtR9UVTdCk0y7j8WL3QqxalXlsYLj48J3OF1wAKBx9
1llQV5DzKEXi/IJoMsfHjmGyjCKe2io5WEuNe7MeYw+WoMLQAw2dgXekH01/qdJb46gwmBYKMLEs
tNIhESFTXZO/M5ROj1lkcXNsDEyt/Tqt84cpTevxhumonecrsVPvuWxc7H2eiUIIUxA415q5RQcM
TPiFqEs3cC0F8ZsOZR+7HpSGRyFr/UbD1jI0rF1vvYtcj2VJfuhQADkRIDcRrjAG21UGOByaNDoY
kLPNSLNeGNAp9MnbKfguztq6GJZ6FvkHfOFteCulioG4xWLmOrns5GYOMyw6Mcd7ztpvLYQdCA1G
Ropxj28u71qheG+U0gtGAc/V7O3pQ1VZ5efroeOtfQ+Ssw6HJo7yGs+34WRXhlpICZFYd/oP2sQc
tmooqmDBUO22b/C+ur7eG98KsSQKP7rHxKptvdwmw4j6rETTJXL6jYPoqoce62PNr/Sq/Xl9sTf2
I/GDd/e6J72tj8eEAijNGNOFn6TWPWqG/LsYU+abdT7ceqIoHwq27E56+cYLXZ3QmQsKrYdCbhOL
JQZpFDeWF1TuiGBuZmB8Dtk1UJjU+XMZ9T1q8WVDHrwTxgL4L3DHqgo9/4KzlTOQg6ZvsOAghSim
LBl7QXHeDCUJ3v9xdl47chtRGn4iAszhluwwUdIoWrohbMtiTsXMp9+vZhdYNZtoYgTDhgHBrq5i
hRP+kCGBH+U4tnSChsAknAZm7uKd7VEMd0gh7omib06fYE7+HC7uNQoGAaOw6vU4lLCN/lwMFaQ5
WdgtYucvYvnkdPsLX8WPTF7GcBR+SD4oNF1O3sHxI19iblGlDC39gTjbeZd54/CUIqfxz2Iu6l3T
Gi4uJVpv7Iy9tbsgWJqYy8pwZx27mgimdIMDBj8NsUi20F9+ahJYeGUh2k99kY4fMRKe9gjdry24
i7CHKcMYZYcBoqbTvrrtWjoIOKPlYVCKyJofkaTJ+u9QhxDY7itlaqsA7uyMToDr5S9uC+w8GAet
+1dZWpx3W1NxJkiFUDTProPwVqBPofsxDPVRBAnZT3lOYtrbvtdFXRNgwuIVB9YWjl8TTrH+z1Ko
8ed06ErK60BIhsAcbOR2TVSBjrVdoQQMoMMrHzNlErmfLhALT53utskLomfDXZmo1eiLtii+2KGF
+vdsuGG+0xjbPBOE2FLFj5yC1+hyW8xqmLRVOqFaJWYbzQzUGn/ZYVU8NEB5D62+FD/Qt0HTq/fq
e21JWz+tvfFTrtCa8fNorvfMQjaOBZgB+NqEFyiKXGF9endO+3bSgyQs+29LM9rySUyHxxRhYymx
HEU7tZ2rqgTVrf8DMROKwmy+XIKmrJtq9FI96KbWDPrFngIA49p5LoBa+oPSUWVO6waOJkGIoL6X
wKu9fTg3Jk3KQRRMdI7189ooPUNaWgxRowcFq3JXG9HMkG2uekckqft3fTFDq7k95PXzIhVjuAip
oiNeuVbMqfBfoblcG0GVVsvTaDaFj/9FDme036v8Xs8OYDylZgbB6+3KDUGP9Z7MhkZnno7kVWo5
n5w+/Sd10+Soa+lbBbC4UKHfc9dh+mkSo66ueVsZVSPh7wDYKOoK0xCfazevvs4aBe+3L6KMTf8X
HIs34eXWmQddRFVt6wEmOl7mT1XS/9P3pe2caFNBYrw92vVGJUlE2IQGIM8FHe3VaM6ckFfEBkFj
RgW9SvN/7N7DwiFLNfW8JLHXHrpMgSOsZXX1j56Pyt6jdR1qSX4iiuk0ELD/XOdPnjCdPjJH4L61
UB+XfDE+sWn6nYlubRhpBgjsGAKHpcs//y2lGS3cTOsc0lE6VehS2XNoHDID/nJJ1enL4nHp3l7Z
K5iS3DNSUMGQfUo4MKsRVdGgl5UUsIdqz61O2qT3x65vsaRC/P0D8AUoo7mdFUFTDM23kEYHaUcZ
fo/yRv9w+7dsHUwY0oik0KsjnVtt33buhmYaIZ12dowVY1XEd0lnq2dpubCzzhtDaWg2URCABMqC
r1K5aTYMxYGSEoSplr83U/cTmXj41EbT59tzevUfuXyKyXNk7ZO8EZrpWvwDNzfMlVJhBs4kyo+U
2urPIfFPTUQwJ8gXAYX+ADjBnI9ZE7WTPyXCwZ68hbbkx3aLRVPslP0x6pvK9i0bbl+gNbD0336e
pbEqUSIFcZ3m4uXGc3VFbfMBNDuN1QY/ciAKJ7QnihHlCL067CyKfFvXi8Keo4tBNVxCLy9HSy00
Ubq2N4ICRxIDHYha6xcMnrQl/uhmswlnIo3E9yn36AGg4TP+V7g0JBeT/y5QzbGK9o6B/ODrX8RG
QMoPyDslo9Uvon8l1EKkKo55cX5EQMH42WOyccIaSfm3g3vZQrAosIUADZHgdVGqp3np2p2FuQ4X
UfiVVzfhOpCHtWxLXC5SgzLCl2McICJOpJH3yBOljR95ShITdgz5d7qyxU4Hb2uXykgI1B4AUair
q0ggQdlTCZ1CDcIyHx9Us0sf81QVX6wumh+oguKlVUxVEDcLIWCuRPqPQVWru3xKhnMp2vwTSJ/q
x1ip+YNVWel/t/fLxt2LLj67k3IHaeEawOiaCKAWVaYGdo2JlIEMORokwo539F2vsRRS9ROUCrku
BExO3uW2nN2wauYIZ7G60W1U/EaQEqKD1eFHU93AnzenzzWZmy71JdT36QKlDwnYaCc03XgEaEhB
8JJapLIefPkzRtscHCcRKsFYEX/Ws6T5ZupJ8hWxBvtxAq+6s/m3dh3vDcJPPDs8s6vXVZN+yrWL
9YgFWfp96TrRsR/z4kH3xvq+MwS4Lfqc97e/6eaWg8HGoQOriXKQ/FW/P3XMpl7ImAKbJ+9v2Qd7
qMd8/gwUuzyX7pInSBWE4S/bnsVfBX0BE1C/NG8hP1ffmdFkz34XqQUoAbd7GYsKg6XbP3HrO4Bg
gyNC7x6MgtyWv/3CaqHdxNuByZGiRqd+rr0PMOTQ3ENgonlxzEXs7POtAdl8dL5AiHM3rlKSJPP6
ESdTLRj0KsJPtpmTlwzGnoFkpZ00gT4MaNDcnuTW2QKBKKkiNnnHa/Put0kqraPWZjNrgTqbyyes
5r7imTl+vz3IxnNLCPz/g6yul6yM3Xqi7xXMAgrVAULbgpaeF5UFypjd9CfLCEAWqzc6rVQbL79b
uAhe/RJzKpRnjeJIEtiPR/b/jCZhQ3utjfd0969LDLKOA20N9gBcrTWZSFlMTSnrhGg40Yv7usdT
ccpa69TjxXOPudFPSh71Qwm+++7tCwtfA/oSBQ4wEXLhf/t6XpcumdMi1AIiGAKogRNql4nhHQS6
dmejbM6Rc8CzJM0k1zqbKSAJxebmD1ovmsR3rdDC8WlKMZSmsVwa6GAhI3WKDAypAl2bore6SROo
Ei/AXgBiBsx7XYVMqyQfY5dkVUft6hTN6L8IdSk/NMg6HG+v6nVTlLFgpGDhhqwXPuirG7GmV1Zh
0aQHi21P06M9pOP0HsW2MQpQgWGR8SgHzFyqmVCes8lE+1y0JUlsPusKCH9D+Sc0Z607O13cf41V
Ye7pLW5dFQgC07Gln07mvroqADElmCeHeDxF0MlqLcErZInbJwyLfkJ3W3YChK0nQlK7kBdRZXy0
OlJdD+TEmihhIXoNz7Ewvg64uN2FfZ6f3bFxDlDAu529vZWaUCOk7cGHIM/0VnMsHSsxBo2rqVxE
X35zsyl+MIXXTEeAqTW4zxTl9HlYlN7vk1IxHsY2G0tfiYEp+mTKcfUH+4JEFJAlGT3Z75r9BfBA
q9h9ahArU6Wc1cjSuhPw5ib7C0Cz451E47T5sauNZTzHUQIBjqg+ZXmG3Pwr1Qp9IDcHH+2rEx4/
wN61aG/zblzo3AO8IvizQPdZ81Y7XSnIlluVMl6DW0QS6hhju/Pp9hGRF8sqXub/jsQoqga4u6+d
bWmr9gM27hh5kkzcT9VifS36/kVNG+X81pG4WNkBsvuPBdT6Ffa8UIguqm10A8binEQuEkQUyv9O
m6H8dHuo613OUPSk+IxyxPVbGANgMFqjtYPC4cF3E0U9sZmwYlCgH8yKNp4ma552VnJzUJCBss8H
gG6totAspgNJEpc5nqWOAoZNIZ4agHvyULB+SgpzuvcadU+W9Pr+IHChjgGSjFeSK+7y4cixpzH0
xsHbLoF/yhuMGNSkWmeUxoqzU+GId3tpN2JriKh0+iVAUJOdncsB0cQZ+4z6TiDmefkSFzVNdsBe
+Sf4xu0RBHH4rKHsd0yFbjyHkzN/bqt577m84q5I7CD1cGnJI4uA6zwnxjtyRIvOJsKqNSdDwUfq
4UTpNCBKALO78TW9Mx6i3pl+dFWsv88XqRlkhfCIfD21m19qZbs/rDKtu2erGJtvKCcgqBlb01z5
7aBMP5vGbbyTl5vuQ2JawniAYqJ8ub2acrEuTx/ToGLKcgKavepEa/FsdgaKPoGjNaN6tgstcfH/
0ytq8jF+eyC9p+nUc4Vlx6w3kiqoqFGY97d/xfVNQ7mA3iOlDYSREW25/KRCt1s1NOAI6qmAOGml
yUuL3MdO3HF908h8GE67BM9RnliNsmAxWSuLawbqNGrVx2aoc+VgSvPmeiGN3nl0NkejCkbWJVVh
rNU2xb20zyLbMwMPr1LxQOdoTJ8XHR22wLFb9AhvL+HWcBShEDtArlXKWV0uIUpjktSFc8jSJe4P
203LYx/GyV+VvushsfG1UO6WLsxQtblHVyWvDic5aWjhkESL+F8NgbCvdZTsxAkb14qUByfoZmPQ
Z19dK4CPXVCVDLKotWLgvlBlJ4p6MQSfSSz2fYGaxI/bS7h1s1yMKQPX32NgHSCIO5QOjhxwqEA1
xEfEiaZTB9n+I5XN6NMya26K4+Q4ndMpVh+Hdhq/3f4VGx/y4kes9o0VisUcZk7kjCjlMcNlFmv1
WiDbF+1JsW8NheA9/VPgDGSmq6HADrYFNUU3gL8idJRnlvBBWRouKGVa9moD8n+2umnAPwO/I+KR
OeJqcWuahrWX1+AmlCE3znWcGx9Mq12Ms6cVTXbwEh0FWbvLlvFOt0cItcBqw+LNLRsqcxowZPJi
8BTmalupYWQK+tLs3ay1f0L0LP4maZ8GPzX0cS8j3trDHBDSbzC71EVWgw207UuoFAyWIzw4LEb5
ThuJeuNMbQPdnfsdvuzW98Rhj7FIS3mWVktsRkmSDlrqAE1xFO2AqoE7+lqiJiEQwKH6+/ZGfS1i
rb+oQ5eRAhf5KuiRy+OCWBrg/J4jSrrOP81x7Lug6ZIejFae65+SJZlNn/sKqx3YNOV5EAallxIA
Zt4N8YsSjsPh9m/aWgEcH4kjIS7A85Jf5LcTvKDCFsXo/ELiMfsvRSSGoKaZDi3b0s63h9q6BZEj
YqnZzaa3pku5iPMnOTXQIElH8SOlqv5Qo6AW79zrchFXi0zZX7ZXySLB1a4WOXRmfCtLkDGxZeG5
jWWy+hNFX8QsO8UwfKEU6o8Uv++dt3LjtALAA7ZAiiZraqvnxKyMuSAMcIOxNt0S0Yi4OcXEleYJ
N7wl8ufZxkVGV+vocyemHBPvsXO0nR+xFWRxXXgw9uBiSyL25edslqnqkd3ygjpMHcS5B0VbDsIB
NuzX/aJ8jJWiSILJdiJsm0GmRMjcW8t4sJIu+ayOy/LfnOfVdzC2LGBva3hBm73jRD6OvEYbuGoL
wcyZ0/peaeIR2IpRY8ebCiCebz+aFgGrlOCRVpjrroiSJEY7NFL5ZzK8A+1/vB5ydflpp422U3y+
PgN4hzASkA1anMRTl4vWjsZUDWEXH+gMdE9OggoN0q05T0lc7mzO6wuOoVxuNsjyDgTF1ebUOier
50iAHBz65pzZUqzZNcpzNuNeDFJjDwRzfeaoospgm2opsNA1AEchp8IfKVWC0kOtMcKs3nf7dA/k
dL2A0mtTGtiSJiLjIX/Fb5dIsyRl3naQRBRUXSkVZ7z4lKjeGXXnvXlbMBRVAHj4MoVaA9S8aXCx
QZtojFYgWkTd94BYpEKJa1Sn2/fV5qzkQCwfWI01PD8cDAzEvRmaU2iHp7yomgCxPPWo10ib3R7q
elugaPea98J6og9iXC5g2kOrTONMCXQ9R1Ev9az5mCjhDGLJeV+o5q/bw13JYpN2qgCFCRapr0Mt
Wl0TKkKqqJcB81syrhOftgpKyV2IHyseAghUovGudrItGEP/hbwmvN7vOkv97iIEjbuJY8yd77XC
aiA/pf34bsTzWj+jg4Ybjr9UDZYzOz/5uktIF4DEi8a87BWuC/QhgWRPQ0QJprCyP9limj5lVTL5
TY8hIT9tOESeU93ZqfGgI8b6HCUIJt/+DddXvKQIoEHE+0Uau0aUxbM1mlSXUD0dbYwpK4lQjxv9
lIqiogxW6/cO1+4Rmd/0KW8hU90efqNtw/iUlpg/8RHI5Mtd4sSY2QMDRaQ/cyUEDHZOkCKL/1M3
FCwf0Ixu/SJKq+/xrImPsbkkJ8q6w088BQQod6M/W2jSnqp8GMJj6mGkd/sHXr+8/D7ANijIkTde
dTJfS3Kp6ij08Dz3aGZhRl6gxZgDxf0ZsYn5oLWF2BlUhmiXzz29Mw1JYj4LR2jdscuTVmAWjkQ7
WZb1LayrivdJDAe9drrDrNrLfZ8kc5AqQ7wDuN+6H6R2BeqKNKoIWS8/RwMZGLxmjlyspqFskOrO
wStC98Gwyr3iycZQsjFNoIrultx9l0MpsZ6Us8nKQnImVnPGDKjWVI3TYaxEsbfPNo4agxGhwcLE
08Zb7TMcmhP+5tGIdGd2vyd11R1oU/YHtZ/V9JjrefQL1RwvPI0m2lQwwi3Pj6dyT7Jpa9ZSiBA2
A7Pntr+ctactGc5m8EyxoUuiwNMmDTfIOHQeW9cqzrc379ZgbF5aSYjYkKWvBqtaRwv7vogOXt47
WPmp+OT4A/6qoPEQtt5DPWwNJ68yzrLEp65bKkOlq00lYGs03ggURsmrvwoVSC4iFd23t8+MO4Pg
nrIbMc4qyaGE20cewJdAMclZc9Mp7tI2wYJjQvX9D4ai/Se1riTCWL/8YmE71ihcGWEQTamH1cRi
REGbDsV/SmrvvZlbK0j/Ba96hI5YRPnnvwUdkNq7AlPYMDDNaOgPJYRycUZWGVvEwi26tydKVGpB
MiPQBgiNfXI5XGY0fLBRCQMd47Tn2B6zoMrxPCAyNqKdZdx6n3WAqBKvR4kK1tDlYImOKE/fJmGQ
mlQyHnkPu6+hZSufjForfy1h1rQo9jTmO1JVh0o5GrMYuGlujaLNMv3bo5cecgNGEwYOBBOYxNhG
9r7H+OLn7Q+++UslN9lFaItb31wdG+zU5hgFEnlsihodg9yFi62EdXdMG8f8SATXa360xPX7ulHj
+TCjwnhUem3wk7Dt31kJypYJps/c0NgWHvF+XO4cyhh7gIKNt5tjzV/A5pD9WROWohaVs3K2COYi
Rzm2XuY8wX/wEMsYjSPlT/OAliD+zs3QWn7eQhq5vVAbER78W4TXOPCs1JoGECXF6JkpgL6yLfqT
6JUB5DvPYjhN76CNvFWPiwAPNCrPElw/uIXrPENYM3Vbj6sTi+IHHa2oAFNwQqQ2H8/a9HZREDmc
HAhfAMZdP8LFourtqOI8mHZdchLUz45wHuJ7b8IwpTGyusR6xeo/L0Nef4scr7yP28G+F8Pi7OQH
8hiuwgFAlYgCUx4H8XeFq0Y7oEd/WgmMQV8epN8tCrVme3f7a27sJpJ87m1CZw7qWqOA2EfxolCP
Dz22iXfZEkcflHT0kKIs6qAAKHjq+NH+3KEYlmj9W41i+LrIcBLxyLeKFvnqeigNpXeNGdCNUeva
qUD8H0tpDUU5EZsHq7FU30VyZCcs2Lhv4W7R736FqTHtyzup0yap6kPq2mihcwQdmh3wp3OO4bh/
/21EIIgRUPkEo8hpWZeKBJe4x0mMD9oiliQA+2F/NZtxehCmGh91L5uezClZfGSKKQuMGbSGLkr2
9B42ZkzGb5M6uwSWlEAvZ5y0XoNinx0dkmXUzl1FQEnhJP+nJ1Dbu/Flhrfat6ZU1QDCQq9fXatZ
J1hAOXT0YzhxeXVf00f+LGylO5dJlt8NRdv8lWedJx/WEmtyCLz3pqhhiuRW+HffQImeOugmOwnP
xqUFl0XiHORPoph2uQACkINppAAoFC/5ZbSgS4wodo92MaTnymunnTtya73Jb8hMKcnCClkF1Etj
goCsdQwgppLW74gVEvdzAwkmpjX6B3Oj5AnyirovzZnVYNRUW8TjewarWpXMdfKevDx176sSfm0g
jG7ZGXArfaM6AsLcosfF3bTaTsBqlMJC0eMwGrF2HjrDOTuwWg+hFZ4xOXkPBtaWpkL5fUQA4tcY
fb5vxaAdWmTZHlIDrcohqhHvG83vt6+zrYUnj4G0RE+TkHT1iKcYl85uZiSHSq3cU7rY3wSabIe2
D6OdTyznuN7m6BUTreF0BYBdHoPfgjaqiuriWFwi1KTf23FX/NNhrEtBoeqevFKzXywHtr/nKPmH
N0+RBgYVMGg+fPX1WQ4V2wzDsIwOSoks3jQtKPW3Cax7Y/iDSBEUPSAVmrOSHL1aTWBHXt/VTXSo
hnI5W5izP9oxxKWsLffEAzZeO+pTAJcl1k4al1wu5xyixl/IWbmRFj4bcWQ8V9USvz01Qq9bSiZS
fgEYu5oQ7KA4b6w5OpTJEGF+I3qvOaYj9vNtou51CTbuHI4ln58VpEuwDn2NoQOlkxC5ULm2nrxi
4EWbyynxk8YbxCFUzG5n92+NSMwgDWIlc35NGc7KqdBLg2t+bqrw7NRLc4DO+Cu2jegR3NAe7WNr
OJI+VDXkB8Mt+PKbiUhdhsaxokPbNMqhazTzyD3U+fESu1+y1k3+4OvJLALVA2nWba5ysgUxn7Ct
zOhgj0S5WUgFxp5xrMda6A+SWlCYmJ6qBIKk7KuNUjZ4GA6mtAVq6uWQhJUInCKxXkIep7dHI+yR
VytbriwovZer6CwdlKvSyJEv1hc/CnvlTo3wf4ix7nl7nYfyEoNJFxmwFquhmiTxnHIx88M8Nu17
Qy/sBwzfx6d0UcadN2LjIqYtYJPUQgfgbVo9EUXjFmDrk+ygxzW6AVmHBJPZiLLxs2GYdpZQ/u7V
XSwZF9IeF/7BFdLSGHp3cWiMHTJLbb6Camke22hX30S+o1ejoF9FVRthlSseHqAmGlKJyA4tBM/z
nLrYZTTIWY2LiyEfrHLfERpKrNlUfIqF81aDNEJlyH+Swib3vrb2ZWv4nLWXjtlhtuPxDGr1pQ+T
4jMCoN19NaXhzl65VvFEfYCquukwHAnfGgA90YvIDa1JD1khCC7sLjSpDdvheJhCr3juqCfeKV3p
HHszad6DISw/tQDwnqLSNJOgKhrjb9Mak39vv34bn5pqHr5OACUo6K1fP63UPWEUVXpYkkEFk6hA
L4mzPSrLxuPONqK7DYwekYl1yy6cCaJ6LEv41DPwUKD72O7pJCXoWyyZfZ5Gx360RyIad3KavULw
xtmhjsZlQGpENXgdWsAImYFIZPkhz+f0v9JRoqdobOyHxC13Cmpb86RlDuqKQgKSJKtrTu+doeRD
g8Aohf1AXpLdEwuoR2r2xnFEr/8ptLr0TBBg3t3+jhtvB+8vfRuNcgsANLkGv4VPfRurtZUyR/qY
ya/OstrjOBsDHsNW0971xbiHANuaKhVnyjvMADK9/PPfBuzixYZ3BMI569XhRN938Ns0gR4X5zgq
po37Eg5L7etoXb/8wVThqGlEpcCZ1ph3kp0EJR4W2UQkwkfGevzSuvOPWZ2ms1t6zv3t4bZ2D2UD
usDk1pJLsJroDOTHTCfkAQar/GsSVhRQbsYaK+70X7eH2vqI0q2bUENGOGsV0bpELrBc1Pygj6UN
x6zU/i67vPgwaHRQDTv3dlBa14efKhvlGYhVFPR5wC6nlohFtEOmYL2aLFmAs071rh2WPXXP6wW8
HGUVZuBkl5VVjhqB0HPty1CW1Na0svswjbQM3rqAXDGEu7wofCjS5csJaYqY2zhfJGw0dj6h1PpD
WSr7zgO1/piXwx5e9/oFYzhpeEL2Bkh4XTo0R0trMjUqD640yqhIUls/g6T2Tp0WgfILvsW+Ncrc
bcKOlucsS8ROXHC9ZfgJHrUB+vgAK19xeL8dwzrE8kdFEOgAws1tD3pp1p+tqe0fQsNTzjkKNW8W
aMQiR4pmyN4LlI91lDqUJn0WlxFVumnHrE608+LGHg0oc08KYWvnMBjmrDS+gWDIyf82udasBfWd
pjwgPtPRZ6Zf8QzzTvR+HlreDtZj6zCgdiCTGYS2SZwuBwMJ1rmRNyKIaEJ4pR9U+tg+J3thgHwC
LqMeOSMZx3F70bZbnYYMKUW0e1D7SprWpDZlD35uDzbt6UU/pMbkneZZz4+13s1nNw7p9od6+N/t
Y3J9d/MK0McDwECh8kp3SXWy2K1cvTgM1eD5xkgmVQIFuceUPg1Cc5rv2fTzQZ2LYacIu7VdpSI2
wRVJBxCey0XGN35xwpq7oMvc+Z2Vzr9ySx8KH5lRO8D4ZDzenqlMmdarjQ6ClNjh8QdcdzlemoNR
jlTGU53l56gtZu9X5Vg+TXHnBAgx134fd/EOVXRreSUG5dXsDtryatAKcZIm75Ly4Jl0hdqQcApJ
BARXCit77nstO2eJl3zVlD56e/3XQTRA6gyjCiXLsZfzLZO6o0WEMKxS93FgKGX7bo7xBupQijrk
pVUFtp3OO2nyBieIx5hOO90QthT10MtRldKt7cFDJJPiLIpJpafkZpDktvGDKyLqjhEAkvJeQTm0
84UTYiWEI68AjzxIsdV21PfATXIbrT47cBCM0iRDGcDfehkIAvtURctvsYTmN5mzPCCrj3aV3oW/
bu+wzcl7Jr0/hBpg3qwh3FYdtZaJr8khz+zxUKdFVvsxwgW1TyTLg2olw1M1xss3EOdEYSSMw8ts
Rf25MVMv2PkxG7eL7O3w8nl0H/AcvfwSc9YVlNHQsi6cGAHFbim+D/JXTFqY3LkY2hN1u8W9hQLJ
ofL07CRsc49VsnGRygwHeDJFLhk3Xf4GrQuRLFf4DaAFRgwRBtyY2+ru7TPFP4mBXj1cka67HIXb
slDCjDQ/IvhTn5vYGp9Nd/bQLRAZ60ycHFe+RSAqnhQ7ib+GeSpGpFdM8szbv2UjDKDVLP08WHi4
EKtFn1Jlxig6yg6L1tYP/ai7d5lWjA9lBURMMULjoeqGPEDpof8ywVXeuW6uNzvIRBrCNEQIASjn
XK7EnJhaUw/IWS1zARYaS8BgMpTYH3pFHG7P9Po6fSWV0HnBIQrlOfnnvz/IeV9PCQ63AUg+Dyav
Vn8d6mw+hM1U3Cu4tnwzJ1vN376rqeeggAERmpSdf70ctquENmHa4OGX0ul3LdyeQwYh/Rny1njA
W5WrbbH1T/Ar7ubRrR61qS12fsPVN2ZhbdlW4+UEDPIq7vXbzJW8bfPO0MZg1hJgZVkCKBQ9gCqH
LzUojq+5i/Uxruako1AvpvJI+TW/f+Pq8xtoU9O6JA0hoV196FEBXqGD7UGCwIoesrmrzo7ZpMc4
VZyXsc8935t3zVSvXuzXQenLIn4gZQZX6U+rtV001DVChkpVo3US93dhbfbHdi6+KVE4nG/P8bpM
IseTSjvQCkFVrEN4GNqDgbTziLBm4X2tcrt+EF7cPtTLMh8M1KDuOs8eHwgYnA+iT8MXfFCtu77z
+qdqUo0fTdTN1s7Hv3rQZT0RYB0tehm3rEGRXCcZaotCmpYr7qmsat2Po7ILTJFPvuVlY5A5iJLp
Azast5fj6mzLkZF/eK3PEKyvdr6F66fXgxAIutyLjo1oxAH6fBrMjtjDMG5OUhZopSePHPPykBV0
iE3M9YbAsYXyDvlF1YfMq92JIq1Po+cpJ6E3wlfp9u7ExJsjM6TM54ny18Iznr2UilczSdcaoO2J
qdGeS1Bj/8z6Up0rzRUvmFiKEJ911diJ+rcWWH5bMAr0c3lLLmett3Un7IqxiV8GEVSJYfzbzynd
68r0sr1O39X9SVLKA4FTGKQdwImrE4y0wlS2E0wKt6iL8zLEADETjHU/jWM7niujaF6cucck8/Yu
2hyW2ITMgzb9lZwmGvKGJ6ZsgEJbLOfQGO07vZwwc02X5Oi9GrUUidjZuhtfFWFHdIBBIwDDWt+Y
4K9JJG1EDNtMpNgti/6Ai7zhN9CyYBUM4U/DGaP7bkmH0+3pbnxTaCTo2b4qtcALv/ymtMi1AQYB
OralWt7D+M/eu8aY/6fVmr6zdTduR2q5vIewV2SHaHVosrkxOqLdISAERJtmwHYJm426fcp7w3wu
q0h8uT23rU+JXC6FX+JbCWy9nJuuR+jhtM2AG2ZsHqN0zu9zw0NPQy3FMREhioFTUr6V6cW2fUU7
UALjhljfydzHrgaMfwCJFU+nEJm5h7Fuo0cY3/EffDs6sbB00JilebOq4Kgsp81BHAKBDOo5SYX6
7I6iCBK3D7/fXsrXtbrIEuS0oJPZVGppla6r0l1rYe7gREOgpFr/vleyFNQsb4oVQGr1Yh9hxUSc
ZlPrbb9RvPC7Fw3Zx9z0wtFPo7SHgdZk0FBCQ58PiGzmHwxFV6ygHNXYeejy1vEOSh6af3mE5M9p
mUc/GjT/cQDs6DL4M2XgN4PJqMcShHLi4HvyUK2uMy1razUePK7SPjWfeqNrz603ZMdW89pHYOF7
XftXi4rVGkpJZbkp5ElfYy1tbY4WoyHkFKApXKxB8I7/j6JZbvlpHo7Rw9KN2XeHlVzuhrIoipe0
mfPxQPEUUc3eCZMP7hAWnm/pJdIelGC7+duUTxM6FhZSxv7SL8OnfNDGnah54+SCI5EcSs4vN/Fq
pWjD5nYcKlNAwgbnHCe66KforQZnysSLIx8tj8TZSRSuMiO+DvuaGj25IjG7/E2/BZEafmNibDUs
0+q5fok8759Or/Sdbb01CFauVOSlggC1lstBinZJtK7VCRnivPfj0rQhw5TZ8fbh2biHqHqCbwPJ
AKhpDTRb6tpN1E4hFtWG5Y5POtybSyfVA6L5binQMM9iz9t5UjYudoMGDuVA6dZLOnA5tdScO69Y
iMMyIcpfw7zEyylUHIN+AwpwO0Hf1gwB0aFtwz4h+l1VcdRhaY00IuKv6wTbtGI265cO4blvAulH
dC9ScXJFZL/cXteNV5N6Mph2Gsoohq7RXmk7amMFnSSYKrXrgqi0k5d0Rv5xwJwXibPcyp5UM0ue
825Udr7p1vKC4gO+CKGXCt9qe4LWS7TS4/KQXcFjL2Y1OtPzaBdJCFTGnUdla5+yQSXLHhz/FT2j
VL0JzFI8BU5Z2t/55rruq6m9V3HcmpR0noUZA7wXdvblnlk8rxEW/fgAN7wZs+W6fRym2nhAbANJ
x9sfb2ssKfvu0OOltrlu0k+8zurcA3PuqXEdrHgi3Gk1VTylmWj/4CxIdXkeLmIdZy3dUSIZCa4R
AwKhoR4esj2CmU7vw6xq6c5J2PhSpGNc2nRvJfZydez6cRnRIeUkGCoC5G1tho9ZKeqd/bBxIVNA
xBEEPp2E3clf8dvlaJhlZxTzyO5rYjoZY605dA+trvCtIa6ahzm37Z3g/7p2h1MfeGAiVBQMqYWv
HgFKJw1Pkjugs1YnypHTrf4HZcp8Rsdp/oWXH/gKLW1rUBbeVKiHLImKs9oorQ4brkJs6s37R2a/
EE3kzUpgebkEcREBtCpTrm7KKH46zQ7YgL46j+ih7Ex9Y6uC3OLlI+miML4mJafjpKfUOQYsfSv7
bLWd/aVvUgOqXJbvDLVxpVlU6Uw6mxx2IBeXs7Ipu/Wix5IICL958vriZ6dZ4zvF0af31pKpd26D
bwEau8aHNy8nHWopGIKloJTzuBw46VjG0GCOljXH76K8NggnkrHOfbUw5h2Rja0FJZ+RivI8GigT
Xg7WO9CS+xmphdJpsy9ZCvlZVQzrCZhuen97XhsnReraEbRSlgGfthrKbCy7VjEkgKOpjO/mVtNP
r+jRlh1+MMS4h0vbeAkZz5ENK4RhQYNeTi3z9NarNQuN27IfThEVMl8Zmi+2Fht3Tu5N96W667sl
T94qruRa49sRLmGauAae2oqKgGky9MFsmVnhR/QIW9+cPftdhKZH7VfGUHzL+W9tP6qb6rPuZtWe
b+PGJ6XaBnSEkwKp05Eb+7cbqfdCDeoe6xxZWfFvbCrZx1n15mfb7ZK9wH1rjSl60eOkt4r802qN
bWG5SWTG5HUYmN/3xmQdoUgNzymu3AcpNgegO9/TC99a5N8HXW2kTku1JbJJgGq7xDFsceb7fIlg
GceZg2t5mjwqdvmzIPmVam9/8ILRCKXfSucaYZqrVDZTrTaWoyPuYx6qUatP0O0VnGLL9nT7xGx9
SVgfdCXImnlaVl9SmFFELYnVneJhvtNK8q4cFsqhS21tZ6hXAs1650o1LXrWcASuAg48f0rRoT4Y
OIPdHhdRp4+LoqePQouzH5WDdoHvpU3zP5ydR5PcSLKEf1GaQYsrUKoFu8kmh2IusOGQC601fv37
ku/CQsEKxtnZtT1wl1mZSBHh4eH+Vveabyb9pa9yq/Zyo4npYcjMswzeiaAX6wdOCEtCzt2b/0Q9
mqr310R+3PXvpBVPdhzJfk5r9fY506JZ0LjRvpsL8cOeoknzcAWu39qK9m+0R9SP9wfc+Ah0S3Bl
8SFYmnUYAWe86NKE40RnGlaVTta+y8GUT3YTLl/+w1D0NklqEiWZtYGBPoL3NYPSo1jdiDe9SOFB
pXPOvVUP+k4iufG88bjA3GcVCZDWKTflgjovzLn3awf9aaFTcGw555/6IhEoYhbVpYJM6TUTBn33
Z7kRlzEyUZlU4QG/XMVl2twCeJtT72e6JS7Yn1q+SwPBzj65lXKCFAGmIOkeruz6lVfXb9dgXZFp
LAYbWuRa/mg16Xvbrsfj6ITiaIQieBsHN/EmhX6nsDKQerSLPe+mza0jPaqkuqZEUK9/gjvrRstC
8BoonFojdIyDcEhx4Q3Oh/uLujmUxPiR1KCBe22F1YYKbVKJwy51Z+eCm0CKhmeqnrhV/picIBeW
Mj1dRFJAe82kcZQwixaKgr5b2cExHoCLukgLz2HU9X5H/oy0eLnXSnPbl/lrVIjRiBtKh8nVrlki
S8mjQu/9AS3105Lb6RHZweXFQY3uQvHYnk9VadSn1El07BXLrISMGwzPgZKNJ11LxvMgRpT57LCP
jhk8jkMBu2BPWHbjPZSBuaw48V8crOsvXjdOmISZyqlqw+G1j+eEZ6J0H+kLTD4ixOgeLCqNl/vf
fuM9pMpHQkUEx3las0UMdBKgUrHNmn4aHug3ab6lyTK/U5YlOQ99npqeFvTBc9IgIyCiXtvzEd+a
NadMstZ1cM71OzUlHbBORNSji8k5Z60zPTUhOV5oxP2hFnhtLJrIdjg5W9eI3AcoFYBJsRevlzru
tFYrgef9wSyddyF+JV4fjntuIVvnipo7aJG8ScAnr0eZDK1COJzLyqjr9qhWRfFvnbc/g6TudhLJ
WzEtyeIi26DiIRVa1gSEPmDP0JjX+1UbOB7ikuK1KrqvltUVL5oIC2qXhnZQQjGj9VrA2VfKFlf4
2ngu0jz6dn9Pbc5bcgQlUEb9ZRV6lMMYDakmnwcz6E56J76jOjt8ogBS7tQiNjYPT5CJ0gZIKyTk
1ZEp2lQjNg86P3VLJfTaohcPhZa0hoeG+fIaN6X+AZOLPTLZxgQlix4MEI8bxHBWE1wStx/Kpe79
CXjubzWoHW8yO+t1yqfd7vetKaIpD2MVvBnRglXMEiHrH3APk/n0inGqqmj6CzETgAlttHrZ5Gof
7LpoA2/s2g7jK5QPT2ls1w/wz4uza5Tz5DlFkhjHwejdBzemAnUIRSmOo1lP/2HLQ6+jbU5y68nc
5Wx+ezirTG2qeHQxQ44AYTM3ig9ZEiTP1tDs9UZtfQSD+wKU61eRXv75b0NNYi57UVcsTE3TXDxV
wfeor+Inyy7tnW22cV3IHFdGBGzqG/mtJo5FHjIcVRNWzG2t/KgGnfbp/rHZiE6hOkiFYcjs0Pfk
n/82oXoeccbsMZLuFG1G7HfM3ecM2vy3auqcl0Skzf/uD7i1giRfssOMoInO4usBjdlsxrnUOT3o
wl0Mo/ukCoHXTdzuSbFtTg2EkH4e7J0BWVYjRVlV1yMjoa9GcEjzmh+HAXpFmTI99EkR7bxqWyiX
jA5lHAxigLPD9YBzZISaXbOWVFgCCI9K9GVCwfJRNwacGxqoNUecHZSvSm/qz2kfiBfB63sZ0rpX
/hzhIvYnWJXtRaRjq8/a1mMz4OmItuHY1K9ZkOuHGif7yLP6ZM/PeOuLOnCzic3pyUCQ/3rakOZ1
UlrWucrDKPfRHjAf2xLhRE8X6fR2f/ts3UxgBGD2kFbgu69Arkk0mVgoXvklQlDf4rRPv9aQUj6U
9Gx1h9Fa5sLTqMLtvC5bh9FVUYCXsAEdmKtPa9gtf7NpdH4+BfjIdmlwEn2pnO5PbiMukqZsUF+Y
HtWB1dnQ49624oZRErcbD8GYKB7tfDQiz7np02CaPgddFj+PJe7UgTns4TDbw1OYIHunzLiO/kU4
iQBpL+6CnM7oYjIrmt5m/agvXfew2N3y2Jl6d3YnV1CnNYKd83P7aSF1cmoI1CHZ3QiZNONUJ50B
nSBVl+XbNGTOMUCtLzmUkwsynAf2KLyhtJWdK/B2/5Lt8G/gYKIy+LzX+7dwrLIsomj0MdkBoplz
5X1rNa+NyVG9/31/RUTXWAAFQ04lCRZMQpC+66FmkU160oKPYFnbmMcRFYv3aozdqhfNTfpNaSzt
HGi2+HtakuKVMqb26MZJ9CQx8K+VOohnpG+dj4US7EntbS0+pQfkR0nHJD52/cvgkBR6agc9UElA
t0+rYLjUYPdc4kDVRhhEOqYXt8se4+t2y3GYgVYl1Y4bZG1A22FubRt4fvmum+a1Vy7ODEm9tdpv
cA5Vy0dmITnrQzX8HS1oZZ5SfcGM6v5XuX0n+A3ITQGQcVveFMiWvK1suuEGPyqH+twq2fASh131
WaNw/Yk6zR/LeEiQk/8f7Xnw7mjBv17qxY5KzYmBeccc2AmDo/QQNTibwWyxdo7UxtZmRvA7YH2x
29YMnR61ZLvJ+LsznmO/joYQPotjIdVU7DXIbA6FOBp99+R2IPTXsxJJV1i1ARSkuNFL6UhHpdxV
iydL63ftCDfH4pqCD4QeMaHL9VjaYGdhUZFag5SozdNkjpV7KVNM7RW3mD//8fagM1d2lEKCpl67
OhlR5MbK4DJYVeOBEETGS6IvQXyIRjs/qPOY7rUg3741qOkBZxFk4tPJY3A9O16BWMeMGGATAscL
XY4wvCtugvvT2jjwcsNLPQGqmpAzrkcxmlSY3UQ6MSMKPB0iB90Lr4rq9DJPtvspthrtmFRBuVfu
35ydBaeB+ISY/QbsDzVrxsiaiyYQzui7cRmf4XAoezTLrT3CFQtkx6UG31H+jt8CW6WnHQfkGIBH
b2DRtpB4c2Q//Bjo7XB/KTeHkn8bmp4y/lsNlVZZkIxUpXy9UkKfKEl9zIfhX6MvnB0MdAMjRKuO
KgkJNyeNgP16VgJ9CAkiclk4be03Rlv+KIvFOWS1kT6Ui7Cejc54C4dR/Z7E8fIFZ6S9ZrytD0iQ
wplA9YL7eTVbVLHNzkWpz4/oovJDa1lOKHUnO2u68TBQ4qOCYKO9RmFqdcRxRMvLJsthcM7RwjMw
Bg+DOedHvXT6d13ttpj1deCwqHafa93dcxja+qQwRykNw0EH3l7Fe3rV6JE5UKzplzg5TSKtD+gC
UFq1pu7457sH4iakeRl78ARdf9I2moSTFyUm1EVi+m09J4fBxO5vMuo/binkbyf6oA5EGzr32erT
hR2V51qB9IfqevtdGdrqLzdK8ocIatjOTt1YQHYHTW8Gti60K62ul3zujEIsFXU2spCDkUf1UUz2
6OVj6/75+43KmkVwjvood9pqq4xKMCCPApqoLLwAsdYN6GtL/VsHvC30qxQTmfufbAP5km0/qJUg
uAaxcc1naHIzGxT5rhYJtmZeni2l+b4X46gey3aq/7U6I+4gj/eFSdtfYn+oc1ulvbIN7NcpxTbk
GFqF2v+z87M2jiZkVTrwXNkXT7HieislkxkKy+F2yIqpPonRSutT3424snFpVD8tEzqJTwNipH1u
o9F6l2LJ1PtJFhUvRoLDwfNkRjbFwSxXPnb6lFY74cjGoZa4CaLw1DiIR1anCqGcyVTiBPQEMvTB
AiDy0YU3jm6dvsY1Los8U+plmOseAFw3dgosW1tS0wwsm0B+dSi216tT2iYZucWEqwjvWXjo4ikO
1e9Kb6k7SO/WSLpkukC3oqXAXZ2zxM1CUZOksfewiy9LYE9YN5FvLtO4c09uPOMyWWRZZe8uhIjr
SelEWxFCTwSTUT0/VU04E8Y2DtSLWA/PtTbjvF2Dot/fafJvXeUxuO8YPK48eOQMq5jIBlRtaXAb
UCOLR3/UpuybZZbFDqFlY7swii05gVyMNGhczw17IjUZDAgtKga5h3zptKeoTfV/3CSxT6IzohOi
VdYhdkPNK5XWeLs/yV8cwPUsVZebBTaGxOFWGyYeXCOjqX7wuwEH7IsW0JDj63MQzDTaqVHgBzWN
MUe7r4RxDKKymzxcJ9qfCZ299Nv2yt91EdXnEg+i0xAE0cOI8utfrUhj6ximo9Ge9DHShBdnUQs+
NHKNHuOytarTDBpGH6GZjdmjbYrimOmhW+7M7zYbJYSQHHcJNwCnrOGGFLevziIywsbM/RxXw9kN
LFnAlemoK1wqUzkmUfNMO1IOE0uVVx16+V/z2PpQdOjfmd2H+0t+s5vljkJV7VefP8HU6tVIzCGN
KRkCJYWz+dShBpV6Su0oTyG408nuHFqpCfj2NDbkh7z60L+GpQRGNAO4vpYGrWx8yDIeDj+cXZfc
3G1PRgvRdQlmG0Jo2u68Hzf3w6+DA5mEsaBJrA9tDmxVoWUOYF3b7rmqh/GSBX3ud4427YT5W0PR
riYFRBxi7jX5g+Q2gZhOsUJaNx8602hIJvoZ72l1j3Utb+/1KkIFoK5HAihJoNfHtS80s43zgXYt
pwlKWrU64588VYMvNGW2B7wyUVVMkumlnxdjJ9rYHBr1U0lxgYqwLp3r5lgmijHyARcrQvdWMzyn
SoazM43h8ySlq/O6ybx2qv7Yj4hPSYM9/wH1Zd6rOyoVLSYnLQzihMY5r8u0BW1wazwGWbMn7by1
SzWYofRnoiBE7/n1+qZ6YyamO3e4XraZB5A4HyYXCc7cNLPDMljaTn1vczwgXYvRCMLXFTWQSD4y
ZQBfUYRyzBO47bVhYITjYLVJkW+vnX9zPDJC1pIeEe6j6/kRcSXTuMTS4j0d37q+dg90RZYPjRVC
MGnmPSeQ2wo93063YeXAzCGfWS+oJsoaODwnAupQ1zgpAlOaUyToafL13jZf88TKnYPu2j3vjivC
11IxuvG9EvUL659E4+gVrV44npP2DhYIBa2a/KH2kf57848zEvljEbv/ZepLPrxaHXLPSUWngroJ
z/3RnZzkJYjJmklss6/3b+HbLJOxIA6RoKPuTaK5OsnhGBf5UgkqJ0IRXzmz1dfUWIyL3c/q964p
6IBV84aqF5fAmyGc5aeqNL2zE69t7QeSanYD8AuiOatcN5jpQ0iQTfeVLFgOaRTP74xOs74oQRx/
rRwl+3x/2lvj4c8CO1l6CKGidb3/kG7MaGZrgL97vX+dgrRD634ZWlxvgiQ9dHG1R0O4CaNYZy4s
mgV1EFegzusR6zCtVLupuTHbUnyiDVL9EEXBThS1NS2UTeF48kVl0fp6EPxalmW0q84f3dl6bOv8
Y9JCQTNTQQIwDdrl/ipuPTi/Dyd/zm+4i6rCJ1WcsvNR7s8PUay5foSs66FtE+t4f6jNmQF4SLaS
TvVyFS04fT7YOQVoXzjN/AwmqXwoCce/VsRzpSdmrmDvz0cEDZAKFFyI0GWuJ6cErhWQx3e+49Tj
xXW61gOjsLwiNK2jBq1w5wjcts6xQxBXJPKDM0KGu5oi/WymOem8qdEw6dHR7Fr9gwamY52ocjcf
xVh1CdZp9RQfMWWe4yMRTmh7ZlN0f2FaN9seuhNq5kcU4M0Hrg865gtNGyKvzCpL92IlU98nUQsR
ysy09CHB683wBj1PfowGHsLegHSltvPdtrYIOBl3GHr+Uoz9ehVbPoxVmqyiay/YRgPnnjo9Vc4u
5eadRGVri4DZAuUoqCyCRlwPZTtFZRcmJa1iSudjM+TmdwCy1B8tU6ACrO1luFtTk409VLa5R8gA
r8eLlEWP1WBhPA1wsxC97nfIhJwNI9jbi1tDIbwCeQ4FPHqcV0OpYWYAOlLitbMgRp95rJ+TeaYR
pi3inXx2I7wCVCCXpKkZUum6kj6YwhqMOer9HoPznwFq9qVXGfPgW4qoH+Fe5sexUsrDaPZ1uHPk
NqZJzg4hXqdawtlb3ZFN66RxWRVgBlpeeVZtdpcUmqRnq2N6un+6N4eSLEF44RSj1h4vtjo3el0Q
bMRx+L+hK/WTVvUD5agx2RlJfptVqEwXM641VL6QxVzDi1Ua0Y6t8MCGhSiPiez8N8xqzxRgaz4m
9wYwKq/ZTZrB/evSmc18OhPtUi+qm/Fr3WnjQK5ZZd//fPF4xqjbwjqDHLX6TrPbKiaWcb2Pxl3s
i35sHzP8EV4Q91b/uj+U/KtuVk92J3KH0I+wbpOesEy0kgx4RXWxidS00j3ry9Cf0nQ0ffSnVaDp
8Y9RRilNDMRIPAIiQSp1fbKR8G2WqmdQuC3Bc88zgPDtqJ3mgD7TAeLZTuK2NUlSNnIZ9r7Ma67H
0yKaXGxkpvze6urjaPTjG27gxoXtZBf0UTXlQ4z+7k4itXFfSnVu7hQeOFmcvB51mYzWBIjjvakb
+5gVo/PgIjyDxTOKehBRh+P9T7m1RamcUITi+QYWXO2aNInDElnp1i/7pTimdq9cSjH+C5F7r6Cw
sZ50bFNwxcUIDHDd8C6rDF1ri5Z3DlZzFFTal9TIEH8vFYVWAVtpBJafnWb8fX+GG3en1L6V/UOM
TqntekW5TIO6kTHe1OjTwUmE6alTVr4rc2OR5gG6l5RmRAEnr3fyt1uJF9ROSUvlMwTEc+No0GCO
4zY9BqdW05VvKS3QNYjDML52Awg0Lii6bydKfkr6rjxoS9N9aN0RsXv0o/+tZqU5hiIp/wPWwpXE
z0ITQD4nq/Wo9EnvzZKEGfrLeBRmrT2Euh54hdvND1ZoKuf763/LypKr4PIPQRRNCusoUW+cCMwZ
bEAVwPR+K0oCpFTLY+cihn55U+eiNU594oaP4LOlehhFOiS+Uc3N/wZnIHa4/4M2tjy/h1ONeq0M
EeSf/x4g17ETagq/J5p6wseqMHF+1b4BVfyH+FhqBlAil+aycA6uR9Jhc4O1JAAGiFZE56Umu/Rm
W++gdJp59JK4erZHe9+4QKhKAhrQGE98vC5e22puVjTJtT6NsvVp6PEemqX2cs5D9bZkCKPdX83N
8XhDZSGGZ3vd9IjwphXOjtb69lRaf3fdVPmdyDQKHiE1hSn/YyV+dpMUOQSORhzkhoXrdFHdZ53Z
IvFiBJ4xtoqvg/WctU78l6G4zF18WGTnwvqZE4udRWattnQm6ZRAkzp+N83uD8Mdw7c/X0TCYwTj
eeTAueUi/7YltWDJxgZ7dEQGrOhitgg34kb9VVgtrlIducD94bZOABeh7EmHmAmP43q4GN3GuSWv
8KfQ7D26a1zfKOPOs8ZdeG4j0OJTSYYDARByQKsj0DeuST9zBKDsGC12z7F6Qd292blptzahJFvC
6II9xQtzPaFqifHEU6n4aYWmv9YC+xINQplnV6XiUdUtduLxzTuN+BEuOBx/2Zt6PaAbm22SOZwy
mlkK7hBAwbjs3KNo1PiwpGN/mjtHHGh5K6TGiuX1Wt6ew8Y2dn7J1sxlSxaSbRSV4e1d/5DOaeiW
0Hi/VadI/XrBm1yr7MabqEod6hp17PtbZ+t7Yn/B0WOhcT1bfc+YQm8Xx3zPOgvVUxrapt+4rvX+
/ihbG1TS0TAFRJOCoO96VjG5hep0aec3+J8fgcN+VE5Yv1WwPHbWbys6kMVQrESl5eGaVwqs2Iy6
TrxloT/tx5jbfwvGpnwG7sgBn+LlyU0RkyF2CD/en+PmSnLouTola2tdi7WmFHHhDpwmGnL1S1HG
FVwO+mDujyK/xypUJxWWLT7kH0htrOLJboDlZFVANHQTiAu1//hbrBcV8pDjdNTHFkUABJ8uSj4o
vjr18U7wtfkhJdfu/4df68Q31Rhbucskc72yqHxP5nvEGxqfNrf4cn+mm1/SotRCqI5Q1S8Bn9/u
UFWLhKYKdmZD7nAo1VA5s0fRqnQSgptg0X2qbc2pc5a9PpzNM8gciaOlnfA6bRVJ3C/MH29wESYQ
1GblYESK6UdEeP5c04b/H2YqR4NPKO/vVWaSmLXsy2K8Mo+yFzfKg/M8yNZPJ8+m9Bi0hnhLlr57
W1Sn3Hk6flEY1huKQA7CJoA9NCj5xX9bZqvrIC04IfAipZb5Yaz1QUWvbkk/w3xQtAcyUBvBNU1E
78ekjyze6Sw9ZkMUICWBJ5Dld0mtuDQ6QIb0gtRtS2+aJmX02trWxHE2WuWLkwxjgy/7oBs7a7e1
IS0wSMlbRER83cQjZk1vEwxGfdT7+yMRuRp5k7IgbFahi//H3SoEK7+Ptrot5zJRi0STexL5rdOU
pQpl5jiPH+PFNvbwqK1tSPqP8gQWi1hLrR7BEd5bO7qgDVpXLz5ZWH5R0Ef1nWwuT25bRTuX9NbV
whelM4bHncdwtRPCJU/yWVC0hSAtnnQ0IhXPsOZZoZtzHiq/RgVvPPRqH31OMtP5d5oNelrvH4Wt
S5QWO4k+Q5mny/56N6ZxFAkrbQDGskh5WqrG/GhZ+V7/6i0Rge9IGicJvDRj0fN+PYzG10uC1qHp
oYyW9Bzjf/ojbEZU8AU7H9lfK/iUF/gkob2c5YdYzaKfduDUMcUijC5BCEPKKOM05e9EoQfdAf3c
YfZGoS+95zT58nfVV13uO3pe2V7SigBVMcucIk8Tal69xK2m0kme1UV2GJ2u/mNmDnuDGipYB9AR
OumrgNCuq7TJZWfk1OfW6+AEFa26SnrqOmXnvd04fzzrsk+Moi0tT/KD/nZ91EuN304FqpLWpuEh
aGFeCLECT0tgRd/fG7cCBZLpifsn3wxM7KaZGjVRAhmHzN8NkqTw7aqie3dBHuXvONHEB4qrie2F
CfKrD/QL9ebHriot9rAZjrkXmxamBsucqO8cQLDGS5Sqj5+bthk/tDNLeapCHKF3ctMNkERGBJCc
ZdmNPoXr5VlgBc9tAtBrwBk4xbNZHR2hFb61aO2PuYyq2Kvy0jJ3bsWteBZlBNA8WcOX9I/rcSs7
s+o4ItVu9Mx4Ee1oHqhvRLlXAovQJowoNJ3945D6TkpL/DAL17MapzxyxPfMQTa2CMmkBlQD8Cbt
oa9/C/z2brEXt/aRhdC/x9GgHdXage/aDnO695ZuLDjd4RD2eLtpXFxTjBwB5KA6A29pUBfPTtrp
/tAO4YmUD5nLTMv/xsu83/nKGzNkUDBu7hMiwHVhFYsntF2aBQrtWCNP3vfag9ErCvbe3X8o9UgH
ZZAAnmvAe/lo/H7eUHfTWqdp/dYY8qNTUUIdskk7oo26h6tsLaU81VCSIaDckFsXx5nMPCPLGzQE
IeC9ZH5L09LZqqAIV2gNPtlGtBd7bS2lXEKyBfJnWhqv57eMjhVqmJKhA1mrvpEk3cnobLgAcdvt
BJibQxHg8S9eg5t+0GxUYnOIi9aPci06h26hnzu3Gg9FX+zR+7YIAFRV6U+hHYZGhDXNPI6Vkso/
0EMRc9JS2oR96j/RcdJmTGwydCXNvsRgOq6mg+tSIVfGtN1JHX5JWq5CPVAP6He/xMrgi16vrWFX
SjUgwupLvfX6VPJZPwFUhH8tTWUj8J863JNVKrLw4rQDvY2TUlWVl3dd5nBj2eGTrU7U+oD6rIex
aAjLG7S+/rp/zW+EPTiSE4j+quWDsl7/yiGqS2RBtMZ3UFKmnhMtR73X/2obNXsMXDPcAeg3dgFd
chiagOwRE6yppaUyQ1qxwJ9g52Q4egclXZZB+FxVi7L3gMkFXn0A2RaHEIhsA8dS/npqBHtDoE+g
DFU9BdZRn+3+QJFbR+hrqIvLVGDH7qlBgKG1Potzgh9y7lnCFKc/XmLa5mSMQNcDphurjVCB39jx
BLyiDDOGxDjcHyItno+m2zdPZVGHn++Pt7nG8OVkC45CWWJ1aVUKCcK0kJTrbm9BKcMCEJijexyA
BP44HiGXcXXuLRQbuD9WQXM5zarWWTomRmHmXjAVwedLjZRTXnd7Bse3s5JDMYjUFwSrWW3UFnN4
rJutxu+VYjqZdAd7yhD0pyzY7QW7PRNA7ZBAqDrykkJVu944c22nRlCGEk9cUDI3huiBInh0XCyt
9igL1A/3P9gvKPR6p7KAUkSUoEkWeeTcf3tmEF+1SypkzA0wX/eLwTHL0yBIxb2BM/KaFAb0a+xt
UwIYszOeytRw8Q4wnLBFYn4kddBHHDS8wC7y9IhSlP6Y5MHwI3Fy7RQEcZcemmlSn1k7nAwr9Jjf
hyh4RMf7E9m4eEEpebzgVVPaJ7++nkhQitlSUtH4qWGMPwHw84cSnbuHIqfnzLNF1x3TSbjnGhvf
B9cJlC/A7U24c/K3vp90FZG9zmyVdfd4jKZTWkcpl4ywtKMIbXFS2t48D4Gm4We/a7iwEf8hMwGu
B6mRhh+Crutpu02k60LeaviIm++KaQRN0LtEXKoMs8osOUWWMT6n3Hx+F072oWPfquau/NFtCMHP
QHhPg27O3Nf9E8aMe2rf8cTqoTFiLmP35ymLBsSqWyJ3kMdLaiR7MP/GYhNtQsUGAKRuspaFqUiM
pqw1G99tHLp+7HJ+DvS4fRndNO1p/R5QF76/y26hKsQa4VfSQsuRuQlaRlspykA6p9WZgAtQK7Of
jRqy5jV1r1gIE5+6UTnYg1Z/uj+yjJ1X51Rq02BqQu1EJSy8/s7AgVM1VgBwczQZflWUyTtn2Rdi
2ByGnir+Ia1AFOZ6mLpv0yWY3MZXjBpZicCaywennWevC7S09TqE0aKjQNrwGM7Arkkskk9jHqsH
xU2jD50zZOWpCaLotES6s3NXbX1u+nElXA7plPLO9W8TLTqVWszZWpJS+6QbtL80o52e7BCWy0EN
wPgO9xd9a1dLhSeaQ1BcwlvxesQ6sBRQMkYUSlcc88gw/Khz7NfOTdGfEzzfJujYzqBb0/x90FVK
b9blkltKRLm9Ty2KE0l9cAWRg2EF2usQTH+sDseKyjCMUqc0H10n9ooyJmOY4ixhze78ALms8eqg
EUdMihavt6fxCGhpnLF+3nMAv5kpdQjab0CBwEKJzVczrWJ7tijw0wsjYru9GEYTIoIhLTAQ98uU
9FwsU7hn3yJ38NVBIi8lICKJo0sS+tcKVw+WKMlmqmd+T3d1ftZ6vX02m0B9Kiw12FOFuzlOcjBa
YKS6B9jrr0D9t9d1btOu0sqSDDhctNe8n7STWxf2p/vb9OZWYhSa4RHwkQj6bWlHoYOJgA6CzThE
H+KKAgFUywoE21484ggaJEEwD20577Uk3xIlGJp7EASPFNVEjO76hEghybIUQGRz46j/9FoZ/SSq
tWaEUKEGEIrp0nBaj39g3b18RvModL1wqtyXIGnM+VhlmGVCBQ+at/tLcnNy5e/iRQBchLbE2l//
LtvJ1Ul0aFo1Sefqfl0F6skeh/gQDsRsTVuZQCEqLgn3h9343mgjU8ukh4A0cB1N2ZL57EqquZUH
6ZeicCIVrNDYpT9vTA/cQxadQU4hqcmT9du+IvqsGzYD40xKcs6MyEk91Zli3R/r2fkL3JikToh+
+H5/fhs7TVaENfpv8DOjpfB63BTBQdpUGHcJKdIWbdOdnLg0vDJSl6O7qC5eV47hgUnuUcxvVxbR
XtI2UAoZga8LxfUEBYq3B6XbxO7fqYGYP9Zx1+7gO7c3EsEjkT78GgKKm2i4j5KZiZO9t0no+kk7
GBfc8f5Zlm64RBM47/3lvP2MsMXYLJC40LmGrX+9nDiEur1uUM6P6WPOfIx12lOqdeEl0c3gLTBH
7bERSfWnibDkqIGG/LICZJ+u3tG8GshMTfhcC3psp7DMp0OZ67Efp1O1cx5uL1uG4kaSnCXy4DW1
sTMGM4kdeDQ9Mt/fo3IKfkxJpr4mwL9f/sNayu6LXxAksdL1Wgo1GllqCpYmItr2X7kWhtHRCmOS
lUJJRxviXxaf8eMp9iwNNydJACprKajPr6t6s9DrBviXw6jUwbmyjPTJyXP7rAPO7myY2/NHYgjf
jzMPw5CA/3qSqKaZQmgAO3T1O+fKoOnv7DbLcNb12vlph0rpePNs2u+MIrJ2KsK3GRb7hiY1uVEV
SgBrUhSRCB73gjMXNo2WermjdCl1o75G4T+sli+xYY35KVyG5pPpFMv/XMgqCAhn/aR+vP+tNy4D
QFEJGxI7yKv2ehlEEKXjFFBHTfM2xxaHxlJfzQpH31nurXHQE6H9T2YZN7bsoQqTFF42e8rIm6dQ
E/Vp1uI96eetS+f3UeSv+O0yB8FPhgrdHIhYfUrHLg63ThtABy+7qjuh8T38vL98t034kvkOc+EX
sExVR78esQQAFAWimj4laO0THphGdAgyzX4pKLJ/G7iDHwFsVCRznVF/QHake85cPX7LgyJ/tCOd
Jrr7v2hzCVA7wLmB1IYbcfWDEHKIU0nmKNOs/WyJMnucU1v9Vju5fXCwjN6DvLfOLDGQhKrgN6E8
cj2g2Xd50y0AY0Eq4stINfsQVHN6lLJKO2nL5lASdISkwu10Uxnq7GW0HChiNX1hp8UusgeIBt0h
UUfzcn8Zt64Hip20HYKLgUGvzoWViz7pQqcFqLIz+2A6Sf+zi4K+Q1XakHKxuCUrTaycaLZIzvfH
3pjmr05O7giSNDi71yu6yA6KAo0Pf0Ct8l0/18qHcLTpHKVx5nR/KLR1N04muBWhAMEn6dka2DRa
PDHqBs68jWVT8ySm1MEouaZmixOMXr41kWCaoRVpy7lR+/4TLfATKLbTiM4zIjuNTypU2o8itcQ/
8zwFH8smCCwPbYJcPcxKUI+H1qlV18NNc57Ps2qGwyHO7Fg5V71Z/agb3ahOTdN3/1pFMU1eszRW
5LVD3H6YFZrT/NiqjB9OPaU/1G5KygteQEbm1W01vcdWpi89kDQZpCd69i8xvfq5cJrGokZQOV/H
1h7a87yUyVfpo1vCNjZai87VIH2LDZ24tdHwpcJmvo0Sj3Zh5V2bDG51AXKlqYqQExZGoizNj2Fo
rOwlswCiYJOSnRO14uzlYnIdHKYsbqwzvpyop+g41Z4id3HiS+AGLrm9U9jDAW3LIvLncm6zI3WU
YjmIUo2nEwIh2cWtshFYrRKO7uX5XIcfmiEsv0KXDf8pmqL/ihenWULWyKuWtk/U9w7GsJjvsKLF
PpNu3+EFbEgVBxH0/eQLV5vUpyDJK8Pjkkj+LcwuEu8cO1Lf4JPVmG/FdvBRbSoCzR6JJRQpowzy
easUdvI2YAKTHJ0BOp+XmcX8hTaAKPY0retn/id18nmZlkEnI0KZ1UR3BKRsiNp3xSJw91jUgt/U
m2owye6q+Kdb2CHWafTuh74xpVP7WnW0A6IAhoLWKUQ4C6xRxNqLwPslfkThrXiJbTtgppGbPoam
yM1T7rD9fR4o42s5JNE/I42wXyEguriYo+yvUA9I5nPOg6ofY9WkNpBNCSpygRGSBWdFQp2gwI7w
naEY83gMS7tGHDJWp8ILowaPVUi1c37uKh23riIMvgz5oppQDRDHOTSjmhgnuy/d/+PourbjxpXg
F/EckmAAXxkmKFrBku0XHmttgwEkAIJE+vpbc193ZWmGodFdVV3FsZizyvkRtgQJRA+LGe5UEkO4
hm+RnNieD9ldlDlA3BAIZXOtyTLImhrYsFxyU8ZRux86Ra4qsKC7aOjpX1gkIeVKDkCLcEH3yl6x
VjIhFIfF5e/MVio/FT3Wf2qO1CRapwmssV8Pt87+PFbc0evq82Rq4VYp8jPpe/yyKHL+zmZjHsEw
YhIvNFXiGZnIcq95vOmHqR/Iq7VjDH/1Y7G/igJUf5NaKIHPSOPiMwR5e5HfJbTvCaRJGDERTQ8Z
/yloGhKE9OQaKraR4mvy0jh+jQvYqd6j115JXSJB5DWPWAS/yJjt4sT9pmB2cqj+v6Mo/XzJVL//
J/p0/XQ5ohqgdrcZgDHkDYuTZz75N0zF9OBjN6IUFYMydebKDfv0JcvKelVb9aZZhMdVeAUsDdd4
vjg8i1i4LA7+0jMJS2uHkeDOwTG4PCMxGJPkKtL1n57Ab0AObnb4DyBwdq6jQ+lrWXKS1xsa7/XE
AUcBrxn4clwsL/u2gjw/6+aB9ukV2gQx314K8x9gYnLUFnjda4VoDdqabbFXllP7fTMRVLc+m/uf
hcOj0q5Ict2uhrnhL8Zt/zPPVKFasxCLk9LnDpb+uNNxK2kVLQ2nR/W6F8auXcqGmV2jIVgHS8wI
PkbpKhXrCLVx0pL8iEMNPUYWX2YCkrvbt7lXtRBYi26sh/V2tyVrhCTOEAekB/eS0VbHYo3rbR0m
qONjcUxPw3DA612Phzetn9fFXMZ+cv19tQq73Y0xtv3roUQuYsN2Z8xV0IgjHWrXQPS8g2PFJfJO
qroc4sj9Gkbm+Dsm3OxPQu2AkBE5bOIRCoYUUPocxBZeND6O7SjxAMTgO++Wh0SR0p2RYs7oPS4+
DOoLD+V51FSKT/uzp46M932ITN8pGMWJPwUxxfKDDXxFTfReRQw52AWF58O5yLeq/CpGpukXS/ye
joBdzebh5gl73PIznXNYa9Y2D0f0prJ8qv56tIuypbNft+gcD71Lojr3PQjQ2iWpxpZVJOksPfZs
N+vjRsRzMZ9hoa+H37BIjnm9k0DDnygxRuUINimkuvQsh0/3fU8r1KwmGas9ft/dkbgPyBJ7WIcl
IrFP8E0c9z/zkQ7pZ5RNmt9HOFVIAy9G1v/bCBLlj5OkNwXPGfORn16gnE3to3ODzxTmggpC61ov
SSSmdgPiKP6OVUjXFX7ouzje4HQ+ivvZWVWC2qMB+d3bsrMfcG3LY4nHJz7Y02SVzBDux5x4YEDs
IbA5llyTd5rC7xZAfHYYiEgtkdNrxAs9s06kM5lwXqm9pxK+DJCfvuG6xaSFHCnVzxT8JYvqoOFu
CbuakLHMNxgvc2E+OcHiUzfFK/WycQCk3Vh7Rm1/2Yt5H572pTLy7zKGm0ukJXj0nzJlfX5K8G5A
iBPD/xaONzEQm+kvKBPNttYQRHJfB0zQrE37Ynkyqdv3y4Z4PQGqPjPyngo4zLK6WuDXQ5pCSdE/
wwpQwmIwKYPPaL1KW8HKZxqyAzxdJvj+mAUvq8eBlyWr/XLoHsIf4mEYVSOttCreFz3ipkCbFtl5
rndXHfLs5mpyl3k5svQiaK6z6yxcjg3xWFTTSRaQx9UZvzWzIiJ8bcJyHDFD0EDFhj+0DIY9SWgc
0zrkCxzomDI+q+PjgGuUjgbwiynx/lnfbDja0HM0ppITgXCo1EqkWMChdjkdTpCsURaOVwohpvtY
tYgTXMCPz2MSY8N6Rb7HimSn2ykZ+qFF9BjM5PPk4M9QgMOkORzJ9DHsUH43wux5dCZQND5Xa8FI
nYqoOlpj0v0zDsluao5dQGR1xMxewdHBTnrdSgfOakTyTDvOBXn23OkfYPNtaI4sSrYas1Dv7lZZ
Fb7FSssBnceo0rGD5wWsjYpy59Cf9Sl+PracfS05LFYaWRm2Xnwe+AOiRpepJU6K+z1K4uGxxw6A
74Lph2eDuocLB0nt9/wmrRvqkM4FxYEF/q/ZV8XBRpT4t80yHWgOyqmEyswMwFSbaYMhHwyAEENR
r7HW8S856wV03F5tskarSFVd9aUkJyTpmepMYYCR11avkrblLlCZN6ngQ62SQyN4ID78/i6X3arz
OC7BfqF1TLMaDB+f/g6RnaAYQVSCPfca62DuidmBzKfAgg1RbavVqh905XtcngLis1N4vfX51ild
WN6phFXRV2K2+KfcsL+fwvRe+WtsN0vrAvprvFfjNJZdjKT6qPZY51nA+9B0v191Pl3iPh/XO4Pc
NloncEc7XpLYxjH679zLlsX9GroCE91273fn3dk5le5obMtjwaM+7VmLnDwE6CZLBXC2WFzAEk1i
LMyScxquyHcaQluJNU86M27oy2pM0xt7QjFO5qfUFsP8Mu5rsj57AX+gbiJiE9ifou4Nhn09v0Cp
V15HxQfZyH6U4ZyNANkeKtzHc8ZDjmcjQ9fbwUzUzS+i8IR0g1T0Tk9R+FtKyByduvWlKx/Xpzlf
tk+OaC5dlypGi6IcCAcIde1S1JSMEKOWgfAvvDX7V44djLhOVZDFgwy7PDoRL8W/gh5Md6Swarkj
syj/GZPpoWUong9ig8Vby4oZsu0FDe7SJLngY+tUtbxZlInXTKsdC46QDuKcXsa1f0JeAdlqfcxw
eoEHcDq0cDdJX50cJ1GjPRbfwoLT7aqHFCetXKfQ3+Ec3uBkOKzoYveN3dzHSo8PQfNBuccKAWOP
s7yZSG1bZOYaJVWJZojUivCLcdG/qFzmF9RyGkByr8uHm2eAengThrde5vilR4GVzMZB0YvOzER+
6+w0wiLMMMQMdsXu8ec1HJMvWDmwZQ1qGbt281yta7vpCOMYvNmqRqucYxXa9fHLME75hLYqQWbd
TrW4Z87EyyfgOf2775WA6tAkcrvDO1meowPSo5/FwNkAvnuZphrZIf2HMZNRNUR2QbcV41tco8Eb
f+2F2k+RqlZZpwaK9/dQ0CU86ExGYwMUeN/vuDvklyFVwAfG0iBEr2Sg9rJnqALLJKrjpMrN8Lti
LMN13nC3XkVPh4fEoDJ2fktDcodXs1+vQDvEUmcKmSIP9ghKn2kGCuE0qxVRD1E1FgqNw25It5dI
uv+hUzuvPxIbF2sNK7Z1+rBLVFRNFEQ21fO0KliUrKTqIXFS+28Wceg7MPlMY9Ys9pBl4yr0d8Cv
UzS4MJNIw8lM3NK7YSPz3CxyiLcfMNX0tGbl2P9IUVvhucGZ+Z5N+/AznoP9pCFTH8qX65NfZPgN
emviV4rS4erR4Elu0yU3y7kXw/q9HPYeEOiIi7fC72f/HR0lsTXZIPG2haIfaigqc2G7rr5ovwd9
zllvstdqm7K8Uz7N/uujxBVtNa05vaKMo6TmIzrVLcw8echLIR6GAk1VjYOCQuWqZPxqFgzsF9jf
JORpsNuuLxbx5ygyZS/WR67DMV9sJqfk+xIOuX2bE/S7D9KM7jwtbpIQDJjoDnfS/ZcFZeQ5i4Rd
vy1oTMlDdmTHvwHSzK3dOFaC64zevMhmKrRoDjEhA2/PIXx5HEaOpfMEdonJc5/SaIbDXE7/xLGr
3jly5fYrwIwxre3E1/jxQHDU1Y4z7ds8yqg5G016tGJ7zs8LWS27jCIev0Vmse6+WNPdXjRN+tMA
SGZ/WO2UXwuTiLxhNg3x/YKrg7jxm9serO+T9QrytZiubCXknTDF0VyQfYaifqPkM4kDAtV2AeC2
jnYgibetHw6MQJN0xl+HELXGVjaGCoFA0x+H7dWEYBo8o5OM+7RTaSJfoRsla4MzM7pXm9qm1pYE
oQmZwh+uYeex/U2XqEfX1u9jBj00Hw+0tnv2M3duXq7pJuFV1BcbucOKx1Q2BrMv+eb0QU9bWtL+
nIcl5fW2hWnvDEIWbW0WPEwtKiiKG/o/91+SDePaCmWiuKaMjn/FtHnWHUXh7kYLHzdX84QRYMeI
bHUPXPRiq7NjB1RExjHHgSKmVZxiD0nFGUPeDudJGoXBijpZkTiE+B0qntI8mt0FuSlA0mLYvaOY
YC1ru2Ur8/s0TPm9n5YyrmNg1cnLJLQKJ4BeaX4yoNY/iatS36gJtp2nGEgBu0undQ8ttLcwIunT
cfq79rDEr2EYGCVnvNZpcjboUZaLy+AEe81Y8OP95N0tsQb7WFnNd5glYwaMBtpQ3CN1UWQoz4cn
WKBE1UmwWgHnpPzE+mNQDVT8SXiEuabZu7US6fGxR+gTu4CP06Fnxf46g4ZCNEaSeQD+hkEH72jF
cpiZxcBONP60qseoLN9Y0q9lPQ5sGWomDiAtdGAK60bz2kdNChv85zFChn09Y117e84GX17mmE9b
C9wq+YYizn9A5DBkdeqy9WuIsuWOHilEuNEyxvNVWvSJMGvMbdFOc8heJ+xM/cKnvaVJzMinP0/A
KH7CAoS8L3j7zJmnSvEOvjj551r5UdWE2O1xz3A4/bN7nH2HwXWiOyjxp6eDGRowkRTAfgCh+V9Y
9MmQGGpcOjR2SuPxIdpwserBCHuVgmgBa8w0eTmmOY4uw4YItoccbMDRwuG5uF+xfTK3Yh0reYKe
jbzSJdoq6I7TaauLIuo3DH3/v7fBVtEfoHRSvgWaSP1cZki27NSRMdtlmaa8PbZEv+UoEn+DQafa
wFRsya+Ea/M93uBy3kko36uO4rhJUP2peXDYTcSTj/fkPLuKR9/FOh9fIS2taHc+EHVKMstv61pZ
eN6V1PxqsOm41zg/yceS5IG1dDmG/kJ81r+EVDi8TnGEHtlGsWqFGWCiBJdQbOkMesBWAdkdc/UR
dkVwWxlu29GH8hmKZmCHeHz2tOYKQpbWQ155sQZmNXUqIZfv3BrHW5vNWFpBN3ascG+Yhf9tILiV
zdRzO9djKUbAhss+vMKYvp9hwoUG+gIHYuA4c67nl11iqe0EtHZ73/IZ0jKIEfetwR4T+M1x2Ogf
zDbuWkaYH2tgCfK8jCmwh2rn4vjaq1Tpk9Axkfdrzrbod0Bm4L9qG/e+0XzIHvqNyz8UwPDcTd5m
34+jH68h7Rnv0DLkY53bATmzFBDiPzIDPOuGY4P59aa0hTvF2oONr3H35+N1E6kLpx0LTKYNqBTX
DM0077BZmL1XvXAg7IZIf1Rkda+uwNHDPXCiRrEteRd+MNnd4iR/cd728WuBpuA4RbEFuemxK7Cd
wXjqZ47tBF6jtK7PUcDw2GVqW68UJGDauIAe8jF3SzhbmABiTggJX7p0mPbPFNpnfYU9K3+SXPdr
XbJ8N+ck0vxCnUjHu+UmIMGQky8CYBcXaJ1wRmAzurfLHw8w3QNy3pa0MTtBO297i3WrpQh73/qU
uk+KsFZez7Qk36JiHDAPOho/KsRQ7l2ZVu43elM+NfGO0a0t0ePzBpZG7oes+vwbnA2n5czmMvu+
0QxgnSmKKSD7wVeAgQWdfh9mvN3qNORdEbn15432GBoZ1inDtuARXtZswQgHDwtY74a4H0ytA1Pf
sOKK1NLFlgdeBLmUJ2qz3j6ZQlUMUoqwd2E6Cv100AgdE6NqfkRb48dWj2NqWlcWNqkrQOfvgiHM
7GNW84LLhFgk/RZjAPsJ41caGkmQvvwk/Xg8ZDCEyfE2YLl8QsmTGaln5GX84wI029n7TT5hY6wI
YAMQq/FMxgIPHMBmWU/pdGummVXizFatO7RykNulZEHwbQrn7rcdirL1Pmdjf9E4Ud5EWNMHkd7i
y1J6CCiEl6oPL1E1pFjJQaxT7YBnwngojmT6yI4o/wI4mMsr5vj8MShRsIsNCmuW2P4ivyCTn796
VCyg2Nhxe/AJH0WNhkt/cDLyCBxOZB8LKyK8+gjmgNOwVxlpsoWOuqU9iydsVix4P/GqVrYrI3wX
AK+ufPCUlVmXwGwc4mbkJj8neQ58wlcHV9ApaBrXQJyyqE4HGt7llqOzUN5DR9BHBHyMjmwPc/ss
JA1LpGQ1UA+8PJi0gIGi54Tpb0kQx4L2AUTGNZ+8jIGhhnS6AKQ2bzijo6SdPeSqXTEEMz4Uica5
49C3qScglH56MKLC+APf4VRel4QNpM2n1D/3U1h+TarEqozJEaNKKKIQnzI94bLBm26MmlnuPDy6
hSyfJkcH9sGXYv/NzZjnr5wQjVDBPT+SB4pE2DvvstF0FkkxeKN6MmbAUtfiD58rltQgzcTwOMjY
Pu5ag0fRW3X8SNlYTkAgYaaHFPhQ1hsWTO5lAbi2XZbBPYl+MsfbZvaRdjCQ2NY6I0yCuUEczR1z
88C/V75Kj9ttLeDXb634SUq1DFeDSTjqCBz835VzBk8s4n2qL7IBjEO+Usw+rOX0E8uo+NDjAt/A
Gp6Crm8P4Q7RFo708qIWV7p7Tuf1xeMB9XdEyv47Rc5d9r6KpVTNAAra/SzktN3BdRACmBCTJWqW
LXXA58xWIVsSNX9Hv4SvgorCYcWPzZGouvSAiaPLqiMSPfIRGoTHG5T4u5hI4WARUaAtMVKnofVr
vNnWmtz4Loom8oscu47qJKpWXffOqPGkLNi0NmRk+wCkU0WXffbbV7KCzniSZNn+FHs8Pe/cEGzu
QdqaNnvqsdg5J87Kphwr9QIiHptaJRuqq4dzWPo+5yPIpITAUquFvUVZfTqwaPMFiLIzD3Qs9Btf
wJp96ew4pkYmu0ChLxbfckwBHvMfBvDaBFfk92mF9+nCDCK/H8YgcwnYEYuFVw+Hbv6uh2EbazQx
agDBEwCnagx4VTMPhoy4iqUHmF3MTza32fpS2V38Q3p4hlQsCLxQTRcWbZcdPKG8IK0UXwjnvsal
gYwsv0B+UvpGbPl48VGfibaCu9WNQur7e1A+OeaBca0eYaFTjNCbVROsECql/pEME0dLVo3U1yIc
RbhtoYgXLOK4ZzXxzTUShoc9TlCJ1IsCFBXQbxTVo2VUpJeb8gv+/7I8xm+gXOFXBtK8/y/GxA6T
jqWMwO7uxRYaWiTb04iozq0ekjH8Bv0LihDBoXlfw40UnQr0pOhZbwaU96Iwgly0nKfPglaoHMsU
2H96Ef3SYebGD1sIe2GEi928UMsD6PlpWmj/JxTL9jcbFZptOycj+vQ1f8ng9qieFExTjpOWJOrQ
TkbDSY1q3V9yY+UlQX8XgD7yXNTDgInpBOw9l2d8lzIF9LX4N2KglH5VmL/V2TgbfVR89zAbMqpK
zvDyVvI6wyNe13M8uG8UrMvU7WkQUFqPvbfwKgkYWYAm7TECzhLUwaB14n8Q7xTIxGp1GE4pxzKA
Q7S4a0Lp4tdjcOXvQw3J1IT/Px8rlkB46yCsBgcebDLDnzytfsRbGBIwGZr/tyY97KBFJLDaOSxx
cTZUT2OLXzm9MRWp5K1aETRS21Rzfao2RTTMhEoPhOcgoBFm5LAVJ9Bl2QSYP8ZihIVMK9S56OV6
B/oJrojIEnPbicoxi9uZCeYfe9huPgfiIcVBcYr/rbrkDxxi7+PM4wnpcXPhim5CSblBkYvi0Kzg
NR8qLFs1crPpBG8yAghLHjt9mHMqoyuRiZg6RAKt8hGjJztqzPsY5MlSzC3YPCfvqpmCfk4xmoKr
pqkRncEhAACZRQDm4Cv3eyNkButL1112w5oqTCpHKpd6NdL9hOuCxrnnCD9D9skCyuuSjZdqZJO+
y8Bv4joktweWS8fagqH1uuZQ344NKS3wMS16OBYBR4ELATzF1gzeamkh4IkxVK6exVAhTw0HFJQk
JOClj1Zs/nRcHfJJzSP4SGhLBlpjMJE/0T9Pvsagzos6KdGStSv0qK/riKzb+8mWmIIinSPPARbc
5IQlnGVrw1ra6SHPlVy6ivUUAEru2H1VRbN/iBAC+SC0xUbUtqeg8DI3YINfM3WIC46p+LtIl/hv
nnpEVAw3hSqQHLEgCZwnM563qHdz839/rU4zok+9mdf1p1s5mngz5/GT3tkC/btbsW6bpVsCfDXy
eqsp9rZ9XSJO5gqnEDALmc15VkOzObzNY8aT03704LLQ3hz3oLLtcNZJBtouJAw/zTR0OFcHEW8E
cX22yzrAAXoDw+nNKwMZpRu+sAP/oTfg4kmAFaJfymk8oWe28MaNkXVXY86y18rPedmAZpvVzbMj
vJoZov6WYSOIXviADYzrCE+oDwV+8s6G3YtGgKtnaJkOy09erlFUcwwTt1CLRH5fgKt8rMEHWKjZ
m0TB0ILvbT9qWBBhi3xSdxEI6jeFtin7jmlQy28Zcar8C9x9gEygHEHeLACEXMvtkADjgRYRXS+z
4ms+Ni2xZ6uxs4Z9lv7aLxOc47Sfs/FKEqd9Cx0najVY897/K6KAHzQYgt6g1ODo14kOpIb4J8Zo
pKrqNNIhL1FPF59eOJfz28TU+Isd4JHh1SIYBAtJZQI2O9fpLziNBARDABc3opw7qk8+yD1tgRVA
CIF+HLJFcFUFfD2rvbpf/YZgvBIhIFBILTk0RUZI+YVJAa1AoCX/T4A3M7UbgUJ1yZKYcO/nmXQe
+e4Giy6panOI3uUVs8ahO86wWdAii7C4S7Ob+sAMqOUN5BceJ1w+ODDlMl/jhossbM/CwxwC2Bhy
5mohUdoUh+bgYg6Bek23Yv0GNY/KXuIU9+lXIQMPlwO1nNY6NkPxNlGZltg0m0BhO7i1DE/gPVDr
wCwDhEt1llZY9YXRWs0Ac+FtLfgKmGVJLJA3Tj7AHOHoX/aJbR+FRdn/5NnIMYLeznyc78Q3R7Xr
d0j9+7m7WWINLS6z/FT2KI/HcY3T6QqUBaz/8v+vEmLKM9xg9DovbCQQGzgZpk8v/aDqeXHYuask
m+C5O44TwRJ2kFfn0PLcpNYzbVLVw9pFw3jlRwYoA08WxCFL4xD7sZ6SJcNRVeJ//lY2zy1QdRq/
F8KNf2I/TKyG6CT+Eroshvt+U8iZA3lX7KfES/luN7/8pZJvoYOr02Qf5LEcFXLNqIJPKBlgyxsO
OAPfJYlm/5ZI06GBdzSMHLHMGL9iBoL+fAfezXDtMWSZlEKJNeXJjvNbo6Q3K4JObAdLOPbfAWnU
+w4lvcUXmJKipZkCDLllWZS2W7Uy+0uWWrwhqr6CSCloxk/Ip06hKxjGol0E7OnhIqIUTIniZIN+
IKhqR3heFobxQfMydfU0w2urJUwDvFeAJh8ChABQFnmX/1Olgc0vrNfVd+S4bTAn2ah/WwqZJDXO
HgLmeoad4kOQKIltGfYCIaWAh/tHtWlA/Fq5qOwkHC3tr8OscdaYaTviR9DvieqyFdZtXRr1/Jnq
NXVAqjhOsV4fwbwUNiqKdtu8VXeTi9AybPOWPRY9OXwHq6t9aIObqrhDeZNxPdAcWTQKdE0nqNxC
uw+QuN3wWf+wUp0UJ+NNkmEVSknfrdFUFOD5PP+IDOSBgAgOXPPZQgH40o9lhYJ9yOK+R5/w1pMM
gi9SQbZqgNNg4aRXhT1V1VY+ow0RP0F4ke2J6nm67HHq7EUo/GqYY/D5KcmEgYeZkvI5WufyXxE4
ugQQrnQ9gYfPnje0vj9BFoi8xn4MBDYwAodRqJKupHU+QABx7TMgTBGDpfXfmQzB1xPUIWBHrXRz
iy4T0hcdQIHIRWdjp9RqYjjGws0rj9lEQXjEGJlq6G7Qg8YS0u8OQbc4r5Gks6MT5SBrujVfGBRg
oPNfFZaN8ma3RP/pPcrY/bRDntH2CU9MK2+TJEbZ6UBj3bPx+dBu2d7HGXq/hwgJfO83UWmoaebD
pQCqrH9inNVfoGoX8rTz3i0tVDN93kXoXB+CAI/aJDYKD6N2Lquhh6jyegC+fzzAGGp7G/IcWWJ4
klGC/J6j/CGSVz6JUCCqFPoLz2tj/fKrWI58vsN5ln/Z/hifPAx03iutCriN+xxqd8gl5u/w9zd9
k8VAXKFkiuk3YPzZ/jgUOHhquQ0VvPqOwvwJYwZIHg49LFx4OsyPPp5GqKTA5QPY2DTkEFRxeocm
nQztkIABaX3BlndrEIh9giJ6i5+nwaDyYJbc/qzeTc/L1kd4JFdU+2bv+XxKdiSygEAEEvvp12XX
tYmQ5Qw9fO+fhA12+y8XwT0fKTH0jOa+T7q9300FDWNU/QpyzjEQwu8fqBJURcl/JYFWsJsNEedb
Vgb20xYyoPWzVTU0KEVW30+EuR3sAWzuGlOM5FlG+fEbx671yIwhwnXpnohPNoUZ+iMNf8/LWsWO
3cn50GA81VI9JfIossb3FNQyjMB4emHVvn7H7L2AknYje0YRUGU7QOP7JX05/SSGAYy/gWOf2aKG
96kXpGwYMCN8Z3j34GGcZ3rqKXImujLE7DuPBwG3yB2SI6iHeM8gkhMoqMxp9Qrqo6p7i+BgKEk1
AfikoWpF+0CHH/wYue5mWsn3fuxRFKAYyL9BHAshV4Lv97LovMpRKti01MemMv14LBH7CYAVobvx
OAoYi1YSZbZgs74jWXC+cWKEqyMM89xfoHpY3IRlf+DNMYHg7mCJBvPYRBXVdptFyvh1PrhIIVdz
yQDj9Gh5CtVMfhzYr0jvDE3sHYa2FGcaThVzTrNAwssM8Ov3RL2LGnmUmCowZrLiNB6m/AhwjJ6e
3BhShgmWrz9zH5VH5wpcEtTYMWAqGbWIu9KXO4CfgU/HZToqgRVaRtgVWPS0ntakmO4LAuUxOHGO
I5V7D5Q/BJ7+jlxWRWfGOcPXqVT6OAFkjvCU2k22YaAEf8en6Q+vCS/O0PXbS4oh4Dbub+obtVE6
dDrP8WRSiLB+wiUOsKhlZIV0nA+v41Yy1qjjyP9bihKKowXRfN+TZU3exjkyEVRyBcx9bIVo2UaV
aD1O0bLnP0uz8//GMTEf8MjA9nkhcHnRp0UBCNZUmfrIy/DPQGpynNNCRZja1oM8cGgGf4xQ8amT
BY1TQt1xo51Byh3YZUR2toTAG13buGbSNxBnMbTFq+T3e1/atdl0On3PepL4xsJNJjqH5Ub5I/vH
vCzQRoE76Uv+AQVPJqBGSHCh0rHIQRljjvg25jtDlOtY2d8mnlBt4OBEH/oYCsuT/R9H59XdKK+F
4V/EWvRyi7udxOnthjX5MgNIgECI+uvP43N7yiSxQdr7rcsUTylYbf6VycFGRWsFDmlTXlUvqSVg
3hkeiZVq87IVOzDS+rNGyIg0yzgVfUO+InGmv+XqHAFIe055p3dBDUX+lPFYIy4vLYCKXjcxkhY/
bMi4Hjz3WAyO3Rw7J5ivIZSG2BjEPlFKdsosUoJmtL7FiURjmgcLpIvtA7w+RjKznpFLIcrIeyPe
xhGOrklHttYzSQmyQV81lYieMXSzMjEqQhxZrX8gytpftkZHScc/mCOnQ/+g1lQhIjZpobN2D/iv
IQyTpfDZJcZ8/E7IoPpP+Fn0Fz1QdPF0AJDsTMz16HTKMNnGyVCYXe7NrnuI+Axeo6R0/R0iuOE0
kJZjHmjakv9NnVXYD4gxgvHcq7karoXTxk/wnarZtKN2H8VEBtl5VE793SD6RnLl23TH1dY0PFBg
GE6pHLzyDpGJ6SiAr613GMIC3TFC9Y3bhtwU7lRXT6q1op+J5NzkP8SGntkLVOc+fOYk7hHMAz62
g5/8qjEGVvJQlu00llKqP1ypyk08Gt86ymUUK/rVZW3Ogcnm+VD3Tl1vNepC/w4yJHscYvj//ayb
FhjeyzN7P/cCct/qOkltgVcCB7G1vtjoX6s9i0W410thz/tbFwkOkbWNRxRrA8SihHRrdnOMFOR5
7Ib5K+/VeB3COG/3QzZ0EASh7jKchDZsugx8HyRgtDxNgKAbXPIJ6V9q94ki7L/i9HmfGl/qH2Ld
ueeWuhPWdkXWJu+9eGm656Aupzm1W4YFhPujdNJBzsM27FhybwU4pZOGBkab9G90F3vstRFMTBtU
D3l8a/dEFGfvaUtx8UEMZrnkzchRTyIE0jCt6vy3xBgdMnQDz1x4LrxdMzWchRCwrYvuuOMKJ/y9
WkjdDrqfyY3xHGVq0v4mxLAO6BOPQ8Gt0cnuzTEusA6LKuzidPMaICXvTH2gsk7JY0bj9XNO9668
0345NMzUYrqgcWnfF0LUL0uVew6AVcmxZndYIqGklml2tr43xc7OapPIv4+HyW4Oxhmm5tiq0l62
jWESBmkCCE4dWpG4sHHPHbsAGTcGY08izFKO/GEp8jEXaWfqd06J9gUpfkHPKkrL4hJUFpxQERWC
JyH25vu6IcdthxCt2dllqBTrbtzyq1Sz/vL7Bb1PO9bqlLgtrDJPBHz4xLfRP/VtjhBTV357n7Tc
FmluLUWYIhzV2TUenRLBULb4yWORUHOzkwO9BPfRyC60obwj8U6myuuGcSOsxm0xh2yjEvHSHXSz
Ugc22OEpGHz0abmP4Tp1stjVJ46t3rCqKfU3jgC2EN0bw0G+JnGzCVAzZfuAQiN0J5WtnNMAOkHr
Q8xJMtIE9qrLSv5GETzZjrI0Xt6o64dPC5jd4zRk4UtRYebLXiE1o5GuFWRZSWes3tyymIp9LT3b
IWeRy3VnFW0AMd2NEzdNk9MOH4o2fl9RTjCQJ2EB+iFmpP0TugH2CYUwt0SeC2SWDfD/RWzL7TJm
dbCZgmW8kvLQzjvc6aXerOuwQBCMpqnuG8ijNi0TV6itXKmFTVc+95n3Wi7zFvIVLYaxQuswcqqN
+56inGJfrP5NYzBP2YM/jy3otNUWWdrZ0/hBxLV+mpQ2rI0UnZabFul9AGWJUSYNalnOG08O9Xqa
eJoBc+sl+wz4kY+eF5mXuqcratfwQcAYRiNCY11Fuj17ICX3IFkDmaL+LWHB5eq46mmVYh8XbUSM
/1LOWHBQP+pNPtu22N58/NCmnJo/EaYBbxe2ZpIEObuCdXyY6cuJFaWzaekrxLOJz6GAyLDLWLFH
RFEdGpyBuJlavFhjGenTkAX2XeMOMdCag5OxR/cIdhAoL7zYESYsvA2TeKazvYdhi5r+Mssx4qUG
pfqRma3CPQA0/10muVQ3gBPmxTB3ZKlnkvIKoBDEu3IOPHmNgnZ4mRrPnj+EV+TuyVA9mfw0Yzif
qt7TFmR9Vti/C0yZfmg0kVhb1O8+kfeOrMwhc2d5cBHri78O/VThP7u1Z5UiDCAgVbi9Q2N43NmP
VCIA1LVrH7ys2qvr95A1WQPHlvr2qK+3R6ZdaqB3S8cHfktvOeKEGM6VV+fhMfQqF5FttNY7B0Rs
3uHSrSu4J/IZTzk2p5m/R8O2Z4B2n3necLZYKOv/Nblv/5I5iPiIfN7wmuFhAmpfchyMAqgpOQwT
sPZmIIPGQNNWAzJyW/gfoGeO3rXEqc/QsGPwm5gWOwmySdTTDoLoL9O29nemdRLe62pch4+Ji+6T
a2RNtn5IbN0GNUfeQurU4Q/OGGBaPQW6fBjZWPOdcLpq2VD5bcV8LXI6+i10EYqoQobbpuvAPZq+
tV90Acd54JdBCcnC0n5USIL7LWiu2+9c2pjEjkWg+ttjVxT/rDBrfmWDguMg+sgzW0Vh8HNQwrYJ
vbL/e8AmgYFqLpZ3m8eawuCSCudNkqzrVSDzXc683V37Xs4RIq50GtX4DUzSmYMPQT6zoPqGKkKM
PeatGnJXPJs2IFN/CEK09f6a1H+y2nfuPD0BEcmIwXVbxyTDZ/kEmuwstrNckCBW60as1fBsogaj
B3fndG78sSGc36qRSMIY8q7qxOdE9oaKs0cPJnwswmpGym7l8X3vKRPfHhgD02OHq5Cb3NNJ8VmL
JRcpIyRtDLA3DvlCJd8GWVD5pURSqE9mjDq07H3IQpDFDXMoZVmaMbmtl2lr+ThU0nhw9MLE4jFb
8Eu4jzPskjmMpT2/8nLp8SiEEfYh5+I7wpQhpDKdce+JOXWWnxH6INvxISMU9UmnRus0DO1dIgk2
2ToR+9Bpxmroo/ih1jad1eyiFhPOuv4xPiWEV5eKq+wwwtL5d+1cx/tKjK6zd4lK/Z1wq98DNSHG
nkGAdoG4MT18vDakcTT9/ygWYwHWrIZ/xo7XN6mRsqaOHsoXn7yraWtXvb5ai7+oQxNWwH+NNdWk
8QY5GJ238qLT4o1eYEsXvZo30vGD5qeJ+g4M0umyf4AsEnOJ241y3/U4Rjay5CFjwpH5Z1HZkGjM
rFOyqZsVvEVE4M6bXCFYOU8LONFQ96C0syNsaIYWXJ69UNTVUcBleY/amtYrJgvcZZMJl0vFjs6V
bJuCW7u3C5OuuKyZ1vwaM2UJmhg+zCMmD9x2HAhx59rPCCPmautwO0f3Y6ub7rTQYIm1zOeR3LFf
zVdmUiFTUYIbs1jjRgT7JecYDVfiDVv0t7a/JbktcrfS5ONrLBiZz44sWJS8ycouLfflyfbC4aPt
Mzg5j9YRfPyiRoBmYk6KfWa59sekGdHSWnTDS4Ar7xEnPPhJM2bVl2XG7NUGQgaHW4xUm67T+S/Y
HtuUNMSQvNnMBP/ZHugq0B2TPJRrtTx26zLy0EvMMYfYbuxwK7mbnoBdAuDtAfvuIY6z4G3xRGO9
JcLLGIfrKP5Qql0/FXMjKou1ZOoag5nQDrshYNkabaSF2qn7h4oHtdpFORZI9rIpLO/yvF/gjPid
ACUoLD2DkgT23h9ie3irgjrKT3Zl8tv3UxdYRorZY4BlsoMUCTxKnLuofAGMzMojqRLFF/YYewaH
azT8YYBlac8Z0TTXpraDB7pzSvSjRBW+1rKxPvlqmmWDTK5+UzdOd6O8PPo7UpP8T2mb8X7wWi/Y
mjXW1e/QGBHcTlB3UpDGrf2mXUr4zmib1+YF/j3IOXlMDHYjiKf61byZMHVZ2DH+isJhUJO2uyGO
bESQtVg0xo+xlJcsGr35Gemtdx40aY0Ex6EsODZNa3VHtweIZ3qNB38PilCiGJ9QDEGligRGWvs/
xvYq7hnSsoh0KybzSAASLk+BLf21L237P6/Pl3OfOxJQs4I7RyK4zo9Yf9sn5Gq5AtYgX+bJL/zu
rVSu9T7UlfY2A3PH1eltKzu2vWXdo/HMzJvb4LvbElQ6Hum9B8S26lE8MyV6HV9fPropBm/7Encq
Qpab8ASlLugTkQHBbB+jeojUwSvzpTv4SzfOu1wMyEPj1gTiMaGntPzyVKKTK8DAPN5rzXC5befw
kFikeZjB/fZX4b5A69g9M3e/BIcis93y2GNsUDeyy/1HqUYGhtoK8wQ8JosjosbyKpd1LB4BH+Ii
Lddw+ku+P8dTgVt9tlJi+sph75dOpMDpmnLd9FnEDd00uMM2rV/60WGZAZqOQR1E7a5aPP9QG8rS
90VOn8aXS3RkQUiW0HDOAu0Y+BZQwHZYYlzeKBxYEbfLpAp5qtqh+8vRnb+unrHGnVMJqKrW6/HJ
CNqZ/1lM4Rdk88t0URFb78YvJ0LeBmf1dpPbBnLb1bGI9ysRkLgpZhD7SvK50pjCDRwESz1C89YO
Rlcnc7wTTvXyAw1JLDFZxnCFDEBZ92otVvODZwP6pwUYJRhgGVoPo4jG51kqpS5V3jmkNBkKDQ9T
j1f7nbTuyUCFgWHD3asyZIgPfAblakEeVPu0pyC4M//loOczK3sj0ZdjWgYedy3EiXgMkOR2jsuv
oue43FNM0AYor8ckByuz8Wkxjg6fEIvVt8cl4PCAsVAjQhb5PuiIxb0pBKJXaIjiYcaUU6RN1fnq
EAct4tsxXD2o77j17xwm839uEy3Ofo3hF9KOoJj/etb74gQ5J/+6ZYAqMR/H8YdDpJ3R2DOG7rHJ
qT+lU0YxPhcOnRSPm6vTZcUQu63YC3HyBE0Gsewn0Tc22ZpckLKOHZikWv1EEZ5pDd4abQQD3yXL
TUwlmvb1f4wCaMjU5AcJKReNak4eSonnhpJ6XspqngNwSqn+jYMdf/kDlgeCkSB13XzmvU8sn5ux
7fs2PujFRtKah838A60tuiPiufAB/3m5XFeD9OTIMg/BSOj8OuCiNPYvvjPAMXwK+bm28ZIghHSq
ajMX3uzsMLBiyoxMGF8c0LdqX60JVkMSCND4+U7s/m1XJ/oYdDs8wNMCkTdxM74Z3uOatzysL5hh
ELs1Ay4pUXtwFvYiy+vUe769X/rc5yjJNUr7AnH32Qq4cba0hekrCeHtT1w6/r+l7eRlXfADQJf5
CkYP0+M/it28V4+9FLaU2iNrX0aG8i05gjK6XrPW23Eg/xu9Yo74hl+Q3RbJxPrIW63/Q/FI/H/f
wEQdpdOGRwYAghQaZeFGsvoGHSJpkWJbdJ4bfCWsUcNW5EHjbvwmKZajZ1Z3PE2VbM5NYJfFJrea
yD/Cfat6kxM1SHyEstf+M6ANwzkhJ4d3J92gRryEYK5HCsKDn05RM9+x5ZXJ2WFF6u9HJMhPavbr
kCSCuuQ+j5ltd7FNJF8qxLjce9MNgnHElETbqfd9/hErauR3ueJjOQCM85jH0rH0M5lEvtr4mUgu
hWXdALcsFNeAPsW/NiISm/97GV3sIs6/2QSSNY2mrApPRLU11aWtQLOfnbKzylOz6nLdZij6Ebg2
jQNEhM0lEqKVj1pOwkmBadR3nSTQTn7TwCJODg2EO5M7Y7GVuM0fMIFiV2St9DFrh9N8h8cS7j1i
8HDT1q0HJKlDRDBlL2t/3rrOLAMuTcpKN20/jHdu1pe/bmx89RUVs/NnhhdqxNauu6zZ4T0qHmLg
reowqSVB1UcBQrIxHNRXxBie+x/vU51d6kK5D5yTBYezCiZzpzgQMDRW/H3OXQW05p0lQVTiFMAJ
XqfCjH8i1Ei/NrvksyFb0d/Nq+g/477Mx13hm2Z6bhB8bwtst7j2O1oXm3iIkjNlmfnRVvUE65nr
Yle6ZAVvIxTV+d7L/Lg+gbk2Ha3bCacvv7+eGbcm+TYkvW2ulSzFJeLZWeCtOrCGbKT24jAAAhMY
Vclq46Cox5NHIPy7M92EjyjRk7cmxsebhlPUfedj4d84aEHpmAqpwdsksMhl6gcy/6MaKBnUE2Cf
9GlAV2y5VOYXJULer1Jgx0wtzjV9ykQ2fgbMq4+5UymmB9+dfgNHT6+zoHyDIXPw9gkWrW+hy77e
Ih6zjnbTyz+xNizk0mtMCpvlkqGOdNnbFpDY4z7zy0JtKW+2P1E8qT9WIPoLT0THjViI6LluSzu7
uBQfXIg1mb1THpPGvUc5iyWSmKDhmTTkdt1i3MOQ0pInkl3YnpDcRDWEf7pAPPSpdsPBYw9SwRek
XFIcHR57rkAZ1e/ASP14lyPPq/YhRaMjcY9284/BPfAoKkhcm1vKJXUet0PsHzUbEDa6vlNYQtw5
dzdC3NRqqhROfUf63DjtZWI8GNymUk81LCTQkCNiZP1zFqz3jWCEZp4ZQu/UdG6imFpcme2XAKBi
N0WOuyezK2YvhoNAHJfV3UZi96W1U5oFl+fiWqdpYkDZTQZ6KrXBR1AUUFhB0MQ4KbYtkpL0xYw3
QbjrctuQJN1HyKkybGDoM8WVUlm4LE/MmiiaaaQpraahc08u98pdW5H7khI5p7+nqa9es75Z6nO1
NMu1l9nwwBwMWen57oJssve7uwzdKBZrK+sZwj1ruLo4/V18VcF46RuVrO+4/9eHyDZtwervopxm
mNUAbmuMkZxX4nmOCELaW+FKFjCfShwR8cIpdBYxt/0hMHU17S2oRi5bhHRiR45BfaXzl5eWq89/
Zlf2m2PWkmpCBlfXfOoqiy6rw3GfMtjW750n6vuR2GW1zavM7NnCYoxsgDwnBl0UTFIpkvRpL4v3
AWN4yIKrQmjrKOrW31b5qCbaNei2psyyBwJNTH4HVBgUYqNrO+HP6sZ3S+bBucXkzacKhXaYq8Uf
dz0iwiFVwKUA82Xk1r/uRMHAZRAY3sbUKv1ZfVRErPxXdx7qMcs4s4unncj7afSDOW2Up6I9Ix3D
jyBEQKZkE3bQZXJBlwhB7+S7eszsi3LCm1UIo59AUG95yBBuqseNnJGd44FzfVBaQ9Jgqtt5CbbR
DYYBmPEz/HP41Ne0Q4lkHqwFrci1lVH405rWQ6PPgKB3qz8n9gc3XBufZ4r3VqhzDt+0mJXGHjaH
FnqIQKznUMLHNKk1jcbatx0T4dbYHSd4g6ZzY+PtzzcJ8kXsw9yNm7mMxwfw8oQXq2Ou22uJT/WW
YD57F+RUlIsDDnRIDkuhf7NwMPkbytGi3wc8R9nGqI50oRh2C3O/HDTOWwyExeOQue0zMqIRPyy7
YLwhqyP5z5+GWJ4iVYy/9bwU90M8hoT6tHVwtbwgcP9IcpBQRxcoVdIWdmPY3oZ2loJCYjzU4xJO
JAZMNxfZkodPoU0VAJe61QKEukPfP9US9zw/rME2Fodz2e/isvOfs5sVlonb9usdO6yPO7lHmoGD
qVD2E+IKpHGjnauHm+/oNNdIPYBWahCOWhfYm7qk7HpW7yYqD4xN+Bq8cHkJW/JRv5ccB9g4JnH9
uCi/aE5FVujm72SB+qdYKCD3FTx1f0SfG92jZzcwY52LtyEBVgMGyhLe/Brp4BPsP4ONdgdyf0IC
eT50hHsk9ZZgeQUL95/0oOefEhb0K8zW1nvwpFgJs2EDBpxpm5opIKr+OXm+/LXhcLLUrEP/IvmF
bqgI7O9WFrgT2cVK+7NXUeZ6KRUtMa+m4K8doczaOoEoNSpAtM+cBH1L3PFGEJkBIwGSsXNyyoMK
RLtmj3PIPudr6JTqwJmhizNHya0RDhFzuHPREXJr2t76g6ZoXLcUMMfxWUogyI3v6/nS1dxfO+nK
vCOcylXeS1h1hT7HTTb8UTAfeKEIVHm/OVpLohTK+YETkXkrKrmc97qogZ11z7ZO2gY6ix1qq6L+
LqyWM3ewhU5Oop+cp2IhdvHo8N7kab7I8cEakmXYJEQvsGQEPZN/3+lh3LDXYx2FE5iwbjqED6P1
V81fpyByMK0TGZid19BVRZR3ji+MvyQD/nLD/M4g+vqKIDQgBcqC5HHfREWyzclKKTdCivlR0Rjw
YdXL2r8ajyeEp5Q3HlVoWw9vLPBi+IhCpOlYYFfzZhHT8wHUc/Pud4V6zHLJXwNNOtyRzNFRokNV
WZsmjQleyCUkg2AqxcqtwHKPHhLjQbxJhB1fE8doDOAzat8R3qBU/Z0feTFKDSc3j14WhXrvkFHx
QRll+IeP2wuOfrbaLOw9vtW9reUcHpHYirND+6jaeH3gAJoBDhAMZVD7blZq5iHAWXvj+6SaWYdH
FfPPLmG4xJdOLdOdyvOuP09lFsGgxcTEbACRYqARkAcssPwnQERw9GqPDwCX0Ej3VLnBAjLg4pL2
Om2ZYInuKBaXt20Z88zfyr5AoDvoHAkAUCoja0tsMloB8tKc3Ywf6IDaogt3FlY+hgJQPnuLwdKt
07XxMZN7yrWfuj7Dic0RqXZ4XwtrMwxoFDZlv64uPqJY6OM0hZwvolK5+K9mtzJk7lA5m47L1H4V
y5qoI9o+P0xt0+WvZTjmbyMmeLjLIDHBLi8b/Qeois8rLmT/1Ve2DTuEqSRK8RHpO2h5WAGjF4K4
XG8u4gPewu4/ORBTTZhHvGTpUDb4PjKcost+UOP0tNIxm6V2g2KXzJNavpAqszoH4tkxpGUhX8O5
ykZ3qjjX7Fu8MelzFbokKzjHuIPbc1lFRBA0TPP9ga1dvCw9x/smR8Nm+AeAkncRVv5pXzWErqRx
SRjc1iuS7GWobeFcHVWHJ9QAQ7khZyffk8Asq+PSFKa8ILrjQutRstrnhFBblcKcGfwZCfmBiJLC
A2yk1ncOAWvOJtajeu0nP3l1MFH7e82LczO9K+swtGWXH3g8b6f8YGlO6aGVe1jdAfXQ7EYffVgj
M+xnCwHT6PNOJoPrH6ZuQK9RlW4dH0bVD+F2wlK6v9G1+Fywn94QSh8oFIOj3e5nM8XPllaIPkq/
MdU2Qav/tZDcFW0rtMLPKNFhmzIcx0jRqW7U6dC6QU0gSoGGedYaT48FU5IgMsWWxfhVsqjNAQpC
7EUzuWw3MWHROZ1IDXFsvyN36tusVrIGECC53XXiZz04K/6JHeEZVs7PrfrjgmXKugDReuFmxoU+
Ic2VwSnDoDpsq6YAMOXkmJIU99r/z+AuLh9r4QJ8drBTqQPXmF2mZWjs/VC5ZCKQj+P5f/vIjx/i
zugJOp70HDRzom+dFPdyZG/KLBme+PLGCjKjUT8JPcCfLYKe6Bx5mbCPTmIvCWOz6zZ33jysIW9b
4H5j74reueGlsxtQfLLtlk7y42jLeSEcgO23VxM4R42yV2Nc/E26fnU3NXEyw3nNcic/AGInf9uw
bYuT49k5weeA8NZm8oZ23XUUEM13hE545ZaBijm4VqP+WHXmF6m2YoWB2SocBCxxwMwu0WCMJyes
Da9PUtXz3lOYCLZtDrq/CwNSPcjbo3gX9j+zoheSGjBfhDnq2/0KtAioF8z+yQECbiFifILXArIU
zwON38GGvDFyDua5nyn1s/2YIwTB4pPoZuHDRw/g3AUy4YsXY2wnD5ZXdCtgjAjuc635Dwkr2ZsX
Wk15xE3m/kAWEczJeDYRwzm47m4Be3M2Ydz3Cp4rwDwsR0neXIFPhrvcHimcCsZbBjXCYQa+CL13
kxIB3PzzsXepcxQwm21EzdW/o+0ruqX4Ffg0ea8Sln7yR4Y3hi2+JUVh47r1l8gRX3YX9jOitZZA
lLxY60cvoRLyMDMF84SDC9TPZHQqsMrVB0uQHAufVoXm/Ig8tidPso4AFGkfadBhN26Y4TWObL70
yeGjvlYaauLEYEJzOtvULM+IduxbY/QoiR4NqiLG1xsTnIApG/pvrTtucg6Ldb1E1dDgFanXKn7A
OmuaBwDo8CvqoOReLVJg4t0CbscPtJB1EWyxtlijvEqshxCHKljZUObdT4Ls8Vxj3lrukLnZ68Gb
8A0fxljr8Qqfml0HFcofuzF9+YwIHN0iz+ACRInTmC2i86gxsYcxiL49IH9xxjFXim1f50wUki9Q
YfB0kYJ1vTLWuXAz+10u1Hce5TCLV1sZIg5GpSZsBDLHJxTHZXXhgxkfk16pcsf1o+of0TPz7Hqr
XLvDEJTLPXpyoscXR4efhUReOPN+89rmui+QwEb5fG1u6koQqPjZJp4Ku6/riX0H2j9BuUAgPDd5
iPgCH4Ec7mTizdHeturmsNpsQHh07Y5ICr6Ni+O0Y7chDy0Jd6Pwx3g/kqWKXj8grR/bhRia0+TF
+ov0zxaKwoO/OjYzyZC7qWexOQpCIXaLSIy6JoFpPoNylR8xkYHsQE62vC6rEOrOnZHT7RhrYneX
u+iXt/m85tnWxAsqzIJAJt6NHK0WyLIDU8QiCL8/xy4ywpqy6oL4oPUyEyA0HFSSS3/D5ydHvL35
zMOqdPNcWWKy3pAX076bCLra7iI6MbMd6uMigTOzWZKcaWqqIzuc1Pe91fWP9uy1424001iiUhBF
sHOIv/yUKLPKfdQnZjhArhSU2yYsXHProvKAJKm5CFdLjLsh6do7z1OtT45MtFaHPptd3uIAFS97
h1UPf0wyo75qAzIAsaAn8WFFzlik7BMu++Tq1B7hj9Koj5k7CbmHY5k6xSDUwJ6Byc+4rHxRE3sR
DW2KpNWbH5kH3XZDJiRAbixVcHYFAu/TqNVUnlq+C2ACpK/tHUrQadqtqJjuZTzmwXUyMpH301zO
kNGynw/IR8vfybIim9IuwZfmuKt7Aj0j7MkNm9sL3lvBv6YYu/kB7jfS+76q++Q8WzgBIQ8mTOBQ
aybfOcR9EoTV+/a7pYIBJGQNDdd/tAD2kJsjsI2GZYxbIahvHjWLaqLYNDZ5gStsJMibmzvXvk3y
iZyyMAp2LTnfHAmGqWvvtGBGJBYRzLd61vSLWiP4J5XGfx3XAtuxp9Ryj++t+GUKaeub7d1sk2lG
/3c7y7esPjOsbDHnz0oL8F3EGyCCtrY9AcnW6L/klZU/LFkQSBnz3iECAyjucIv1lG+jPhto5TDV
8FJOir3OFF72JDtH/U4G/zFJDhgLd9LpqX4t6hVQw4kdMuEj0M6ELAeXmK2YQ4OLCHvDe1F3Kj5n
uRre12ZdXwjRIH+BafwvZinF4RPRb0wIQ58cvR71FmE96/Jqyy64iRkWFIEhT9dT7xXiSKVW/sja
BAEVGozz5yro2ZNuqWNqQzwYMQq+diyRxmZ0olNrpP4dugmLpKux1ZNH2+FdikEflqONG6F9bytC
aPe3grA/gZzNcG54dw+4lTNzmU0j/4Eo9jbiMnrPAmQahvhRPCj/khG3FEgeSl/e35zBe4xrr9sR
SqeSVHtZfUhEklMTVQOEnGchKgfSb3XBbQOcCqhmWvlAVllePRBSw1GsRsmUG3pAvtuuYmW8LbFj
do5tiMWd7a6R2tk6IbM2aPDRpT5xsugzcbebB8Wb9u3rxPx2kcruCP6xUTVPBj1I33bOLUeezYbZ
PpTrbo0L54kcaKRPOqnaJ9QRUNw9X/OxJwoMAp8d8dtG/y63yHgJdiY5lvj1NWsdubOkF/7jy9LO
piGDuzj55eyC1rTEIG6yoJLBhatuyA/kEfnFARclXwH/y/EYi6biZgq8qL/LkET30PJLxiPYN/FH
wYyij7lNjLXTNNbfwM7kelyboXT3sxhWdXPT1E8oXsFi/ckyf2wSgjxkGmb9V9fE7N0T36K9fTHa
5j+C7Iu/7DPzQ4m08cmfFLa/pnLadxk73huHXvJQDrX5TPBJDrvcSmIs8rWPW2tyP3IGyfdgXacp
zclBMKxpq6DdnBzsk0TVhCKutH2uc3sx/VayZ+Bqj2NU/6YdiGXO/Cy4VsjsLY5QMfzHvgx7WU2l
86dEo/k9Dl70ZbcjfRGOIOyIZTsPXip3QBil6PDlmpLhdCEfK/Q2FcCEsr+gxOrspFQeT7sa2Mvf
CMzLeg/KZb2sWbl+u7bWektBdfAFTM5jTikRmxLBs/pxIceACAMCW6C+kSNd/RwgPGWIcRmVGqd8
sDr0mGlicjXtEiusQM7ggra9LuMBQh0GArmqO/31F1E9Uu6boXLmCiOpKvN7hHMZjcubIJpmcUcW
p/1mRuYCa6wyimTHGejSjuHZpiBqrE2WeEn4EK+JQ+pmH9j/4+w8eiXHmTX9Vy7u+hOGEmUvZmaR
qXTHlOmq02U2QpeT916/fh7VbCqVQgqnG73qBg6TIhkMRrzmiwnP4T3onSDYx8BRMSDNcJFHC8tr
z3REoPFnpWJ/wknVUl2FHPBIMRMtojbpEBvB5GkIjhk3HrgBsHh72FFVdIATRh3TSJFi+wu4vYAr
h5oI7LOipXM9zK2IjCYvVIsEflE/aWpzCoAVzIoAdcKbK6QHvKsNeoMohwEee0C+UDtJDFzLt7UV
IfgAPEfRTok64K/kUYCUoMMLM/27NZHOAtPM2O8rs56lc1N+0VhWzQ8/RECHxl2vFg/kUvlT1Dcq
AhtDX/wcTUU8adRoKOXTIH+WsVa0R3t0QFbHHFj5RJlwilxDFg5RV3Jjv1FHIBOHKQ2V9Fgkrf2J
twG2bKJCbnFHY4m7NBwnJPzKqGoQiyED7I+pPZF2e9LOq7m37Ieu0cNocPVIm9u8iuG9jOaY/Goy
svRfhkq+d0SJVG0f0xKBmx0if2jkdyVdxJ0eTbl5yLCN7OkxUDrZBaFuvPRBkdNvsDVq+1EZQiGn
H1T8GM0pHVBnjOveDSG7djvUyEoDH3rN/JmC8Xusxlr8moFF/k7teBMQfag+7FrUBWfOEZB9JGFH
54Oa+l38rlfsNngM68KEyAeJn+NYQXot8zyCFlX5zSnF9hVBUd1JeH8q0/QtpKSD+F1eqcfcNxud
ko6tgw9sEFJ+9kp0dHa4t9fJubcMKlrw0US18xrF+BAiF/yjMdFERsLF6d/GTuX5e0PWRFgv5Pwe
jQCowjGpjNHYjbLI36C2S/9eQZ8F/dhBfDJrWX9rkCEHUaORhp5ssxM/I9yMkjfctvkbyExYd9ee
UNuDUnkCoHQCQZEJ+BH1T1S6H+y+iT4if0I/Csm86qXQSww6oQN131HoKvNdh0Hjz0rPheciO0Ej
A8Uz+12TmAHZAdEWLbtSj345HEHUf7Uuouuk9+ZTTwIMRylore8pErYdelNo5+wSnoLWDhUmgkCW
iL6HcV/Bp3Nouz5MJekGT6+BzABtHvOHWQPxrqOq8vZa4nF75LKynkGfQ3ABieR8AlMenLUqRI2n
SnuoyJGBIPeB9QASgmB5A2BnsK25zRaAtlBlGWdvRVpo33MwAcXFQTAyRaO8Fj9w9lDkfvQzCWU0
M5voJECrv9HtIW1OjuZN3T6p6G0eRpx0xAnU3fjGtIcW2srgq4ObxkbxT+L74RcPIOOLbjoDQm9D
xWH6gZuhSE9oP7X1zkyFLwDbtO37EL8I7xxVcRxewDqQUwOyay62nquISAEf/zRkof3JRlqf/KXr
BmAvaYfKtDp1/4SpJFufmhr0XqLz5AQQaXycbN2imIksFzREA6sVejBNHLxVFNV4UZwELrAS68ns
5kmNu0XBwAQrkVYmeGJKTnMagL9z/sFoJoJiUcC0o9tZd/XR7DLjS+sXJvRybZIfzQlAIY4JvjhE
9KlBaqCtodF71nmdcoYCA71RiBYucGQL0mUBP3AnaIiGB3W0KDPpHZK3Oz8ltLoBNbBDjz5TS7Sh
U7/vLEDfb8CBNOiV0QRC2VpAgtDCPWM55UG0fZx89FEa8ZC5Hmg+gp10ugN6u/AOPDMeaMd59pie
uZBD36UcoidnKUHTHQqtk9/Q/q3CcyECwNiB1cgn1Oy72G1B8BPddfwg2GyK/KxWvvnR421rH2Sq
TgkQJehtrrTAcrigdkhTYTDmTwN2KX+n4CG+tXmlZLT+bP0lrccOlQy415Qn/EL9jPZ88pfdVSPT
B+X17CBFUeGj/Bgn40MpzNlEhyL8r4zYOoJ4ywMbMcWuoOaOBDa+GpY9vKRdO3wuJ8Duih3FQJDr
qXuswoEas9RFiBYu+O6XBBye9jjgQQAvjBxrlhWAZnXCk6l6p3YaG6QHUvdxLGSOXWHOVwIzBH0Z
kcYePBXa4lAwTJCcyhGAEbpSDSaIH5Cf87WvhllTM++x/noTEMW/66qvjUczQpz6WYFdQq14dOyI
8IrCO8XAVNrv9CSAftBC4CgPkxZAq4yCUY6uDwTzwo3SJgiS5iCna0U3/mpTo+UmS7icCjik7S7U
SiUmnzSrB7MLHceNssAiSUEhRh6soem+TtYo/1aDMdPcmq4sHl1dabOtfQztXL70SPU4g1QjgR2l
j6MhpKDI4njNl6CHvv1EvjI+wF/WmmMlqen7hAQo9rTv0QOHzpu/A/vJE5XWbfDS4RUK4rv1ZeTS
DrIpzHvUPFyeVPFnBb2Pco9k5WgdC3q8n7OgNgfEZ5Th4T8lDxNeQ3SZrMTglhE5Qh1dVSJi/p8y
cPq+zBKcaGyZiqcKH5FvUg0iqsCpoHfSeXATkOYu5Xe/gXQKDQ34GjoFvf9XYdDRwdUlotyXpWg0
UIYRDUCXFl3Ar5TGW/tdWQVZ+0wrWyOHzyvf+6i2g5hcLZz0C1yjMIVpUwbZ7j9OL+WYkdu5YGui
R/oKDrrhbPX4+B+1oGJRUCB0A8szf9Cra14yGYVzAgUMS8BM/vSfaYLMKDoJ+9esNY+0VgBWVEC3
UgspUvP4H8iTjSMsLznkphbIveDyfBAxJjznCAzzuGELteJnpM2+avwVSyBUMXsO/eGMpQofcRdZ
NHswSSNKUwYgl+PQN4M8D62fPE1g7L6OXjxebAoH7n//1//6v//7+/A//s/83f+3BP2vrE3f5SGV
r//z32sWQzq9b5J5XReOuvA67MlpLGIdTx/YHUCXkKSlnOc83h9lzTYJqTwdUCMIE8deWAD60Vhh
GcTrSdForqLC+Etpm+oN74zh4f5Is4fWlfEpcQLUuS4kbx+DD3r9Mfso8HM0tbCUrZTwsZ9a7cRl
2u91BV8II5X/VGaPwDkGG4+10X6/P/g8jcXg8xqqlo7Vq0lX+nrwMuj8GB4+3hFZFV0KEeJXiVTH
sfYbGIJ6F6DBEyeH+4PefFu6fnT+GE4AqNOcxQpOY9E3gQHqbarb4m8hEcbOilJ5ixx++FpPRSbm
GLq0Jfo++JctlpFm2dDgbwDBrCjqY2Y5mQtVtXEHD1el185KV6mpqIalo0xoioXJl+5pXYEGPmKT
lvmhcqLkeZDlLz3t0jevH4i3pI4LvcpnFAtTtkQ1DYBNqAWgk1vvBioCbzWi6pEeOOzM+2PdGMAx
Gd3GBNLBZ8+Gqnu9P2DYYriSOvreQm0ULelR28Uyp2EBSniHIUb32sM9j+fMy0Vc0eDKXY8XFY2P
0BnjVaDxT2g+Kge9ndL3r54Vvp6aQ5NCUNrQF0uVlv7EbW6TcGJHtvfyyDlCGEUZtxGIn8je3PBF
vN3wSGtbcHsdzaIjtDziqgIPNhVg8BLR1nvNMGnmlsgT6b09/f3qqcGu1Az2u8U31BcL1s2lgTTE
bmLKEvMlKloaDlah/2oQKDyBVw1eGyctHedzsHyUBzhg2jz1P64CBT8ALkhQdApivOfJz8nIgVDt
ub23/BhXviLbAgs7JJp02DGLVUPjoJmJCwjOoAN6xtCFE0B1Zg93rd0wmFwfCiXa+V+HnX89K82D
mQKHaD7LerlTtFBcPACElRLpGwFq5YBJYgaxEKgt0X+xXoUGyHAImEoFjgGGLg/s3h+iU2D0KK5N
ZfT6KMV4jtBN03D4lIvYi9dHn3QOWzHDBfk09NJ3dTzDTk0d/bq/E1e/oeZIpEZsYXFhX39DSP54
51gQw+OKtvzU+t6hyjGojwa/+jeTktApBZ/QNORiKJ+UXlfDgSjVa+jkoRRwMTxoFwg/WBuukbe3
Nf7OyHrSVwOgiKft9ayAkgO68ZAURgsnA8zco5pz9MnHachjF/qrryrgeo2m0AWZwCU/jI7kwfsv
Pq0tbEdXbVvaS4P2nMd7Vg3oPGieUuKBBNucYmV1FnYfbQTk33/rOkOAvywwsTAF3V9NXaQnwk+b
nIaY3GdTFnxWKjo4u2bA2qgAZfZWBEn8Lqwq/ZHmWP2EGZ54y5U7HWi12xegONbPMS66n8CyM5v3
PdgsuvvxOQpVirsK9JeNC2s+mfd+7mJ9FAWYamzach/Tr/CzgA6sN2B9gNHFAbl2sU/HJkRrGKGQ
+2vyO++8N7J2vTNQRoHi0jNyjXgjgAeU5VL7rUnhbF+qZvfozJAAigS/vEpWTyJMg3PZehu/Yu3Q
EfxZL3MOXPb8//8Ix5CH9EiC7oHph7akF6IxXgP3vyASXm4MNR+qm/kioMAJBwZsmotDR8klaqHu
6Xuv+WqA0TzRlMlo66IjWyAidP/rrg0mZ2NRkB7QH7RFzuMUcaPP+re0HTNf3eeqXjwpVlSdjH5I
qMXrsM425qeufUubSgEZiWZa2tLN2IFjTRaBBycCLjXavngRgMD2iotFun4ZcfsCjKKZR+QC+3cF
NwUdLjwBDpRGohdFc8zHEdR36cKfEceSYvnp/jeZr4bFAkAqVpFPsan1cYVcr3U2f/4cCS1QcRAr
7RK8vU7r7XB/lJWvwLXkkNByQWlCLLa1Nw10X5E92NejQFJXRyDFMrQd3PvxeH+kldBK+Fa52DW+
uDQXezfpZQfajtyP7lB1mYLMuxR0d/aUUeYWhJmduloN0IJ0lCecQ6rXB1USamKdSc2bqLrYYukA
8zPsA2PvKLnyvjEF3AoxFvkTlOvk8/2prmxnA4tjnZcCG0tdPqBBSMIBLhkLoPDsAiDxqaVOB5p6
KiGWYX228W1XVtHkZmQJMeg26OZd7xVMdBDzNCjpA1qrH8o+RvuvaOynSrOdjaHmP7XYlgzlqBpp
DS/npYUzLj01xkAel3Fi0QJK6rBFojQMEAHHVO3Q60J7xhlL2YgQqzO0Nds0wNwYhjqflj8iHyDO
KkKdCUU0SBdH6pygSAo00WF15OdXrx6dCfTIOcO2hdzo9VCmgpY89FKS3MkTH/SyiOgbgDs+w6qM
HXB4XaltBKPV2Tkmr0rufNWyF7MzZKMSA9kwwveb8qAgKvaMsokRuSHU8tc/V/iKLKFpm5okA76e
X8PDCTU4PiXKKiZII/IcC7/uQ1UA77z/KdfmReSyHU3HDtaSi3nFyGjn4I+NPYQzA4Mh1IeVBI/a
FvDhxgZZu6DnE8DjgZIOXM/FtODqC7NtmRYmT5a/L+y8M4AJWPkZYX0FDeMAyeGkd7Ked9rY/6yq
srvg5VM9TK1Kcv76mZvcZTTPCaqGsQg3dYIrlNWjk4nprnVuYUAdB6d+aXtIsf9iJMdBDwt8D7fF
HIz+OBm83jAo5ReQLWoYCkAPQ+pIA/eKI97GN147+9b8PsNVjb6vvbgs6qEColUDpyiA+17QY6TL
hnuVW9HDeUA4WrlATbT/xXHkfQH/lshNjUJez8+30HkcEc4GUZz4MG2BYaSBqX4Z9fRcTI638eJd
nSPtI0snxULPcrFwORwHWxvRbfLCvH1vhXq0x4NnOqOoET/BEsRyAq3C1z8Tid1yhlappHXmYo4T
EnTg65BuT8CqqoeZNApOsLG0Nw5jfzPCIPxyf9esTdO2bPYmO9Qk2l1/VZTQdG9Ax2Nvjkb9MkwI
jVc5cNYIR9K/+8BOntpeGX/cH3QtHFBXRlHU4TmnG4twIKrMKvUepQSoMIObj8q4NxMFggDd4tOr
h6LuSU2GquBcBFp8UVy2Z6YZvQPov6obUK18oqwcH5PS6zZuxJVZUSaH5iQs3ozkONefsoW+BCmr
RinWEeIYg6ykF5KYyF/bv+5Pav5Li7sXmh+bkvyJaoxYLNogPK+OC7XeS2AlbypMqwe4nhkenffH
mff4zTiSRzBUOcGUFqHUtsosjpC2Be9SOWfOSn4yh9rEd1wiODWZ1ovswCwUXIeYIFjxt/vDzxFr
ObwlTIAlNMpMikLXH9SustbwLcmJF0b/wfLE9BeobiRL7S47lmOmbFRcV86ChdcpFXJqXNJeRtAW
bKIVxLQU7cmHeZTm1s9c1P4+pL2PgMlsTwkE8q9XT5KYjfyLlFIIHhLXk0T6GNF+sNr7zkGcLkcl
4q1Jd/qIHiSaJrwoN9b091dbfFUuRfanLQ3OoLUI3k7Sj7RJa4TV2jj+ZgSp9X0O8d+EBaUT7lSF
PrsaDAEUpgnSB2gu/2NKBdJ070/89msblumQUUiyLJzFF8cFMgfyTSGFUmEq2ntME5NftCRwQIWA
8IhUgmHtRgg2+u7+sLebyrA4pswfWgiiDfMp/uOaNNEXDm1MlfAvxHEszmYpE2wmL/BZfrIJw41Z
rg6n2nOPyVEdLs3r4ZAsVKEuAXKaNQA/guPRL1UCL35QBkjZQY7M3KvnN39RfL4gwavM8XpA25xV
ifO+hv6j0JaMZNp8mFrdvESG12OgmTcbM1xZRwzdGNPiHiFtXVyUsuzCFJclqJ9OWp9DWaBej7WD
q3hefA4CxbtMiqK9vT/LOfJcb2Jq+sRznji84nheXc+SAm1OG4mjiqcH6KZqwGQwJuOx1KL4YQZl
+SNqavwDIBltnJ/bKD+PbJIZ8B43gV9dj6yjLDRWpcGFiX7pgdazdamkrT2h85NvtAxX9g4VXFVS
laOUSxC8HkrxtKgIdB2IQ4FmYzWM0wFuNWDnqfiQezh53/+mqzNjBakrga7TjcWtEqdWoEwh0BMo
ztkxJ4ME5u8pR6Rzko2PuLZ8KgUex3RoOwlrsUkjbYDjkc76MRMEwK5S/IOO7g4K3/JvGr/aCUGj
2SZhUDayujmoXO8b8iuGtB3SSL7oYrPG/YgzUVo1UECoLym4FB1DCh8bR+J24Xh/UD5mXxJqbs5g
p6JJAvG72dd1hKQOpAAXEZriiFInikM4w2x8TnXeCctpWfPjjM6TRna8OA6VKBBJbmRD06nU30QJ
L8ggyjA102UZ4triVSdR1JAFTJGeyzJFqjR0mkPT+RJZj758FoiqvdzfTrdrbKLfp1HKo/PMDbLY
TiCvfSh4rHGdJqhDdATZz37cDCd0gsxPTQMT8xwNsAtdcNyALO+PvrIEDu9Msj7+gbexCPOOZQ7w
cksa+/X01Uf+mMYLJtMjlCZC4PH+YLd5ElFIpU3LuTGktmw/z6a4CCLiTiGAdp8x5EJkx5r6s5di
mUthzbrkfoqYZNs00cEAivD6erDFIWJ8foWJIPviPCWUSAUCT+3ejqMfPIjqZxzaPYRkY/39/ane
HiBGIiGDQsrdzXyvY1JbYs0XG+BttCGDcVwGzSmk3bmxoVdGIQPjgTmnBvQkFqtXKg4y2sLjg04O
tF/Mfx4UDanU+3O5DXjWXIKcZwO9he1yPZcczVqUpAfkWWc5rzGQ3cVUo8+yn6bTvxjJJMOTvOyo
mi0y2Q7RMtgrPcaugJHxM/WthxTxYfQ+ZHK5P9TKXqR2ziNERaWazvpygQIbWxpz1o7B97GGJdEa
R33Q+mdVo16/S2Udf0xHeHu11ZWf6t58fSUZ9TkgQxoABZNO5+LcI9BLfScFRoV5YfZEO3w65D26
lLEY9MP9ua4t4G/QgvN7+ZYNQTRgutZqtR45nhKaVAyZDO579A61w63OxPzZriMs7rjMaAayCASl
FzvS9jCpUkfYlqWc5Af07opPhWJqnzQFfO+ua2zHTfMsf/V1xagg13hQqtTOlouJXM8wJL7e7Qeg
lI8YKxWu2jvGvzgHGNxRB5zxBDRyr89BP2IMLXQk2mEcogs6SbRa5VTt8fJ7fZGKqfCeJH7QWKUi
eD2UqsFYBmQN7MnCssRCpPWAE56x8yVyLK/fHHMtZQYR0AE3FmdOq2pMgTrZ7UuvHk+TgzJ2QKP4
mHTDt/sjrUUrGnFcMzO8iub09aTMRqbOlOC2UVZFe2kqXsiZDdL//ihrm50LVRpwa1HFNBbRqpAe
pb8I7mVpYxuCKj9S0JVRnqcm7zYuz5uhmARZNS9hTL5AmCyypAmdpdps8XYVRmedsEcZz2XfUmOA
hXS4P6ubczUPxZczKZKS6eqLm0vByBteEXJHcZb6Z+DPPhJETfAOT7b6i9PpUFIjHDvyjRmuDGuS
5WIvRBeBa2YZJWllsw8KvDC5Asiqm8/YJqqnJI21n0iu2jkiUEb52nPGg+HPQReb30AKJ/WDYULL
LoecpmGwgypHcxzDvjvf/6wrK0gnz2GGEgiNuIEihTyBNDQT9gXCmw8gllHmtPBzAwCub5yzmzxv
nhXQSdq1fEsAE9e73wNcEsohno05kwFrNqRddYkAD/AF5VR0mvmVPCz+MFj1xrG7uekWAy+2Dpou
wOr1YNo3jdofeQeiXhQaUDXVKSoeUFsPXJS8YOBjPvxEYzndOJCre4jLgINPB4XK9PXEEdmbmsrB
6kQEmFDtQoGspesHSfbkIREQQdEoUQYZkbjYuOLXB5YGulN00cg4rweuLBUJVpy26PLF3d+ofpT/
aNgQnaDCWG4prOkUYwL5+oM698ipBnL9AQRbfO2+UBw18/J5toD495Ss6vSpbbKs/z51mfKuC+pI
oYKbV9/vb+Wb6AqsiFcw1VsKKBJ43fVszXzSyxEFnD3yC8oEm6QFFY9jsfXx9eOQdErSTQcw6bL3
xnWhlXYFf9qkDDU76oyV9xgE8FY2lm9tQoRWKhccOQwYFxMKm8nSEy8WsyYy5q05/gtT3W31Z1ci
gPXnKItjGcRotCP8IfbIgTQny/RQcQ+cWYXIenVJhBUiWadHAjmTBs3iukBHqky7QAN0Y+bal0AZ
1fdaa9HtAk/k3l+kla1vkdTiWm/Ovecljg6jHNvJEk/sUXxDbQ/NSlTB+/FSdcI++zjr7jrE2TcW
bCXCka+YJu0DFfFNc5FJCCuwFEy2VCTm0uo7lZd/UESc3vTEhEco+JlrTLO3nGMhKn9/umuLaM4V
LqoJ1PuXWwWzO79JY3ZJm5rjCVo6RowRLD8NrZ2Ny2ltV5K1A3ujMmLegGUdej2VbyARQgE8P+Ui
L12LosJGzJyjxFUazVahWAiEz4K9aC87h5aO5Gc54eIGvHpEPdIqL7Pf7bGc7S77ctQ2GmprH3Cu
iMzgTovX8SJGOwOWcdh8afvKyNJDHrTjEeev8QSvcasOujqURQARpOsGz8nrOCVKmFA0m7R9CSnx
QLREmBCDMnQnrS2I7OpX5PajrkhpkFbF9VBxCFo/tRJtX+OJeYHEoF8K3FMeBpiLb3tD+qf723Dt
1LFkREaNTI321vV4OCdETWMyNSmrnzF0xXPYwJqLcch1GwwjMK+e8o0x1+bIk+d32ZyayhIyUAB4
97OBsD86jdhPahlH7lj2aQaHHh9GRKizp/uzvO2MsDkdrjbQMwQX+LLX0zRyE0OA0SEwR04b7pLw
t+T14KjHGPlkhOtQDSPO2ccwMFCjg2+oHr1cQDO7/0PW4g3z5gkP7IsmzSKexpaKT1QQgn+LbO2d
giGLAKNh9ifKaf33LG8MqEvI0nd1JbfgcLdjc/4JsBj5Uc6nlnT9DQrFN4du9LDryqPSbXV9iNHJ
22nOEW5S7ZZ60B+atFYO96d8G30Y1lDZy/qMyVo+dCHsU9eaL3a81fWDNUbec4z23fn+KLdHdB4A
tDcvaW4KsZxcbE8jRnIDWFrPIPD4mGkh93IcivLTq0eydKLA/KYmR1smE/iiU6QbLA12otQOTjwF
p952ypM69ebGpG4PJ430Gbhrm4AxbkBmvhkaSlaHQPMdZNVllqMeLhRkqTLbOwKIVZAaqLeASren
k74zoFDeuzxGaYNcb5PWgszdGoD44G6GZ73E27bCZu48NDBv6xAc8Wu/51xO4jnPO5Fe0/J7Zl0c
1/hPIZMVTC1c36EiMuQ8PJ5S8DUbm/H2DFwPNm+jP1qEResFfT8jiKyqQYjartGK8FvpisnoseqF
t2/lhPgUV++Nes9KCNKAfSGmAPZ8TnQWkTYXRmP49D7puEfWMzaG3V4J9M+ZYuBWVCB7ijAp9rED
EqZlheOxkWrdRhi8XVqTCxNC1cwuIQDM++2P2eehYweNUEd3rBTnQelH/zQmlneO03JCYWjcSulu
DyXj0YeGxsKAVGCux0uQcEQCyBlx0tGcZyrOA2ZogXR9vd0qNtwurCUIMpqqmTyLIWJcD4WazDCh
ldG7RlF1qBp2dfMSOmi2q20Tt1CGB+MrxivVo48b+8amuv2sjM2igmzWqawsKVbJqKKnOuS9a2MV
/tzDoDlnFGTRvdLqUyDUdiNTvv2sc95II5j0xwbDKK/nimPOoJih1WOIWBK8nWjYIaeB0amoPt8/
m79bntdJnTUDXLk6aa3NPa/roZKgcqjY+6OLdSwyjX0KnmhX6VilAvWT7d8dmlnvTJR23oLKHdH6
j2iO7GaBaDwKMNjd9UlqbvROby8USyMAC5Lm+SpbogARj2oFMGJUVDyB6SByPsFe9tn46/7c56t4
MXV4XMacqFACuImD8MRx3VJ11BX8GgUhqO5iD+inDE8qvqNg0yQAB5hStotcZyN36Yhu3v2fsLLQ
FF3m0SnWIQYxb/o/zqvueGjHxjab2hDxEylCcxaVIR4AzMuNh9DqUPTToOAQ80H+Xg9VR5IspFZ7
V5uUBi+0LFD1fVDXKD5bsm83Hj8rwZBiMQ8uCRJufu8tZhZ0rIRAsgQlpF7J9q2mwpdGU+dBQlnd
d40Kb12O4QmWsP2mnir/nT+pW3zPtRWGxkqHyAbGDSNoOWc0BDU1H/AXUtWnUZP4xIRU7rJ0Qq8Q
N1iULjXFTRL4/WQx7cf7q7s6POeK4GGwn5cPXj2pvSAmcLiqGhtoUKo0lOMOWrQdGQN6ieDjAVm3
qDwU2MQq1qvx1jZrQGN5JgXNr8PFGjQm0I52qAbX79LiW4Fj4Ul6rbHr27LdOLIrEZKLh70MJ5Sq
yJLU4qut3WhTPyCTEiOlgYPyuR8AeSN1E6J6ozWn+592bTcDPKJzSydTJXm6XtkIU8xYt9heZecM
H00GcGE4No9REW4hOdai0VwcmdMlsF7Lndy0AuPIEKxjLAstvwSZjdwSRmgYD9yf0xxqF/GIGgX3
NpxXGLZLyquVjF3h59xweSntR8xRjYOXI0OUt830oTEQvUZuyzncH3TlQ3Jxz/WYGVmh/UYn/BGB
0Dm1ej9GUM/0ix4TMbyC3ELOJkFVjfjXRlj4jYhbzpEeO3AjWCQz/+B63UaAx2kmRiybQR/3Knrn
mYPh35QJ6ziVnTodei9scnSX0/EbogwG2vLIrSL4W85yND0V0n7XiAg50BhXizfgs5vxRE9U9Y99
i5T8hNbG11ZYGMwi3cYaYRtjTu8V1Ve8nVH5nX1AqX1oHiItzJ+ZuJ+gzKy9mjPKXpHkO6RHDkwH
bVF2yoK8SiyjRZQPVcwPIu8f/B65RTy0rIdEx0rh1asIHY7XJiBZg4LJvMp/rCLCfl2dJInOE7d1
PtuN5T/lCBR8kVo3baS5KxsGBr0NYxQwAfSRxVB1X6KzFLS6W8rU/oBMTPrYCCM7mwNCh/dntXIg
5kYWVRmT5OQmm23rAD5Zy1A0wodHkmvbVZspeIgSGnTwLrUnDfOjjfmtRDKSS/qcfElaaPpi5eSk
VZaHJJmbZmb2PrTCCzYWJGFVDzK+abYwhmtz/HO4xYHIkvlJTV3DnfC7cs6N7SO4JibMEndOzVXV
0SHFiUYvxOH+x11bRyQy0Qzg9UmJdJFjhkinIjdIkbcfB/ElplrzuRR++ZLE6fTu/lDzPbM49HRY
eCHowKpA9SzmWKuonvi06NxynMSBIiJm3q38hckOJl6Dou1zDGB+lTUNivsDr3xcBraAbrKYKqSc
62NhROhodV6tunFjocPTa8pHUFO/8lZ0b4YGXKU5qtnGd13ZPw6FHyq+9N2JcYvJ9naBdLLFmJ1X
2VwUCJQ8p4AAo12t4dKUjbZ1vD/LlZWEJi5mwAjdFgq017OskQVz2gkB0x4tpC+qaOo3ox5h4Usr
b+N9ufZBZxI3q0kQp8x1PZSSQA9LkXxAdrQRqIM2VW83760ms+iDNJq21yrbftcXsIVeP0eojVKi
wUQmZcxf/Y8AF5aUfiRJpFt5HhZCDSqpH8tEqZBXc9JqI5lZ+6BsVgqKc7ZMJLgerLK0Jg5prrtZ
5tmfZD7mGEuEmEaYdjhu5IhrZ8OYr0MQ+oBFloibGPu+BgsY1bUcr6rxgVO7xy6xDdS6eIhSjpkj
AU0v7YAqQLsBml9JUB0AP+QaVIcZfZEgElunqKx0rA2MQukuo5X4Z8tDa35fjj44sSbR9L9ST5of
085of2U19an767o2fSqVM4qeziQ/5PpT4wtqGX1dSteMU2Tak9qIhpOeJ8Y/SVyJi4Hp+CEA+efW
I4+0jcHXpk+9BrTTzCi9wS9IbWiH3OwlYmFBlhxGS/olYpda+SF2gNLquRc/YhhgujxXuwNU+C28
19pG43mLAsOsKsRlej37mK57paA6BKJTZgjhNmIXFo5+VpDn+BdBAobwjJ4nP7hJ0AM1jgILvXI3
7QP0HAO7PaV4vF7SAqeT+2u6FgEZAtATD3gyy8Xx0fxMReYski5+9dLf95RPfmY9kOQd3i79Y4dd
8+uHRGqB80ONEVwy2jTXH9I38gKtsGoiLvXduxbO5AHfTsxr+K/DP4WHbtn9Od4GQhtdK9QlZp2k
WeLnekAExisTocDJTVQt+gxeA5UrT1F3scDOKcUvcYcM87ARfX/fHdcXKWRjSRdnFnugNLI4LYMm
8ICOuxEFUF/k7tAN6mOvG94/PazyD4k3Bk+NX6OIPRaZeW7SqH+OcTw+jZ0jftz/ALdblyyQtIGe
PnS3m75qh8opIhEKlT/MAD4KaMTfMvCCz0VWZp/uD3V7TMkCZzATVyqvomX6oEl6w1EVTW6L2vZh
SDXnEOBXeyjS2vjoeG16EH1Y7bhdrXOdDt7h/vC323lOQokQdFjJlZawcx+mtEk5DFUMRBQzVBti
JPIiUA0kZ1pVPnWdU20s9MruUuWMnKAMBgrdXtx2NizpDsPC0VVnWkaXmNVBtopzwKZl+oYHUnmK
Nev9/WneRmIUnKnS29yyZJrL0jEmZerQlkgUVnUYviSp9q727PwvIqFyVvsAzVEe/65NMrwRLtZ2
EsEPrDAobN6gi8n6KaadThALrFfRP2oGzX9UErD9cRP7Gxf7LdbetslcgFbg98NOWhZW66atkt7A
4EICCgVQ20cozMcYCdqVl79h8/S7BItZN9L64WKp/vhXSN71EblVvFCbJH7WSss/3//wa4tN05Jq
PTAsMoDFocZdLMLMgFASTpANMAW1AaNj3OTvPewtMFdCaPiSOQa6b/cHXltxUimqNfDlQFBr1zEs
yjHzioZ+cuui6J8wDNL+xq01udi1TH+MQyWOOYIHRzXW+439vXakCF8gxDXex5S4r0dWc/SxvBLd
ZOr9zZuhVnPmqiqf0MVqHqrA9zYiyNoW4xBzpgywuHS+rsdLAer2Vog9JfTR9jigSr0n9cMoYrDz
jYthXq1FiCZW8TXpuBOvlhXdPMWId3bIRCJ3aN7ToNARnG/6l1cvHfWa+U1FXYp8eHFmSkQAR7uO
Rtw706Hc41doXcoMwRxViYsjkptUkeqwwV0UloeysW9WNiyZGuxfcmSeVkscMOXcsqupVrmTPxW4
Z5XlxSh67U2LNdkj5fJ2N6hD/vooTDrB3T6Dldg7iyU0aPkbYZjNCqo1nq66juUGvtBH0Rkvdhxq
p/sf+DdeYLmOoHXJX5A9MLh1r7eMRM1WizF3dGmUxnvEn+MDVpXjceoN830h2/yrivKzO+KZchgE
roiHqhLmCQ/N+GPYFujWoyip752SR9HGT1vZzbTbibZU8XFjXxYkSeXoY9bN6Jq5pb2LHWW6WF1b
fgD6ln3zcYU7iBE51bivgs8Fr8bvEZY/AtFIPT/ieBkeJvwDnhpi0VnEUb+xO1Yq/xRP6FvNr2Cd
6v8inkEILyZLdoPbG3mNtE7R94kbIrPzpRZSsY6Wgk/qg4lKxvce7L+/z/1MPKHNjBLBxpdaiTOc
QFXQuKMpC4joehHTiOJwkFP/NzpcKnHXi/1ji8Lz49xpnw6ouciHEbu1s4lHMoLnTva9HcciPORo
lbmlpWTP4GL1U2gV6VNc9ZjwtbFibGztlfyGKEgihSbl3CyY//+fb9uutOB7icGNvHygRD/p4aM2
5ukjd6XzFWl35HVz1N75lNlY7EQzen/f/1ArJ3omD9AsAG0vicjXv8BArA/HSMHhCg2s/Xzssh/w
NehezMSmedM1CG8fcOuzX38PwLhiyJm2CHBlcQ9ETal1dOzx6lPaArvRCpvon0ElFSjUGvAHjN6t
VLu8erL0x1UduhUoNrl89BqeijlW2AsXx6Gq+OorY3CO6HqWJxuvgHDn17hFPeB0M766skg1kbBN
5YQgxnG7/sqAEHVskTIqQ1VclPjgODi1yLhMYDF7ynTGsV7mW8FijouLOAbKbFZypUdP2rO45KF/
alCmY/TrcxPVO9XrYywG2+L/MXdezXEj6xn+K6f2HmvkUOXjCwATGMUgihJvUJKWQiOHRv71fqDd
Y+8MxxzLV65Tp2p3KaoHPY2vv/CGK2+YvxlgkLap2t9NXjbsJnRWAgbA/eP7G/42XtGegGDHPQ/q
BDm8w+c2jXQZBZ3aEKSZ/kyzyIJNZyHgJEu0vN9f60T0AdeiksauKAyGu0evvPCod9SFl2XRR1ld
FQSoMjRy4Xwx+1a2N8Uyz+7WM9vZxBcekmMgIzS48awpqnN07re5AGAQ5yehi/wWXczDBx8TA2kT
yBhYsxNWfNloYrdgmXPm7X0b5Q6XWX/+t/jRjTXcEtfoQ+BtbowzqdtfyRpnAzw95FcvHczt+5t8
akFeWDpH4AYYiB2dqS61e2sqsgEvOiiTboVjEFamkKhwQPQj4DZnMuRT+whifv06aSigZnf4gJhs
agAS5BAaQxvfVIssP+rWdO7KfxuGaVWglmEg3USWqB1tI5g5byyLfsBKoJFbyJiZ7XtY0NwxqWrv
FsuL7ppMMW6qOi5Ce1DNu/d39cRrwtpkNySo1oo3OXxKWhvCHFPWF4UsQ7y3cBrvpLyZl7nZvL/U
28yfrpcB5INAROZ0zH5AzLrXF0g0IbZOGRYpdao8p4XuXMaahrU343icQEo9eqUyyM513d6K9q09
N1pD6A8xr3ozDmgUrAZiveNBE8wtAhxBoitnlNlVqXZ2g/ARirU/LRU/C7ySg8is+09d038vRGd8
lMmSb7JaTAgMDs41M6Lu4f3NOXUOIOMCmV35pbDND7+HSkwmlkLFwCi7r+loIzL0oNiV2M1KbRj4
RrsOenfDiIRRaqiPiLpbZ5LPU+edPACVVIIYZdLRJ4jc0oxaj08wWjiw+iIqAOymrjzT/T31GsPx
BPoP3xQ+/VF4yrDWG3Rc5kJFUYenplIznCYxYZ133rI024Gx8cX7W3vywWic2T85Gm+n9ok0cRIo
eZG5mJ/VSY9uDZsi5f1VTr1ICISgwUTQgOFzFC6gc5dVJYiHZd6pm06JnDApBszBKuXX8Ts0LUDF
0zFBa47y/fCsRIkg2goHwYzBTXfVOHqhLVSxiWKvPpMrnXoqhIPokdCKYtGjQ9FXWpUnhteHIEpR
eu37bqMLHWNzIc51ZE4dDIe4voos6jSgjjew61q3tojvMwZnV7rapSHG3yVmz6m9ulyMvwz0JysA
67XiVADfH9+TDDbKusePKIwgEaH1XbS7dmriUMPGbfv+2TgR+XSVJBuMBQUKSeDhFwYAykjppw1h
57hIzkaLF8SlkgIeGeRejz2KBMUErjlm0ZmX+kRFiTIRIQ8s0tp/OhasFjr4JsZAfWgqQj6V2ewk
Iaacjq8lAPP2Te1pX5CZxgFbxUNtDsRIO5Uq1CxXg3VMqTjNPW5l3GD7uIaMGL6/NScO2IpfpcNJ
V3fVLTncmmp2a8kwbQxNnA52S5N/qbEHQi/cPhNgT0SBg4WO4o6MKOFHAZpyATcwhaiIYFlidJY8
0+17W9VQgsJtJG0AB8VE4vCBegy4x17hGOvLou68YWipfDVl05ooCbpqqd4q6AmeWfTU7QaX0mYy
QD0F5e7ohOmMBXpDYlTap7aogkWZMQI20AwN3LHUvyl1oaJjoXZGmFJpjli9GOZ9adT1Q93MKFIT
OfqMLCqKr1LKzh1vzPT8/jd9amNA0a9TNyKKeSzAk2FHaJs1yimpptgfc0xZN0bSK5s482itpJMT
YqZtn4nKpxZdcYBMVenfvFHkRFUf/1UnGkKXw7xPRfWSA3PadNiTXmAeht9rBP3z/QddY+Jh8cNk
glvAIrxohOijkxalcoFto5BpeHH5xa6GzxkCmbuk7sprpRuii0RzkMqa2+oqi7LX9xc/Ma0hO+Z1
BP+4+qAck2trd4w6zV7vVygFMixkW90msxN7/lzN1i6pujwoInXcTolWj/s2By40yhKwK0P0cwyn
EzF9rcGY1wB5XTGZhy8DPpd5POQa33kh8wtC7HQ7xvrXzmnnS3tq5O79hz8VZ9HmwPplzfCAQB0t
l+GcqDR4TyyL1f3A6Qf+clfU1sYaG3zZcTBNrmIk4m4Xq/bOXCenHtWl78NIm4ERWcrh2ouhphWW
2l2oNbO384SKU7SFzonveW2xaZvxzORkfZbjU4YWMJfJerXA/DlcLytqoXk965GaTpu8wPNYsdtq
m1lOf6ZGOLWtkGlp+wKD5x+O8o20XOaswEw1TBx9TDbStfChoxmKfZeUewqV7hXVZzxMgWnrz+9/
pSde4JXHuIJ6ASm+9WnR4yorYtbuS8Xe9kq3OpBhH3zj8l+bwCzT7nKyG3fz/rIn3mHAOww9CR5r
B+Ho2xRWk/NqtzBg48Qu95mqjliWKfQQkkiZHibHGJvdoCvG4wyWHV0FaZ6rWE7sOmgQmsD2OpRD
xvvwC7Yx83MXJZKh4nbZ1pvzR6cesLde9H6r1l59gfi+CCWX95m36MTJAhexQlyJ8mgEHTW9o8Rp
vbHLu1BJE/cFb1pzl896zZCqPCdlqJ98SGiypAAoCkN7OnzIUl3caFHx3Rknx/rWYmB8yWRK37VD
PlwsXS9CEdsicLSk/NRjiWhDhgCmsagmHkiZGw2xDz1hvBimyQjLGDgigbVE3Rnkufzc1IbAM6m0
P4zRkhgIri/DSwGbe2Q/l/Gyz5MmIExYrk9TCte91G72Yk7OeWucfEp0E9fmHyzWY1ym6wosbeXY
4UelVB+VabzMUWWboZjqrc9sfVbwrZyWG3quzZni50RYAr1E6UNoArp8fJB13A1F68gu7LCr+kLk
fGyMKpaAX0EnWEJ/ev+9OZFl0QFbuR1rvH8jOdI3qSvII7vQljVVNHzFXveL8px+yqkjCoCI54LH
hlra0RF1GhkNpVC6UG16DDbKrEgwkKvlfFm7uHu+/0ynYgGQ2vUWQ+GTKfXhGcX1NbXyYaGyU8z5
qXXNtrxfughKeT9K42akHzVjedQNeFtSXW/GDIu+9z/CCcIMuAuEFJhcIjBOU/PwMyh4LQyDocGv
1KxmQtgf5Vj0ImoZXdtLCd6ljY32EyohZnHjiFlfLcGHGMWQTvue1XP2qiXF+P39D3UiNJPjMg4i
cQfreByghPTyJjdwMQZqOV4XKfbVQ2d12yIu503SSl34qOmcEy47sSp84hW95JFbMY863AmhZx7e
k0oTDrW0nz04ZngONpH5qNa6OfsMTbyrTPTVrz8sc2MgqzSwDO7co+u2ddsB3Cq62EPqqjLIYAtd
ZxUDnMDDCWWDtjRQDW6qM6/vqadd5QCBPdMe5Eo6fFpDTTRhRwt+5aXlPVuNPlFImFEKLaCN663a
lf3WnuLpzLI/245H2QWoE3KoddaKTeNRFaOWWpu5ugIqP+PdujE0iSf9YHj5t5ke+kPqtUbm59C8
9/1slravZUwUwmhMGx2ku8Bo1kUaN9RQ/UaVEdoCGmYd1mT+Uinx6/vn8EQw+Fk7rsNvvprjTEiz
MjHW3ojQVVvqOBCbuZfMd7aBMkeBbWPfngsIpxYkjDNmpLAmtB7dzCDYaprqKGupTg3WnzQ6v2rz
OrksOgQRgvef7sQJ4OWiT7EeAY780QnoJ1e6gus+jKLUepat/VTVS3Hj4igcTs1Qb5MmPpcBnLg0
0Lkj0/vZ/ebAH566mUGlmdVOE86Vgj1MmksHP3E1R3/Wbsbnxhv/D21wKMnQyNdCYW0FHK6IO7K5
dF3R0sgSYwZ/Il26vXAnhrhZ4qGXtmiKuHFicywux6UxldQvW13/+v5en/hiYXkjkM2ce82pj/Y6
YfoQFW3ThFoBwHh2WsNXYoc4JjC0276/1qk9Ro6HITj6J6R4R4fIy2kI8Do3oUjb4SHW8vkpU4fC
Z2l3Vy61ONPJO3GOoE7iE4HiEmnAsQqtY9LqAINCRZhrzT1yfziFTmoqJuQtu/RDU0dkeO4wnCPf
nMgIVsUaiIYk0uiQHd2eRq6lli4ZjSWgbzYCTYhQcymO39/NE98c0pK0r5ktGMiZHoXnRPUSx8tq
GeZZX0ExN+fLFNf3QHhZ8+sbyeSLIQI51brm0QMt1dwVg9F3oVdaTePHGcCurIrdB3bgFU6Rs4Xh
EG9++fk8rB2haTFfRPXs6PkATKuV7qLEHJXtcjfMuNwiFaqABdTSM7H/xMFEImRVyvrzaj9ays0y
5PybmhSu78SPsSjajZaq6jUUIOehrPRzZOBT6zFtoLxbswg654evfp+XbYvkdRc2k+l0Gy7WdNmz
x94VKZX+OMneOhff3hLCGD5APoN4DFuKEenRM0KMTPJhHmjS6TlyB6ODyMN2pA9epH4yaFUaNlI1
nrTEWbILbaCpu43nptvFg0qiaTZqZCDWVVn6t9aanHYXq1b66kZWO28LNCzJB8Y2Le4X3sdVMMKI
7mJZxn+Iru6wg1O8Cvzm4j7nlVsUgReVerxzcwaBZ9LGN+88bwI3OEgicOZ0n4+iKqXb1FtJy2OC
e7lPuaLCyWhVP6/NZZ9aw3f24en9g/p2SQj5tCVWdTe4KMeKKGIBAZmVlRU2qXSHK0BJlG9mjne9
T4+gXbZKRppz2QPlOZcZvok0TE+ZvVC6coMwSDuK3jLF5W6eYyuUKRoTm3h1uk8iDsCvvovrOgRS
6gEG7XhgHB5Y6UZ4KDTY0KBsMs7+jJR4MCq5cT1PbvHt/e1883KwFowXEIkrmdc7FldBp6N0evTZ
w9SIop1r1M7ntjXuekVEm6rouQZ/eb010wQDTL2o0qo9fDbdKVpMLdlDGkqF0vuNHXk/hEgGzLdz
jvCjZ5ToHry/6JvyeMXgMtpn+gxC9k2nA6PqVsMcikXVGG10NZXhUqdF2LZJH87AdQILr6EPemyc
c4hZj8RBmsvKMFFWPhoHDuXgw8etcBjuZZLaoRSN8jTEANX2KdIZgR7XZ80of6Zqx6vxXSJnSmrF
+TzaXKn3uYofPLQTD11WX3bCvG4wKB99so70XnUhOfqRHuuU542OzLUlUuWDVlnuA2YyxQ+9KZA+
YMXCCOHILCvIs+zFRZa2pL0e1mE3aiY0ZCoiMV32KaQpX+9U4JJO1FWpryoI8QV8f+mLXWXzl/e/
xbedZwYeqg3ch77ZCi07qlFNYZGw4ZEW1nGiXkMV0Effm6yi4mO2aeuPk9tbG0q7+qq3WrQyndlq
U1+ZEqfDl8Rwiv37n+htd2n9RCsVnm4WperxUF2VpmhpT1bIhpnJuOFLzeQ2MeJF2aDCqDPwWBZq
klKCTPDxh89fTeod5CFj7POCJVVtGbR4tbe+Cga+9G1EuatwmVRT3SbQELIgkWl6VzZqjma6Yc9f
6Hdbtd+hVp9tKkxOPs66gwpWnpm4Y2DQ3F0ky+gl2AxYGuQeiPrf33/mtyca4Q4k1OGvIslCJ/rw
RM95A+NqLusQ9p8dzJWe79uiA++wjOcmXW9jEwwkxjmUQozy33BWmxZeSIwiSai7bf9FDKYNgcvW
MOZB289XKQbPxImTJ4wpFzXCmiogyHL4cHjSxcWKgg31Lh033PBgZPM225AYwekcyjZUGlf1RbpY
mwUAx76coygQTpX8Cfj6twOvefnTe/57Vc9tgt770b/+x4f6tXzs2tfX7uZr/e/rr/7XHz38xf+4
Sb63lax+dMd/6uCX+Pv/Wj/82n09+JdN2SXdfN+/tvPDK4bT3c8F4tdq/ZP/2x/+4/Xn3/Jxrl//
+dv3qi+79W+Lk6r87a8fXfzxz9/YtL8duPXv/+uHt18Lfu+uyr+Wf7z5hdevsvvnb7r5+wqxAdcP
38tYOyW//WN8XX+i8RNUZQl+zIBWXjWhr6zaTvzzN8v83eVP/gQ0cK1SUf/2D4m4AD8yvd9xmQKV
gREaxTZ/6Ld/PTifY45RIz/693+UfXFXweKXrLl2hv47/AIZX2ejgJeRpFhxuccIDVROtVYlg8NC
ol6WDaL7ardNtbiM/DJWHMcvHNnmfp3Z3t3SCHtjZJkx7fQeeukvlSs/P8p63wFVZnazjhkODzLy
l2MjKfqDPm/nTYxY0qZv24fZjc/Jbh3Gg7crHaWAsoqVuoxR2iw9Te4adaDhrAvxkGIrGfztJPy1
4X/f4DW0HO0vir54tDPwIyM+njzmjjZnstDUIIZ1s1sGOQYTdqyhh9nsBsuMHuqYBJZI/niluF50
5v459aR/X/5oTxezByhCw5n3XSQfDDSMwiLuhwfH6KYzgegw8v25qQzeUIcEfENVcHSRV5NsI6vi
JHlK5l5DRauIem6m6FAEPA35NClaZfv+7h4m1n+uSZ917TpRnKGEfnhkLJTdTUvweCkFmvCVRuFC
UxQRyEoqt0qm6j6j7OXMFfrTi+f4SyURJClcR3/MVg+XnWNcs7IeZUFkw6pnV+v761hA4N3IYbSj
bWVMeAq3TglJ2kILN0RcKFcv2rl1hxd494W9t2Lqk02h2m0TIn1K1mJVpVuGXBJCvcEJLENiZMbX
6M6hQnHOHMpTp2KVfaVpC2XyZ3T7O0wVllc1ANnSAsfM9NnHpC/bg8McJ9/gIjlzBFGye/sO4N3K
VnHEV3L80bc0LyYCoojjBBVyd4MvUQfyiCtJcl+5pWDM1Is6CgczV/KASbhz7dDTHfyutmqaa0tk
O36sVIgp1pMkY9CoGK81xbSdcHQ6pwHBXBrdfgDVXoZN25lonS/d9JEhpKb57Hn1NEzOVDwtiZmI
wIv7IglSoBauT+9sGPZRVDc/dHiaDKc1t7wrBYyh0NJK+suhk8DtmQ1XIWGsoeztFdQEKiZutBlD
tU/K5K6tHLQ868YdERloGy0PlDJbXkooBPm2SE3dumndHjCB08XKY2sN5re+sES9jYxyoTLLosTG
BHscQzWqEyYYi+J+12K1LKmqtRaPCeyKH7SVPto6vQVGXSM19/l/1yPLLbp+o+sjuI2p17LPndp4
d71RRB2GTmb9RK2nOjfjMFT3VtZYxW6u+oq4ni/Ok9chwBJQ9+sfnFY2X9gmK0ZMTO//oPHuzNve
jBOc4Zcoj3zpxNbraAqkaEZtiOBc5rn8bpuz85wUvf2ZPs2k+VWd2pe11S3fpZ4i54tzp/HZysrl
tk3H+JUMc7wfKoj9GL5H2UtmuJUbtuWyuL6MAeh02aQLTCBq69MMHLXyh8qeH9O2rPqgXir1ERus
ON5Qbw6Pbla7D4szsFH5oM+jP6VuZ6LukC/72qryEoXfou/9UV1LbWhanUuH1Gk85HucuPLZFOe7
XU5RulsyJfnRpSvZhJE2AmBRgyXfmGcewIlZdYYPViz1yyZNxtovuAIeuCmdfGPrie70fuV45vJp
QmJ02NnKZNqXgnaxeZm4gx5JfynGId3Blk6fyqjVncCNgbT6ZTpmg4/yYvskMdU2fAfYT71fZSqt
CxOx4mrrDNIWvsm8svOjJLV6wy8rprOCybtM9Ftw0gvNF03GkW+25Iibtmim+1hVS3RtuWAavyaQ
GYGGdgBUuKnKvxsiS6YNyGLKn1ag4ON789C91GPSN1tFURZ0UgfHmvezXCxeFdNJadB0TvdkcIGh
l45amBEs3YB4GdZgmbMhwZFf8YKMtesGxIQ/1llp+sOSjjmGfLpyixldZO110Ywl7NXYhg291K0d
lnqtI8g69Mu0dREgs8PGiDgKAGJBd/gpAO3yyhotK32qGpIov1MGVGhKe2m83Qyjer6J6FMpN3oL
rv95cg2gEGXdWM0WU9Vpeo2kSKeLeBT8z3ec0e4Dqo8p/4b2mgspbMxRLjIBm3+SdiSGD3qnZ+ID
03MLqRdelCsznoWkZRL36n0NYPrZUrvI9Rd7rtqdosYKpiJJWYqg4rA6QQc9WgSofrbdLUfAe1br
ubYvzFmJoMArdZsGuhZ5y4UU2B8HvbckD4sdTXloOMJ8LDVdmD6AEgNBtNpTbwZdKrEPJ5eRUZfM
MvWrxlP6vR3n1rwZNJUIQtCsLO3Zgjh856CG/k2z+mX4HBU1RSTywlHUvFS23S5dUI09csM3Qh8a
Cmpda63iKjKixtlXdmIPTjAMnV1WeFE2eq35jLwc80OR4a9ghZ4q8zjftHFC9/4iUgoV7SiQIB/z
3uoptafF4QYsLbP2DWFjlaP3WVHsRrPmEPY6U/4wSuPeDUY8vT42aOGIfZFqU+3nqjt0Qc9fZvim
M2XPs6Uuka/NuA4HStfb9pbmcryroikrbkxZZ/pezp2sHntrppQu09L+lPX28NEeSu9a0Vpxg/T5
Av0x0yLHXywzvgJpP21FZgv0tbCInFTJvi5D/SQrI3o0xTRUftwMVjgumt37+VSUXyORYzQ8Npo/
I3r4IEUtnxC/plPpzfSCR3f4FCkzflFxHIUIcG5aXXabEWXKXDTTbZrmXyszAn/RRBDHS8TlQtm1
6GHJHMiQ8IatqY+Or0SxHopOQVArboscZP0wqL7Va+oVWhubJnOzjVo3/jKmX+LUjkPTyCnpetFZ
expeyVZpPe9z1nuKD6HwvmXinOyT2rqmNRLdJAtEfFQtttYgYhoOqn2ltLBTpmoZtgQgGIB9FAfL
vDxGsxO6pbP6vCbzKPxatTepV2QbA9WNwZG72XNQmzQHi7PhxrlvioHmQZaLLSI0+8hpnpElrwhF
9eR+lejTbJ0qL/bUXf1F1kb5F2/Sp/1YmcOu6Ahc02S5Ow+Zkxk4yzJvanP6XnrVc5ZF1OiV2MxG
wxWg19lPYEu9dawpvUmnsmaobcirTNaGCngyejFHU4M3CKbE710n+kY6c1EaCoKrpf7dHQFRB0qh
vTTZogTdnHCbyzTb9UWrCr9KR9Wvo+oZFw77OZJL/dEg6gXkl+69AipkUyA+wsi2/5GK2kaVXFxJ
2XyfnKgNhya/r0rrwqM/slP09Bkw3t2IUCg2KNzS2bpXWY4Qapwh77K0c+8Fkdq2vpaXw0UkIHdj
t3EpE+2jnhtmUFZaHXhQebcj05p9akbW5ZwxbyuTxggSBXRPT25Q+MBA1M9RYnRtGLXxvNNK3bhN
YSxUPupOadjqI13JdtBzf8iaF7NsxGOpD0hyg3ltLPR7EJ7aOHF9l9uzve0aUJhksR9XKP/tmFjc
OHpTfsB+6BKbu31R63XgyuqbgGCcetGl3i4Kym6avHC7armsYudDYmKs4/XyWsBmCCLHUwKrXMMK
SidzCsq4uK7BqPwgU3S/OQu29lj+0IzA8DoAUrVcpYuN7Y/X6xhkgOMnGkC+N0sFA5Bq5D7mOr0W
aLT7c25GG9RIL+pkWR6t0fiAgcer2vM7XTnre0umwVCpP8YSgBy18YdaUbtgKF0Aaljh1krxPXLT
NjQXFz0Fw/wgxnj4PFlSuTAXcZ9R62Z+k+LCouuJEqq1Ut0v+I/5WjuVob3kW0M67bYonbB3wYU7
stn09mT5Zb8E04hSdKJ0G7JBkK3WqIdV7g4bSNP3ldnGW+EUL7EcEG0rtcvMrcdAUVGBEUBgvci9
iazc75z6q+kNFDCKfFSG9KLDqUTG4jP+yB/nHoGuoWmvahjuYS3ir0XK/UYXQvO7JrotcmVjJ3Wz
KWUjrmqN0igi6+kBvsiGFLwZKzdwGk3dCZpwgRHlblinlUpZaiqBJ3X+8BCb0S5OU2Pd+8T+XM0O
0KJ5/kFfLwkF/G/ZF0uQtN/qwrB87NKRBrKToKrrnJdzfkFUv2e22W8WxeuuDXcm3s7VjUlCPPoE
e9fPl3h8cqcksTfdrLS7sl3Jyqo9jsFYNVADiqlVSo6715Gleh1wko7c8XNsxYipC1PM3/S+oZU7
dTNhr4lSFw2JNtkzBFjuEzuKH+FNlM9itPXId6ykYdeKGDEa3RBu5g+jrr46ndAWP7V7YG9MtdIm
yBNbWdugRVf6XKVsfYlURUh+YpcXmpC661uKtfSfvcZZkp2KxZF3AdO6u02HOTK3WmRWd5na1hGm
WZ6xR/FdXOrcwCA9Invtirb6dKFmubdXJqySA0TAU04OzHbHNz1hfIs1O88DCypssklxC/jBNuYO
V0Sp0pWfvT/a2dUGv416c/QzhDBongIDEFvwdM6L108melXlbA0XNbDcW0mHh21U1OhjqhbDKjrk
6A/unGD+YShaeqt2s8zC1jHcr9pYalwEdKB0DrUlkwBYdUbrMrHSaFO3egNDwFM7OANuROarWwts
zQhpGhkOXq1+oux9rAt8ngOP1k3iq2OTIxpZinTwoTbzz4M5eJoPOUj8qCONjnMvzRjmsVRqpolV
ozY+tlnJhWYM1UtsGPNmtCL9U+dZnb5Ne0U+j54DxGqaS3bJ0eHZ+6MHFT+o3di+TnKjUyGdDi3/
WZQtJ52ry6G264tPtjMnn5K44KBqeul81NyJawwwqZv4AoR4Dgkial9kLVP2ai6WFdvaN0GN9syd
mBvP3MQIm3M3MONmcafLX5y0cXFMKbV6r+n5jHeZbjavEU3ul2Ish3vgMuMLwNTmIu/rGavQqmyM
jZN71nPXRl0S5GWD2RDaGx3J9uJMQT3SKPP11LM7dGl77dsgEu/ZjDziUW7FKXE3U2K0U+bWfpI4
6JHIczBR7TLy8cF0muqPbCgKwlLcRHnQT8183SNUpAbm0g6UK71pNZssMcZhqxowgCmTZ/NFLSLr
o2EXtfQroH9VkAxWHfnoUbe0qHplJHJNc17zLpbjH3Zf4iW5lCufv7MH7cHMne4+jqwiuZSs8pCP
ZAd+MUbKsDOtLuO+HO086ITsIVsY7vItKqzqflbg0GD3Eeefokpvvg+5unzIGPdX62tWWxyGuPkI
ALaj8rUF4vFN53kANZUx18O4l0tKLoOjetAtS2yg82mZLzZ6cTMPriffFYmLClduVJjMsS3JKEh0
yY8SRtV9bwBW8s3OkTIkR1g+u0vVSO4ZB2iX7Ia53Em9zp8mGWnQg8qi/EPpezMlErfNw5BPFKhw
nKvadwm18SbPS/WPJmKUHKASPjqB1GPb3Ixoy+E6PGOb6y/LOHfBYs3zdYK50BjW+PN+yQe31bDc
UuoKf5woWvzBnWSGa7AyVX6R5e6qSDdTVVlRyxxFjMgJowrnGjjx6dwXYkxjJzD03HowiiV1fYUU
/ymfGQ37mnSxflswJtcwNcDKei9stWw2CvO0i6Ef5ng748sImruztYvCmmPUkUXaTdsFGEy3ywbd
m2+wK+1AL9p6+kmpvMLxndQU9w55q+Yr1thWG4t5Sh02+D9lwOCLMqYD0VIaKW22vLqG7AEeV5gT
k0AOyoMr1Mn1VfRLBLdH62RbdMPGJ1tp7SpYNfgUMuyyudcWhLn9ZKSRul+VUIudGhv5fdtNGCcs
k1SjDZZwQ8LB0mkcDxn2sD4sVuJ5xB1OvTZsl8Kb0D+rbfc5SuhSBow/aG/EeQRwXGpR9vX9xuSR
vBGdSbQU8BGGP0xncu39HrYI7cq00TorRJiXk/oAtSK9QHEXjtvCDbFTjH52/M7wwKt27jrbpYCu
butJibca1uMfdZk1NzJexK85B/35uaCJo1VC22+FBBx+rsSzZJZlMNZ0Y/4yJGlPgo7SQtXHyYaE
TL17fx/eNIXB5YKYoQWu/1TgXDuRfyPEZ3HT2v1kJyFOtFmoRzOSC3Qf9lCFfqC9bOzeX27d1YPG
LMuhHk8LEtgTUIujWZip09UHsJaEaNNG8mtTIfz5CehttTGxUJ9fnFHRsq/NgCYOZBj7TKfzRFuV
zgzpMW0W0wGheviwpVpUtBkZK8wEcd/lHvHnzlZ34BXGM7OSN/sKJhDcMxKciHAiMnw0wRjsNFv6
dampnZdtUxhZaKR4a2idPe5xU/81qNXPRvv6UIyyscLF5/Hoe3SgjKlWTXNfd1qudEbpV7z3RGJF
mc58h292EWTciuoF9KSvnlNHSxnG6LRC5CwVu3bgqGQ1wHynwFg06/8wsfwf55AHs8t355r/LyeW
jF/+7V+DwBMTy7br46/54cySX/lzZqnYvyNnxDQQps8qtw7o+V9DS8XQfgcdxuAAqAYvmcrJ+2to
aerrpJMDgsi2zph91ZD5a2hpqL+v4A4MoBlzomiH8Mi/PttfM7T3hpbre/TfbzkrMFgHwrAKluFL
q6lHaHfSp3wx1dQJYpk5twy2k/tBRs3WHWLgxmVSMa8ED+43ZZbcqL0tHv+2V399nr/P9H5SUw4+
AFBA5q8eM36QGW+U2kewHKWg3R3wSZUnRaIV1/W6yarldDHQgPUxRyM/NzuZ3FqF4lCh0KLBcmsg
zazosF5Nll1/Kmb7S5TUZCTNZIwf9Tgdlp1Sw4DetqWzKSf7HBnwaN67vsPcRgzo2DfGZtqxtEZD
25KJMNWjbc9TsZ/B0ttbmdTUETON0c9gbPp8600KE7suWvTkgmmWll3Nky6jM2Oow2jNZ4EWCCsX
WSiuozWsHMZLJfNkDtp3CibLosKHhKjZe7vKbfx58BSoaF3G0Oq1OPHGMBMqqdH7X+RP1enDL3KF
HYEgW5UIIaUehdFmniXsbWNE9hr1vY039KRZ5txnyGJrIv3GOMHawuXE/jRCjBstJDkM0R5FiE7d
TTVm9JcV2cS81RVcYYJcUdN8k48xzWlcchIJY38czzkyH9HX130j5vNaIlAIu5lYebhvtNUzWwPs
Qc6MIIUvhqWMg2LysJIz/pO6M1uO3DjT9q3MDUABJPZToDYWi/vW5AmCbHZj3xPIBK7+f0qyxm6O
bYVP/piJcMghtcQqVgHI73vXagYu7tuwyI5m4szGbe0soQMCNLU6ldHUesl9KSo1biV8G3S+VbEI
G0Wfy+e/+HDPh+0vH+75jZ5dIYQ8QhZ9DVkKwtzLzWSlfd4MS816G0wP5tCWu24yzTQ2RS/pghRT
Kw7Faojsult1Vux12rFzCHPt9Zb4EwtlWNMHEjehrcRfZBTZv8ofzh/lWc2Ph4nsDUiKr4FIXOYC
y7Fo47B10+EGH3RHFWYmzyjiorx143YLKr85JKvNX2rMlV5QgdoauF4PzdSxS6WqCI5rm0wfIzkB
O5DPUl32bvVR9IXRRp4uh/vWlX0QI9ScjU3DmelsBkMl5nYZwtQBNyrq+QbKIXH36Pe95AlJunry
gYHcyJzOu4k31UH6FzPEF/8UvzxIJAMqejCWeURhX6Ylf61Es0w+FE1adEVMymE6RbVpMjUrs06h
GpKedkSlnGKrFmG+ZMFsnwb8HLC1LRsWVqpC+H/xtuDvv1w4JGoQLsio4SDLZ6L7Mjv3dIyDqS0l
hFZb+RdWq/oLuiV0sQmBhZqPQtSs9n6SN9NlVcuLJqddYlsobFWLDG4JpKXpxJq1uvC7SkNpGLux
GIbnyZzU42KH3xCp2xdVkisI33qysrMf2t+Ow6BPoWzYTRsMAL5obnILAQW5ALI5DkEt97Y5FAir
AvOxnZtPMslJ4vCrpypdvesFZSYwybIUWwMxLOiNquOkV1vYQxJyHPnQYZDdDdXyc+49GJGuedPm
sDAWw3ZeKmMYE1y8jnkQQ1ZtGLTqSxxWvBPDNHdNL5Epcrlkn+UAjR7NPe+XS9UPtqN5LjIz8t69
whE77ogpShnUpum4aH2/Irrcp7gRDmunuwds8A8A3FaEh8M8VLpYrxxdodkPkqbEptZ3+057wbuB
2Tcmei27Surc2ogh8d54lB5He3BISPfCw9Ka6cFtRHPUPej4nPolgL5E1hqDUcz1pkqF+9J7MMyl
bzwg1w9xoMrmorIoQ7OkWe/q3B+oIiDf3JdK3XeteAqTvrwR+GwI42AjXgwwu4EYEiNvTguKpG8D
PQVvGM+QhdZmAS1mFnI1j67CHHwMvXL6QXhu/1nLOnb1uGXtLPdjpatbLMN62wdJ/dBl8i0Xod7R
afXD1qIft2Gv6bTQ5QiUuZjeuaZkKD5obqXcXEN1umAySfFzlKP/2bMD3IbO5L0MOgl+EHbdyBjU
co48mRnXDtEs+268Yu4QTj1deKgkD2QfIno3m0vTHQELwZ7YQfketmcDEMC4b4ebQmfw8qTw3Ckp
1UW6DsmF3dZ1u1eIt69nXHYRQdADMGIIzTyr9sIeA29DzGOzF7OXPdsLkG2z2pdFmqgtNZfOMS0z
I6BMrHL205w1Fzggq8O6dDNPfRdpRNfP3+cyHSa+tGZ4J/9k+BDKFlygyll3QS6aB1cCt0igBQ9m
t0XhuZLq8x42kA5TZmD/lqgWAoLOXlCMIUw26hz0Ch38ubnMMKnY9Ap1S7EhEDzCoSDqp4rKAq90
poI7qWzGXak9f7jIRp3vpwIXPRqNb6nh2g8BENnWmJf+gwdreVCO6N9wDle3/QxMHJgsWdZSEKbg
5cTz1ygpSh6wj32BakwvvgdUEmAJN1eB2tYQpXhy81lF2ZDyLPc0t2wIR3hR91N5Wsp+vUpB0pCU
mGUssvyqchF8h5kTHhrXMy/tmcbgHK3rnkCTj85cpydLcMUSVSj0UeXesJtJg43r2qmOVaJuIf5f
5eTMO20GwwWIaEYfIlPydhWWem3XMr8LZ/SYoSqtuwB1xT28gHEhZtVsFg/4aaj98EBIy/CogTJw
Kvmlc2CoueXv8ufCbIpD6c/uHDWz4V/AoKaPle/rjxlQ8JtcADgovsDBUWPLu16o9TlYpeQvOkPW
NyTL8Gm15ZgD5hTNqyyX+bAYMEZ8SMshQcVfRrJKQK7tZqieylXf2VVR31CKt3yEaypRt8qP2nF/
hH1PDldnG9klborqActYeT2JYv6paRlh9rWL9mQ4abgnjiI7jMHqHSie5+uzS0XtGtRbEyecc0/1
uH4OeT59c2hHuyfJTuFetIMjYWQ6ztbzh6D5HL+TqU7cal1ncYlSMtz4jVVvdQG4lrrJeD49nGWf
Wlm6JRDRBpo1ch2tFFv3W4o6mmdRBvZN6WZr5FJfdbKpFzhYZlYeRdK9WzKZ71AQFEcAQ72HcvZ3
nmuU14P2yDtXA+BiM4zPSdMlp0oN4mIJigUFyCxv+2osb0bJqyn+7XQ723lUnuW/w6yXLQ0s1T4d
UQkxgamXvGzkdTnQ6rD3SINzd0k1Erm9lHl/E6DWiPJBkUVTu2n6wyQuZYaU5bmPAfXaG1kklCfD
rcEMxf+HO71WP1Ahzld10DTbHBPB7VTMdZyh94pHryiguJdnpBG0bbcyidpRe9/QM4c7wGXwurJH
rTIlCbW4o1nYZGBTiMFiNd+lgyivYJCze0uJ4aKgkaHFl1eB1UFT5Rcoh8znnsXslLSGR+cRp16W
ZDBmvLTYV0iEtoOb+wdK4IzvCC1/5GErLpJcBEcm/kVH3sxf/IQnGpk7asBKlhfQ/OwBQ9+12xLm
fKeHQDx22jJWiDbn0xjt8BRk9YRERk7zTT6J3ZnbLYxuehrrxtq7s+k9dpiSdlJ308VatuLND+vd
GJDoE2dytX4Qe8Llv4jmNnHSYc8Qql/11K3XkBPTde6miJjSfLzwunM5XN9ROd9Unb6083W5QU/c
H2bZnzUploh4AtiXRJylSM66l3kNwyMJe2jHcFO1py5xyD7JKmieIC8v84qta+U62SONao5OY8+H
Ws9GGScV3uBciB+d5yjYP1XtnPOzJZhrYsZ6HTwSmOxhcCdAa6+0sHZ14LQP3NnV5YoEDoX+UKZx
wAQeOYm9RL2xOtuldY1n6S7mdU7Nz6u2a/8AP2DlW3w0YbwkGqx4LlmEeoiwRzNph+c+Ne1vhtI8
5X27UD+wE/u3XrPCs441jj5HyzaNuZvfxew81EEOt8ohpH0ZPiSlHt6muUofZuDBn2ptyx9kKmV3
eZ6UO08a3iEYoR4jRDpYoTvI3RiwV194noTf77JP6a04OUqX0P3ExIWWY/lth6y8kufvTDgkxsK7
cFaVeZcfCqKgorLgFrEXs39o83Zks3CYLjTB6/tCr1YMwYgXxJ7z9E4IojW4scr8k6okcSlwZLK5
43T53pk5HJg9S2crVbI8q7kz7hB/ZGpjoOWCvAoX9xtyDDeuyel7mG0X5UObLy6fSvCZCcw1G9SX
PAEc2I5IU7R267bdyKqNWP+4oN+4MdBNoHRqMpBpbqxqE4bc9btJ0x1Rz2V7T2IWzTehuXxOrUty
jq6XQexgMf1Xkarcj0wLFDti/AueHHQuVJbYYZEQHcxL2thI5C40aq2PcANF8IzCtNlZ1RRyYgIv
creTueqQ09INtaPwoIUhiDnS1jQaNCqjuznvlsXmCsW8fuhTBJpRgizIO0BiLrdcHWV6wlWeql3R
e164UbTJuTuBjqiOU4yZh2mU4ZOVTfWnsGV3mFn2fqY9bmZmi1pe6WlNb+vVKrHYThM0PHrBiedO
OJ39CR7EzNQ0V5k/tU2cWeEnoZQU0xT2zMiT+v0rJ292ouPJPJh5EaZxoSm03E+mkywbc5ScG5BY
3j4x8o5TzMY9XIRWb9AsOjlxKZlvNpw87Wvdp77eWn6TPHlDMJIkE6xrFzeiIhltXi2fa9/weuyO
4Vx9SmUHT1WPvlirgR88nZlqfmZrvCccW1XMiNmWhET66WOpneSdOBdCIxfbqPcoYHQbV8g5n1Re
qmYPruq/NuVQjrE2bCn3VriEwyZnLB9iM898QmPRd6AJYiL03jzkH8gPfWlmsdmO5bUxZTDhi+E2
8McIJ4OdBxFzrxm2mUkIZEMmYhC7tFE91EnU5SI7Ve1sXM+tSxTJ+biu4kXlSh3LpAmerN7WLmLI
0LUuIbo6IyZmOyzeGjS6J27lxjiapjHJPePBtO4Lgg/INuBlaCjKhqG6VNkqixgtK4Vb05CYz8FY
IkqAiINPrlKD61U0CJOZ3Xu3jbGhkgBHvjQiRwqI/PzSNmv/GQUKSYeG5hvdBt3kqp3fE+4YNarO
BmIJZchUjv3ozums/Hoh1nzrhaQh0h9qolXsSuKcXcQrVwZRAa/ZoA29SabA3lIk5923qz6mXubd
YlkVx04UxrvILHxh0ln5wIqqGMme6TwjapEN7meY3gdYN46G2iNIxRqc8KU7M/ZB6/X1ttXLcDlN
qf2ueXhft1U3/wzBIh1uI6NF9OhIHnnZ4IxRUdfsnBPKnG5fenKS5yJu2FyS+hcC9AuQqp125q6J
jdFoDJQdbj1u/z0u83uU9z/iMj753iwV2HxxaoPkfqEperiycU6sMfL7DoHOmrH95Clqn7KgljSs
C1i5Cs0GSlOC897nghivWCpMGRzRIpSxX8lU3rRUyDpbnItpHdkWdAosvUCEsuZyep2ErrzYKFV9
aS4pAnaZzQpWmcvfiTwDlWU8m311VDQlGjiInXBhU5sIUzCzNZRRL5GxnOeF0o1zTJZ/6Zr6Ck5h
/AXaBnTkunPP9vFfMbS+yf3WZIcme6NIvztmWBOunoztj0WhoOOtqNi0O+sOXT8DPwd6GZXeaslY
uqV1hWCquLGq3OGqzR39F2mw/wOk5c0RknjOA0R17zpf35yJklx2PVPfWPfFU5qQKR0N5hoiU677
ej6plIjTyiE1fSvXggpLv6IHIjacnt3s318tvxJNZ3gRmgmT4NkuCOr91R+UdkIg3DhHMJDGv+nn
4bJGXrJNPVvu1rL4qwD+X8mfP17OxpzokXsFA/Q1tsRpSITKc7OOksV5l4bunqU3rnErvfAvGNp/
+kpUi5x7a3Et++LXC6BOW6No06UGNwmzOF9C89jXmYrJUnMufv8M/2ZM+4XA+G+321dj3GNb87+v
XrdfOKZ/yUT9L+SXxJl0+df80n1bvzc538gf9rqzh+73/+JvlrjwN4g9pNgQSBwkuI3/ZJeE+RtJ
5haXf0Dgs/97A8+f7FLAH3ErEGTItwbFyxf6pyXO/s07EzJU94EbcrH+R5Y49/fovr8/IPFv8h7O
sDA+FCw+1tcgraA12JCxkcZdkq79JRov3JVdd0579Qz61m9ngoAY9cBv0vq+wwdeXdNNUQjBCKMS
Is1W+rGsz4z8n/qC9TksDtKarZAuIauut2GaJ4S7pUWW0LSE7nHbBqMbviOtySFmqtTqb/yVFqgT
VRSrcZBFrSuGoXRIs8eySibjCtWvE6aRXVdte3JL9hYUu751mIsu9cDi2nMSvFDZeG/27XLZBlNz
Z0/5uF7kU+m84EI0uo0mBRLlR6rqG9YudF0Tc1DPstBYbf2BhcOi8l3ajUpOiV8O9DRAemnzyWR8
Ta77wFy6fVaHjbddUKYLRM4JN1CAasxhas2aVyerE28nqnnWhybgYkAuGlbJdmG+RwIzUfq+WXWP
ILpAaYsfwqLfKw6MABlE7anU2KWp33abZhxVelWx4F7Vtga/K3Oky0M/qpNZqVYw/tO2G/Er5G9S
rvJ+8ZAGRUs+aism8tPeLUPhBdsakNXZOUWZZxQRBNaCYjI9C2KxyM3VlSNa9Q37SufxVB/8fFul
Q26hwzbsMUqR/fzIF7k8l2Tkpkm44MUn4ZCXTb27Sg/tieHB59CXXgoynlvpZ1M7JZrgxLivoc+X
TeWM4ztWmgq6ISXjgrvglDF0vCyouf0e87eLHPco6kQw5UBDXBbGSFEgOp3qKbNL5HxdUF3p3pBM
6pawjxbC6o/UXheUm8jR5tquvhPly5TS100N8MqZfuPTua55oioiBS1rci/NQhdv1Thw1fiFTtCb
1WvHr4MZ/WfKDm0yNKa6j8RgVNneNaD/N7Txjg/IoDNzO4Rzt6eMBy9zTwYBnw3X6dVq6BlUec1M
pJlzj6Wtc83J2PWgwOBJolQ5hG26bNf+3MljOtLo44aV9TDgagF+FLW8Z5sEbyOGuX2ZZL8ibszL
9clh+JhjlVu5C2gyl5RV+15z3ebG+a3ioAenzObhsenz/DOgi0jGJeHSLyrLCSeTnb08TqPnI5IC
xbYi1ffSOCy5dAnYRzr9SZZS9jRYq48sJtGi3Sc6m4qNVkv3sx9TxLF1QhZBw0wkoxSd4l3fuIW/
LRjvWeVHrzL5eOfqVc1zOUZMonwBBIVZl7UsRpTbzL2faNskXT9ZqUQU5rZ3ZxVl+sQY4AxnfDTZ
E6QZvLtzFYabYRyD51wiKYsG6u3u0dob89Y0+uKmShGdRzO6qo86M1IwzYk/i9gjNJ+4P6tTSir5
Y14V7f0w+ZNEQz2KC4rdMNBhPRtfDA56efL7aTnMeJQMZG1JeMWUxTxO90qBAreeBnPr9HgDYqf2
zBvcb0m4K2SJXQmfVTcdRe/oMkITOH52ylA/WntYq4tGlmF663Z9XRJOZS7JNkRX1n+sJI4M8eiK
5i3lPQDeeJO9ntiljSTWSH+tOLPr8jtWdkfvAN2x6U+54T9JPdd+LFgZJjIhW0Jj+9kqnyzPWJKN
rKf6RYf2DI2I4u370CzNbaAIV4oqt8ckhs/Yhr2bMngag82PF0+Ywpew6h59CZaFODUwq52RiOwn
riAkcUTItt+8NJXjkWUTDoGFKDk1aauDXedaKxpTyp2y7bgkZrCTKGPHaBxt2L2gUEsSASkHT7Yw
yKRIyaSgM92a6+vzvRvuMncWh0QXKAVSSxe3PYQQtTN5ldwllVEPsWM3/W0v+/SbJ2TLiueEYXrg
RWcdL6y1Ca4hG2m8y9cmNyTPLfm2F3abbRxknu+1qWw/HhRPuU3PLe3EXUYy6M5XKgHsNhEabuhV
He8YZIs0mpPWQ0SbuRxMTmE66Bu7yjh2TtuhtmnG9TsFtMFTKyb5Y62D9aryBZTWSOPm20iVCRxb
67UJraIW791TxppuhjotH0Yc7xP2A6cbNmtozT4Qb7c8YD1yi70CRK0obfQJJkCMjFnKGOYc/XjY
JPXOJvyHHD9KJZ/51uYBmW2bfAZzgR2rclfSGwebR2vs8y6f4AJZvPJgQWSqV0Y5qYIig3opzft0
bQK9DWp7aOKucKYL5nrRbjyxzPc4rbRCH+2MQL9jbz2QSJze+MuAW61bxBmoDUZkwyYOmRtnVCFl
izbhRTyt1PpZpak65j4QIxTxaOmYLjKJqwy5+B3TASYJTlj/W99o+9XyZGrH0CfjgkATK3CEEdF5
mehhvTfMRvOUwPeBWnHu/IOyyC2JusK1+40p2tTbZYZX9bEKDSePzcY2303fgRMbHdVMCE5r77ZZ
fI6cdeqdEXas6mxweme5NUreTjwgo5kI6xXjMymN4g4yPTB2nGFmDhyRW08cVG15dOdJcMoN87rN
s9wmBmQoky5q6nEyMX2i59+16bBkGxSFE/+iCP1vKFko+wSdNK5DLBw1BFPAVVP3nVo2xLgGP6GZ
YLyyvsUkYq8TWLNrjNN3fkZSbRELideU0vFbtAC5jWSiE9xfBCUda11mfRx0mY+jKnDzh3CVWcIl
zzeydRgZBkLkm/EySRbPhnYJWS6zhYdmhF2q/FjxB133WlAM6rS9w77m8C1ibmjknYU1ZjlSqzHv
Se+Dy18ISSawOVg8jl+yQ9soKMSZZEiT8ptlJzrfGJbbn6oJ005E6xZa7RrZG6MFrPqL22Kz44Qa
7ae2DK11T3TgCg4jjRVRqdJngmUZM2frrKhXI93xSjG6WlDHyVma9dA2nV/HHjfNuGF0ch+9fG3t
COtJ0sW6yMJbEIF83vrdlDsnLaBSty4r7bR1ByNYIuUxIWNUmMXHZOjGYqJIsF2Vafom8QL3R3Kv
SSns6kpSLROMxj1u3KHcZAFSd8S+Sz7RKVk4AUafebpDIjmkx7VHsHRRQ2/Op2ENzrfSYnWbjiOh
OFmLA6g55bNrxm0wLHiT4ZTuiZiy7wkRLN+UDzoViXYs9u401cWuqwNKrPOu5WqlYbpkzDBxOkD9
BhlDLUXp0r1iPg2cnY1Wwjut+dwsN7ZzxqENOrP8Dxptcw4b0g5RkKxhLtY2yrVl+qcUsix7Zjwu
qj0C70adBG6t8OisRtvej0M3ql0+mcq66BU1o7ussKzkO+lfZbZz9RQEj8TChP3Jtdk372FPbRFL
C67w5h+2n3+iGPsVbWCjcBDB8MW4bDwWMehflBZJIQyvK4Z0U/PHV85QIoht/fr7v3+VL7jB7y8T
kBptEqbM4xpo49edNhy6ZmQ0LDedgzeCKaPSD5YveXYyYBY2XmzRnTwU70W82AyG5oA4KfHz4fE/
X3j/5Tb7y877f01XSa7vP3wn/0NX+fDe/NfVO93D7S+r7/k/+mP1tcRvLnpw8BSecLZHiPqfqy9/
QhYMXUwmbgRUL+ektj9XX/u3c+YsKy4pRhhpziqlv6++YDLmGcRCLfv7wvwfCCt/V9b84+ZrwZOi
0aQQj3wocim/6OFkgZzDUw6rrb+chzTY+PBMzbmItzYtfvy9yOwteNR8Y0BYWn1+4RSSyF1RPlaF
2E6NenDzZo5cnfWnoXWf7Zqz3a6XaWsEY0VbNGUyw2wPFx7seISJr9rQ0NFizMW75RvJj0ooDNDU
TDNowdRo0//pdznGjbA+BGHz4nPKbWYdwBdO1sPsmQeDnSnq2ZEiLC+HwB1fu3S6aPo3HC8qQhFd
bwwneaznv93V/99wnV/uhP2P9pwmNH6FiP43gj9nHeW/Bn8euvf8l/gkKmb+vP6d3/CGc/mD1qA+
Q3nJpfxHGpJhBb+du5RQG5/LbKkIBpL9+w1wvrZ5oofAkCH7yX/fAML/jWAl89woihLYdrmh/oMb
4EuyC/gjoLANOUdq8rlR/mvXrCKmI836vKGlYq6H8+JGhQTlo54dT0Ty7de0HEm4UYs1MLSRJLnR
3jkFPaVlY9jKKamIEtI1/0QkbjhsnYqzfYuYJRi2uHx9J26XIYHENP2aEKBaZcH9P3zW/+Sosfjd
v+rnbBS+JAf76LDP+O0XfWi3mCPU4vxz4lE03/Gic8fUrjDFaSZRYhDg3LLIw420tQzWMBwx657Q
D+dHEooqfU2aZLL3jCVs5W1Az8ULbNtqbUbRYGhhtCwxSpIU8z7x1MJh3GMQZC5fWi92O5/5aa7c
ydtZ+SqGh+4cfFAg4GhvuVEte09cgjdvsSi6I3lI52ARvRLBFAmPxLi4gWMBGakM390WHsVreY1D
N86trr9FIxoGcSYMXCRmXwxzRHiFltFaJGRC4LoynjJvoRU9rfNk2MvAbX6yx2Qs7ZiW+mvwg/41
EIhnL6WmjwTvNaYxPEZhHeHjQ7M3J0UHOTnhudvmoy+qTdcapsBGm50AChyxrRq13Cuzq5PI1t3y
aghUcBs9zhMKt55ejh0RoqGH8o4YzG1VFvkjCusOwLzK1T5DMmUzcA58jri4GqoqpO71G/+1AS/U
6Vk9ZmHrGXfo0bppR6KSyeifteZ9UfeWewVvXS87W46qhJkMz1pflO+v0rTEBNI14oTEHj18AmUn
/kPWNLh3Tdft1kMwmWyRhdLqFS65qnZZsFhp3Ok0W28nUvTLXUD3DyK13kpTWBwrxPoprQxl3Swn
qFjfv0YM0Nv3/trPOVkOOb+FLET32tI3HV6UKhF3CkKIrGGi447d2Y63xeqV6d0SLoMTwyHr/lpm
VCxFiRqdZROkIQwaulgTc6TntW0E/7cefdHnZ4qwCr5NI4aCzTyfTwrbnbKXrPEBXSpCCZ2tm6hm
vDDSkX1uLpq6f1V5XfxsqVlIo7ZxUuuzdQd9i8d3LeJpbslVhH903q0ehfyRU1UluwSqOIgldthl
O45T0TOh4g/emkiCsyeCA9QHjZSEIbbClNxJ1WrSEM+ILmM3SSZxw17FD0u1xQ9zEB0spA7BohPc
gGSpPueFkiyJdoOcj8uWgh8z7h0VWLsmDKm0DHtI/t5Xs/FQOTJwLgLD4maTVsBygfqPHzotVsX6
NWh9q4VZ0pf6x61IO9yMgK0oZn5ExyGt33SL+/GA12lF60P1nkadIUEI6k8HcTiAmoS+gXI1SiyJ
BRBdFobPNDN72qEZGoUEG7vuXmFtpbipUC0RZ/X75bqKPnG/TXhoSecxSh4Nf1x0gwIC3gV4g0jU
HdemOYFwocS1varEzjoG7z4VjeTC5kbPRT+n7jcxQJxeNOCHAujQt+POLcY7PhN0Unm2OK+GTMqT
i5v0xrOU0UdVkTkf2lCOjJqk/SzKCpGsLYpLFrVhO4/CvZhI/Iq9ppPVJg3EfEjr5meKRXKzMtGk
O8+oy2ufZQKZcwmvvkNQOaEdSSTQ7mq6atsUifkCgjnx6Kd9sVgLgiu7wL9ufbN5Cmd85RwHafum
KjO8rJacCJzFaAC8p3ISiMESNpu2rZ7JcAovele1Vy6RNCqq0664tSH0wAjohj2kFkTGWZqYPVXa
fQgyzUrfUsBJ0IFJv/NdINQ0YZhTrRcNqV/AQ7ijf9abnSPHEKHxQbdVmG7GROQrGfRpfl5ISWjv
LH+5L8n5BcdEinHrWXV7soKO78A2pkdaQfpzxy55Er5GR0QoFUkvEmt76g75/dJlpeYzDJabtZn6
U6paUiRdi8CfSj6VviyuF4H9v1DDS2C1LRpGNzGKmIK/xriY6zZ50WXxMK1DeiH7aTjx21ebOZim
V03ODiNcnlyUCB3jrpraPSB+Fs2As+M5Y6s5rg43NDi+VKSfBhY5AmFHbFEYcOcW1oyQei2ziqdZ
lf0k/qB+4Ildp8R2hF4TFR2l0SbIFP/Ar7MbFfZhuQXoHXbkNmH4rxwig9B7QYnHRV8XJ3CYNItp
IJ++s4iiX139vDM2ISkY7+161gvWjXibakJIIsfw+w/KUFH+0XCyPPSq97D9p70BKCXCcuMvUuJ3
hwLagtt412tVlRcmUqA9T5LpVKvSR4XppEfhBP2havz1DWsxQsVJTPWuJ1MEKIOurA+ORmSqZS9R
M7WFPKAMHzZnGyiBECR7iGPO+OIfqvpsLZgpty9RXJfzp9Fq54eXzT8Tcx2ugF7SjWSaelqInnsN
zNJ/M+gNyDdk53ygcCc+pVjyJB7MJMB4488WCUejy0uVoX9Z4AYIL81q7u8dB5yVfQYkhP6j7sdi
yvFnUIz9LU/4s2ice+8am6n8blnSf5gyAg0HZRkV3oGVTtjGoaZjqERFxoQI7jqx+O81krm7wvBy
lIRJvR3zdH0pLeVeygC7axt0yVVQleSHmav1gkSo3IlxlHeuT0N0t5AVjpiq3dQefamvEhMAzw8/
HMbrWmTr44q8itWBFiTGMQCA+VDarhu+IsA/Y/IU32XborQaYuRy1PWIx+flisQa75WMW252sc5h
tNINrrYGS/1wjourfgZSoUkuVDc+B4PH2c/jIKjox11XzpMEPCLLySYgOG6eYiEdDmPEqWcFhdfY
/k7lhdY7ToPyBdXHTNYKnUuXjtvM/qYzw2qPrBy9TI+Ot4nbvpXm3QIleKD8wf1RF2l7XDMe7hH5
ttqLScyt1n2Gzj6LV7HkEIoMYxBRmu8geCJbAUA0IBQUxVzltzzm0sINvgHxBOfYI7dwN7WrPeeQ
IKCrNgYQyrhlCCo3rcPNBUXUdOEGn7bxAxNBZu4UMQ6oyqolnNF2C+peQi13irSzNc66OQ857jqe
3Zbhh2Q8TKI2GUvogulAyPJNmQwkXI698Ix75efkRLQz8WvbgHMT5NazKuutzR3rbbL9Rd9OIS1W
NTgTHFPOKMQZYJKG1Ki5z7YDgU3TrceklJ+sBGMa9/8i5DF1p1DzTUi7PIVFOH7LF6e740QO5iMp
x+2M59/uyFWmuJXn8NB1n9Mi3Wpvktwm9ui0JrLWtM3xUdFNfUDqWKf7YpYmEUeh38Uk0yP2UMpF
FURIKVMrhTOedVf1TmVFOZWWty7YF0pEsqb3k12Gl3U3hcFWMOCNFLUpE7MdewcPk9z7f9ydyZLc
RtalnwhlcADuALYRAcSUcyaTTG5gpEhinmc8fX9IqVvMoIpp+hdtbV1alKyqVERgcL9+7znfOc8B
w7FtnE7JwQzC5MHoJ/ZVq7LkD4qjGwUXq+YeGrV9EmY74XYh0QjGVuW2E69krOUMLabkPKaleQaz
VFl7vQ/6dJvhibTOZT7x/mtgtQDKaCOW3Yg64wU4GOgyaxnrm5Q9VG4xQt9bQUTLXe91FzELivZh
Mw3mRKiCRim2WeOdTKAqMx97xtHN4zxDsY75OPrSFGH3SCgJ2/LSNul1I3r1PRQ2DhQtmreBpNpC
kK20mzTLq8+uCJEeJlh7eRp1zyAO2N2Y4x4YEtQ1c4HVpgU8DPJmiRUN85ZG2qEA/DdA6oMXgVln
XD0qWMPqvWGHhrnpF6ldoYF3ambuUhMnDj6dQtfWx8/ukJBpHbqF82nM6b3F0poBbkex81ybepRz
0aw9W6Ql1TEZIvNkVI4Deim3+XwbVXCZkVkazw7N4yu3mLj/s4n8Z2uDGrpSw3q+C/Xe+sAYu3yx
smrYpxglPlv00PkYsnL6ZnSivndquOL84iiwjr2mzCOcpnY86plepFuapPrngBkj0InXQ0CUicnA
iZA+Y75x0EC5S734wwKx59DBsQKeoFkRIReItCUgxuCHKcf4rMf6hK3EdqCmON2V2xaE8NQawJFd
HpmLuQMORtop1V+Lht4wl48RwQPPvZh7RFyqXx7tobFbGjS5ec5WTaxhorPDmDo5d6PDG7YpMktA
ZWKxkKKhUQrEqz00Rtg8Un4PGxyjzELREh7QTXMgjEocZNz49NpFC8rkSmu8yrajY4SwV6IAAJyB
1pePbsQw5IR00hs95yGvuuBoVQhrTAHuLbgz3xsrt370g2SQ7sbNZ3eK3MdwDkIPlYaJVUrLV9DU
KkrWX/XJfL7fg1fRcrXql/FCF9W2jJaIPLx4zOp93cz2i2hKcyCUTZ83UA/BYo0C5pAqnXq+RegG
xi8qO99Jbagb7qrIzl7F2eaq0x4MqzjNq3abzRLvLGdKB/1itw1e5d5Kn+50Ko89oVAfYyBWH4Rm
qLPRoLCOsfQflnw6UL3Nt2vgzSf5Ki3P6zE6i7JdTI/ipNmrVZNOnCKsMN72NNxP1tQfUYnQyJ7F
8GHKhL0nxNR9rnXTL3M53LadwQwpWGXxS2Z/K1+V8mkQ6XyijGnOzqqp7wYkvVuIhmQK0U3HWVFO
xpHd5zsQrPCb0mpMIJEwPYdFtaBTjZ4fu3UDWsVWcbntZOKKLWGI0QOrZIbXgFnQWMUuS0TF28le
v3oJzNVWMM4J6KgYdW7fhskOSR2lLZyqbc7Bb1snQ3OXx3HhYcIdrkfcCwzLXH+YO+3YKDM7W4lm
HIZAbTH75ZZXCy3/7iSV6cV2W9+6r14JZoT4JpJXD0W02imssm3vwR6me7sS2qkBGJqRoULDUevt
yMaHEeoSoUYNXzZzFxAqWk59HbQZ6FinTE4gHod75OBflrCaTpQX3SGdVcMgCBGtYzrWrUF26/OQ
I3TwJqeJ1xapaX8ck2neR6/uE2F03bbBBDv6ZgZ21uD9PAZVE5uHqRjdrxY+9Yei1Tsevhng6sD0
153FmAVEr7w6ZrrVPJOtNhpbUNWwTrpwmJoqTvfjar+xRyu7bauKabxUcrhrbY2PiHBrlnttSZpv
2AIZQREkid0n78yPTceZ0Gp6UezT1SIUpAXS3ISqg68XsrhG4jYHFF7jhZq8sUIdWmDcP1pOrh0p
xvE1RboMtmYVgnkbODZ5lVkw32pXg1MdGC9WXYtzkZSMyQrR+bIeEwStmvZZp4+LRQ3zlEiS6RwF
WnjEy9ETgKZVHjUKe2uzKved1YxVzwg36NwW86GxTfFh6mx01awLMvVUxzVPSoiPlVMEzPfwPdOO
ctO7ENH6ZxkWKuN03pZP8xQ8NS1K1ezVWzYiZml93FN4zppiyGlyvxrScN+OdwjHteAWYJazHZrB
fS70rIFqqo/7uQ3TxZ/C0QLx1OkziTxJ9kA9uPji1SZnr465dPXO9a82uhJD3TR2abND4oAySsv2
w+q+o/LEiOesnrxpqCuvzRELswHWX3uhpXeRxJDWBEPJEWwZjWvj1fin0S08IpIdjyWHpPt8GHzb
JjhmZ4dz9hWpbQUUjkgFsGT5GZbujDo5iA5i9R0ir48O4BfZ/ijW+y2aC+c7Kq653TKrcuSus+ee
GgDgTrefVs+jvQz9pxoy0aHsAVnezcjc/HI1SyrOW6AFmaineXaXz9Gx59fue63nQ3dW06X16r9c
Xr2Yoe20o1evRs2FTItPWGdvqsRAKk3/djuZdvwpDgv9oWkSTJpLatBA0+MXF5rjQQsZtSb4RcuA
SWNC72HG2gRvkzaGRrXNObncaKPKr4DGpkeOk8XeXM2pmA7FLl0Nq3C7dl2JpmbXqWCYoHzK4kiv
B81da8zHPrK0B1J5+Q2rNTa1zQdhY5al6Rdu1xmo3+DQvg4s5Dr4K7TIM5YOZ4jbmvD5FmRjlACy
j2/0xhUvQU9lN7YlLsU+1cqzWw4TvTnMvXZkUsNh9xX5NPq1kcXPBumAFFYBgBpXJqfJjZrrdDUP
G7iIF1T8W5jT3+zVYCzbli8IhGZxSwjSxhqn9rmziii+0pyie24tqZ3qwulenFe7szRxNt0l1BHT
50I6eG4Hu9ezXRf0Sb/jPKRod41xCOquykldx+4BW+kuXnKaqciHR0Jl9bp9YnZPBWiiY1zQydAJ
CqxYr/eROdC4rM2QKtXtSl3bxMAOPsy11SMKjiD+hWRdnDUYOHSIY7T1M6l0T+y4zeCrIqaWAs0Z
ShTgqBiPA4eRfCcqjF3nriuDaFciuLI3QPnIUpaTmCB8M3MncqprWGYIweLQxTN1aD5B5x7eYdf/
U8dc4janoNSZVqiLuVcNpHUkQu07mvH55OS9Lg9QyyHzzSUWR6vsA+I1gma+sVOt+vT7hv0lzYRQ
CIIBTAWRSYETWSeCPyOSHDUgQSmXL07ZFtexa/b7cBawMmm67mJR94fSzPoHLUitfAv8Tvd//8f/
OvJwsFtwBSRAsHH9kjIY2TLSJkUnedFFFHm5Xtg0EN04nv8IMHYOTxUMeQIEkMjTqseL/jVJEqv1
EUhS0Y0N3PstNX+d7GbJmP6IPHXOzszeAmNPlm6u7ay0rae7chEOmZgzrsJ3wufWceob0gRjIa5b
MlVyJf+2Bmn8fAu1CHnwLLAngVZO1T5qIvrgUJfgIyHI6w2vS4XIKJVSZjoRKHoK90ysoxpih5+t
dsUULw36xZ14ndqQI6Cyd0hY/3SRqPl1SdXDO8Z1vr1IMIa9tAEqbBQQ6GEfmJoqzxgLuC427vsu
GuPvbtoxq4HtxE1+nSK5UKUbz0BDqbwoCWPaPdCR0JLMcnHf+QjWqdyb2+gIUwJCcXAdGJZCFf/2
CmlsRxVe5hiYTeYOD39+dK3RgrIVFT2qG9YN2foqpl+/s8tmVsdwapfsxsXDNgE5njuoMe2UUj5k
dcHr0k4mb0pQT2I+5+BrxxCNVqecdyLdXhNf/55bS+boAFEIWIIoI3UoVRdEIDRTS+ZGWJ4MGITW
wUznzPmcwTIYPG3mw/6SQzPIdqMWWel1iDgIJG+JseEmnFUZnaVthvKQZRVQ+wbXd+YzAmvD3Shb
tIqywSJcJes0iE4A/m1YFMazlCCd4dtlCvYfKGHLr6mbIaznHDWopWtnrzllDs2PT+AHJ6bkAcsD
vda4ZmYCU8DRvlRowsb7sY3UkzuZqGRxgFXlO1/HRa7fenPQgqxRRNDo+LtLyM3CYCK3GerglIym
6EaLHY42fUewwjamZiq9Aj2hed02HQcqHGzGfF5cFSIMgyE/ny0Obbd0/1u0AAUjWlRwEkg9i2ia
nHU1I9xBIio1qMKW0e5qgjHMDUH0/KPG5JRxvbELHYCP0/SJ86VSeboc6bokn2jw6/PT71ezt4sp
xApELywj1voyIN2/RJpEIzYVKw2wuztj4VFBh1tY99kx1/PqpOKGfoBOngCqsM7wZs3F9PX7C3hF
zP39KnIF3GTysKUOmkoqUFdvP6IlmuRcJBiWlihuS1+FwqKIXFDioSxaRzrcZts6uoEVfYq1khiW
LGrWlVWExh8ykni/skrGFsQNHS6AkdGr9HNz7D8XCZsgwkxkoDiCg9ojM8bayz5FEFFz2I03hVy0
fNjkRqB50qJRuX/nx13eXibssKOcVcKEzwIM0dsfJ5GN6YHqvnEyqa/ptBTZFlwUV0+HwL3mFNkH
m1jY5gm/QPSl0gvaibaNnNADvxOY3ugWndiUunJvZzqju2FOkkdjAt/LTEnIR7efkzNcUdYUPZBF
Al3UQCeqo+C6jifH3tISpm3uoF5C5ETOW0UvT7YeuV7NgxVwGHrH/nSRrmUb/GKkCsrAK8aijWzh
7S/OtNJGF43r01znaiZTD84QZbv2zlAlFKh+nXrwecfK62wI0cvIkr4rNTnHmq42o8n7/SO4GO6v
FwSyCnf3CjjEJWVflAu5ZcUUEbCUVx+qdSzxaD4miVuQkdKLoCbLUs0fBlTSTHKxnsTeKGcnuHJx
08d0mzqswSOD6mQjQun+IH4l6byEIJob20xN4fdVmv9oYsmocpVxX/dDUWeP+uhMnK/WAScLTfVi
VK18kj39emApOt271/8USVBFs14HRLGdwyEedqHmpJnfkhUAagBd80YfWo5vsi1Tk2h62A27ORdt
tSX5CQR9sJhxDMR9WimiqADpuFCUR/xfjta8zVlFOtg9Jf9n2esE0sgtMzygDa8PIL7gFDD25yAp
g54gSHjTHBTSoJw8M8nqclfYuWsdizlZR+2QQK4g2YoPrTvTEZYlZx8MkA0mgSF3r8kkJLSNAJ/M
9cyOpAOmgqAO4FsoNI+z6Bk3vT7Y/2tiov8XdUIrbuu/64SesPtnX/o3Srn1n/iLQcj8AgqhWGtT
qlPJS/23VMhGRmfobG0491af1t9aOc35jyTtmIUXAAIQTqWzhv0lltPc/5gkhiuSfBWddj6kf6MV
ei2H/l7picnFj4Zaj6qDYyJOgotyCQuZOy+q0h8NcW/Wt0W4C/ykuJ+Nc2mcx/Bo6g9VeDWDu8Vh
k6ubillX4i8nbFDNRxeIDlZs99QX+7LCjtx6wbQJfzDY4nj+1PhjuavFdkju7OkmbMlE24UkcUTb
CfGKuhv6a3fkoOBN5hVMauqeI6J+5MtbWs04aJLgQ9S8oB3JKUb29BQ6gA5oUHddDfgaqElxF8ef
NfGiittJv3aXA900UoAK7Ax6SkWjrkX6HFJSly4HQeswh1crx4HDNH/Vt219kkK+s3deAsn+vKMI
v3jkEMnIi3q72I46rgdoHvpjG8tPEprjbgot+2wu9md7WntFjKVqzR8/ahOiYcwTYH/GvnrvMi6O
E1wG4inkZAjNHAqKy0q9QOxIs8taHtPIeEby7jzIUI/PTFpknHwanfKLqqwPuT5pW8Np9oZewTwy
s/mxTDTObeLDT1/FPyi6Lg6nKN/WupwbQkXO9VgXK35ZwmWbTWd8bCgJWKBj128XixyAeZ8n6mSY
QjsC/hd/7jT/akH6/1TEuwI9//u69Dh8yb5+ab69WZjWf+TPhck0kfAKyyAgzUSry9Hjf69LQv+P
JV2dmcNfSxMHrL8UjI7+H7x7PESO+UqteLT/syrZaCJ5uALUAadXXM//alV6W6GRGI50F+Uu5yFM
7esVvv2EwPHSFWt14c12OxKT66DjtTUwAJtyyl3nStR16Pj04iGnlLGedVfakAv740837B9e2Yuj
5J+XgQ8XeKwFQwRW3tvLKJQUbKw5lwEUD57NNFnusXQI+9gAYAo+MziH2pLA5/vU18rAUtC4yK8S
Bbnh0Fd1cMvSS5kchCb6ICsK25OCe8fMaK6HhH/QKsK7d6757WePO8FAeSqE4ASxwptfsYQ/saqT
ZHHxn5aMPSBq4gwt5n0cEOpQKr06E4MsaSME0UMLXtzT+kRxqACdmdSWOIcDptsmIUdpY0cBsoJ3
Lo2t7qeT+Z+XxrVhi0Egzqp0sdX0OrdOaExk5Cjysz2raePOYeJN9OX8tlvuYeAyV+Ssvls0IQ7x
gpYjEz3dht9fydu16K8LUfQwmKsh/ZEXa1GKomYW9aulhZjHjZUHxfeZxvqdJHqRg74Tw4hZwBPC
IHwPF8vX8+tNsDlT0SMjAtW56PI0QUwHKbB5PspcdKbUbA6bmERnP4WVD4AOqR77VY146vc/+uIQ
8PqrydcVkoP0Ci++bC+0K8hkZE/wEICRBaSho9pojuFAMUtsCO5MOY964YybZuythxG53mZmoH9v
p4H7LrN2/YL/LjvWi5E2ut41wpkTBvjct5+WWpxGLgaiVKPSOrKDbI0Ym0SYVNcl52oSETpmv6cm
MYDpLGrKvlToCc2tqurwyzs35tdHoui2sHahtuPC1MVnzkykWIK0dT2nthjhMBCufWQ6wTWzRbAg
IyL/l5hW0zYcq+wmBszzYYBT+YR9yM+YsGMxHubqpbEm7WpKYrmbXdhw9dIF7yxIv763r+uicG0O
5hSAF8sifEJJ/vbo0g6KiNBjGiW3taLLDMz02sCRfWP1lvUI4yI8vHOPfvl2sWcgTFfcJ7qrQl28
tmW94GOke+I7CxxPHDgzWXFM4xmOa5X+Euet8VH02fIjdaPpMFEAnZnzxn7qoH/8/bW8Kr/fvDtc
wVpQ8w4BcqQmePvu9EmY6NMcrlqkOOO8U0+KT5X8z+iqQx36UODmn08GK/TtMsODPbogUnqC5yb4
egzelvsWRG58hmErho8iCAkvDSV4Vfy3FVTInm6/qc/iCnIjxWlp5FO3R4rAqcqys8ylOp0gdv7+
V13YnvgiqPPZY/g6aUygfL9YlJKM5nosUrC8susOQz/2B1HQmiDyL94NdWn6HG1nYuKM5I9pGLSD
IyYif39/Fesf8vbW0iLAfMVf7Ez8zdtby5Icxqqcet9Q1bRs2q6G3Tfoibh2O/tDsU4Af/8H/sPD
ZHMF42NgjVAchS7+RLNvpkrMbu9P1jy+6PQmfPhv1pOhZ4Wzqzk5b6u2mq7qpayuXPRGJ5rGyLmN
zr7nEP0NYiUj7AUULeTv5LkqQRUyCz5HYkYKH+VtfpB6to6Uiau3SB7Dw6lMzf7j97/jYgCxPj5+
BzgeqioWkl8wxKZmWrOTBoPftTikdo2ld54q+xb+Y1ifSzHIA8E3UEbJiTlUS0jwFEELj0SN3M9W
U/luBLYYzqV6sNj2PBnLceUSOLdBiryjYgV9Zz8w1jv79lkzCGLNW9c+RbPv8jMiiUqbu2ZEMd/E
P8hcSciQG/tbOWfz/Qo9PND5dI+9NPIHWxv/oGfhXq2eyF0b1ir20BZrVw4BU0+lo7pbo2Qq2Glm
rm2mYJk/Log5UWkV0y3uhg92qKVA5YNrzUwYkaGgY6avDcPNJJb0nRro15d4/YzWMzf7rMEDefsS
Gx1ksqQQgx/0+nzVploPvHIob6nk5mNgWsk77/Cvfx6BwNRx9KZNBZf+Yv+A+2CSKiUnnx5g8cns
tG8UHTFN5Gb8qodx9+9oRuurRjG6WtzYBzDTWRd/HnLQHAFXjykURskHWKzpd22Z7LOUsGOdsZbv
LLgXQ5/XP5BWKXNFhbaP0IKLG0qLvHBCPZz9CjPcFoEjmoq6zB+hv9XkhAz2DSMJ67HuwTtYow2m
o+8LiWiv1MVdT17wk9lZ0Le6Sb2zL10eFLgVqEKYCwiGjwwHLkpK9Oiu1sbB5LuZme6D2RXPYRBh
Gs1UfzN1juvlSonvXQf7yTSK9yhk//THOxbjftCsFt/+xeJV1jmO9Lac/UVPpw+6VonPDEj3mpU7
HcLdztxNWvcNLE51ihLNfufHCxpEF18w7wB4IeJ5SLegenn7ojtOV9AqgivXltQsG4RO9Fysiuw3
ohP7XbK0T+4A6bIL7WMc0TZsdCKAzVkioUXEj1qvrxDqqCQDhYcG4p0j/y93R3KCpIG1et44aF5i
6VXWxyOAPNNXlAKHBl35bRmW9IuMuv40SpNAy7x+YCRr+kXW6o/vrMjrW/lmfSPXgr/YU3Wdo+pl
vRu3uPZN5A5+EjeG9qCRg/thZOAx3iQtXxXQopLuaDipqvNaRBsJg6SyOQhBtA8ZzG33r0t/Lsim
DQitTtFtuzzVhqQI6DmRwqwTwOjR4RAXEeglCElkDC82OJNeK/7CduG6DL+Xd3/+3p9jPv7hIUDH
X0c4mGt5GdZ36KfzIPyMALiIsPw0bE0Oeu4gfnQSq9ycK3tvDWP+h81EDFVmwn9Wasa7jaj1Lbx4
Dki316ATUrqY3q1V7U9XMEWjMqJBoReH4QqcF0MVDT6w9cURHH99ako9yY+4+HHWpPxPriJtKMc7
E9hUuytgo68vb5CXf3aG/uuNucg/YVWTvBbU8ZyJ1sciL6pp1EAIW43e9gN4wUQPQp+TW9dG5Iwp
aFgiz8EEBrKEG1PsilLlJrzIFjHuEHfqCAwVYks3GM58cFE+uH6RzpwezEHT0cMvkXyM4zFBxBb3
S7BvRwOaTIFIYdy8857/sgqANqHzwkkWczUwmIv725R5Jio0836ftkkAmdiZIZYnNS2HaIgQvARF
aCnQNC1My8B1pl1ZFra+RUSGEm0GBtXt0dS0twLTDOwQKO7Vzpzn+j1c4a+vIsZzk6AGVi1Mm5fn
f7tU3QpQtn2N5s8uzWZ57Hr9I5oi99qI5+zg1GL+KqtyPysj9n9/m37ZpClwKNBgYJHdw9l6vbif
3kJCVqMgjWPbd0dTeyCTZbhTkatfpYLDg94E9Tv4w9fy6e1rv47adLYGaQAFsy9eLxoMrRIRvonI
LoCsayZRupx5d1pi6VfoJqzSCyw5HthTwe6Eru6lU1oejYyFyNa6/KZc7HSHea89m7ms9vkc15pX
ZHRD8nBxPkV2RUT53FJfAYHa/v5uXSS/rR+HwVZv0SGhzpD8iLe3K8KTSphrTGQDb/iNSTLzkyiI
Ki5DET7nE2feDJoy0RCAWK7ACAcE3BAmTTYD9GIYyygpVRoW79SsYn2X395Uky2ff63MS0Yj61P+
6Sk2tEzKajEXHx9rRtgh+x6kN1DnH2JlEX08WZFeHscZpcfWIkyg9IBAqatuMe1TRzIJElFNI84T
g2RDzIQRBv6Ya/N4HmsXe4bZwAS5qkDO/U8uHDs4C+3K4/slJYg3wSBCWJuZPBKWuqkxTRde2iv3
rrBV8FJ0dYfXgDBl2odm7wgPxsf4uW8LtP1s1SaGPm3AKhO38OE3eJDtQx9MiF0nfa24W9HL1SOt
6e9d+K+r95p+wxTDZnEhYOVi/xirzkamLRYfNS8JwaEpui8ydeCGmuF9QQY6aRuO9tlq4ImFRtQ+
OWWWbEd9Km6Sjg/7nffyHy5nPZoyTcMebnIr374AnTlw6qDm95U9knwYmMOmN6b4VCrZXgetAgDX
RvbJKUf3VGrddJOJJb/mb462MYfvBO/8WoCBXaTG0RFDcYfk5Y4+ZyV6UORBqInKfQZ+Jd0i0Rgf
8DYEaxvCOJth2vhgYPWrUDX9h4m41V1vtYO3gF3aEuiy3CFbAaXXDtk7Zfs/rECcgBxG7dBXXRah
ixXIKIrQbnR8FwhykYKWtK83riKq606bmghMmgma+aM2a91eGtqo+442m9NnZO4UQFmeawAtJrsU
17Tr6SUHUlVqB5tHn2HiLlF+WozChClp1x2TbhlEpZ8tMWVmzKnlvVv9Dw+ewcJaTdIcYQG4+DGk
SwPDSwf8xoULQz0yGo6hyvGnJNSCTSPb5RovbX4ch/BJ457cof5UB9MN2j0UAfnO+rjOZi8XIpb0
NR9ToiFBwfD2PVQ8vajnZOBHKl+OBFgUN0XH09gJqS8bqzOF181EdBdIFpmJzh0dpVa/c/Kp8KN6
0HHFjTU8WtYKTiYhgbzYnBsd94jMtkucozFDZas92XIgBDmPks+1UUOwSrqv+BySlyy31fM735b5
y2/iCGvwawQiRMZ16yP4eXFN0llLG+X6Bh/YbSRS81pBV/TdIku/DCTNb8IUybehxxg+9MD9Hofj
Vx5EtVvaOXro9NTY/A8uiQOWZIVbO2OXPYqk7DsjZd7ihzSKrhrVVlcx7+uGtvKyMwYx74mY7j+5
7Eo3rAvzbqKI20DiU/hsG3W76Lhefn9N65N9uwXRpnPQo3G6oUN2uQINYPImXdg4ymepPs5JHhOa
IMtravrBi7RS+2C1dv7OUe8f3jdavrxrzMVWmKK8eDYw50CV4Z3l5QmJbUHfdkC3ZO+TNkfXGOX5
GSFX+SlukuRctbr6MZrpF1B9pAorlHH71Omaay1z04LU8OIsjVbdaMjON+kisARi4m/3ZT4IYFVa
dlzIA3kqByN5YqO5IqCjsd+5i+K1afDzfWQ4TeG6hsvSzOWEcvmLMkLC2BJ1rLN1427NaSGorGNs
8JS4xjztYMSDVO2YSIQ7FuGKbNDecI9T3rW4x2aOnBu8+fWyWdCVVc8FrLlwZxQJPBBAFrpxM+um
Rpo8wIjm8ySyyRsYR+wXBDktigRco7u0UE8yjeZPATGIjF6K9Lmc9BINUjRsa1AExU6rRVd5vZtR
vSdmjeU44DMBxE993FO7WeNd2ouU/nNkgwZVkTV9lgUpQhtCcQRdzTTITmbbhqM3lIMAYJin+dZR
RFnsLDFp7q5oJObsWllZdgwsfbxBoqk12xma1z23DoN+kjTp9wZBYoLefQISgkYrHM4DVU5wMIaW
lJHc6NqWH6j16ZEKIb2nkdP8IHtjdLH7CbXLx3nJdowHRmdbiwxIXtnWN1Y0JDp2p7Y0twSa4Mrs
RzceNrUtkW0kk5ZxVjBn7dwHXf0pCCyIloRMkMexaCPghTLQ3WLbE21wkxDrAF0Oe0ZzaGU9HBHi
EnViOuiqlgCap6cPjXkLQ1DTT6JkxualSxapXRQ6NUzeOteD/YhyVOzNtM0euHkshw0xSAuphaG+
5Wtcya+lsr/lyHIxAf3+u/6lAc8LyXK+0s0YoSKGuehyVbUi5Zkl3ctFLE6Jnha+Zjd8LwCirs0F
SPFmnrLKF2ziJ6s00yPnR3F85yrWwvrNZ8GSsjbb1sE3x2brot7SrWYhYnABL5xU3TFLg/BUJFL3
Mie+CfuxOJqhegSCF9NNDeGYTw0qf9sFP5+QTxR2s6IPFLfff39Zl6cnfjZXRY2Dw4LZxCpH+nlr
qGpW/3oJMXLO+fg9SyfIfr3doOAJs09knpf+7/+8X2oXVjhOamywBnBz/tT1Nv20F1UpKV+qGWzP
cSf3Ch51emr0KHshxMfYxrLm2wit4gYHb3hslxzWkY5rn2OWwMWmUoEMeUii5VnNTf4AdSx5lATC
j5js1TVgWNaIGqf8xh1AOlh6K/T33iZYY788SQ6b6lXqyFbBnvn2J7jWJCt0pYGHW3BRXmnZjXOs
s5rweIdgWxIE5ig6BWT/tXs9M5fHmvcvhEa76DgOpRivCXNrx306Tku5EwOHWrDacfkSt8kI5tSG
yh0VKXQJDHhfQrzQyXYoYnRPRJcX5S7Wq+65KfCzBKQb7AN7lNGpbltYonFaRtN9lCNshgfTIwlc
Krv4FKllZOHrWpLYaN6hcQzJkCG+aAy71iuBLGfeAH9mOYZOVnR3LvhKUpxyR57W87W7M/RGSK9o
wnI4AgfIv1ZVElc+/MN08QJOEl9RORbZYWoTsp6V21A4Znj52o2KxWKdkgVmNDLMZr5aUlpjOKF4
XjTtmm8sEFn3RBOm+Ro1heJJ9mHEcSoiWutUQGzBTjAw1ttBS5U3JMrDv3b0GFEGcbTjF0ufc8O3
piTJWdKUGPe9WgdMKF0KRG6WjddIMba1vKyLSR5KazfrNxUi/Rj7IMnnmyGLnfEgqjgrTnbmWvM1
Xk3CqotxqfajPgbXhsHSPuvVst5r4yEoXQqimajBFERLZv3BAuTcSemi9+3ADu3MCRYz88bEwA2e
mwf6YvWjZXaFdghKgFVbM5GphJeQtbejlq88W5kCYu5d3Up2UaobL06suXdtAl9lG5GApntsRW7D
MtwuTwWWeXAjmczuUGhDodXSYbjGttk12xj40rYcVdGu4Yky2QSljQ8G14sirxSPteHz34IjlRGN
4Q1hdkv2aDfEdVHn29Fpwum8t0UTFo8xLIXcWyagy0+Gjab0zrbLYtjXMGcb0poi7VuacHY9hljy
am9eWkt5KijqD1pITIHv1kWhbcvcaFpMll2GOG+w6JJ1cdycwbbOpZfNlrI5z6cRAomydcnli5U7
1nfmEJPvaMYzbJuE7tIVUv1U39lBSrqY1JN+n3PQJ3W1sZxuXyXJOFzhpRH8l2naN3T1APP6SGmd
xC+XKnso2GaHnVnE806SXlTcYV9TawxOr2WQdIVBBo3Oq2uMvR1eF8QeJl6wTPEDvt4YtkbvBNOV
0ZpL9agtlYINyLc5HuGwm2JjLOOs7SeMbYQqOz3IW2tKV4jLbAedxwdO1k9nVlO2X4wUZDk+7mE3
0tDPv6eyykgsH/XIOuXVoBim8L+vD0T5rMbRWOvNrRHXcH/WnHULTGGV9tuRhuxyy6sHMyJHfEyM
VpQ1fkgaJTlwkHOuRAtY5wC/umZR59TCIW90PwNRa9U2B02xi8i2vOJBtszZ03464g7U5CZwYvcR
j7qw71hQhnmHIH4KYXmto5iRKehTNhKvlkFrbXdh2NvpdhDsm9eVgJ26sUJKWV9YTbDslhmsNEJr
C2BiULdVBkI9E+SlWLP7CLzXEqcin+UjIdTjN9n0Jctbibh5i/jSbH1jzPLokGNzTIFjW2a7AcTf
vFgG+dPbiqifGrJSJQqM/YB2NmynYKM63RWgC4yk770RrsRzSlTr9xFZ27OVNkUNH0TCmgVBH8pz
nQHAJ8lxdKQXzgXMlbQHUbYFkAA2zrTz5GtQ6mPnLWTvPcMSxvOOeAPuazoRcbobQs1y9hmg1MgT
WdhhkuWN6bY9eUHdvR3xQ33ELlSMkwGF10vsaTrD/cn+SAAd517nljJB6iAX614nceA0YvNDF2Ut
YmTa1rTqOrKSCOdoiorH6GPWiTUWqQTVK5rOq6XK/hdlZ7IjqZJu3SdCojeYOuBt9NnnBGV3MPoe
M+zp7/I7+k/UVaX+QUml1MkMDxyMr9l77TMOYgHhvll51JlkqzgttoUcy6CJlld7XJdPZp7wIc9b
vVSP8VjNCP+ZF5Bkiob0H65u0N1aGiw3mymSPls7jv8ELZp5UGqe/3jeNDNuNlvUZJ5YFvtCPHhD
EUxiUPiGRt/KU4yLyj1pzaN/0lTEW1Y1uvi0TgMu5oitnXcB5awvVlU166Vexx4Gd2w7B8A87f6o
S8jL3JRBWON0d9R2KGAB1EDHFoq0yJ7JeyQ5xmSkFN9N65vE2cQMaSGNdIo0WQlBH6R1bY3FuVxs
F8BAsUZ26ncRN7CcC//q4XLqrhbVaRLELZj2pTPDctpR6CsMb7b7scY1UX4gi4tX+dqoeLpi+TQL
6v16oWJb1o8DWPYb6+fida95RkmJqJyXWrbh120RvT7Vtr2vj3s/6w/Cm7Eqzi0ci2dYOiokN064
1aGefY5Y6ZvQSvhdgFw1Y6lEihtbUvvdoV+JGW2UGRUBj1cZilbxji7dL3Jd71GU0IW9G/cBUbx9
0CxvahO5SciVU9EBFV4zcehrR2SO9gZwRs6i+yOBcvEfWUVcl8gdGVEyHx5mPMpgnwnodfhXgqUf
LnoL9M1sm1rT6H56HSZT8BZcqAiIQ9gnD+tCWzJ8i1dm37tCUpfWatyLYwXOqD8u/BHu/M2HUBRP
lXOd3G7EvaVk83kfiOW8Kebe+2WKRANn2m1Vi4MN32+5NNQ6UeN3wSUPDeoPa20gG0FnWg6Cy/pU
Iy4Ev9p6INJBVS63XRDzSh0I/yc1jYFVMwHquYHjMaw+4e3pB6Io2M2aZlqPAwx2BmSaAfOV0D9e
hB2bEKqCkoGXN5vwDdnRsiVhADvtY9tIZT+1rM3kbS3W8CfatXhg5e0uiMsJNiB5YSymFvvFuPwg
HwPqQbB6/DS6fPMN2IcYsm2LiYSIejODljNqXhLPMw1ENz3ub9UemiUjw0r/XrWwfwineS14Wvhc
I8SThNOFAdNKWPoJGnK9Huze9l7z3WDSuk+5kfSxgXIercoOCAcpauvR7Szm5SKGAMLPiO32TDhC
S6yr3wOoK2F/pO24EQCQ71F0XQQsl3PVNVwb22mLTyXT1wPzzXo9K3+WxeNcEFbBndLqNnGGnjTD
akHVcmEmoy89zPblzehusA7CjP4fgXPPOVLzWfarsSbRJzzvYY4vTC6vZGcte7bVM3cqJQXVUWck
5fA851VMp26KPpHjQhKlGYgNQKbadtiEHGc7d5h9tyOnBvaDqdkwxokYIkgiNkZy51ztEaac1fNf
R7yb04HPTxpNoMY1GTnIwTAodeflDf6Q5gE+4QsZekAlMQZbLAQjUjbWKTLLDwaf9mNPXineGZaW
uMUjM/cvRRuu+QmrjWSt6Xg1uPnAwcDmDSVUL+qf+FiCbARO2pQLA4h5lsEpH/ywzSzWotWFX5A8
+36t3AsCtNw8jmpX8tmPtmBC1udY9qneXecfhk6euuqhsS0ge4OVbY3fuplYNAvKdiZtAJf7QqI7
rM6WZ7T0ftR0HYQRWmgI0kU3ZnpS1k5l2Q9+MZ7xDE9Rmo+O6FMe9l5kPYiTtlgTb29BYclQNj8K
fJefmjjqVOqGa0gkst+MLvnkM2c6e7S5OISWFt8gsBfRyzB01XTEgso5BHJIbudyXMPiq82qjJxt
1cnnZW3d8cYJzhxGSFc/qaiN66un/AF1GytCkxDgo6pjbQrcGXFhVvVQ+TyoD55hzPGsBr9sLmUL
zytz2TS8yHGkwpDDRDoftMSevTZcdvUgYxIDbmNJciRyaPRNp35eQY8RV2ClJApxppae175xy6No
KZHEornCe0sTVo5+f3R6POCOS6OZbsEeiswXA3B2J6eJ4B0MBL1Q9pYzffGiHwvh2EGW7zZox7zB
tVVF7XDJOwdWNFRpIFC2XQdvoze6/Vn6CMYyGpbcOUuAa92B9Uph7tFyHgTFBcApHumwVsneVuan
XdbYvVQpiyt6U8Lr9FBxCa2RV7Zq14jgbhROI8i3zrKykhVwhoe0pN5ZivFP4d/ZKLqxlPcEsc4D
mWban55WdKVaDRFCqaUnwqKz2vGPnqjfLn15hxsGUEpp9Ee9kbLZ9+WQWVZetORxYsI9ENEAbiwS
Ijj48zj7yVbnwPnbbjHrtTZ3XWzQ+tPH+9OgkrHFtpdUqhg+s68cPzjc0WUamKFqsCVr5XE2R9oG
/UUrdrCjspoPtQM3Cfqmt5yWXpfkxEmUgcpxin9UPZE9O65jTQKg53nXpRFtmNn+MJRXq4oVrAo8
j37qRyhAQk4uNwXF2aFYW6z1pVD4549Y4rofTjXXJJ2Xvl3dOHuXV0UrEWbEVQW/x045VkHstmd/
IFGtvZVL0Z2Zc3cJ9YnTs4D0bNItA0MarabyPrTNpI9FX6noY7yg9UsjM7CvmG1ahYyJ/tz/E+p9
7mC0OtB9S2sA6kNsgPm4FeuwXdgo5Q/tEE5hUrkOIfUSGex8dJyRfnYqyibKwmoVG7A2I6pjWXA/
kDDRyR+rGMYgiZxpilOSI2bkoi6/dCvwIlGwu/7vcrVKMjTaLbzjPPUH5nbybRp7+xd3RU3EOBVS
d8B4OJgLpfwin4qBiMF0CggMnR05n/1dNB6YKOseJrrLfk99oWb9mlNb2KnrEmkJtljiFw+c0XFP
WB6Ac9YUcOJB4oKNHkQ38nGAsG9xUkKnitNJsBNJQlcRTkj+qZifvRaYWcLroNqoPHYnSDVjuzcf
TZfGmWQizolyzOFWxrObty9UQfVD50fW+iCJOD3H1HHuI6QCsVI9w9p6IexicQH2WVi/3NJVb6Nd
MjDw/GLeTz2vFvGJLU83ZeRf1BgzCiteMo/wKO95qPfgpKsVdJENBLo888TE3zx0oBk5CzEvAYoW
c4ndGhJ0T2ROmIwgmYtPEuP+4U6iHigxW3GVwINJdB37wk8I1LBzeCCu0199OZUC6KqJOZ5Y5J3J
WTURY2GmQB6UOf9p7kmqT6oSZVLSV55RR3+OJZGU0v6hFhFZyUqlc0V5ZCuQzX0DWZdN9gP27qA4
OCRO7dkYuU34FhNzkUFeVKhVBpdTPxDDvNwCG2LPyQxeCCzXm6zMl4665dD6YH/3qwNmuWvuU19U
lKHA+7IpkZgCnxdEF4IXeB3WEbDIhtEzLMRqH+vLsNdxg/s2thmTxx0k6r7M89cJG210vMeEXCYl
piWt8nz7Lg3zhePIwn+HNwRJ+1n2sMo+xuNqxU9EqkJxZlQtmLWjv+YtGalvU9zxsqLGomqAbC3S
Tq4FfU3RbCSTDCInRcmiYL5MVZe7F7H7JHhYO77/w+jMcjxrcz8yLUy1HdUH/fIlqlcwCYewne3P
mlZ2zxZF5ZNtRDmZ4wBxk8Cdoc5/EETMMahb2ilWDgjvUyvKKyi40J/PrJ5deCcGqh7uFaZmNyso
PfuZiyx+SijseRLmebUncGM0AZwaw0faGuP8asGmId6zd7O95kNeSqAGEPvOVVMGJ1H3XnUxWt17
xHlprpXf1c7BYW9CULZx9NdSxcT7aIzHvAYJ+y6SWHKzJoMj40TBbpTpCrnJS0vhT19MKEsywT1+
5YOeR46GPhjoXVeEtfI4oZHj1RTodXlaVrgUCboa0ENub5WPmoAuCHCRjMaLmOiGn7vGrj/rvq5+
eFtNIJk7VrI4u8TVbQmAhHC8bHNJmo2clfzKagrilRdu/HiCGT6arinYK9B06yuNzsoCD1ZN1une
81IGVfJKYvZmpeVKcl/SjeMASbIA83KnzVaPOHXyG2A3MTzY7UTfno/b4F8D3hvfFham5QFChf8z
ZuBXZG1F1v2j7zEUObpDWewgYejwofjVhmEd00l9A2jtm9eBJOn1KKARuMnMQB78oqimGzem4jy2
wk188+ap/erskoVkxyPqP5dWZYIkX/ZVXZyi7x9rabXR5wmEA0KPUE7XpqsHqMBUsvDht5lRYBgW
G9RTNKIQVElQumOk+ubPJkKBNcqPqn/o6/vuNAy1yZ8CvbOC7Xrl/dw6bQOCCZzoiaQpxr58NDc6
QYTl85QF8TuQYgPrFQWgP52YHJFCLKKcok03yn50jB3tKV8KdbgnLO8VKpMgE1wV8R+0cPBmCtVW
9vmO0Z1P2yaaFzkEQFk1A+OGxlCt1LtmjWmfuu02tcZl3CWk5H22xzmp3c4+wqrjN4JK1985yfmI
OuzA5nvu8cSL9g9CG3OJmtX5yWwQGUuTR1jQwCPAczXAMytoQl8h9dcuXROo3xfYLu63atKhTEP0
jKQ/rjNJ82veLqSC4RUx1FrWPF+lPftlOoTzP4y6lXglgUhDUY6UNb15vJzCbEIe0h0nIwjhAAng
EeExs4e/2quBkUKpG8EotaJWPnodKUipaqbCSq2SDufAd60uQc77C4JMNKAvXwzVm6ZZ/zDvzDOu
0TLq9jrI0X4EXF5+UODmKAOivaLd6e8cMGO5pwmIONzlMqLC3IPGYnY4bDpP/aKmi6SrkS/FIFr3
MJBNPx0YY4hHwk/K8cp6OgSg6NmdehriSUxPttiD4EDI00ZLAwh/+UHyOsyXPVLTqZcoxZvBtr63
oV/DC0ZgcKJC7BYmIsPwiDZ1jy85stSKisEixhnuaNOncwO6j0d/2fz7zEJECcM9E5xG5NbiGfQn
LpzF9MRqtULv4RdmmBjERw+MIwCtdhzP/MbVAIQrcvGG47ParmNjBdAecs8218V11vJcNnUYX0S1
VcAWIjtnBFHOkfVQzttUHwOlyJ3KOdHMbYOO/8cbgo1KG6fqSCXRru7J2ns3Z1gRt7i/h1HaF+pK
ENwL2Q3PiqrJOavWFQjYnZgaPGb0OX8fZ5QzT6rxVHPVQT98JeZS/EQN7MpEdou0T+SWOR9zbype
N9IlyFKe7JmWYaqr/YbJc+lOc+EFyTTxTj+M9oB4ax/Jlkygbq/7Q0C198XYIe8mVXiVm85BH7Fd
Dg2/IceaX6c+c7NvsFGjL6LTd4l8zgQqbWkIMcA7857VVMM/+7qVP+1+Lb7n0GD3c2SpHA1O2Ja/
GfGtF1+tjjhCWtm5NePR1AcZV+sH7EIggij4wjJRfDOMfKULvI9tEHTuvLDnxB+D6eJWjvgy1rb5
XZfTMl1miMcKrQcIkCPP8xCeipIJeepsi6fPY10rcevj+/STwbCSj452tz6T/FbRqdsm+w9DVj//
KsaqD7+zu93zB7pHvyVS0lmdY91BbHwb0CR5NHpCb39CFyhz6pZF7KWO8hGuVtyJ3osZDZl8NeFh
W0oxN/vHivzLx7ne2P+xHq5/9LFEbhTsskvJrhUn4imijjmkN3mkZQTOiYvBjxmdnBbfDSZGCdMQ
Y1Co8n0Ghc+X0zxJEar+aNhJf980zooXnEKwLi2x1eJGKbmmIe+cbAJ2SRAoczZFGBAxseE5kFv7
e3DnQBLOM3TL771fVgQ+qt1B50zFZifIpejrd3Lo6gNjgDp+lAyuXvOuDgd2ZOg9kpg1yBegk+X+
kCtMdWcy0sqUVxRvBLI4eXe13LCf59xZh8wGA3KOKwhY13JdWO975R0hXDT+6qagP+zmHx2Yqk7A
RLXDMQi60Nwq0qGlSZiP+zlipUmdy55lWaqQvf+mm672dHdci8D3nX5qsNYZ+iRqRfvDPcmkfDKY
/Coe4ng4lyUwi4du8pAs6ZGBPUHqdU/2YlNbbiq7fXybO+JFDi1oUCJP5BBFWQ8sKk6rknS6ZJUa
YKkGp4PgMfLa9WTBBN0OTr4pXLGopUVmt6N3tVpiNZISPg3hnizn0wDqmncC84Lu1EY1KdKqZ/0N
A5an66uajHTpOAsv/8T+rX9GLbIEB7lOS31bt4H49xY9d3lqiPd8xjYW5gdThK6VkN42rRl/QLQ9
ruFfEVamGN6i9s81eZtf1MjBBXDQ1CrljM5z2i6XQ43ZMlkvQBzrt0Kyc4YLk3sXq1Fkh2Ac9Uj/
nL3iqVzaqTpu+7yoE1eJ182eO13MywCvHQ9YxHTOC4thvuSbhrze+DuDzjms0bmotVyR/vp7GKbM
Dq2KNRGS+LRnD7ymJpyYzW2OBkI7BWVJpzG1/StuR4cQSsts4od2wvnjyNH3dXJgWmU4CEeXhdHi
PUqXOEKYxdp83uUYOVf0wLJmpUBsFUpYz7YybxByvkTrINt0Ab/onAOy/X4xZuBaDZIc5JSrCwSx
cctBndq2iU6zZDOXQB5t4tOCjpl2qi8LwD5zrj/Preh/5XOg2KeytBRAdkV+VuiLyaWkySMJJhIT
hF0V+Tf4ooZNrMW87EBKgaKQE1DGTjztK3TwYMBnN29B+IdOaAQOEu19QMfRqOiKAQsJSQ7K4kSx
OvXMpKsCKYx21ipjqxTdx6Ku89wM3PIJ6k0OyjKUiAzuDdAjDElSEgblFJISddiPsskJ1NT8J69t
S8pyApG0lhfVN/LBFuQ9PARlPP3R4A3Hw7Y1VnOlcmsYW2DHP9acxOuR2KGoOrcb8xsma6xRU2mU
6p6lsNEp9fye4YkE69A/Rg07QHYI5fTA+pA5Ybfn7j9VUXt8HnHP22gmLy+PQKyQL3h+Cxq3XNmm
HyyP+XUykStrp/DlPXi7hOaNB2D7Hj0V1IJsXDVXvNVBfp31YBfZPIb2d+LOBkDcu9Lb36Rr7304
QEgQR9zdH3c+I/SIf+sgitqmZ3PWOOtzZkozM5V02YL1alvlhn+wL36D49Jsqh2Y6ww+nKPuSZKg
DvOuexiRBaSMe12NCc91PxGutC3y08AzSwFfFN8cuwkyf+6JP2rzZv7034Uo7wXnvGww2d3RPS6S
eDt8J+Jo2r0JN7YlJDqQndC4bnmRQsSsdTbv0swNS5ROaOamLO/+IiER7/WYGILvSsvAd9gO8//f
/WyWVCby6x5ueuDOz2uARC1ffMeFYR6T9xvyxtKow9l+V6c5j1SeTmG4h6dWKM87Ym4A4VC6bQjf
fOjsAKV7xGifLhuJnAKwz7FDkV3eeNEVr7Nq1cdKuMo8OWUFg5x6VdUU8QMCZu0Ao2KfEbaEPwpG
dESCDdt0lFseEbvJ8ocFC0uaIJty3Q5PpCzIL5Dq7x7t0ZQXbW3Iw/dxUZ9KzNkeAVnLbw85U8JA
t/uCCHZ9YdExAVirNLkrcgvQnsyLIBQFaSl5RdLmUvMlheUrJYoZf8gqD6PUBvKoDrgYqh9GG7ff
DxTbVveVoTPO8DtellzVoK9/t6ZDn+7snv2yEhnMJhw53fYmCwJjT46P7IoTOu+/BzrCcTz3yvqO
cgV1uV1IQimIJlA9Q9bGYqDt1blzbLdx/FaFMC3+prj/D93Q/WsnCs69AyLutsZ/Py8+s16m7wJ7
Z2MtR87Y6FBjR7q4XP7MWxonVWC+fk5x/W0Lx/KPn7fi2BXmEZIU6+bW355VyWf+7w/CfzhC7ncj
eYpAAHzQImjw//2xJDMTl9GhPiJCGZ54mdmfY1ktJx84C5jjcT4ROsN+MYonII1r7n0OQgXpD9Fu
4rqSDAdXtd5f5HLvxbh8KB4NrhGcKtsGLfLvD7W4w7jamPSPVjMU1ymGwU2nMFYXyaF4UDSdlwDF
zd9cCPcn718iPQAMmDhQp+GGBRz7TioYioXCyWeZNQ8MtctppvKs/ekJLT1yEvzObNDonj9YY1Ne
R3/7wj8DATkiLbcIhQ2a2YlfgtqeMzPV1Er//av6vz4deA/OWviGfGHvbiAHMXTNFtQ5csI+Q5ae
50NZt+Pj4Dbr9hch/P/+qv++FLhwkLnhMeDOQPHx729AsmSW3lpwaFuL/3OdR7/AfbvP2bLZxC/s
1Gpj2btZ6Q/7Y3ePmYuaQbCdzk32//trC7BF2D1RTdoCTMW/P8lChKfybWLa8lItbzWtO+OmMo6T
aDTV7//+s/7ztQDZi+WijUwT8/H7o5nh5Iq6QpqjJwYac4E89NBtJKoceoxVHDy1/LpGdPwrxcBf
fvZ/aDFR6Mf3K44wEue+ePf1zjrK2TpxzxOnfM8uYAEQuVsLrnRu5gxmryX/ckO57vv7HS89E233
jqQTeN3fPWYDjYsVlW6eYdBDugIqPZAcSnafLV5LTe+V63ZZi9DeEP/VI+EKndOfGGDR4tMS2Zcu
8qlIlOmc9adt1fWcOGDQwZpSCHC/sAMgkJUqMc2bhmav9JdpvpKUPgJRMD17lf/+9TnvryF4ZYed
BDlZaL65ad7pWZdacxeNkgYeqfNP+h3TwR3FPs3x393GIlDfxmhEZdnunGmtkB2KsZhpxnQ3yPL6
DQ6rtzENHgv7cV0t77sWRfUX5u3/9SHvhQd+Rf6H1vvdDY0+vG1Zc5/WvhfOcW/Kdf9k95YgTHHR
znzF/LYuP/5yad6Xa1wablGXeFNIOBG+9n//VORL9uRD/DkNBCJemPwMVGZ+8EaNlmeGhfmjB4/+
PO0sTw6quzeMCvLwmWX03+x+/2tO/n8Pl/AOEgPnTWOKTwC7xb8/S2G5ZW+zfjrljo28rkcdeCMV
w30M4M2LhyF02/Jm6PnqJ56I3DnhwKsEmRvIJNNasMU4xLjiyY0p7Xh7QPDKEgMN2eTctgFeXbIT
vYGubpo5xq16Dp7YrzTmGHrRPF6Uy3F2IAXSlmd3HsCPlgg4DqGZGRsP2i2nxxaRg7jWPufctXJq
N38IDAO2dFbMdw7GV/ARSiZzLnsGDzo5Deg9ZkvRYz0gvp+/BqBk9m+FqezquZ86Brp63s1tII8q
vHn+5HtP7oKQifwYO3wouNWaxF8lfrye1AJUHOsWfhJ4vPNUxW2gXpC2SZ0wvsQZMWGEPf3l9nh/
FIS8bu27YQNLPyXx+1N2B5fLvFHb5GCww4IxEJNrzNwTm1lhC4hW3oj3LxkDO9owPkkP0mHdRCqJ
83JtbraOFJqf0Z62v5QC7996nMOuJ8Aw3VEQyOff1SfYPG3ga8V+MkS6pMtSDBhTa57W4u5U/Ysd
jRfpuyMR+AZeFAAjtDbUH+Lde68HwNrO4VKcUK6J8S4Ac/rnvB/rf1rPGvbMwxSBlKtCHfa6klf7
OV6jMrquDAiL533DkHKq1yKwvxfRSr+tA8RGr8zf5FPcIqtLirggiqBGk+R8662u0R9HWY5NNlIm
62wY5snOAjLsvDRQNuX+vMNCesx75u0YWf73gvdAwJ6MnRdbsnL1q0xoBag9r5XlFvy1oHY+r8Cz
9/M8+435JBzk3wc1+h57PYAmzjmu4+7kW1ja0vt69Gvs5NEfkg6YohSOAGRXMJWjsOuW3crgtLXf
3bZwTrYT5uG1cXZUuJi0cqJCa3xLGO0hmlD7e/MzEu4pYH1ObXViIwZCd5b7GrKPKlaihj1ryz/N
LO1PIXP3Jgn2tv+lPXvrjmiQJvKV5DB+jCcXQ8o4Wus/Q9+Kw2Bi1fzi3cHEpyWDoP3KmsYdk0WW
DkEqZZUnlEPe9GWog+JS0D61F38NtjevH0IKkzzv84sncv3b42TliO+xyCdeva4fI6+L1UWxPfRS
ttTz1/srKz6MKExlElSKJOXelxFc/Kjx/nEal9Sxvlz2Px0qyg9eU0/id11HyNEtOYbkcKwE+1Q4
u8kqOpSzU7GE4GZ52BlI1qQsKh0eRIS3NENu04wIsPL16Iu2Y786aeaKLH/oYpD+rHd+Z2lDT6tb
gm93j+g9PkVge7xMueL4V6KqOIU0rCaxnbX7FmnmwAdBlDjzrHDIv/OCNP29bJNWdeo1ocUgx53g
XOhqdz9jnsVx7JqFEDpnKi9is0yUoeuL8FGzruM8W6shOjfQjto0kNH8R1cbe8fWKegjR2gO1gEB
HHsHhGuLuo28gCRhNFC3Dhb9b39mLiG6m1yHgiy4YB+vzNgFhqxSSH3oPVn+XKquGrAaKxhwjlO2
bVJPTs/2YjPCJJzZfA2yC3ykxGRSuinry+LFLRG/M9chCzW1PFXNmdUG+5B44dx+AM3NHNfpdHmL
ttrHPjCGwR9TkabLwsMmQ031+f5MzjNL3p5jNXpmRo4QpjDWi+7F9IPuP4zvk6mdO6Cdf/q1Cdwj
ZRS9jsBxngy+r5tk99tBsCCWG8ijzYkTt2spn5TM3SKrJq+8hk7t1Fm3bMjtrLb7GIfVfumQEfxG
UzJewjoqWQu7NXj+wYOXcuk8vkEAJg2aS3wy0ZBa9LEmqfx+jw5sCr2H0g1i3tJbhxB4CeYBpQ7+
WIpv2ArXjRTbz4xjV1I2l0G/2U4jYFq2g/OApNOa0n0RY/fA4BJepDBC5G/KNTK+VdtM8CLKFm7S
aDLuN1j6TNTmEgPhgYEal7tDtoinzClsnU6UsToLa61ZXkGqm9h55/WL1TRyP++a0RZCtspdEHkx
6cDCg0+BMNJ84WoEpkRoFBecQvFdziNyf37ohnJXGdRLAqiIMu1eUe2PX32GZOLQmyB4KzcdTokX
Ff3N3N3zB5sSwUtFjXbkMOpakW5F+u41ijY/7bACfG3X3nTJTgquSbuhKvRlq6LmKzMtWydMX/yC
fMq2axMMUiS5TDHRm7vLSEANLmwZpyu/NTWGl3PcjuU3TIxYaPK4UIT7NWb4XFToAoG2Cc3Jxzax
465ouLf556NPqiQIiIVQXn0h/AubHjJv3WQG5c/RkJ0xZqKtiQJnlG3nBHNWpUFt6Vb76+K3U5zl
Tei/dEPBiqPzZf8252HgppPd3eUhBq10ct/lLOQIxE7J/N71fw01dXu2tUYMF8dfzFcVSsoQ4hlJ
AoXmFX5pEOQjN0GyVKWM8HElugs5rXJTLPD7fdiLBPC5e9xzRqGJo+Mgs/iDPhGDQJAr7WD8FcqA
GkkTPOSliObFq6o1x08nl/x727KrT1YQRRw/pDg8I3cL8JjslflkIHu1B+1P7gfqNtD54cYk4gIp
7K5nj/ErJSaY+lRLtoiMr1zLPWjbtzoSw2zR3Ng16c+VZlvKOa61hHk8178nZci4tPtRnsMOAicH
lrWSGKtzJ/jisFcBFT1BCbrCX7DwVYYFryO2a1+cusOlv6Hn6zNWnWFq76x6SF3Rw5dpkO6WTlGH
Kp1jim2zD5MQvsce++Zl7OziaMUIlxJj7LI87wul0gEht2MfrcFraU7ZArinZsPmpzwdhUfpLzIk
09khKl7Obv8Hx9uMIKYZuM5yRBOB3KYJIySJIsPCdN0n+Au4K1ecYcYt9X2G3Y+/IpawNiNf11NJ
uGuSdrfQy/2Pwxx5Gr31ujkv2jVR+CkPufUSvL+81EA5MduKt5yoiwABRlpVefHmVph5cIBv+jRR
Pcwc5Fi17hGeFVdkYfQpBtJtXxr2fk/xjAAo5dKu3729tvLmUBfWJo4lpwR/RzkxDLzCarJJaLyh
tnbtmbfpSDrYRsJYeZOt73xy1B63F8b2+L8Y1y+/anRaHd6LMbdfI5v8PLEC9kkRI0myS3h3dgdn
GL8sQUn2suwQsx0dIXF77BEgLPSt9d3hEbcsz5qieKs5lX+h/a5KLqLnhyc14+FAvtuVx73U62ch
7fxX4JhYn3O+0kzW7fCjplE0x7Fs+z+iiBD5TTyZbTKQEmZhWehbIqTwFnccTjWzMKVKYaP24N2F
DyNYTLJh7CS1QI36Jmh52AY7ZlNni9yyKllogemJAXo9uQ24nk/genN2t5YexXFZ+/DDUlctCeB+
xTnWhN7M3ydz95MwuwK1XsXmYetr+JzAgLoLEeE+WbfgW0/T0hWoWvsgfBhyWJKJHWF4OObGxzOp
ywirX6RdpM9WtVSgeYdlN6+Y+Qagg/PkE31dap9Q8Lrd2bOHcUVOEiDF33oqxuiwl4Prnypdi4n7
fGaob2yBtnOJuA/iYvjgtJVbIEdb50/bsDeGijHwk9a9T4jI4ZBlUuwD6/C2WjS6M0ZnHRmPox6P
3Ck8QYVHy0fYyr49sM4ZfwC4wnngaHsLni2WyiqJyt15MgjqOHqMM+i065xSPnRLt04HMobz7zDY
gz8jx0lw2FQV9Ldu39wXzHAseDA/L3VI5JfX6bQaRl1doxLUZ1q3HNYPcDGG4Y44rYaM90HpZ65y
/PyJh95E6OY2ncULh9ajxQ7+0Rn2LritA8X8q98XZK45EpjnNer4ktJ7K42MREZbm3g2yrKjW00B
CWG22dO4tn10OFUffbUKLW0OJyQQhw4wTHSWRS1xAO+lsSg3gAER+oK6tzsI1jXxk8zpI1LHdUyU
aFWP5rkOQt0T8ZivUUZVTXQiBXpOfrHsV3z/oB+ctHJRN2ToJckL33RDofg/zJ3ZjttItq5fpdD3
LHAMksDuBo5ISsrJ6XmoG8JlpznPM59+f0x7n05R2uJxX52bQjXc5VAEI1asWOsfAhmyymdszYF/
pH1RKVxbkqS5jaq3D0hKS9ktDkTR11nuVMrAXRV98wXf2oFd07X3hQJM9q7KtFQ8Inkk+h+N4fe9
lwDj72/yeNbfSHGkGwcyqoaoD8INOfwJ7EfmkdrYX5RQz49jGMnWjr9Fh+PUIHrzOmpCixZEr+ay
h80x/+9YkmC36UbcBveRHtjx21QMWDwLold/M1hpEL43IWMudMhSC7woieXsMZrBkzxk1SjSPeyQ
YPis9EHJc7yZrDAHA430j5mGfn+giVcEb1PksaEHVL2mdDR9RDPtBa7ZMRDDMbVozYYKtEugmNia
iwqUCkB+aXiNPmtNYSuNizdB2wBjN9G7GxxtoHeFGz310k96qBdvQD/CdZ9DoAGkl1H2WZ6CyN5y
8jmvIZHpg2NRLFNoNioapxWUPIgM4AFBdwCqVrxCBOKvEgLfsKNnLLtlNG6J8y6Fs5cVG5RD6BOg
I2Ih2IHi1qoybvP4Todp6g7xlPQfG5xQHG6C+O0Qtt2eboXfOXY+fEZnpnsg393ijV8angIA4mKU
jqhUrqbbWYIKMxac+NoPwJe6QkLiotH1+sOgh81HW2mCH2lbgJwqouZe0qQf18sj6/GXjg31EcDc
LAT12aV68oK2Tvl0qmvIUgfKNYW1g8FFFYZ87Ab4U+uh4lF5s1X0CxoPTD25ZeVe/wHrssRSBaE/
Q7KjUJXGXuf0B5RkEzIi75gqTKDJgVwHt1JUyp9spn5via7/YnAXb1Tez6QTllEpBSEXJmhXkuaf
jhpAzVNx7ERqXko+0rGJbvsBhyMVrGrkyjEkhyC2rLtYQVwjBfb9FmmJbKP+c7b0qOAZzzIFSBjj
hrb8+Yult6wBsjBf5hCShhaYySLqdicPXT84CCBW812FclT+Nqz0+ntmB/Ijkipts7++/M+F45f7
n6QKUROkC+jDCopkq5WgEqLB8krjYznVgvd2XQ7z99qohv4tgBXVdGoKKcbCjmt/qOTg0T5Fpql9
aONGSR9SfVCl10luF82PoS1T6L+RMIO7QDeT+cjlP/W73m7RfunLOfV8vzSxW5FDkEh6KAi1Uj11
XlIBiHGkVknlu3m0gNKOVVgM+1KXhX+MkbHKPkC80IvPIMQt9ZUVd1AujNDvgiPV3xLJC4Ew1TE1
u0F3EnxRu31X2HoKeRyuIfaJei4PUIWN4hMt90nxuk7NvkMaxaB5qAEOOiWSYe8pvCs8dNBLSe/U
zE7bfT1iFn24vuRnjUkcpGDpU4jT0MYxzGdbvRcfXgZEO5nJALMMWWd3BBmz9wvMZY1KjT7GAEHu
DVzMbzts7HYF2fUjavIYppZL77ybIqeQy+K48ZvO9gGNMBpw+PPgbcU/scM42Y3tXOaBhA7d3m4s
dJ4GmGbSbZvHivSxnTJ0ASy/hxkJjrJyAs2ec68zyYxe1dTLOCM5WqEfRxwq6htgbZN8AL2jVDu9
p+jxHW5189GCNh8cJ5+CkTfkUvXFxOYBtOc4Gp/LzrAEuatZfZKaOsWiNQYBnCKUW+2DTJ79o65C
Ldh1lYoS7KjmgDPQyQDxkvkTuWFA2c9LI78EN9glvXkHXWPIb6l+GPqbQYvHcp/qqMu+s1oRVDek
na1ME6cIdfw0tUHatVJs3SfoH+ounVTjk1rNdQrQtxpriuWdn38pFRN7jKnVO166CHjU+wLDSNhe
UOF4ImNCRp7ZtgaYC0Vt49cTiap5y/OHhjfC03PsTWNcd49CrXMqiHlVv9VjsPoHXr39dCMQAhIf
OwXdrECKNcBT4DPEh4AP9XHoC+1rIxldedeMlF883HL1EAis6of7fKa9AkK6AZcbqsU871PgZdGr
oa0HHsjNbL3Xe30ynKQM5rcNxyt3CkREhBuTG4T7zJeoqplGNkS85zobDnEMTwEwA80w+oR2/8ro
Y7twkWmgYo4+ZO3xFWbfhWM4JfvGsLqvZRro+HQguXI7KgGg2C6Mm3034kLukMUxhbALBQimAb1O
AAJ6s7P9TJG8Bln56LGPNVW9LeSMbY6Lt+gdMyiL4Rt6p6D3d2wAtJlRW22R5qERJmn3QW0v71el
kRgrEOkB/Ko1vS6TRi53kWQ2n3mSkQgDfQEJ1yRqOD4GjV2Jt0pXpLeAmRSQ45bAeRw3+e4A6KlQ
9r6SBOEhl0bFuIMJyKQjROIi7KIz/zNUdzTQ7cTSayQZUKPKasV/0sMWPlQ6DQDGBlQbb5t0NJvb
SaqBMkkiHz5mSdOZOyrBcrdxi61TJQQOyXuNxfxmMU/RVk1OFM9LOYzmAHUtxPGC0a7fzDUuL6Qz
803ORvvNPu4yHnnCIurF91DM1YVFMtp1vcp4WiZp79Av/oaOD7hTECd/h0Y9/H09Jp01cRkPqWzL
xjgC3AIarKchyZTsMkUkBjacaUCcMevxMQzsfQ0P8kucoSyDqFWP563dFzs7GnRl19rqeKDXbn1R
RfA1MeWcB7LQ6eOaSMyiHR1bTu4Pke/aIOUc8qHiPin7/D6EFg3fNNI/XZ/Duu2+TIEZqLi7mvy7
vIqqvM/8sEtQ3QtGZF9gGyh7E16UK8yZmmugIogmUwa876AlbFwzK0tM+t4YhACqR36Nix0ttlU3
tig6cJGdL/Z5BOUG+GKCQG4z5DDIfNno7Fe8udR3kWjUed+IAKiHNMTz57GtjM5VW0TAHXJGhJ0a
ntjw9LROPfLGhNqA+tb8TaTC/4t7XrTvQLPCvobdY4d7y+iAMgeVIj2UkWkjmkP1acs4+mzn0wJg
ZcGMEIAUbZ20SHnvB3nRl3CTp9gVVHt+BDFqrooCzRQcuhRvZKna0ox7mSYt3i+LhD0YNPJFMubT
vRigNIj4UFAdhkmm5u0HmM1YXYZGHbxLrgG9HqI7k2JEdlCDWqi7OC8UzYX/o3We3EbJhJ+1DL0E
bQ6bro6os495k+ot+IMIygCvMVjIZqhBMZppVX+Usm78EKhVFNwAJKJUHxWhk/ImljFdNDJerHrc
3iQgOL6VvA29YekdE3ubj887+Lf8yB7Lp/xdWz89tQ9fy/86sTz813+hX/2tIDmEoNP+6391Ljv5
j5p/Pf8l6IG7X9uvJ/+DpgFNpjfdUz29fWq6tH0e4Nf/8//1D/94ev5b3k/l0z//8a3o8nb524Ko
yE/MxV4c5eV3/PqvXn3N+K/+D39D0H3942v+/Y/d1/rv7juwhJ9/7c33f/6Dc/zLL1Eofwogl6w5
W4RwtSBrhqem/ec/JP5oMZ4mw8OGQMNGDmTCL2MyxfzTJKTx6gMQRp93gTw1aEOG//yHIv5EtQwm
JvVOerb8lb9jl/i8Mf+9cQ3yJoFbCf8g+iyi4asI1KllDq0dImfaZ+Y7qoXNbTsBPAYQjN21VkL9
2xkQofcDrbaHfLayadcOOMwDlwnNGxXTpTfGSMGTYo7+CXe2xubKXKpeC9zzbxAENGhnWvs7c8yt
DU1q7fSg8+vBdaCmhnQHLTabeHZ67CRSPxmQ9OCGnTF9HUZNfZcIY8KGyl5gCbZdf1R6eoMFlqvJ
DsUsV0TdfpIHVEm4NjEQwH4NSXNUZwuHG0KnR4qH6YcgVDzKLeYrgvb0umu14bNWKxNMy1mTXvdk
/XuzAPAlaBBg65iB0JwDN5cfgzSHcInG4/RGxHF476t5csMbOiXzzPAP4kpKqkMTyaigvth/r39+
spe6+MtD7ORDshQALCmVsx7gk5elevFqUDq9z/BCHcl6EK8u29BEOgBhBbuUxQZGbnlzr4cCkmAq
ODaBS7BXqx4VVLXbLBm5pqbaS/NSvkU7gbat3Vs7s/HNQ9Dlb34/zvyv0eMkxjz2T6jN1U9/EIya
P/Zd/v1ry9Fex6X/HyPOohp4xQFxePr+dBqilv/gZ6BR9T95NgJyQsIXIAfn+n/iDP6H7AgFhAuV
LAziXoQZYf8pY0cNQlOnSPIzOP0KM4ax+B8ibY/v/BKbiED/E2p/bUaiNOt+2bRhnecsPwB4KcUU
ymjgWle5RpdqIXADW3ekciEhl535Jk3MxtXDWT3qUBP1XYicf4m/Tie9frFImwdjkXh8xn5R0QHY
ahLoTg8GAI7KbpLScMwaAUCwKOVDBHnXtVDRuv1PhqKxhBk39Zh12YgHdKioc45qwaBXLicE6Zeq
rJB+hRBxfSjuhhdn8OesbC4GjFApjFEeOp2VEoDA0GiGQn1BQm0g/Lk6bm8bAfbSd6PIugQ+Yqxp
L5HgRVBBjDKI/RKPnHIW9rHVJh9UuVzeYodT0Ua1yKzHpsaBr4tp1l2f4WmU+TVDbj9aRxgdsG9X
Y1eqSOMYCYhKAlMP7a/O8XZEmRNoKPp69KMcf4Clf33U0zD6a1S+Hgkk456JptrpUA411W8HeaYJ
W/ppdKouylHGTZqb60Mtn+jfYfR5KJX7n/RAUFnWnnPKF4trtQqdHuirTrWgimHpi/AQz0n1RtTE
Vl1FuA8Aju/B7hwf/LLRNt6HF7YQG2cJCJAyFuTo6QLnUYggW8rHRVA4vlMLuxUOH7M1NsY5vaR/
znO5LnjegDGGAHg6Dg/b0Q7iGOARmlU3ZQsaS7JEc1/mYY1ORGgdr6/rhU+ogpaWOYS6IH6tcnFL
QqO4i00qfbKiHUUABmyasF+nabmlsXtxKJIPneQfIVlr9cROdVVGcSwzaFNV39K65Oaz0vYNDlZb
1/ulzaIxEPrS0Mb4YKeLCE/WbqDEsYhUjjxTixXEmcGmPSCS0bzPRnCIzmCU4UcZMsc9guyZe31V
LxxHSsEKXRBhLCjx1Vc0pVyJJTU0kCVSpfe230WOiZPCDdwVajCTDd9cNXN54zheCEBsUaDNFEIp
L9irIFCME2VNlQUuIkXsKtyWnMzSDN7Lg3SbQOw8dLVt7Msuqn9cn++lT0veTgxQTG5VdRVgJz2u
Ol65uiO65BOmrQY4zMRwIQ1upVMX58gLnMcj6GRwMqefVmkQuKBWpDutoKTUVmhN98hx/yibXjxk
VHRfQ9OxYduWOrJ9vz1Log8PEF4hS49rta0gv8aBXNLBBouTHhs1wgwPSvkiuRRuHMszZgUXMW4H
vFhMgzK8WMe7Bkh0osiMFdTQq+wKPVrTiEHeTaqP0l56T5KuAl6oxDstK+h1xuZ3CQjVRtg9a+48
/w7WGQQ60QFAxOl601zsoR/xO0INDBNlsg+9mdseYlR0sEraiHFogOOy479i/Lz2Uic/XV/0CwGR
HI3AqFpIhZyRLWBUo6US6qja0A3HUc1I7sBkhoAhMFOArhluHKILWxnSHyr/8pIhavZqwmU+o/Vk
0PpAdKray9DAXIR0Ii+QpS2y14UwBRGB42oazxnf8lNe3GlzL9Wy4We6g4YMsCqzt9SdrkzDOzF0
9Y2fGeJYmX35ZJZD+lj3CGVeX9oLU+UliwyshrYO7JnVfhaAQEIlRTAI/rHv9iTKOwDs9a0BtWsj
IF6YKhZwJMb2guonjz6dalm2fS4jsOzAypAfJ12L0Onty108hM2egrcKwA42Kiq0IBiBC3vXZ3rh
9n45vFhFDbwEpKCYAMo1gM9dTnGyr5qp2Jjk6VZ9TtVB2PGwBIrO/6LYcPI9ZTENJZZbKLSkAO40
yJefTDPQ3AL8nufTStvAoZ9+v1/jaUvflSIaq7oaT5PQQhuQ8PWsLqkBHA7BMQmjzAFhuHW1nH6/
56EsxMwoE1J6hYyyutBkvJJklDRbT8ZfAqxnEuyxP/+alLq/b3pZuUNDqYB03AWIBof6RjQ8vU5/
jc7FRldV8MpaHnIvD4rUKXITLfU9YOktkWjSdokqmttOxiw1SgfFq41G23gKXRp0eSGyayHgnHHb
lC6QJlWJa8T0cJZJ8yH15EaPPRu1oB8mzgZvzLkbNj7p6fX2PFPKXHCsuERlavWrHMmP09hCk6X2
pMqYd9QpjWNUTugjVbNJPQQNWdCyarcP5lLbWOQLu9fmZMoKNE9IHury015Eo86nlphhKuxlLeX8
Fg3R+7aEQCf3puLRw5Nvrp/JS1OlCLXkggtIRayyFZMOVKyqqIQDIkZnEP7XrYkuJ9waIe7TIq0A
xmkI9pRJq27E+ItTXQqNvHFJfJfn/8upgnTPTD/k007mEN+hSodSRNuOCx/CBN87bi3tc8P336+X
n58V90OCG0ZRBPxV+KOAJWjY6rVXlhrqaxlcaSCHMzRnWvEfClNUloMkG3Lzs26HT2Fu2a9jLJVu
NCwRUX0YzHTja68SjJ8/icYTJYaFwUjB43QNEoleOaC9GpDx8IHzZe1t5PfcIDaQ50LQbjfWqriP
Aw1ZDrlGM2UYtD0aEVvO9BeCGC6mFMaem1Mkrqe/Q6VtP9eZ0YD5NqfXUY4W5NjHX/24MTcssU4v
gZ8zhrlLVUfoMvnE6qtLdi6HQx+3XhaY9oOOmtmh98v28/VtfWlv4SmpaUuJaHmBnM5H4ZILJ1G0
nl0rGbI2drpH0035IHeic0c5j38vK/01Lbw9BWGKfsraSqf1w8qMZLiSY53me/wjRsQANegqGpKn
vz83QV5EG85CnGC9jSstyKe40xsPUkrllbKZH2fYP0i6d2jvTW21vz7epb0hKLbRkqVCRIX/dC2b
xW+kgK/hVXU/7DvTaI/log5Js37LVvlSNCLhE8DXBPtDXQVeneovpL0Q495iQecac/6+AAbwmOqB
umhYokqEfjvKTaO/JfWw8jX8+QXxaIW0jRk3paPVUZxL4HuTQNnPyoR109gz4joROs6T2bd7QJjd
+2hq/G9ThAhnmM42/mEBfS6pLVDiDOH5PKJX1TjZCBz5TqQqUBddCv0bCs81piHmZG3cUheyAd5f
hmELdgMnahW6fbXxK9WGqjUgQviAqeg97CwFVWAEfsdg7B7lSNK+Rs0EYSsf7a3QpfLZT6Mp/XBq
XSZ8K1LX9bZIjXiiTewTusIE2biQvqzXV7ERuJGEuwdIYPg/O9p79teyloTbdF3b7Cw9tg42LYcP
sTFrH6/v1NU7afmGXJ48uZdsnnRh3VzRy7LqWzMpPd9C/c4MO2sXxmZ7K/tItUAWlXYDfshAQ9XU
elOiyvc6xIryy/Vfcb6Jlxuc/hQYcmrYzz/yxRXe66U2gB6j5GGYqNhXCfR3+JIHtemk26oorOOc
otisTHW+cVIvzp/HEmgnyi2Urpaw+GJoLLB9U+8khqYNdyxx5DtwbcnaoSqD8ocpzeKmEUNwN9p+
GXoLhO5D1CnDRoA6Dxh0+mTCOy1EA3fGVfANTV+ZixzTEFiYpqunKjCGUYkfzamYNtKXy0MRSe2F
jK+tNyGHuShan6GQ8Wr/rqUaUbqmhvfLoRQb5+3SdxXUkuC/oGJomqvzNiSJocUaXGx4uc2MfNmQ
p47WQnuCoD5/m+Hz7KoKNTXyNLveik/np52qDloDNA9p3JMZnn7aEXYbcq4hGmhJqN75IrRgNQeI
m2kZSsiqTwu/po+fWBBt9Vz5LR78z4Nl8eSg4vJ8p67yA5ioldmqaenFnZWjSdyjBDWHQoX5LRdH
JU1+PzlEW0HQz2Gl6U6sn6r9hNCdpeO9EeN/eMR2FxHTZjSwe0aa9y4KFMD114/tsitX8Yz8R7bM
JaAi/rL6vD5CW8BoQIv1lJeQwI3DB5wFTQp1DdqmaJftejtJ/oMTi7QOt53OuLzsVrdOX5T4PfRJ
gYR86x+01EgeRq0J9qMB9gmAnHmLK+6iNxPgxB0XbfJKtOHw/frUL5wiLjywIBRraSSspTQaS83t
JmgLr9Z75e9J6bMD1K1srxp1/eH6UEsEWq0y1zQ9IFpcFA+V1SrPsrJs0xpLGKjXT41q57dIA487
dNxQl2viudr4rJdi4pJq8rpZqjzAv08PTpPiSjhZmNBQBe4N3ARbP4NnnLz3DcmfdnKq939VxNLS
i6gCHRpD+K2rBb6ZetenfmGVtaXOZP2EyK570PxJL6VGVHnEbhyDUrumCzbqCjKDFdXF64NdXGcE
YbhjKKJxFZ3OerYQVgYuVXnJ1BoPXZYh5SgG48hvAOEw2ht33vLZ1p8VHSDDBPdBx3JNxR/N2Y/6
grkVuTIdh97w4RXq5pvrk7oQganpMMbyLqe+vZpUjHp4ZExwbxBa08BsaAkuIVHjzCYJGfQO/mwX
j5D1DrMVxv/BziUBJjjQelrUjk5XNNdEjRazScat+Q368FHv9IhvjdA+R+UgwgJE2vXpXohIJBBL
G5NCO5t3Pd22NwtE5qgsmRlGaC2uSFZoDl/S0v8uN/1CW+0l9fd3KacS/OUid2LI+uqeSXvoYxli
fl5pRuNNltjWqxbRmLelblifr8/vwh5lYyoqtwpblLU9XVGtbJRSgrZGbyhPnLJCvjH3M+lOiSyY
oaLIN5KFC1eobtoKDAWdRBH9wdPx+FYmqD4EetQ4LCFqcyZ4jk4mVmyYYLaiGO5rpS64Y1p/9OZp
MjeKWZd/gMW7hnoh+2g1YaNHynE0+AFoWed/1X7a3auQsRGL6LL7EvzvzsDVbdflZvE5rtVPv7/c
FkAGA7sCjRxlNXrcpTFcDDxKSS5wdfWtKtw1IBqdvlfHW2J9drg+4HnBZWlqgvtaUAz8i7Wsx4t0
1MwosRlGauPAkJhHbBFjML2j4srS+D6PMZvqw250phk3F8go8ccJdwQsT22srCWr/93CAz+Ghi46
fjJW3JCTTn+MjANSZ+ut7UbV0D7UWO65k+Xr++tzPguEjMJDkTCIKBpv5tUe83H3nZIBWTzNRMQG
PucMe63eakwtn+ok3KoqCS/oTdrBdOHXV0nBHEEtq/gpYFOys+TxW52BYVJqaGWYWAfH65M6u7lU
sLbUUbhHQN3o62oKBFvCm5ChtdtB/mXgdHywpsZ0hira6ixeGIpkT6dZS6ItgxM5/Uo23sLU3SbV
rfxgntDBRWF3p8UBVKax0Kd4I9qdLySfCV1JkhHUBGhUnw5n1HCWwFlrbj2Jv6XM7z1jmMp93Zt0
QLJB2ljIswDASAs/ixSTQgpR6HQ4JZkCbTZHlbZLGLpRLqpXcZy3j/Jg9A8yskq3IH8QYvGbcD72
dS3pW0dyGeF05zBXPqMB+hwk+oKsOjmSZVEa0aJT3BNkGydQ/MWryR/1T2FvoSaPW4z2CWIJkgsF
PlQJaKB4IicelSzcaUmNisT1vbVcYmc/iBeVgpofFdD1fTOUyEMraYZpKBZJf1klMEfAv9VrNUjf
TkjQvwNG0j7hWrXlH3/h05OJgvm3oS1RKlwFJ5SDGonOteymRTTdokGO9IMctKiKo5cEs0ZsxJ/z
Wi9hH80zSJEqCC/6CqdLbyOm2o0dDtsU0yib1ApwGSeba+T5MOvC2h3/AV6Xoz8gajDR6KFaAhoH
A2w0Qr/2skqN7/raXzhs/CKgIBqtKwCYSwLyIj5PCpyxnCjtqtMU3xQVTkOlPNkep7zdGOo8DV/w
NFz1fGZq8NyBp2NhNK7UwWJ3oNGe82KkWLyhSPq7qdfzPWTAcIc1TO7N84AjQg8fH3Xw5nc7Dstv
YO3JpkAQnX2BHlNVDMk09BxMpbopfAUAiI8nA3L1pTegbr8RXS4c94WNqtuIdJHtrmFEUZPCHUwg
hmuQakAOhNWDIlXSbWPl0pPSIH/n6RJoZIAiIzqspLf6xrJf2OSgFpaUh7o0RbpVQTX2I2qqGBW6
FMaSW1Vu0erwm/lDjvjE01DYiHlc31KXpsyLgxIF5RgFvvPpZw7Av9kxIZB2fWbFb5NAC28h1yQG
WvlGVTt0g6xqlxdZgnLRrCivI2qsf/32b+AJwi0CswE9lbX4ZhgbQAWsUEbwZ473MibokPLqVBxK
0ZU4pxpm/S4tVf9Qqf3soJP7H9yXJBo6iw6u+XwR9DSugSfWszsMHbwJzOl3hYKKBa4uw8Y770KO
pcMZkRfgGPEF1bXTBR+DHt2A0tKx4cD02U3KWfMG9v+9Fdb+LogT80uD3pZrhZJ1TFI71cm1FOPV
VJsoIRhtuCHMeh7PudY0So/wuMgY1tVPgPQK+uiV4SI9jKlFJEa8h/QaFc45vc3xWEV9vu4PVKm3
luI89aI4Rd2XC452Gpyo05VI0M8xRnvEqgrfkSPOY/0ttq/6BmD2/ESRBi3g42V3wRxbxbFooseN
U5nhcrRQyAkq9RBXoe7GWqVj5EEQ2TjC50Ga4Uhd4TTTgMGk7nRaUtiAecZxHmvfJHNzf5w9TWui
HV+63F8/OBeHomX2LFUAhX61gkPaWRKu4sLlQlYcq7M4N9g6IS5hboXGi8tIBkJQsjWgE6tZzUEd
SUroGy6yRfdjFwf7SEs1r4eT65QRujDXZ3ZpVy6sQpNnF/KEa7KTrErDLBReeepUle9BBaM/Aaza
adUmflvOyLVmiuYfCoHe0fWRL04UZgxXDyVqYIGnn2/WkafT+oE1jfC87kuclkeEMh7ytkmPdE62
+jIXx6MzI0NpfKaUnY6nWCimBZTCXKSbhqMphuy9HRi871I/vxFRuUWhPA/41NaWww60B9rWWiEV
RRysXRLGGxA4gim2eFZORn0/zJm+D+xE7KQOhUALreyblobDxpa9NF1aoFS6iPfUSlbHsR3LTEtS
llctJ6SNfEM7gGsKqMvjIzSPwVajfPlcp+kqBBJZQEBEXgAYzmrfltOQ6EFfCzfx4/ohpZv9TmqE
Rv7Y+i58AHMfiGArR744KE86QWWQ3vy67oWZMIVhqxAusEv91g4Q+gph83olYvLHSerh8JWturGy
lz6syfOStzuvP+i4q400xppdDbnhNhgE1E6HqdW+AZyi75SwFz9gomc9YoZRAkomypGrrM3w/e+f
HVCAC9CT1+BZp7sNp2Fu8chwZb9FsGHUenRwsTwtpbl1u67deh1d2kzUo3iZcY1QD1+9Bu3RStOM
EqMrqdr0Tc5iZQ/ks/iiAK/X4FwXyd/XJ3gh4FL+omKw1AqgtC4/6EUCnqQyopkdFmtDg6hiF07R
HnuvxkPT89v1kS5MjZKBRsmd8g8XyWrfxm2CKlUxm24J1hpNna9wdCMviuLMiSux1ce/MBrAa2DX
ZCWgt571Il7Mq0jwaJkR3XXlTqOepVGWMDtNcasEF68Gb4GNpON8PCIQPBnA+kvtwF6luSgahpmQ
osAbJ5wSTS5oZ0ChyMniGOkRFJA2koBnWsxpGBDAdmjykt/znDlT4057C6UlHgx1PqnfUJ6zvmFE
nL3Jhl5+hVep/leGO8PrMIyDm6jEIvXgm1CJ5Swa7ulGyPQa8sX4xbc+kcDy5r3+tZevuf55vHDQ
AEJlzDojGdqaRHM8D31XqKk4cjJLR53S4eb6KJdWnZMCO4/a7ZLzn+7epoBVGMaT70bxgFZ1UyBM
mpnvM9NubrCd2djB50GQrhwXDIouyBrRSTkdTaP9R+bYLN55Te+o4MvRMy4wKQnycR8aJsYMYb4F
Jj0/oJSFyBv4yosFyRpjoWtxE4diDjxdTvEUm7PQiZNA35NmbHVsLsxPJ2smRVm4t6TOp/MrensG
RdrwNk7D8bYNTHOnC2zZ57REI2KQq7u5sLdulgvzQ2tGIfzAkFhQwaeDxmM40ngTEXg7A5SLnHVO
MJjdu6xt299tIS9XJs0v6K8cHGi1p0Mhotyo8ayGVNi6FsNhX1T5TsAY8LqUex3lsOjH9f156ZQa
XNMMxnOQf1ldYTz/BMZ1eeTh7FY8laKvH4dh7lKnNwzpIGdayW2tT6EzWmr9Te7ywmtyNHERRYYM
37bcN/agdx+mAIu1CrjNRla6ojLTVmdNqIoAqeWoIpC6+oFFmmp+gDQ2NtQT6pq1ghJtpJbSYxwZ
cuw0Q4r2x5ipr+dBLV/5MPIfGizQDlWFADsWf9OjjRIyOAsQqiNiS7hn5SiyqFKYf1ENSVMR8tPo
aVbSuBFhVpI/zz996YRBi1gq3qq5Oo6lDsgn89vQ6+T8XVHK6Q2Gh+FCmMLF2gQRFGZNi752qaJN
n7QHiZsVmkJnvUpRxMJDjYbr9c99Fo4IeLAKaQzSUeefyxvgxaWzQMZyzCx1nOvM8CbIkwYlbeS9
XieIa77FYDfb//6AnBluAbpYS4XndEC/zRGAHyXdoR6vH9Ww0W7LTh1dM82Lm7IPk8P18c4OK6w3
hgGtSxVNEHRPxzOrudMNXBAdPVq8tSGuAFMAlzAP1uheH+rCWpJOMwrEBJRR1kobZL5S3Bs5huID
9oS7hnLRD/jp6Ts7kwY3L+xmY8ALc7PRDCPQ0ndc1D1O5ybxDmuystKdUUIwEZpW6iIeDqdF77q3
1+d2ltgyAqeOKiByTijlLYH4xT7R2hgxsBrCBVa1ACtmntHKlKcoLyHeNFjIRGI5VbwNVZR48Bje
Apef14EZ31yQJuTzONisCWKh5FeghmIIH1B6XEPtgjt7RotVM9rmLdKAGnKnWeM3+0gZlPfo1k8P
iVlWxyDxB+f6UpzlCctPAdADoZKKBn3t06UoQUAoZgD3JVBtTGJQhHLzJm9+/2CSJbCVLMQP6T2u
opxchb3qm4XugObv94iAltiEdlS3y952sVTeehNenBWPNHXhii4P4dNZTdBDEB7udAe7PhXB+CC/
71CJ31i7s/t6WTteCwvAjSi4zjmVgY5bOjS6Q5z1vy8qMhg8t8hdJ7RMJAe8vP56Am60wW++dDIX
Dg8eEKhtgG0+nVxM2qfgAa85kdKKz42aZ+jGiVLez3qlxF6r1VtVocsjclao6lHKXmPsarXqcaRY
LDz7eTHJgwgxhQOsRm0GpB777cbCnn8+jbuQVxglZJgf6+YmJrH4QOeMp3aqhIqj1d7QbDQ2gvf5
52MUOoxgVWwyrjWXBsmaIKQ4DRdqDpJHtbZiT6vt6ZWgvZk7uV2ZPwq5MTYwhOdrSbaFubHOSSD8
iNVR4PnDme44CjpkwmPn1/FRlwfLQ/ZbvjOsdNyY5VndiyCu6JRm0DXksn52d3kR62i7Z3bZ2OCm
Wz33dARNbjob6WpbGcmKfIqlhWE1O+QxtmhtF8IcQ0MrwSkJPyhcbE436hTo0gCUWnMMNUEIucWv
HmdX1asbM3MnYMm7QMG/DlGgwTUy1GwlIWlvZZzNNsLP+dWiyZwJclyoH6TXq3DQ9oBdRUyQk5Q+
8fyqQt9LaU0k06atdPrS52VbUY8no0O+YTVUEwX4eviIRgRda7hmqY1OrUzSERsT3FUb3Eevx++L
4xms7UI3Xl6kp2vcpJoygBdlO7GxvEDKWECcwe87vir82GbaePdeWkqQIxxMA1DSme9VJwbBOwEJ
h8SSu50ix6k7IabsdYq61Zm/FAUW1jY1b3iggB1OpxbhKS60nKFqM+g8m2TO1XJrC2J1aQEBLlA5
JI2lLLxM+MX5CIYpCP0KA9sBhu/OD1OxC/XJd2o//tvsTWUjtF0KOiCQAFjRGWIRl5/zYri5zUL0
iflezRgr+NXlkiPhfHRbmHng9Upge2OqbLEGLw3KPYVe2sIWoR11OqhSTnR+zVZ3In3C8r5S9e5B
heL2N0HDeJB6gSj3mMjj5+t781LogSxMYsEtCWN7+Vkv5oqEy2QnQL+cKcKbPJU7bgz0qg+KZNvv
ed6WPFty20X8enhzfeRLH5XSLGkNdyQaVquPqo1NXgg0wh1s7qp9o7fVLoqK6GAHbbvrsLRxr4/3
TKw/KbcQZenyIt2AJBXF4VXymqeGnAg54Bg29hDu1CAXsCSDzvo+WDxzXRVPdPyYJF9krtACQ0bX
KcpfyWNffFb8HOOZiufM4BA7GoxOxtLk+RShXL0bu6Lvd3aYDqisA8j71ERC+ZFSY26dvFKz5gjG
Hys3ucrL3pmUaqbPLInkrRUpuABS8we2YcQzYlbl3JcbkIbzTHoBGlEt5THC5lojytoipGc9wwqv
RphBYSLETkNj1luE1XBL6PD0sEXlIOqJUGCbb2GFnsPbat2B8lGhQaGHM7U+vTbKXaWBgTVaL3L0
ZdIwb9hlopa/DSkq006HOum7VgGMitVHktc7bEjU95Uy4Zw8t5H+GUPZgNZ4WFeI0bad/9qIusrf
qZSzQSTXaTWjMYpJR5AZVb8L6LdAPQqzYSsXuRBW6QcDdnqWNeBRcHpU0FLFjQbZVseU9NFV7Cl9
N4xYlfEAn7zre/XSUAZtYuAINPoA3JwOpaVdWSocS3YPmEu+H/0ZpZm5MdJ2oyh7Ie4s1KD/O9Tq
Msz10lR03Eccw+j+m7QzWXbbWLr1EyECfTMFQXI3ktVZR7YmCLk5QKHvUcDT/195cI8IIojYvhG2
Jw4pWYWqrGxWroXYm9kUv60qKQrJ/9IiBM4qn6SDtu7jFe6adTzmx8iVTUK72xXadgKRimCFBV23
Iuwap1uYmxyRatKbsfktCIR2ju3OP7C7s7O0TKluUW0i0ti2n9FcqmTK7znpnVUikyxaILt+C5+a
/ufjFe5agi+LNAbPjce5XWFONSpYl9zmgMsSNLD0LoHddiiv23nw7bGtnWeYV/F/tjYRhoSTskpG
wuS0L/QvEyw436Hzdw886O6KYIaihkLAiIzp7YpsiNrnwmzg9DCSFgh3G3wea7N6EXV8NCO1ZwrR
UBpaTCEwdbE5lZmUgttMZWM0kuFDUnbz2RY9w1JF9dfjrds5iIQUND9o25EhbgGnkBPK2Uxj8pil
A+wEicVF8+HCz6FWvuZZa3xeZOn8/tjo3vcC06bOBY0s0t/bnRRI9nj1xPcqEDA+6WLyUaUAMf/Y
yt4mklkTS1C/5JttvhfV0tFFC0YxOXTm70lX/d0gr/TZbfN/cdRZCvEJrFMUtDZfy/ImgKmTtE51
Oon3tdPykphJ0kTrGmvPb18UkTTsq7hiUpeNrUZRRRQBk8+pOQ+RowO3G0ZqmPWyHI3w7n0l4mj4
XCyGvunR3H6ldDFmp0Wy82T0mbwg/JZevSE+QjjuHUA1scucNbvEmb+10lSOj7LUwrMydH8scmzP
FCnWiz3DFQNExg0Nd2qeHm/i7spUPZS4XaWdm5W5WrDYDXKKJ0F59F2Femd6ilE206PHdvbX9j87
6oT+FF2qV4ehdexYMzNasAY3oWm3I7CfYIUUIyheisYODiqHe8ee0T9gK2CG4WjYGGWsBWJutBNP
Vs+oaRjHvfgGp2j9W4IQ0dFE+d5OkppQ54FZn+h9kysgZdpno87RT7PSiQqn6k5VopsHGd2+FU6J
Gm2Bl1rt80/7uKCEM5tuT3GnnIaXoM3A6Zu5PL39a6nBMp2SGSWru94W+lClGEzrBHpJvINzBs70
QnRRtaDNpMX+6xzE/31s8n5hVFlM6joAH12IhLZ1MmMwG2SsCAPIEqLAadzPxmT5vz62cp/kqFoO
fM0MZaryysYR9uVkpikDtoyQeMU1bVwbIcW++4RyYHNKwLeGtCxd8I7ZEVX6rmX4MSkl462YGLv9
cHBFNDN4cj6cX5UfLc0S30Azj6/10HbP7VT7H7gU8n09o1fxeM33t4BKkqo8KgQto1hq5386MlQ3
+yLl9jGANausxkEKNDeNpxJx5ANvos74bYCvTAHiVGy5qmh2a8oQiQthjzJVK0nBQASnmCc0kkiS
oaZ0hBLbM4e/DJjRQ1ie63BrbkAxBsUQ7nc+jcxaAcaL3DRPIaEW+dd8LLWDWu7eGVWuRA1EEols
MdEC8SJ9TshfvKRHnM0qg6jSYvPgXbt3lcgW0rtGkF1Vbbb1r6yDB4/ZQ/AlQS9+If+dr9CiZyd9
nYeTEK0fMTh3pBu9szTaRvCJIAbCEd3igAFPBgOT2Hw5LZlfC7NIz8GEm3nzUSTt9GnR04ik9beJ
duzWc8uhwMpYLsBrvSoNhe32H+D6yt+czRDpqPoJf5ZS6rb5NlOFmtySm25maC7TpEEbNUXiJFib
+mTY1XiSTnI0k7xzIF2a86pRxRG56/hV7SrspuKVQ8fid6Qc/Bf6WdU3TUPgw4/L/OCkKJ9xe93U
oCz4CtpTNDW32F0kM+jSrgs0YP4yf7SzGeFQWJlPhU02XbQNFYoSBTKZpOVnPzWP+BrvHQtjEQQO
Og0ahHsc5fJ+ciwF6qx6sHiA8hGZ/e67sd6iJDeW57VekvHNXgxjqnTBB3WZu94kNuW8Sn1cEf7y
W2i7WrHY77p1ca+kqcb18Sm9n32AgcZGaYLZeWqn8DPcLqzSPBNl3qWM0hk9IYGSIzKIZnEOEL95
TQaZv3MkFEgydZgI1uQ7e/K7j49/w/19xC6tKvVMwR2zRRqAndFca4ULBxpe+awLozknYk0v/8KK
emwJOYn97E2ARDrOGS38MprNcXgSxLlAKSgBPrZyfytUpMIQjarxsSrzdjutoZNaXlFLs3pq3ZZY
p2dzmJIX4c5LGSJJ3B98wL3Nw4ehysCo0D3mO7F7OJLBD0Rra3WfByN330+N37/5sWNFgEAArJiK
2nKzeWXmQW27phUoudx+SiWz/8Vao26oyzIcjOTI3v27cGtv89otNQ1lZlKqyFu09wUoqG9wsi5P
wqnRKF7970OQBgeX7u7LMVBM40vB5ijaAda7/XJ6XI1NmUD0Ks3ODqdsDKCw97onW+HNDVEfgfXv
PAr2GASgDOVDGErOf2vPS6u1H7KJk6KliAF1DV0fCzwDv3KIHh/KjTgJgBhly1I9BA4Jk9ObWEXi
Hms4fMuo76YlONmzTH7jLMkP3jpOMNchFknHDbWgpUTrqW0C64cuMrMMu1zP3g1ran5dkYR6VywZ
bLh5UVJIkhOgYrsqf0D3we8vy/obaX3/ZLjd8olC9gRjm9UiaF53B43K3Z3DZ9F94YWlU3q7c1UD
w7PkOkWilO67WffGszMtw8Xve+3gUNydQ7VxmAGLoQhGtyCEUXqWnEm+EUJfvjuzX/2Y43K5VtmQ
gpVv+2w62YU4Ir7bs6ogYUDR+Pdu/A95ZmJKSyL8qBnLOVhlw9SDo4UxVDmXctB0wPnmkUrf3q5S
LmH8mCFhIH4bz7UiLx+3rlaQzsFD1mXmEvVwb1IorI7g27um6PYALoNKkATv9gPOa794CeiAaAAC
hrKc055yMcdRSv37rf6YDwihHtzu4ANU6enWVOonsz376NQOc+lfPVpq0YTS6llDdvRiBWX8n8dX
7f49VQYBK9oMHkAIsYVeaJJimwluJTJkknWhYdeBEt0tXsZOq9+hDt+/ahKpeSPL679E0JlnT8/q
gxd15wBhBdwHE2u0H7bMLUEJXLCu0CiDicGLOmEhKCbtJnRmsfwSxEELPbpdHRjd+aq4TmJC6uo8
fFtoS18OjCmi0x5BYSjOMRxEv66G19OAASXxeJd3TVGhgm+YqQ7istuv2lZkl8uMqaTTk2vfF8ll
8s3xl97pirc7G+A6ilRUDTnddehFaU22VWmYmtogRKXEv2gwKZ3qqjuqd9yFuEQ/issOMK+SBdyO
byVlpjBKcQ4DDNmWnuTOtYGm/ORMQfCn67SSNizMqZ2CK8AmdZQW7W0qcGzF0UUqQWVis6lERKhK
J0WEQmkRTqMGcWuDQLnRxONBZWfnrQVXCupBtQhwAhsPvnpZik7xWESrNenMjXXNlyKGoqqOu+rJ
QCL4+vi87N0HSqdEfy64Fmovt0uzRqokbi6LKE/M5qX0HMhgGrO6QPhDG81AbT1Ls/bA9ahF3GQs
6nP+ZHTz6IqlXKcOEs1IxhaazmNZLF8Y53avdZV7aElZ6SXIPeQcpW3mvz9e8K5t6lkAL3j7wUne
Ltg35DIgHke6Igfrda30ISQydE56b6Wnrhp/IOFovIzSPULt7R0iaseKDRfCVsAmt4aDpap8TYgi
0ocV/Uly36+M3CYn3NURDnTXFNHaP8+k4mu6NUVpS2nlVAWDBManFXmhL/XkMao86vEBPHzPEurI
DIwwdAT5w2ZRbJq0mdHLI4B14oQepXaeJajMTHrd5e0fjlxMKQ4xMUbX9nZRFYXBzNVxN1CEVs9L
mXVtGBTl57bttKvVMKvMI6nRBujk18eW914uipF0XDDvKXXiW9OumOEnnB083aoZkRlk1qXt9P7Z
R0P0NHZySUNP+N8mxGK7ELlMRO6orx2Eqns3lZY5c1W4BV7tzfoXhKVU3SSPBjsLnkczhaTPrtJT
W1Q/DB+qbJo5R3xudykUF1XBTOgXEfez8tuFN8IsUfpesCkY+pR2P36C9edIXWvvSjKKAnGRqmO4
W4qFoUwWmfZI9HUQy3yobL6nv8j4wmv53YudZj21g9f8srgQWRxs6t7Dwmwek1y0dHjDNgucqwkS
o64sInsyu+ZkD2I+yz5Pnhwn775lQ+P/8ANk5cMOPbITIqa6dvAL9hw+2SPk7orYg6jkdouHMW9T
yEfRJ+SRQ9kqACKSjlk061Rvsso+GvXfu7HqBSV6B0tNaf/WnihcOqga9pzMKU7+EqyR0brZJQ26
4uDG7i2NoR+SfqpDXNuNqaxDgVTUFmFPIMwwqH2XAf64fyrcajnP/WofFGbvl4Z/Veyd9M2oLm57
+a7dGSuas3k0yflz0vXjy6ATaBaAeT4+9gh7lgBiqEVBlEQt+HYTC0XxhXhsHpVZM15nncsOSn66
lN1kH5yPe6oAhffgH/rR6pne+r2gr2yKwSURqybk72afT8gZjwLaqa6f1y8LHb2/ZlnIUx+M4iJc
Z/w01ZUbmvQxLuU81wfe8N4P8WMUQSoukZnLLUddoWuePaw5flgTxa915cz5qXB6+8mdKVeFcdn0
X5MRFeeDoGHXLhUWmIZ9wAbbRu9o0vUfpiyPrMn9U2qaOIM98N6NDqVwsu0lKkfH+vL278z4BlUC
xf53h7RHMNyyy7bOI3s2CiYE5xzZ1Fl/v1hIafwLU7xqMOXhBciTbo/UOo8JfymfuQPaeHF8sXJj
WhcNk+5Ieur+XqI5j79TL7ZC9m9cTt+ngzPamJptsw6nnAn3oU2XCPVz/QnU2VErY++2qFcLiA2Y
UHCbt0vrhDuaVdFyWyrnQ+p39Ym3vLr4Q7o+P97EvZWRKHA6FFLz7r1aKmH52szKClcoViJmFta2
TEIpRP9lKObqAEqnfvltIKtAIkTNTGOQVW4/mm0uiebVHtKvRtteJk/rP7R+Zx4gI/f2D9yLYvtX
E+zb7rxh1tT4yyaL4DSdQiof7tnJaXWN+Jzz4w3cW9DPptRP+amYXwl7qNIBU36dGx/yIc6uEHhP
/+Iqk0fRhATLz5z6JgaXPIVGgu4NdGG5fA2qwX8fd3CKOpOM//AqBpuboW7Cx0vbORtKYURxruC3
uM63S0v6qtR57kVEF+2vOKZ0U66WhwQGA2dLfCiKvbOT/3Bsgywl6YdU5tZcDB+VX4PXABja9pc+
deVHxqPeJnmmypfkE6oQRrRPs2J7ALvALO20xcpYNlMXallcn9quyb7LVJO/gDI96kjsnEWGEqgr
EIly07a1MPj3fCxa6izK7sT0l3Ny0xQy5eyQbGTPFA8ehQXqmbx+GzfVyC5P8oEPVsRlF6H50F+W
iscG7MhRD2vvkVV1TMapiFWIdjcZk5XmzHjjdKNijvUQ5RLjTyPW7CqMheJUKZRQDOIEUSoD/ZrM
pXmC96S4VmNVobfqjj8en9W9pStcgs4xJbXatp5sJsxnR+sEpOya+GCsRfwepwczkZ4cASB3nlWP
FindSlqVigXx9pz26F655dqICKmUIrS8trvkzQjkOhXdBDGREZ/rPFif3rpAXh/AAWCN4BuAy+zW
amrSxvP1nIGrTgRnU45dmEscgpOJ7CBFvb/3Fo10AGJMvNMJ3mo8gOf3Gj0XIirlXISib6czkDWk
Wmpm+QOjOeLIub/44PdUZZViH4vc5mmMBoMTGyDUXyGJ+0attzwzMqhd37yBSvdKydxwXvFptxs4
5hLdc25eJIfZiso2a2HI6lHYQfvlwHHuLYjhVRIzmKru2drnCpq5ytCSiIhdA/bGaPJMmT96vCB1
m2+fUixQFUb/g1PIab5dEIyjtAWnVEYVRFSf9C7ILq4D21RHbnjN+WOhl2jVp75d/LcfEB5xqotE
Q6rltElTGDX3ZIBqbMQLjJLLEIyX3uqXv6s1Qy2iypeDs79zIImG1JCD6qAwe3C7UjSX4t4ZsBd3
5QKGqi5OpT4mz4HZLle3YIj34APeX3GSByI9+q+G4obZZivNAKtQSYTcZ218bZjXheJ0NU+x6JwX
mlX2iyXG7CBo2TPKgCo+jMwearFNJDHlFpG5lDJiVL46m/nonb0eiSvDHbV3rpnUnwSyZgeBxb3f
VOjg/xlVW/9T+KKbHRgJABB0Qt34VLer/0oTaj51Q5F8fnxed9dHmA67Pzfjbh55yItunhrOK7q4
yx+GMSOb4Qutughz0aK+5ChVtffm0THyQABVXHlq0ZC7bj6lDZVQLdNCRrnDsApdtyWSkJEzipQF
1Pcc/+1uBnuEaKgIqER+8xWbcQ3QzKpklHlLeyLUGc423JOn2cu8y+MN3XEApHb/0P/R9+Ituv12
caz1Uz02Murp3byuECycu9hi1ijLMsN4ggFHu8aGXr2vrTk+sL3j4mjvqW4YZRiKIptzA7V6NrbB
OvPezV/6IVg+yNbOfn28wJ3DiYQyY8ewMhFrbMshRE1GhXzrHI2ppYgVR3HleW+iXCztQV6yczjB
jNGzVI4N3oFNOBOIPF/qAO/pV3Tnu3xaqUjq1Uvp0O8rmqz/j1ZOxYHRnfXBckAJT/lRgwf39gMu
urZSmhFz5AYyCNOq0COY1vunzJv78PFWqu9x+1gwxs2MONPplF+gVrg15Tp9bAQzk/6cSPFdAwh3
shmU+kwVr4wyCv8HlaVde8A2QeIAPqL6cWtvAXHRzB3xkL04/ktZSPE+LZImC2uZlH+0wVgeGLw/
kCyQ3qxiZyNp3nacej9tZ2msU2R0iKMk7TS8il4OBy/RjhX45hTASBEBwYlxu6w0XXPLbLUx4sAy
1wwM4gV9ourAKe9sHkUb5hiB4nAqtwWjdbL60eBVjabUmi0i6nm6xnOSf9O6UbyuRhcfVAF2lqXm
pBRJBPUp3tnbZdXOXAuaumMU1LZ+bbxJO6fHA/b3d4ywlUYEpOTKzhaqvPpm3gbuOkaD04uPSTfE
L1q3CDzzbFBOHr2PcJl0B19sby8hnyBMgcJJpZa3SxNCG4lXnBFMU+n/AeNvcUoYjnlKFwi3s0ke
cd3c32kyMOqOipqT2YAtVLMPWoa+mnJCB6pEIScV7Utnc2Co3h7BeHe+Gv0VkFTU25jI3KJ+ljEL
1n6oOPLV1L60mWVc85SU5LHn2FkQtxg4mGJ1Zk2bI786mdb5BguScVF8NLNuOGd2jbhgekSpem8J
vAhYa6bpgcnYW59Bsyr1hqwmFvH17oPd686vQVmuZijmNkgPlnU/VKkmev75SlAk44I3ryckW5NA
NE9Go0jrCRbwSmH0V+F7IZwWpFcrXZanMSmX6eoQ00D3swgH3qgq06tTWS5jHrr9iITDsGpOf8qD
of5qdpP/RXO95N2S2tOfBK4BSL0WArSnhRqzFRazaa3R4y90f6+YAqTCAE+GIszYwkQmRhtyKxFD
JBIKNmEqy/prTt8oCUuoSkL41ZnDCuaDi3VPfEBMTnmIsQJ4WTnzm9crwOX2ZdoM0cSM1zcZrxqE
x5OzGudmHJfhKsbZvdhKX/fSzYyeu0ts/VfzusYN1zy1gwMfdn/RYdwmeVQYDujVt1rdMk2KfqbF
AO14L157UuXzkhQoV0358JoLLzl4cPbs0ZQGNkJvnEOrbudPkbONzHtuZAPRV+mYpxJK3HPQMoKb
Ap4MR5SzDh6F+9tOnRstctISPMzdi9pP9FWKmsBSeKIF7NBxBav8KFzes6J8JS1bmu746ttVIQAK
Ths0ZjRVWXCtkcC90JPqDk7s/U1XlESKy5AXm4BkEx1Ma2fUCfKyUWL64kzhrftkx20e6lzCN8ND
lCmCVKia6QRvQQTZApq9CFrif4TFUJwu5++lhxgrMbl8cuM6+c/jy7i3NEgqoF6C5lKRot9uYAPb
GsNMBMaNLf1TBx95FppVDWOZ5RZ/vt2WikQ4flTvqdnc2uq1ZuTAQFS19Hb6yvMXn6k+5e8nbamO
9KV2nAwHgmBVqTYRKWzW1UlZ4QkSsjd91J80GXhhbKZ12IBCem4XR55M8vTz4wWqBdxGrVCZEBzD
Qs3DALL8doGx0cpg0JWPlu0IWlGkX8p8HpWOgP9lgSPsuYkn79Ivk/HbY8vqb95ahrAZYBFIP7q+
mxMqgyRY14LPOLaj3sCvBvEID8Ds//HYzt5xITyGp0sNpUGPd7tCv/C8UczYgWczi0oaiWHR+M17
e27kwWbuOSxYhrDD40pyujFFB2GZtSWG1ozLF2bwyF2aDBaDzO9e3Xyefn+8sp1vRywJS4wK9ywA
hLcrW2UuEItV2WnlGAiFAtEcRdC04bSuxtMyoEecpmMQTtZ6RLK2c1ZV5EXewbVnxZuYD3iGYZZd
TiCRrDlTklYBW4QALGCZg/YbPcIqlF4jr48XvPMpb6xu9tcqkmVdZyoNFtQ/CBQWy6uRJPLUBOMR
ncv+AlX9WTGFcmxu95ZFa62+4NSknoiLtN0FLEtNUWPkDUYzfX71c+NI2kL9pZsroboKcBQrvm1n
C5T04lpCyGHA+5fr8EInXfJLPK9vB2TzpNKKVCEVKcKWibSQsw5vrOCZC5LfhiLzPherF186azSP
+lv/JL3bFVHgo9pNAIUUotrmn55wqAvidaiByLi9X35w0mJ8npLYBjss6l8MKbW/hqUbIrP3+hdo
oOvP1pwP6wnnkH8W05p+MmP3ryS14xMxRv9f2qwUXgtniQI/GY8ajXv3iSE6sjN63qh7bYqgcTLD
S9jwZprpqoil4AIvOnCVNfiiCOLm+pyM1Xqmpa8dPKH3p43qMs5QxxHT9NiettkdnCH3POir9EYs
YevnzSe90pkEplYvPhrr4hvPI5M+yYHh+xtFJUYNL1ENRfphC2CYJgu0yELdd1hc97IObfBKYl+E
6xTHb3aOmFIjfLA400DaMlS7gx67UuKtskWrmN/1pibSutn94Gh124d5b7lvdhdYVCkiuBBwMVve
cV1rOzhbRh7UwZkjIQL3UqKbEQqzM54ee6b7o4MpWqpw94Am5/Bsznk8mpldcXTKwbMvg7nmf+da
5X9ApLc/NxNzfs7ADKiu50fo/Ps3B8v4KPpy1E0om9xathKrbSG8ldHSrPIU5DJ+V5e8cWk8w3BQ
5U335fFSdw2isETXmmIXaNVbgwSt7RIIFSX7XvvqMb0XFnVWn8pOmpdUgAt+bE+9YrcuxIc3lOYV
/QmVvG62NrGN0Y4bPHGJAvqL6Kz5JTCg4FmQe4pgaCq+1OA4rvXUrKG9dj/ebN32VCnd4gfQHNnk
sIlZtCPtQDI/16alnAjqtaFV+nivoBtOOaMdF6bLqveZGIezYbZHgLWdG3rzA7Yv7dxqRjl7QzS0
9O/ojAAfGcrpXe/Ioxmn++eHcIKuFb8XLCuN59svK43cC8qgGiOUrvsIFkiITf3haNx8b0F4Oy4k
RUR4YbcHdp4dt5naMWpduvXxgqNZ4hEReOR+To8/3s5RVU1PuhIEKopd/XZBgv/ZGPY4RnqOTGps
2HlYzfATNkupn1LtkEZqb2lMERIysDKivU1ANlWdbJxGHyMnT6onX8ORpkO9vm8AaR4s7Z6RmtoK
+QacurQAUaLanIsh1+oRXAkFRconOnEX7eswXzTvD7pZwRqi/+tcUFpequtiMuJ/TuHd+eCPKZQd
sRhhFwIoYYxnisv1l3yJ3XdNQvh/4IL3jhQFA7rCPKoUxtWO/fT+02yjBFQMI0zGIC07koGwrM36
4BXbKZQQF6LIxYg/IEBq07dm5OQnQWuYfOi66S9dX6NHp1HDbboMMd6qQgnObMYL8jiSK6v7Jx+e
3BeGtLqDz7Jz4vghxA5U2MgAtk9OuzB4O8JQF9VjEaCqKlYnhLHNPZHLWkwoJt6bsxueN5fdJfwn
Vt32UVOU35oyS+ZIpmJ89vyJCuU0UWZzYu1gbTuOmFEBEOd4CRLFbYNDL2tgeMs8RZVroTjAVNjz
mpVZhKTIEDFMKJgi0Kendk3XyCrFEdZy53JR2ab8hm2Vxm0O/OgyPCtqn/6KSPQXv7D+KBHZ+c/U
Hd6tnUNL/gbskctF7XcLwG5hZKl0EcPZXDXWeRzy5tc1bsUBDcDueoCWU1ZGJ4ke8O2ZddrCTklG
p6iT5fqSrfN8TgthUCbVmoMvtxOdUJyB/IIJF2Dd29Cr9YKqpOcyRY6bll/Hta9eijiwPhtmboZT
gwRVJQwZloP99jIUsG5qJxSiDMB1web+exonCoz5FJVFa0QM2RDitnV2XtLBOogTdp0AUx+KGQYA
Dw7/dkOhMoZjyaHX1w1Be9GNMrmWVVafZZ5+GWon/zg55vDOFEMZTe6ah2Pg19eRZOhgt/d8ANE0
I+VMJ4OO3DgjY/T91q+LOaoXCPHCYu3pMOlGIb+llQ1EOl3gDHv80O3kD+CfmRhmbpJu7pbdxF5M
t1gz2rhBOwh6/JOFAJXrvfoLcjoSpbGTFsMR9djo3jVRH5bWN+yqZMq3+70wPDiazsh+kzaFhSu1
z9ZSZx8fW9m7JgTU6gARgTE7fmvFyyzh2B1qd9aQOOc4nuoQxrr2F2nWRzPlu7vIueEdoVIElOHW
VJAs2YiC1xShaAxnohEzVCvGqT7DAfn3IMvpa6HbRzn/3vp4sMBOcGJ8Hq9bo3ZpOKNb13MEFYfk
UI59Hemja/6ClsWR1MLeAqls65xO1VbYduqKbo3NOV1wOcaU+s+uMwjxuYUw2vlqSfVKJTXkuI45
F0e9oL07Ad6UOgAujddjE1rO62LbA9QKUaNDR58Qu0fN1I+XURjzGRThESfHkb1N2B4bsbSaDHui
GbJIb6f0XLRdfdGXwL8kk3VEIrb3FZlfATvIf9TnvP2KikFoGpd6ijRQa9+Q1kMRe4zt8YwKuDho
ixzZ2hxTSzLwn9MGow0zm+d5cYKXaqEAVi/pESp/1xTVYZrJ8FLRNLxdVjJYLaSQtPytpnS+DuMg
TulU6mepuW+f2qOnC0aDPptKpbeViHwKtLk2OZu11gVXGO38q9nR9w+4HpfHLmXPccGAgxCiQrvR
SbhdFQ+QXznmNEWMTtnGuWI/JzV3cOSV9w4hSQCnHUIm4NYb15Xmgtq67ROV2q74ZGuFSxvByV4a
z0566IPXo/u997mUSCvTj6SsjDjdLsxHFB6KmgSILBHaRXdH+9JW6K7FcjQPCh67phSiAXHWndEQ
erlJZa4xga6+VOcccdBfORgjpQAnOzC197nA49IToSpKwrjZxi72TfR+xRQF8dQ/V6R0XzTtUJtg
d0Ggx12eUdq8W3gSnFyrn0IcFNXMTVwzt0Toyp3GOhR1kx+8aXt+GFzZ/7O1+U6DVVt+5gFZgF+g
uDK85L96mvR/DAWjnJqeelHGMNm/OPU06OBVAFBOmVMFiT+lYkXWDO2Y4aKoaNR/l0bHzFYy+PFB
VLC7j/8M3qpRZgA2t2acosjGaubQM9OcZc9GkdgvfmJzicd4baPHN3nXGJNXCp2hUMebZ6UD1FUn
S0NOMPV2HFqNk74sQ6ctV9vAy4f/whoIAOgoYSVCfvt2aQaUVfqUZ/8AT+pf3HhGDERaL0lxyNa1
ty72zlQZJHRu2yMfG5lnaEzVRW6iU/nxF+8JAZCv6VRrB0DjvdSA3IMUkhQd8vFN+OGubedWgh1s
ULP6pkm4BLzazBXjtThPw6CHldSK0yqLb48309jzjipERpURlhtu3e1uJm6g5eVMlgV/9vrqzgh6
185SX7Nxgtp91JxrUdryY9tM4jcYk+LXzszEeoKlOz/Xad1f3SyxvuvxWLrvCjet/h6tafnv4x+5
+x1USwAfDjnI9jDDO95kRsD7F+iz8yVLZ/C0hZb8FUzZkVbJ3nbQlAFWAURStSBut8OpGEVtPR6l
Kg4gpcU/XNx+gdXfBOyAcNfRGPXe0hSWhUgXKAIg01t7Q2UInhLJ054v8IdVbvbNVtzn9eD/mySQ
GUJ6Zir3hHzx1hRXN6U3ydLcNkOBAc2n7hss2pN7Eg3qIae3fzP1VPgQADHQtU2/kprhjm4xOFdO
4kdD0CdRZQroA0t4Dh6b2vtm4N5U3gVMBYTp7cKmyUsTe6Y4PKmOfWKiVS0reyGTTnIEtIOp+P7Y
4N5Ho6BJ1QCAFgnDxt9Ndjv4lshG+Mps7TkpTEigqylduaRDfPBI7T27kM3Ba0DhQKUmt4sjmffq
xcZWPdnT5zx3By0iHZy8g++1Y0e1WBkWY2iRVtTmXfLMfqlKCGojZ7bSZ6dc2nMRt+Xvj3du1wog
AHA35Fl3rVVmeMoJgeERRsC+ry9TnZrPiTDn4Pr/Z2dz1qnggEXkCYzAYslw8WUDVisVBwXPe50I
Wv4Qn/1zxungbvMN5BHFZCD4GjWmlS4vblFLI6ybArc0tUX+mz6I+se81N34ZNWFQTIypszX28BI
fiBjZVpnfXH6Z0NPtDQqaTKPYSUKD/dmesP3rjIMLdStVHwZRFWYUdxUFBc6AwrTX6Yur5QbXKwp
nOLKWk8jk7M5ZYbMfvZ7UolzV+frr91SdPFBKLhz4dSAH7wwJCRUzTYlntnpGZSckOyNK1hx/VIs
X7o68Z/0ORCh1Rv95e1fk3CQc/MPgHzbQMjjyg4aGCCi3omDT4vV2c+gLqyjuH0nHqQyxygtkTT1
sG3hwezbMpsa9dJ3HZNnJjB/gjU9QopjuGgNgcxAVnRwUnd8iRqjoO1M/ZH0bvMArPQTV2tgL3VI
PJ7mTOaf+6Y0QgYC7IPPtnf5FHEl7R4oEAhCb13JWFBUQex64LTmDvWvMv9m0Q0+CGX2rKgWgCLi
VON76vD8FOA2mjmZWlLRqmt17TegpHMWzhTHo8dnYq/OqKIWGvaKvZs39NaOEwy53Zv+AOe0GPXI
9WXycSoQLz9VlXD/bPuZ4Ze265P5/dxVwxc02pc/MtfVjLNt5MibPP49e8smeqOqg7YRgwebO2HI
rl7jlK5dbGdLuCaG+dSPpv72ooML+RtALTVIwUDc7aLbWZd6vCKC7lMM+x2BoeoJPtlchjEyogdx
9t51UN+R9IGqGKPEt7ZymeRFb2l9ZPSaZ7w3E88DuDhlWn2y4bHNPweZ5hchTH/yj8d7qf7mTa+Z
uWXF1UEzhXdiE5MufdH1BkK2UeroCIssQ4HMDpo8H4wgcU+MoS8HH2/vEtICZaLWox3KbPztUlNH
821Nm4ggCjMPNU/z4FGGyL9xzebg3O6ujdhSTetTiNsyLBTIWtv57AxRPdjDszcX7il20uk6uc34
7CjC48d7ubs0QLvQvoEVoMtxu7SOgjBBLf7F7qf4Na01C9WcwHixUuOov7G3NFrKSv+c+hEAmltT
E8REwwRNQORJO31ayAlPaeOJi9fHw3807B+ELLsuAIQW5N4Efwzxqh/0k6sh8JuhNGXkoaS/cyqn
0Q/CQcrXRlZrEs5lL79Wq7386XgI84XWKLMrDdrkk2vl1dFt2dvnn3/L5mZSn+vthDp8NLE3kOEz
qglDsAP/SZr8iycDfwfA5R+ihC30I02tqXUnpmagaBsRAasMYJtZf2k7aZ8fn549rwb5r7qESvFr
+9Ib+pzBikYGnC5afspNc35H6VX/7bGVvS46+GjFvkBBRQGhNh/St7teahLn2dWee85mY7lYwm8j
YP4MF7v+/M6xsvpdWgHI61tnwcPGoxwuXT56zC5QarkC8a5/rWLHeR7Img+i8H9A7luXBD4WYDAs
n5zxzTNtwpZYQSs2MkLWDX/Xa+a9t/VlkdeKe3xtmh4x5DL3+ulqmnn3KzD84LfUtvILorvZD9FY
RnlyFr9voq6Zq4OvtHf2aF2SRBp8JFLJ2+2rGviBDCrfIFA7T5zaOfafgGY633vGag/8yd4lV4QA
pAm8dMAjb2112QjPg1zGSEyz/JIjSHKq/DhGDkxbw1YI+9Pjs7GzNqaZAA3DP8Dc290d51ldCdeo
3k5dUp+HVnK1nYwQLjIs6ecHPkWlOZvvDDE009z4FHq021FTGzrXefIZNcpi3w7dEe70yp69cG6b
6j2gXvMicv13U879QS6xu07F4EbRnfd9i8fx+prx0ILpI2qSc2SbWXb1c4D1+uQfMSz8E4vcLRKw
Ia+rEpzYtoP/j7Pz6o0bSdv2LyLAHE5JdivLli3L9pwQnrFdZDEVQzH9+vfiHHzfqNVQwwvsLgYY
r6uLlZ5whwZi0upYHae6cYrrbtV23ARKx5HExNgYwyCxsmF+Egb3iTEXOAs46x/bNjEy/UpIvWi7
Qbg6vbszUE75SJ9L68hCYsz/ofXQHAYELi7s2PPTJT0DnbGbTpw67Aah7IDcU3KdNsv44DXC+wTD
K7yNZsxRzLwv421bg7RGKD4OnDU4hDK79DycCaYIo/7fbzgFtYawM8g9EItX9tB/W0wa0D6WIp9R
M2hu56WIngZZl38e8BOI0ojm2JDUnJ7VIYtyo66BikzDNMfoadh3GVSmC6OcuRF23gLtKQoHu0XL
6xtBIME6Vj6jWHg2PItctjLp3DF43ObVPGQ5VZkLK3rmVYLZu7dQqWPtvf3XI5pmMehsMPmYbr5u
cR31ZhvbeeT++vO757/jnAQ0EALzDowCxUBPqeO81NmhU6Bs5nruLmh8nZ2SDaIHqxIywdMIVOVb
NW2BZqm6dj5YaO8d3a64VN08twtRV0U7hq2IhchJMcl30KZUkqXSLnG9sLM92HWXg177Ls25aq/r
1b/EtDp3sxHnUqCDJY3ow8mgod+ixan/rd62za25Ilc9eliNYZGQX7i9z27FvUgAtHl3Yj95pa0N
iMQ40qPyW5TOG4ySrXgLud4Ax1WpaIbh8/+wQ3YBIgeyCWj+k504h6hEi4X4yOkc6OVyo1NqBOKL
P1Tl1f8yFLEYGQoo41O+lbVuobHu/TdrKEtYvWubdqEMD0HrXKJln1sxDKrQUee/lKX3R/I/cbXb
oxNvGftl1bXdi+428ReGHd793FjZ8/uzOrfv99B9Z4AjP3L63pK0j4Ge99aRKcNnCNLVi4EywYV9
cXZClLxIY5F+I0l/PaHRNOCRjDx4VOyMI94dXTyXvbqeG/PSa3NuC0IdAaiMkgPqjCc7QuBBslgh
77iqtDiipG5cV70snzdH90dEuLILF8e5Iw0kgEntCjV8xtdT6yGaC7wISAbcpUuVNqMPuViWOKTE
cShyJ8eQd8v+fn/Vzn1P1sv9l/FEwHJyznxpKLXggJLikxY+Q+Kf8f7W6i6b0Ut/f6hzAdl/hjrN
QEiWy65UlFjNMK+XY5EXxmPVBoaKfVwzk2D06oclaIBCct1F6fuDn1tM3k2ESokdKI+f7JtNycJV
BkWd3RnogfTyQ+X1Zmra6/ZQ2Pkli/VzhwEAF0SCvbQDhP31Wtq4IaL5OoP8dk2YQK63HI3B/HPR
JjzUSOV24hg35Wn0N2YTUftsjKkWuXVjhQrLmvKiaNO5fcl+3IXnqDsAG3s9lzxDoQlnL/blplfw
OOt6wKK6icfes49O6eDZkSM8/f56nf2AgNToigBxAiD7etDSrm0pBmqCwPTKKzViMgHr41Ij7dwo
XMFse+qPIDxOdkWGvIfjFxVNjKVWQAZwj1nHrD68P5dzZ4xwFUUSAOakxfve/M8lvGwQbL2JjS9R
4PxayGaJ4e2sIg5K/38JqHYOGjRQXhbrDQgWaf1K+xQvAhV6R+m1NeSZ8BKx69xpIhblZnTgKBOA
vJ7Rbtguc23CATLGER11dw8EvPpK1WV9EwStuHB6z9WHiAJAx+zABMY8ecdo3ZmALKBH4ooMHrPY
oqvKKPx719jyw5yB1Hc25R27TRrxWPoNXnRudrXZ6yWb+HMzp6u8m3cgAEe76PXMx3ma7SqYyetc
T/903EomNbAWvM0wmbCEdL//+d5BrWz3CcHAGOD/6/HMVWVZ7U+MV7XGAwF4mWRdWHwKJRyA94c6
dxjogu4wCeQR3lqlF9kaRjPUtXzpo6OIhvLLjEnq/xD8IDFFlIUsIIHkyYSsqsoda4HtpDLbiBtL
inQ1QqJXI/of6Gqwb6CrsXN2aZOTO6Tt5xyUHepd0h+zWHpZi5l7Nj1X67xeaJWcuSPpF9AjB6KD
SOdphX0oB0ph0S4Ulnv+0ZFDE6+Vmo9ooPVQF4IwoQV7SYTw3KDIHZI+ocm/mw683htTposqtMYZ
ZQVD/mXL0Llu+0knYSmMv31rG66iTDt/jrKnfQeikC42Wf9px1wBc5jRwp7TyShgaiGhlbRSqYQ0
7scf7kcKRTu5cWfjuDsV7/X0/AlD9KLIqbPl1ZCsA4iAlu7qp/dHeXOg91F42lg1MEi0fV6Pkpdd
Q62+YpRJz7c+EJrHBheQI5Hhp3wy/li+fB8OqQXY5WwWcrfXw4nKmftJFSpt8zC8Mkzdp8bkSoxX
Lefq/Zm9eXYgzBAXoC/F7cGDcBqDrPQqs3ZUaRct+taN6i0dVlnfIaR1KSrf/6pXZSiGIvCnJYnm
7m4T83pW5ijqoBaqA88w7zYRyouD3i+RcjWi6wwob4wuS3ejqHLHc7T8sUzfPjwJIfqmkMUoLr4e
vka5qy0GUD41WkYHqmTdJ1Xv3FHisLRvOtpc/XopQjn3eS3aojtQn3fgdM7K7HEMq0WX7lZGyQDX
/Nga2HY6RSaOf76S1GfJRRiNjuHJo+NvvLeD56g02ILtapA2F4tPpK76YL3wCLy5U/iURA7ISFId
3/12Xn/K3ZrKB8WhUjMSZk8RLRu+2zRDl1go13hqndF7gn+Rf3l/hm/enn3Yf4EBewoJBPb1sB0/
pZ+FpdLFahEiWHnwCtGO/8N33KdlQ9FGj+b0rM/eIsh72SfNNDZXjmfYaViEVjzOIjr8DxPa0QBc
YZRHT/1qxRoYkZsxIdsM1Cen5pBSSvMREnp/nHO7kGITYE1eOiTRT66veaTMnVeuQrurqA9hJ38v
OgKBMkWXGkjnRtpZeOjxMSHq+K+XCAnhyKBG0qa8LOF1CDol7mRk3k/SU3/6xrAbaFSxRiAcdnTo
66EEb54xB5RFPFXMcTvN5lW4LTykg1vdvP/9zlz/9EAgtLMpIMOc8inZAsWEPnmTitbXXTyslSkf
bAK8mxK94SJRQai+//mQNAaAdlEefNuNx/vNKZgg9qbDXBwKLJRiOSxbbOGLfdWE4aWW+Lkj/d/x
TsKEpcpYzAnnT09bPNZqNBK52OtNqDMHPYY8v1JdeUnDaN8Npy8CdQw2v8WL98aBpOG59gaza1Lb
aJoDBXEzqSin3C1L6O8C23U8V2ZAlBmKxFl8+8LxeztnWKO7PQgJJFT34GTOQeH1vuq5xhqUxG4q
sTnpPMLwmEQ1fjbLubsJbM7L+wv79oTsVFWKDCTJsOZOxe0iG5xKN6HCwP86dCIa43Yhk4htZCD+
+CZjy/IfChpoKDHc6xOiW+IzNjRt1WrxXoZpWePFy+rPdR+oCyfkXxH710uJ0CdMEhp34CpgHb8e
S3p+ZWzMDPzlNhZYSQyhjBujLb9XS9PC/8MIOOmGWoyJXqzhAXA5L24J0czmwRLFdz8rUU4IXYCw
F26/t88GaTWxIbcFRJfw9PTipd7VpevzGQxHfpaU5xITK5Uv76/r2zuCXhNwCISrKRIgGfX6A+AH
OVZ5SHQjTRtKeGF4sQim6FmX6ps9j+GF/uG5STEgmTq1AkDS+zb7T7lgW/3e7ahxpqE/uscetnf3
wcxD/5J24blp7XRZmJ0olbypby6T22xsnA6qcYeu2JhXZQyqVMQNEN/HQRuXavr/RpynO4k0Hg1u
4EBs3ZNdi2qTSdGNXRvKXNwsYmkfI/LB59GAZoMno3KfgzWDKYhC1vCQ6Uh/L/1oSLMyar/KJvTv
hlGEd+bUkMo5UTffqC53McmV4lOlrIK+VXcRdrNv7zc/Gl/cvSqLhMMpzSPIyJUdt+gh245NEBtR
aT51m13dOnhqPkbBaN433up8Wy0jupBVnlshcAo7Bo3AD/XW1zthRVVrCSeHsHp0f+tFRI/R1jWH
InRfekC+l8qJ54YDXATHllbjjlJ+PZzTFFFm9sWQrhgQ/WwMb7nWmFug8+CEsa7dS1WdM/flv1Jl
AZclAcxpLb9ofLcZJ6NHhMOeHvOxt2LKpu6NCudLWsJn3gOG2jM8on/yrpMzZbr5aJZ44IA77aft
GHZaHRqT/OBWdBzgyhnCdBBFcaGk/7ZuhZoX/hm8RGiYUTE6uTv7FkfZvoQAsGGYiuKVHEC0W9nc
x7IS2ZfcUOun1tRtKucs67C1jIblznPWUMW9K6pL0ulvX2V+DmrRe3N3fyBO6p3NkFXh0Np9as5a
f5PaRTU9rJf73przo6TL9j0PlrY6tvZcfFqbUh/fv0nPnCXeKm5Qk4orbbZ9B/7naouGLYNvPQxp
L9bym8JYIw7yIr/pAkMkYSG351Xp+Vq1waXmw5m9BioXiOm+FjzRJwkGvEHPGhc9pCo0grTzZ/HR
NkV+B3ihenp/kmeHouNGP3svVp5ieEYI0bRQWgRfGqyK6024sQa6l9QF0O73hzpzYin77Ooy4V4d
Pe2SttqCmo/oRqpNfGeuNqOfR55mD3inNa71YbDzS2nvmZP0nyFBUL1ewlA62C4h5YlFckCjtAcg
eGvZjfVbeL6RzArxCM+Vy6f3J3rum/7/iQJOeD1qF/irNIysT0W4banwe5pE47rde6Vz6ao4+033
A0sT+F+tq9dDeVikFALlzbSvova6iHR1v03KwId6LYwky+esuBDFnDsV2IhQ3CYv5YI6mZzKfWVu
BYqlua2LOGub9iaail+FXfQfoT+vt8HgRY8oIFxi9pyJNKheACVF/gMusnMSJaNvMAxO0fdppkv/
yizrPkFP688TRxhpFGV2cNDeWj+5e9eu1o5P5p0KU/1om2p7cCwrg6q5joc/3iV49dE6pehlg+87
mc8wqHYTE5mVn+EniRBfl84zzhBo3F5CAZ25SYmFmBa9PejIpz18d7VsqBMWB8Bx9JAsluzueg31
Dy0gY7gNEc96yae5uW3cpryXGpjd+3N9i4XaW1aMT82LJJkb4PU+3cJgCpp/sQoaghRUup/TRGGv
M1r3qneo3Vi5Hx4EYVHcjH50Rex+ybbwzFGBSkkWS2zCb3ijJCbNdRkLjNrdeq6OvnTnD3MXgU9e
DkUdVdfvz/jMbv23kAnRnKMCQvL1hBE/H5as5M5BuCK/q1o//zLpobgwypnDyCiQtEjhPHLvk4ei
0lYeEIkwJwyDv09m6ceRU3cPUaDUXYnNwSdCGUUwuF26eM5tKSI9uOZcBqhdnUZ7S7jmc29SFxCW
d533KkwbSWtJFHK+HorBoMdm2emyOe0xCJfq5f3Pe24xoRnT3Nr7a9Q0X39eW5ZVplzKBNJyNq6c
4FtHnHxEtva3aeT2hTvvzIW+k92578AuEt2eLCbIHjdvCi6FjW2zxO3QDLd2UxaPG42AC0fl7ZLS
hWcUOjA20dgpMbYNo15OHQps0ZytT7nvZUmNcUYMis+7QqhdpaLIsEnN+CHvf9O3cGhiacBL1EAQ
CgKGerKmXSYGnQs1pIEnsPUrc6842NrouWhx/a5ic7Xd62CbvUMV9mF4WIOhOg7kN+WxbHM3Nseu
l7HUZWDHi5MP6eTO448LP3L/1q8zHNC/lCuwPaeISIz0euVDX8i2mFEN7Rex3tnb/hLpso31uDSI
X4Xj/eZ/osWfRpAz89hcfO+6cPpLBNq3kQU/AwIQu48SAd2R1z8DWQlfCaGRvmod/2Y0pu9iwLhr
ndzqaKF5epDZdql8+nbTQ9Pe6SK7NhVMnP3f/ycgFZvdFiIboDjhPyMPxrZMVlwhnWlegVxHBDIa
+1Vevf/B3+59AmCXth0wHzppp2kdILPAqTSJt8ZvJKEZKZJl8rMPg6y8C7WEt5YBfkDOSnKxy3vT
HDlZW71yJKIaGarMGF18i7qs3uIhcyI7tlQ+344FEuRXuEF2ZNQz2Jhkavzl7603JucQORJhF3Pz
wodQ932dGOAav892jw+FEa7hix/MfpBuUZcd8BsWYzw05vChnarwUq74dqFYII+vhpLE3u48edqB
+7ZZJdmZWpIVuQybAJUyfos2r+BLTvXzH68ReQpxBHWvXevw5DbELJm/Pij7NJCu8NHBVNHThtTh
c+/NfLsLg729oUCykSbS2+H25R9eb0NVSumtfYCxeWW23UNpO5n3fS5nLOvR0KjDR6Aw3hwbWPCO
qVEZmE16tZbZMaCZLo/VvEtTr32lvtr0FYe4bX07j0OzzR9EXVA511OeUUsxtkdH1xOGC5GKvnQK
GndMaQ3bhWwOg4+AHvPnTW/Kjs0AyfljJr38Q5CF+n4ODVOkbUtQFHdV3m9pWTlBkwArHNoD0CMP
w+IMwF8yG9rzMCzH6e96gv+1Joua1+K45Y1UsYBBK27rstJOXLbIlSdRtZgwwxCEi+6wdBESf+xC
TsfR6EJ9NxHm5d96QKB4FdijsA9dH6F56wgz++gspaWukSnDBqOxqj6gTuaHf20KFaQ/zrRARlCG
AYJNAYu+xOsVAnVq57ZPPVsERRQLrNgTbxI1sslRdKjWPPjjUBYKEgrC/6IkdhrD6/HwSPGtAcx3
ulF7/Da4nTqMKC99bGa05N/ffW+PFlkq2SpCSmQB5Mavh0L5X3TQPLvUnrv6Kgut/C5YLZBXQbne
wUC5lIr/2/t6/d7Q4GNXcfvtz81p3ccZVwdAFLDeNfMwMF3tfvtqS13oq5L/w33jONnfAwq8IiWM
zcTHam3dOmkp2mxJ4GdR9qUNl/kL73XRxiVd4ezO7XvrZ6u6vot5YbqvenTlx2JpqaPkhdjCR6Se
Sfm7Scw3tSHRjyPlspekL/3OjEe7iHJk7SLvJRgc8c3DWvu5s/omiz2/9tShFtUi4g3CzEuf17pN
QMqofxpMSj+bsjG+jxOwOUQl5vAlH5C6iftCDDd0dKstLRrdPwlpmL8AoCPcraJMbnGwNkTt+2p8
tbWrX1B+82+robR/rRMmJanvbsXfBHm9OlgLti6xqnDr/bDlYU3DRHbBUz5VwwuuRBuldSMb6kQN
cMvv6tIKv2zQ7MRjM+SmF9fsU/V50/mcfwwyxx1ROBjkVqW2MBvvY1ajHJ5ExF4cPAQDbqswWl6c
MffGxHC66ZvR18UASasvVupCfocIJ/pBlLFwpyxTDcKspr6RlU9VuTtNu1amH2eEmsxYN8jXxdZE
/fTYUqV41oYkh21wChkTP3NXGWuoQHebjtr5o1424yAE3bEL+/v0ud2l0gln6Z5zdmFunOzvmWMG
RBgk2OL36tYao+oeuogMkn7lX1wY7DRJ2QcLeG+JYKDDgJd8fZjGERLFqj0Lz1OzSpZKB8cw05eQ
P2/qinuzY7fq42XaS3me83oY2vJuB53PTCzZ5MahCcVyR80pO3iCezfu7Wj5nAlP3/lTNyCaW4Xu
HFehacjEaqzuEtwVxY89kv3voeYX7d95B2Xv2uCngE0kBO1iWQMcJxpiu+dAV8ZEe8+LevTJ/cL7
Ogtsbd3B3bmAVoeOgpi9ZrtGSkWicdp0ywjEwDaweFdjr14W3N4dQFRzDrhCNHOe2lFfBvGgdC+v
M4waqHGp0bQTgCZj9qQ8WTqHdrDrPM6WIrMOZe3jszGMtThYeaY/9tMg+NNVvl85UTXE4Ry24gh6
cZsSHCTXJtbeFPyezaJrriJnKqqDNCLriZsiaA7VuEQfentY/qoz4e4MucwrrrpWjN+8QqmPoe6i
H5NrcMTzbOCjz8IfliT3W/dHpyaQnkU36MesglMfi8Gx9HM/ldtzZivje9kK/zFAVcyEqdaLObE8
gWppV6vy3ogidOjKqsES3O3s9k7m+TLdu6YOv7V956540PT1zZBvg0jKLe/Mo9mHy3d6gePN2i8S
oEiZWc/aDUcvNnSL1mMp2g/0lVqZLmLDEa4LwzJD0yJsnUTYgXyAEM7uor+2PpdKBrdYBhDeoStN
f6VuMx3G2CRR0R7RztZX5FdIcJbVut2Jqm7AkWOBkgSI7vzFeeAX2oAEbrWpPQGhtsZoSFVGOx87
4a6Q1cJFfkaYybPSqfQ6ErMcp8a4D/pSpdlU5x9FQ9TySYdd/1cuTVSgBSaEX2j6NWG8ZPb8vUFr
0kCWZml+muaw+dct4sVbUhp1+G0pRG8Q8QyiTIBFeN8o266fp2oMH/MQ69dkNcbon40f/3npFZYN
iHD438fWknViGm70xVzQAzgMfp6pdG02KwBOlNno9BaOwsdgFtmYrEEmPmirye1kGaEWxZgVCwlW
x1mKuPbXaHhp63D4ORmVuR6AyatHcGc0JJzC8u7rrbPLNNJd7cR9B/sXtKJhGmk0tPLY1waCUT1q
EM6RdmPwsxmr9ReZfMBf3dnaGW+q0FtlslWW/k1m0fSHPFy2Lx5UlvVL4AhcS/FfN4akaPrZuJ/X
3uuSIA+lTKci8J8QcCk+axiS3p1X8vVikuidS9cPBTqkjV/UV5wj8al3ptCr4qbfRsmbOE73nqvr
6NYTbjsnU7H4y2En4OXxPMqqOTQd7Y8kb9bJuWmGpfmGA+6wxF0QGFe5HHEOQKgm/7tYmuyxncOu
wuxImd+8xh6DuHYc8aRnDJZhQNhuyoEgNzSQLPnoGl5lJ36+Or+mvgrG2NXQd+IFuZZHOw97tmg5
VZ8FXGT7CqWp6q6cstC7D6wMtKRYXWXe4I3heomUZeHJWDRBYycerrL3e1vxr9pYbM7rUspPTbbX
2JZyW54zPNMykL7CV3GdlfOURAt4rMWxVUccYrlY4rQQzR79GXT3dTYV6gPcfP+Hauagx3MNA5dk
96fqj4jZ6Cl2ejbVrSud8qMwXEFY7mgVfB1KYV/Vc0ES5YnaSfLCF/qDzuyqeLLx9O2SQfZthTYt
Xd2Y1MgKU2Oclk+BY/dhigRNOKLpqpbPAS2IJhmdPAOsI8KqpcnqM7C1yKI6Gn2Tu4kMs3y7G9y5
r27rzZX/GBm5600lRbsesPjJzWMXImCagG4OojTjk21xuCwoLmI8MX/C8nRn87pF+YgyOQgTG1Gb
7hYaqq+KK5mpNo9bsUX1wyR88ZueRRAcQPevztFw9eBdBdVq/lhmWr4xmiazl/ZW6fwk7SYWalfp
XG3osvvJrmT4EU2SOks6lY1gdYI5APdty4pyo+uN5q1htJHgKG7OnMgN7s6DzbZDsBxM5ieV28GH
KbDcv0QRzcX1ptTsf4QirKtj10Z5fWyqznxaS29bd/HK5kMw56wJfkA59ihFtbGt7UrdSNurf5i7
wEyCKal+cqc6zK8wsG2W23VaGh0bbW29bHU/cjXbS347ofHp0bWw228U7twJdalmfilX1M3jeQvG
Eds3vKHn3uG4tBBTumPtluHT1FtYcS3WGHgp6OItPFQawE5cFd7C4EMT/u4X7fXAEbrmhWNpTjFO
L0Z1M9uZ+Y90t07dbrq2nnDTcPRBDq1/WyKxp65UVQ0hH6ntP2W+T/Ro9ra/Pc29FHcGISqRRcay
iAEx7ZtAqOrZKAxz4EEc6h/FMrV2rDpl/g3ptrDjLFvHhz5jm6fzgsDXLapWQwsdwPWKo5dH0bW/
TBssJgxq+3gA+ZMd83mcokT1hMi6gVSSgpfr3bso70c05aVaOpBfXbnXyKL1r27aQeKRNY5f3XYd
P1S5tfJW9j0Cj6XOTHXbWooXE2+x4jtRpovXvBW1bRJMoJhv52LKi8TFAlwRHVjGLWGqB7eKXb9V
V5jutTgjdoV2sRNdWyTmPalcXJ9H56XvO+7CYtPFT/C8wo6Nzq3ETaeL1Y5bZ6qaj1k3ZPlNu012
9yBDRE6+bITexX1LWyWPabFsEV6XjdzxMLn1odysOop9p870YeVYT4mYrMohMxhDyL3VtvaxP610
gPRstwcgattAtWMY1utdkiZPq6CtX8xKyiwuu1Z9GIwy+KHdmj8mfeGhCLT06wcloUwkQnBTHVUR
ySgGYyC/FoZUT4qu5HiYSitYjgiqzvZxG8tRJjxOGar3gYJB0vqzLRNS8f5YKbFShBB2bsZTuLA7
+sGbH5TVbRPAnsWa7y1rIVPcOSlu4qku+4RPN7VzS6jsk2FYukkEIJsfi5CRAzXWzBCCVybLtJp9
/2h1rRlczUVf9LfKg1HxtSgKIrlAau/rIE1jTLCzDL6FG9WP1PYqWceBjQDmrrIlHhB7z8KYSrKe
H7zc1UG88bcCHWypX0SjbVTx0toOhQ9RGO6a6jakBR8qU5K8Y9jJO9oz80TU9vIh0KvE6Csz/Y8k
VuHNYOvZSBpG+4lhqUD3WCDRMTiVUx1daXMSWf5xvVJbFGDBLD3vh0kNPYoz1Wf/gDGoBTFtaeaf
g1INzkH5jvoqraCqY+lO1n3kTxtrU1vOS06VAZEzozSuUSYywlTbk+tccaF398GunhB3q2X+omrg
YUu5aOKBOczSbqmInUwny7PrJZwLM5Gdl/eJ8mZPpmhZWD/hLhj7kgiL/Ws5ZVpmTqiPyOc2n5zW
E3iHrvaqQNUU3RbbcNn/givL41EOLtBpq8IDgaeiafOkFTKc7xxuKXkXTnJpOdADYBSE9ILbrQam
Ha9z12dHzmXfJbU/bg9uM9hZGmpRrXFB54XHNXB7qhsAz+akmrTKrzQEZg1Do6N1Dk4C/2Chw+m6
sA0rOFptY3/1GgrCV2j/cBK6xTSfyJGK8hBYTRjd5yVWjLGZVfND5XhleVNZvFixcgo0aDP6J5/N
obfGQ6438wdWa715zITd91eymruvgbnQVCKREB+9mWwq6XLk4GIvmhWGqsNK82A0cVkSfhPeEl47
0NQpmtZXVK8MP+3onZpItjsc4Cbn0TnSuTHy2N8l23D3wSubjK71sVTs7CF2STwoWeGKABDEg56S
4LAxPGeRx/cZUBv6NgjEftih+YpwhM5DosrG+6sc7LFLKiyCuJHY27zn1FDu+6VT3DPmAHjLpm1l
UKoIujUu7XF4aJaqnOKuDjawe7CZkXnr2byJv1Wec3QFZYQ48yLg5Kw9lC5GFlOsZqX/HmThN9w/
dfQifR1ahJG9S/sb0xxfXmX+DBCQHo8KicWw4YxLMM9fiJ5dojXXn8K4m4Xzj2qQEYttzKOGY2h0
Sj6HzRLR20AYLYg9b1omuH2KIn8dBdVBB045HFowh14MSh1qSe2RchLAR7iQ9JtRD1cV6iS3m7NI
poH0lHVVe2XtJg5MlC3enKbcEjiLi5U4jZ4+els+gzcFfvGrE8KvSAuK4L5vOxdnsiZsAt5B1Kk+
Ztzl37U38oxI9uUWl5u/3XM9EFs7bU98grOv/asp8+ypr5vu27DVRn3vlNNqIDLnLYc5d5Cy2eks
WSKjoPxiTuvaJVM22z79pTC6k2L1nlgRy0l6coEjhAw7wFFlWl6EXIG9lEDarMSdMkcmiyeCO3sp
QI1DyFEP3rzywvdF2BSw3OiRptnsuxURlzJS2Rt6TaKh93/73uZFd54a85cc+xFWX0/LN408ByZ4
o9H/bN2I2pY1ucGN1bqTnYSD43xcHGttKPt11f1SmgMgzzJXz24riDUnIVnmecQ5KfE7vOfj3rHr
MWkWld3ZHXp0yQz11EmLJa+rZBJd/nlCTbgDB9uDgCmiQud3KtdzltqFP7cxxc0RscHF2w7TkLvt
LQrz3q88KNwyLUZFTu5bs0CnF4pYmw6FP85xX0bGl62x+zbxqBq2V3aNC41v6zqMvcaHYMufoDRW
m6QDw1S3Ot6CaaGD5kSqSNme7t+8f9mP3JBoM/aL0tiGc6nXmLxn40+vG7X9ENRbNRycaPR/LfRL
MAzdVEU6TXQaD6UsZDpHkrJbiS2Q4u2u+SObgyfZT8vY7H90J9jGppS7ZAEEgYFeSbH+WrMivxVy
9BXCJejDJBOFsa+94QK7xAW+5qCZjcHFOGj3C1KR4e/AWj3cLawxzFM5LUNwP9fu+NRoP/+Obptf
pcVkDmVM9XbYbjeM9n7hCDDehIRdEYajZvWPZZbmzCNcUFjQfag/22ouxPVoAru8DjNn5gCaS/O7
nu1ZHkqis5JqaON8W5pq+qED2RoJRiemohJTR1RiqrlfrncWnIo9haNV7E3u1CU61MGT0Xu0StCN
dgHIZuja8Xxn7X1FcMXl0vb2FRQXgJ5NJ5wgRpOo+F1hLJDvbybq3A3Q9J8j3kZ/aznkJblU2VQp
GCpdktNI3iK2P+Zzy7ynPfmST11KaFZJiou6e5yDzGU1cMGjMBRMNj0FPvl8NLvJ+2aqiU6BH8lp
jJ2iDVp6qpgQHvrF9H53vk9SMRV78xM1BpJvWQB3Zn/xu+tmmF9gpYgiEURRn41FGSPRwWJcd3Rp
whhGXM/jPGkZGyVyFrGTzVjZDsT5L13dOVi2L5P+aTSie6y6QvxTl232dfk/zs5jSW4lS9OvUnb3
qIEWY129AAIRkVqQSbWBUUILBxzC8fTz4XZNDzMyLWPYZrWoa0nSE4D78SN+ofL8y0jKTMMaLegn
YSDaHCVNuj4pvMt5PluD41rZvgqtdE3TyKxw9fYo0PLQyFPzplcUOtBQIXTGajHSw4TV8mOvWvmo
/Jyey9ANRUlFLbgWe7rQ407LuCEi9L27976Hs2pop+3yQLymkVAs2vy10+z2l+jmtoPLlHt9NK12
2YQrKn4PyHpZ75IxKS8oCcZfziqtx4wT9HPpWnB8Ff2Tlrpfp38bZJYLd0jo7hwmKOn6oU4hip+9
rfwnQXk4hRk9h6+GMbTZDnyLV8Sic8nBUT0eGK84a39PM0dVJNiymCImM03/4FCH5pdWsMIZKMza
+txnbnM/mub0NSi7croWqvJnhpSz54S6cNPuOu8zv4mpwVEvXoK53eWDCNqLkvnBj5x+/1WAEWRz
ibak94Bi2aY1x+yxi2y1GnoMNbC79qUm35eztn5Ha7J5Dx/XK/dN09A6Hpnk3njD2qYYN7moBoPf
KodwGBvnY10vY0LYxFg9nJU73amgou9v2FrTH4m/3V7adaaFrpkQwRcuMYZjeqvpUU2gflgN7mqI
zpKuJHg8B4Un3WhpkRZp82i4/agu6WvY71byZOZ9EyVzDLBU5GFK832l11gtF1NNtzSqcn1gz/Qa
Dfy6xvQuLHrVGFHma0EVK2ktddSPFeJnJiC7u6q3hDqmQVD6tzbDw1/I2axPLVJtIwdwy6EzVfoX
aVLPBXmaLuYHjgBtIZxyxtshLZoeGWp3rqMqQCI3KsveenLslrmFxCZim7xojXEtMkteZrQwknDu
Ye8eVJ+uIk7yxqsopo2Fcee8dt9nteRPQHVbsUOKLy12SeZgIjD0o002wBj9VzLPy7US0/qjKgmk
N3przBxLqODyQP47XTpraw5HJSrt6Co9HRkJuWOyr+cgaA4DScvXYFmoYq1uNfddYol6V9uieMAz
Vruzvc5+NzBFzcNRuN4DBOb6s8hnLY+b0nO6cNBM/slF4UEeuc7UUBTOdkITYFHcFz0VoxNZRO9y
l8lkQyAPcvORbJT8QiZbfMxGn9vQS7Qu5dD7TLDyvhiPdEXWEdarxakoy4I6y1N6hwyj3qCXUQqy
g8DJvyfW5AyhnMBnxWJa0opZjDnUIRT2dgmhbZhP5CTuo10t3hCNlb9cpm1nBGHnOdpFNSlpX80u
SPpprMf8WCkze6pXWkjXGTqPYp96sstJ8CfqEtvqnM8r1UoWO7S4uRMKWlVH6flJECmG/k+oAznF
Hj5a6+zGSolsz/g2fQAwVWGpYtCW6lojOICoHz87YvFu+kUrGa+Vpn4B5r9omS31HISyDsprg0mW
DM2pzO810+BC78dpKOJGNsnXFPhfF4qpJxri2gxLzK9Wuw51cqh3iZoMcseqKWXsTsnwca0acLB9
R6gIUVvsn6Ayat8LNsB3CbAhi5hWJJ/s0izuBknaEK2zsJiMo/FyGNee7l6Wd80YT2464HM41dVl
1Yxaujf0Qbv0iXZujGCK3eyGyUuaYzlUax25+CbUYZe73DbD4BjXti1HL0asgISL+hdSs+nl2T7o
zbSNsl4YFysteiYLrRgPBTMxJxyzhXzVrafZp70uZEPnzLW5nQmxpBgp4L6A8KMYEwfFjde3ATmR
s5o/atAY31ob4deoNCqDREAicBGkOZF6RDQ+YvA2eGHQJv3dXK+5seNk1B6iHgqbPzsYlX1wjUpP
qRyy9aO0nFmPSuW21k5qdHtIIYyxiLx2sT+2FbjuqwznJTPswZncKE0FRiSC2rib1q22JPg42RVQ
0/Z9givIhikxjUeH7HkIGaYx0K2r8nLaMp0IDTLtnSfQFYl8ozDvKkqc5iEx6/VHDdzBv2jtZnzy
8zy9d4W/z9NOH46LZmQ9ffbepCNgq9IGaBAENzJQ8yeGFX53hDBVX1EFiR9alRIZMFflb5S1Zt6v
8zoEJJSTBCpKDXDXcf9gUuWvdG0TMgfaOZ5dUWeWVhZvVfa0S7vS3xFY04C2zTyKYwvWi75RV6GF
ofB/r677ysoIlvZc3Co7WT4L7upHi4+Th5UmzV+tn5Hqbtp519IK2uXAM7Z3dlF05K7FktAjt/iZ
nuObtckQI/e8VkFFDeqxzUNcLmyYsvUEJJAP+2DNCV19mvrOF3fxSBvMPsm/g4pA/Uki+lmEHood
wQ2jXdp9fmPTmsLaxtF3ih3qEL4rDXYTCJP+LmvSWg9bFwkxXN5dmcZtI+R7O8Au7GpkpDHEqoJL
Rw3swtft3LXDLAQX7K/gSMpurzQK61ifCy4bs8/S9RDQbn+CMG1tDWOHckVNDJuOin7VGMqhhFiW
9UYKxCj1ajssC9+n+6Nxd3A9uGkT22uDxCCZnlHt87UECRnr/hjoIrTErJz9ZMlau63pOmNl25WV
7H52Wd9nt0vqz8lxHvKSLAcPS0sRRXOzNOOqWjSgJ1MKorO/HXMG0ypyB0uMT2IUYj2QtXSpFhaJ
BaopWMBuolNnZto7Uy62jxC9WYKQCtPaJQ7GnjCa4tFKXTEloY7GaIWOqBLWexu73eZWNNqi033h
0rGPg+7CscJS0yS1bnRN+6hn9VxfFMssvO3v1Xl7lSFfMb5zjWklv9L81W9/em1uks8w8GMN2QWw
GcKx1ZyZ2n6ddePoLKU53wib9jmzgm5qflnaNK1txCCZ6mvfd26a/EqC1cMxGqnZ6mpoMMT9WGK6
In/4Bnfnre63iRstaM4vHxi09Pr7enLLqYiSwK2Nz63WObq7ryqmg8fEmCbGyYO1+usPbWk3KA85
XPa1ATlbHlimZ46YbgbciisRX4JPlq3pHG7DQzU/wKY6kWjj+709oPzUAk2g7cIsBd2HkrcDgWIY
Pec4OeuovasdsyXTGOfOYUySTL0C4Sx1wZFyQFz431xhud630fVLTx5yJqRpFtqLW3QDbafcrj91
PrfMj4B6NYkXf7HyqyXPK3nnKIE4dgQJDrlvSDCJd7X00DYOuTVN9bVOWW4ffMw15riiab4+uB2/
fxvqPkMC1Psx7/uR5ulSvXczXVu+JGrh2mBKooJjz/7m0VyjDA40xMfpwpATV2ammwxR6KnN/aXS
RkSd3cErp+NQz9iIyKbKZ67KcShugUJlYt/O3the9qu+FvHk1Fb5ZejLRFDcDn4f0++09WMPyGQN
i4b8dWdpqvaYYtBhiZRjN/6nkhPziERgsVwPyqGEWXXu11guEqEE9J7V5zFdsp/9shr9hUsQKHeL
XSaftbRv9TDVpvkJ0c3U3C96gJ98W1tjCJ++wl+J68+OETUr2y/pUCYeBZYVLMe04w9F3BsquUg5
Lj9GRxTOTgfqrA7gMo0nSEg0lhy69UE4BjTfQog12j0z1LTalX6xflHCax9hSBvvlZ/qHlXSkMeD
yPKG8QE5YpgJuLchw5PspqHgvvfR8wDHbA+1EyZukn2RQzoY0eT0cgrrrlOfanNVM4nspOs7YzTF
d4Uo+ad5LJdLDaHrCkBM616MA2L3VGZurFmcC/wtywurKARoAbleMwCaqrhNJ/uq5fTM4WqODG46
lfTH0c7n8rry8MecbcnoIbW6rg6nzOzwB2Akzkyezs+3ejWW913befRMvWpqdqIC3b5bM2a+jwUR
8b2u9QPdaCRN8YVwvEwx0bCAH1SGC9wj4+2+z4UDZrpsp/4TiCP/MSlro9ynTeJ5jy1e3x8FXpZA
dezF+RG0U6nowDiD2iXKqZvImZcy7tNg2dQeSg+RZjTEqmheMMC9HqQxI+BRifpi0ufsOINlbm8c
6EzYQ+QO13fQNzQwkLVjUoP2JA2f2dSza2jsThV1Y1KkNJwHrHu5+BtGniLx7FA4Xv9FpNxN8aJq
kBwF9Tq3cRlgejuuiTrSy0rt3eAPdXYFjkqrMTXM6yrOk3V8WgEIDDG1o/pWu0b2HSF73w/nzFmu
anSgpr0SIv/Syxm0sp9lxb3s7Jyhpem3IBbVKpmvSLO/ol6iZkWGP7jZ2A1pZNRuJiMwPkxgGKsy
55VTg+tBV2O5GuI1OnBZTZWthSJZ5bssoxwO9bJFPN8j0+l39qKWe1lYU8crWRw9zIhAa5j2XkXE
MwKgVuk0EM6DoFPDwaCP+ZGRPpiHqUSZOmJb0q0u1ry7ShdSrHiCuTMR3DY/QmfNxedSWPZ7PViS
CkvimX1jDkqa11rX93moMwP6lKaDW1HjDSC626Ev/D3ByM/2+Khm+1HvtDHyGFsZ+8oIhgdnSNcN
9eeYN23au/eI7aD6WrcE8VBbS1/FWa7UfQ4o952VC1Ff9YHbZnFiT0UaCeAGMk6cJPWZ8pBk7P2e
efjWN6CXPzlj2tHANByxN8y6qPdjZwc0fSgA6bzKZYpGZYxfGu5eO6oMlHE+wrBo1p3QQb3RbMu8
NNazIEcg3bOGK8Ynqv1kFKufx6ut+V+9dvCtSIhmmWION3oKRd3UOLovQ2BfCL2VN9OCwVWEMBKt
db+um0uz1ehbZwaV3J4EwfwgnKn/SQxlrFXm+tYhop2tU34uhh/1BT7QT0XRr8cCEEVF41VjKAsw
qHzqs955byzoFF8Z3HcPa2245ANvwzNfIMoAi6O05KODpJPTncogNZVUI0kVzdeu6Pf1kjkXU3F2
lVPwPZq/CCAhA45QXYAK0gkQniJFuPXa+FHX0Xj2Kr6+0xqgnkrQHIuy0ihHkvzMo71A5m2L/g0E
hZVJG3H7+W/o+zE1uIkSRKptDIavkE1u37VYDBxqhvd/vhSGycB00ZPiVjnla6HJY1Sq7LyoM0AU
WH4uD6lbjofMEM0Z9ZJTPO0mn7y5s/9tCoEw3Qk2L5u7hmM3+VFSdE1YJrgllF6dH1RRuGE3ruc4
DK9skA0qjB01amdgAk8+Xam6NQE8EoAcUOZFtU7LhU8gPfMCX3sqsMzwWk3UUF9sECjutVcuRRAB
3sNrdgb7bSVGuasmh4Fv0TtngJSv7A0DC3eTRB6yBDP653vDBBs+DBD/o8AV33JbL3fpDLo8H9tz
WiGvvT+UEtGvIrCzG0/woTDkRCe0PIjogPTvgAJ4NxVp75n390JGY9sWATQ9doSL2MIpV7dzeofq
kM+kSTr3STM6N+CHDUgWlXY5CX+KjN7xIpHoVHECwEtdZtYBMI29TRfH2AQs8+6PQwuMH8DfNlco
/Jrtzfx2/qj0PPgavOOhB0Mf5QGYFeBalnXOuuQlXhWu17ZFfTp5GEFbJyuZRQa7G+/TCDiOvpNG
TndQy2A3cN3ske41+bCmkzElqHFX0Fpj15cD1hBzd07y8+W+wqoFqakNoUtQDU5Op5YZA8MV6n0t
K5dvTFgYf6LRLT5BysvPeVGf8joMHnvj9brWJlnP4z9/wUUxGAmDELpjnuHfdF7zVTDH3pMCfadV
VkfQMOxdmU7zGdrPq+tu2h4c1g35fLKuB0icHtzK68b7aufrtWLEiR5gHXTdTktdBZpq/uKLpdi/
vaNeXRh3Y3YVuGS4Os8fGNzJYouS6ZOk+wEBHlQ8cEC1XzAnDKVditg0BKDTZjznDfzqd91MRzY+
rgdZ6PnKjS1wFKqXgF08jE/LsCwflFXRe52Xub57+ylfRgwovygmbxcmF9ip7ExuDUU3iSDY5jX+
QZ+VOBgr04a3V3ntiRxKYFhIBAzjVLKAOj6h7+oRcRenh2HcMt0am/pKAaU/c2W9vP3ZpCZMMcin
3jYxev7y1jIYhIeIUxQA7LpdpEpubWBCnw1EHPR4bexkDskaCid++xFfe5FI6GGZhvsitNvtFfwW
gLRCp2E6Ugqvs1l/qczUqXdVIK159/Y6p9Ta7RxCxPQggDrIl1knl8mgGXgnKDeAdQC1EAlZTl0h
jR0jjBJoa0HaOI/Ojx685O1s+dmZx3x5dwKvgRbgMd9EV/XUJn6cTIa4jKCjBJHtyEbsPSywBdzJ
uUAeUZfnRPxe2znIPm5arhaN/lONzgzljkJBe438UZ/2OMc8JBgM7TBT88/caudWOnmxKJCuuRK8
2NRt4bDWBoYRRZnsatHZF29/w1eX2vxcTbQuUCw7OeD0v5K0T+wgsrXc/oa6Ba7pVt596PLsnJ/5
a98LbsV/L3VyW5GRuCOTqSCasgCxaxPv0ZSGW4wfuAN2Ex/Ktx/tNGqaDpnOpgCh/60Q7ZysRzWE
HtxYjvGszcYBotICgEsF+9IEVmhZy7T3Uno+lqqGM5Hs9KX+vTL6QtAPt2v5lOZYmCP0R9McY38o
/V912wYXJTPivVkZ7Zkz+NpSiC7qxGYECx37JMa4CPdXSuojJNvJ/wX63o5gULyXU6+dqytOv9/2
VDDLNn1hdIa5fZ+HlaoaezNPAbxq1nLDiMb40NdzHzLNcB8rvzpHoDuNniy3kXmRlwHeiGbmyZMZ
csQ4xQ+meNFy4JSuf3D+5ldAt2DK2rb8Hoz7zny505C2LUo4IXOzt8owOMlac2cS0msBcfpMRa9N
zSmP06wNTz3c4j1ZhxPTFWovs1H4XzO1zO/+eMuS1vAVqacsnvnk4E8pU7de1TKuVS8Psty37aNV
p+N9nflOzGy2BVjSnnvoV/YQTP4AYbQA6UQIVs8/7DSS/bOIjMu+YLDjmtoakcO6v9I+B3Hw9iO+
9lk39r7tbxq6bKbni4kR+Aj5mYRTZeVRULvzbdtnw31iqGwvBZA0rWv1M5/VeGXvGrxXjw2lYw5y
qnRe5V6qp2UnAa335q1Jn5cxje/Kb5Vsg6OY5vm9l63lZSEH84GSsPpIF9mKBeRegX8Os7UkqHNa
WTA74qRNrNDAiPxcFv3qbwmObZMfBIl6uuUXqnocqAvwyzpcPiH9NWSXOMe+0oZj7zrV97e/xYvq
advuHrQYGOygHfQX6d0ArrFXyxhnMMrgMS7ekwzG6d3cjtZtbtIqNtMkfx8M9IArsTRXeLHmO7hP
yVWZV8Nx8to52J/5pbZN/jvn7e9fitrURmoSxZlTvZmeRqm5mSLFZefWV7Tu6r2HffrRS/Ny1w1q
jdpBOjeDvnaxU7WAwPnosRgRcceutT2TL762X3Gv8Um90ZuwT9V8gP+nSWsypl7nrL4CdS73nfSn
O+qsb2WXesypFnFmu762JqoRpMNIz3KBndxcaHjqqzanMoZXVICaMadtnCW9h0L5UxkyAKQjUSe2
d+YyeXVd/Ac26UugDaceawaT9DWjVYf3ueUyg5DNJkc74mXKRCaDdKvpCJqVwj7zyV9dF7XELfBB
Az/94q3Mlnx0GhnrZmUdvaJ0XfDIsrhK4IzvplYZDFagop0JRdtrPN1onDZuNWS2UYQ8UXGYwQWP
pgVPBAXO6SnPl2Fnjq7z9PZ+fuVKwSsI0jlnGgHKUxUCQKiVI4N1iN2+LeIA4aILSAUAMYb0F6Tn
iWpyMSOyBQsF19E6k9+98mrheuqYgNoGcL/TVITUQfWlkbGVqsK9Klww9z42TweS1iGWjYn6gBjO
ae68EsdYlI4MicLGgT/Zv1xu6NcGXGPjyBzaUyUXtqIxX3pJHnnOPP35GUUtydzubVyb9dNr0x82
GWfXl7FdKe1qcIf+IQMS3O51mJV5pFcy3avAU/dvf9nX3i1tHrI8XqyJlfPzq0zCt3CA4ctYG1d5
UK1RH6XT6TEcXf/eBOgOvbBXD/+DRW26HibqKls6/XzRrh5yvXK4rN0ya68Wm9557zva97TrloPe
mLeY86ryzEl5JUMgM2ALm7xHE13/54uqpPDcyk5k3Cb1QKPcGt9JzDorwO09BNa3n/CVvB2vDJjP
7NrNV+g0HZFAD8dpJgdTMJMtyGeXzrxa7zRmoaGE+x1ZKH/vZbn2n95e+YWLKVcPw1QMaDftrc02
9/lz6s3Kra8CMEk0D5hxKHErGGT+grmh9lln4a5qdb3z3e+SDuY74GYAIZqpX1YYhz8x0ZmvOnNu
sh3IKIgGb/92r50qbmoOFo1O6oqTj+BMs64RubkXfQBvPl7rUI9S94bpuh4m6bT8oZf23y+D/jdd
XNI07DeevwyV+YYnBFVMNtL3diTaByYdzUNuSvPPL4BNcBjAKeZtOm40z5di3mQNGWyyOAGcfiAL
/tBwyg8EGMqZoHfuArMu4z9/nfjpIp2HMD+WPicHCUJc64L+HmOnbmkfGM14N+eNioMEcIqNfdzj
2+u9Fi2Q6fMDi/zOx1jq+TP6jb62k2qmeLIT/bhkowEDf5BPcCcNOPpGwjc05jMZ3mt7BoFUnGFQ
ztyEF58vOuVZMKdwEWIa41bkBgJwWpVrO7CF2qZnYJ35kK8ECgtksW3xOXEYOV2v8wnATK7n2FFp
edM5ef+xN211oMNWfn77fb7yaHTXEZPj+WgEu9vPf+tyOSvdz3UtZiaZIDg9X3hwkF3Yi9oIaBz9
+fVMVvbKgjYUbe5wxoWbOuDzBZvWhrkCySIuRZrsG3f+Wdu5ecR8DWQz4O4z+/OVV4kiJ4LBDIkR
pDgtlJjFj4yO9TkeiFkx4MDyADTCBpXunhMjf6FnxVHf0iA81RAKo798EvfcDPSZmy9LLItMHR0L
yQORa+MDZsbGzp3lQEGqN/f5OOiXQwcvxxmC9U6fx/RLjrL2NyjhNvIIVn+cNpcXz3KSd2nSj7c+
ZeAl+6E4NpBfjmlaynMCZ38LzZ2kcfAbKFtpQzovbbNWw8KUEwhd7PRDC8oogcDlmItzheld87EF
DEISq5b0U8B1fNGKHNES0EbaT2m1OWQS1ASG3dt785UrjBkBkzaDVMdjBvZ8q+hai7Zqz1YxXKmB
V6r9TbppQtIFUFhn2OVx1YIBZmZrnTnwr61Mt57WNhMKZI5Oo4wzYimfpUtc6N4PXCxs8vVV3kJH
d2JDmtVHd5jycB6C8Uyi+cp2ZTCymRYzhQP2aT5/5BTWWCM7Y4kRWc9AqLlliOugFTtiOmfn/Uok
Rb57W4fuOOIoJ89oySq1uA0XBB+SDd9vz/UBsM/CGHgBH6nW/ugJczrzgK8c/y3S4GtBXqCbp111
ZThjX7aw4juFPIoOqBa4N1ofx3VeGiIAuiBd9PY2evFO2c3kl842raDBd1qggB5ojcUfFacvH24H
I2sOZmvPB9CY52aJry3FhkXegiTGf+Fw1xXV5BYeIhobbvMSzl4elpMPVIke95k85rWlkKmy+IK+
65BYPN8pjdGpwnc1FcMjpmdf9/aIuPFUZCCd5ip++xVut/iz4IAMIa1K5NcJcWB3T06iD70GMC2a
CzmI61tA3KAF1rVFveXtdV6cO9ahzNrsR3Sk3k+tKSE1zBBfTLQdFE6+rp+kl7nTYZEEawwGDR7C
2Ti6l8EC1vntlV+chk1o0SVRJoBTiPwtlvnbPeiWAXIGW0cd9qs4ynHo4gGS5k6OmtrTG1cfdaOa
928v+so3dOjfWZs+LXXBqeFWht4enFcDGBOAODQ4zPyxUTT1PAnc9n+ylIXDwfZwZE7Pt4sLfc4A
B7khpiQ2uM4ADgotO0D2gfdfA7v/9X353+nP9v6/9sXwn//Bf39vO4VcWCZP/vM/77qfzTvZ//wp
b752/7H91f/+o8//4n/e5N/7dmh/ydM/9ewv8e//e/3dV/n12X9AqoBp9DD+7NXjzwEu0N8L8Jtu
f/L/94f/+Pn3v4KE+89//fW9HRu5/Wtp3jZ//ftHFz/+9ReX0W9vffv3//3D2681f++p7L/mzc8X
f+Pn10H+6y9b/+dWcNCGp5OAstwWh+af209M858osNI3ZjSAADwWLX/9o2l7mf3rL8f8Jz8xNnt1
lx/SzvzrH0M7bj+y7X8SQ7fRHeAQWvv8e//3yZ99o//3zf6BEtF9mzdy4G+fnHCHWpH2DXcOZszI
hJ2Ek5pePAOXft4VpRlcpihLXpbpcK5t/eoqFCg84maW6ZwUX17e+XXerfNOS3IaUXpRyuMia/Xt
t9f+74f7/WFOw8g2meaNMgQ3Xe4a/+RhMOvtyD0BK0IegLWf6S3TzVQ7Br2XX3pjMzxpzbBetaVR
nAvLL1R1t7XBwwGn0X2dkm/73X4LJDV6G5BbW+gAqWP43yrR+pDbJSDpPtSmpl5jqXKaDCi1VMvO
84P0gzR643Nj1iLZZTVCeehgWdUSpZpnpjHc/ba5ZdySOef6ES+/hq3T02G6Rs7Hl9/C02+/KuDN
CZNXDO4N+G6PAyiYJIQHJJY/jK1k3zojA+4OmOksc/I5isH05xkmKSS5Ug4ICZFW3pmyFvON387w
BUk5prX4lEEBkn+KQOOgoWLrYuvC/zBcOilwRikLQ1iFv/MGtBDWTHlXlpD9H0ZyVoEtRqJIV46D
fGqpJixVUHcKY4d43/B5cn0BwNTqPjj5+untvX2aQLESQZwy3wTDt2GFnn80RwVdDXTR2OXCWLKw
cRPoMVPi7ZA90q6q0mnVmUv5xTYhVLGX0X4lBweEdnJ15ONojybY0Z2jbP+YYfgaLW6r/WH3cQuI
OsBEcgwfKKlxcm6gnds9/CILXU1UWaDelPvKy/VdseTWhamLD1arqj9sPZ6uebIxa5C9yl5Z0/RF
gspJsu6MUnwHUe1+lH5phX7qeWfgT6eJBtAcQiz9IIbNOjH9JJXy0gXKBZBy1tSSy6lY5T2a5stl
qbU2GmPFXMqQvHFOzhzCl/tmK+ocuoH0BMlQT54VlUKQxUKaO7GI6hG6Qfa1wvEkJPx6oKHdujxT
6G8b8feckUISZ88tmaOEQmGCS+336NKWPhAh4Tg7mHPdnRF0aJmPSFMhSOIX2sXbp4JJ60nQp3MM
9XxTjKa9YG2Z8fP1jFZ0CmretBvcpJoO47AWzWUH0Xb9WID4yg4pD5nsU3QyKABkBQ7dTNSKiBx2
MEeEz4TxdUExBWB8WpZTT4mOVPQl0sdK23f9KryohZ9Vb/7YFA5MAmzEhXsnceNmapvpQFgzZiBl
w2Idx9FrIXX0OSIGpj/mfVQzke7u+gEZsys1IQtzOa+ZZX3EPBArCJlW0bBaF0GVBUZs1QiVhgLC
vXkkKV3kNztHRydUvprb67l1hXtktBcYl4WbaN8NEAT6Ls+17hMIPs+5QLVylWHgZEDwHbrAGD/I
FnoBHG60eNRUstunPpgOORLIa5igalmGVtWN5U2hB+MQWj7CfEj7OMU9pgnzhFaE6U/3WomIyF6Y
XvepU6Wm7YsV7cQ9ooK2f217iEGFVa/7HWhRPbvbxLKtI9qJw4cEVSAPymRaohDmNSjQfSc62osd
d2ZqqixKkkHwarvZLOch7FfPfpI6MptwctXKK5RNsYatTMyNWeebabSSwn1QS92kh6AqTQRu26qD
omtCZriCOeQfzWVEQMNmWuKjgGEnD0EnZ/2gKyP4Aq5bjl3Yqkm4V/o895ApYSH7xjvEAQ3jwRZO
ASJRqdo8rMKWHYTvtW3TGGS9nI/LGsDGRuhyQrAQFizqChpcx/dIXy1NCFMf4xeuiXSOWyldLbaM
omIQCCGxZKIxNOsFAAlkgw294v8nvWsXuxE9kSX2i8b4WCBwWSKfUjpXw8B3B3q6at1wnRR58D5V
qD9Ctcc9GUbnJD74CVS0MCO/DaIF7dXy1umKTu2x5UguEpsLMAyyrKp22O267/o+gS2dWGhzXRHX
STbqDn1KvAgHE1pw3zhf+2YgYRK+X8Pu7qzO/ySktH8mDWSLqKYwM/a6VtV5ZNa6oC9TLOLDJC3t
vWmKpdxbltagboV6BiTscoI/hz4LVJY6pYEVbdvmFzu/zSO37SYttIYkQWF4El24IC8KqdpFVGaH
zjfHAmh8ftmuzpxFyyQ75EUM6JYajGiBNbGHUE3dB6N18Jo2herb9PwjpZYhmjiYMPYg6ohvFgJm
wW1etDAjatNVXrT4JeJ2xThB5lzXDJGneU6MH4E2IiNvd75a2F5ABqCkJ/I7il+rHvkeUgU7lAg5
DHgk4P9ZzxZzXb5dqY55Bqof2a1Gg19q+R2MXdtcx7uOxGreYX/U2XRUODfvaybS6SOXYJHvR3dC
PJX7TdyqJJgytDNkDctt1j9pkyjufAP1/MOYL9AKU+js+QW6vfMCP0cz/SdGMPolR1f/jPG7SuMe
/cF3DYyZ4EtpQkbbYz/n4JO3zTmCL1aaoVVqDXqCpORkNLRbwlovhxo5Jbi52UFMdo0/kz73Hw27
7od7yxv74SpHt/PdZKVOdqGjklLNOC8kiCxsZjy62PsKYOSFZVY6unjNmBXXXUWWt+9NNZj3Is29
4XH2WtMWeCKh24/llLAgRDZ52f8ocD1b3msiL5ojZ7Op4tkebP9n6q55sq/ITZF9HhN03UalLVmk
zfOqQcPshubRCzQ3Vn2N/8LiwtYBapPWhzX39C+5r9lNpAxGexcUuuWDr83YihlJVz6SROsfstWW
dSz8ztkFXt0XOI5V4hKSlf4ZccTlp4s8wK+GLMA6OL3I7jC6y7v7Wq/FN5Reui9Oa80PZtkFQ2TD
Hn3SR+l80HsQVaEHQib2UOBBy1jz/MeiCrQfXdCun4bZQiZCUSIWcSedwbtskwVsLsFz2oGVRHC6
1x1Y7qmVFkdknfL6aHVVd6s1nrVr1sJcUUIq5mnfqwH/aLPMAg8GfzDwChcTllfnJ911iUbhe69M
iViggGG/Bctqx6mezS6cLKf+MOszYRVh0jU5SPSdBrRsHGQaHYTOfs5BDhfRDHrtQypK8x5hlP/D
3nntWG5sW/ZXzg+Emi5oXklul95WmhciKyuLngySQfv1PbZMH0l9dYHzdhtoQDjQUVVWVm4GI1as
NeeYwobxMVZY74AqfUEdlc3e6kCfXBQoKo5YyMY0HNOWtz3RfnVsyzzpT8Oo3Y+59MGMQY0bXwez
AgtWI9zVBM2ty83oqO2+GnLRR4SQeD5cFRfiiEptY9vVRkJL2Wwqq+VxF+1XDfPww0Y4mgNrGooh
7ujPDnElnQq264YN+FAZo51Chin8e9usuv5pNjTATXO0p4/zo/2sqFMosDQQFeyY/KSh6eYz1hdZ
jtczjDUf/O/iHIggsBnRFkN6d7asYRZt1ux1lfz8se8XQ0NzajayyFr6zoqzsgfomSZNebeJretj
PTDTPU549xknBk7HCe7RqgNGnIvvUNtnRQpBG4ATBnru7srVbt615SXBzQp6a4w7hzPkySBZRCCZ
mqrrZh5Nc5c1eLobo7CTozc0+VdWuaqIGuExZLBBwXy6TRAMYO0wfx0GPtGfhQ91Cx/lWs7srI3D
E7V72vs45pPDUoGf5/BdbxN/lsuh8wK8P8G6IiJta7d6saCwwniB+jbFMpnP+Juyybeo0JTMIR4o
iWlPzgpTvDlDcPWCNr9bemVnEQwj82NIDUyTppEbC/7ZEtiOteGJq6omeW1p+1phObeWwue92M/b
bArYeygZYWLpsf0QosGHIpELwJ/qrWkNiXKCFEy22vLuWxUp5n2Q9w9QX7cMD4ENSgZfUTsfQKuB
wVCKRnYMsJ9Gc4nsYC+A040Rb0h3gYm+Xne9iZcQTvRYfs/ZFB98DucGtErSg0n0Z/g2PYQx6CVU
X3qnN59t00Qv2Ye5j4xxPziboU+T0F4NYKp03ip/GjC6YhBdwiG1kJ8NyYptONkgiIFvGQ3A+vgo
j0upe8zCsKJPSUOCUbTQMCDMJd+UcTOnWPHjXJU81VLr7MGjLhXxnMAQiharX6eYAAm1s3sUkHso
edP3AjETJStZMUDx3cKF5kfuHob43AVL5WTQbSMSKibKqr5MbwomjvNRA8io4oGIKcKAHWWe8kZZ
1JCqxA+cwUV6qzLHBYRW19l0nF1PPwAWb/QFnAjJCTQ72Tc12RRlMGPhKwgrs287QhMdLAdu6h7J
3yv0jjAACuDcHPKXeUumjx6Sl79rzNz3YgcR4M+kLgDIDXArsmhim/45ySZ4dKsxACGkXNwYg+q/
TbZRftOIChS7CcjQMMPNeNDBII2I/mVS8+O7LtMD7OPf5q5B3LB4o/q+tFn72OTT9Dz0ivC/qVfq
6LWaH7pXuXSjUvpAxTwi1ot4dQI/3mDbciSXbnOPbbMYMJGqTMMZMTvQxxPhI3IxmotWuBtR0aMJ
I1FMyvuGYUdhIF5BxOwqcwvmnQWXAFMEq9cMJe0NA3qDRVKG09OZ4k2DgROjDp1HJi8+JD3sL6Bc
0AJdb6WQbUx/qwcVij91jSY8j3nYU8bRJdbGMEe+nFRwsUKTmXZm4rqPjYcZ/qBM2VxLP9leeyo8
VNnQsOzQGAIKOisvHCOyN3g6ns6al4Q0WyoiTE03PM4O+kyBKBjsS2bdu3pY37Ot6Rvi6Kv6UU+F
8WhZa/PMCQRZz5518gVTuwP6hP33LkgWmHOAFHrBWgPH6icavnxAaNM3/Et5B2UBjWFEib18Tlnd
3DjACLlz8GBxEBMwOOymRWQUwOkiR2rFDFglJuPmpLBDcgGQrYXV2SX1gRvWYr2AZ5YdTPy+TamO
sbzw12+bE7xKXp2EgvV+Y4fsWRITmPIgyJPH1Rk5RKqlSqGvOVa3y81R/TT5zznc0KX77rjWNIVu
ZoOdKRKuBLBLgPd1w4bNWutAPWIUVnuvTRx4muNGBYLazSaRKtVGHoEYn9/SFPQcRPNOXouZvT2e
hrl9LMZUsDmrM/rXSQV67w5bZH2R2Ajqw4Wt6HlSRfbdhwG8HM+ixNtm2qrski2yfhvIJGkPel78
xyrhGINV0Y7vGikr/5rO9mEeFswpTtsm3yBGLuWJsIv6JTCm2Q51UpjcALDnX9FWoBXZ+zp/xl0t
BUvCdgjBEEUw4sFi9BAuAmFY6KluKwg6Zk1GuvV5UH2Vmq/ukA0nWXls95nqWw3iiuHAbuWy+FX0
3LRCw+LiultSPOA7Agjd4bhhDaKmEV2FEFvpNp4EV9lw8vJ6Cd3FgTVoekttRJsHZBfeYAaNgslL
HmF68bJDD9ghCRuEa0+mA9siBMIg36hbHCs2ASHftgl2qLCftAZ24pGMFFpUApfdpAxOqyEpmjCf
zSG5H1UF9392x/ltsoPmqeSyVLGzFs3N2Jtud0NbMGCD6YHasD1YNRXV0rpqN3JFLXhsA/BZrbdx
oS3Udu858MuBnwxeN9ukZr44FbPuIzn69RNoYefJGA0hQ1/79mNWpiXwiGLiCtX5FI3czoeA7KZ1
zD8gkbkkFAXV9lFvAdczv/bZ0kfJSg/zJNCkH8D0/4lpP3vg4jVm+2RKy/dO5tOXssal2cND4Gji
eQh5WIYcBA/WV5mErSwhGMzaALxJImJ7S3AF+D2AZGsQts4IHSPh0gojw1qten/+Sb/gT05ZlBWE
tpqybbMLnGTG7pxzYUcV94syguBXfOViptVYN5TAIXSlDfhD6pRu5EGz6UNrXqsrWzvt6zhW9hVs
Kk9EtaHOLB30ah+WWYurqV/025QauQi9nu0Eol6hH1BsS+cMQM6KPdk1hRGXUlZ8kGvaNntXq+Q7
5QHQZop9gIiJAOARFoCm0Nf2vA8QWjz/xvNK71HIRjyPXtV9wInYONntPH0a6/NtBvrjCI+vT9zH
hSIqQ0RPANl13VSBfQimgD+H4oCuxcql5Ic1ONkraBn1nHgWuDVd5Yk+pqXlk9AzbKY6358GMhB8
d9MnLqmUl70FlZOyiarjoKCTPkEMKOuoqKU84sFwuosJcHrLEDzVlwikRzB6iMMZSpDqY61GPh/Z
UTe4T4wORZRayn6Y3bIzd7muJidcG9k9lOUMQrFybKIIOonVI0y3Ld1ib3TaIly7lAJUgLm7byBJ
BBGXNmJvEs0+vBN+mxMWICaZHkY5qFvAY9ZboLU1R5YSFI/sy1B7/XGkvaTooVyN9dqKA+yOETC6
k5nkMDgNuA3iPJz+SPpR7n/AO5YWoAy0LuEyt87L1LetCt1g9oH0mUZmhrMti9tl9GW3o4m1Vbsu
0EsWd3UdnEgyD9y4J5dhjD3UHt80nG0VOnoyP0bqU5S3iNezcFSszYsGEFt6nGBXDKE1iXI/Liy8
CJxg4EZWWQMWq4mU4HeAEuUSbwNSWVQqI4mi2D7JnkCmXWOL7KPbSr5NU7LpXfZD0Ioj/FdgeG3g
srCcidDkcF4VELCsyQgZtJONj5YMu6YO7T7Q+Z4b4XCdG2ZWn+YA6FA4jDVbpy60CkINLVlEQ9fN
277PsUvsnJSQ37gObAxcPL5pXzidqGJ3YK3sUDT46tWgWVXs6ybD0L6IM6tyIfHJjc7KRkAZUIEO
ZjG4buh2Z956rxLLjy0IPc+8wZvc2wM9k6yFe3fsuUK5+6ZO+iDspTJAzkFK+SrN1n7lsrGubBV6
+3S0Ky9QlS7EnQ+p+yqd1XvpC6v/hAsTkFHiZAHU+2WWX3SPK8oRJyV+nk6Mt+692Rp/zN4CWItC
vXsLyAm79bXCMoblyX/m1Gq9EKOtrA/TNLX3zDgM7xq8knrWEOeJ6DO64K7ymvKVvkYCgExkmkIa
bfUYD2SOdeRznM99sfg9mYAd7DZQrznMEp/bxeeWKFoyoGkgRSv40FGytKuMLcCfaj/5qfPdLozk
cfiVq1d7iSGvNzLHq32Bb+bds1dikUxNrA/7wmTPxxKCa3435PQKIa5mfRvbZI9ax1x3ghXNNotN
0laNjLekKZhv8f7eWZvFGwFdX/2EtTBOR9TdVBFLapMvNbVEikeFsU31syiL9nntmOVA8Negdnrt
ZNEIu6GJteQSijFEe4CaZim9eFkKddUuwGcJBpgCdoWJCQN9PwWb0ZUodeizWd7V6FQENVgImIgx
FgDGuOvn+X3v0jkPnTEF1qjNpPzIqsQa94DO5LoXuURBvyjXfzHqYEkjYcH7B96VTnzjFm4h5N/a
vV0333eOlUPng0WUpS+BoLkDJ6WFNkVPj5bbADv9B7OG3owrdoMz60WR8Ni0VfGWg0WiwBwKmMEm
qcRF2FpQXI5szdOrXzd4+4xVNtTfBq0nLCEyIfASPzZRZ0mnXtqubb+QfZqPRePrZOeSG8bDPKPl
RmvontkxJ1xJHulgmoumFRZs0ITODOV3a7VbCgGgaulhrbn27BxAjK8JkVRFNEIfHiIALeM1GFcD
nEgZdO5uLs+tE9HKnD+PoSVhgYaTJCdJC5huV92K9JjD7cgI6SGYzbab7i6oBJgCWgIJYR1EjIFy
WYq7YCksh7ZdYx1TiNzB3jGn+kYAyBv2hTCTIATC5z97xbzyFgN586OB7tUQGrqy/H3rJkO2o3W/
UdF44+rvuVUlV5nBvD+SaaqHi6JW7SvZbS2U0sTKfhpBagEvsEQGISWo1JPDzJWHRnTPe6KJnI42
PoR2r2j9QYebK9R9NrmzdxR+/ucc2BNmAz+tXwwkRkkMZ7B8zqe2r3fkqTMvGpDheZHOhfc8LWXH
qc/+sOwr2yw/GTbTRCoweomo7yu5XbUlwSWsGKt5b9YVvprMDbv7PilnS3a682g0s1MG6V0L8q86
tVhNv2w56h8mGPQy5KTpx4tcM5WBaDqLYE+wpnmLy2gC4WrOg7EDu1oucdcFkosOXYtrJNag5l2M
ckfPIYboyuF8RsNjiRk1kWmd7HmEpiNVD+7ATv0OUE9C31a4fvNSGDnJBQnMwNvCVfIBdpT1adAK
o5+0eOJ7NrTclAgWz/0DHk9Ni8P01M+BPC0RMwpIbwAsc/GSg20dGWpX6sLqXP8yXccOULtSZ0Y6
rduvANgb+9MIqV3A9iL7d6gk4Hy9ld9T8k4W3qe2obs/tgx0EF1KpPwAzj3cSzbb7EqJCNxc68oP
ubf5lIBg8vQR45F3Idyq+1FII8vZR5kdsGvOubOrfZ7SHg6lbKKGlnlHyZuY+eVK/8yKp83L30y/
Y7FwY5tbIhIG3mIvGfQtmXLr++I6AVc9O+D1pRQFXUUXf+gOgmGtoOGz9k+Zspwvq9lyaFFqWCBL
2+YEysomUdZCrElSRCnMBzsbqS4SZwM/K0BL0fJIWRaRzcaBvptx5krchLsVJ6Zs8na29TRwVQVm
DkeYziJWIJ8OgU3LhuTNulYyhEhl+/xVsjmNjHELnua6TpPISmjchy41o3up3D4HABsArTzpwZc3
aI6NO/O8timxOHDjDgEmLVkImXwjhsIzoyElr+YFbmPYNnITtzC/LGibtkt2+1yuvNFV31rGzhTk
I1IOEM1xyDLGlPtgTBK2J3S7804NFa3xoKUnE7Z+2xNTUNDTuEJ2S7NQWxyP1yV9URG3dN+2uHan
5q1G5CciFZRmTlKE3d9Tj4gWnq5D9eVBtn3GUiizXbFKeF/8lbx8Z/KmtIdh27zqbrYAAu/8GuVR
5NEMNghKUzRAkorWzt7azMGhgaVSNyrSvkginweckn9gCShqAvERoXkbsUzjTMsr4quCn0Gw4iPW
nsD+2be9d0rs80194m56bQKBtOIEjRG7F+KxIaqtya4OUO84BqbgzOgslTuedGaJW3onNR01wKBp
1JMRQthjl2dfztbXwxmHTfCC33Ov3nPzdAmbgOFhRmZbAOPVfb8+8d7WYmc6mkN53NgV9sozktu8
sp0bo7Xb7xPDgA2LiUGQglOUiptdskCDqzZKIZJDCreNJe9cElYdM6l9kCgklaa1Jg+ySoL+EIAE
P+/iRWuHxD9ydTWmwDhSDS/enlLGaWODOAhxQRnsmYdmyo3syaChrT9z0DH+XtkrvHhRJ8RLcFqT
zXXbqsbtDxT7NOlbup715Yz4nkAPy/EJwLSq1gnVyrVsb3OPuFzhFbxwZmqLgQC4QeJ2XIO4iqKr
iqPdVuMtpt1xvOGakHQPBoYmijn2LTdMU296RRJAF3ljDDZyN658E2g7yWIk9XBKO3tAeZ6/27Cq
7in3iaVwjaomQKkR+gHVUv5O/lpOW7aiXRt23TCzm+dUq5jz68daA7JF8rKm107qwG+hnM3EfmAq
kO1rs3HLSHRNMIbr0nF3BzALL3/hCkeoSBFUCZuRRXDMOcFlOdpZnbh7Il/rN+F5gxG3I/EqtPcn
961X01gxOcgNjW6xpS9hFLXuT3zn6i0guely6gbms0TZFD+DtS1flxxdHaTtavwM5Kj6H9xiEGPt
yT6SzlvLblWfcYA0kLuo1TX4vgq79ZnH7Ig0dqvFVFFQtP16QW8Mm3zvjgwQE6+ByQOrH0yftyh2
CKCGLJDezv3pJ+JY5Mzd0NN4tcsmTZ4YRWSaO9Xcf8wO0uZQZB4ppVaRuM4BOqdBK3AKfBF1QbJJ
chEK55gK4GN0koPc3xk94qVdwUn52PgF9S9dp/GExbmBgWYU1bctG4cmRpPWDrAIM49g7M3s8qjj
gNge19y0l4NDdDbDiAQ2Xexswljp2bsqu2iJB0xjTRGU0bt1syruRWeQ7k4AsjipWQZ3PsVevfPE
YLqQT7MikUf6MlMH8j+lxPoIAsyu3xSsZzwBbqa2EmEBjVPqdEtxfU/8+jbvihH6tce7cW5TV6TL
BH1Cx3XazuSDfmhs0ObgQ4kusF2OFdm0Ytub+Qz3iZaGO1/M87igsqjLYJ8oDjPmRI4G/1y6XBoW
oMEZyCYStSxmhNt44n8a5sk+XPG+CSVNET641USDfQ7zOG/TeF4u+LhUAasyxfyHMIJxClMcn1dP
ucMPzTH1KIhu4k4o7BUAVrYoOICrI08QZ7S3E7ob6S82yVLHAPEVSWf4GyUDbRM/W1nSyAdVuDBD
lU1PKJGQE/vbHBAfcjDHvAguTIbc1xuERLIoPJiHTQeoP3LLugsOVlGjj3e6kVCvPANOwT2yoP1+
pkccgNW4/OEOIdXPKi3z4pi1rp3Fo9kFPU1n1uVyIp7M/SRNIvg0Oz1v4YxmYQ7ovInWvebuAKge
xzCNp0AZXv0s6fETZlkulfoJgLk/lMNc1DeE69XwNemXVmQOMhPYacfLbmkxDXpHH4W8UFPQr0sJ
GCLd8dvK9RXjyLIN3kmjtFweEmuZz4FHExB/TnPovHmPfIBEAPCXkR4lk10nR+Z+ZWJI6KKN/pZx
ILfPzG6XPneCXeZ4nXq1OBSbO1sEnYgkKMs6onVBF9DO3e43XdjvCuK/qGP/jyz57wrmf9Ql/0XL
/N/qnP8nKpglsqj/9YdO+P9SMH/70PnnR/OvCEX1X2TM5y/7TcZsWr+Al3IIg0cm70DDR2j2m4z5
/CvUvGiw8Ap47tl//ruK2TF/Qe6GFxTlImJm+2xo+0PFfP4l5Dj8fmoClJr+f6RiPguI/yQ6s9CF
0TTAtIP79EziOavg/iRp1Wgg0pmsoDBgZ+3H+9y5TzTNvy4EaTQ0x9U4eMujQdZVcLyFh/sQ5LfY
P3dJZsXSLkNBfx83KCTsDuzzU4PsEBHn+pzNz8Z2k3V3o+7igqqgCYvl4CaEbd+77afv3aTLlUfR
YD7++vn/R0vxqa355+/6+L+sw39crf8T16DHU/vnNXjdNvqr+YLa/JcVeP6i31agZfxi46+zDSw2
SPO880L7fQX6vzCwRLyOGxWUFqHa/16C9i/YqmxCubBZ2CTpsqD/vQQJBQLhgTISifDZtfPHC/KX
reK/FtLz+/++Bn0WOH4OnKLIst2/27yFFJZEwF1GFVcV8inanqKFy6aD9DlbFho6Wi3vDq4GazdO
K7OFtJgqlJjgVNMjjO/C3al1YSJWM5PdgXFzrwjmGLZdQXM0B7S/Gtznt9I8hwp4P0qC3aDp0Tyt
rqSF3miuZF3HnVUBg9ZO/+U5i0UVIAJvX69axr53zr5DWFOR55DO063TOAXKqTWhleyYxfpcnfHA
CWl7TB6AzWcHf3ToQ0wb6cjOrOznmr23I99wXGRk4B+l1bz077i73GuH2zSpqoM3PNuA70i25BMQ
EQlIdHMchUIjqgixCjFS1iSRmFIpjnNhHAtb2Pet7ThfLldPEZlO31J8ibyAh9jmBPL5uf8GD5xO
TmBrygUM9Z6K6TaRrkGTTF2xaZUXvqHUeMORafkHvF/Z0e4rhk3BBpbpCAYkfaqohi9yLoiM6quK
HBivtOubkpkuiEk+7jdRafkycHsnVpru1qW3LWgQ1Ni2S0SYhep2aHp25mwpxjnFSjmrjNrFpzRb
0x0CyA4VhdNNzx13cOKS0nUlVlsChgmDZIA6PXrQnkPFJfxnOUrnegGNfwus2/5O+8seD3XtSx36
7UgrvCXFuL9e09q8sPKJaOe5Gs0j+RXV2T2w3ONL9sdds5GFapUm+soJXYkIUdYMd0277LuAHjvP
OSuvEEblL52pgm8uPVFQSIlh44cYXYfY1kDws1QaIUYtgwevFNU3Fjjiw3FyEwazgtjinUhIsw6H
RKog1uQU9jfl0vR3m+63S4sR+1nH0NK5p1zo/JPwlPmthtfF8pcm6ZTYAFKqho7RdJoMKaWKSD8M
NxmLWAyz+ey4YvrIcZlv8bBAoNuTZ0mGYznRlwYTn3qSi1HA2Br5T/9mGBTrZ8HIcp2WghowbWxu
GWVb6ocy1cn1XKyYmtPAgcbe+IQYRBb154lOI8Tr3DtrJUhcZHIt/LG8GwJygZkRLNTWrKHWiXzE
gUx+rd5ZIgzgsMAyMZxnkIKt5CwmdG98JDjFjj4V7ZFiasVOkRbcI7I20OhY9ERPm6Gm60AM8BfY
gY6eJYoqdFvd1HFbomC7aB1bnYbWq7u9BFLXREGT2g3i0KmQIULE6zVh/pIG3XLvoW4hPWbuiPla
iQyQUZ0Nxn2dG+dJuS2Wq9ou6LJkjSHRZ3Yoap7Qd58vK5YH5fI/P5v+8eD5y/H0/1qZdLb5Uzr8
8yF1Gqqvf7U//3X98ReD2O9f99s5JTBomcCyzgi782FgWJw5vx1U/BK0ubMj1eC84ikYfLc/LF/O
L47poYdGoAuJ5c/FknR+OQ9+8LKC4KJgwrP7H5xUZ8X/v2slMF6GASiIc5Liy7Gw6Py1Vurp7lmb
BtNQE4V31MkH8q2KubThh7rN5T2BVgd/Ceg8K1prf/q0fj81/+zQkn89JH/95vjN/F/ZA/woxt9s
LIYlgtqabSbUitvqaCXedGw2o48arB+noTMqNDqzqy/qLJ3uxegwdR5zE5nfPFzAVS/Jeq2RryK0
HTn83LK61DP/Efn+67SSaptlWWdc8ulasbI9k3FZmdzlZr18zujvFrq7dFlqpF+7tJf6pTesHAY7
TQW0l7n1IzexRqNEsKdsj4AoDSE7kncMmUFZhH+sV0mSBff1WufvenPwyqeERZFzSvX5DeLunnB5
+UFoIiH1ha1RmFR2zV4adDTRestrf67alNe+nAPn/7+V3EbO9kvg72db0D+/lTDudMY7+fn1o23y
jz/Xj79/7e8VpP3L2XTLJYbMPug/Z5/xby8mtSWl4dkXf6aTghnh+/1xiTlbMfHNQOGmJ8XLzPvy
RwVp/AJeAni0gSmLsYP8T17L32ih/34xPQAj8LS4CfGSG5whfwd5GavbWZleGGN77eQfjTUzrxDb
fuXqhlLitUg5/4phZYTjv5uDes0ycXLd2f3YiDk4NFn/Q6bkDFAW3EEklnU4uLI92miLV9lT0QVv
diqsfV2aBz8x700ChLl43/HSInFQzm076+ynbDpkP313KjEu5rg8jGW4aaufID+ZYFRDsquMIH/U
gB5vt+zCKE/DWtaPJQprRAWcXKSQRgJ1VkCV89B2/S4beHN8IANucUuARBygfQ5Nsq/3K03a62zN
g+u8bpgvOxNHmMExrJvnqu2/dfV2zfTn2qRjdoCUEeYN3hO3iercWxlTNvYO2w2dxbZ1b6XMrGsv
JcEFRhgK2qjWyWnsq2ed2khjHXDeufNpo3CLkr7HSlGnRKu1HcOY1GNH2IjE7emQaXVFh+eq9tof
WW7+6HxxVJKKuTDqF28yaF3m5hPFsb0fU1+Fc+M82qZoQlwn4Vr3Yl8t80vfETCTbk9dqb7ojE5X
okJ51HpvW+1dyHpJ93Zh/WhoZhQmDZxlFfdNnly2TTAhfE1Xcpgr+lJ1FdykiLVo1jXFfiQudlZf
SY8hQf1sjX6PRG74qk1hxN3Z3rEN3fXGF5tVnT3ZruOGtsOQjJGYRd+8i+ViNT9QvpMrPxfeQ2ZV
T1n/QJpSyVggoS+EROsxXxC/VMHw5Fn2B4ITRCYFrGwxM9Llr1qbetsHqNSJH94IXPVXmpt5fzP0
lr71nA3i3KpxGNWTCY/IVfxVmTFYY3rM+sol2Lbc2a3GFNTRF1deDRzbqMzDMlOALgDgaLJ6ELmB
NYWioVg2OgZqy5y9r3SsmUxMyLNm706KFL3Z5F8KX/jMEklR5wemg79ZcJ0MvHQkzsZ1y4ChVfX3
nIJsNrcB3gx6lRyZ0LrdjtTFoWlNh7VjEJCOJHIVNCndhfDl3CXJsWZ/H4luNaz2e+s1fowaReFS
IpJiqlEQRRah02+WP7x5mWhzxNApNyIr7cdDsiDAADk4DC8zR0CIWo0O4Xi5JvaBZR73Rkebzyue
XMdeeT8qPAZz7oZei8A0lcJ5E+ix+L/ObunEIwERTC1xqixWiBUJNbDFE2DkeCfb2ypL3si7O6ce
XfgN5qyXsbRiVKPQmOoTXmcrHpiN3chsux/Igjsypklui/5IeULVOW6ntcl3RtDXYV+3X0wHUF3x
PHbeoKCFBe+pZ0QGb64pCQ/M8zc5kUYkUuYNPJSeyUHp7AKJClpbXVSQN3N0vVUdkS/MdzZJ2YcW
7U1cD4gBGTA/Vo2L/geVUJYBtnENut3eT2ezrwk4Sm/IlfyQa+LdZApme9Le+CVZzXXFH+2mpNnM
6Z7IByAbVyTO2kejMJpdUdfmw7j96kpCoXGGDV0N5cxQXfKKEfkM0N4mpA/11DSPn11FXpeDakj1
kkFux2gFpiMCeLJVGkt9EjiJ5n8cNHjeL8x8F2OW3SHlO2fbtQyal48AJe0uJ1Q6tSbjlsZA7Jji
MiHRUec1E/+RpJKeVyZtSG4R5kEEyzs24Sr0rQ33ru3rY6c61gpU57Co7JLb8vxCsNRVMXeAbjYS
NTHAXSwJIQBLRuqbwPtWrA8kJfFYS1JDmwL6jkjzy6a1DgT7YEGsBkYJpbjyKyQ1ssNuH3jbu1GK
C21772tdXy5Gmt+QE17sPFnPCMrWNzP3YkbZVyngvQjUxmeQErnntPuU66PvbNdoCeqYnAgv6lt5
RHUAyQjtoz2w0WPgfjKSKZy7LVLue6pM0gW5Bl97LrnA4nVhMhFly3bsxBJmxvDhd0wQu+lpYYqJ
4eoFS8S0M7rlbR2n6yLvYpxFDMfSDsu2CK5Tb+ZK7zTiQvhEDebFQtB7g06mI1ZHknj7ScysCJOZ
KTJuyI98Q9HnB9u9NxAm5ZmopDvzpznZ+jLpGituPesTDL9NyuC3OV2La4TIy3tOmMUeCf1L4+Ll
IXX7zp2ehEydi5H7bJh0a36RKBdZNnGXd6SrPRKT6+6NPEjjNUib82CGp8gIGG1IsGscjkLX7W4d
LO7t8h2C5RgXaf3GHJaGpPfWNGo6OPno7n2wAJrJIuoYLxZGfpOb6o7G+mXeAhBW3RoZ7mSGTeBc
5HBjqSPJHSqLyYk8NX2qfJVhjmQnAi36nHraPJAb/bkO+NwDXNuPhrF09+j3h3A0saGGWHLTU6k7
h+m5Es+VJjRxbEzxa6kfFwgbdv15pQVE3X0jTUFfE3cy3klDYAXN6+7GTcr+YckKcUP6rDy1E7fQ
dPazn5gcqyvtrihJKhyDlwwIhgNTIu8VJQxyOnfcHKCdw7avszV7UZb0TkGntqjbNvt7gBnwquIY
oaQokcutC6uVxA8TpA0fWDO+pGhvP7BEOBdIEJJdZ7rjxZAt8NZxmTz4U6vjFMjrEhlNVR8Hq6ge
yi2xbn0hcviCPkLXZo1k1cvjmGu1D3ID06CdtcPPwEehboxcwB0fgRSmTBQl1iAvnLoebnXdW5eb
vX6IgDD2MijRbRd194RddsTWxTNPlh4/7jrHXVPM90ZKFO1s1MknksQEMSBcllO3aqS2uiO6VFpD
c01smbq0y37YObIzbulnEMPOW82+3vf6TiJJhRHuLgg1qr0cP6S/REmKoiRsao1sss1uESKMt0vh
S4LSOrfLY9n3/f28BAIDs97CZbQkCRAZvsXCdeabc/eKMPBkiIItTy9E6qRBiLG0Z2aMXI6un2x3
Y5W7r3pJl9us7D4Y8k4x/bT5+/y/mTuPLLmtbF1PpSaAWgAObDeA8Okdk+xgJTMpeHPggf4b2ZvY
+8Cqq2IGQ5lPt1Ud1VKJ0gkAx+1//8bUFSodHTZ6OJk99zBB0HJmFdYdOYbzAR2TvFticDYUYyZ5
YKSGrtgV8biMlXkbAuMd7Ui1vKK8Iqr6GDjNRgS+xRnmNi+9Nqrbrs1fATg9ZbL8IbWOxJ0BiOjZ
vmj79hEGF8je4JvO8C3Js6MyoSa0smGv10Ny3XW56dttaHAlQ5lUmT9fLDhhrhJgmulAVupFGSEN
miP9sEgOCfAEFmsS3wZWvLXxQz8SZocDanMHacgTwFbYzzNvM04Jeq3DdkiyN+iRuteNdvY4Bf1T
Q+wb7V4R4uAT5esuB3EsCrRopUv4nlZsZKWX17QnL8vc2TmW8ShTurvcreT9OGCE11u3bnQcdBbh
TPyYZ0J/JodNvTJgFCECqza5M95I2XpqDcEi5R46BL6MWcixkhF8L5Ty0SSdm56ZZ+jTvqNhT1Nv
g3ww3gZKfDeEjbECexs3iEsPeRw8zTNcfLvCVy2ZrPxgj2S4wXF1b8ewy9cEf2+NVF3TIn0SVi0v
bJoqqyqCMLHqiumZouKZQxon3Gr0UT/udOcPaZnutU0ewX4soasN/NkXpXAWXJtTIh4avx4nv7ba
11Bq86FzH8Y0vIDrtcmF1azdsUGWRMor0X24PI0qimGIRrNIiOH8MroFGUDcBbPG9anrbvRxLnyV
kobw7UXDdrBbe1iZMoh/oGZBduUml7JdDpf2SYukciGc9BKOxrzulp5uEl6a4NONU67cuL9U2/QC
J4iDQFbuzSW2XXqW3ruLfNZtD2Q8EmlbooXB1CvTJs5HtZ20/kfWDSuNMMJvaS3jraHORy1TFi04
Gj8yn9dd6xZrYtxoqefIe0ezOBg9d2/OLoJuEPhj7kuzGXJlPXIw8J9QUPmPtaVBurGu8AtnB56v
m9nJUc3zM912E5I1+IWWr7ioJwlq/7Ne/lvtpg/Bunew3l+Cf/+FXScMWEk3oND/a/jgiA9V/67r
9Oe/9G/cQPsnkLq7OAKqYEY/3U7/xA1UihL+b4x/tCVI6z+4gfgnqABKpp8dKctc0sL+BzfQwA1s
rMKFhmDF0LCX+ht4nobR5DtIjxAvm84WEJcFFQ/3tFOnnSwJkny20sLTVVnfIY+ZD0rXhHsJswsl
IiVymflR0UGunUoVdUWTPdlm9RaW2bd+Ege9a1+4R7trEtVmmlBVy7zvBdxwOgojgbm3Y8/Vpft5
IOjNSxiPw2ZCKVVq04QDDb0BRQ7XYUJtKIrgabBJo7a4wxZNfqtoIt5FDjT4gZpnqkJO21C7Rr+C
tnqCG92XS1CqBiE81u/r4VA62mFM6vBQK9HjGLc/9J9nF7yQq0LHt0IpeliaXWOj+MAciWtDB0cl
+K65AzY18qoYzYvRTp91W2Pd5eExNCQR4Xm316o8XPfkuAe06rzOqu50Vc+3BTYNKCfGbDfM2RVV
tL4PlOxo2+WFM3FyASldxiCjHVeqYsZXAqim9CaIJxuZJteJMmXrXnTBGsezm1wRysHgwO7qaZf0
CHOwwyi2bpKvnbTZ2qWN0lo26O9DClvdemobdTXXLuzhhlqAVkTicpkfhbgPw/FKVj2bQXmn4lEn
u2pHic4drd7jN+oVldjDW77oVbF24u5ikeWOaIywmQ7JLAckTaqHLA34k9J+dBuSVeNAPE2IdpGp
E4usW9rWzetHPNQ31FzKDi+64nIyCBZPVGVN0yNeQ9+k/g5f03r0InveVstdJi0ifR/JintVM++L
KLjPgVSKHLovPq/EgcN9KxqIN6ZRr5OIciNHMDvB5YI2tYfotNMLuZO0DeOMvPQ02Ra07BBEpLEf
ps2xkuFxqALhKUQUrRQqca6BpGxqVCFp0baoL6WHemvDvfkHpN2GDmOwnvuUC7ek3O5iG5Jl9wpb
8iJZ7mxag9A+1clazNOtIR3+nJZtVR2hBlLiXSKJkkaM/5Kp0zdMf7eTI5vN1BUXc5Y/KU16k1vd
NbdOP236hyA34K+SBDySe61z2dLRCjeJto0rlLFxwuE4GM53meVbPCcAhSFke6pWFB41fowDRXkY
bJWc6vZu7PW9KqwLUY57C5+VVT9Rz6SdyrFrCJhUivkUFPYVV0Rqo86605yCBxnKC/R04Roa7w5B
G3pqquBpRgNJFjf33M71c6jKuAfk68oI76uC8N2qXNtT8GWY5pBX0X7HyxWiXPRq6MrTVBTyIIi3
RYD+Otv2S920x1CPXm2VBpsymg86ebGvnRXfgyXuR1u7EOZ0IXKcLie500O0t9Mk/cGMtwnyj7qo
tmQz3rrK0tCc3Au8Px8jmdyGUl/DBb6XenhbacodV0k6dQjHJOYSrlU86Ak0jiDVNmDuW4tcac/I
3C+LiUIXCa5GwcuMRMWbhbytndKvgvayRd47J+D6KlmQXIh2CO56iiZzF1Tlm91m+8R50zOOXrUp
7xGdHyhrYN5yB/bruus3TsEmkXatZ7ZWu8uGuvCs3IDeUfd727DzTTU+CTU8BmHp03DnBSOpXumF
/sDfwEXv7PXUoHKa9a9M0YAiXCf23cjXiaQlrLHhSEU5ULNsUH5m1zLRir1Vmxur7B7k3DzqxMH1
aAe9esTnv9Sk16pt7gc4fm8h5YeruYoesbPgxgzFL3W/cA/wHb287Gkt+k4f7+CSpr5rPbnFY+Q8
cm+cPaQPm0qLJl8ZxG0f48CGCORyqdbzUX+ih4uSOvAbZ3otuWsj6CE4ecLyNm7cZNe0o77WMstb
GkXmGF+pyVgz6VFpQLw6Qsa4zEHnyg5lh2DprpJh9mm6PJp2cWObLLZuTlglOs2RKcDdTW+QXXXd
19g27wxyo/G922nCutGN7gsqtM4PBFAScVouqjK2tdy4iiZiX6u5f2tKUcEMy8VKlMltN/bf8jK0
kL9Sf9e181gPBS4/cAqnoDQ9y8xfhigWK+xMbkupbnJcdFaIE/qFN/1l6Pi7xggJWS7KmKunS3lT
AAiN4jBg08xWgBJTGb5YqTbf92P01BjFd7TtF6h7XyHE3YR59sx2vq8DdZ/1LrnXHWnRWocXSLfT
O3wIgq7ec3FkNce8bjD8TVZN3Yqzg7uqBbFfih4B4DQeqNy+KxZ2GVZEnT/bg4+RyuWkO69ZP6Ii
hgu5dmvxVFi57UdWRrAx4tdxMDiZlvjm0P1jwJpug4qzY5fXOq7daHMT2+ovShl+GzGVcZLsMBv5
toZ0vOJwS1eha79CbTiWXXUdC5Vm+uJgU/VjBboI+cEOiy+FlsiNFcY3sZieclX50WsR4OPQ7o1J
u2snC6WjZSP+s28HO700yvYmR3AJKHwHu9xeOU5/BVHGa0Xc4Y4xHvEfiJFF2rtyoIuuUBmsyUbc
tTaocAeVYgD7oGmmv9mJfsPnfGTjqi/StNqlCPVA5zGYguFxZw+ovh0FXwV8JD046YNXduOPMdTu
ET2XXqv0RxS9VxwdKVZJqOemQF3XCQnSbcPtWy83sTLdZsgsVkPjyI1RpjeaYxzyyrmNy9Rk6nYw
yXpQwtmgSxkP4fdmRA3Ru0gAjPS10Z1DhNM9Usw5ueRGA3vb1fiGrv1lMPBgaOcGrcSASW9EAnYV
l3dxlT9rKI053LNd3xdwW9y0WsM8WTtaf5Uv1662u9AzeP1gEoorduUsM5jjggg0RJu1c+xJkdnn
Vc7awtDKMPreF6EGRK132mVcfbUgZRJB40GM9HFg2remepW27jZqB+m7LawXW5vZHprNkE+bbLJt
wj7bPVFSqael87fYcr5PGjJ/O+wcZMjq9WTDeavmr2XAd7II0outEqNoDMlTkb40uhEdxTQe6Urh
i+L2dwIuCITVfCsqnD6SqWE6F+IibnKDiLxKoEfvKm8s835bIApDe2u+CDFnfhsPl3hiqcg/gBdS
gQmXAwJv9MjkkSY9mk6+n2TxKntqpNqNL+GHoAjIB8TobbyzRDFstDYywLDSByVWL3QzSLZsZN06
6A3EsWMs12GJ+1Sk1qAsYZZsapTXcIUbNlvTuEBIAl29YddItMPU1wF2GOGXYZTdZp6k2AqzxUNP
X8ykkBVuIpOKzwwHfVVG0kvx9Oe5kW8BcBS2/qJVBY0CzoINSehX7HPHXvQX7OQTW2J8aTvFi53x
uWJ09yvIHYqHLyrUYvzA1BBbjbalPE5jopqTkdS0Jru2EHCvM9N5bPXpzurir8M8Xeo5HtNN8mJ3
druqbRjFCL/7tR7RwzNbfEkmFw8GS1ZcBYIMMLFYSCuh/aMSnbVmX4zxfZ2Q2MDQksmuM+SlrAJ1
1fTDtaILOEdS3LZL1CdZ4ldDPaL7BEp1RnjQnaLcIzndTmN7zHVxoB0AitSJt8o2tKNNuttcOY+N
4axrxcH6i5REhOwA1NWmLYNNZFWpP5t5ucHklqWl2EQ1coQLpxTeUKQjmkkbqxIV+YE7DV+nNvQ6
ww5WZDJcTLUarNhMa/S1vR9bU7BPsuBuQBbDJTkBVaiTl3TsLjQNEJ8gzMGHBH1lQdpAgJAYHmm7
IJFhsUtVGAap7G6ZfVTqgf7WyvIxCAokBoC2uVhjd9J6xjQ/QKgIQHnlA2Zb1WLgc2z06Rm3J4of
PIpWwBwPelBfjIl4QNFwjYb7rim6I3M457MODyRm0x7RzO+N21+2aoJ/kDIeRJLtJnM4GpHYhxA2
Vj0xArSAzfWUcKEyyu6mzwg8r3Plh15KlOpchueK5Pg+ca9Ds81RpffHoShTTyezlEmc+XDcTB8q
QuulabAzFYCTykX3FP4RIL/amugFMk4VRIjFKmhK8yDz4UvqwPzIwvxbp6Rrs3b3+Gk5F6rT5ltk
et0hjawrw02yNW9vxV60IWvsErCfHoy7xi/lubRHdh216vZoSdod/iY9hAi1o9fhIvlSiYmPTLZr
PIO63dTRBcRiKztMUauu2yAbDqIuDrM5PuK8f5wE2JWM3Ze+4+LaZC0XXLfxbds8VB19KAQZyibu
lIxrijqtzJhWJQY4tde07mEE199gABT76jA9Y7ZNRpRq3kQYDXVTk9Ds0qlCAZhEm19ADntyZHGM
A4eoiFLYgDPpi6hYjUZpOx4+MZuxxtuFFhnXwB7bCVHUKDjpbipJjtq+zm56VDRejIWOpw0yvq2j
5LumR/MRv5JDbqIgJE5bp6pTtgbBFFs16QIvsChHcQ67QgJzE0XmS2vWYgVB7apVMAWVdblZJAyo
I+HEQMxBFJzOzpXBLXaFEmWrGkwLRWKNWD5DkY4p/EKa8BHYWWK6Bbfn6ZvVY5aXx48s11eoB9f0
tKkvaqQ+zlS/uVVcecoc3VvFK9HEXyxR55ta5BuDuzUVLNYX0yJha2Hub9J01r5FGoaSTlQhw0Mu
xURU6HSnVXahu9qLhj+IFxDGjkTQUsFdovt26chA35hpnjg+fB3VR8hGAeEC4icaaobYr6wLqADP
SXSbcxFsMw3phGaumrh4mNtFnhcB9uKKI2jUa5hANnH/5pTreaJF3nMFEfgdtjcV4W4I/1cajkW7
qE/vLHHtFgkKz8WtQbdrP5+afVWh7Cmxg1IBvRXH3MRBA+swso6uSsNO0+vnIsRvB4SATbGzprWF
vyUnunHbqs/jIIO9XhmbgiJ3zsXeKrp2ZTjyy9jDvAvk/CRtWOZiugzYvYNhuoJLVJOuLa51aHu4
Fm1xDgAqHW6LNEAV3cZXOEweMaO6hDh22XIFi6ziEe7sA8rGezctn7RB2zURdkSm1iB3M9ZRND0A
IyBZcZsbu8K3pHcxbyh1AgAy/WtQttoKH9SaYrd7TpIrOq+PdW5CJoyadKdb01s900hpKE0NbmDB
sJTxgN1p1XUr1Yw0L5gt3TOr0cvqIaYwLg69i+v/DFdyhXgJtUsQHzCMWCnBq9C/DGyI/Sxv436K
tn2YPR9zy72k8X7Z99pBHeEyqH1wHdV9tsem6FAwTp1PwsP87Udjy4tKdWgj51tlaV2oJsAzEmec
RVdcM5/n/EXShKpeoNx52AcV6Fr7De4KOzZR1euamINUC/Z5Cwuhw/o0KO/GrpvhKcOHRmdyPwlb
OapDR7yxOaUb2ffc9W31arKNBwxrAYQBZ3P+ACEKtbZbzDeQfmWifDPJtAKDna/q2PZmnUZAV1c7
1dKuKvLataDfYXnwAL2g3hTTi5mYL7a07X06/pFk4z4BScgLdXHImq9MPOW6UnnT+EVfDDVZqarz
XMi53HVt+lYGPIXTT/3VBOF1BQ/Q060IE0mJ208bJ/o6W7QNlRtoG+xESOuJQOvw/VAIdfOInFS2
GjifAHX3cCyFcVzE+h/1oogd24Vbo7fBVscc5LI3HeWAEWFytFqhrUcNGAD/1dQ3AjSTTWf+L6QM
f4kYv8OVP0Sg/wuxZf1jWto9qQDtPy661/eUtJ//1r+AZcWCQQaxDKt6dDKYXiy20P+milraP1Wb
HEuLowig2AIk/h9Kmmb8Eyt9hBAAvkRIgHD/CS1r4p9EQbrEsxOkodNb/Fu6GvHeXJkfphMjqhkL
K03VbXb0E67oZLZBhZ+zH09iY2FO6a6bkVJRxR4IYrL5mmNBcT9QRlxkNGvNFad2toUlcUSyXvzI
0FyWSHDs6baYJRo7MzfmF5rQ0UU7DIBrFlpGH/cCDMXIle6u9bEGU3KNm1TR3ZciiOObcArmOyWO
NS+kLSUvGyJNV9JpqT8bYZUzVcBEja/0U7Fuyct5mp3iNk5VAk3VLMh3Yxv6f79Z8v85ofsfddvV
P+AmVs0/Nl3xhtCqLE4lPf+FU9s2uBUjm3FoauC3KBBxfdRC+b//J3sp3v4BPZr/aX4lYJ79D/3Z
VmEaO5qD8dMSCiH+pGNqLhRq5je2/cQpkDP3n7nPijFNcl0tlxXxXlNmuiwm4ixQexBZgyZN/J22
yiIZ+4WNqRLVQWeH8SF/sg5PDfeNGseluEeOjwARHx9kxIBi1kEmdQ8OZo2bX97XGWb0ueFo4fCm
bWxJWXjvV1pr4aVtusTEJiAJ66rksti38HhqqARgy7r9r44f++l5vRLv9rfHW2RUAs0UtunGyXhp
Q7CINLmN2Qp/GQatvTSnrLtRM7q1U9NkcNbKqd27URZuXBCd3cfPu7DMT1+vi127YfMLYOMuO88v
ir00h9XtVDm3waiy9lJF3VkkZrb9eJSTxtjyEXXsxnXDslU4r7+NUsNI0nuNj1gNBRyQpmSR4s+Y
q/G0/nioMy+UEsJhylA9UQsu//yXB6or/G1ENc1+asDual0FP1tTulyzy2yn4RTtEQ5grttBmWHf
DOUnT6qdG58WJH4O4mcu4/LCfxnfcErEz0R9+nKWc+8lVqZBznCwfEg7FtsqMvN6K+sOhqIqq+Qy
x46Ca26JNwlSZxndY2MoOupFI8WYtYwSL+zRsfl5p4Q3s25Mb3HQ2a8YFsSfzUXt3GeClanrtC9p
jP5UDfzy2xMXigWBJ0x+XMnXVoSXjuzacO0mjnKTjygTRlW5DIpAg9+f1CsLicyeyV3smlLJrlk3
MVQEuktKEHwWMfD+CEQswRQiVsbWLPowS0zV+/c6xk5bVAEREYpG2TtIu9qGUAPBI3svbqgqZGwH
Pk4x4yeJEWd2BAY2NeRphAexG78fuES9FEy2mH2k793Gbqd5L/sBy/Z+fFP75l+3tL/cD377BDwb
ARW6RveYy6U4ecwmJ4tcSUcDkt1g4iBUuzeAGHAZdZDqj1fKb0t/GcrQLBO9sKNbp4sS39JGag1M
4bIqt0XgwMTtZf7J89B4f7+/MIgOJV9d1MCIgzlBfl0OWIIZVh0Fho+Pb7CatFauE4OC16wJUSbW
wcMlpftkC/jtiy1jGtAD2AhU2xbLP/9lGitaR8JHnZiEbgfDzVBk8pK40sh30zr0nUJrHj5+kT9T
T99tosuAJtub69o64tOTNZ+n3WhIiwHjHDOKjC4fLMgw9jXDif12Sr82fTgeO0u29zmLapfTk11j
jph+spmf/yFMHhupBAF41jK7fnlyQJ18GqFT+7jkzDsQOHkZZoBMA54+q5y2O3wEBRJLg/kyAI/c
1+lQoILlUP34lfz+2aF7YIAKluaYGmv2/Q+xqqqKZJ6afiWhSVl4sWxLktUcA8UgnL9qleIn/NnW
+9sWYTEokvhFHaITLH3y3a1C0LyEouHrCj1EAlC8MYMcTZ705FlZgmMQ3uvEaiy/wQnXag6pKjUN
dyOiufEsrEh3/SBVH7IsbqSyPoKWCR+5c/vJhDnzdoiAsRzWN5/JsU+2lE4ahUUQtOpjznlnWdl8
G4ogv8sq62vZxrQqZOZEn4z527mEqsZgF/35cuAznyxEw4rDgLBqbF1SKY8QRsn/Mq3Yx88/eMDZ
57VUFvcSkng2oUHq98fz4Wd+0PslwvDLTsOcEJgDnBzLll5GU9E4vFy1sXnNjnwkJgzH29ww/CYT
3SbOFKw1sRH3A73M/TYxyu2kYnVHYW2uzbHRUV7keFMOHORpWXVrSjbI+NWQ+x//2LOviiprWUCW
RXbl+8lLanIFijkTfoRIaZUPSg02RNtB6/vKT8t4L0NnsQr7wVUxPX489pk57BrEyXH3JPyUvfn9
2Hbsxjiq8Znatumu0qDGWmWc6kPV0KYISXDZhByED6NZiU+e+veThy/0y8gnq6ehM6q30mJSQspc
O4LrWVf0yVoBUPn4Gc9Nfw45GFI4WAgKm/fPKEt0tnLuVB+WYbuWdcV1YsQFKdS0aEtSHixvfTY+
mYHnPuqvg548njtYbot1Hibrjsi3mlHZuyIoXmfVuLFoldARBeVHymIf56j6u1cI1h4xaCrlFYQz
ZNvvH7jr7CZJA9Z7WQmBTZ6sL8xFMpwWRr8pcET6ZBKd+5QEGZI3RQVDuPTJYqPfh/cc5p6+kWO8
hfIy3Qap9X3JaP2kfDlz4vBoS3VIRuJiPHJSvyiKMWNBBqZZ5Hnrx2nY+0XR0/hs6HS7E9RcaZU2
/Ju+8EdlMUpzYWkUKgTgjyfVArac3DT4JcgJLVL/UPw6Jx/YNFSYEBEu+rhJ1ivR02zD4h4lSZFm
a7usnGul6zHUzjtjPRc0rmBZQMSamuhapLDxQObGQ0mlvP/khy2v4HTrsyyN777Y35EW+f7rR1Nn
YDckiJww4XZEMLZqp7qFQafjhjZDVJryYR/p2OLZZoClSY1Yz63ZAgtNDOuPf8y5pWfZJlRMjcu0
cwok6VlnRdrca/6AKGPDZRvPLquKd8mk2LdR7obXQZE3n0ySc0uPvdgylkRGYRrLl/vlVoJzV2Tb
vab5pI9RUWCYsLPy6VJpXayK1CxeFyb6gq4mLwqvpHT78SNry4c/ff84C9P7tbkQEmf9fngnnilJ
HFYD/tXWHlF0daGpirUxBni9SpAB4ELywKGAGg2hS41KJxiv+GMzThkurXNRYV9bZdbeaowKdgdW
VR//xHPr1TZhEbGUKG5OX1CeWvUYhR3xhUWBWYNNOJHRJuOmMVv3k1i4cy8DbTsKWwZjjzjZewEX
rSZLBetVS80fvZupXmZnrSdhf24mHB0/mXC/n2dQN00uZmjwMQZyT646A7v/lFq25qMyg5BFVxIW
fTGSuoU0QZfaJVwzbM218OnjV/r7bsC4y82AN+pSty2/65c5ZwS6BaRPoWpOxPqGSwJD72BO+fEo
v89sRoGQbAhEw1wET/YcHR9i0whMzcfH175x0CZ5rgDxjDKj3QcpUlk0IjmCgeDNGR3nk23+92+5
jM5dn4sdd6rTb4khXj6UpEb6rhK53FrNJQ/HCR8zCKl+KBPlk3X8++ZBdDgcZwzEl8u9frKOkRSY
bhUhI0bPGa2lxGzPnEkNH7M88ZGFhuu5iY3dx6/43IcEeVyKCQC53+x8RKDXebIMqhbGcBlya/Mb
HPL+9gpka9BUikbWBqfmyTTt6Aw7kASQa1IirPHdh0kopw46gzP7Hz/Q74t9Gcpe/LaW+8DpiYlB
SBxAPOZbkcTkazkaNGxBW78r/z6YycEMSmtqgoWOKfnyQX9ZBA2ek5GRoWvtMQnaDFn6PeqDEKJG
CwA2odX7XzyZC2YBTAvefJr1OlvB3BIgAz8naRKvkZSguovyV0/5y8dDnbl36EvXxSUrmfpJnM5F
fZYkP5nkeOJPnW6GoOzXEWQ0f9Qc5LBDjsaI9sxNWpQV3i0huSLVpOMjraj5J6vi059yuqUqlXTz
tkTdO6id3zuV4+GulW9Eq06eoxQYk4dwXjke42eHi4Jf5SPE77o2P3kp59YnVu8YvIG4gB+dTGIM
YCMYTamGmkpPdg4h8aOOko+uu6n1pC+EsEY//gzndiAOdmy7qFfY3k8eXQk1vEQBzfwKXcQ6TSx9
3QiHRLcqug9SJf7kMDn3gLTh6NNxklh8/Pfz2ZlSuqQYafrdFMd7oY44mGZB5+VdcWsusj1sf6JP
Pu+5A4w7NGAoMmzzN/gvtjRI9oGxHCSk/Cmlgpm0HvVbnLLqW5oT/YpGgbq1pON8MvLZl2vZy+mi
clX72RT8ZfXKSHQGtpi6n1SwZEp0DOt80Ar412W05mN+tqbObUyLtEZDSmNwTzvBbIZ2TIxB4e0K
TLLWIu8gZZgFOWM2c/vjeSPOfEkKBm4EaDZAa5yT41kEqg7bN2bNNMp4WbUSvtLieFzHMOZlRKwT
nL1sKkhk1Vyonap7UetE/TkV9rYm4jRqHKz/wsFYRRyBOATjyDljkyHmMdkNRJRtSQG3fBJHHtUg
RJ8OneJRh2JzjKs23Zgtxp6F6gzbAG8CbMhcegUNYJEyTcM+TiJ7T+5kfSTuBga3DXk1FFq3+fgt
nHnhtI91vOrIYrX10zIN+qmeziNTKxry1LcqvbkF5SjXkQznT1aOdvaF/2esU0AujQl/CSOdIgS5
4kXuTp03QzYFsbTkngzR2nfnpt1gYmVsAjjgm74JCWZIUkj7jZSrROKLhgN37fV1XxzlFHX8zt76
5JWcmfO8ksWkkpdi2ngBvjuxgsUEo6qolQbm6QER3wMuZ4SP0Txjf5/JT/r4E5wdz1E59CnNkICd
jEdeJGKP5QLndn1wC/Wk3TWE7m3qLhcbQw7pJ9/h7CcHmSQfmdsMN/73z6eExLO0lqL5Ta2Fl8mU
QfsCVF73aK0/WWM/N9/3dQ99KFSfCyRK+WUuN6tf9g/FSAYlWWCWvM5bnIoD1KPRLJS70YQL6ZVk
zd2ko23fuK16R9oCSYNpGpOsorhXcYbla6VhFiD1H0nXaJf16CIjzhsDmktUZTnTBONfcaiqEdv+
oIxAxqoWTwS19pURy2WPEnPEuTof6dIEQTWY3mgFPRYoSjEXnpSV/YRSnFxNGQXmIVAkhh+akjvo
eOZmuBlJGDy4WZHP9JlEdy9t0JIViClmn9zJF+5XFl1nGeGnqyzUrRczEyNGiKbAPn4wy4x0T7so
zE1kY3uCGYQGm9rEyA9Orp3iCh1kKZYEZUdvAr3yVuKC+0WJhPPFGdoB9Z7eXZEQNz3nZMn1K7ax
elMRdKBzprf6l5yqJ9u4g1l3bJhVI9DHJu23AanJPTEa2gaVHf8ayZvGVYWz3VcXN+i7tlss4Anj
W4MHwbMutHEqvNYSSOZJXWveQrOLsxV4faB6hkE+lddQfGwRqcFQ/njun9sSqI1UakGMwH5vzXCH
sDuJ0TdQa71LC+tZZl28Fp1Ey4KKcdXTnf5kzHPz3wCbpx7kAGeA93MyxM7TyU3GFPk87KFo443T
RBNslrT5ZP6fHUqAdEAnBmvUTm5DJoESjt63i485W0lRqc0W6WX5PM98nI/f5BmIAV4nexYSUppO
PN/7x9KXLJCu6jEEclPbF25rHtU80neILC+wFuywL0D0B7tObtwp1Na1mFwPWqx5gHBJMHicDWuZ
iXk/zGaLVr5ztx//wnPf2uRSvrAMQEHcZR/8ZS8gZmckXGFU/SDMS1QJdUYcuGV5BGTXq4RMx4s+
sT+5HJ5B5PSFNqKykXOvoCXzftChM/TR7hvNL+BlJ2Q9C2WN7w2BfUVfveaL+/+qwgwfWUHYReiE
xvCRFMTxieDv4H6Q8KZXcdqVNzhVacUnv25x/zuBhXQoYEBcpsrdis7y+1+XIxaUlRYQb4blNWTW
fklELLV67PFBH51jN2jac0o1b5ChIOBFIA5PriIhkIMA88XPBSzbP5AR5RdhjJ87odeGejWPuDhR
iTVfiX92b9H1EfIVcFH5LpXGfhzJIHzrxFRbnzzOmYNMp/9IMAQcElD8k80eNiexzPkIxoZ5/8aO
p29N1Rne6KikKjSm/vfnk67TSjIM+p14sp1gahxDWoBGmU/bqOgh7FGiViG6xwoi6yZNbRT8Bcv6
40l8ZkWDntLQJZMJRMBd/vkvk7ienV4WuKvQVIxD8Nqy8WbIJhidG/KToX4CoSeHJ01EA7IB5ye7
yDJ7fhkLjjd2uzEPCCUmg+UJsxYz/SWsFFKvUPTAt0tM2NxhptLMnSMCr2KjyCn5ZhMP/cnHPQMz
/azoKOog66Nxf/9jkmbAsd/MuCgWrmSPQafW59F8IHqL6D11KNAkQbCGpwqJ20zaT4b/nRdCOpUB
K5I3ARPCFPr78Qc7MfU2AsAVSM3ecuzz72djNo9NMKQIl01xm7YO0HaKhtlx0u6+mitaVgS5YO1C
9nDVFmT0xBZVTKNOn2y+52Y+y/cn3QY6w+lUnMlXQm4G9qXkUttWanJp1ONWJwrmkIUkMX48B89V
+zDiNJYaJRluAyfbBjJtoToTmMrYBJVPv4wo5WqWWwItGi+NFho9ONLKJg9TAQpBC2jA6NX/TX78
S57Isp5P5idEnYUwBt4C++Dkk+gmEnrUMLofLis8HvA5Jn5L/wR8OzPxBBUKp5pp2zY0mPcf3rKz
XmuyAXP2zNJuy0mf0GyhoMz6dtxA2Cn8VO3rfWHE4b6TQ/bJEX5ueI2GgctVBNHqadOYTlGU9YjB
/LkHlQvmcfYLtcTCJ8jTjdFnS4B8j0scYqAqspWbTz71mf1mQZYozQTdOyhl758+ylJbjTuQuhge
Pgk1mXXs1N71J0fLN23vTLulKwAcOTo4k45YBNlJhrE3pWUyWItxawYTPDbv/h9z57UcN5Km7SvC
BLw5LcuikyhK6uk+QUjdPfBIIGESwNXvkyR3VwXWsmIm/oN/YiYUMkO4zC8/85qwUc2VV6OX2fr7
a7l+wKEmoGWkaM/iUxaNCwQWx97NAdSrdLGtz5L05IQcGAvSgYQzY0R5JRBcuihTFACQLH9awKug
iJYRUCgfrf5k3g9SFo/OUC+HLEBYAj/e4G7urw319E9cPyZpLjGP+syizX3+mDkOnbBhuSLGU3DK
4ZEcbBgjO1WhipMGqaPHiwNSg2l1XFCG0WSs6WsRyR+lJkoYGIxdefEXwo3jWaA2+C/ZwxocUKJe
PQgkhYD4Z/LZCPzhiI3SN3yy/SOmtfJKvLm0Bpkec9xRF9MyXjVlCqxdYqesnV1mefDYG48aaSCX
9COsy6+sd/2z1i8bvC5tGWT6QcHrR//lzPPYb2USlc6O8XEPcrxhZpL2+VZhFogggbbNUkjb4WtP
t7rCaLWBInMlml9aYmRk4DZ5wUAvVmd8lnhdV6M+vFugebPvBUr1S/CthvMFkTPHiisXPz9+7ouX
BKmkcSlsqHXfK7cyMU1o9AOaSvvH2lIlaYwEWZKgawCoZU43PY6iV9bRpUOVVPwFKGrhyboGAQnp
ZrKwYhZS4cSntoSGDFXSv2vjeTmGLWwiXMTCPXKaCBfHsFoPC0C6TdLXEuoWIjFmjh2MgvUPS5EP
9PFLubTMOe0JfJz8gNDd87XQl0vodlDYdrDMQYNEqLkFTTxtEBX19kizRdd2uv6B68UHaA2BHzQe
aVisAhpLAYOzAvMyvkJ4sgr6An5uFYc4FM0xdpq/M7+YbgvkYj81hehOcUVAaMawfkBnRiHsn2zI
DtXp49dwafsxYkA/nMGQnnydvwavUUNNUQwcE9AiQnbAx7py3vUBJqEfX+nSKiS/A2QagIsBD35+
pSTqsiwDq7drjSS4D7Dipse7BMfexeCohUN+lzjZNczPpYuC5GFWo7FZGHOcXzQHopwlmFTsoJiq
/Twh74utwCGyLBsYhfgKROnrx4956YWCe0Orhw4fIOnVupowQ8trmbvkEUG5Va3LvLvDkqvosDL8
+FIXMGdkLMzaPKjLlCnrqjxz0sSDDePQ1zKdP/wEfQ7PjO6GPBm2UTMQ2Koo26eUnEdEVewt3mfT
fV1DYwm9ob9zc+SGAcQ3p4bEFosHLB/qkd70LNIrofdSokNCCQI/grPGcb76DkmXFEXXIyZiYPZq
t8mPerDkbSplC7WyKG4Hbxk3lkgR87XpQH38oi6MOBgy2JGLED1n7boPjUxrPSQC0ZkknMdD2RNz
Uc8YIe91zZHuIpTICoXccJr/g90VUVuxBBmsMDQ8f+xU0ezy4pILpwj9STNMIKwjr0Lh0P8nl4JD
hdy3A5Q8WK07VziwSVtWehfXchuaI5qCqT3vwxYRuI9f58vscR3KaCey8ugEaeLK6rHCErbDRF8R
P/Xu0YLNCTgd/5jIsH6mYd0+TGmU37ZT+ycTNZsMxkPJZommY7nY4AqHvSkM8xh1HUzy2oFDQNy1
SmkiiRya4INKdZdwXBwTvzLRPYjxUTda98pTXAoN6KBTb8IGMN2X9skvycCMSdiCMY6r5+7TIUX6
ae/UmKa3QSu3Q9LhezqhNfXxq1ub98Ck47gxNUiKDqFGzJ2/OseYh6LuFK+uHbK7gsi1qWIwI1Mg
sp1koLpzSvf7UPnJUYi+vBsFmosf38OFCEVw8gIOZW4A26zzW0iZdsVFwEppDKRRLPDLn5ow+D2b
EHn4+EqXn9bDlstkEKbHfOeXorOLNXFsuzsrGcHe9gzpG2/6V1Gr8OAXoj8ihjZszQpXVMfHhnTC
X+nKvrjU6KC0p5miXz2hZ7VY8W8YB8SI3B1kDkTkMYHDK0iEm9FT6obVF6I21mYH30XQWPS07xGc
jUD7RTFClolzJf27fDt6zYWeC2xofeCKCov5rKBmToVC9brHXzezhAEzFuekmjxg440j6nZkbHtF
z/VUOhgaN8gGbmfO1itf6EIWBMbA5EDmDOF+9Fr5ZRNkFoKgvWm6aP2Gw91iEaCWWRgPnjGipyas
K+CsS0sPEIoeRUENeNE3/PVyGKh6+EkjmG4wOUWj2ihOeRpRUtIDuPKiL16KMZuettls8tWTdUkw
1wpnnR0SHgQR3MTvAg9VdVTOry0xHVpX4fCFIvjfl9Iv+ZeXWKtyZj7EhspFlG4wozP3docUzpXN
pBfqu8vojswL6AVS7vllgjAOOqSNkE6r5/6HTyNoC+Kn2HRAAk/dWBAlLfS+TMx9jiFyOci402rO
BtCWXV9qjy3EQ67ck05a390T6yZgqE4nfM0dwi+3ayd9wPlMiwD+ghxMnYaWgS3bg+1X8s8snl2E
a+vlQUHDOaWyS4+5wprs4zu5tJDp50PGIMywvda7fIbvJYXeVnmDfkDV5g9U1Bgh4ffCEVJ419J5
HajfPTllu0dCb5FZri7YOB6+8BPkItydXadEb6ue/kgM5R0H2PLMHbQHWesV4T5L8vZByTQ6ZFNX
fE+lSq9sq4sPDzMHwMjLOGIV0dF9wjhCdCzABSeYKPaXY1e27a7tAnHAtHUor3z3C2cnYyAGH5pA
oCvp86XY5L1X9i1il1Rs5qZWmiONNyt+HOJ3uoP5rk/H9so1L23oFwA21kls6TVxwJhH0aCv6uxM
J0luq7JWO4ilchtk7bVT+uVcWn9caE5EaHYrrdBV8MBeIlGGJQEZ0gXem7COGAl30574JTdjnXQ7
X9CjxiEh2iFHZG/LocKSvoiNgzRMHBw7lexxS8ODo2+aE5qH1X3oQoDE73Y+aOvWHUN51Ihcu75R
qTdj5qDQN3FLcWy9Kt3WkxMeUiNoP5VQKQ9pVttgVYJrTbYLiTGispp9raek72qyxUXkccARAcBj
le2wDIh2dpr6R6T/pBaIo81cpPNJDkt/JZpdWrLk4lBRcWAGGbZaQdCWolC6CGkNYdAdUd7pPie+
oTXG8pjqxDT/gy3i0szGlwebRjQQzlcsGthBZrsI0qddMOMSP6EUKFAm9xpcA0Xm+Dcfx6NLb/bX
6622pNOYi5cCp4Z+NKBmNUoHear0HjBOf+pcVTwOEt15ZG3l48cX1pXUeunqXhr/Q/kXcNX5g6Ze
zpjMBIABPrj4V+jV4S3yTlQEy6ww842Kh4rVtM3aIDmoPLqG6bo0KdamPy5oH42JXuOSDSmNqqBy
2C35EG3MWGS/x6Tht6KMplNahzhXdDYmWJMbH5SL53gLm+IHqmTNbVDL+whvai3mHWyVkuXjmBX1
lS9z8Q41y5ZaiaY/r+n8DeVWzpqfW5uWByhCf6z/cqaWQinwumOrAfBNEKpNPKNri96ffQh7Zg+Q
q837zvblRiFW96Daxnk0E3TFRxLt548/4aURjBuQjzGSQJDDXOMcrc5oLdRE9XDFQN1nwoZwLypM
w/AHOCjZLMgst+FvZVL4B8egDYxdbvnJjFN55VS9tJggfEZM/k2C4ToOekVv9ZMWpHMtynaU+QpM
kQv3FC5xcusPvn8cRvf3hQzykOGYXPwHIf/Xy68Sqyr15JxEgOimqXO/xXQpILbQPkMIyfz28Ttf
KZBAvyZLhB/0Ehsw51qTKLIxNyMvFQCzisTeKXtGaV+ZEK5dT5wG2CtfktDu7hEerMlz8vmYmHV6
akJOvamOvS9UM39Vdv4cUU7egtX0dp41Bf8kLwSuWxveIyMgzB1KH8h8jrFv5TrdxlZFf49FpPU7
dhLW3qpRQMmFFpr3CnGcohHUjp3U9zHT0QNiCeEBTXfn3mMUfesNdnsYSnvY2xZaZx+/jpfx2jqM
hHSpIfqD+3gHfOVduLU1gJXksBqe0hSyL8S9AAhwEm9RJ3Dux2YIbu1qbh/ycWkOSHWpuyXDRxMf
qeWTCPJxz3hJbJw2CHYDwkTfW+Xbn5KhqY/YsNds83z+eymA1HpjcG2wcilbgARi6ZyIk3wNB6QX
pSy7QrS2j7n1uUrlEbx1cWTkIa8cLTpevHtVzI7hSANzhCR9Hk/Qyx/DYWSKNldFcWDGk20MHOkf
Gzr5G4wP6t0MX/fh4w908fmIEBYdQLw118QMpAoqyx2Y0nhBORyc0au+KxX8sICLXSkRL10J2IX+
pu6FGt6qAgoogytJiSYrmPXbOBrtz0XgXMsJLl6JOTeTUMBmALfOXyRklxaeLoFZ9WVzsqsa6bXR
ivd2oIwr6/vipfBJRHyGTi2x7fxSS0u7DiAd38wVwO8wBD4EHSlQlobtlUrhwvKAo8OMFTYE1DCt
3P9rdVjNHl3OmDGI7JL+hElccvQsIbdAVOFeFwxUZ+PqqOvC83nMlmjzsPmh7axeZeR2SVg3kb3z
VRjtm8QtQWN50waJ62ut3UvdQIY7TPC0B6LFmOn8ATtERqJ4ZpIyRrI+zj6gygzsyN7EiOXByBy5
n+CDHwxD4qmS1u0mDbVWQYh0O1SV7ojFCE3gKAHOiFTIjlPbO2CxFd4HY2J+EXZuA412xN+N3dOd
wPXnyNwoOWZd88fHe+pSZgAehtEc408XSSz9Vn8p5C3Mzl6RFrCOxE0G52LTGF1yL0tMAsYYT2Ib
+55N0KHq2hYzsuGTWdy76Ilu4yav0IDM+x32UM5DN9ba5N0X3z++Rb0uV7EGwS062aDXLSrPVXZH
J8vSRFtg5bj+7d1AWwKlZvzvb/lfrvJuI6LznStTsDsGkRq3aYqsnou+wE2Roof58QNdyDBYNwyc
tZIFK3ZVRpeKbltPPQ/kATW6JCjGY4f9ABgghBszfGKwtqvzL1GNhzF43OrK5rywT+imMHcG/KBx
Bqu1aw4z63pGBGGSMuNxsxwF6/5PQ8nu+PGDXrwSaTmaUczbXlTWztZW74Ah0SieVCTiGfFPdZRD
SuPccdTrO/1/Z7Ly/6EOmK5T/m/nlO2P+sdfP36V+9L//k3bzrP/gcwEyQp5CkN1jo//0bbTjif/
LWYXOv/g7AXlQqii+8gu+h8xO9f6B59Ez004Y/iLf8tf1dWx9X/3qMtaQjIMJrCJ+ytgsnU+EDaL
aZDDJc8EzWWZfyKpWVPojh2FTo9kvjegURu0kyqMTSkGJJw/50katf2uzJOmU4cRzttc4ws+5nm3
rZaKecHJxco8MI+9j2PRj7JnQpwdkdDpG/EpGl2Z2DeO2VhRd1Iy8/LqwUniIkRBdUF3y37ybczt
gW1bLpchO52b5TmuB7c7xHKwpfWYqyikIMWazeJ3yZhORbZ9u61u7qI2PyBYLR2MNQwjkvIZnxXb
JvdthxbPFzLXHHFcWUedq6V+rTjMg32+hAvqodQwpoyvJEAv8/JfXnNACxk8MnqFGhiHIAyf89cN
Vc0ya2o3TH6D412raNMs3ag9HrVwSo15R5sk9cbAjan9ia0ENBRUc+2yng7wL4bs+5j5CslnfCRC
XklfWfDCd0Nvx2QdCR8nn0+j0WvHCOkgH41+Qj+EkdSqKw4v28ccmi+A9XQb4BRaEvRxgk8CYU6A
9YcWz4w8VSX3lQBu475oDdop/rBJjpgg/npVbI+31URRg+szrb3gyVFVEmI7gvNT8JcUhSW+ubxH
7q6mp8QP9KUwuTRM6rEqUSztIX1j5lUlVNFYh8TBM/rQQYd2cRv3poWb3FIPwZGulHC9A9kymLqH
pG7y5i8JD3ZQh6VXYgJu5g4xIu3gyUd+fttmxjjeh1NZ8xIKZI34nZuLnKu1lAU8Nrhik1uQbTu5
xrGc0PoFnYmkOP8kG4aMx05z22t//rLpP79+3F9dvc8PCwTryHcp0yJNZKHlGqw+uSx6KAm5kt8X
R05JcAJZFy/qFoXr0fd2bSr8Pt3byVJAcRIDDgHLs9EXqs9vrCr2/GtqROc9Hm6H8wq9C8BzyAR6
4DrOV2Dmpb0dTVP8rQOPztKYcjOZ0h3V2Gxgh+JP+lWNKq2a9MmwEb8Z76dsqJPsSjK74j7pGyH6
+chhMGrm7egA+OtWWJgK5EMD+joQBdojj6Mk1uRHAGyZ7z5FfJDYx3eW9cjAH0pWK+CftSNaBOht
hq6aD1jM6V9GNUcK792h8XrrEyXc7Bifqglfw5/C6YekeJhE7BQPAIUt/+njj3veEeQhaHQA/2I7
M60Dg7dKWfV8ChRIM3+b7DZH+dcfgdNXe3dQIpqPqdO1zngbGTXoY7H5+NIMas5jNiHBIr6RWBFV
yAfWMRtTIXeAOpR88/HfmeOvw1gVQXvAx6HlGwJQ0xcPaBKwwF0BYdvemkY3Ru1DvXhd7Tw2NE/Z
ESmOouxU1IjTRQEyEJZeF4mRShLD1ApQUhdDhT7d0R9gSsmtGlPBz8QDbw7sjW0tgW4LjssY/Q4G
NJ+aL02Nu0BwdLE1rpFJ8wZDCzpxArDJuiaP/RZTDuHpjYuaIrc5T3PAT46cZiDuYDEwcEdVF+pd
ib6pjkmxMfl8fDpPLv9SjlPRIyoehKlEKr0d9N6G7TDzd6hE6J8ytr7+0WafZzzX5EIlR/OkSSv+
MMSMUD/eVOtnRrqVfY9FH8jhvYvciJv+GWc42c13nTPFqtkIjEnanwRRrJgOdYeaILx63H/sZgc9
Dvqw1WQmYkobGVXaWqOnhmuy05woy8fpuMmA0hzrJkggtDUFMovGD+AE+rWXQdLy8aa2L6fm99Hq
S/7QmWve929mEfa5dV/mtiiKG4bSQhvNLAa7gQC7jD3/VDWlvuvQjRueC2b3aDy7Y6+jGr7d+j7p
xynjuW46fY4K+jDIF9ozDH7rMJfK7GhqDD4qAlAvYyAme45zp/3p573BZ3r7UUmPHS4+4q8RFdlY
MX2pKrODIYMl1Uh5iAtlb38Fhak/bsYUOS9/60cF8nxTBMrKYyTya/3Aqh8if7iD+dIRY2pQ2LzS
j/fGCzjm7JzVySqdBk1HB/Bhrkrl1I/NblmwOYRIltHtQtElQlfmLeYZrdTOyv5YLCwahVkwv4i6
Vdzd2z9xsgyC5c7Jq954AgatD2tH2JKv2KtAqmdMMMCW74ZSFqyqKLX1LgNuavlHr8qTrt1MhSM9
9zm3Ji/DnBTRrEZ4zz3pdL98Mae8S76oKfcm/74Nltm0lo1nN20w3DmvB6jtdF7xAI824QKvv6Hx
pdc3MAy92i3ssHQWFOY6ZnvuaMw04TAXZx3I2Ws743Nj0QJufKzmRtGnv72ddtZEp7DcGElDu3vb
GpGpgCs2c8334HgkrdrIAGWyfpu4eUKftM7TwQ7ukyGU3Z+mZyg2rtV7UOnuHWsZGgM7hb7tfHqI
bhJHexynl3o6Vp5VO/4BPKXejl5jLPbVYe46cdUwABq9xD/kuYjEqy/d0JIkJnnFc+CDvUbrOB5n
skCbeUJnb99Sw9h1qxydelgJ+EqHVp5aHuYsjiIqI7BsZtd0rdanGzAB4IKoT8PGATr5LtFbssb2
sjmT32hEKx4ezKz+BUOVuIvw5Bq95gvBNxTE697sJvVnVEZBMx8nGwtl48/ZRL69eoggazpAmJUY
W0ST4nLkdKmmGh2aTSvj3A0eDCQF3JNMcpLrK1Im510gigLm38DYQbPDJvJBVJwf0SA4Dbp1rf3M
xKdNsGEZpyXJcFgjtyW3ruPca52TbaheNUc5Q0yyv368kVfZCnfAPrZg+EOn0Jt5nSQgOI9qa6ue
UQkqAu83ZU6TNx+MyKpY8rTzinHGEkAyntlSLuuvGwQVOIL9v3sfUHU9+gsh4Eh6b6s3UbS2CyW7
bZ5fYyN+WTogs/M59g99bE58Ftgekd4Q7HrSEcp+nfd+fBurdEM3thGbZvaIDB3TqvViz4uhl6nv
dHyQzhCVtpiMDAdbKzHUuM36fV51xR0m81Cor5Qu774EFybTofHIUuAtrPJGADayEMXSPIME8qn+
CBYBx8kYRwa/vAUfp0YPQZycdBzn70hCeKW48gZInc+zHrprQBfYVYhZo+5JVn2+KFUZiq7A//dZ
pANYt0fndYOlec3Xuyn7nnB+DAsh2W5vSQw+dLUa71MR0yLaFExjMA+0ilSH7MIwyQ2zIePIS3tP
Hwhu47080+sPhrURplSo5RzjrKfSyZMhBOzG6KevmWGIIf/UxyiNGHszKGB8n0ImxHg02/WoEw2F
HHb70zNCnTjIAJyS3JW2m2QS/aNQr+LGRHd4vqVCKkf8sIyYpPNAgwzewiZ7Lcf6iAYdiZCvFH/4
Fv7zkdX3s5OLTnK6SKHvcj96k5PFx8Iy9aFh2WDBfGQ10dCIDvbYLeJbPS2SM8aqce/6+XYCClPi
WwmIqy16/q7AJZybdYVHqXW3LLpMPJhWjArFb4bnlcVjzYTImh7i0rM5jvo84RkPntNT09zLploQ
y+xnyNIZQPE4HqONwvUd/TlG91OOPxmCZ3OPAaNvNN+0tyUn7ZLpj32gniy4hcUDAdIeAE/onEXh
yOIZm2zpg3TeEvAz/m6xe91OUAJGPYU0ypDcSoYDCDdWht5CGeiHEhzJnTfNKf/Efi1VDXYX//Lt
/2CxrVkoNWcuxSQ5m37BsTMn/Giy/4wcsUotUqqxd3UjwQR8OaEdJX2dWdWKdIFcFLY9vwA70Cuq
q5kJUJ1Pfsl5WoId5AKWFxNC9yQE+qy2JgNC6NadUlvKw5LxrtKDU9VzgmVrXblFOf5zwjZ6Tu4G
+nv9sLXLHBvxPTbi5CMmVj5LcaBf26t/tXHwkr1b/cw7MnIhmK2GNFxNvCPrsaeYQuCANe47WR52
CA++bI2FpgzxqV8Kp+nNTZxWY4gExZJIIP2wZufWxDzKyLGvr6gH7HFjIzIUdU9uiVlacCujSOdt
ee0uQXJThTXObLAzxozY8R3jrmVsbw18anNrU9ZmTpKNfaNjYvLYVcly54ukyJrHKp6naH5mxyw4
uu2q2I2jFJEQP9PpK9iHJUO2mlK2Olmv+8kM+p73iZdP5Y27fHQEz0mahsrGbs4c3Ekw6JO6UHir
bt6+t+WnOj2qX9Mp1wv0T3k7lZHf1ZE7CmaDV/KaQn8cuN9FTxDH8GMBvpOqoF+/Clpt2VpIWIn0
y+v5QceA1M7hiaYnT03M4ehVq5R7d40Cr6ONCEb29sf38O7wAAzAsRGRmdDse6fughK3QIDZGJ9M
eyinp9QUfvHAlLdYvhu1Q61zqNGz51j7+LKrUQunBhcDc60xbtqxw17VyLlf0a+KevklzWIUfo8W
+P4op+VhN5OxV+6k0u7BatMuMrdojbaB2LMXi9m7i4oY9O23KDUkpriqWfja+6otg7A5WIkicb3p
bA/jQKh2sFIyjNgWODlACst2/JLMnqRp2eZmmquj3WBaYB2SNNAcA1jKLRa3GaELVbbSwfjrGpbT
PW+ec0zTTGW+qsV7aA2AGzo/qCy/VSrxy4E5wOJb8kc+QYFVf2ayG/jejrC46Ab3NSx6jnU227p3
KdzFkruM/RZ+7Sft+IsLkKcrVcvs+FANNRf/QDQT9N+dOQOeL6iBB910yF9/sGukeY5c4mBNrgLd
LmmwbvzCZH/dwVj0K8gVfUL+cvJjxDbzQzV2LS+7rw19GlmOUWTu321gYEh3Zy0Zd5I0zZTKXZfR
YlG3U6NmxDtNo5CYB1qKUyjewga0pgbvkdiMhuxpaqAsNzdU+NFoHAJOX8vetF00ANbdeJw3AMo3
0zzrr9z08fLy7H1mmQf2buXXV3ol60SWAhAxdWDzCFnYzP1WyUveTRnTviF6Yp4xjs0/qeix311S
6AfeRucsRO80Hz3exmS7uov88R5Ybz06oUxQaHWh30+PfZ0+ipZYOxdV+ESDuVy+owiu9zqeYgFL
wIZOyxVJ4IkJ//Z19TAVrZoXD/R1sw+ilJ8pF3cu04U48N1FEIU+rrKFjo/d5NBKD0p4lVd7U6vW
FGLntLkj/cQarg9p8Hztl6C1JqmW5Wm0WPo8Y99WTrZ9S1cJUKktbkUFlshA0k9Ojfe5LanZsE3N
0xnOtmjdPJAnwWjdAmjYkQf9kxZDqNQ1XfqVIAb7FHkTmtmINOg5KmH6/F6jycRuw3XSpykOB6rE
sEj1QnCl34V/kAPkCSPUvIrlt3zs6Nls62Se8j+p/wZy3bdSBCWdaGm2adbDpNo5ToPl+042gX7R
H3/TVT+Z26UOYkjO20WmkE7u+e12rYkYB2bin5E+mwgkfpbqVTS5zszvmpeDI1NtlO88ewDqcjRl
lrDaCpuZd3rlZt4tbDTLId1SJer/QEY/vxmdJvSCXvsT/NuMvWQijsZecrwu4FpdiM7QU1erbPn+
8UtYGXroj+YiIKPpah5b613ZHyVTskjImk9T0Br9qZajbr/W9dTG8HN6T7cPsY4bxlDnnqkont5y
rqRDK4TsLOpi0gEVIvMLoNLKFm77rSNXNa0PnT60Jt0Itcc5GbJHK0mXfkHErxIkDq5QhZf96+OH
egFw/NK1gmCj9Vj0t0WhXzcOzt9m5M7p4o35+PTWkY0aEfmfBqudw3SfBYuPlfdIMxM0V12AlExu
gNh2fbP1zVKP4hIA/DxNL9HFMTYjdUspWMe0q74sDfagxpaurO9gt46MOZ1bB4M7G8c3EAEYtgZA
14rhBMnGL5yj2xskv99GuAqY3b8mC7ZCU4Yk20315EDS1Hn5hWIYYZUFaDK9SUS1k2kfzGZTOkff
yGDqbuLaN8d6XxYpuN7boR174xntduRYf759jmUedUdqGTBcoQeHU6xD+eJaAttvPynhWSF99tKX
psOGSNHmrZdcTpo/thsYEsGOaYyGM+Ueazp9fy1OMLM6UueF0KI3TRG6tXFKkFyDnYT9OtnwNhgx
n7nGDn932jCOBXZEYxcFiPdr04e2sbiIWT2NtaN3qEa5tz/LNI7Yp7SC9TsMrDIGVJsV3tXg+/7y
elNoLWFdKlOrn68icq0sp83fPL21MoFrm5wvxRD6XB+zPFrdrlc43AVSHHz0zcfL+IUgeLaMtTYE
0rB69AXhbp34pL2b59bSjoCjE11V5SX5Gz1SJxnyYespJCOiHbeDx8hdS8uBD4iyPGtkb0StoKh4
q80MW+m+4UBA5g/jxtBtfOwK9EzgLZ2fRcRaijtPmkA962QccuQFXq76trIqt9QzDpkMfeXdzMFY
V4hDmv2Q+7vemgP8zqlRiRrZpszqtDKuRMh34dqnF4jyD/NSxvSogJ5/jan0C7tjePv5LURRjrh8
8rdhtUO52v4soFf1Jx+rDFYLUg719ISUwtUCYJ2QAuOC+4A4BexQoCPriVtsTaWXzOX0tap7I/GA
+VVcQxVDSaiOQtbjxwthxaRz+fw6A4BFp6dkES2882dXhucnIh6Sr6kbZ46zhehGwbaxZrpXpIwi
jcYfyg2qeNN3fdwyhCbWldO2MOlRyE0KK4NfPr6pd0gHhna8Ap0PMht4f2R1U9nPQlTpVwRodSSZ
Yfpz3BfM0Eh/XxM0xZBoemqMgXeCw5JOkJaXc4ZjzS0evHRW+uSlR8Fr9BeP6rrLDP31XgNllaCk
9j3IOztvjgsqb/aXVsWMn7dYh+lx62sC2pI7sws7HwnVp7e5VubAuQYcXVUsCWQ2yTw2aTdiHx1V
uIW0mwZoY3DfRjW8SzySg8bbdSilsrXbAMks+6YeMLwptGnKS59DRjqftdzK4vbCwdDF5vTavPv4
za5zATY9Q2UG8hYZAczFVc439FZmRswJnt8qy0oG/XgQGeamB0rTGbExxCv0bv/4uvSDWUf/G3BA
PBLmyLCRSCXygIdZRTwT7xFW+2gfei9djHAT5EmNczUQfqtlDtNT+rS0SrMIoftFRVOc7AHlpAJH
xZdBiO9Qa9k3WSAt46c10Gmgs5qEdH3e5jpvI8tRUPuMmyroK5numP6xbbdpitfCg0wCNZvbKkhT
Fz/X3tSTWEh2AzatJe2a8rFUQ482d03RNFcahaDbVmUCCyvauGMzEoiitJB4rQ560PnzrbElMC5C
5kzV0WKNx4aeUIdPe955zYOwgE5gCxvZnf2DCXkpxH72Kif4Xiyxx2EcuMbQFZi8L6Bt7lo7XtDE
hW0VxY/K5MmTHWKNTVNuaq/IBPbWc1THD5Y+ISgPvAhE2a6IxyaaH2fZMVUlbcoW1g/tzCUpbuaR
if18Mjv2yLRzVJzhjQ2mXHd7UAwJJ+O3eab/JbadI4EWwGkrhfHVVYBbmbuJSM7lAZcHkqJjFqJm
ZO7VHPaLVjDv5zLZZyNKtM8oPxKnqnzQRxaw3ij4k35Rmh+TMsZyDIWrmk28k22vpnCzvE6SM59W
IhfxJiMnIzRmUtjdOHVBm2x7Z06TektKn+bOCRHAeZBfE2qy3Lk124ii92kReZ61tPtEYHbgVYam
+DGk6In9jOBihqehwcA+2RbwCId029jwHIPt2/i5fwkSWZgOfBBZxMNc3CNArft/r23Xt5l89DrQ
NvikRJ6+jWlBj4vQiVBfNLqTBXSyHzryGjj51YbGkhz/ep0EJnnN8kwDX3GI+jNte7lTjgB7L7GF
y6+l25SL53uMkxygA/w54GquZiWvdjdbu4a903inUaSZM27KJkpE/tUK4oDBboUa8w3EEFC9Kfiw
uowkrNXZjoMbVTLLRwF8yoo70RMFdw39vXul+oZe7mAlX8sST6xt5FaJerCDquu26eT6tybvAHFQ
WMluUtyG7SRKXNzRBEaocpD8XXqs7MIQn3J0DLtbo6Fte0RGosmAK2bjj7gr5vzgeJmqMH625BfK
pUzsW9qd5RbZOhLTRvi2OsFKRSZKOHGEdFicBP0266cA5QWrLybrLorq5tEISB02ppew3oYK62EV
Jh4mymnY4Lrnieg28UaoDm5eB/cUFyjB4PvchDxsETyXCEc8DNIdFZICjv0H8Ofstpy8zmf0jqO5
rKIBIn1mfZ+QW8SGS/7w07T9blh28Vi6xmRtlt7NesgXiRlXI/3qlMn6fctxZYe7yXOXLNrmjqw6
854enPFXNCYO9nHge+c4XfZNw2KFKxTe8KwWvRuK7I1gHvAVeXjYuJE70GmOlvt+iV1kWctg/maW
7nLoW9dFcMgqu09j1jaf4XrLh6RIlkMx996XPjScY4yPw17kjR7FeR4yxHFRH7FfR0d/aUrdggoe
QOUlNw0T+a9m43m/z3aYfou7Xj7NhozvE/rnp7KTaD2ifQr/LBMWjTu17H3krzn6lnw6mU4/3Ik8
mz4Ju7P2i5I54uYu5vXF2GAKHVjzX02oiucWWNDnyjX7W7rs6aMKTEg+hszbfVnJ5c6cy+iZtnF5
ayWx9zm0F8i+OXCETZGU4Z055O630hvkt4i5zBHchrEdPRnfeHJoOE1qv9KCuAYE4SF0b9zRr5+b
XtUCrUXJAGMejR+JnYn7CMOqLa7B/bMFX2SnGukcFToGD7aTQKVcxuXvQsbiZ+Jn9PDm2NiJsZCb
bomtnxYjgJtAzMUNSmXzp8U2+gc/QfjDYrR2SoFsYzK+zHdlk4X5NpPC/QzUJpz2AHVqrgIBwaA/
cNc0LlqEYSiDQ1gW8b/CYvoOwHv4aXG8Has5jzYFBeGm6z3iIcbAX10C8N6YivCTlwTBjbNkgv56
xwMk2Bl/Dak7SbEVZL6dCEX9Y6j+i7Hzao4bWdL2L0IEvLlFOzadRGmGM6MbhKjRgUcVvPn1+xQK
2tg5+8We70pBit2NBqqyMvM1WXhYhLeFeGZp5qeJ0V/sE1t5CdNVj82wtJ5TGlHfl9w1Hlu7C0/Y
UUZ3j3DyJkTexpyZzTu9KJystqn4njVljgmN3SyfW29uYKmjdoxqsIx4nidnONVz1XwQUGsntvmn
iDl4SmbJQXqLUa20fzI2Z7x6myzuJRoeYka2lW9gbMMbHHkn3mAC3UYooHG4OM1Xf85bO05qYZWI
gfMpw0cjXuSC6Upa938hamteM/DBizHXU3BOJvzn4rRELEt7430uALSWUfyB2xtKidr6gZf3u1/V
C+S1crkaY1CetgjZEwNXpHG3BnSqz5HL8GW+WOWcgGvkKxkFUuuK2mg6t63NkZzhW5zFGIgSXhsX
0qdtFeb3zjCW0xx5jMl2pfGXAYuSsedd7kLwN/Pqbx+p2UORGe6T2Nb2W1QL47EshonN5S4vqevM
j2PeFzJufK8+UwG3f82cHU/W6vm/g7O0b3XSmu65ycqBkdaz/25bfd2dmRzaPQaDF0A3JQn8aWR1
ttI5lQN9ABuS7SXz+vylXRx8l3Gql2dZMuM6joIoycI/3XoOT3bfraBb3OFHmGqMDhFIc7LN778I
UIgLItosv074AnxJS6glcRPWCV9IEEtgAXwhbTfeLECMn8JZCT9R7jzDhyjymBtvPs5whZmPNta/
0ej34mXZwu+JI9Lfy9Rs+1hAet1i7oL8akWFdy0WC1phnnTVLRVh/s0l+38IjDX7cHunv7vJENA5
mTNcHja7ihfGq7I1Yf5fQajax9zOGyZG1MALbpmci1zmf4cMV2QsXBi+dZaIoE676QODSpZTNfXD
hT5t+lRvk3xq8/WVC/9R9H79o93w0PVTYC7B/J9nq3WGSxduOa/yZPRYugO23wG2GmvudVenndM6
9uZcngvP8J5diSQ4kOY3enDu01IuzBWrnOE2R1YCv4e9e847Wf2JaDSDvOaJPq7LIXqQ7tT95tOr
BHHBXfzVSA37xCEsvjQ47T74zOfFkqFzb/O6Jg8un12cg8k1vmThNIFONZFRXZeizJG1pGFW/DRI
wdHK9YkPELHlIRVluVmqt5BvWKdRz5R4lbzIjUQtP+VQ5Mgi7SjN0/FTy3gc1SzcK1DZThTER3vi
qIX6uRmk82UMe4XxlAQUmDG6RAuHMqPWyWoLhP8yAF9VEZNv0nnL34OKtTycC0jM/Imne98kV6pU
CvY+PN5R3djEphzVhFBrAIN8X/Ihbf9IvKjGclijddHWMKWItD9si3vUeI37g72p+o2LMYBln/oa
WsZ5Hadpe4EnknYPXWIYki52KlcZs+v85rWox2Ea4zTyhuIyQnTPLkbfOfiyG42C4JJmDX+acAaS
RziXVv1kuyUpngFBd762gSubN3duk+LPwUvFIGlz9CL/AhqdWNZJyrKyzScatIvn3+hJpW0ej3Ai
YOvMMEDXyzAlqJMqpy3Rq+fAp9k1mQsOrpgi3etpry3AD5Uudgsc3rPziKdhdoatxn9HO2LSbptc
I8Y85PXwE8ZMOQ7xkJm99/cvsMqWYfkye55MH1eTGZpxyJA35twlTl2dBrfccITP5yC/jMU8Gre2
ZZDH54NWinOxgicYidBs77pCjuTWhtQgGbcxyCar/xdVk+L8m+usyoXFq1VTrcRNAiqITo1zhOQU
CgcrqC5npszGoYoCbwfUdPCoosRF2XpJHA6/7pVciiU8U2hR0yNJVN10Z7S3ujhtoYF06QYSIPnM
fHIo140NqPGOCx1Je4lUjT73nvY3laPYyGsLsaC4ss5VNQ/CRD+gbseKH2AFq9+BuCrW0sFeFrOt
SHWZOStU0Kw4Ot50HSGXRjGzFc9j+dVRbPOGjsCdKojhVndTt2WDjJFMtOA7pmyJWF9NyaSvnoHF
e+u/p6TjzXV5PkyWetsurZOmUsEnXKx7FkzeZNwrlwkddMkCbo24UX2vnf0pmUQn/jVgzNwVT9TF
7USLeQapkI8bJtPLdLKxYZUokCFSsk816RorfbuHWpIt4c5SFYFkM9I0VJea0PzjSa2JZcBng2Mg
bAwpvNKCO127nro9og1Zbbc2m9PxnuZwS97H3lX4jG/i7vpWahHKYNcZbZXUpjpgoK3ycPwJAzHF
oyhIwsYLWD1+sb1DPaWt0kbpgJ0hxTpYeSygvPfQ8+eNBs0NleOI+f9xr1rM0hfz0gXGZAOf0W3n
iWme9GTbW+b+NJjY4GZx45ATmZeiHRhUeo/mdF8+TadaR0w78vcnghVNFnv6MR0YYOrOIch7nYgN
NcCUReqBMjJoq7znonSxs8DaCeQKUa5TcwsKv1X9IyoLhRn6S2YtxY2BY2NB7pOU3Uo2CHzMpWB2
UHGPrSZcefXcG7R9UUqopacG8rYfq0Y6sYgdAnEyWbVprRpTrfs7kKHClwfAHDM75QWVw8uSeks4
AvBm6juN66C+tlW4Cvbx22miRlkwhjVlXIG/LO8L+EH/IVYTIcuTiHLCf+XXSvPQ48SecxUzuHN/
SrxN9amifI1WDoFxXb4xrcEyfzOhoEiic5QV9XVEYDJ9o2rLv+MFmHozhqeRVX4xs2qEM7M4Hfuw
79rCfc9wSKuecyYHMzGEesx/07Fk8DuFM4v9hBnS2si/Gx6Gvdh2DyYtV2MyaTPoTddOubrnY4sf
Gv9fwZ3CBG7K1R21K3w43w/wthzgoZP17sU7Si6WZCNHReGAIEMHLqZD49O8C3PPLl86dq33bQ4A
ln7g70OXp/QGVeh3Nqxs79em3SlpugvUJ6bHaYfWN1M9Aunaw5d6FUn9XdpAGZg+r+OymvHqwgjK
sXRR8ehoWRb7D3Bw1OVUBl3121qH0XpKGNohqQf3/q9kuFr7oW9RV5aybmMvCdeEtUD5uPwZ5A1v
afVYEeJhoMmN2w4n6x6lPrFL7Oi5Uw0OGZz22D6qc96hocIv58RUAOTcpAQ1HaOPYx5XCtqsUbk6
P3tPuDjWmLD1l7eIep3XN7pPPbkpt9VeA8WIrWBw2MuZWV6V95sOZTBrCvbE0QWtsN7e3nvdQFEw
qjF8mtdOBZp66NUf4olNwzZBddJ+jLZUG4m+l7pE5n6onSonUKjxUwLQwOV3NWCHiJOFJCCLafwo
frFeJrTN1F/gPKy+vObSQNlVx882U64Tvxp7EeJeTHa9QNnXgdg3Dayfzoy8UACahQBOdR+nJOfi
omhVj0uvl8FFOpLfinyeCYkO6rHt3Z9WyJh3JpSglDmlJY4mNfm8YM5XcKm8eiWctEuBDug++ZWK
BLQGVc6TViaxb5U4qxGTOH1EyzknciJ97ftqgWu89hcfY00UJjphFUm0nUPcTtAH7ZsnyEy16I+H
7UPv2d6FIhOLuO1SFW78OVHHc173iugQCMxJyCQaxXdCGLFzjQADDfiUGwxSkt+RsP/S7WcchrPT
2D0kOfPYGWeE6KGqHml/hm13s3rkWs3nJvKXBWTbr1n8N7r8pQn/N6CbMz2WdTbBKpmgIEC/G114
mhjGYL6d+8UDGjlFpmFAgQpijtupXY7oTq1WH/VwJk9VU8nhR19Zgla207k15vGeOa3BfLWsVUEF
JhAyd8ap4fl9iClSRHMkGgrxBs1x+MevSB/f/P3IMap+P7/3Jn9KAcrF1XhhEK40PeAAIEAt1Q1c
Wvz0qOn8nOMqKTH8W68Hqq4PL37vO2ns0MEluz3AvUlsTZAxn8s0hXygyQ/oxNjcxeXSUJ/zfNzB
3AzHi+u6cqvzZFBSnue5RUT0Cqmb0vScOtkSlBi17cReIDslsYzCIDLs34sh3KroOumdfCxjvaGb
bGI060uaG8uWnVqge9F+661lbi8CNcO0nlsUO3yLI9PBCE09/5yRGM7wAWV/X1474JKmAmOqexlN
HmvND/qce2W6nYq6GcRYErPFdye2gvTpA73lOgs320Qxro8bWHaFImMyvFadTAxoUzu0SDJYHXG+
AKJ7Z6nZAj2iem5hZxQQ4UCs+yKhTsHzDH7vTsYZ3WhOgreOqW6sYgSx6qDqOEp5x7qiVIUd0Ljq
PfLJX3jjAxgyevgJ2fngRFDrq00gTWSR9CNdk9LlrWTee++8CpI+1J1NYaj3tDiCeV0q6o1xEbgs
jLToF0i1vPWkBqZNj0NNDSXuDfrvDgb+QHYEqrPYMJFPW1nhRnXpmm1m6rNOow+Qvukg0oX3yXDy
oFejF3fkCzUXT8LS+qiWpIULE3sarE/EKZrU4W149H+88xBC5mE2cF8rdH1FzCLhmq9uaXffy9JT
ZJgj3aUJg6HSBWwrG++iWxmr9XqsmU7aCuidIS3zyyFhgNV6CyNsCtZbDp5YvmST05COkZWpbbPY
CfsgrEy1yY77CkVQ7ZQIAQcXsiSD2r3mTDjx4qgPfIZrLR1E3vqkzzZa6YpIt9KMnC+BY26NOBc+
I26oz/WmOyoP2Kp7AdKDFt+PsJ9r2NzTvEyI0SZXdZRJK3QfNUinyjvwD12RpgJ6Hyd1kQ3cM33I
H3saQaP+7tTEeDFoYG61AvQT8YR8ayqvglGJ4/0I2EY1K5IqX54hEs+H/K2WRcY6GAt6DOst0Fyl
cHVU1D0gP3dFlwKsqI82DTE3g1BHzhGyCx3bRzMb+WUxzXvuUBSCnzT+nDNdUd7GeXNmC0d5lX2H
hbvxIYZ0kP48ZblF5LuMWAHwZfSN1ksuIjPkHulf2fgkqxOAW8ABgGkqD+LX02RwAXcq7Xr18E13
od8UQyXnrN96Q0VTxvyorKhrOKpXunij4TNAIQpLOoyMMGlknIJs0can5WSm8bHW9XNwhlA9dNPr
OeW7MFWXHuyg6pFyHwd5BKWFj4rKRZ3Fx0+0D9QjOigHFITqgLZ6L8MlEwv2lLGax6Zoe6m+/y8q
YTaos5+pbWq5NsuispjM6lT46GBdqoyZXgufd0hHjkse5EILoGuEOoWdrMu29yyB1qeYVIB8pFB7
CgRNVy11fQ74uqFBj3IXpW0bAoBr77Tq3jNUCgskFPqu0gZQ2qlFa+qSVDF0ud+pLVQldqgwJytQ
fZRonSUhd+sQLEPDoL0B1WgaF/UwVi2cFHSw+aCDtFiHgWK4HEXv5lWqMjs4ueMo1f4cYcrznqpc
U9ey5zBHtjhFM0zIsyL/CC8ekhkCU3zsLWpVsnEUESr4D3vGpps2qRPSwTx5dAeDNA44bng2FKN7
b0iv5Npg2VIk7fj9zNjVfQUqssNxdCMuJ8t0u2WvhjIEUKRhmomrmZItXQ0WjL+3RuydegtMoJI8
nUX17kxYqnWmn7pSMesKHSnKYpwkvVHSm8R4tLQOzWZEX/mCTZwq239x5Rxv75bptX7cO0bdLXyw
brccO07nmku+k9vxrNn3hBauOsMKFkHXX6VPSYIu9KMpW0r+gECmHq9ud5m53Ntk+gw9+MKmLCdc
t5knZ2w9xIRsLF9x3TS3+dSaC+NjgfjZi6LoFMtBp9pgCj2Lx9N3ztlCuV7hU5udiCF6qJMwmGeV
xlp2pYDioz/nOcW+LxKGW77z91wsB/mq+F8poqJ3JypU8D4oEMi5VHzXpUCoo/xxq6Fb7S0Mulg8
9cDvFZcmWJLMXl5C2omMQfS1BBuvbxXw6NktnHGursQ32xSsxSMAQYlWeYnuf+kCyFggDrwoGzH8
fACcZxEeh0jd23lbgm3t5e8/SNl2Xu+bzgQbMklYB3WLeqd0g6oB36uitblAN1TlwNHRPEp6ajGV
6x8/4USv2guHJLnUml+2KVWiXg5HCxM98tp179CJoe/WHXrrt6PlItNiCGwozIt5zbCm5paCwu1U
lX0ha9IZSkTmrD40OlbRrySLJU/ElTR3jL6/6bKwW8K5f6kJ3+KNsr1eMfWEARrGLob87QfkS6WR
gkYfsCmO01ELGg4idY8GlGCQt5Qp1sXP+q2bHi2mLNv5FYp2NyHpMNKeRXrEvWAW6jxYwlqdeq1r
qrSn86XKcOSeo6XsV+Lf0U8RFHU8vqmb1FY9SiXHn1XagKexUjIcwSpoEiXQ65JKFaeNztwElpv8
Mqvp94i7DSWSnxCWOczMmmZkbZIsc3dDKO1WSflwG8sYCOn5CUMBLsfV9mgZKDD9xVCKSJBl9YVS
n6F+3Q0OcGitZ3p0in9XWYHDvoQZxw++Kv65fWwStUj35ngoYAt/OJth8a3YxIqbP++NQ93LO0i1
5b6JgoLWP0Vp66o0ozN9lRwrnrPagnUDvHMeZkPyDxPhTe7n2M8qSUZ1o3hA9Es3vq63dWopHInJ
pBvsm86kDmI4meP+nibUIbqQOq1p6kDFVAPpOz55SC7gNp0cUBsaCZtPl+lh9oaA1PGoJR1gYS5F
5wfWXuKPo1XbKdNqLXcov9JdVok53Cy1BHCsU4/UWgFGaIaigg8TWB7onKAD7E2LrDL8lj8cdk6j
C82U761rZuG6e4esREYp4hyGDcH9YFodmyJIa0CGiJ4uu89F3MmNgaOqcr/ebVVp2zEnL2Bnlk5P
v/xoQOgD4BDqREufjpc6HLq8B3faU9Gj5Wzq5rEPR5NHmOmsL1yCBhADIYQqBhomfFCHLqJWPYV5
dFLXPIm56dfp3cigjVJRho1lLY+bhfyDnMmvGeb0IlG9LN7rEDGZJFK90i2RVfZz6UxyqGtQNnbx
ZcDJtPJvme1PXoikykpHLHgCqFfk7t02jqfCH9b2J/obMS1nA9Fj+UqpzSANX+KRMf7Ro6BwwzOC
uaygG8SIyOAiE5pDt20KMMpW3SjrpS+Cpn2aWkhR2S2qqMQ/r9k0OvdmbUT13rCM/uUZwLrvlT9G
09UvetylaeatPu14qFOPYm7HP03ZduI1sJykviUT1weLyunXQtxKOzRW78LsLPdGzy8bPy8da+ta
28lq3qQw5+3J3oqJGbeFDTNI2AF5QUr4hW7iRsyNHnAHHXE4W+B/MdF0fuy8yRd0aqjvrGcG3uLH
LCF3+dcBWG+MI3ubxVOYV5vZXd0+GgZ6gCECvvzqVrOBCjQXuCIasIcrpshX9pqwxIAAFwMrbebu
OQj1zMZhWohlCB/0cOvmFRZSWOB1HgNhd+5yEjmKoCLO8VzyKTWJD/7ZZBswZYa5nd5zQoZvk2hn
5RREj1aXY1AZO5NlMmltArOaPzFEu+6+C6+B1RJNmTc/WVYwiuvqrkx/2/LKfMgLrGBZe930SeIF
Ie8tHU/3Jap6YTx5Yhrlj5CgLH9I0/cLepyGO6zf6g2+U3lBWTsx1rcfEQfSGTbD4MOvcMEwICr+
kfEk0uRXH1s6KSARS0RBGx4HdzbQa/SZCT2PgSO+qcFBLPFuXMjDD3GNbhwGVpoazzBjbP8zJBnu
TNy50SowsO5LMgQowdQM+Vp77kMK9MJUxXo06aIKHZYNSCxsVakPiiNR1im+vYeiXOAN9EdIp53i
QKdIIsX3b70Ve4fV1hIszd9kwj094MWBEP8CEkgKpd+EaTzq0CD6qdxcv4tl7Y4naK+AIw4sAwXi
HLLD2AfJel52Wd1x4OiWp4ZIE8du99jswDY7QaFWG38UtLLzU1AXBoISm1m4vydTy+SVT4u7NUZ4
KQeLdDPPA1UibRZMv589ajLBkOI9Ef3vmk0lR4vVEt36UAjx2yDDpPnIh9JP/p6xOBrvizmZ9dtQ
Da74l4Y39bddj75Tr7w/ZiOi4MvXOafD7FXmYAMG9dU76qZyvQi6i2N4RS+aLs7ZyRJ1UJca98r3
rCTlS9pwODBXyZtnbyxkeFuXAWpmYtpIRj+11phW6w3DmgHVzOhRTvT4a1hzT0oxNuUn32mS7c+R
xAO/Lh8i5XQqy5J+wcUZShyxvtuVXVjGTfQVDnXTl6Dn7YP2AaqPFU1PGd0rfzJOHPiZwN3unOcp
qutTKzFCj5fa9ORl7NqOEepOZxunlopTvMolYugRRVBakAJ4YXnNSYsYSz9n1S0aVuhJkLwDPPHN
zP5amkZrvjJ4qj+jHFuAjKrqr3LIvfchlOQedjj+4PAZ5DnYzPXCAPNkOMM85EOrIBueaCLCjO0m
Of+ccnpwD9R14guTTvzXGpr0Y1hM02WcIzbiQH/Z/Vtiv9Gce5TV3S2bquVH50Ipi8PNnvPT3I/y
o02l3T2vcIDOAc2Ur50Xdk8zI8meEaw4TbzNqKuutle3r763FB8ryutPRLeKp1y4GU252vk9k53x
ECTEec8V6/RgV9bMOGKKbPMbmi+iWiXF8AdpSPrY8/CZrpeI0QmYPwg90Kb7/Tc96OURx/sM1keH
uXAMBMHNK2VvfwBBlN6LTZnXwGWeC+uUAWi3MV6GdMgtf/JvaUCmF+fAWv7d87acCcBslAIymN1/
bA1zEmJGiztm7ILfwaOospk5I7kb24XZvkCxBi1umB1VngsKJHC7VtyDmjldheXMz0WSWn+Gpgi+
jbOV/8izcnyE+eh8YqIeqyzyk2skbRP+UuU+2nNfhqeBvv0S22bSPTKES/zF2cbJMG19+ZdhYROa
pew7Sr3fmYGT/ZlQD2GnMhefGZDHTEp7iG6eZy5Xx1nMb3ZtZ+9J7vknLyrz62xsyZesgLsTzHYF
Ejvay8lo/Pa1cR1Cam5k0xmGXd3enDrI/16EYX3twz5bLuVkdj/gvmKGBrORBqCbMfQwlmVKZEmk
tZzabk5iNForSLVRytdwYPbFxRztuj5PUcOoicHMp1vgB/P3IqIWOzMmwDzZbjJBDFncJwwumavC
Gf+0pSO8wWz1vloNxrNjwZzVpF6iu9fUKZzIYZ6TO9zNMb0Ql8TXcFzTZ9Ei17hIMri3Oc3nv205
pADQE16qsVPIvjvzRZyvjpLtfzYXNX8EHINxSjJdkhc+tor7NNmuKIbqH5WB++1vRThhWcMrrqHC
B/6Vc2Z+x2uuSR5MY/LH36MVMpP3Es5LEGQXyu8t8n9jljXd7RL/qwkS/a1yMwi9OD0AoBriZGCV
PdLFEInlXLaVVjCK8qFePm1lWg4v9gwN/w49R1p3+mil9bGuAzOCTmE0h957OsHoGOPAYrcRW2xa
xmR2+L/Un0zTrksOfjakycC4cjX8aHNiPrTui095uZUwiQYFdG35I3RlzveqW+dz3SRj8LKYhQkS
LVDePc9rCrTbTJik3Ow13z6LoZuD2Cy9/nNeRK7AK9fCq6+DoAglLS5MAPaHFa2aOMkKrOiMJmJY
b8Td1ryzDCrnczFW3vYfZc//5Akr0yXXg/2H1gSaCYSTf2o+bLnmcKHF8nk1zGiRPwHW+rZ6x6qo
LjHL/G87zf+Hsx7uJ//8MBsess3ixG8exalyZ/nnh7nLZocCgdvnTID9tHGJDwlhIfOkJFJ6mTst
4oGZ4jZyuNIzIWykqbQKD9B5VP/IKhH84QH0OWa3QPnfHbQmy1nV3+0/eAnWit4JuA4XSTQXDGH9
5tujw+8KND/URZiDKNRmHFz4bk8u0lCo5MPMfsePFsCCv0SotnEZId0N46vFslY9p2Icp3eiULEt
l6mAsQi70XA7J4lzfaEGHVq+WLDY6sVJagbVa1YhpLfv9dx5vL3cNlN9PcqKxYT35vQ4KB82XA02
Q11y9bo0iqrfG30jZk7xZf2DvYvN9Mm2htF0PuGjNuXrYw0pzR+vrG7PbZ/8pcdC7C3FfIQvwJwx
uLkXvysz7lne16rQziKO7ia2WuZyLw+rWahqa0JN69cP3tJLN7t4gDU4pzDmyqxyeHA0RzGUtZN2
LJ/Tdm55YBsy29y8Z4jytuRz5fq5VVzF5FbJdgJ5Uj4qWTVj0fGWkJ/435IqVJeSO42Hm1JJqY/a
4ngGbKpevaV0yWi+HC2lyCx9LEqacu4zeaFnvTnOK+T6UC6niDoUC1KntDZSQ6NL1fVteGbgimlF
UP6SuyqCeeTGor4yJhozZRGz+DYSi6wvVYM2RA3INxeewGpNLyED3SIPxm6saDQuyUByXp8FVlVd
dpHCbbmJrsWAFvHQj5VTGw9lAqjTYP6+2wlR01lm8pjj+x8sD9jq4a90Tkcj6NMXc7Lxr4u7JIX0
eivXfBqDV2m2y5L9BmBag5/Yfunx6RLTFO6GDEaAxDueXqzMey6B5ODph9QcZjw5a+SehlwO1nOv
TSHx30PA+LIMRes9GAzvTS+p7fZ+/qmArcc1MiFQ8tL/sJ93Qdj/EPIgk0dAxK52XLQGPmY5/9zP
fDqmkUslPk/o8twOhNx2DAcEHt59E7eNWBByOoNPq/ukPfvoJagebqhtPNdstLwa5xAMuFEc2r6E
r/9uYGIYpn/OCUuHrgJD2yK02dq/pATAYXQMnPA6OcEoaXrBrB7TaIKYQ4LE6L7I3uTuTthDgVjh
6Kg+77BJhR0DdLh4CU1DmADKY3XTxq4eb8HfZWgCfDe2gPat9pK58HfrWNoThnkM6ynx1KIlS8IJ
AVs6SGnCZFV1VG1MylylGnrlMnP4vLVFU+HJFsN0i1jLBfh2ElzwMpvl8FRZllNHv1642hVe5Kdk
YMXWJDJTsLZnhDVMEDmTSQ5hTRURzM0fB8KROnKq5XVxvHpCpWOw6vFb1ILLzIbtDzViNww6/BmR
uygPRtpHSfdpkyWeplCVS4mPYVNELS1QeC+7GY7os1zUT+SpC/M5V39VUs5D0dlvaWLkw8moR9UM
IXbWIv3k+6irWJ0ymgasfA415+EdWHi9u7WfQaI8q31AOKO8jOx2Vb1IJMdOl5y9CX8JOBNYy/Dy
wwIxsXcpacuIIh7i4fN0qLpsiXgRuAwYOWC4XZbg4Upe1PrFX72l6s6L3XuUXPemRE4Iwzbd7WUi
ltzq4OBrYG/3Hxy+/ynhxbHBZMQ5Uz1szO0Cy3aU4O1/eLp3SqdZptH2mqLpoqEod1W/ZgUeoMDh
WnFQMf7vjfhPzSofb9PgYbnSdGH27f86wydQX1G74fJ6oNsHDeqQrmrsPc1r1aNDFaQ21dEQ/P+R
+v/bVA+uBnoN1rkWgw8QxTv/rivEGCVQMGDBY3PHFQbQwCIlU8yJBqZxGuveKebLJIVgr0Sz0opl
OVAvflmaw3CsVgyZkqD4nJFO1H6c8Tq2awRmwr7TDQE0fEozNgLc5N9HEab19KUsG3WkHUZcOQew
X19SAjc59f9917Ej+fd0huYypyBDVUjjaKv8m17WBTJG/jqkn5pU4DB2IR0JG3ElFWHZX3oMIdgX
tCDUSQMb1EdUqEN4JDJZh/ByOcHqux22pVdAOBjH8Xkgg2+uie8VvJbtsmBw7UxZE2uY8ejSa0xm
rOAxeOeDLaUZp4GLOShemVGtPvXgMlhJofq/lIFAH6feQMi7XmgpqTsVjp16E3+U+AQwQTizgBds
Jsu9125dqs4+hwcN10ZDhwXWA9jJYThssYchBymEs50LBTkas6lYGwfhEsoOXaHCJMR/IjzaXh83
WBWszzYUFXrNIcMaOMCrqdrtb5fUWaFmU0jkYwwii8r5erC9NChszhl+C28OtKTyK7pOyFFaibvU
dPxBLpR5pVrapdNt1xGmrKgvkbYtL4ed9reORj+TdPEY5JOWDh/tKGSHChAI687PxeM0c96JM5gH
PSZhlGE2L0xQx1JifEq3WtEq+iJSfBLNk3dNubOoKhi10CM0yH8wDrsWTKZ86K0qhSp68EGHxVYQ
r4bZC8HEjIcmAkFeHwuNPh8XHDBDhMsaulBZdPcrEyU6OHelQqwqu08CN66bquoUPCTWxD15VMeG
HYuCan785DE+KJ1uIS2Fyr7abeaCps2lq4AUVAqMSwZx3G/e2NDcCN7KvFyY6wwnY82Nq53TLMHs
SASKJDvAcWYHMvd5jtK3fJpl2t1tOAjZPcO1nMRO0qzmAw5yjWm4Ba/mxG/JB9cIBOBjkuxlSpzc
TA0wsQMtOrKY0JkaILs1SBouzBIcqvbDcTNtA1+c7hKOltyGKyE9JMB3m6FSwOPltjn24JoO/+nm
JxQCqfiUBB22f5GmJzIzQQEsB2A1LMrm57QMcKm+rHm90NXVVIQDfuKQZIkdPxzID44D6qkP7gKd
6aClH15WpWVAWn+w7HAbFvi2loSyDwUxNL9K/ExKcmjPZqzW18S3lbuhMKi2nScvtUD2Tgcv+tiM
Zt4EUxDLNrUMeT44ual+YACxapFpXCWSWHOByI0VPYI17vVaG2HJ3ue16OsQVYICeFbq9HTPRo4s
odLIu+4lTpVJQLritZN77alHZJt8RQxpzeZjazf0/y8gU/NMtwEdDEvHmzvZDKioFpyRX4VoFHCI
Hr8c6Lj649h8VHsYmdmWxAPOfrkgDsu3QE2J5IzekhApHFnLcguyFJf/ODfrrHyUtuG28lwJM52i
14EilDU5UK8ThorQb+E7zdqjw1ihELC9PdYizggaNdYtW3PYEPBlp8Mua5oYwAHVCQsOUomDFcDB
pVAyi4CC01cTtSpSr/Oo0L2D91Z2o2KaGiVjFsDH+Y5cxHH3tsHo+cqpbM3xvsk+/IxLo5ciDtBq
BM2ynvc8s06keiUEmdEiwQSDsc2LsCoIRHh3JxPcwNro8gZVJ2MUC/kVJevGC0ryDIDochzTYHwE
yFfEDWXQwnUnAC18pzLpFP3j8Ic6oG6HIV+Krucv0XcXfXr54tolpNB48Nc2neKi79EAv1lLNjGs
+HRss9mYE0U3zOduQ9UWL0WXW9VnmlIZrgCwYPa9PIWQMuuXXDBcGedUv1es1VxLBbDWNjHE7mxK
N/OXLXOw4a9nl/SkM8VslVOkqFGiMDmJrkGO40AaxZpE1XojHEsEj4rXU6LHIBSkfFtCiMYfuhy5
Qvnkk4fDlUkimKjBW2tJWM+Q3SP1f0c67mqqjUH3e2K+3mQXVfi+BkGIfk1TKo7rOegwmjCyJIYr
nS/H82LomQIQLNSl1MW0AQwVsDNM4dRIBWagusMVvA1rjpfDSBbkslVhUpeDk8zUAp0boD7ni4hQ
V3qA6xhb/0wVFfQjyZV/GOw5SNbL7h6SaeY3LE8VY3rNwiQ87zeZ0A/MHBY0z+fnugaoKh7kQp2L
b3rgo6I4eUwMmuebr/UKUjPiUzWN46OiH4CAINpEqHRmu/jr+IIHS9DRVC869Qru1mSeI8RowtVB
+TiOy0RT3TyGCHH3j4hdj7MiyJi7XSESH5WAtFr4AN/RVNi/j/l083nSBPBJo6kAZqpgqTQgcchn
Rn1AHlQDhM8qfzmISnmH8h73JNwReEJHx6AtpWrseM2k4J/UG3aejQ+bjG1e1AokPgRp4EsK0i11
BNx2+5ZuZ/seXJ3NRdTMqguCFff2dgT6Ca+2ESrk3tMqoCObL+xU0fzpvEIftufdGLLWLLJDWVJh
2MCxz+hERXI+RDKagZ0vSZ94956oaS6PNg6geFoe3/tYRMfN+EVigQOsHo6mIR8A9fH1jyAcBWxD
Jx5IxPzinM5YKZHGWBiaB6fMxmT2bk+wH5mKqZO/ZvQ2Du7Vs4taPC2DNILq2esQYQGuem0y/8QQ
h2B5rhL4MC6VVRv431x+SS6re2jtlDhOfyk70J4gbgZPdbdSMn9eRa9ZtdKYAKj6F6yLkJclo3o0
dhr+F2dnthw3kqzpV2mre/RgX4519UWu3CVSElXSDYyqorDvgfXpzxcZUI+ULCOnx6ysZJSYCSAQ
4eHh/i8UhjrLp8G2WYoWLMJm8L2RizCrW4oVdhWWIriF7ZvK+hVYOr6xdXL5R2AnCNwiQ2OH05M1
0AT4OiI7zYOt4Dlqu9wiYmHcrrB6Dtjghsk0zY2bmln9CeKFrNNZrS/rdN0yyZmrykYkEB0/rIWi
SJUB67aWi7JP6DBpgFdCidB//TxxfpoA7YEcCpI/HJo4zZ1OGz8dIuO8bSFQVNbdmLDNVCwIb8Lq
S8E0bDXvOnNcqgQl3iG10ms1716/ixdnSSkAimadS/2Lt3KuzeLpsebaWmfe+if+0rp0spjZAGz0
dK5Np0FmICuIsFAciVhlRq/fzJlQjGkgmYfyD3gXfMjYKM7qxWlYiaZzwuE2diZJ15oGsiwizAkk
ujI2wATA+T++fuEX78Khi25YZPmUxXGbOytsmcLHySSwezzqTxuuB2kape5VUK23G9QF11xgSPoA
Xlmk8vbXb+P8+SksyOjuGQwCB+lz7UD6XUMXQZ+/xaRCVS1jib6nhC2xbRz7JU1jPcu/fuUze1iE
0KS8om7aCKPRFfDOz7YQqiKkn0PtJlackNwLOffs/bSpW0ikJ/7UCk6aFFun9xsZj1eMjA3aM/xo
1MAa3pKEOp+ipuExFg6FisCwLOe8ZeECMEFQLdRv1hP2imYTJ66gmqKK6vADvafYMo5iwbwxTnIm
/FwCNRFuQzrShPUD+4d7Oiv9uNDrHZsuLn0jTK4h+JwAW+DZBv1hjkRj9xBzhac/5Zkry9GG1ZbG
U9MjkB9tgwa/BMrQkRfAdnGGHCTJG1L4Z0IwuGng42d5FvAlz0CU/0xsqXGb2XCg6l9YuGLCf1EI
QAGE4S3B4jMTBYfqF3ALE3MdF6wz3YizscDCk+NBs9g3Y+H7S/zZclpRZ5foi9ioArFzEDo9HMaK
P0zeBdWfaUgD0ikRTSAY7iYP3YFxX1LG8fofiktjDu0L1zKpEvaVrBCy/8oG4slDTRxef5/nCx99
D9vxTddEh8XBIPS8pBN4Ayr4gXf7w2lGLesa1RMCviJb+CduIM5P4DmNpXB4qa/fhPOrHCsDaVpM
K98j8KHm+kKOlT10kLXv+TaFNsemNjRd5be3wRDk4WM0TRqqPUKbAXLdL+wkzKBMOYYlSkUpQ73M
vhOeM9fZEUq2DnYkFFH2FGsGFiHWxu2MAZlIvye3TY72TAObQ0kkJbRGA5t4kvIupu8FJFZue2va
2xTU8TC70XHeTNAHrGWlqYqmAbQaOz/I+m+B6wTUXFv+RX5O1fWYEhVf2Y/YH4FC9CFJZSQFqAtV
QKgaEzhApkvBB1aP75O+raHVhSypfYj8wEnQbLIGrx32VOStzi+B+qUxReghm4HmH/Wh0eqIe4n7
vjhmiiUS+Z1M4XPc5mN97zkkgfVOhxwjxFXbxCjt7ikfxPrj62/PeDGH8N8gQukOaDXYfOe7Fo6a
sQ0uP7lda+q1enxyJk6SVxQkYRZhrjTmAT1Phcx2lL75WrxslM8TyHRZoNOXTMrhYxk585MCJ62P
XdDEqz7pEypDI8BR3w3fatmed2xd2rVIxMkOj4HA6fl6sPBxo1yutzecomqn/BPuXWyVB4VCXo2N
Vm00kE8nibQTV05tEPEAOkZ/a3WcRVwPhUoXnxE3cHGfd8/lKgdg4q1HU+/GWzSa6lRRw8KKdtp0
4nv+f+Uhng7C2bHoW3vSP+wkaPdTakZ3BgBU6hQ3a+tyTRsblRRibJeQoRJpkXZ7o8h83lkgBEDy
D3zpWOxZL5LCbGikYONY3yRx6hFoCk587tcf1889BKLfe0Ene3yhgd7dW/4dL65vUbACiyfL+TYb
yVlIL/M5FrNvxNerVv9IQJAHuV9sRArDkTyJRpGiX19NL26A1wwo2EVjl4MG4fnX/dWlZunisddd
oaB7ih726WS3brMRaFgZlx3KBcnRAdvrfX79+vIBf97ffZCYZEBSD5TD7IsNIZtGG2+kaL5OCS7L
R9/vUQ2LOzekssBNt1p3wEBW796Y5CYeomfXpXXiBSiQkoMy586eO3OswVqKqr3G6iJu+jvPrqv5
MSjadLlc2/ZlZlTWZ2G0sn9OX0iesdbtPQnNVBZdm7TntNR5CPQuW7wbqDMdWrOQsXnFBdBJkRGe
LmjBHIKBJMlGg8XWAoYMMHD1if6txF68PqznORyC0Exsm82AGoHc6359rSF4pwn1iPRaBANSIxtA
3UnmbfCpa7MGSYpscOBzKTMSZ6Y2/63H1WVA2gGIXO++8ZKd88FmrHnNvrwrmmjnh54xB6AN8iy9
VnDU5ERqUzmkqj29/vAvL0fkomUE+M7T2Z7P3m2aoLcSDItzFUnu7rcfXOR8IFUWCtD+xgVfpGZs
uhyjCGJ4SeqYx55dsuvCSapoNFcrmUlpDUwR9FQEOkbZ4JHGbkN+Hc9AIg0Q9S7iS3dmD+AzP+Da
FertNYoaGfW7tUS2Onw4kS7pNIo9Op3Iy4p8hOwB4F2sDLEaee8svcjh6/KtdE8cqWiBVUs4y75J
rSi67PIeU3hVnYhDGga4gpwAropKtlLNnH6QjAEvKWTLXsRRS2HG7xXgtxxl2SlFKZh6YBWi63Wf
qBwOohV6Qd1QSF+RYoDw9OgZiUzrfmQr7ZAsOhjUhr7SFl8P8EeJ6vYMpSbZfYtXymMYjhaSq9Ni
1sJF1uNHFZUOtbCh7uUjsX64shqHLnVlkRp0pizfrPoZYJ0l4WqFHKuzSy4Pm99mhNu6g99qdiQ2
Y6u1s3vsCpw4gsu0WXBAUxUBXR9Rc4EYO0L6PDgRnm/v1WCtx6I1HKcoh3NmXKs1a4W6QkhteVy7
1RTTTnT/EwhbFSSp6Mji5El7Wi8dfU6PIXY1s7FVUrnrmdM3AzmYXjNIws3agEMXQppOJqfKphoB
9aE1pbZLO7Hvc1ihAzonlNVsshpqZ/V3sks/3aD6kU5PCigNmiBPxCZiuDEUKVABTSnIJafpWhqS
fqUpVipIhLY81CyrwL0qzHoMrlFq7PqPKaaFeNNQ1HaWYKfSkkBKN5cHlBm7giYcfnWRhT6JbVOd
Qj+xeAJilXhbQZXfbfaDXkvW1ypmo3RUYJVpESL6cBSHjWsgN2rtqzzDimPDX1E2E1mqO8eViV5S
vAiARhpYdPyxqFI61G9hvYsyd8zn3Vr5XaECUKhltXOtfYY9csTfUAGAZL/BmSOz71odxR64+0uf
LZ8U5chqoCE9F5D68G+M0yV2HhUVm4Zu3/9J2cSwH+nEDv07/FqL2jwgeKXNj569wBp9h7iRpCc7
EK9pvWXOuHTIGKeL0eW7TjUf17I0dneSL40qrqTrrzITHkVSJiunctfg5FanFS0Ej2bXclg70ERD
CeRfCjR9h3vPz4RGw0OVdVdSZKuiwJrABbNrJ59BpxvpvZrWvTuxZLPTwh3QsGqQwx18s6v2sN/l
NFQd8lCjyH5RayaiCttBYYhUUSDDpYiJqZiDqWmmjo4GM0aLy65GkoDC9KrFtIpjuSmige0eHq7T
UzfMIVKAM23D4c7LrGgEUrbqOJdTzGa7PqmaYv7swpNcmUWKgrcKSKmlnvmBr31Gp3Kw9oEKXWvD
aeVeqYUjThpV+qmivg7TDyZyipguvGRFGValeuqLUi1JUR6VrspKpLJRDSf24K8a6Y+TILuA+Aiy
kQUEq6MRH+rCBH1bWc5QUDdWlXXVFnH9Sc5GqOUQI4+r0M4y4a9AS5yRCaKdat2sZE1blddX8ayA
qjnhUAISm2+r8+xKdGtBVBHgEZ2FK6FUa/TYkJX9xoid+NZJKneBc6cCZVKGPkG0mCqHeZdVsZ6B
rw00vCA3gWbDwG6U7MOovu8kctJa8+x/wrSat7sJYdFDW8bDywDvvR4x1av5MbdPUa9jFAjyK/NP
RUrzVDsx/FYCn9hk5S6wasqpnvEP3uOJK7uyVyMUcJfHoXflb6+7xNrgVVoka3hQ5cxVIWClt60E
xRbsDPOyRKkvzyNk45JkeQwaDcVs4HUcgPttqbVS98VQxH1FgkEYzyZLx3pPHr9idQ7+4bl0Isv8
Z7LBVYx34ww0HglyiPv8vqUO/WsvqFQFI8WjXl+QrqizJnLUS/KQwv4CoLJuc7YnyGlGf5F9mLVu
klUnjelOyTPNinwES4+uw61FmkGHZOXPChVXalhTbFq9bHtqe9CPjl7RWheywUaeThfpj1rxl2E0
zjJNUD8ZSt5jUldXuRsgFnlwWAFQGU6FzKOMgCo3475k8uFFJVEsnnLl4MRZGLep5s/6TQPliv5O
DS/na4urSvw5oqOJ5DclBu05T+GDKeuvXJFU105YDeCNDXEtnisxAKWmU6aolWLYbQ7MWEvZrgS0
hTTsXzDgoSQYRkGZWQfNBW1YQRE48YE7+yQsZNejbJVRnbZzf4sFRxiVO5dSY9/te13HHXYvlGC9
mraBdTLGWzOBdbvHwZcIcJk0Zg/mEOPypQy2UQMJIN5Cjba05ZBDCWAiKB7lGpDXxHGd6IpxZGSz
zC3WpiACR3Cb1xPiqmy0wjcCDZc9NM6UItua4/YqqVqBRSZuK7xIVE0kgRivIRl1lD6WU5oOiRam
8jLOAvXvmTBL58bTB0HTU6Caqcw6WgWHDU1Oc9UmNZCkw6/xxHhbAQ+rhre9fiP5Id+IMpqswhaK
Yb0CkpR0EpxBSfXS2Qq4q47GKGtZ7UeKgaadVMhiFZ1U8tSq9HDVLlrbjZFq7ip1RtVuXKenopYq
yQRXJaSqyNOpzBaEs4ud+xBDwAXXCQyGkSTIUzO6TJG1YaEnmi9tatVsXlULUrXmUgmllhJhgwWK
tO0ALHmXviibKoEWFbr2t0K97OqkYCRSbPqw1osBtt1bri77y9YQRd3wMYyG0qnwIpAOdLnvSQwS
RwDZ5VYwEi09lb4d1QelQlPkoNdQ2DBRerPJprdr43fuHIRgD0mI7wucS6UPSCddJtWpQmoZpBe8
/6ZDoaJ6r4+JZQB1Usp6rlLxUoO0rjEA+kvb73w/WXL3ci1WaNEoMmMbwXyL3U2TDqdiM7tkBhFv
IBhBQ9LpHtIaVkg6K3ckgI3rIN6w8eYoR89vvekfPP9Jk3PRYEtm5qyDvFoPsUNXjb2VGKd4uusU
bgXVemR/9hxCpqre2RCcu/TL68e78xpF4Jsejgz0xxwfg9XzIt3iuFOVRGV+VeQ1MPBVoHVVpZlV
z2zVmvmvLmwBeoQ8Qo+OHgdtsvNSXJ5ZovGrJb5K87jxv82cFDzoBDWWoFgjNtpUlPsSlQXC/OsX
PpV9firLUB7nQOvbdOjor2AicVan1zTfavn2+KIc59q3LylKCje6CjA9BSxOX733/CNE5NYAvLH0
cZeXWzuZLexVXfbU1rzJTmp7Qi986IuIFvRj/f71mzxHwgJ/RZHK4PiA9on+0oN3BmLhefVgHVeE
msLATat/eZvKcqnuT3WuHSBU1bGXolrne/6HSQx1XR+rfAJBtzGRPNA+tFWiVdEWpBao5k3BNLCK
va2M45u4yHPoUUmuleBhnRZZ401MpmrF+wLBaor2arU4p4r66TH/z5/T/0TP1crr6f79L37+s6rR
e4licfbjv4/P1d1T8dz9S37qP7/162f+/bEq+O/VX7lN/myrDlnS89/65Xu5+np3uyfx9MsP+1Ia
29/3z+388AwPQ5zugeeQv/n/+o//eD59y8e5fv79tz/xYhby26KkKn9b/+nyr99/C+ja/If+JL9+
/Tc5EL//dmyfn8v8qfzr/CPPT534/TfNMP4Jwcs2MfNFpEinzPrbP1ABl//kmf9E1YoqDQdHT9bJ
WO9l1Yr49998659UopFZhVfhUPvW+aeuwojk99+c4J9gB/ByCVycfJhzv/149F9e4f99pf8o++J9
lZSi41nOCmIU1llT8nvgQ0HVOmsaVggOYNySjiiE900PP8mfJP1O9AnCc2YXWWgTzwXkemgX3eiH
lyOii80j/O2ivvtp2NZb+/lWzvz+wJPjSgQ4j9vQ6YWhZPBrqdBznBS/A8+4bczINdM9AJCYBo5I
Ru2TKNA3oM9SdVGyI5UBX3iMgAamnxOWwEdpPoXJrSgyeNo+tYojhreWf99pZbK8Ual/MWQQ8uhK
UCQG1u0QiH+9zWHSvXByrPxWM/U82kgS0XQ7QdocP1c2fqG7wkii9Di2ZtRuUGaTBp0cras3Spl/
dxt0enlz0F4YsLPRsuammic/z28LSuTlt9YahvhAqEizDYeOyjsAJJncdteWUR1cp/qQi6sILKz/
7Y3Xdt45olbusjE5AFxth3s5G48wFSmiFGNwVdCbjI0rtxKZIPj2RaBf10C+zI8iIava0KAGsYx2
QFZfpqYbohBX6vPNf3870OMckg2aq5Z+XgCdAlzGxtTyruRJt7zvIwtB/GpAFp+i+YQBiH0gtc6i
idOkB4gIXgowGJCPOO1k91WXWvPFf3dLlk/11/QNprRngRw4762I3JqkbFp/6KtF9+8GfUkQ9U8z
zXlnx924HAqjr6IPgw/e5MJrAd/eNq1jdxvUk0Pb3LxxO2czh9vhTUFgwRDKdWg6yCzjpyYXHYMx
G628O4A+Dd75eDEa+x6qY3G5FKjvH6m5DvduvbTtRYEMzNbFnPC+SEkpt7HvLV/GIgvd5wDln1uz
gyWwt93cwMoHd0J7A+nJmvAl8fCtsKJEaP/dtJc3DxGN+n1A196lrfDrzRtzY49B1bUH7Hv84T4b
J/y3IclNFkWtSZiPy+wu07uhRmP/+zi0lUBIxnee3xhDWUb/OS3hNkAO6Drh2fR951SG/2kMbWEj
MrBEzSFBNulqyizjvh+hDm3hpSLoAUt09Ix9jjFWfUNhM42uHZuawi6Ywmk6Fo0W2t85fHU0xt+4
s7Oegxwg9L/oY5q6gwjyua+dBDOlOILXh9ikCHjFEWb0tlFOg2iHllxd7DRHzNYxb+Ky3yLgjgeQ
cMANHvLUzr2PuMqEU0T1d64/5FQ6nXcTGJ3sHTO76N5gU53u5WwUYVGBhWMn8zjOy1H+aRR7bKZm
T/j9oe684hMW95Sm5rzF5Ss2ujq7KgyjBwNNf7jfLOHobC13NqILs+4b47M3W6hpFgjYg2QHT3Lg
tBEfvNHop30UGsXWxqW8RHYD00XAuov3lM1uMl1NRT084D3TBPsm8XvUX9CeuUrYPzG0GdDWS28D
GpxdizF61HzwLPQ5Nm5tcwWvrPiUkVqLeKP/Lqft2UiAdAJ/RemU/84xgRGhsa19xE0mY5mTex1H
i3STi7Zx3lu8vIb+hJPcSI3LT6/Pl7+9MIAzlxImcBiZ6/z8CoRfgcIZLKjF8GnGXeB0zdEJ3Cg+
6EXZ9FfgL0ES550hxLvXr/w3YcgHb+bT/HQcThdyIv/08j1YzyFK7f2hwFx1+oBdjfc5mNrieeGE
GHzB1ykyd2KqM2NX6Ka3IEff5tkby+VvHj8wIbHRdwY0RY72601UVh7ZGj5mhzzRm+7Q9JPRbzXH
SGHnO1iZ39d0rXdUjaLojcbo313ZISUkfWcHf+EGajRTPfp+LWCRGb2LkkJYhN871vQ26UbsGSn+
oO29r6lkv7UfnbWcZYggd4TWwllOh9Z2tgHAUenLaQ4QPcO9TN9FbjfJ1MoIrtoaVE2ga6mxW8CO
VocIH7H82A2aW26NLgu7a1QPGJzXp8LfjQXSsAE5H+xi4/wt4G9Sc8QbO+JAVTo31Mzr59wvgpvG
pHvxPLSTe7X4U9y/8fZlavLrqiP5DcCbnkBYL3BsS13qNUDj7uCgIuXv5qn0P7a12X0c60ZrttnY
1DiSIfW34Bnkaun+9cc+z3h5EbLvT17AAjDRBDhLnZLFSFoTWskBz64cmauobIb9kHmJt7PTJdsa
eqbTT0rNGpnVxne0d9UEOhWdwGW8sohD7waBnOsmzJq2Q5atG9zD67f48s3I4aHxRM/c54+zO+xb
v4dIEXOHSTJPuyxz/fkPmgLaZQCNrfsDCxcroRoztG+8mr8bG04BABk94gOHo7OVaRex1wfz0h5q
a2w+9hhDzDtMxaxwi9Gwm+9Ku5w+Z4GwOir4uXvdB2554xqRea8XsA+izWzQQbhxsIF4Mvsh9N/Y
vM5MVEl3QaXy6rgzCsWkvmebF7SPheJ72BwE4od/cgJPW9rd9M33M8ALdwt4MP2S8OIfrNlIL3P0
0YctFNeleWOoXgZSTD0pMBguh0tC+NmNmAKbtbou2kMUuLHGXC7w2cDsz9QuS6S0kt08InKDnHra
jfVVZIbxHnWMyHp4faqcLSZU5CkMWS4oooCwwnny11CaW3MyTnC0L3u3yyuIaFHTRsdURA5uTF2U
ejV9JKXAF/ROkX53BEj9bPP6XZhyw/ppTZucsQFRBcQ4+MLAVO1fb0NQ1m5N3VguwzmgWvvVa7F1
aW8cvQPZjtiHluBJZ+powyWoqqZLFW5jO6hjezO7HrKIm6ynI/FdtydH35YzdpPzdtS0qjK3gxbF
0bw3J0hZ15HwNPcpnia/wxgKYNW8AR7ZZE94KEk0YhDgQPIUDjb/F30dCf+N1/5iApLc4avKiYLw
wfs/f1LNSUEJJWN4WP1UPWrEtE1oNmTcZdEZpZZvyVEHRPY8it3oTPWNANNwsJM2KDUkoFrBA7/+
As6mASgmgOwwG4CrcZKn9PHr+NeOlcx9ZQ6HQqQiO2j0cuorzVgibIbiyL2jLWcVGzuKNf/Y+H0Z
vXUAPE+APcSlgLETMyDOcVA/mwCQ2jDzo8xyMLTGELe0iHJzU8yz85dtjnp+G1tpJ963CUJlG/QC
xWMcZbW+6co8dS4FR7HxJuqKpD6CEcvndJfr0/Jl6fJpeWPXk9vsTzOVAIIjLrBRmQFQ4NTluv45
AfKR/MPsXkAv1Fz/wPaKZxzc3a67LQuRfygpKU4Xr78d42x5yKjl8FbkApUh/XzvD+p0dppAQ+vB
rZZi12S9tezTIQ/xowqKwd95UBW/Vc1YeBsNh+AvoGm08DDneXmbodKfHtmYyk9jga7hW/cmp8av
AxKgLqJjfUTJ13uhrhBXRU8LfmkOHBlca48cVX6j6TMWULoeXZP/o+Ml0vKTVvlzvXMAhZqbKHVK
vIHG4rlNmjl54xWdQ3zxPCBBMOgDc1y2KcedpUqTPlQYDjJciO5a7WbsKvggQYdTA0DKyMXU1reP
fe4m3/wxn24RWcVOy3V14lpJQdbnnCUYvoEMqtlWE1CmDZy4eS9obAMzKgr90PdmEL513y9SPLJZ
bO7lm3YhYp1Xh0z6vClJW36wRxcBE6RnxyL5pIzDSHhm70FMWCn+JayozJ7aMfXj96UFz/ALLk8C
cRzag7R135h8L++KwzKQOEg37JzWeemMrmCtWW6RHDq9qjBgnrq8JwBpZuMn70zEg9yrvu80jRR8
5vD2mFeLNzwsY49Mwt4rKtwXDpNto2L2+o2dGie/zDwKqqTDELN422jTne1dJY3jwbP1cI8mQwuv
zqLsQuXTioZsxMTIG5C6rExIxFj/AsHInkrdHAmrCsLV1w5/leo1oT7N9OyOz03ORY0cv7ip8Yix
r2ab8z/GWrjGTRd20KX6X67rN1yq6Xypgfz6A71I23zDIvgCt4TrjuKXDNI/hRa0+BOKt3qAKD5f
j9d3r1fXmsArcY+nX5sgUByinLftPWwcr1+/No2PX9cxyFFgrARegzBDVn/eswnNdrIIJulxrjG8
Cd5NWbcwWMGoSb3XlEJIpW0nxH6G6SuWxbY3XGLGtOD7OS9p+c5tRld8GU+bKcYVbMbohY3ME6OP
Zcu4T/Jq8reaPkV6eqEjXTf1R93Re62+MDMSrMepnKr0u+XVWv4xQk3c+ZI2JM3hhiqp+wH/Rzf1
uQG9mf2tUVAvCT/gAAnzcauUkK2ZK1R4D+QS8NgtaRAG+yKtWgyK3QzyZL7N7DbFZBzuq+T6jEWl
N/UBIZgmD456n2Z8fJ6hSvo74qW8NHDAhJ/8sgk71H+9QE4mg+IHvfwkwEH5KYVkzMYNjE0mC1Nq
R2RRFjJt9LajVKuZLFTwS3d6gDfjjhOQSX2Yv6KXMovPRgUDuLyyXXZdgvhQ8vN+wsMlxAd40PBx
28KvMBFYIZLb9nbEKI7HKJAmkBWgWMs6bOCzkJHb9QPIk3xbZ27n3rWgNeXfUYMxnAu/KIJuucxs
sXjRwWOwp/ydhk3RaN1rATpL+nElxNaujU9Vs9Fsp3bk+0kov1yPwLXK9r1uDBxx79a7TRomknFY
lskjOUmn3nHijUtxDAHQpXdBwoQz9VBvC9fI0Ggdoy7G6gzbyuCRmUY54sCoFJJ8OUkwdBrYS5P6
0SECaxP1VzgGWUw8MEcBQz9ZSJUE+1W1AoH6pacsh/hbTusdkMQjdb2OFZ65dfo9iJSgyrr2qxF5
5G0GmpAhCctGLuD1p2peBgbIQxf3hF1pgurRjMzcefA7NHgfgfe04g4Ry+i7S2ug+4QF6Vg/JQNy
ZjfQ74seumnb9KEOLAoDux6KfhDzLvtMkxedYsAxFmIHpfdkN06D5yryYjzW1MzybbV9RiQ38lJ3
PrkmGemhTuZh3PUoZvePqL6m3HKu7jy2SWyfPHi3MzDMNONccF+b8O2Do9B0ows3ab/QItwZk+ez
KkSlyzhti4jq7sb3o8a9CwKsra1Lc8SbXuOoHMF1vdLtMhD5rVkFobVBS7Pt0AamZVldzwIxlWQD
lX/s3oP5xp15nyS68HWcN4dlukHmQaAmTkqEyATWRI42HKMWJlvFiyMLhl1csrN8HGdwDI9IPCCI
lYiKCLTp0NGdpo1nLpX1danASIhtylriZDoBLcuWbVoPY9FfUdHgGQ9ek+BntNMpkQwPeo52N7u1
04B2qAFMMNZA4JgHpm7LX7MbJg/lVNupjPq9byQLUxBTT5e/NGzkAK194iLkq93lXoDz54IiN6OU
lK5nX6BpKphsnpNJ/XTAGfKPbJhKhrPTgiz9rlaZJQb5IZsKF+vWXIJ0SD4s1mhoAfjKUprcYyLJ
fTpxMrNWCDHypSd22MqwVgHF/J62cIX/MLSwbS6CxbaHr7hPORiZxugABBcpWibhQznQZUa17gSV
ymuQ8s867DyHeRRFcl1MTk3sjDhhIQybZMIdUKUvBrnbjZEPkKjHlcm6R0G9TR5rs9ezo9GQTfsb
qJDghLCiq+b0AxFwCB7w5UIJkjQbx7l0E3MmrW7ChkJFs13f04IjKYFwdWYppoENXz0w+q8ePtVO
YozBLbaGDf2/3K77Pz1gm/3nNosSDy8Ma6QxiNhvicii31T1Uu6Nse7rvY2jq/YXomyNdmtAuc7K
A21Dv70XXZCnFy46/TGSlFpfIRHcL9p1JvpoiHd+nlrFBVCYOrhr6Y3Qy8LAA2/YNte0ET3xOgmj
RztqJSoZTQq6KeuSsEAf/uewx/iVpoY8mxlNn1BEQRl8s8RtW2U7c27lOhpFj1N4EzQQ6lDqjeRh
GA0QuVX6g2/M1wLhjOzJwsWdaTiVfeNcRlnnzMMB2+cieIBz2vFRzqToSlxwfJEHPuReMwa0cETl
5NsQo9miJ7AswqXf4zXVjdUPSXLDhC2by3ZqDWNjGDnlVWTYK9+/QrPJZ0EjX03XF7NWzOURU+uE
yTZnsRdp2q4M7A5Y2rqxkVwgHXmMa6uLOnoJrRG/zxvMML4tSyf36zVXso1Qhut1L8/yVOIGS9w5
5eKaZylVxNqXR+d1+03jSiYK6yZhhg4koG1r2DJdUokXejFyvxowQuRjnnBlEC96WuwhKk6G3ItT
LFlZUeXYyf0T0dOE15WLMJVDZXty6a+7XmWZSdhv6e+GifmjiOFqUCKrnedObaBhJDia3lZn1Jdp
46jTc16Op2/G8JthD9Dg5isjZzZ4jaXva4xlmuskMaIYAYoilZDznratm7JkUWWPu+hh1sMlbz+l
Wtho7hZNh6o5xEaVYaHe2t3IqmzQ9Cba2iovpT8uRWIA1gYl3pysQd+6SkN+rq6FaFoCxISRHB+A
+CDzAV04VAO2etjJnGIVecm8Qs4b8hpJ507Q7NIQOzWzU41DXQH/vtLGB2OmMqjviySXG6gTFVmm
Qwud6oiTIbr9vJeicWBxfMJzTKvzx7btZbAKQuRA0q9oispRbxYPzAmq4nBHKhgwzjKPKPX0hem3
xMZByGluVYYUk+qA0jMvKgu2knG3Qpt0PBV5CjLqnIFEH8q1L2od+pTx3mxyGFNPS9lYrfEOhkbG
UFTJ4OA5jGQ4fqIClW2hk/shYG0Mp5EqY09eP84xEf+aaK7Uw13TAiPJEvGtRoir/zRrlsVixC1O
yG5SzpF0axdChmGILIm86dqWOaElERICDxEblOldksZs+0lfIZt4IYCJ8zrW3CMx24rfx2JDPiQO
82TEH8a2cYeH1m8QzLgaAqSGsS7I5ReGLYor1bXT9xWLCDSBNpFaYanWmS4ddQIG3hrzxrTwvjC3
aIHJqk6CFjO3tn6FV5DsIqRVI5Oc3DlQY/nNOe4KlojWxBVfY1QJIgm7ykqbdrit1HxGdlO+ugit
cLkvKUAIlBeX27IKizwAQ+LT5UBD8JUZ9Ul6mmD5yvR726Gpbu7I8AHTyhkiHzPNQaMvuzHtM/Ma
rHOXQEDTk0wv9pqleRFsZiCLj96gteUfQYw337MXcL1tb5S6LY6B19XlHxjwonlNSTNDfxwnkqKt
hwsDhBVPXOQOpIbWJvPcpfRjs89prDctNrhFsoBxiZuTTV3SYWr7HpejZf6MgqmFNnuPwVeLwX2b
wfTbDQ1vxrqNsTKfu00WOBWC50s1a0O/Z0L7cf5pimZkdj8VS1s07hZzL1wGcI0JJy+AvoKr5r6Z
6ATjzA1gBI3PLGdCved7HUoXscjN8i+8EgeBfk5sLiFi66LLPONGDH6V1g8+oBw9PwTQ7R3xzsYL
ze+P9YAcNsEuiZx7w6CqLC6yoJPX1yOJ4d83WiV/snOjti9CeNOFti9Msy/e1d2Q6P7FBA+oW658
bxalRaESkzRjv3T4AYXbBovhxjjQwA9n9sgyrdKLCalr7i1uSkq2ySaYFoMWbWHFQNJ/8OdHpreM
eCkw6YdQZc1ryK4TExPhHbmNlhOJV5GGgfI6zvB+OqdPXVc7AMuLsEMIbS84DhUfsCOpdeD0WQ5Y
NHYA5H5G0AWs6Wbsc88Vmz7AyH6+FSDIXVD3gLqLLSpqTq1vfWyMhf/ZXwzmjZuEbWdScTQS5O2d
Xqar8C3lsc1Sm1wq/ajzrZnOM49gqV8p9ciGYtMVkI/zHXgJeSjjANIRMtTZ1GlL+V12p1MObkuH
1ZuiY7pM78NwkhZQCJOxpTNRSCaX0/EkDdLTvpDzmWu4RHKvt2bKIhZ+B/Kka9qR3L1dwlqf7AI4
E9V0oDsTpsndGi6oTpfsCD3W8gQKEr8Q7OO2AmoQtzfoQqNb/sA5MRyMjZths4xmgIHqHfJA3iBD
+9yhbzsjswYpD0qXD9XqO/HKI7LHo2OG4ms4u24udhiVnXLSsJDDshaS0RblmGVFvgx4UIQ89gzo
mjxhUPcSImyWtayipwXqkcMh6+20zS5ct45n/xiAKpswRdPL5t4SVmPyrnuGjajBrEEHPDPZVxGR
A06ybuNgSidi5OxAs2Fc1DEGN6zIaOAYul25azt/iLe0cQWRDVF5Ztl2iYOFT1kVIK4LU4XlhLyV
A5JKnJEjo2TTapbsVJQ47xLPChXyRJwH5DPr5rrSRzJELPNkg2QFFRUs1U6cvlplPokAilrhIKHL
VMFEnZSgKlS6HoWFPA5WtFTlgWKGXwKoxpKlBmOSoM+j3yc9G4TfGTLR0pEEaKt9nmhBfD2i2zub
X2ctmMbl6DDA07hjhvjBB91uRBXtSojF0TNMAxF+QOqzyS6WJNYQ5x5SbbBwimf+FDZmY409b7G2
rY32ghJd5j9TJtA/NlXYTF/j0ZI4KAQk9fRoY6ZdIx4VhfNjHWbFuF3cxVqOUS2s5SOp1dJoxw61
7Cm5QnLMaJJdm1VL9jg1MIy/mIjHoMs7xAiBUVwG5N9t/pe689qOG7vW9av4BdADOdwCVYWqYhYp
KtxgiC0JGVjI4en3B0rHJsEya8s+F+cMh3ZbTS6sPNecfwgV9BqFC5WtKz/EeTWbeOxkWmzvKU5J
MRfZPE3pti1H/ZsSZKN6kIq2Sp6SVlUo+eF846MF6FTFEX/v3jzMbS/19zll8wC90XjZl02Btbjj
L36e4c9g7pPQ2SBaV6QbnVy+yZslS8Uiu8+JhbxmLvAC2nBN6kF8tTzNAl9WxrYoyJExcgSPSJg0
SDfEsoJMVlQ189PvF9fvKJswYIl6fiUJfr1XJA2lN465LuJVGTqCAN7CKFPC8qPsANB5kSgsFiXm
PctDPaS/5ebX+scxbPltSGUtu2qcZtKNA9kjlkcM+DL99uvJnQbzEmr+jnN/bwnL6JewuoKixaqV
AGrLX0gb4DnSTzFGjJO+zPtu1mwxTBjbdHACXbwQhh7nbxU/cViJbf87HFlC6zhB/qPcNOlcJ5cQ
cezkBsuUqBPIF8plfrT6GW7BZgrH5cj4zfSQeCDQvKOLkc2flnmwPGYCmaekqFKlIgTtFPzEwesw
w+ViSRKwZ9K4U8KfnEsZR9csJsXZphWSmwD1y3HIHthSmDW7QB1rGVk4AzjXIUCufbhmAsVwHaal
PZuISmqzTPrErGZ5C/pybH5ojtM1P4gluuQpsqsqecSNQWYZNvXUJk9tAo0Slw0LAB4SJZZZ6x2m
UPLynsJeZykIzdhQTV8FZFS+d1y87X4k4LxiGLINZC0e6whbM11yOC7ndyl6WWGVPyePLAA3ZU1N
CYRj4qaSWIajqEaZg7QmYiA2qmKDv+kbuzav8WleboJRUQum6vcZxo6zSU9AhteIcGLMg/CATo3A
SVzFqKUsv4UIVzFh5q97qJPRqs8wvH4O52tZW14bwWQtsugO1kTzoyGpbIqNYEvo8+b/XNJL0olh
L9NlDaSKQRrEHNTOrP0JPnAMP5Wlo15CCVkWX4zGDHFe3hFRB67a4Akc+5UpGvTZA8rvZeWNltZ3
yQYjm4CFOf6uqpIEzhxyHjjNmpsStyzHQSjOSYWzmX7lAHK5IGOC/hKPaKka2T9BsQiHeY6CxQ9c
lr6XP80ihjRNBVqY11YsVIYNM8xweED6uesfft+pciGek6cDQE8cfjDNmZ4CPayUbquBuFwGLZw6
xnqgLkK3CbmXYQqiUeJklmR2eenyo43wuAKXW7NW1Knl1tR0ksGeJak5gyHHtdK0boPrWFdsR0cL
pIYf6KCrX/yu+YKYeBaDqjklJ47KX7k88rBEDm1rLdv+92Mx7IOGJ0XembhMuzwr7dHYxFWPHRAb
dDKRgkVf1yZMnqaA46RuDMhZLkg1MmL7WIVcD8mz1UyjdUmN2qGK9GGy/KWwS76JZF6FgSZrKMqZ
uhqUFV0IJXMJ8HN0SXmslNryNxjdwVe9iq24z9vKm35l1GJcz7RLxr0U11lLvu8HfmahTOyljPO1
HqkDKqMonODr+um5ovBHxIP/Bafgf8VN+P+JeEAO8UXp5Q3z4P4bmMR/3MY/6vrHPyAg/OMqrrof
2WvywvPv+E1FMMy/YKfoC+BIe660UnH+TUXgj4DT2hRfQSoAKPgnEUG3/lqyq2jxoL4koxBEQfk3
EUE3/6KSZwEgRnFioSiof8JEQBXjddkIKA1AwEUCEFAUwPY1jkWXEOCMiz7yo1lr9tYQf6LNXdXk
l1bcVuQVZ9lN5incZkobeVaEoeJ4MUPI29l94kcZfwKiNNqjzoBqlqJ9NYbYdDu52uqF3blQHi/0
fD6SJtnJpXzfldnXoc5+6kL3JsO6AOB15Cjn3QdOEEf65DuFoQM2X492VIIPD8Z2q3Ylb1JiXUU4
3vI/ktBIN5hvCk8fw6ccGsI+tubeA/A6ur1mPcGs/5GnDj4jS3algqG2TeUw2xA63dHha00vvsay
ukcjVt4kQRBuGiNu3EhDVEtvHA+dVowvoHhdzdM874ljeHGh3+5QYfOcOPlpk70F4lyzlY3qcyby
rw5y6IUSHNsObNSQBMept3ZKRPN5mz7JRu34oGbDba8U4tdnxY2auWBN0WgvhFcm4UdHuhmFdos3
fbrlLfp1mMzrKCTF2rTxdx7lHLd8yQysaFOYDm66rfyYR7241avApubDmToORMqqhSqelXwHU5x4
ZfpU52FOJkAn9hDdtV4qn/JG4sU8fO3N6bFpmLk4NUd3yqOnYYb8iVCyR0FRgAuOhdcE5nUzY/UC
I3qbF9mt5Myf5oFxUrFOJA2L+kbX3XWtuE3Bc3rJRH9SZ3Y8DKE0X52XIpJyWY9deySDOVVDtcst
+zNwbq/Mun6X9SbFb4TpAwmFkFH/Ysm9aw0SLmIZWGKtjJ+CZpwubCkT27BTpa0z6ekxKrmHMA8I
3XnS70w5dhOz77xYkXihNWN2iEkefUCQrd3xQiRVaWjjEQ+8K577ZBdhTW7SyBy3EwKpboFpJdnW
nmroklEpkFaRnK7dGuieP/A2G4kkEGJFPBVVZ8PEwVaOkMPXg2NSy5RTRt1HcZYYW9d8KesRgcvb
68lqW4oHLE38MnlQzyx208AdSyjbQVPQO3AOQDo2ulJ8namWbHjP7kD/HxU9/ZAl9a0lM/tR1d7m
5ONCjMar9OuL0+v2V7n9JQFojYdRbQclyoVYY/A+NdbiW2Yhl3rYWaFvZwLEUmn4U2LuqRtqLKjs
HExoKem/LPk/t7ZgcCDzyJw5K2RH3ykKRpVB6Fvo07lm6PhYlvhSWXyGejQH6TVaOdzQSJfEafP5
/Z6uRTchAtBVDlUTWx0DIcIVSKrIFa0sDTX0weI+LZz3jSlNnjqNHHADZ83zROSN5wTZpV3kl9Js
7d7/hDVCYPkCBZQUckg2MIE1lXRBB5OQU0KKUT3C4fllGJmHqsq9Sc+2ZZCeGW6La2I93FDcuC9g
b8DkWoPVCk1uaop/oR/wJKceAZdkeqzTm1aw5WsYXaQznQdEERxsB4fHRDevWvGkVtQ10FtPUdq3
A/yp2wIihf7olNIm7y5g+j7apb3r1HSvieo6dyp//k6+pvAqEhjWJLYKEvRu0Wl3xWTb+CxaB1HG
35KhOeBxfRFU8CYrfSvb0Q+zGnlIdtnXMcMPU2jKJRSr2uPDYbX07TapFLgIJCujaPhWac5DTnXX
TWWtvlAxKEATXv9uVfXnZFEtRCG08UWn3EU6PJ7MIcGdhaTzqRI/gnZ5CG31MZ3sh2iWHyfKkW5c
29eqYU9eaUfHAhe9Ukh7gWzkL2TQ/+1Y6t+GSa9on/8u4vp/kMS5LLh/T+J0f2Tx/OMlg3P553+H
Tbb1F0iaBTkHuJVU0BId/Q6bbOcvFcSp6SzHFojTf8VNis0PkS93ACEaz0HVP+MmxfgLeBsuoohG
Ohb6qX8SNtHCy32FkDS/AJYbaCp+l2ytkD6dGofgguWGwn10sCMb/ez6GFbznx0Xv5pROLMgYcN5
fIYVvgIUVQ4ezFPjd5J0UbYyMlNPgfZdG6n16ekZBJGyigR/tWaAqaapBXm3HCYvWkvpkgI3pPHt
2roO4c96cTV8jiU45wi3OV6ti+3IBc8TXNnUQNfAun1VghzIZIw5SXQY6w86Vu47wDNPsuM84CH/
+GJ9nLis1sjAX99oI6JtELguAtKvv1EZNOQ1KLhwoOGJivSupwmNcwOq5oYa0X2kVA+Vou6pWn4Q
WK+4s8StBg7nlhfkpayOB96CjSuMbKlIlJ0Lif7MpK1hbc/fyBp7BtwR3RvLJfBiHBfIwowoROOD
2iWkqSYgVPWuT6LEJbY9UiL8rI+ta+M/gtT4eBVGOgZhleWPVMDrqDPw5ey+UMT5OhTF/RwW+7Kk
8mnJwTnx4lMzjvwlK5idxr24IAdffKm0kKGRQW/8UNVzX+RTAzokCF0NIH9aOtZeNxVqMHXRc4bL
m/fncpmqF6HAr2EyZV4TwE9Bri0f96JxubOFmQai8TOO6cIM2EfSl/ebWG9TgxADdCHrGYlLRdNX
TZjoVegL8NjPZfuim5p9bICbKM0z1+waE877iXag0WgwEyHk2qtVabaURJIiavzaqX+EhS2uGpgb
6D1lSNDmVuanOEvg3Z2hqRWH1GST+sP7PTXN1Wgun4AdlMzxBzOCf70eTSPH4ReFtNpPKVhdpjEe
YDWUOwCy07RrqbwQebbD9CkWsYS7eaB8CVNDd4GC2peykQoMXfIs/tELUrZbxyptz8i18TBP5rAn
8YUdHvLSzdexDq6CyrkWlZVfGSTCfSXtDzNenZtIV5bUDIk3bIh82FU3kFg6H6ckeTOE1k2flju0
roKPZdkqLuTMS0gw2p7PAG6M9PAEM3cXKGP4oLey7o12EoEVwNFGD8obcmHWVo8TlDjTJPGG2qJI
JEeXQyplW5Dnh5bCMJlVmfKEFXpUD6VPwEbSneyEBQZl45Oew0BQTGgzAdLMZr/X1EHdan3rXBpO
tH1/OrQV5vZ5RUCVdcDHLVjg9coDU22jN9nUIJEhfqhJlJINHyKPo+GDxalVDPGHNnJI4o32WGww
M+p8q6hR2sAA9AcSfI9dpw03Q6ehFc3K9vQ5t/wmLydXBg/kTX141fTI5tXkmV26LH0aa/5Q1CG5
zkoJv4YJDvFx0u1nUF2bUKtgU8n2z/f7eWqDGTybFB0YL7O1QvBOoTwagPRrDpBG+pjBPL4K5+ah
6rIf7ze0XKgvD4tleS96z7hP8B/0F14v7wHNzRqhhtoXcpbui2oGrWwTMk5kGji1Mmj3277JviSs
gzP46VN9hNSuQ5AD18v2ft20rAFmEq2o/YaawA+Aw1e8GZUvwVzEZ1pavQ6WRYO6jEy2jnOV6s+q
pWBujDaTA+HPhXVrdBVSSJl+HxJmUB6+xbbi+x8PqqmSe4IyIi+2FEvPX5zAitQHCB7KtS+3MYZ6
sPfJKbqxYWKBJJQrHXEf9K7OdPLEcNIoAH9L4f3DbL5uVILrn434IPmoVqYbdPkvdZznXFUfizMt
nTqWcURm4iwZtXp2yeumSNTaTgVJz1ct8QMLyW+aRUXPMYAbgf3YoKR0GLr2ZyU3+Ern6d/vj+7J
jsL3IJKy4Amtl6xZ2SiqO6wbqFAAw4wrM2p3TTWe6eWJRWNC4FwY8Q6cljXxxoEG0QZBUfvlDP1H
nYvHuMY3fRIZmorKg1CQH3u/Y2uk+bJOUfCH627ykqYmt143IA/nsZYqHyt345MJx0gVzSGKHU7f
KfuAqBxmhZopDuYQqltbrZMvdiO2Q2uWO8Mc5kM0UUc481GrzMKvj0IUjNe9ar2NXk1w6HYRRkx2
IO8gtQMFsadvwvkbZanMtdDh3Opyd4uWEOk5kBhnor6T0wA/ZmGU8rgnK/tqL1kB9tf1wEvYGJIP
rTP41O8vVbO4ntTwKSFLunm/v29WF9Ql1UQDiUidh8Gauj7opRSGELn8EHN6CkeY/BSexA36fjNv
zl2agXjOYwBDag7e1RbCVy9wgj4rfE0FERWrrkSddpw/9JTxZGCbZfXHxy1B1BLELNI88OPXBHVd
jiriqaT0B8M82EqPaUF3Bfj3zPgt8dCrC4VmWMekPRC+0dCnfj1fURLLC8qq9PumO4JZ9fNI4gap
d2ABzuzQt+fQc1tUAGS4mojcr8JQvTSHBFRp6UOmIT4Jdub0TS0eF0CjRyWv8SJN3+CU4ApbOdP2
8qvfdvOfTa+vFAB/YFFbRhPNB/zehI/HReS1gTgMwGxINDdeF1nHXrcP7y+c0+P7r4ZX4wtYTsIn
PSp9LXAelBqydyF2XVVco454hhP8dissU4k6k6kgDMJD5vVUjrORjgKPWF8qADqhCRLWBQmd7oxy
wpsdvsyioiBuiDaArcurUw8+umLOoGN9jDZc0/mkZoOnd9qeUvY2law/flOg6bNQ8jjQnimDqxSD
bHaWKrKWfTA1R6htx7zspX1tp09zLXBTZHjdYNI+hlV0NK1zd+eJMYWniLEN5GIEtOzVcZZGWYp/
XMn0oSmMrNCUAuMm6V13in5mJ749YmTyNWRLVKD98DFXu2Na4HFjXZU+1G7jAlIXyjy52nsOhSS0
kit5MzfzuMX307x/f40uh9dqc7xombzs64UjpIKzwaKTQCoOepd7AbTC95s4sQ24lhlGEkbc0dpq
FsMZC+M5Zv8ZU3tRmHub2pOkb3AEOdPQidW5lArRcSAKwFJqdVDnKGxGwcAZY6f1Z7X6UE/pdyrI
26oJL6zGPLO7Ty2PJZeOBJVJuGqvdvcs2WOd6hkjV+Yenhm7uoQUSgnk/dE7MUEORVPI7RYmEaRS
Xk9QHWczSE+2nBOKrzX4AfhId/9BE7qKCwvxKIndVRMjlT4ZxGPpj/F0hWRo5aqt/fDftbEskhdx
dqii0Rg5HFCof3pwJtw2PUc9PDEhkO45AGH+EQ2qq/2KcNqweDYXfuvIJOfj7z0o1Ej+88eQRtYT
DSs2rEkM6KyGq8fdF3ob7RQW5Ko8eeo1CnRE2tv3h+x0f/7VzmrILB1BJ0M4hS8yW3LntN8g2/JQ
5eGZpOfJFfaiP8u2ejE10jBpo1XRH9Kid7IFnQ708Zk7+GQbkIGfc1CoaqzGDMOC2nSC5X6ygm0X
qPsKGPL7w3W6CYdThoCcw2b1qBL2hE5LSTeQ/jombXHZ9/r+/SZOnGSIu+HKSerVoC+rw1LuncWR
0C54Z1C9D7qrpVi8wARmp/rzcxmtJ7QMCGtRk1jTqBVcG0ymv/DHBfa5FE0TymV/3h2CdZQzWGTQ
3pcRfTHxilOmwITNwufhdo1oxGKP2e/0ahEjts+8TU7NzhL8kYZEHwxrktdtmUOLzVcp01Yr383N
h5BK/vu9ObVddJ7UiwQfZOo3YZ5SlyaCWkzOlF9Syf57qSXmVnymVnyqGZTzHSoe8Jzfio1YWW6H
4C3JbIN+gMGF1gg2PfWZB6Z6ImrlurSIzpF6hFC92pVz08446bIAQC/elFPqqogsKjh2i2pjCWMn
JckGOYpNWxsHozG36M/4Q/MFBwK3MBXQcoWX/g23mBhiRigXCpjq+Cn6wMTDx2LQ7/HrwTI63dda
5yradW8YZy7IE9fxqx6s7v0magwbi+HCz1rNU6unVld9bJmvVL3e6mp95p482RqCAxpJaOZn/WYK
ncVQQ7CY4zreyPMNWDXgZEAby5+x052ZnVOLgEjjn42tjuZ8JOWJUTVHJhhR7gM36izXMj+9v6JP
dwmZlSUwtCn1vN4zyFW2cOgZwBGJFzaMN8qRH+qXqSC2N60z5+fpPv2rtdUO7XuAMgLakw/seWdp
k29Ij5F65lg73QiCBlTkuT0XmNnLIyfoLehSQi987MW3UnEnO0Bx6+pMV06d00Ts/2xlGdgXB1vW
A6e1TLUAxgGi2rmYn4v441bR/8vurJa4cMK4nzQa6rVyY+d/Z+oXo1LPLLaTy8Ak8YrUKbWNdZFo
UanuczhIxAGNLw0/kcH1kcXdSJAvpMo58+g6OXb/as1a3XFRGMa4NdFaqDfbETQ7WGR3siENdfaZ
aTp1JzjLbQoIxlaovb2eJrOShSabE4tBRuKoHHaYpZ8Zu5Pr7UUTq5XQdKEtY2LLSrDUTTwc0Rzd
RNp/tN4ochB8crnhp/q6I02hxUHRsQyG6QoPWC8Okc+TeRWfSxyfnBwuOJurh3r4+pkf6pMFuZtb
tDVixEHM7aTAkVdBfeRnbtO3LZFbw8lrkdVi3a2P00IVjpzEhDoLGkvTqkPTIFVYdTcJD+/3j7m3
Nx1NqVSKOOKeqxuvRw/Xx0jpSBP6gWTt7Gp67DPhR0p0LaWRn2uXanNRJO2ZRt8uDBolxwYCi1wp
GdzXjaawdUzMvYgW0nkro/9YZtd5M5xZfm+3Lq0YC+KJROWSon7dioNuyAwBkoWRzMik59swyUFh
fop7layCeWbOTvaJZzMZUaoob4wMq1RKjLBiP+F8tAFi6WfSsM2Hcfv+fL3ZtqxwXvMovYIlAZui
ve7UZEohcZ5R+dnsHNWq/AQY6k/HbWmCYswi0Irx8XpDoZLSZcE8VOgwRPpOb/vCU3Ep2w3K9DlE
kamTzjT4Bvix5PNftLg+9kIU28a6mGixFME2CaT+RsBw2+RF/60xhDpua6uApFTakJKHZm9QQe/M
9Aus8evMFHsnMUY/sJpvfa5ehQs5ora0cZ9Y8Y/3R//NJPOhOtk30sJo7mnrtMOEuJpc9F3lM9uP
FspPg1Zd4758Jidwrhn19SSnXReZZtdXPtxkeQPDDSXfMd0E8nBu+785aVYdWi0n3IedeIZu6sfz
/DeiPNu8l26yznxs8/HcLJ8qkDyXFwECOg7aLq97hfauGukZQrOJVmYAV7FocEy3TpXrxjauZDs7
SGm2x/CJrI4Rfnh/5k7tG9RWTVCIuqHx71XjYxwPsmCJ5Wohw0a1+6cmH8Xn/66V1ZFTIkitRhTE
/cnuuYgUBAvOIViXqOZVzlBGOxcFQNIgPLMZs9cdGZ0AJaFKE37djVfc21/g5X5QmuTWioJ7vMyQ
KCMwOnNgv60gsE7w4WDkaNUgSfq6VcyBEMwRlvADVEDJc4/hdp4+QA6aD6QvUDiJE082G2Wf8Eg/
BIp+5nRdQ2efq2uUUek3ElfU+1dXRjJOwaiOOfMnlK9llX2SIsyUzHTA4Cz/OFbpF13EP1tMrRBZ
U3KX837z/tw+p5ZWI0+YxJOQHOeS6Fyt3zJmeRH949th1IE/19kPlFw/9MVouTVEZLdHzgKmXXZX
DbV2zNFV9tte3Uaxbm1H4EEbMGzpXTMFEdIpxTFsTLDxTZ/tRsfeaMIcN9WYpocMzmZdQC2oy/na
MfpwB/Hxvqmj5gJl4kfy7lDVR+NiHJ3Ub1sIWJWSpL4FD9FTtF7e4L92yKpi/tzFMVCaEHp3gT+T
mzNjpjRPgI4VoPuoMwADTwHda+n9EGUZzF/9VtS4DkVldIxIf28I8xUvGvIr3ATaS13GJEKd423X
hg9jn/VoRWnHsR4vQzvW/DSqKsTf7cTLZ7OHNgi1QQfSpbvF3IDdj7Mdcnj3Zjypu0kKzUMwazfR
qKHkg43FNkqH4osyO6orl8FFldeD38xS7ja2fdkjarKbZFQyTNHBP1OU0NWbVjmmNdk58GE/c8N6
ihs02IrpEEtJtgkbB6GtsjYuFsj3oQz13fvr4U14sWxEavtEnQqVEnm114OkQBtdnoTfDkXizcMc
ujgI3slNfBs6yQd+6swmPNUgOBfiGWq8C0Tj9R4kjkKkPKqEDw988shLhpTO5G2gpEd77mNvaIsz
XXyDJORitpfHL1hWSto4krxuUq+h16SNWZJzQ9GhwtZ1S5I8uS8LC+OkIv7WVfyh2afOVjjGXZ7n
P0TZXvJpxVWoCh2n9yg7KE6ibox4nG4AchdPuqRqu04xGzexM4iG70/LqZMCphPHBKcUSeK1Eulk
5+nkkK/3G5Ff2pY4dqPUHuc8urE1AU/PRoEQS0ISOJX6s5fse70ezilMn7jAkeMnQkDpnBPrjU/A
UGlW21klt03uGRk0pqE1PMLRP37FMUEUDTgPsSAC6LU6kzTkbdAIGUtfTfOvZmLswHmcSR6+eSEs
TSzsMOxi8OheAwsAiUGmrfvSTwf1sRlqqsVFgUZjtAcOF7tL9GOG2p3VGM2ZqTx11SFQT8xgGLDX
3lw6KeRubZQpWzTxcXFzyETwgMjH7RQVt0aJOHaR/HFadumtwSJeUBxLtvn1ik/t2p7lVqG3qVGj
PT/fVwYesjH6YXownMkBnxpa8NsUlxaQ+ZsXZTehiDOieu5nhnkrIY1CPTf3Us28EBbCjbp1r1Xm
PTImZ9KopwaWFOqi/I/7Do+/1500BpNcva5QjEcsQmm2Ak9NlKPjbiMqZWtMCy0sTT+9vzGf31ur
+xNYhUF+0FZBJq7r12mPSoXBxeb3s5MecF+5xOfB4Rw3nrR0DDHPmEzXHvOn2Gz3oPo2RYoR22T2
ngT5y0MWrNqCZc13IX6WXljjHAaTWzO2UslxXyd/67oAgik121AaGq8wNQPx+vreSo0nJ22/WGLW
kA9SPmppZ7hkdq9nK0XVAM0F1y6jb0JTcxewbgjE074AHte7nZ5Gm8RJo23dVAiaWbW6W2h9mz4+
V3N4rpC9GR4QjGB3UMS3dHU1KZluCnxCKAQ2OcGUJemuujzARCPjmVwaR33qrJ0I5OO0RAcR8qlf
qeXtIFjP93Kkb1ps0LbUQw8GvrtbxSp1BgO/uiTWv5h2km+SMHZ25SJ/9v7MnriYyPmSqkDQGMCF
vpyGLzJ+SH0j2lYLbgkTDxHUXWcXLrSyGZoxvLQFs9pVtn1m75x4NKJ1C9SZ+9A0IVWtErRZNhoQ
cIzSrwe93XXjaHlqBvBLcC+DPBPyLp7znAw8QrwiixUPUWaOkqSQEajSPmJ59zQO7SMa8bAS5fku
EaZ+HKus2sqlI525SU/cSkuQgP8csDUN7dTVlkNJLaysjtyr7CxyP8mDVgStiyAhGkBICSz/N5+J
0pSSiR78e5XvB3VQzsWwzMTrNUaejFiFEgo6O6DuX8/UmCAFEthD4UtTepFN8rUsR+haIkwcKZti
ci6HmBDWbs49M9++HzCrwvJDX9Bii0XTciK9WCJGPcaoIFK4yToRu5Li+CKaU3dqbYQUnuogumeV
uqPRXUHgen91vrmLV02v+lw1sRLlMlABtZ32aDQdphLYtujPzPCZZtblSbtXswgdeDaB018VGdKn
beOr5TmY3xJVvprBpTeoh+MQxxS+KU2GuBx0Ghp9/jDq9SEwq/IiU/Rz1fzT84W428JUQuRNXQV+
6mx3uDQAG+FJslNb/T4y9Wszjp56x7ntQsh7cAkuqrraq529fX/CTje+0NXJThN3aqvzRGR9y2OA
enUlpONC4uuC5PuUtp07iW9I2R9CNNY8u35AzvRwpu3l1Hgzvi/aXnU8kaQ4Ig1f+mTid4aTbWtz
Icjw6JvMDW6oD5WefB5t6WFsxKWjGH96lC7Tq2PPhzUM/7V+3YeFNeJSBuygt5+iSUWuIbwYqhv0
j/YI4J9pbOnLm76+aGyVE5klVCDSwSr8HLWonioD5OUNWlCAhbP/sqn1YwkhMWSCyWg3uCsj2+6F
nH5K/0EFC/3+DJ7ulIGcN7E/tjKrk0bTO1FhswtKDpWXrTBN7A9kPEwMa56uwXv2/0nPYPiQWLLx
ll6nBHOIIDC06dnk1N0uVtPQrcmh74I6x1dx1LIzK/Rk/160p74+Sa0h7Ts1Z9LQVLy1lOGqqatD
ZaNhrbb7/2AoOWeWIji7fQ1fTyayw+h1IrSPPoMrbP3aaUqvznLEYdJzHKY3Memy8p+J0dTZkHdZ
zVsjqQWGFku/JqizpokiERI5ndNum2o+JBk0MEn7+H4H397KC6SSd+0zcwlpitUO0GtZkttgmbwu
9spJlbCWjZ7aCsvjUBwkPb+soip2w0XArrXus74+87g6cWu8+oDVvuhQoRhkXCT9KobtmJl7HWB4
Zg8f3u/oiVuDJcMLjpQ1xYM17TurzBkPNAa3UZToSGxeuaCazy1NeK5vTxSShOiCLD4TaOuvTk9g
ExzbKTGsqUpf0XkOED/IzR0RgZc1xbYZ5OhuEiNeOdr09yQSODOk/DapGmskv+T7VKp+olpTubGt
9lD0k/rQduTXskrcp1R5dtZc7ydqUlWpXSWjeofQA0bgsTkeeiXqd0NsSLC2q8HtEHRFO9JBFFwV
H8lPNZdTCdsf155xBz5XvwhQwlmYhh3MM3wZCq8LWOdwlJwaGniKGGmf2z/LXg73dRYZl2Uf7/tC
uu07Lb9IaWmDyDRiHIN8VDrN3sy9hllF2u76RWByLqTt0DvpvkdCCLAavU/z+btoU/26CvTPIfmt
zQjVpkIe07XytvdtXfqoJVl2ySR9NTIT93Nex17phLOramLejyFeAvMUWCg0loWrGll1AHPXbSSp
LQF5JBfdPO5LgVWwk0Nmt9Clv4sS3fa7wgpudD1XkJNTYK+bUNt0g1eTqbSbMKKeGQfyF9F0D4MU
SK5WqDdWoBxSRUwCSoVq7OpGYK0Mz+QLBoMoUBtqA75HQw40lKarKZWHTZTOwV0UGL2H+nB9hKNk
g8+RpWNUy8gFLcnDIUrTH9KsVUdTncS1XBN6LhLjUxfWWydpDQSa1OTSNsLSk3P9UMuRsUUJWD4M
OMYgq0HtJ8+GQ6wr/YK0vtem8FuQY5qXDPexog3HWLFy7Pzq0mvt9O9Cz8R1P9dPPLNnuu1sNPLn
rqPPra9pWbId5HI/QOna6vBwuQMRsgZIZe8xBwH0kyj7XtjeAhHFDnPSqCAmxga2jrbHGe2GzDtz
NwRo18Rja+FDXRqfJwGKAFXtpLuAEznWrq0FmCy2c+ElaklJsI6OWDE0HxW4hWh9VMj1WbnqK3lo
bqxZL49614yoBWI65CVVvU3C8nNpN9ku1JIUQZNhuEMTK+B1qHUHqQmuhDnJnwbM1TF5CtPbOhCa
hNpiYrmNM7pYagSXpg3mN9D14atR1IlfMPDNVoZ8pe36wpSrfT8q0pWpV2lN+rg2CnRvJmQEMaax
8AREa7e56yiy+4jcpBzOZuqhTYrhp1QVCPoKcZFTqjjgzbA1mgazmLI0+fHy0ZLbvZIP5TcD45lD
kBgfeEenj9Q2ZdXtAfgeqt5sv0WaQN0FSF7gFlMz/DCiSNXdTB/66uioFSZt0iQlXpp0D/Gk7C0S
FniVLDyCcSukwcs1hwJ51JrHUTW+WNGoXFSyAt1ZZJY7WNZ8Axe79oYQJ27Er91Z63ghV01Xb5SO
FxsCDUHmFbPT+5mCkKqbSMNwqYbht1YezG3Qcr/mmpFoG7UOZ9QrYPX6oT3B6ubZc23laOcLDS1+
V6ByHnpaPqsIupWkPe2wnj2hNjBDw7BSwWB2Q+KJerTkrZWU4kaSiv7Kyp3+2CjsmZ2SICqWm1Jz
H0+ScgDkrKMmmuvx32MZ3FgRjIm5B3NW9nrs9XIg30k95VV3KDnJJhTGLoNkOPRDc42C2eAFVfHd
wKvY8EQUh1tROXPtSbFBTjLIAvOgNEbYUIivh2ujMD6ki69mywvaIQtzkaYRmuIi0DeYvXtyqt+k
XXILQ/xuUPRdFIhPok6+15OQXATEL4wsu7ZDGTeE4aij6+dasYnOjRVFXlcrnySUwZEFh/nW2QmZ
5Cw7TrAb/bkpL2wzu5tlzHoxMSu2cyNlG94fn4EANxvML9pdKiufLIMbo1rEpKdQu0UUFmFmFF38
MWpvydl9z23WxdhMw6YfwoMS6YPHlfOI5VOAS7T1k4Y6L4NB3Fb9RSDij0WnbwbtU9/OEODr7lNj
5p+i/2HvPJbjxrZ0/Soneg4FvIno7gFMZtIkmSSTdoKgSAreuw08/f2gqupLUjrSqduTM7iDUpRE
k8jExt5r/es3Mj05hk00yXJ9PTn9DYare6koMzfrq3M7sYJJ0tGaNtdjr3/VLWSYkzkF4TIzlE52
EZ+MMjtXUh/yiN05Q9u5kikHOHhtbHvYl+TYW3ZpuIozYcIOFuXPDUCq2cbnYWl4YV+8pSMfoHMX
V47X1M5tWSYbsO6TSo+/hSnpakW3j/L4LDaGAG/gNzkvb/EhwchVmU6XTF3BUqp4E61uqt1YinTG
6e8pNKVzYqCkkomqecT5Mucxj+9HnPS1zCJhZUobb8rKg6otO8dkLxBRXl5LCk96thR32ji7E36u
ilFdMiv2zLE3Vtuil3gMR3bX6EJXCl9PlEdJ7650wlBO2GfcwbafeKaesnH2LAvHT6GUXx0Avygu
zuS2tbeRc22G5gZOlf1cVNm+L8x9i8Ovl44sx6mVdnOun/ahoew0/kFoYXVIozj3G93AeFnG69YY
g4SCBFPXPvX12ew93V62etNdZ6V4Q8IynjbM7vF/6iZMzrexOSbdwxyLMbkyCr1sq6uwskQcIE03
N1GSLacgmN9+XYb9rLNd/URwobQtgl/1T5hVKEJrkGaQslRtz/G/RIaNvNp+VKfLWZUvVb24i/Rp
N9jJ73rqHzA64HOWCEQvA0EPU6uPbUNTEmfFMqq2XddiYWbv8p74DummyqcLJzQPWi2dhDITVeJU
uJVvuCafzq111SvW2dI9k/dMKOtvWrUfi19IADomGjBmMCP67FrAcZhncToX9NbYpFbSOSwetxnK
35Dqfix+ufFs4jr6beCEz/R3eQFqTjK72EadjAmlXcv90U7N9Hfjip+9HYgNlmMx9SF+69NHHJUj
kc8OPhZFpd8Qf+Mrk3FgyvqbluFnb4f6mqEcmhQapU94lrJkuZZbWgGUmbWebQDWJZJx8+uV+uNy
UQxiLvlPB6yH1PtxueDPTSRyvxRb1ZkDg/iOQnbOcRoOVDxYyOD8+r97uU/vCZnIRISkXGybad7w
bFySBO6uy9FZjYar7vH/4eVwHMG/R8M44/PUrIwrWR3NkZercXqynS0pTdu41Nw8sbHi6n6zzter
/4izfHf7gjfAiI7+6NPCIHI3nlq5KLbTUuD2Gj0TdheAM+EHd5HM826YrZ0U/Y7E/iNQ8PFVPwEF
g1lnC87HxZaymPCEBbgFpzlsWwnd+mN3+VvuUv/MFOqDc9S/5i/1c9PPf0N3KYNn85+7S0He6J//
cZ28PL93mFp/5i+HKfULqhwYdpgtQLVjivt/HaasLxB8cMNjYIB9AFsN0ZV9/F//oShf+AHKY4bK
7DSc4/9jMGVgPUWDj9h/HXxbKLL/+z/59KO36vDHauw+/f29K9/3Mfn7RUsvh87GYPSPVwKijnWH
eIfYS8UykIPpZJupYsbuwuTtAwKF2lMJaljlOfib+02cqxct+HEgSWbsU6nSOxIs8jWjXfzNM/sD
VoPuB7slA8E0zkv4kq7b77sLWoi51bPRtoJZ2Mox7mztpDU7x4+VejqUpNtsRzNxzqu1PW2IVrkv
VUu+KpN2Ob67i39+VO8/GmDETw+0yfm9Uj3hYKp85J/HKHjh5x2eiPjY4+XgLnZBPJAYq5NyjpQz
VXFe4zYXnmhJkvdssuu3QlTdmR2PVsC4ST5fjFI5GFTm3rxo2oMaSsa2aTGCWhKFXrjMN0PcEz+Q
wBja91YkNh09HlNA+box+peQQI6gysfhXM9Sew/SGF9U3SyfQsvvvY4SyXarNmkPHdSHayuuED0X
lnHmDDUewfT0DHuZR3/ThG5ui2wIz3Lc0PfgZJZXDfkaNN1tGYlVXiIVw3bS9Besg8lJq7InLoTm
14jnV4rmkmGfRHfT6ZoXWdG1nudnwon0u7w3m02iFeI5U/R4I+KLPKeFamTtxZKyRzOVL6a4vp2I
zt00II+eWiZ7sjHzB4w/Wy+vlfgKhDh2LUZCWAQqxnlLdLErK80cTF3b7ZfGWHxtCsUmi43utpxK
/LydsjvBWRNCUa5oJ8RIkxUm9JkAILXOKLW1Sxz79Rfa5yQwCIKi/05fisYWNSR7Sb4MB2mis0nB
TiotjIFd5PmtXCKa/EKOc7caM9XrE6Mb8KHFO/w5n5okP8Xf5FxS4iTctY5CJtpCIVPtyP6UPWm8
qw35wbS4fXXUOG4RdybtQPFVmttTrYu/wbiAzxb3Acc6/q748+8iTFjAMKr2LJU7czeDLvvCzF8c
O4S1ohDa5VTTST2LmcQoo9+XutZvByOp3XHWifMzpjM5deJbNbEzEgt7iTBCxmrjAper0r7iZL3p
hCKfgOQUPoI92Cmamh8tWj4XEtd5nMf1Tqrn1xRMIkDWyWRuwtlJlSaZBKP4TUnrXTWXDwQ8KqAk
Yb8jlQKj9iztSR4xbrAgH1w9b3aWJINYWXaB/ah1qdEQ565k282J3MtygGr+OhxadXJxfvCwuZEP
JLnMYjPYoQPcYeqHKIzm3bwMzi2HHbe0IQBwqWUpcZsuTE7DRFYuKzMTh0Try8KzZ6s+Q+xvHsq8
HM9LsIx1JTMhDmpwesMbVLzb/UEiHs5zuik+q9hNfGLMcD7FPBx62zA/J7KcXUmNuZWMdQ0umS5Z
eyKUiEuZrMwMz0xnrOPLasRWwUto1ZF9kU6jLm5ILJ5wBWNQ241rzMyv5MoQy46ktrnaWIbgcvSp
zkEm7OySDGdhRNkDXr8nuBcf5aQ2/J5sA3CNIfQIh8dTf4HKsBiLzLfG9ammT8b1nC7YhxPhuVEb
HGNdqWkxIq7UZ5LolGc2PEAgg9Q1NywAZUbGsgRlZLPxVOih9CaTsH7l2IN8lEZoWlpYMFgLQ6t5
lSoiJCo1azYSnm1u3s6j28p1TNjK1LqNECr2zB0EbVsGywmT2LfyftlqU14MniHiZGc76XIPBjG4
k5C72zkxna3tjDtV6aadOiXWt6zn+PBlBbVcVY7NTVxiLey1Y2GeTW1NKsRSK3QkKZjaSKmdkRta
j35ioIPBKBY1VkPjacwstFZtJ7LfTJFdl6ww9jSW66EQBtHOGfiBu4z4Sm8GQ0pPZMMKs7vFmUz7
mBLGbm8BJ9t+cW0ieeq3xSa4DOQpVcKLRNfTjeN0iP7SPjUDJG/EfxJvYuzrUna8AtjYvLMIXjmG
VnmuziGgCAqUg21Mbeu2UWrjy6wrD7O6BAkRTRNsznZ4mXJlgIJgaSepVk4EIckYiynAvlXt1Bon
Vjr5qTCmIB06xbOhQZ9otUW1Vg5pwWoX1aZxQnE6hNpSrmCPclzztEK3GYlbc4lQQqcmt0IcIiN6
0kTolF472wv7RBmeN5mV3yJlgiNK8IiqeSUJ5y+zZdyQCY6abcF2/oD9uziwZMTBgvV1TvZBTLJB
GUtt0HW1clx1+Ecp4ZscOzdOppBWshnZMOQIiQgRNsNNbLfTDu5ycRPNRX6jmtKB5306ifn894M+
oD1fQrndR4YVBUknKbgpg99NwN67pBgKbmJJfVwNyVa0Iwt8XIpr0xxHX2vwzHbT3LLPnVQ7qScN
u2UNq7djuzTa44xpxuAVgtCAm2RlvfTKHG2iakwJpGh6AMu4slsZlEev91asm/c1+5BwzaFK9+QW
FJ4U5WRKlZaBfVhfRKPfDAQn8n/NdmrjgqS0DH5EVWdXWklUskW+3QD635pXiOuVgXQ5qSVsqint
IGrq5bI0G4tZBG7MikngTEB8Yn4tlVGg2nV2a1SFEe2MuWIbGEV/LGbrXOijtmERyidzYhNEsIxF
4OQ4kPvyOFXQoKZhOM4Edx6itF2uyrHSCFHR5G1h5st5odTSHZzH3COTayuFeDoCdRmnyrRMGNBl
zWO+EMgxh5X2qPbV5BFt4uyqkITqKIvLY9emzWPUyOYeukR9mPGPu0il1tmYkQ5wNAuHz5TnLiLr
eTNzbCSAwxoxkXB8LZwwQbbCVGPXStIH9ObZNSIG/HnkqQ2ipQ3Plszub2SVBEDPHOCd4C0maScx
Ia3MANJhApWwusalI60fnU4Q9Do1R7lMCUtlpsv2Q54WD4P9nM0qR52UVvFhzChSAba7ZiPkJN/N
Uxzdmko5AvaXqnmltc0wuUs+F/cpxHUmPXlhnBoxaYYjScgAqVbF2W/2duubkMxCDtS4PTU6LPh9
rdO6V0InIz/rzaCx2myjS2l4aBfd3ky10XmKopVXxHTVexkDrtcYZpjsf38G1SVnscSliUugDpw+
9zEu7hxXZ2lISIYdzfJOzRvC4xpFYL0z5qcicerH7xtElCTDeeo44eOSA33nvRNe1EpTaFRwMk9a
mJXJyaxIse6xsqogxKPbdNNRl6PTZdIGfS9XuXps+wJn4zFRj/nQ6Uni8skKx3dSW+tvQpySX5Nx
ZCswzYltxu7FASVIl9zGMLY6KpGYWA7CxHnWNAgffmG3LHhyXgQ2gCFVnVmq4vD9WG7UDpu2sWuc
b2UcOecO84rXspOdoXI1EjqOWSrz2SpTJTPtaFuF2CRLGQFlmz4sPQz8UrEpomg+tB2xPrgQTQ/g
OHCDCCQ6EDuHBQzQKkaJWl8/atXS7UNHGcH4Gl0cvv8jlQYLMjU0/jSZgGg8LVP9CIu9Hf1qMOzE
Q6DFG6h0UHuohFQLsajNl9gosm+mluknWHHwY7rJ3MkuIhQOk1DEAdJ5/chcqH4gQIT16Vgp1Dal
N/mSOdaP5P/Kh5HKf1uLhhdPcrvx+qFxFLcjYle6KcZiOmurEQ68LrMxkUDCv9r6EB2cFDbt94+f
MFznUjeaP1qVv9WY/7yb/tfa8n/DnpsH6V279kM6hluVVDhv7zvu7z/xZ8tt2l8Is8CiAroG/6Ot
be+fps58CaYx6AzSzpUXuxIO/2q61S9854pTqhATYAbDE/gzDUNRvyBlpBXXoEqZqy/T3+m6v9vx
fOi66SrxtMHiBHCKF/sEFQGEpjIMdsWvi165j8284onTRecu7PgMwITdBHgKeE6bN3d4WMg3ra6H
J11i2meG09SuLi8PIZNFr20ye/BkUp1fqk5WYhc15ERkeY44ZjK0eEN/Mnkj0YjBUsr9i65m5u0w
RNj2Ta1wHrO8tPdRoZtvUkLKFjbClO2UgGnlisw299NscgzYjATmoYg3fDAqfUQ1hY9Wpyy/gSM/
8woQ4Wt03BR8eOTAQ18Rtne9f5tHi2KE5IJ1YxMGiYXgm/q+ZtioNQwpyuqkWwi5LySj2H5fPX/r
CfrXUKvL8a3tBzJZ9s9194/NUL4+90lV/ueHZ+i/P/4VRObPK1kX8oe/QChJ+vlqeGvn6zf85/u/
wJv1O//VL/7j7ftvOc7123/9x0s1lP362yIu6/0D8usnKsj/cfOcj89kJn/+ob9wLOsLbFJ0r0iV
NWySVtrHnw+VI3/BsAykBK7iqi9+j2TpX4ByVlEZRGz4w9q7h0r7sp4bcLi+cx3BV/568/8CkoU8
7BNcQ9YDXbGi8ztlA1exFc55t3osfREEUpvGJh3D44Avwk0mpOpZbc1l1xMDnG/k0OiDwak5pLp2
rWJGkpjPW6VoD31U5YRJ2rnqEhfCBt+p0lgjXzTmx0rp5jPTJMuAOJRIXEa2FcaejBICzUsv/DJR
ShrXPHkKTa287kxtgUwUV8oVpA/wHEfJzuqqiHdWFEFqMFRhuoWA3G1hR+YXlWV9bXsn9VWDxxR+
7mimQdjmbTCslnoIDGXtPk4kzaLnz+aHMu0IbydRRN7HYQfZvVkK6Sol+eyqUArjtU7KRvfJ/VRr
d+gabCqHNtFx2h7VhmBNvYsYii95tdNykAEv5H1Yfm4kFiniHIW92xSqWbsKNOLHtrKWc6Eq2aax
VP0p6cEmPXKYEeTlul6xVc1Ed9ZTpD9nhTGfhnkh+7ldTk902KHj1p1W8ft0P+Wpd+fOrl+lMl+w
ciIYk0uqV3oKN6CAmhz1l7mqtbx1oe0VfDjSAGmAfAqJd1tO/SmFuekvpv1Njoz+GKkFyWk95icg
HuQGUTmqODbDuy/2Si6lF2VdHHQYla9Q4QXMETKZF4wqKuoJBvkE1RhSLt9GlK8hZi9D9VyJTmby
Pzrxri/RjMpz/yAyNttUL6VdXmS129ekPPTd1Pphqj4Weq9FPrx4iYpEugiNVbM3jiMhhWxziIdB
4JpUuc2U9qIDCtm34aD5fevoT2MbPzF0X7zekBKLFpS4Couo3sgdc2zwmwlSYUNbqCX1Kc14uZno
R/dU4/vZHC6ilXtvZezaXmGLjg8FjxncerApJu9svgrX8j4rESuujKgj8vjsxeiRixrzVCRbo2YQ
zgKy7ftlUTSg1ZSOpp6PS1xFGwjO9a7X+nBxi9JGQqipkK+IFBZB1PaAV2lsQBTK05sRvcxW2IYX
kRbrEomeB4VWfjMnGAqSUMcgIk/8zVBQNohueG5LUuLloX+Y1Pkqr5BtyGSXuqUCwrmGL1eplOLA
MzyZoqjBWEj/LBXta2O2hafHJvE7KoR9qwNdbcCZ3NCwJSKThvkEh188t+O625RO1/oT1CnRO1dd
mPH9qVIes8Z5A10EOarUIiDn8lAbfeZXlNtu1bFOJUWKFuTk1XK99PiAeIVk6aPLPFQKal0RO6Lm
kqfKkeWHVleXTaROEy0R4a7bzFQzUDD1qiLZ26vtFJeSXkkCVcjTJYd6sckL8460n9zrK6F9xbnJ
NNxR6bQHkBeDBRS2AxkDdlZ7TUmMIQiFCQChKod2MHiaMklnrc4aSXoVGhYJdXyP47unNHCwWnMe
vcWW1NOIqIQgC/XcTetBx/BTda4tcDeXxGUlaGfdAedtHZfIyG5DyHAVQQIwpdAFm3HuVLGim3Y9
swHJyxiIMLc1X8NW/KjDMjP8pUns6EIm9mmjz8zRJC3ROp+Z1rVeLyXjVivsD4BXMHmapruHuRHe
iHme9ANMeegcCjSWWEq+Zjp+SZM8Z6fONIlDnqfmDQaCRuprE1V+lsRm6kcK9J+F1MGbqHbCYz9a
y07PelCmtu/8TLfQQsp156fsGhuMUBOvmMHAAZozxtoCa0e0GakJ7wpj13IuHcRIqbgcKfXPK5HX
MwkyNLp8ucRIFyqJW5vo2hZCDU8ZT4jDnKYwilPq+TdjWJ8weOAEtpHx5DmiDL8NDt39IYzs5r5F
X84TbNbmTdlQFJ3nFtGOv5ktKj8ebpSmzGjwdUMBaK2n6PvDTWWoPxsknm/GGFf8iGy/xhwCuc9O
i0Q9NaNyoBXOoOTYAC4W3sN1NiAagjxfNfdZyXzVtJfu8K7m/smI5Lt72fs61ljH+tCviXMCFMIy
4eNVaSlmYTFkk80gxZpHvOK9kU93SzWZbk1EOWzN5agsAFZD+aKxGN0mrzqYiNIxS8wLpmJ0uVVK
t7YSj53K8XWjKFwZZ0QN+jEd4/ANc9DFhWx2ui6eX1/+dzX558tXqOoRVKLfRFv58fLNlrTxKNS5
fBCrrYPDKQySPenxz99z11YdoulUhxxYzq3VZJvmsg6EK1xNNAHOFFtSHYsdNIzfiJ5+GMvzsa4e
s6snpWlYZMh8uNm6xGSqxxprY+V172E6e5fHheb2BvhThCON1o+7v1///m86yA995j+bEX8okf89
auLVBfafj3a3w3P/VjznHya764/8VRHbTGmpeHAsoMCFxkjJ+VdFrK7ZQQjXbP6EYbF+6a820/qC
hzAEndXkF5nWyrr4q83UvmD3grGigfMQjAU0dn+jJMYpnYXyboEjF8aCi3htrg2zTox2Py6kbCoy
SJ1lBkNKJEH5/bhbDz6KiYOckDbar4dilkbf7PWYlK1WWm0IriAw7dJ0bn11PVSxzI9I2VLnk9DI
ohM1szh9bc7hEPOgibg6cogjxB4ESHxVF2ImZr2m9JynpypNMjdahyulMcCp0ylBJMvw4GtcZfb4
UBYA+k44PTPchTiZUTpZwh6DZp5jT52abwaFKnRck8hHzfQWjAy2RIeQBIQDOZb4lB3dMOMbY3cV
nS/2UG73vXJR1iKmxJpq00/yMVoLHI1+0s/Xoqd3Grn380gvye1q4eSBUmUvc4/3wazM2oYvm3t1
FPNVndawsjWiBHbhetzZ32uuKWRLwnXhwqqVC7EWZvZaounUauP3os1GRU9wO7DdWtFpU92dMZ+g
zivJAtqS/mg8NWsp2K5FYUp1WFMlyiFM1oJEWWIZpOgbgkaqydpxLqoIivAA4TgC1FMBqfLOV4g3
cLO1JE3W4nRay9QsmuCbJ3u9a5eNXujG7VzMt+AjOIFOcrQv46E46Upbfa7akoiYZu51P+HIfson
iOWlsqytPfrdU0PkjxBi51fDarrzRM/NE0ir80PVSN1XtWqe5WUu9bV6j3vX0hpDRsNKQDRMlIHN
0XKmhVHqZHmpaJOTyZCcS+zAObKMqjm1wKIJLSybY69KiVebneQmTDG6Ws0fFj0sTuxMGfwxZTBq
d5P5SmEzuGVrZq8JhRL1d4M05io2S03a91MDVt0LtUd6z8EPmtxLaWAYcXa6jEZqeKMIx5YhPcYX
uA2G3iCiptwRiQ2rNbTzLIWXo5bXcUQl4mIazpRyspiPMWM/XyJDO4cQfU3LCeV5XJl8pcW0bIkB
LVv73pzyC4cs0FnSZq+o83u1J/e6mOs7isrO19r5hiGFfsPQNzuzqrikrWoyWqQBfxBgm9ia5/sa
lUXzMEp5tTcazd71LfWSUQ7dvZCmZJMoifViizStfYDn5cbsspBDnxsYReZ8L1Mob8RU9DcpzhDn
RWGER4K8nW0qWSU+CMKwSbAj8HhIMR61sM67zqo2vxRdUjxoM49sPlTyuSUvqRYkw5xWl+o8SayH
Qks25BRL91UBCjqUqgSGTgvJsw9xNeYeSumW6Xe1AyS/ggXxTQ5H2ZunSvGs3rFc0x5yf1EUhTQi
bThNmHYRr1dc5mH4kMnCl0ZL3knTZVORiCgMPTvBwTbBtrZ4G8Qk4OJr5aYZ5U2RIoojEHTwtVIi
ahtIwdNLXRyVnHlhmHqd1apBWUSbISWQK0yiCzXtXkNZ69/6uMUQPnEUBvu6nmE6daYrcSzdYnhh
x8l5G0l53l3UepYYcxBN3ZLOQQdDBRG1CRiFeWI31cMd3oFnC/39i4Zm/hWehPlgVKV5CLtYP20a
kobankRVieFz1NvwkEnylOwl3zWNXuzqpWUmvuqGr9LEeOl7ZnmpcExPRRtSxqMT5LrCYDmKx7su
DrWLUrom2ms2vZCEbR8R/7QfGlGRHJ2m546dxY+p04eXxO2M+zApov0AnwTeHnrjTdxK5kUxdH0T
dJK2wb3nXEzJeR9aZ/bQAuyJ8qs6M2aXaSfGrkQ6Vw+eSjA74972BjYwCJwjXxmLgD5dWv5Ew+hp
RpN5XSrERsqa7LRqHhsRe4lmjC5oIq7jc2Mf2jzENyaux0snLciapke/Y9Q4MAUiB8FFH8hASEnX
OHdMVTc0gJlbycISbmhZcNiUqkoClB7+0i4vOS7cou4YrsjaNJ7UZNuDtcTat9HCDQD7Klcaxvlq
3TPh2Jl78l9HHAWUM+4XXBOT8XVSJsI1mobRN8bFR5OhN2R15dLOpXJXClm8qkaWb6YOLoETzcqp
6JObTsd4xWKUf9RM+DAVoT9eTQHpw5SdcFFoox3+WVHA+q09JcE3xi17+SZvpep67AB3EtE8yJKd
n/VNagWgPq/sUxvRVBLcGJ64ShBfZQ1OQQBs3Cw3veLcoYWxNmUZb6gOMlRG+X1U45pS6XSI1Mkz
xqRze4hUMnk7IXovh4fQtuG5gZ/CExROAqcI6nC1MJc35jJtsVAo/Ur021CZ8iAuHJpRBRN1NbvV
8zHaNuWYkODUiI2tZ/am46w8Wn10G+pNy20mSb7KrJtxWh6Wccpuxi5tmMBN4zmKkGKnj13sVWKI
NwP6Ep8aBEG5jiIC2QnyquoiEsNF59BsK41qnzlpjQME1jAnGCnOZzHeizuylFqPmR6YAFp11KIr
gYexS5DMoG+A9HTDo4zJrnRlywOgSD+XBNmGl1moXGQrDFAN3bjJdPxHbWskp9MMBaNhNqZ2Yafq
M1BAsWzSQX9YMJbQEmQszXW8Dr84gDrVSPVTbYz1keTfGEDRVWeljgNm2LJ1J+VRRo9rj6qvgpT0
z4zGy8vZqS5LRd2ogCMg53ds3YarmypUjrFXApFI+FK1cYqJiAqINOr3Sq8a26mLd8Jx9qrVXFVl
ipnVOO+1SoeVGsWcgOYel+gNjkl+iWqCIZpLs3OCfK11saMqCTUuN+mEaC2551h9BmFCRSOYsTkZ
PS7LwhbQD+ampdbCr1LuiVEOAS/DGA7LfFLGSSBQ6nRj+zLUUbyPRkfcSFN8oBS9TpDUbWJ6pJ2U
VbKvdhlxbRqnnennyC5c1jw7lx1mL00VKzdI22hL1jotTondnkLj1pjq2IfnNvtRNTg3kwoxTZ2c
N8MZyv2gdGwyQn8RDF43lbDaK6kdRg6RsK/R66TnDEpkuCmDPk5q7DvznKTBkFN4B/UAu753qypO
ln3bRurg97aosgsd9puxzwYmlKmrGSK1TiSnnyYXdtYsnehznI73mTMlzss8dzO6kP/fLv0rIwRq
xV/1S4fn8rn40Cx9/4E/uyWLsHkLjrmpUwGubc87Hqz2RcaHEpUuJkd41b7rlpwvpr5618CT1f9w
svmfbonfBwsWm3CdYRr9+98byqnr0O1ds8TsAq4tph3W6oepMf772CyVNOLs/EIPmj6ON0TuKTeq
NU+7hXANX7WFekFsd38ykhWheeEKrznro2vIeXquSXLmq8zfPZh9YwAXy8C0LWpI5BIQ85whkbdm
zO+J0EYjjxHlybsP+idQzI8jRWZmCn4yeEbQbXL9H68eyBvRQuhoQS6Z9qGIw+TM4YDBpS2aE78v
jccqBYid55ThhpWV8Sn8ssbVamxGOWUQDKV2XG5GOdkAlemB0JG5NX2RnXZljXWKOTx1cXVtqGbz
YMm67PZJ6TyFuSX7SqrBalJFioxJzGLbaPF4Fjvy7IdL3/uFg4yth41/IY9FQsio1BHyIrF1D7a6
oahJz9qiEH8gGh+Yzu/pu8qPt9OkyybPFz8zOmD5E4gCM7AguKpTgmHijwWixW1Pzodf2YnY1DVq
TYsAM2sgkz0exzsJU75TDoCXX9+X9VU+LioGXASYyDpZwASMfLotBoIAuLaZFtjghMe8TjqYxEMT
nYUOYdNzomUPjbyowh3a8euvX/ozikTzv4IJoA/ECMOL+gTOVTFbNUEa8LlHTXGltQeQp/ybZNl3
RIIvJ1zA7wwkP6OUvKSNoSzxgkwHoZN/YpNDlwyHvrH6wJ5kalvTfiia9prI7N+90I8fKy+EKpAp
PeR5JukfV3tZw2k0FrMPdDLP4ADihbQNK6PflI2q+xwyEHJaWyXQITV+E+Xxg7prfZNQrHnG1nT5
H2jhIYsqqusBKm9IbFJRN3Vgm2Xm211kBbncHusyRJ9Il86E/I725HcuGz978+sHrTnrtPyHT7nD
VDGjqe2Dyggf5LB6Fo35kGqwiRsq1alXqCPNPygm//RxWoenH9cx6xeqAgFKAKbG56cpgWYjl8wj
4Ql3xkmSRDBaMru+/fWS/XH9kA/JZq6oNvAYe/DH2zoIvesIe20DizmAPztQAee579wyY3rw65f6
yW3ktUydk4XYOfI/Plk1WeYEatIZ7TozOWPYdtsoxpsUY/IIMbhemRhBI8/5blFyX+27+9+8/I9P
J+ImpuIch8Re2can7anTF1QHGi/fa+prm1XnsmifLLl/0qJhR9o1EfFRSCdB3nRs3ciS8zSltCXG
wlQX0GbbREw9oBcnOKY9/vrafnIXPlzap4erR3A7hhGXZhmYT5fOwdH7r9ya3a9f5ic7NB8B1rbg
3GxPbNUf77YpMbxM1QXtuy5uLMQIdqXd5Rr0WnsYaF3TTSzHYGugfPitIEoVFOm/voYflzWXsNIP
WNjwgaz1EHnHGUjSngn7IFgEdlMFll47NLta85t3+lmjRQXLq1BWIOdZfcM/HQJylTLNkEdeJbVu
o9k69nl/V3LatqILfv2GfraseIBwZ2N7xIPs06af6jmuH8bQBtpSt7slsh6SCqxBHWJ9i4jAWC03
5t98iD97e9pa2RHZg2/2Zzcjp8WxUqQdiSP1cIxoSlwzbr/2Onl/sfb66/f3s8cWv03kUjC7VkrW
p8e2gdOvhnPbBvmM/WshNQInM9LBopmcmLhOp23dJyNooP1QoYuXm1r9zd386brFHoJ3C0cJ3OfT
8zFMoSTjT9ViGqXvHaqLs6QZ0w0Tc1/Mw9vMbcHzME18gRCXupUWq5V+85n/9CLg1bD/I3DkEPp0
ozNyvho1LtvAENUDwZPXs6LuiSo41sr/Ye+8duPW1mz9Kv0CNJgmw80BulisKJWCJTncEHJiJidz
ePr+KK+1Wyp5We0NHOA0cG52gGGzSE7O8P9jfEM+sLVD+2DNVFx/mARNGWP5+MZ7WOanlwsCjlG6
F1ij6HIwql9+OX2e5F3YwPPom37yk165cFMYnmmQRH4rik1DtEWfxunGqlxlNVKsAtliCBJbdcVv
WwNc8ISLxiThJ6gUOpd4h/GAFm/Fv78enBwfOYazI+FHQpV++TtVp7CjGRcvC5d5H0NwOSSus7Wd
CcHwIo37/WN5PXWylIATxThB2Pwr/l8z6FbXJpmGeq/pv6Vp/F4YJQUr5a3t7ZM19+Xz5yNfXGmW
LXRih8/mlCQBCDymproUWPZKJj/OiFu9qWiuR6AzgF44tYc14MgqLw5jqLsAw9Vhh3B83alpjgIe
ZU4SYYspUvtzazn9rh1QCckip3Qh2ExQJb2p+yWBiTimFRXwei3bad2jPPZwD3wN2+KNhM3zd7Uo
LzmA8aqetszns/HQFZElKYj5HQcoivi5czOG+Lwc2gIkixRvzcvns//P62E84+TJQfKc7RzlbdKr
skb4wcHgWCaquGnCwFr/fkycT8nLVaAkLTxGRiF71pcjMIOUkMdqPvtUjaiHy+jLPMafW1NeNLnq
u9Tu3rjg+afJBQ3OgdhHNRU38jncdpRD5AgtnXwdt95HWaXQybvqUa+1r1qW1qu8RyWelGbxxnVf
9dOXC7MnBlPM9YnyPbtTkTht0jrO6MMlh67EKqSXxl3Q2ogyhsY46Gg5E5HcO/OPyHLeF2p8ZTmA
TNgBzWX+Udf0ZIX8qnxjrjz/KPlZHBSYowBTEil3rrale9k2Bd+C71aUNYMxNPcyCGE6gT3a//5d
v/KMci1HqE8HICQmxlNH9tmGIp2Urs2UeGQOJK+6novQCw0K+Dbl2pBTgj/j611bs/Yo8IVRm2o8
Dp0Kvi5zw/BwVtnwlszhF8MB/zCaWpYL9lna2VvpKjPiWunoJw2AFXqZ1EIrcrJB5T3qxvQx6bCi
hXEWbd54FssS8HyKAtbKIslJEN0nmXHibImgZsN8PiZgwJr0R4YXL1wYSGm+RkKDPspJ5ouh6Mqj
ldHnwcFT20gFq/bb73+GZf7iZxCzgzpFqEyY56+ky/CShZ3S+2Y2GN+EDD6lfXw14OshTKT9ng6d
dYcOVISrRnPD2zqR0y7L5nWuu9GN4tT7dHEjdX1a7sbahkhPQb9YFQr9SXwJNW6RubyxlTq6krR/
9gictL1b4MYpAbZ8EnkldqUxq59bOevbwCzdLZ1q6p11UaGqzBuvGdUVPcN8ncEiO5UDmLiqoIEx
VblnDYW+H83kC2o++0Aoq/HYtNqIYankR8K1oSVcbgpdf6gGY7ydMlxjDk3cnW414lSVIlnFfVZe
5UDbtpGb235EjsCazWgWrEMUWJdZWpknSBCUIyx6msdx0NL71C4TsZV2a8xvfIyvNnAUh6hFIG5Z
KgX2q0lCmfDAic7FrFQYdyI073moX0pbfu4axFvxEHLGaXaVDYZrUr6+MRZeDQVWZZQaDtfVyXg4
27nNVUKzI6t7f8g78c1B3Xava0Gxy2f1QdTuWyk+ryTJ3Ktlw8mjx/kzaPzl1J/Hc+Gg7u+xpYbB
Q6dJcD2xLda0xIKvBBRZMTX2SoForIy31hAMHzBLJXdRVtvH0C6tH33SMxCTUTm2OQ2IlZLRSUX0
XwJ6CJbZLAV6eauCcPRcRF5ea/MPqaJRt9IoNerkOOx+/whfzyZQzIUO2XspCLyKx8jEBAFzGPia
6rDwbFnH14TLOFeOHBk7VhTsnR5TTavbSKl/f2k2AssLejmlsK6gY6Hhzv/4KXh5Nr1GWtCGWFJb
P4gSaElpAq4JJVW+10sHmYmUuHjKmNbuqg9He4/VVORLozq/CsC0fRudOP4QwpniLBnH+6IRuKEC
EVBBSjvzSDbf9NGxImOvy/5H1o3aKQHEddRTDeLVoHFyqmA3mWSAOO6u7fKx3yjxVF6PlfhUaNpJ
tTNtp+uleZROWQNqyu9nN380CvyAkATKvdE0+ofazu3PU+lKT5ZldlmMxrjPgtqmj65X122m2x47
FvcWm7c8DabeOOC9OjTSMjcNGh1ZvYucRL8rVUKl171i+DPr7Q6JDU6oVtW2SWAVXjZ2Nog/CXku
Zpn5GOXlcE/dxvVTE0qaH0wl6osqCROP0FCFaAdD5UHkeV1exE3WXI0KtDT0eX15BDU29yu76edH
Je2UR/bZ2l0zGOJRjFVXeQrs9HKlNfT7klaTn8YMOftcDeMNLLdsAxtvxguuxLT+nekGS1jp9RLp
qdLoNnXyJNHWEZjgx0jvtGGlGL3qhitHzMKXRVsa66YqqhNIthZAWFUEXjQl46WQSrkmCi6sNgSm
ZbEXKIpubaeg5VlYQ3OX02NOVkOoyk/0U+WmqfIyXmmG4p60WJOXcBNwXtdx8dkxqugIjQ66XBna
azeEULS4aFe9ZbeJX5dpmtDCLvJP7GVgblE5pdcEp2yHlt32CyfsYF0ibpnSJNnpcZV+U8O+u54m
x/Km1CUZVBugI+RjcphMlIR2EsNsK/D6OLC7vEbNGWqTkfiR1FD1q0q3Ukqg9G3vWpjrGkc5IGkS
38eWHHM2EmqIpooTb+g7LWWuLdoFB5ugXldboIEoL6eaQzEU+MX5RysNyJc0FuMr+qdqp7qj6ydp
pHhhAlADr7uxd/Iq3ppO3J3UyYoPURICj6qb+VZV9Kj24t6lXxwO2XSY7Sm8sS02LbOQ7kVq4BWf
k/g98TTaRSWQRLeyVh9q1BvH2JLCp7ULiqBWtdxX46IjSiat1lVhuQ9p4vabkayOz3FnVbsZTUfl
mXMaeWOKmTOGL8/yWkyXyDZGT9cVlBVq7uqHgXajF8+2r01OhzrXUvjItPiWtqg8mKXtPkw9ogqM
seNtrbC/WM2lU13WRDFsyj7zZD/ZPJFWO7VFWHkz9bDLwJr8sWqGQ5lq9glkO2GgoaOtLbeFEopt
uV1Bv3esFSBd5dBOA5lgVlK/5zP51Nm1gcJWZsR4Jf22rXV777ape1CdWNnNoo3XM8q3uzhtSQkK
A/fjqCXj7Rjp81eZ8TL7cHA2kknzFj9Xc9mpsl0XWeqc8Fdbl7Yd9Jd1N9tfdFaBr26h8OqCPPko
Rapvn97p0KSWn42NeQriseQc107lUZNuNO5sVNHrJq85+k1x317SxqdbFRs4NjU6BLdT4YBvJMHY
g+VaHR0ZTlcK0eGu0aD7yfXxFt16fAzGpNz0FPY3uh2QLKo7ip8NaFhG7DjHitPwIc2Tx8Ea3W7V
BoniqUpr7DJL3Fh5w2Ika9fXYyu5jjmiXhdhGjQrao2YRfVZAbdYzsbl0NoJYkOtZLOYpMQZk1yR
xvlKdMalFYseZnA23BdK5VvlPL+Ph0Q72Qnjl0vU1E3x7FhJio+jrmtsnk+rYEscTXToYbJwIIkX
OmfAWvspwxpwKrCkfNK7Ojk2RmR9G8ai8NpqKI+GLeNt7gyunxc5NoW4TgFVDTyIj6Vq8hu1sS9O
WNh3dRtAncuavYyc8Kp3nXoDRqA6mJQTT3GaOTdKUiy+nq667Rxn/jzXTfzBmszppnCj98VQKt+t
2TaZe2KkkbLTTsakwtJIiORLprm7thEZaXsl1LoJOgESuE42i2UD17R9JZOkRizfF84txRRJBE6q
bywse6zOdKXue7tH+zmqLp6Sogv7cVegMriJM3N0N+i0ujVPeBAcEbVCW1OlTcY1ETrKaqgI5dh2
VmhvIoI76AbS3gURWPXQBmYN9rUsihuZWn3lOQQEeXVS32e4Hryorq0rPILl90RTxg9ZRJQGerZ+
2PTaGHwwFDOqkDiUEcKbvvyYUB23PQsTculH5PBuGrdOIyiyrXtsbfUbwNWFqNNu2pScZaOvECKl
gbhEjJR8cNUi28aBjdo/QwGLOSkerimO959J/UgfUzWP70o5hpu8MAQ0kHHQ240+6g1atFqZYRj2
RbXGXOBI8IJzvhPhzHyjZvvBNbIb+qPlj7kwUg92UoHKy+2Ge2s0pmup9FRFQnRqmMTKHECKNA5a
lFTgCIru2Fv0ZFK5nXM0Q2AozMfB1VsioI3xPghcOW9gsUanoDSN76oaf5F2b1+Frai/KTJjn9ih
s7kfIVlIurN4maU2sqtJpWPfz7NO47IU6gk7Urp3k06n8Ngih8OfDqIkRXiUJNmnbgZk0WM1WrVF
A08Rz1Ndhu/VtD9y3mk8Y1Q08CjhERHsDcj0YuX2ZN0qIx9rj+lsT9XRMXwr4ICz1dBVXhgSFYoi
xuJ2UjN9C9+jXUd0ID+PCQqkB7uZP02xGakbFmk0wx2YDM81e15QU/J1RpF7mEasKmz7d/lYI1ix
OPNsyfe4zgalCFa2ADe0ivSKVQ5jPlOwadQs7XZBH4FnAr5iGAJ4FU+7ILcL4YdEUuzLvknn1Rjn
1U4b44PDb7xku9JcM5FmK7u1H3Kx7GPqzD0C5c8gZvY3gxbGG5bu5AgD76h2OV4cqwIdwm5a5Gqz
tTu21ErWa7gush0ysJwJFGwsxzx4l7r9oQiw2kb0pjrF1liQ9R8BY2onRDGvpJoLH1sMdtXO2sgo
x5kfFCgDy+Ej2Zs4ypqRnzxILijS6IEnlH7Jq6jAyKHam9Sxw1PlVuyuHXcP+HL0nVxvcBQ51r5b
ikZ1FY0fLCuPD00WMgPVwfSgqijxSptPpcxLXMAQFDTgx+hNR+RDY2l76KvTvWoYW+Kees9oBmJ0
y10sx2lthskdH3PmpeF8IgIPJLIqU7+ZjOvWggmUYuK5cQINuoAgr2k/ToQntHFUXKWDnK71WTb5
pq5ldJpgABwFDcObmpS57Wxp6mmekivWNgTCPBl2sBP7jbxmOzpYboNnxSLEhYnuRowdvVQADhfk
QVW3gwFpwNHyrwHu+2OWUcBaW6RWXIzLH6hkrISeCRSCEDiCGCPFNBEBNY7fjGm94wzUrey+Gg/R
MArqYWF3z79z7Pm6DqhP26Vqr7WPYf442dhY8NMM65JRe+jSiR0ZdKhtZWYm++QgudA7cnqHRvIO
w6Dy4yA/jaLQTorJ2AT3ghxRL3ZBA60qatxihXjU5K8PXw0LXRhC6+mEtHNeI1Ec9uqQGvdKUFYX
WRFOtz0y373Rpup12AXVttdVDjlllyrWWlOHMV/TMB2ZPrXpwp51kIa1Od1bCDNXiVsm8NctZB0Y
LRvP7vUSTV1ZiEsjLFJjFeU2prBSYdTPHNxA+NrVkR5JXK8QW+EqxR3Kx9PNWjJ5WqGmGzfqIz80
mhAQteuKdaIY83cLi9OwzkF+8O+EQc8+vWqta3IODYaOU5efE3Rh73sllfsWmWi5CYPBQbNuGv1N
Iznneok6DydYEMOpL/VxA9UIXlc4BUxTZT3nd12WKBeZYQqW+9liA1Biy+Nhf5Toa9YdrGFMf7x6
mOHjbSMT8Tj2+Q8lqYS5oZJl8NJVPAsxqUoZVRDZoEqZZLYdCHq+oBSlHMLZSDZaWiS3UPg7xNia
+wnwRPEBQSdS9gWRUS5rvhYVbF+ymIc61xMTb2uXzrrX2QmarIIAuWV4pVpFyxZ7jndNqRdUcoX0
x0yp8AS4XtELvHatCnumEQ5qbNAUPb2gqZ0nP58quYFa7wRQmNPAH2LD3vU4YH1ryuTXieG1VkNb
bAKHvGbBrpHefjshuKvQt12LHJYzZwR58SSmac1a8yH3wnHSglLFyFpaa6t2tEOQtJLOGGp1SZ0b
8XWL0nNGhU4Mj5dUmY22WbCpMwhUUhN8GGoa1ptM5+Xg4TpU7nRaYNUPs1S+Ec0bPvSDEX/pW1Xd
zMTDfO2UHHkHvkcizdridsi68NAIgncmpWduN9HMRhJdpzAH7JtD4WrvXTMEUixngWh++Um4pf2w
zy6cttbkShg1hH63D7xa6auL3tHh0rGna1up7CqZVj64v+6gUr3ejsINDtpsZNtQacGwFoG6Dh3J
x1rTcdLDYjjC+ofTJWvOL0rjXlKgn0HQzjU6EYquO9G6qCjZMQCTL8qgZX2twvZOn2YMJ1apIShM
86jy0yHb1pRELoHAOKvagLZjDe12Nmq2t6HR8RRRc+6HEbdlaBCEVcZG/wHUAvg2qRBWHzQZ47eo
hU+FrTgquct6V+vrPrqbhRkdFFUrMclGbBjxXdK+kaynq96p2d0VBgeB5C4c4oDEVTVcF5QklhTS
9yE8iMPUh/U6dhAvLzXkbh8YWr8pjBxLJMRxeNpMSW5W5oiv1Vl6PDSix8gs9Fz27n6SDGkAXssO
wHjLjjUqaTT7ok7bE0YJIHMcu3rX6L+GdOo9dtCfXL0ZT1NmUYxCsHcdmpBdqIyYq9LKLK8PggvX
RnBmtc2wmYPE9Q2l3M9zzZJtKh8RPu8b0HKFBsBoMJdD3AA+vU1myx/nhUdj9u62buXeXBIbhqCa
7/qCv2xECWbpBWcX4q1N4ImvOKt4TZ/CfRnCijIIaXEqdQdfRrayKVU8oBJbeESrYhUlMREMYzpc
OAkFRt0sAXAvmL0smEAtGcVatdPUBwJjXxIJIDwoexdGkcY+PkXM6pE2+c6k0jqJx0uC0kNmwOw2
gKazEjHUmlG27HfHLZrze17CYxsmYDuah0mku8Gst9MI96zLq8uKFdn0+zqU1ToOnCZAMWe4bFHm
ySWszkbiTD7EeE1oQXPQsHEa84xUnJlyWEHBhlgYG9l07cz1eGPGFURDSVjFrSnSalWFiQ6XPem/
x66FuVorPmAM18qVmRK63oQUT9xGAQ5rtqEXxEG3xYFgfuV7clfEpaUb4h30oyUMzDSSYhG8KCIt
IG2j28PnkFkkmmk9GHXNuHNm3fSGPJcngahvhcrrQ5zr8dp2pxS9lzYfi7rKfMnb3MWlrnmxa3Ay
c/uGnRCg2kwLOc/HhvtZb+b7rAk5SnJqZxXFIw658hvFidSr3PheH5UOMWbUe1DovhERtWG2Y8iZ
HK4pb+rXQid9N8Y3fQnJyLkxnM45xRHsIU12yQ5tXH4KAewvdvfTUvWOVsXQkZ1BKOlDME0ly3cq
Tm3U6pcZaMCTWtXoJatwow7GRyfUELWTw0v+qi4urbHO+bgGa2ehHv9oa+O407rG62mUn3q2BggL
2/GLOyjytkyAWxGHgE1u1uYDZWb6B5ZBtUyMttxYXdXsTF3PT0qVgKqPMveLXdYa/IkYnzmERoVq
WoagoPZwLCmsFJFqxfctRR6LMs4Y6F/FbLNAZZoFSoEDsnHqVZMNcQjLSqpd9GhTEzlWfBM3Nu/g
GA5VcSxUY3LWzmw3311rirhclNCWmNp2VyRTeGXbkogA1uRvWI6U97I20h+BzKeLMQvlpyY30tu2
VUmUtIkpP9nQ1tfTILQt7pKOhn+jrxePjY+wncFThgITVOXwKer1x1BvpjsNVOt2dNP+viEF44a3
26qAlOJoFwRsfMJETS7sOsx8WvXyCL8uyHzOO+OKrY91DOw45Hzeml4nRvwDRlTOa51LX4JsiOmg
1d0+qcaMuiOevbkB4TUBfkAW2Lcn1PLGKuyn6LoLlPx9Xvf1ro4FuxonBZzoVwnBGphNlpoISI8x
2IB3otAOv0E8hnNMoQJFpev3+chr6tgyJEe9ZXrRHTv74tasU7M9QIgYhXDvKisSXmXk0puz3Hwo
JiP8oLC1scvJ9Z20KknG0A1l7VTVAicbWSbyWXE9SdjlQ9wYlNHsMXzPHH9LRc9TyaiEbTqyNXmf
Un1koyY2lVVtRzwXCI6dfRizgDkOhn8tUj1NY5h0bva5zSk+NAjvaUIoPyAlBCs1klS4cRTPc2f6
lLV3Ec0Gb4yLYq044DHROOKCTNuHGBoQn273te4o1tTZ0KzLyFqca+WtLJfMpABDVhWBkccVKlf2
JGC4agouR9st/XkESJr1abuPqGKvBYvsdzVgiW5Frm/MWYjv04iZS5Cgte7Y6Fn4MbxkcPsjJhJ5
sQhA99TrFbB9uljXc182K7Mn7zFyi8yL+HsH7IdGyaOj0kcJtnnfAQJfUb7qL2XIRKHjq7xLu871
1c7AHNGTTcouN+Rg1DiQN60GMxKiVYvBNDo3FWWti6cDN+mzw30YFdqFYYAJxKjSrlRCBXdOkgHN
7wfnGDfWgTSmDAMJWddOS82qQttOHqDevddMLd/25tRvKFZnCt7PMtkafebuzKEbcWrBOAMwYD8W
mGQ/1lrbPFBXw+xEOGOYrBM9Ko95P2Jjo0twLGiq7UeFMjEs4eyimi2JYSkl5GUKryenAJ9QTNHD
7xsur4KhF12EYXALlo1FHp3Ry/7VQDMqjVS98qEpmOSzwo/BT3pfpNSkM3lVQBl+L/hV9/RcvrM8
sWnRc9VGqmdk4tFattND6Fhbu+Kon6nZvTYk5aEpCdFO4yKivibcN37zLzrwgnkeIYkBcEil4f3y
N5tUmILBSFFvlokJmxTOQzQaGJVNSZyNiVCrWWYcvSu/RQYfEpFk1pGoDfNSOljUZh3RJ5uj+g1l
wOu+mbBRYmuQuzkOak85p886V4ZaVOFsh1j0KHk3KE3oR90AJ2Q5qkh1NYMUxic807cESYu+6WXH
TCBwwSOxdCGhmp11/20xM6LbuPLnUssObkku0mSNfbIOIvtOJsYjyvj7CT0xSYtJzxGBjbqgYbBq
K6e4zmaZoVoUj5Qe0ksakc5piM1yb1fwSGaFbhsROCXyWXVpUtUazQQQQmuaHT8AjporKto2OzX8
gZxn9K9BXZ2CAv6nJjW/iAZ3m8/I9gTt+Qt3LvKvyoRrwM7INrHcPGVdmEuO3ZZ1Rzkm2qv93H+q
U21e1wHEaiVpQJSQdMVuJv/kYD0An5No1teZb2fFp1cezTmcvv/+o3ilvCMBEK8I/Ue0DUScnit3
3alEMTogF5WKmNZDPW0xUronKvHpNistqkGVZUd3naPETDe4ljUL7HEihvSNfugrYQPCCl0nEdyw
aOHYztmr7fkTGXdq6beTYd1Y0EjoVRjD9dP9/gUku/45Vn4y47+WcqrjMGrP/u//+Z+h0f6J+/AC
DvFrysT/g2gIpMD/TIb4z7r7gmLyJ3dt/w1g/7+gEJb7DlfCk/4WN47Gd/cvKIStvlMxDDhoA4n1
cGif/zcUQn9nMWUJtAngXZgq+Af/hkLo70wNEQHaFXfR3qM3/QMoxAIxfDEhoH9C7Ezsqo7y3H6l
sVecpJ2gs9vrYtDyG0EdymIfEO4GcgKifa4N+Z55m2KMo4QHbaq6eSsIovSkMqd3cSP7gxrTSQpr
1ac0hmket6t2BdNZdmsNfs2hLglDsZTEvtUHp3jfO41TbnSr/ndMeP+zgfm/l9m3cIB+MwqLsIuz
l3iS5W/8Zbiz9HfgU9lrklYDUOSJQfI3BdN4hxRR4BezyDNVjQWQ+TeeBKiJi67jKbsId8Qib/57
JILV5F9jEtEZjNhu/oiC+WoiBQZISjzGKOQcCCSf/vzZkjjnPU0hsMPrEvb2WqhIM2i5+AQnfS3d
9osTOzddBQgq0lN5aPoOzIjJeefZE/trdnvhEztXqfGxLt8jLl3kzJhbzlRqmKH5GgfHXHdElx47
pz84Rf69SZK7UWmOcaJwJKeyCZG0vMDCOryhp3nyRD1foJfr2zzlRSYEiujcHOBOtdQaRHrr3GTF
WHMkpG0Jx/lK5iLCF6/OLXn1CoFALNy2Kin2VAq4/SYdNkNW4KTPSalchfS8JAeZJFpbVQfhHhg9
CjEpy58qz/8L68H/4s+OpfSfP7vVY/0FTmbzYv7nb/z12Ql3Icxi9FjwTctMzrf112fHH6HXd3Qw
sgBoSQZDK/z3Z2e8Y/pfiD149ZB0L3vtvz873LFsqxcqEHOwg+b+jxYALv9iAeBHkWuCggr9lAr/
9kwEB2KuISjDVLxEaBeURMN2nVCU9edUBJ3PvsusfSXQlZn2QDzHXsMOWfEiU9TtKqf6cIjaqfkh
ZigsHpzv4XuvgHSb69JE5AQxhiapoQ3fSKAXq7qR1n0piuSyBl5u/Px2/v9QfLax0Hl9/zwU76Lv
/7F6jHBdvxiNy1/623Wtv0PazhGOrYWGBvjZdsRR3zFCGagGyUS4d3SWjr9Go26/w0LMZoSDw/J3
lj/6azTq6jv+GdYB22bPSUfZ+JPReL6H5SjkoFZnO7IkJDH4X57WRD3QXtSE3NJzKj1hDEQN1pbc
PHsov5jk+axeDPmfV3EwnBp8RFixXl4lFF1nGqMht4gHvb4F+EjPCfCVYg6rkYgT/NGEZ/z+mr+8
M5pB6uJOR7N4tq7MZQSW1LTkNjf10p9qUhRImmx+zsb/6MtcXsSrW6OErSI8p5hL9+vlrXVh2TbU
Zkiu1/IqJJaxMK21GoGtKVWXhnVIZwFedBuHFxPZBROVayU7oEik3VlrldhXKuRUWuv5lxhoAwSo
ouyM94nVGt1WlzbIrmhqlAvKIYp+3SGT1sHpYCM/mmw0CXtwzCtJNX/XNNBJf/8Il5ny7OZ0ROu2
y3mejQoOvZc3N5SzS+WmJ85wVsxrRddxAZpFRKXMifT7zurIFB5kSRONsJukVvudacpkM2lFRze2
soc3nvYr8bKqs0vg8E4yFHoosXCOn/sFoQFGsQNQczsrjnUwNX38FI+0Qme1nB4mRAnXCj4cGlI9
4cAOrRtFHc03DMivBxariobNguMAIMDzDYMozaDvC1K+7SAbPsRWk19CYn3L1PdqXOHi4KyiqfyX
g4P+7E6VWC3UcAiRbqCV8xwywQ6qRf+Bnmj9xlN99XUuUAjMKkw2XMg8xzCaotVhxFIOMqGCHQEm
jB8wxUKedcriXh1H5ZsW1n3yp98nV7VNPHzsPW02VWff54TNc2LchNtw0ZAiCBkzuv5Nvvv9GH71
HGFdUHkxeJzLZsA9e46hjvxAa7VqG2PpPkRxm/qZw9fTZpXzp3f0dCnI3Phy2S0YZ7NcIN0UhvxQ
bZW2QUSOrblR7Prq9/fDEfXlJ8lFeE/ULJCBC/7j5ReQFDouikRKNFdutqrbMd3p7dhf5bVbX2ad
sP906kZmziTApRyy8ChHvrxezOJFn2Kslr78tW7EF7OZwJ2lxZATSYsUSa5+f4OvPi8uiFcQBOdy
4uZA8PKCAbPgXCC7ojhphXBlk2BdwAf683fFVTBu4pgl5vPcQ2qDU8stNIZbDZAIRceu8TVc3//O
VbgffCFUG4ROUeH5dGXHLU80MyXRNgD1p2T4Mmr2W7mXr85xUGnZKcDYwGHECeS8ShwA5KsYldyL
acw0gweq7tqMWnbWHnK6Nhd0WtNdpc8wHbMuRveBHL5ESPrGPPKrN2dTWhXLQMFvsfz5s/OkTjKr
0APeHMoP6TWZa2zgTgZvDMhXKN7ldgFr8EWruOx4hy8vg7jbchqN2wW3womrpV2aRL2v58P7Ke/v
okqiFjWMlYEdNoyrfSC1zyP9c+yYZBaWGkZYF5XFn49am4mM5095R33aJjy7d5OAMXKTdbmdjO5u
2b1vzGp6axv1qwfs6DaTNKOWpXCZG55dxBA0o9Sai9DlJDdbWSSmJtSv39/KL2ZMqgLsG5aCGDGK
ZzuapnHSkh6e3AZ1oe66VMZ3NLCrw9jYyRuT8/JPPT97L6+ShVwlCITT2tNJ7fkNTbyMvqs7ue1L
sp5Q5+W+o4piLRFzQopMCXzMiSKs1Um+cZOvPxpcyRrzJ+WPxSR07ksOrDAg86yUWwsN7KekE8Wh
oA2+lV0j6eXE4tjZQ/kdtY64BOOaHTKTJCMrEPEbI2d5aS+eAQVHw8bGrbLBYrO/7MGevVSFimXZ
lqhC9LD6oarQM+XUZ37QBsYqxfX2xkf6arFfjgycc7l95iWq1y8v1wRO2OTQ97aJmScpoWlVSCOU
4XsiYHDYpXmJtjyneH//+1H1auxyXZe9zIKJ4tNdTkjPb7MV1lAnOIy3A6elS2JRyc1yQ/HG6vgU
7X32NDleYDniPAOv6pXXFCqOPXaEXWed0t5XjjMRUJl1O9I7leOEGcdzcA7sozyKtq1iZyebhFM/
J53Ss7p8/sSDm/amkwvpZWKwcI4OCeB93EJ3dmd+zE3w/ins9QvOLv3W0hteUlpViICR4o7oSg4G
HXVC9MZurSiiuzHg2PuousBmZr16LLo5OhLN1q7RmcS+AdDfi+DzbKFV1ZsU8eE2z8b0JPPZWk8z
89ofvwYs66pLqYtY66fT6PPXoLhNNkDVKrbRNOGDU9miV0n/6fcXeWVEVjlTchxiu0Wjhkifsylk
0BViENKx2NZB9hWO4tVo4YiK41jxXK2P12lfXEeGggN59mkYidUQWNsIWrBupAWtdYR1xLoi63Hf
2l28mnGWX8ax2bU5czOJnu0uuiDuMaLMDH997PazVtc4wg13peuJ5vVayBegMwvgGXfe+PBeTatn
Vz57JqIiEawD4rPNYQgi5RIDWB1cMHnclf/OS16I2IS+8Im/2vP2sz6oHT5WB/ysT0JeREssEn+6
UVtuCOoZtQiVOvL5oT41pIHJZPmim07bGrja18YcPPx+KP1i2gALw3KP4XHZ9J5NG6oiqlilw72t
Nadaz4i+IVUO2hvv5lejgroEJXnq7RwWzt6NZdQhCryEd8PmAtGnmX6MgkGsJ+TZl2j0rMMQtj1e
NQUi0p/fIIXnpWHFdwlZ5eW8CKIj7rJizAlGN+MHE0zrWqkHsfv9VX6xyCzNq4XUhd4XZMnLq8xN
MGESigmazyvrCJttQEPYkRsYIkStQzOi2favKtj1zwn3eVX/v0g7jyW5kWVNv9DADFpskUhkZkkW
WWyKDYzNbkIEtAae/n6oOTbGROEmjGc23QuS5hmBEB7uv9iYUD4YxRcCGkv14DqeinxwpZpJdpL6
RjoZGgYbdR9qp6RAS7pF0tlTe4t7Jp/qnflc3j+rC0An3ebogfPLO2wV2UkxVMTFMT3NU1Z7BkKV
h7mbaw9EQvLJ5KMeQyuvPbCblVuUpfJwe+Ab6/Uq/HIK/HabdyyiUuqa9ITuNGqoBVSZ0azHnexl
43MuJW5aiXw15DpWUQTgsxLfIKI4unEeyTzPCYUmJEPUzgfD2+4cKO8nlcOSAwUYHfkSnmnXo5ql
kawa3+hTwZ95eVJ8HTgVvtl2Yh6cDlQXptL6swSKCQHY3r7cntP3i4laPXtz8a+ipGOvFi8MBLkv
TLk8JZV45ozGpqKzpOeqA1ecopeC/XMjPwF+3zkV3sQBr9cSPmiU9MhcuMmQ2rketqJVQxiHQYEe
QNw2jyKrIc6CarGk+xFVg3+RYhe8QGqpal7Q4m0eeQbgVwndElAA3obOlzGd7UNnjRwbJkC4b3Wj
9JZHjUv6gRkr2i4Kjp+12yZ2bSzePFRBrXlqP8pCsmAHw9ZAFD0MAEGOmKsoPqINzV+50XYXgGTF
9y604LGWdoneP9LZ9jPvHE9Fo8n+pmEgillNMWB0BKL539uf5P0yR0+FxJliEY89QJzXMwMTZ0yC
PilPFl6c3xpubGCTdfHtdpT3uSpqdBqPKY1EbpEHvY6Cv6iGwBQifxIFjiAcH5TBsd1Ay19tunYu
kDZn5/R4X2BEomN5khAPFzXOy+uQlRw3kQ0l+YSSSQepcQjuJrkAUaOZ4Z2jIncbiAEySVbCza5r
NXluLMj4fzru5UdwfZOkLG+U1YLPxqYQahMAX3OW7DyFFnbXVbN9UcYQN5fMCpV7RJvnf26H3Ro8
FyALfQFwkTqsyhWmGUQhePjs1MaWgNRdyMCLbQn1lDrxxqFtAfYm9ncEZRpglFguJFUyn27/iPdH
DQY7vMlocXMT0+W4/gCOFNWYwM/cHLlWvqaahRBz3LZHC6cBpN0jiODU8pP7JGoHXxfC2om/PQm/
/YDVCigaMpkqgOLTodr1UrVz8jKC7z7G/YDDu2GU99C/LUTYtRTccbGYJ6jmzjJ8v72uJ2G1vYJ2
kqH4atCM4u4HOk/2R0Ofm507eisIjX/67lT3+P/qUG8bytvwnJZVpkUfml5HcgpTt/Pt77kdheb6
2xdlYV1/zygUQ1fW5DdWoMteq2TqB4hy9s6OeV8UQuEPBghNVQowQMNWy0brMR7T7Yo0KsG8LNOH
6BO2Uq1HFwGXCiPOD1U39h+gRRqPOQ54pHaj+NfWU8QbRuT6YQyLM56xYqGiJn+cFFz/uNUcdCbQ
U0dp+Jx2MZ/UNJ9eJDDT3u2ZNpjJ69uKKG9YBvrKi7DmaqajQas6/ItPuV6mnzWtyh/mCgpFokc7
r+z36QeRYA+BalGow61L90FZY0KOKtlpmmNM1OsckpvlRMcyrr+3Vr73BtgLtzqWJJVbjcuFcHIa
HNBzW9hVYXAB3pJcHFQndiZyMx4dHgjilIiBSV5PZNMC1I8BOZ9kZDg/Z5AYT1ITmV5UWS1V6SL4
42yO6QScStrKNUJP5DreEGQmTtXEA5oJ/25AxlYgPXJw7GY6qcGwZ2a2MT4NQAPByKoWJd3reDmW
0dEw0VqK4nzGGLmLjrZR/IAlgQninBX+7XX5VuVeLUxAd6AhkewFtLn4lv6eE0thoYqgkMSJu65f
5AF+taV9COHDFGH+LMkxsNGZ5DUWD4lU3cHL8ays8GpcL6UifCjo9XmiS/zYzL20KH0tRfa3Drwo
laOdT78cE+ufCgQIXJSCsCS9qeuf2gf0HvqSDqKOsLZrU37QtGc69eXBnlrHy2rA8rdnZ9n77yJi
tsu9C14aWc3riGhZKfDs8TLT5Ho4aZa0VKhigb1p8ohgmXkXWrNM6cTcUypdVvG7wGhAUV6RAaGt
n2h9WOBzVIziNA2d4Ukl/hJNgZ/Q7eG9wb1XYUB3kUktmwlp9FUuI2FsMxRBJE6tgNCc0tDyrTxC
3QaHmvNQz/Ed9JH5R9rGmuconQzZaXQuRloLD/YSVKIU1t7t37RxUAIz4/BaCpJUG1frEXUDeONz
Ik4Lh/+i5QjEw2BWcFu095qcm6E4SRYIv0bDaRWqSnub4i6jF60en3I54eEbttkFaZIvtwe18Tk5
rxZJVIZE6We1jjK1knWQnglvlSAD0VfVyDXYyc7ULb939TVBLtGB4FEPkH5drWjkSZ+yEiIFzAhx
snvF+QSNHW5lEMwnSD7R6+1Rbcyfo3PRIHFKoZS65fXuoK/e8x7UkpMTIm9CA2TEP6ae7uwu/w+u
7n9FcmyGYmT0PUAA03u8DtVJRTbGapucoqzHbadAj22eNPVidom+c3++rbDVNDq4mNN9ZGVgjbP+
WI1SdF3v4GioK8Mrxof6wUHf7mSUfe3VImvOtVzL6PFMEfqtqNwC9c8vGg3Ee82Ogpco1vXjREXs
H80KjcqVRuPfeoIlk4+Q52AECtTB6R9oGPHemwJi6JQH/bNAuhejEBgZzVSnfwqLAFZngarmyUy3
3bSX+f298iFj7tPMjGmk2eGZfYk1itGJneNymZnrmaPmuIhFK3RKEFVczZySBU2c9kjDFDgv+YVR
msfesLsTEn3FycRO1a8otPl/ugrpNS7afoyKxthaF1WborbP0ig+UW0RfgygFnILeB3L6nfW+8br
g1cPadz/7e/b66R8lBI0ty3oMhhFSaehs3Vf0Vr1risqDakLnG6qomqfjYEOwoCiycHEpsa7Pdz3
Rwn9GQBhNGE07rY19KTnaQeCFaPiGsgR9lUpdmijUex8yXdEIbY0vGSKu5woUJvWwN+uQ7UM54To
hG6MQgoAS/RYJ3LgSXMw0qwNIHeDEHmAC5tfoqAOsf/Jv4dBaTzMWCrgZj3V99o0V6fbw3+PeuKH
8ZkpPRhv+tKrfFOh9wLjQ12+gRRc0LMZD9UYNmcDro075fn4lKtYxGVJj2SkOlvnuUQkd67j+Rg0
IKRu/5z35xK/BtAHlydnO2+b631lmOOgV3hon8LGNL7BmJV9aPmqF43QZm+Hep+LLFwzgBcUbpeC
12oLG7DkTQ2r9pPM8qZi2iBU0NG5mtC6ds1cxwI1RMeEAsheqW1r3fN2gdSDjgyFNnk152qHIMak
VeKkJo50HPESdzlAdeou/XBu5/JBn6RHlAIzdyon9WRHWv3p9uA35pk3jS1T4jQ4mtc1VWvoYLxD
QCULh1uk0aNDvmRC7BFp0p0NtnGIqVw0QBNB+lM+W101WpxE5vR2q6lqcyehxXsHFh96o20j92L0
FYRIJNVvj29jVyNJDFGJ/q9MtrlaR5aZw+sWXKUTrFfkHZTao0m5m+9tTaO1tJepE6M0ulZb1nJo
a3OlJycuvqd5TOznKbNlzE7s8FAqokX0umwHD1YoibyMzZbZoF/SxTouE0FY0fi0pQdaB2inKeVf
t6dg87cBcKOuROuPk+16K0VamJr2OCenOZ2ehK1XD3gyli5gTX1HSXtrsrkrlhY0nAbZWv78t8tQ
F0pbmmkG4bRabO/NDAVvS++w4ro9ovf5GCg6OiyLG8sCcl3tWJIxCSUwDGZtrCRxc0O0RY+bfxNV
fubc2jM+2Vq3S6dPAbPHzbDuraCqJ0cGWKITL8jAh91NzhxXeIToWYWFWZh6CPvoO+t266O9aZKD
G4Dst34gJanjVMPokHLmRQy/38Rx3CG71Xptr2/61pdeZRfLmwCOMH0Gwq1KKLITK9EgBywQSfkU
QeeO6/aJBPQhMNRjH2HKa1QXZHJ91N8RQrM+ylUFgLl5suPGy0Oq7kP9pAfjZ6v8j0P0/5qebt1K
6BVR3OLqccC+rg4NCzm1iWQvOaWUPg8i1pFsG0t0AJR48MxMGP6Q1OXTbKjFhSGGxy6Y+5OF+BVw
mnCvhrDxrqNCyzMKtBPJMo2A6xVeNeREomYvJf1UHmPINfdjVv9IO3zZw2b4OCSIz4AGpzEAbPUg
zHa8g+qDMUbVNgja0Ri7vRWWgO++nSEvcFLAZ9Qur38Q9mGjrA4cPIjy6RfgHo6bl3KFyqes4l2p
0T2OHPNLoUb9eZrL/yJp4qNQOIB5oi+oouvwPTzbSMbx9uQMmCRrSqUfCoBcO7nJ5iAXkhIIaFzc
3siFv50rQZGT/UoTUWibwAmxq79ke1I8qtGGm7LtDwgPym4y6NlTg7Tdzhy/jeLdJPPMpLMKJZ1s
/3qUY5KFklP0vDJTZG716KXrUa6qzAui1Wgc2ccKLQCDD2x2zrOWcwI5VfJMTfC1HtDiUwK/lC2v
bRQXouMZe4o71U7vWl3cN2BS9Dz52YrywQr7B4CLh0oWL3I5/DKm8iFXaXSp8dEwwtewGD9Mcvik
oNINRuYAasZByS45oWtxmB31wziKL1lV/FyyVquufB7HdyDRsKfVHzWb/TG1FyEFJ5S93ApAzpAv
LyT7IpCFQlX3nJj9oYyD+zF07hC2RxWz8xHivGSS8qE0s4s8hT8lMdxHg36UuuhZFZOK6kTBIYi9
A2bOg1l8bSXt3NvGKcBsLlBwc7OHCuGq6tPtdb95Plos+KV8CE1pte4trQurYWAjYkaCzpI24tfb
RjE/w3Feb4fautV4fIFWo4yH08Aq1Bg7c+eI5f6UFBs1c4xCwy7dA/lvR9GJQ4mBTGKVClbCSUCh
yUgrhE51N7CSXFNSi//ihl5cEPHwoAcAFO56JSP7k6qpOSQnvYPPHgZy4knZmF5uz9jGx2EjIjuE
SQs55VuH+bf9Wo642+Y0cU8LoR2kESpPtsAiWJR7HdmNTIBIdOhp6WAUtsbXGX2tR4nOyTCZ9vyA
Cpx+QBfMvmiFQMxClMXOW2HjK5HfwWLmRczDWFtlHhmlvrbDc/CUUoW/74YueZrMYA/bvB2Fc5Jq
9dKZ1a6/EkWELpPJIk9ZV2cuooQmYmXcube/0mYULAIxv1wS//VasMhSh3SZu9ycqnszdnqP9162
U/XZXAsL44/UiZLrWoGCG3tWtahLTl2ihL7eZogXhPniA1GGx9sDeitWrc5pYG6LUgLTBtJvPW/Y
SA4Sno+nZOJ4QEoWZc6DbcXNcEbmLXpGOK6Yj7FqiRoRm6g1DjNF4uGu1jM7cesomO8tSdYRtRq1
AiMlWRVfamRBX8Xs/GME83yUxtb4a4xNVKYE5gu1m09O+qhMABzcqrR6/a4zShW/K7NqP4Xy0GE/
pAz9cBonMyHXt5QJ4Uhedj8t0Ki+iB2oZ3KoO/kdO75SXgK1dpDq6rP+q1nHSXdI6wzRt8ro0VXH
0qUaDrnSm0g+gC9G+6JQv8m82xHnLfQMHn2v0s7UjJ8AUozR1TI6CrlVZM91NflqDgcU34cOdaEC
T5UPgw0cA+Chmn4vW5TD+H3TeDbDmZ/aOkaP87admV/TUpY/tiZ2na6NuPkXvByavyHvt/khwnXb
8bizxVe2zIV/mXeugYX2EXK10blOaSTtwVF785smEm2xuWgNUFCDEGgVmvi5V8ISWNlbZvFSg/48
d5lSJl4zd8oDc9bNd3WZhJ8rgSTQRLn3Q4bL17GbkNqwill9rAal82Vjys5ObMUyjiLq6LiQm6lm
WmY1f0FN2qa5EEjRnuHNxrtgaV7hxUXTnpLOKveRaiWoCtlAT9SgNFw69r8d4pUugiYf5Lrs7orG
1ncSoa0tS+JtcfSAcKRNd30w1BFyO5lNTd1qM8kbG2k+RkjF7dQ0tw5VdhGKERT9uJBWhxxO8swn
3ePTwFuPXEY1+tNcGqOvKsH0OA9K5d/euFtnBCVUB6QTJDdj3VmV5UEeGoNhaS3VMNjkyC0VFGSG
zP58O9LWN+O9CPF9MSsCC349gXmfzRSrxviEIHjrS6Fmf0TonfJ6Ng2om6ry3zjGBDvn0tZ8QoYB
VkMNmPR1+VG/XYdppyLqj4L2KR+QIWZ99hctG4sTWm0/6a/JO4tkYzYpEhtgWrijQCGvstU66Cwl
Nxte4cj/HhxhFF5Zxv/M0I92Brb1OiMUTR4q04Ad1j1jW53rRhQ8+E27zl4DzPFOsl0rXgWU5hDr
leUqwACOWoM+wBCE5n2tls0xnEk+w17eY6NsfNyrX7NMzG/zbGdJhcMJvYwRY/K+KFr0lPXM60OU
/SshZRcH39adS3RzsjWwO0uTl8RtFbNtOSetmv3fdKlz1I2o9LpyMvzZwkDi9trdWEaLfQxiSlCA
aNSq18Pj2A9tbjdS3lmkZ2Dosh8mySIcj+md3FCjvx1vgyzy5lfz/wKurtPBTrpRBSB8smZwemEy
Aj0KdaqENUKxRt70B3qc0qVI8txXy0E7tKnloCU77iRdy6ZcXeuLvzSJF5c79Z7Vph2wkDPxQmFt
saE9LGhLitL5d+T55GOCt9OxbfTqJNdCOqtlt7ed3smRUbHXqdQbVF4pQsDiuJ53YE9I3lvYZ0BO
FTSdimPh2AdsXB9as/t3tsyjPsW+Keq/giG5gEd5IIE7sBxwZcCURCm+WmpwSc3s2ZL7w5h2r2rn
TDubfuNm0KEP0lxbqpDgga5/ZA81KqyWDtFgNjiAJTmGK10x7Kz2jSjIpjAPlDgX/9LVVAgg73Iu
hfRIJntwu07FetEWys5YNhbewjPmeLYXpjH76nowcorwchnzbK4lINRD5WRHU7QCw6QxuNAPth4c
KUHrMk8DpG0jJLbNWj5lTfzr9g54v+OWRiWPPouzkc7IanMPQddMVlBR9IvU4kEYTXGuJE098SQs
flQV6sn/f/GW3/PbASZ3KvpGYDx8a0pQt05Aco2zCI9VNBmUAepqh+n+Rhy/3lk6fQf8YRcVGEob
qyNFdVg0NFR0H1ZU9LHUIgSSA1lAgg7sFo3uGaBt94T6UvkKTgMRzBKd5dc4aLTW1Yqg0/xKQaEZ
ce+pRuK7yLX7NmrsyZvBVDZeGZqDfYx6NLwP89RY2aHRkLh3exEoH4OS7eKmTTyi1p8Wifpg11NV
UWDt8LmIulrGyhqFxh+dYxQtlh05lgIyWOR/nFwMPyA4Z19jq2hJeMFTFG6tJ3XvtXMzX+pIV7Hn
aWZK7rk82OkB76HUdBVJmv1pTOWPcC1lpI/TqrUR3glEdg6MosKKhKl66OM27bwQp2BeKZIxu0qq
G6WHwwiKI0YVFim66FoJZS0bTeFhK5e+jMLqEF6b4i/CQKb7KAfBmB4sPFu/TkGvv+ABVSGbm49j
ek/LbDHALLzB6hvFTzVTztBQm/HcUVD5fOTXJw99ndX6QUy5CA6ik7U9tO0GdpCUdcGcmpQ0bfbb
9WJTpTQBl2c5KBioF6F1moRWcu0kLtZHyUGfJoyDi2nCEkAPXKURlsvvKtn0cfxsV5iPxI40owuN
ihCiD3totLcC92ppAragL2YtwjFUX65/XjLWyJ5XtuM3VoMBVigfQDciAJkbaIFayoE8+CP8Rp2G
2SCBxhOuUWJfhC7qPH00JxDLQXNfWvknVubxj7cppGa6SchrLM/N5ZT8bZtaJfJQAXeRb7XRwzBr
KE/WkvySx4X+RZHYvrfDvbv+yFUpcmFOivAexaHV9Re2VRJF1YwGPOLi2E3J9mGOkv7R1ikEjglC
3HWAlYFQvo3l3O4kHcs0X32GJThDpM9C3/odam4eM63royY+wemP3EwLP5hD/pci8HItu/KXofcf
bo92MyBtX1JlhMLoyF5PbizNdjWU+EMNfRmcUpG3n8wJ6oozUWfVKwN5Wbv944ILoH6ag9zyTDIZ
+uocxNhnzqOeUcqdSQYzpCjpI3m/M5fvrpMlCjkMdwmSnDDwr4fmiBHeQMjQqlApL6EhU7aV0ugY
NVN3xCtzT6lxmarVt6O4Q5OCBijX9pr0mo84j6cRhheDYWHKCOuXopKN41Q+uTR+rUOvlsbSttjr
2rxLE5aB/hZ4dbRUiMMj9s6DJ8GC1s3msPeDvtlD/m5MJzczaTfYfcBfa4zdaOpNr8YTgAWcb07o
BFp+O2M6ZGJO+CiMXebf+7QEsjKZ4FJxXnAJaxiYFIaSmgRVdApKVT2bXap9LMNRuytDVmpjxzhQ
TF16Quw3uFcwUvSCGBP5xEmk19t7ZGN+Ddqf5L0wNuhrr9KwckwqKcrDiIR4+pkbWvgUG2jU3w7y
zusZ6+urKKtNgWiRUUs2jOEA4zkXNkxyUKXmX6o0sHO4Plz6MBenGv0kpCFBic+biik5WHQ0XSdI
Dtg+YM4OHMAbhIz51UKhmqLjFNNxiLnRR1l+GZrkQ5vRNAHw6MaVVbvAH+4pqpjHpm2bnfR1a8UA
PVh6iSA92IPXG7Dqyj6wVBGdEBfT3YEnzFGY8mdgab2nojS2E+7983iZQcSiYa1R3lDW/fDRyqRk
bq3wFPXVP1acql4y6doHAeXcywLjo6FN4ghmLHrgAG6pHAWpj9qedN8vluW3P+fGuboIsAGAlpdj
fG2Lm2t2W8D0D09OieGfpA0hKkHNfAjUgfJHauq+nc57BYKNE2jpAKA5sIDXYNdcTzgvxjBTWhZq
3LQvOU4Br07YZZ8UMAKvSqRXh7yjOOympRXsrd6N8RKakgv7lA6RsVq9FH9mZYpjFJit4j5U5sgV
KL2D4knpY1uUEFsRQ04fv44WlgRZ8JJa1kUzq5/UM/6pDJKuoeqpvfe/zEjQzk1J96T+B12Pc4iq
otfU3SMUigTBp+qHZRTNscvy9hhiUHj7w21sdgjAvH4XnOHS/7yew64rTGNymMMxx0PMsVrLRx/e
2Kn5bUbh8biItILMXJfpKXLGMeyCEOXsqvdY0Sr8wsne2RGbHwXMGy0hCBRsi9VYhMAdbUD9CDDM
fECOAKcWkSoXBP4wj5qXlwQVtJ2lsDk0eBuLygT4l3VnTSAc6/SWFp4a3flZtYpyNMI428kJ31cJ
SKTZ5SgzUxReeoXXQyvqQE9sIAcoPSTls16Zitsos4zfcNT5eailHtUUcQT+J32Wyqo9VHUqH8Fu
xp8Apw2HoR91Kt668dzP7WKwLBRy2Nqa8YfNU3cUHf+VcEDx/4vlBZoBwQKq2O90GZMkjoNWkvkk
uCO7porEEXL4v/6bIIgBkpAvJ+9qM5aiCGq7IohsNu1JS/AoM+u83Dnitj40WTKMC0o2lOJWUTQc
Jwd6WnzoGYGKfLLqQ7dkBbfH8v7hxJdeoDKL2A+UyXWGmnXC0QOr5SQN5eSvapj1SyrTXcKSCQke
ajQe+DCoEwOo5rkcX9BxsUAIAKUUIOHPw4hjUiFq0Cx5Xu1UELZyFIr2MlEWbg391etlqIY06kPY
5z53SfcDNBneExC/DnI2V3dYNCc8pLlbIBnoCLumUA2xiUuSstmbpSXQKvmkfwAJcFHxR5NvlcfP
c4Hpqmglf8oK5xn3pYcqlOzzLGe6byRa9pyXw2KoEPyiKZX9CvSQBGDux5fSKJSX259sY2Eg50dm
T8dkEZw0rycldJqhRg5a8st0qjwEthQ3CqDW/GmUpY1Ktg2EahF9XF12TaHAsJhRfjJTdXRxeasv
EV6qO4v8/RFKFOZzOUHZT2tmoS5PpsiVOfAB/KleXU7TOUaZ76Cq8XhWwZcc5Fwdd4JS4nv3OQlL
64I7lb4CejbXU9jEk1YbYxv4aYeYVKw8lHiM/KQXZMtHTEKGUwku2XFLp6i1Q5c16UcjsLC5qjNj
VNxBnrmES0v+CNBuegEnJnEJy89m4jifwl4X38cCVPLRAWRLF2hWs9co0tSflWbir1Ra3WQe5j6W
v3epko1epduTRBWpzfTLWI+oMzs0bBHkD4Taeak2J6/JYroLqzF2JjfOoiB0LQ3MoNcoiTN6sVGE
gRf0Bs4ntqTWCdiXNHzspzZ+qLMu+DYOEorGo1P+iMNuSl2RQGR0VbCyL31X6jhKjNmvvFXzv5My
xJBkDmVjoC1p9CxnJ+ZdIMV/C711nmIEjkyvyfG6BqmoWiOr3BzJwKyhBLJiQnifexH9TOyKHVCI
Jv4hDY6Cd7M0Ik2tFt1f5jzBfIf88ZdSzOXs1ph9iVMSqTmOfW0HQghc689RV7pnM84dgJeGWZ8n
8NUvmUKfF9SRKj0otR4HRw3wzjnqNHrUqiSn3yPJHr7kpd68pLoyY/QmNy823SNcTrIH0WX409V2
J+cAhkoKLvkQLGaNxj2ni/WaUht9qZIkwFoOerJX5850X9D2ds74dsa6K5BDk7zabkr579IS+Cjr
gxPHB95ERo2cpuCpgF6b1LiZFDiDD887/K7kc195naJ0T0kfielUG6WkH/5P2iaI61QqOJLYiuBi
l7rzIgkzx4AoNz6nqJRkLuqbAcboTvsxBH+Fp68tQE8rmWRTIMJn7rOdmtILSvPZX7d3/7K7r887
alSQx2mHIQ7zjj4Q1o41BiIJ/LBBGjSIEGjoCkU9WY35+c8jgdxZGKhoYPCyv96KZBaVWocZ1XHE
Ru7LJvrVdqJ6kp0m3kk9t8YEQEyVDZJ40OnrnCYJw6gfIyLxNPCrMKvv5zIwDk0nfb09pvdIeOC1
KJOheMPZSXd2FUrYpW1LLFC/DBtkmjR8GSWLTj9ng3bmIpm8SG/o9AMw9qKwhycpsr2j9W08q2/I
j+AHyOTAtHpWh9xQakDphsDxs9Cc/XQ0cYAeMcAs9PyzOnX3EKXxFwzs4WAEDQ46NsWNzinua6n9
N3S+J9Jw37bBt9g2781IM391JQ4HTaKVO7f8xnehkAS3kJeszJG8mqyxsmZdxqPKb6XFxzay/0mb
rDvCj/6P28H/ir/duG10+rrAtGCG0HpbvZjtMAC4pWFfjgNm4fWZQbuvszAxz0cZJYhUG10dJMif
rzuaP4ta1aKnBV7teoWHAQbbhKE0bYXy175VJjdUk+HM3zX/i6mE5UT9iI2L5PNqM1lKqztRTigH
yyG3i7G7AjBUoSfZzjuj2lzjZKWsbxuODeTT62E5hugGtDwcv68HYDJFkFlHB1PfYzOrzjEFZnEZ
uHyPkqH0XmWX+aUik9i5ype5W69xJHR446F9q1I6u/4RZhiHE5UKx58TJcUNVKVBHo22H880rNHE
rV+rkddJauR7X3UzMm0V5J44UFi715ENOYsSKaVsjhVrf8QOvHJx5LbvpB5pVczFws9TkeCVLgx1
5yO/z/8A0mEIDeeQmrKyzv/sEDmVOoSD24Fyx+mhVOhvOHtqU1u7UiH55uNarKY1SnioaNPEOfbm
2ObFXpOYwQ/YXg+g66ydhvjmeHiFgJihqPJOoFonCapwK3J8PTarJ7qGBSs33gMbLd/j3UoBe29w
ySiUGpdf8VubwwAx4ZBwECVHyqmvtcbXlDF9lMukfsypvLq374Dl1FrHUxfdcpA51ObesdAxbR5B
GTm+lEfVszMhehOWbXksCrwe9bnHuLTVMKVotOg5r4e9Pv/WUcdpyjuBtaIaa5RBbMxpJGeEDzRr
uFjR6HxQEwuXNhVZFvpdkMHkePxye8xbe+K3oGuJqaFUApBuBG3oSv5szCC516ws9uHhZS+To9dw
mmvdkyzz9XbgzdFSCQWXCTWIV/n1x23Nca7BJfFx6Z8hGlIXnq2l6Vluq/owtVHxCQmun7djblSU
KcGoQHWXXhIvidUJ0GFfGSDlxA5Roh9FyvuF53n0T69jtddpeNYhlDLXbp/rqm8lYX5Xo9nrhhIG
30FrcEZPGMoijjTRPLG+GFJdfWiM1nxSZwQKMpaID1nXPFe6A/6H/rBP+169pBTXgGWirYocXM4/
XYwF8yz8eHt0m8sXOXH0blm9QJ+vZ1RPxiIqBmbUyCWB7y14q/uucUjkcUr4GafoqAoljO5lK9Rc
xQnqPbmVjfOH6i6Xi07BlTLU6mSP6tnitcX10hZ1+yjjTv4Yj3b3WFt6dpi1vHiUjT7D8hjH0wbp
egwUq+GDxDvOyxUhe6aw0kvWjfZ5QFrMnfDdPaYZLGoxVcahxwbt0M72cK9Ks+wOSG4FiHeeUdlC
R3LOzMcYe9Uj+hbyZ8PuR7cpG8tzEPk7ymGD0bMKGmXktxzMGVdQJAZRTVM0WstjPNPhPnYaTRQd
hS8aqHrUVic7m/NHHdX/r4oSisvtr7VxhKJ8iNwvsAcKX+skWu7SSpJr1pTRLp6NNgabchxpO0fa
xvZepN7pUKF4TT9ztSaizIgD1a5IKA3JOobZiNhpqSReWDeUiiaRemrWZn7BZeLfHt9WLrvgVhCr
5PTmYbI6vYtY6Yfe4LYFk5tdsL+t+nuI6mp3sM1RDlDhLKfvqZEolzJkQ6iRQJctxa8TJtg4YZDc
6d8wTe0+tSUuCLg8S/KDjQFnjsp00yDBvFjHRziP/jGjaWFZLEwmziWy8HWjQkzClrAzZ85yRTtL
YdoeLBXL4TqqCg8D4M7DLBi5OR4UvuR0eyDCrV2kgejlvluqfGssagjWY5zqgiQtA2I7qYHutmWT
ng0l2DmCt5YggC1KRRxAgHm16wMjbmwLGTwGqsR96Mc2GnqhHMo7S/A9ZY35JHlfEiAD6PBbk+q3
a3yMszhr5poMrx6G2FeaGLNW8LYI8I2kaukh7pP+U1PX4UuDU/ndEKRxeo6lNKb9AbaTN1AxtTgz
jk786fYifUO+rq78pWAGtoqKEoWl5Zb67bcVjiUlgZU6/tCaXiU538cEpKHcZcc8NM5lIe77In1y
Amokof4xG+S/RT8/llN2F9YlNl3DcSjjgyHj90ZhvGy1g7DGs6QURxUpY8mBVh+yYDqt9+Dw1K6K
tMzO/G5cpBT9FtgAipTU41YPiDg1OwHFwfZ5IIF07cCnZGWnHxrdeFCctvWsBRi6M2/L0ljPG/11
8Aq8lRc7vet5SydZdPNsYjNsdc1rECfGswNsIqfoPQqGW7WOW4AM+RviuvoVxPVQu03n/JBqSlJu
1cfT8wTZ/GcAtrH29HF8TKjOZ25kxMk3VVIQuJxQSv2SCqON3LpAQ/UwBYH6VQSJssfm3bg4mUFa
J6gqAnVavwvGDg37KJ9sv3V+pGk23yN9m13yEkSZ3aPUXMt4BUZVLbB3hvlweyo3erSLNpMBXAdE
LYTi1a2ZBkpglfBJ/IR+sGsl1b0SNJh81q9yaNP6VnJf6tJPuaN8jEzplw5VRo2bPSnezVVk0Tri
ffR2fV9/UAU55FAARvPn0HnCx3Sp38/cl3kcHp2gal0r+Pf2wLdOH9D2PIeWLBA403XExYwcYAHr
tlQGNIgy2zoUEUfQ7ShvyJn1SuWEw4MBejFM5vUOj2WUXDqutzacvkPatf08qyGmABD3VJHFbilo
hpc0VC6jyOsziOPu4CiR8dkORsirsaWfTCWsTvO8NG7jfDjTyo4eJhQb7xEj1Py0pHw7mlH6hKr7
nzcsF1H1BRO0gEzwFrqepWbWpLwpNduvelXc0+JTfVkdGjcK1frkzIn0GErSuHOkbH4acmQYzzDM
QLhcB6UePqPMMts+lZmECmZlArasjJ0MYWvbUaiELUW7kleeeh3FnOuy1oLB9lMFp0xYSyZl0cHx
q7lIPhtG3Dxgw+bcZ3lvf6rTKt0Jv1UNoQiyCMygTLCQh6/jB3VfOalEfDElSK2Qjv0PZ+fVJDdy
puu/opjrhRbeRKx0AVShqg39kJzhDYLiUPBAwptff56kpHNYqDqF7blRiNNkJ5BI85nXEEvm6UMN
MiLoo8T74BTpRBQwrb7q5FTP7UHfeYibMy1hXyD5uB230DpFpECvRqofbmJq/hI55rlHcuNwfxPc
H8VTN1vNAq84Uzl3Q8Vou+ehq1AM8JT+z7wLeDkNgBk8AVwyL+5SqjYLBZaOpaoNWA0MmnOIXURc
/sS7gGVB74iQFijb5SiFlRulOYyszTSJOZDtDxVqiDuH8q2lCQgPviA8J6mBfjmI7lY9ksGchnNS
6W8Kd01frx6BmLK42dkoHDRD5g7hB9zsjx5os513vJWn0uviCfBnglu6ZflHjpHXJmrLbI3EQWcq
a1d43ti5H5TGdb/0tpf9Zhr5XPuYKqmrn6qWktPOjRvzkYwz93yse0SMy04V/XMYqbn5nlKP7gGg
kUOvo7JQHtUW3iNuag21vdaD6WtnuIIGeeOINys+cXFgDPwvpvKN7KQ4Xvme4zN+b3hF9+X+R72V
phBr0zcmBgPZv7kDQWUkYmwKYpgaejgQd4vogVsBiuZ0zsipj70xWMGsOsuH+yPfuvckSZiOImcQ
DIvLL53remPTUOcWWuPkbYsdxKGx89+0tv3gDu77xMF/9P6INr9xeyH9POJmAZuFC8BF5R5CS/lA
G+Vb4ejrGeZXsE6rsrMnbwXfeG+AAZPem6Rim5XctEM65AO3bDEp1W9lW8+NL9D1PjYdWhUJkcfz
2qE+Wy3Kp8TuvccJdcrDbLh5MLjDH6DrX2wQCLmca12y+0BKgCe+nPHWU9xBoQkSxqi+navKHB//
F1nHje96McrmvdcxaeNYHqwLogQn1MTNEFVAm65i173N4yV9o6h/Ip9Cg80FwURRi7TbuHwz1u6k
ePKYNep1IhFYl8CWxY376+dawIsJREdHatz8wPlsFpCNL6FWA1WkuKSP76zBS4hXyuYwJ1py7GLN
/dTidR0uXdQeOnMxHmujMr/SfxzfaFZUPCa5ogTrAOzi/oPdODSlrzaoULJnlaLi5eujFmv2Y41C
TbLarc8h2UnPSTKlQbWCMi9pnuHnG46W8dlV2/Hj/dGvRWQ8JJ3knCCRACN/a1lRkoisNDOikJRx
bAMvi6dXSWSNIkjhbyDRh7/hIXe7+L3WSO0USepP/FRRnKe1byycHsEM+25FgnJQ6BofMWMqkjCr
00LuBXaXn7uFufPYN04+yLTkxpIUCjByc/44s24p2SQrTp4+vVqGoXxslGb45BUJ8iIjeikOha9Q
7SJ7h3tzIyigHUGvGKo6kJFtbzVXNQpnA6II1I6GP7RsHoJsXN0d9v2NUX5AINnp+HQBT7lcFF5W
ZKO9uk6oLXi1+p4rjM63TFHunKrX+x26KUBLydPjlNuWk9XCaY26G50w6rzioCp58j7J2iywzNk5
zaQ9fulF+fv7a+7GoLLZAroIKIwExVy+HMtRiFzDusSM9K7xV9db3tae9jmy9fa5Fmv1rXVmeyc4
uHGkUzaEEykLFuiKbds8eBql1J8SJ0Q8O36k4Nq9XyxqC26sGWirUi9tNBG9bj0wJ/Nse6+RDxFh
bdPE7Fy616YjXp4wUCZj61PLlFDXLSYoGdwodjvDDgsvKs5G3gwnHG6b4/3pvr45GQWeK3p84Lqg
2V1OtyjMJMW7zA5xvCvOLfHEASWRA4p6M0lKvSciuzfcZul2htf1rCo7hAVkB50q2qM3guBVnSE6
6On48iid7U+yR0dNOmL/+O4/1aLSQmmVVVnscDZEe5p7erCFUKad5XN94DCKDNA5ozF73HaZ2s42
sHTo7NCO9PxgRN38bjRiAwiewnhYIj87IA6CNZ33yIVyvi4DHwqNYLG59SkK0/C+/HxFLLyyWISN
fXuuBEvRIYdnFs1DmjvjXivieiheDzgHEwpxaFvZFAXyOASQVpjWk/4AIy96UOe8yXYOnRtvJAWA
sMmge09MtwllqBmUMaQrKywSJX7K00w/j8CIwrpx6p3T+sZQsGpp1EgkIyyszeVqDgliE1UCrztV
aqTz1ibAecQ7iHrdKwXdHEoK20mvMuBZm++UdEnatZNnhpWV1qEyIYEbT/p00uAR7izGGwconmC2
iuuFBARs4dg00to+WU0zxAUbnm0eIf6YxNZrdU3zz1qrqSdKduvOV7vRmWAa2QUmjGpIUFvKvKqR
NOFObaBjSxLcTEjbzcI9RIVjPo5F3qKDOZrvp1j/lnlG+iE3gBHiBZOG8+p5pyS3tMcVLZGDXZh9
GLt5EYquVf0eMaNnJ5o+3T/1bszRjyIZ8TLucQidXW4bMpKIJHCl11CaLocdZ0MYmCDRzm0ZJef7
g90488g7aT8zNxInLdfGT2cQPTrPRf7JDHFFN54IPayTsigjOocYoCxKOb0Y9U+YBbyHbBdpThCW
l+NNhZjYwiByoxXYZqvBci7dMt15qxsr+gdbCUNnKUux3TxONmaNKFJGsRfzve0VyzEu1h65f47z
+xMoH3hzyJHIQlCneQQEfAtTxZG8qIzMoSq4tNqbyOtiRAnSvVD7Btgf8SxOcUS4aWbT0r6ct6Z0
ZgvJVj3ErFh5VDw3et/lsaArhY5J7qemUh/dRswPuI/N38u6XcJqNueHFn2IN7RorCfPph1qpU29
IrpTFOhTaDneK2niD06ydgGgSPutVSRL+NIJojlMOVPWfNl8zuYg642m7m3h6mFuUWQvRPTNddv4
zwwipVwQA8XHbttD05q1HBBR1kP8vEcgcnX3xY6b6tf7r3K9WbBJJs1DW4oiEX33y49glnGeIUZA
aRmFPZ8+TBKsfU+aAIwCleh0z/nvRopzOaB+OaAyQfLOZttB7ELpH5eiraldJuX3qc7Tx+Q5geun
DWNAeuYg9TKQiaVzEiILNf1e4nQFG9zx3ndd3RydlBonOWR16gQCe/fn5Xq78Zi01WT5mIbKtuFn
pGsDaM9xwiXNm6AZCATFpA4+WABj50PfoBswFtoBFHE5r7hKLqcE3yIPDBf222mMFCLUs/ag1bUW
KE02h1ElqJQj3/2giro7oNS0HMbcVAK7aqqdM+Z64/MgmBvISi4J3ZbaZ3pkaDA+nBBHsvE8RWjL
G4u3Vzy6UbRmGJgEtAMgzFxhlOJqLbqI9jVdhxi6P2Slcxwlg9+4DdmVJVB/WZBsLHAhexKgoVGI
1LSd73vrVaUJpew3gqPb4rLqLCHtoecfJrFj4rma1IGhDuaLT1ICfQkyBr5AarFtMarC1WppyBSm
/eQcomVazlnlVMf7a1WGaJfnNaNA4kVCSAp+bNePOrQzLBpdUtocQICuNp+11fk+JQ5Jt67BeJry
8lEnBtgJfW5tEilzLku8UrtHPthPNy2Ssn1UNCaTuArnqe+s6NhFBVbhWrU31K1zitOJ0BuIKeIk
xuVQeCoYilj4XtMwV4cxo6OlaWmGq3LPpW6ZL09kfqRotIhA0EoCzuV4GkrXnTJPTmjrS/2gD2nh
F2Pi7oQON9+K813uenkAb95q1BYJ3J+pLFSOG9A1EaThaXVOy+mjMTfF2/sL5QdF7GqlyEYcpRrC
x+0GT6n7JeAD2XmAmo511cxB5A06GOQlCvXYiB9WY6SFRCUC8Go6P+p4Q0L6EMW5nNHjJVDsD5ra
mw9qZqAaUY7FoVfSP2Ai6q/o5GlAfq36rPWaeOzz8fe1gF7haWATxqgc3lSVYxwhPcQ+WiDxQUOK
/dBr4FDiLKpA+q/J6f4L35pfqmgEZ5Lqo2770kYzGGJZqagobaGHRZFHIWUHxoMTQPvR0PYwpfKD
bSeYY016a9IHQOr/ctnkNADVKHHtcOnrCp39wQsc5vGQ4KkRxLEh/A56zBnNXfs8EX+FME8wBpja
5E1qTu65GUbDV+J1Ca0VQ51iMKdgUWGSjF2p+Wjpj68GTH+eY+5H+iZu9+hF7nx27XE6DKsEe07x
8uCsXhsAAVNr30NN+CzaCH9knD2MDtVau3Z9RnHtesZ2K7NO+mJkT/WMtsB/Ca3t47RtnTAvIVAK
Ze0ei4x7b6XJ+Pn+x7l1bP08V5vFL7QmYY3RIOo8vfHbvjQ+Wb2lvWmizAgaQ7dPyMtZgQdoKrg/
8o3DHzwXQnIeKS9FBLlsfjq35rj2zM5JOZZHq3keZrTVtaLrzvdHuXE6go7jSkfPVJ6Rm9AKlOyc
27Cbw7HosX0sLHFOjfp5tuZu5xi5Tq+w4/pppM2qK0sDqfMi5hiJYysw9GrCEgOQtrICOXIULHNb
VWn/zCTCnSAGlkHq1tlEgc/RN13GrWNV86nyhELPINvDM9+aRKrxtMdkA8jaFgqTJomFKSgU5u2A
Qo2qVOilTfpjr1h7mLmbQ3FaSAANWN6t0XGitGlsaYVDsJk3h8bTP8D2zc5dDUrh/sq40f4g5flp
KLlAf1qAdVkMYHZtO1Rsy3nlOYkIu6jOn004WOHsReKLUhf/zNy59+2xSR5Tl1hvqFrHbwq1fRoq
+1sB4H8nJvr/PBb9D3TiblB3+rHy0r4s2RdGpaonR8M087C4ta4f01q1fRfuF7IU6bS8EeVqtn5k
Nd2TO5miOzQ4YJztpQZ6hs5R81veq/Ne8fRGykj1XTY5gQfjJbUVDULgio8/8onMxEZ6IglFPT+t
nvNF89Y3iQKqStVIYEyYb0n21hjm86gnryaJeB7y9O0ilAdbqz7VVh8shvq6c5RgWhGgvf95r48X
oj0Kd1w80g7mR2f8p6/b0X7s9dpaQwT1owdU3oZARQdwZxFd321yFDJ06TNMkihbWT+N4kaqNSBG
toZWlzRkA8WrKI9ea2NnB44K1fOl78RtRMkaEBK8lqsKjhii1IKopIeDbjQhZMICEmunfLw/yo+w
e3N/yvQDhjsREZWHzUtRJHLWrqA87ipKBDJgmJYnz4rHY5/2KH/hRxWWeifOMc4nvljr6Yy9XXMg
Li6Oy2xMRwXLgGNeLtlZKQrztTdk67M92WDfuV6Pmb1qn/8LOoYGCt7Crl1geq1WznQE12L6MKb2
kI03oHEsWar96INJBPFWhm9ZmyV2ctMOpcbet0V0tY++znjIVBNt92juA8UY9ZOil+vbxKsAXXop
xY+ytM409nd599drk8ehSCWZ7TC9tj4c+O/OS5Z5dphIbEvXlqgY6bF5siKz9LNiRfDXVdKglPqE
amF/b8dqhHhe5D6R/ehPrTqELTTWneUlv+vVd6eYApScvJML83IxewqonoJgIeyS6JmQqPpg53Hz
oR8RMxaq+t1OHXEuofyGxopC5f1Vd2tOyNJo76HTBVNnc1Hr05hndhbZIanictDSecWsKN3zh77e
r/DVkB6lXkQ0iirj5SsOWjR1FL9ptNW481rRMD1XS/HRhKdxzHrv5UgmhsMlDjymQ362hShIqsaQ
to4dDknkHKPZSA+NjpL2/am70chjGDwrTGrRZJ5b0a+ySwxNmWgwVXk++MgoFQEl98+r3niHhf//
ZVqQ3Ghb69GIa3Sn3VeuYh2SYf50/0GuZxeLeWQmkUKCoYaw6+Xstnqn2XEx6eG8FL+TrOqBpUCA
jr3CBZJW9Tvr9TpWYDg4Y9IE1aYAuCnZNNaIM7Jd6aG5KsrgU0Aa/LEokyfdrs0XN4Iux9ouT+5U
VB9zCoGROj/b9viHoyOn+SfmD8Mh1KrZfZi3Xc5fUUe51dogM5cFjqo7eOrRWER9dNqenNRZ9ioj
tybQgnwtJxHgvilD2p9uLyx5FwkY1sLZEb1fo1f3hjCyOnaWNh/vv9qtoSjgqRRIqGnTfbgcqlJL
FCXQ9gKeUKnHIQVCpvYu1mtOlO8MdWsV2vK1OESgSm7bn+j6QiDHFYJU0zTfGLUQj8j8imMMDPAp
ElWzswyvUyjuYooiMFQkOXOL8eO4XvIkrXm1VaUkOFHWO6ZYv5Lx9eUxUpvyoMBKPMyFt7cDrg9N
htbpEcDEJf7Y+lACOE/1Li60EKP79lTjYOJXGNzsTOjtUdjPyByhvrct+6y9sjSam2q4+Wpm0A9U
mNA+2PM3u7VC6IGSCiI7BLlts0LE0ArkS/ls0hUAlteyYt0pMJExm3bnhW6tEEA53LwkTiBWNpsZ
KW0NZlmjhWrWFX4Wz/ahTQb9EJP5+z0k4p3U8Eb8ATxYw1YNGS8LySn57j9tNInSWycFmetC69O3
iotgkKnGlp/jyXAsWUCJb6AnfrC9SD+rjbo+mHrTBG3ldEE0iWpnxV6/P49D7oOMjBR127ZOoo40
laa2GlJJso9L7Q6g+HJM3aCNHqFbfX3p3r8cbnMtVGqtjRxB+B52LhQotUnDifsyhGX86/2Rrlcq
8T4bXyrGEJdtD7QOJYWyrBhJ6n2cvCaajoVWNTvWM9crlVYiNw/1VjJImGmXX9PtKiR2a29FbK6r
HgjJ47AC/vlA6W2vxfwDIX8Zk4FEQ34I/VhgQbSgLsfyqqaMyTbVcBi6yAgmdY6+rJVuGYdmQvnH
H5Uuyg9TEa1EZbiqP2UATUUYt3UyPPJXpvhYd3qinJQoFyPChEr7bpld4/fRzIwmWGtnPSR49r1u
kmmoMFBZwQL3dt+iUlulbvdeV4ZvVjaKj3iFZZofiWH9nK1RO/l9O0CJTEZFp0ORTUXxJnEn8oBS
yxoN/V+FaclboK+zU39Ui0mD72ZM5herGziDZ9lvObz089vk80BRqBtI5vrmCMHViZ6pParh3JX9
qZ1TlRw1SX6/P8oN2SzOXFnPpGNBUWSrfpAQnEJFQ0M+mhX6vumUvK6qtUVAD1WE7NkSi5LBc6is
7ICVWQPF1B37t142GNRcI2N5ThVresqHqH/Tr3kEMxCc1V5iKs+wy4XDuqHkJRsr2D1twRcrpKei
FVpPRXlGW94WSUD/w0VzeHLX+TDXprL6lqK76qkZC+w6o8gD0tsVtjVRB5nM/uCBC32iJBJ9tbo2
LaU5Vl88CDsyyrPj9cQIWd8YYBvS7mh1DjKhRiPSrzSKR+8UpxYDJIjIrn5n4BwJJcuFmFmDvap8
kplK84EgiCYwuzo6Gz1VQJjPuv4ams/6nDqd8141ZxzI1KavukPk4Bjmo1aWVAFqk8NR0xErCbTI
8mY/q9URdteod89LJoogg68KU7jMq6+dVWHu2qmK9ntKgPIqrXFcOS/lQvUGhXn96KL9XgMZAake
RBl6xH6XtOZ8KFxrGJ8Nr+zIuIwEvZSEdiSVYMry9xfUdQABEocADNQCiCZzC22c1DzV5ypfQmO2
qyfJaT0YU1K+bnsFQEvpJZDBu+qNnc97wrPX5yUjg8+ggkjicMW0wC2VNrBHa7611PGsA0s9GG41
7qzFG6OQNRq4q3DzOahWXJ5hBJmmMmUUSfohm5CSXbE+MGf7xQBRTCvk3pfsSwK/zamsWY2DMF+/
hnHdp082GLEgtUv3T7zLz6NsQoe8gSputO0KuagZDmWz1KFnwOe6vyKubxjeBdAHsQIThoLE5YxN
bj4pKF8xY3nV+HWbGr6ZV2sQc8LtJI8/LAc3BwVAOrCCnJkGedsm6WiK1hibRQfXYQ4UF5K5LD63
ZFXtY6HoKyeCUjTP3azG1ZOSt7CmE2PCZyZWl1rxM0Nx7WO/mv1XIZLx2XPNJDqZ0dJ89Kh7J0Er
FLhvAlIgWl6Np/heuw6Y9tWV/rqP4MwexkbL9qrIN3YUq01WEqTxAni3y/nLcwyiFqqj4eLm7uMy
9TFtnE4Sa1W9Ciq3U45KuVCRTxLnxXeQRNUxMBgrgpgtEauopgxHnIxPF5vqocigx1NCVv/MKBIx
KMFuLqni5QvG4HqddHGXkESIOqtVTgfFiPbSi+s4URIDyNf+g0y5HKVV2xISowkFYDGST6s19idw
isWpRgAoKD2E5+4v+xscSyp8NGpkFQO84DYwnVa7aAd6sWEJ8vmp6PWxDrR0/RwbEcLbbG5/FkTD
3qJZn2BLeW9xkRcnB6ykb7hj9b6t1u5BreMRKzC8G5RRRf4trcE0TXpzNtuGCFxkf5i9mnyEPlTt
HEHX8yVPH05TKiDAFradZLsTzqA25hy2pjaFU1vlz8mS2h8ia9Yx9h3sncD6BmhFdrbgHCJMifKD
uTknCG7GCGWXGc0nDwR3lsaPadJFj7OufrRnIwsRKYFAgubhmZyjDLTaHF6lwvh4/7vdeg4aNjLo
lp16qpqXC6VZosxW534CsFqJ34BtFZCD6P69rUXc/lNRKMoAEpjK6mg00/Ku0pzWwQ/O+VqZU7kn
VXF9eJLbSa03wkDJhdyEzHORWiyNH2re9BSN1hmeLYTmDuVS6C++DYALUdLg1paIcmtz5zhZgmlU
wVDjOMVfxkUZDh3wnZ1849b0Ur2mHkRsILnlm+nFB8uzR7uYQgrcvyKqEwXFSLd2WRGMmYvntbce
Z2cyA0UfH6w++wflhj0g3I0UllSRpIq0itgaUPTlJ9YXyxmLJWFZ52goWawkPBb1+E1hGo1Pba+m
CeAZ4VwNZdBPS/cYZXg51GncB2U6mjsnhVzYl5cWT0PFiu4O3RfS6sunyQWlj1GxxrBMbeO96MR6
mIY63mET3lhJaLyjpiZ7nlTrN9eI1rjQIzpGURq9QYg/7j70qz1kvqoY3c4bXXVdJGVRFtukJCmp
67aWM01QwomnG+hsZYPXqFemnwthLP+09TQhYo7btfZtJJQHQlYxoJaP/4xeloN5hPuckcs1dW4C
3IvX0h9iY/rUVqOmPOImmLUoJRQVESxMlne1q9bvHRR+/ijGGnunCkPcbFRZMjh/2XvJ0vYqlq9F
DY7jSbY7AOdefilVVIqJbhgmNoDNjmSd7u8z0szfhsrAhq9P3HdFZBVfXCWPH8x6cl6ZQhE+Ms40
j1JkroU5tk9t6eiLn+Wqx0tpzhn4LQjpBE75/YNsu6zkw1IGpUID3EgCBi4fthVCsaN5aMLJrJwg
WVeHqGVad6K77TXBKKwlREwoWiMftW3aR04rBQKyJgQ0Bkt0IMcpElH7Ubp8qQCS3H+nK7CnHI76
LsQyMPgSBXf5UgRjbp9IVBPyxd+s2O7DtSE00TRFPBrtXJzd1erAVDbGO3NOzLOqYmrqlZly7qzm
H1k7cZvqcXf0ange3Vw6T+WsPniDsuydczemX6erLDG96HjT/7980gKAXTISjYZ1YievnaVJn40i
8d7pvd0+aEpNc6g3ohYjirZ+Dx1zeZ85tSz6L0BUMjMTerB2tfFu9cw9VfRbj8YBTL2M7IIyzObA
qRbs0C1RNuGMSzssPiMJ8zres3W4sVkIfxgFXgH1pW0Bw2lUHGEigQ/10havUWfvXmEzNQZDWlmv
RFTZr5ChzY8Juro7OegVHpRVgpMALkrgzQGDb5lXUakjvofVSVhY5afSrj0/NlR0WNpcHT7MOIS9
jjr4r2YX/S5yG3HmfJ52vv/2uEVHkpq96lJIh1JEheXy8+PhbOmTY4zhuOJCnrZ299i0lK5Q0thT
F785lGxUScUiCby+HAoJVCXtXWTW1tz93uWL8bDU6We7FHs8iKt5lS9lkwyQXJERIA17ORJS4XUp
nHIMmwgfUjXBlcfJc+ODvbTxsclRaplRzTtEU9H+mqvVejSNF3MJeAaSYhmZeYTyxvZqsWNmWxu9
IVxdQBdGWvZcFv3e4XljTmXq7ZpUX1V8kjdzmlmrB28yGmC6Vjk4yi4KyJCGp5Lk/3D/TLs1FJws
nJ6BI4Hv2Exq0oHGc2p7AHpScJKZcfFY10vzOE97WnjbHSmnDkgo+4JiOWYImzW5WsY8JTH99sRR
qyBWaLMMrpWfW1yzfWM1uveY9/YhIKE9k8wr3zA5NHpSVJq5KmibbV4SvzajnUQ7hHG6DHiGGZpv
iQFOvRe3vpasFYXapGo+dIlMvtX1ZA8AzwatFU9L4olzpJPcst2s0DDKHHtDc/21iapsJ+m59S2k
AbsE2kiojfz5z70NWhhRAp40VCcQCTYK9ac2FuMRrLC189m3hzCICYmxJpbgiKCNv8l6CeWXAW/5
JvR6oQaLSUA0TNHehflD+ePn4JJhLOpi1E0l3A1e7uUbUfAEHxHXsoo+58mxbj3xJQJYvsLbzrRH
+utNFeS55cW/V4veaj617CxFU9OYImRwbeOQNPlSopJn5Ee1SPTTNMVa71vNAJNEjFDY/bIuRohq
1Nhn4KG4rvhK6VQK3Nsu/dxbEVlRhtD/2zqj0Ex5vbfAWmVt2gWFXbl/8DvU75Y59B+FacTxIRu7
saKtCgfOZzVx0HSK+mmw+p6wIrMSwKbmrGRHvWytMvQiC/EOt9KGd9aoYa2rq/Oo+YqW1k+NsrZh
V5VW0PAVnsuhwzCQXkGcBSm0OuGXbIc3vTli6nF/U2/DIqYdwVR590tm5/Xx72XmZGaWCIt6nA+q
kYvT5Pn4MAktdXbGkmfR5hMTflG+J1kHSGVvPjEaIQvQ7FKEQFzbQ+np0QEZ3xxoDS1q4SjRAc3P
vdv9h/7X5ahQ1Gy8V2WFiLhvE0QMAoon0O6UN+wU4KGpWeSH0m6l8fi4em+spvAGmoJTBtY34sco
HLbqN8tJ8JJeF3gpqb1EXxDhWafjYqfL62bIa+tk1n2XhKaOwm3URnZOY6pYxXFGM395sL02fb9A
1B19JYHFfUybPtL9Cm+HY+QlaKUZ5OdzoGTGjI8QyZ9+oE0Lx94p+xhWNBHjEDpTnOYIRWgq6vOs
/9zHHGxej5ObGstDm8/LN9UsR3pLdv1gSlvLRcUKi2HM4VeFTY2T/Dp6NfeCBcvk/sr50T+9mFiP
wIxdggAfVywR5OWOrZpeLRXR5dQ7+JyZktE3LYdhfZuuIi8hldS5r6utUbGH8qQ/970weipmvfJl
LZClelDXsf5uDGsKvo1SqT+UJTpNS5I5jh814/B+ADr8RtXG5uh1a9cfTS2ytROKV8xTORr5BJtb
2jdM1VKXb++/3lXuzTHEYpFWMAYAQD7A5eslyWD0+dCmYY8fNuSk0RzWg2kozdto8RQHr8jUE0Gu
JNwTBay59jDOwisCMUMeO9auqVGpjup/hYz/fSGp3v39f/jzt1osAG+TfvPHv78Zv7f90H7/y6uv
ovtLOFR/fO3Tuvof+Uv+7z+6/BV/f5V+a+uu/me//VsX/4iR/v0kh6/914s/HCuAhsu74Xu7vP9O
Ttr/GCD+Xsu/+b/94V++//gtvy7i+99++VYPCDHx22Ie/pd//+jhj7/9IgW2//vnX//vn73+WvLP
guEfVOz+9Yv+87e/f+36v/2iOOZfpbuwPMuAnYMM4ZtN33/8yDX/CopC+pq7CE2ACuAYqBCyTf72
i278lbyQ+J9SGv+dStovf4EgK3+keX/lxqOnSfgmFRKMX/7zWG//tRP+9WmYhX//+S9UWt5iTdN3
f/tle5FyV0MzRC0EuAXDWJv9Ujd9n+NKN546LG7D1tDiQ5ro6851vY0M5CjSJ0mKO6LDs4X0CaV2
xGQX40kRUB1myhOQkpLskCrGno7k3lCbHQKYcqIpVI4nnuib1SPQErmRGSBxoe4kKfKM/vmo4aVQ
6JAaK9T7yJQ2I7nuVJiFrg+nulZgz8D8fi7HqcOPrU/EafQ8gX2z2tEV0rrfJ681dmq+Nz4dhRIE
f5HLlGohm09H1zOSYnMD0Z5uU4jC5taJjPrlnw4pUInUInFhDW9uqk4knRZJ9Q1NKMrTmjXpY1zq
CgSRl4OamVDqLaxDiptST//ycNOm0kWGGd/Lbh5dTlQJlEy8vaLwjWmjRM5ihKnvSXvxy1EqYxCx
60T9SVcjj6Jl73wgWdoD1twaRcows+wls2DrWTU4U5oWwuxPwu3Np6WeI6TPuz0a3jYnYQnyXaCI
cj6AddnaM2EU7Ur6RX+K9ap9aDSz9wWVgwe6884jln5OAPPaO+BYuqcnd+v9XFynMOqg4n0teJAp
xARV35+GgasG9ok4ToQkx58O0Run0/VmprxMNkEZgIelwnv5rZxVRZWq1MWpirQ6QGgMy585tQPY
2O0LkxeiMI5a1H74ZuzorW5EBNZY7cQsTo1WOo+rPjgPZW23rxvHqh5e/lYOyTf3gQmZZtvl76sx
MdcypV1FtonZdFsGNS6sobLqLzZa5K1+HmqTtBoN7nt9WTBU3xnn2sytpzku917oejFcjrI5icZR
GQR+TfWpZIOTxJga4Io43ylf3loMyPkRrFOSpS6+OYnSMlvKJo55lzVezlaiTygQWinQ/TI93P9C
N1/o/w21PYnGKOkjjEXrU7Q47gPEWlLqVP9+f5Cd99leivYARgbuQ30SGeAEIFy4kU+KRt9o7P37
Q20TKrm4QdpC8SZ4JLGS58hPmTmyNtESqW59yjqrPcU9bIZURaQ9dctvnIbFzpe6OX34TnMugCe+
cjFOYmXNgPTWp8JJlVCRQJ1ccfIXfyTZbaMjQwCFSNdWKqsZFaeCHVWdiOM/DfOYH4VnTuH9mbv6
SJQxCN4oNVBxoMy6uS3qPtPxklSLU+9iSGdD9vzDQMgfqkqLk9L9sa6m7cdYP7ojkvG/RddyW0U1
kWJxEqM9f43iaPRp9ab1zjBX5SRucyRLAChL9f5rsHdN76lMqr44qW6evFZsL4X60KE7nuOPtrbV
8Eazk/kVfrrNs/RkeZOT23wehmrNAk1xa1BcyfrKGZSEgGPOnrgBug8V+PQdsOzVqpXPyaRLTDMi
RVsGYATN20r7tDgN8eB9afvIeq3ZdXNSYtM5qIjA7VS+b8w/2SNtPslNlqjYy11iIsBVdbFTnHRN
+bSoiIUWpHIvXbVgmgH1I1EEQQJNh03UmK9ARnO1KU55VLShUzbjEUXBYWfqrql5EjoNVBS9A0mv
2HJqC6jWqjIo+Qlfs+SrKBJjOdiKUZHumy6pbZeJMRDwh4JqLeffDCPxTg0CPr9ykut+onfig6vF
+vO0NM5zaTARfqOMU06K261HCht1OIlaq1GtHcW7l+4Dess0WmUDVJrbyj3502mlA/hG8s6kUFng
1lsOdJRbZHJ3dvZV7ITGjWzjgHgDHkBmdjmKEnvq4FI1OVHKin5fBGz5elricBnt9Kkd2/Y5mpbv
DrzvD/df7xo1KkfGpoKdTkMANNzlyIagvOfafXZykiSbEdTLjA/Wulhfa9EuaYCLvYNMvG3M75ZM
zetDI5YGrV7UeNZn4aJP4kd9533JadR9iRN7mYPcQnp1T8P+evuRWxDfgWylpnKlqgqUSJtmaj0n
sDgGwOLsi5VUeND25RIsq7FXurn1PSi2qlIGhGxji2ApPGjgrbpmJ+CwRoCeMALaMvUI7D6NTnYu
zC9DntsnsdjVx/tf5Hrj0432ZChGrA6EYFNNTjDLXDrM3k9zZNfHPuntAPO4/HR/lKvijYqzAQAd
OD3gYqRA5+V3R9bNntK2yE5N1raVX6jIJ9pjOaOfM5uPTvp/SDuzHrltqE3/oRGgfbmVqkq9eGkn
sf0lN4KXWNS+r79+HvYMMC6VUEJnLhIkMRAWKfLw8Jx3aY2nZdHE51WIKKhwh3icmjEyT2PZz48I
t3hvvabl75FvOkvGCrpS178nQedNq2o7CbtCzdj8CAO2yXC0jXYWl14zOqTUKriut9CJdl3mdUBZ
IByEMp+BNNRnLQU5cX9xj0bZfEItiRaKqowyLU5xzrjPfb3MDrWPb9OBVzAAtRL6MQTwTWiKKrNx
h8UU4TIWH91SNf4USdxiJyKo2PoIaw9dUDeLCRtWsZO/8kqlX1Pplbi44KIeEySySv7R03/qHKpf
9ewkR46PeysBfpi6EgGU7u0muvRVomhYHIowha37UKzu+mLmRnq+v957C2GjGyhl3eSTfTNK1qxa
nCKmHyZZMT1ZXoOkuDeIM5n7ePBp5bG4qrOwTSmTa7QUAXCyk663qZjyDjxyL0KqK7/m1PnYJSa2
Pr3zua6jS+rq3+9P7RZkRXWAkop09kbMD3mbzYCuNq7tXIpQ6ZssLHBriv0kivtTwxP+o6atU6i0
dv88pyh6rFZc0nw0xAuf0vp6/6fcrrIkr4ECAjRN729LUkW7TkXwKRFkhPn6l03P6SSkCoEBnvkg
GNxG++uhNsGpWo1epCND6aTVF5TZswcLcatwTrz4nT0gW3J/akfjyevgt0teM7tRbSLGU5cyu9hV
bfxMsmxGb8tGEwVMzsF1L5O3613EV5W5HSbWqOltlbRTcp3eUysRGiLSHppMNXM/cah046A2au8V
ej7B5CCOHEW9+3eeRtqv+xPe21YsMXhc7hpkA7c2A8LIlKbT2MdxozefWlBqXxwq08EQRcbzxFc+
N06Rh/liZk9e3ETnwRVe5tfjW8sPhGPg3Qi1vtantvQ6MVeOF+etCOdJo47HsQuGcWj92KaDfn/O
e/uX+hdQDlkopeB2/ZGjeWy1uIpFCOM4C1bE2/xsWdwg1+sjZZK9/QQGGloI/qo6BcTrofoqRQsu
d+KwUYV4MsQ8nelwRud0SRR/EfmbndFZRO4zDUQHoQmk9/V42dgqXpMYcZitonou21H7pTrlEY74
NvYxCjkDVWadqW3xns2c1n2HjVGoVtH4tQaHLwF92kV3RhHMvMtOOMUclXxvbxDJQOHRyzICcNqC
RGJqjaSaZRzSQar/XKth+iQ0YzoIADvpELImgLsB2UlBhtfz8lsEUBR3nnMljcM1N4tP2ZotP2LC
wtOSGtEHfWqcJ6wOxdks9Zr6WFoGY+nML2BwC9+pytW/v1VvqfN8UPrAgDxlGZrK3PUHFc1KAEkL
ltrwqo8ZGdyXUqwKN2jXIP2eGX+obmm1vrUYzb9VqhlntVjMB9yj0ve1HsePRpmJo7tv71PYAPa4
YSHnUG+9/lGFqk1KojRxSGfY+Bc83hgU9ghM8GDy8rGzjY6EJNT3SAYpDmzGWSZj6exexOHAfvhe
6TXevS3wEa9Yred6oJO7eK149GL4EnVR15/WeZmPMsUbhJQEJfLYl3IM8MOpt1zPlr3gDZGjoFy0
pOv/lFNrBiCIhlMv8g7Rx96lBOxlpx7+4QdclEq/SLzqf+4vxc6KU3J4halSTwdRfP0bRoeQReNX
uRQY9HyCqWudXS9rDzb/TrSigSdBUoQO6dF1PYo8dsIuJwUnw/6L0s/d+0QUl7KxZuKXd/Dg3BuM
4wXAjReIC0z9ejADmP+ajb1ymdMMcA6PvTP5hIUUa+k+E/WPNOz3llDCN5D0MsHCG5tcHAgMhLl8
YHKGBxpby6ZASZzsQL56dxQ6p/BuJddraw06lNCW7aFVLs5Q5WjRYB2eRvNRuWYnAIPD5PkLXIPz
sVWWoMkh1rZhlLG10pd4cQva/vLsYwCKRF4zPdPhTg6mJr/+5jReDbo5BzFCvwN8UOWSwqd639dT
/9z0ixeOXWV+d8AWPXSuO4ZRHR0J0uwsqrRGJtOGLQGjdVMCy0qFek4SKxcvFmaojkT9dazX8P4Z
20kL2IySa4b6Dcdd/vlvkT+RqFELlcyLVth5MLeYrVuVp/sYfB4p7u9MiHuMCi4MLHjA29fQGLVa
PonWu0CQcT+7U7M+t8gjHqRUr3idzRcjrQT4S7GNp+G2paP3ldquSOZc7BYwO8gXUZy1KEWEIZnV
H4Y2lXiTq8lPO3XzNZihpfyAgKPh8qtmoWNn4wn7w/ilGwwl9lELBUoG9kgJunGt34vSck/4eEwH
Siav3sTbX23zUESB8vUlt8lhVB41kRMlGMZmef3BzKcuClfNaN3EdwuALw+pMggUiRx1+SPJV3P0
PVUkPzKlyv7A0jx6EYujJ36PsRvuLHzy2reR0ymDZYqH+OXNm0amzrIaRbmfXsb1pmkyb7AVbcBx
bCy1s1d7CUKNSn52WtBa/19DbduO6gTSqe2lhVqXzB+5JrpHXZ+n9828RgffYOco/D6rbRNjGaco
cipswQQ+Mn/BklcfHHon7xoxTP9lVtyvQKvBKyCHeb2AQ5XFqUd3+DKobTucjDoVQ5Dh0/VH5Bb2
+f4S7pw7STrnSxGepXrd9WDYS1ojnrMIWVv9GijCXc/eBAH8v4wCLRbpDii/W8XbnOGXtGVPULkf
fK/sFL8W5ZEeyV5ewmT+3zCbrZe51qrOeYML09g0X3Clo+0dKeY7rVZ/pX2sfTMia6AmkFiBOuD9
5ds2CLT/MFVyQBieMi5v85LJybXIVLHCU9pC8VWI7z4CxlbwH0ZB+hZULULQ+Chef7Z19TItyWp2
voYDHv8mWNUiPsh+djcHuYF0yX1lnF+P4i4pvg9FiTeb6v0ScxMjuIuV8/2p7J4sHtqyA8JDbQu3
Hyji8N5kuyfNYH4QQsm/ILxihV0dHZXcjoba3NdVixQ62EhsCrO+eEZ62gt7c1qDdK6L09tnBU5B
Xp6vvNjNULo9iv/jMDmqMeIFfdo9zUuZnLypd/7DEaY7QR4AMoJn2qZB0tF0o7bJEa7gNZDBVe2Z
rEM/OMI7CRZMX4wXIUbQr9oiuaOyg9k+pnymabSemiVJnnLQag9Qaw0/0d32eSxF/fX+Ku4OSusT
WBM0BZR/rjfgCLO4HDNU79Nxqs+yA4YjrTk9V32/fqRs3NNqMJKDUL+ThoMvxsGJY4U41Dbnr1vP
Gd2FXV+nmf2hmCbjortKfbbywXnvCOPIjXTnlEl7WlI5qvsSLrqZZGattdpzllE4Kk9D0lcnq5qO
3Cl2lpI6OFZloAcBF2xldfEDUhd1ZBTwwON5ilX3VPKmOGk10Pg265vPjTccXdB7tQP6NVSeZZ0C
VPxmb6YwadqRlb6QMODm3Sh690mPk7K62EPp/j3kxEizNsqXuMMdqE5kR22CrP1cZrH+CDz2CEa+
EwIAk0FaApVJ7rwNnFKsfkGkHPndKkogGA9toKpRc0FY8798VwTN4D+A+oOktblaTUCabYYq+6XO
2uTTiO6qb8aje5DS7u0eC8lCScMCjb8FUttKNakdRWmQxuzRQU2LUzJ0b3ZuZAZcMwBQUacBQrn5
jvGwdmmUMkqNoP0ldYZvKxKX4f3TvjcVqLQmTxq6+nS8rg8CXlBqnReI1SdduqKjhwZhi0T9269O
7jOAYyBR5BtaHpTfHjWut+pJniNRb3gtXoE6st6TK4aDz7K3z0CjwHmRng30ra9HQd0xb23RodLd
Le7DpMTaU6SI4hM8uvZ0f9n2huINCDhIdu844tdDreg7oO+B1nPrlPbJju3krPAKuZRCNQ++0N5Q
8CCkkReADzbC9VCZ0EZnnVHMBrFQn9a8Lx5qzSlOsKwOkzl5Q24ePbSRyOboesLp2RaKNS0FZw3M
46K11mOSKfABKuVMkfp/HKXHmjZ2PpceGsFNqRIzOv2fqW++v31lecogQwm+QXacr6cbTUmUZfQC
iV5DiWWUS1UvM8tz23jTwUeUqenNbMmOKV1I2uHWiN6a3T4rVBzgulpXnuPK0k91rIugijTtvZXo
kA6nsjmDSR8/uU13JBawd/S4X1EM5/ktdWyuZxp7fQalBAHhHJ9L30GjPBiJlQc5xG1rRfL/ib3y
WpW235sEvcIjdUnGBgFvpORhXiRR6UMXcH4qyD08W6uGdj5qDOe2SqvPw2SOl6QcuhczXfW3+xYC
WaEUIDNo6Y4rV+S3MLA2mj4jz2Rfelctnk07yZ/QIft6fwPd0FxAZaD1gTQQtn6UG7aNwamekSkG
134x7WpYzmszaA2UpQL4pToO8wVG1/IzMjKyqQbBq5lqAtpki4cxiO8YIm8hnCXafOqnqpjDsVe9
MRytrvwF7z7D9WV2uFXbqB6f1SFvYENBORr/nFvURJyOtt151KYKoxZLG0u8pNXsIMzJYPn7toU4
SktAXvGSlAUU6HoV48WbarcZxxAlp+p9x2shKEs3Mdmtq/pQj6QVaqor/95f1m0Yeh2VIhFuuOBd
aNVdj1pbcVboGmQIu226c5rl8cnuR9Uv26473x9K/q82EyQKSa0QaZXKpXE9FIyLyHK568CCFNhx
mLp4WVfTCVDSUF5ELYULkfb51q9udkBb2C4tVVFyJocUlHDLrSj//LcN6glFWHq5juADzOUXddmf
q4rHT9HGzUNmu/HDvHbzt/uz3S7s65hUniU1i4G3nHnhLGWrj3xOM2/10xrPCGeIyg2A1y0H1/A2
y6YCh5KcZMrCY0eRZRMKLDdVYqO0mzDiGkVlU9oXVSrnH8Sjr9ild7Cc2wArx6OUz1aVyrkU9K+X
U0dFrhjHoQnn0ugQXtXXxzFOm9kfkmw+a2JKfVro9uPMvf1Mix0Tp/truw2xrz+AIgtKj/QIKSZd
/4AGP1w3svMmXPrOgZLHBecX6lwkB0H2dt9we9CYgKEnYXNbBWt3QDCDyFuHnpvEZVCX+vhjtkdJ
OajK5NHVBuNUgCMN70/vduswLHV3yYbi2t6ybLDB5fVISybMxvwfLFbSoK2bv1YNtcr7A+2sI+Ui
CFeUyKR40+ZDGrU7KY22VOFMSv1YNHblL7GyPNwfZWc62Fm/mgTwJIMCcP211nhS7XpsqxDtg+nr
ZETKI7l3eVJLJTt6k9zOCFoZcoLMBxoF6LbNWFqGYe+SlqFQcFwwnU7zAUPmB+t2e+DA7ElVc7Jr
Kuzbpp1aLWpCEaEIm3iAI6r1aIDaRjiZWhx0SnQkkbg3KV4+VPx495HLb7b7nLZ1VvLSC5Vq9AJA
Q/Elzw4dkXcmxcNVqhsZnCyi9M3SpWshrCoc7AwxiNUI0sx86Poi9Se0lQ6WcGdOfGTE/TCSlBnw
Jv2F4wjt29KrsJ3V9ZPRV8tl8tS3wmrlA8uQaFcyQTbE1hjTjFBJ0hqtCjGuNN9NuTZ/MSr1SAP7
doMzChUBqXJMcqJubu58KREs6U2oBiu+7TCgKNMj+hvOhXHIouYj/H6HygnRZASAxksI3rBc1t9u
slS1mixT1Coc0UbwVfB/9OmHI42evY/D7gYRoQNksbepiEIh28rnHJrGNGmBXq89hAPlqPG2t+Fw
WwBsS5rsAVK6nos3V0SB2ivDKWvc/xFLp52HxbPPmTdmQes00UGCtTerV14atwb1+S0WNR+0Imv0
tQwHvIourqOIoMBy5813E350VA/IVaVD5Gsa+9sXmoca74gpL8MKbNG57HJw+3blHIyys+VoCEGY
ADvAZextthwefHGr4eUUimlEj9Ysi/PKsgE47d8sjsOe4+EotXFAP1JN2MTUOu+TQkm5JajQ9r6b
uoCUja/0ar+3Iv9V5OOzGMo/q8V7rpP2oC28883k1QFil8ElIfN6j0xtlE8UF6rQG+IlSLWxBnFa
Hk1xbzWphMFG5nGM1MkmwOqExS4yK0apOgDBPQEWbfRPidsehb3b1IniP24svJdeBdE3I2E4bSuQ
IaoQGLq4RM1g+Ti+D2GUd+kHY431oALf8QDsM/6jyc0jQ7C95aSnT7cDkiYUbfnnv21OKL1O3QxJ
hcG9twStolsXmqFvVc6UG4YCmlSzpEd1A8cl0ShUa4SlJHqre0lXBZB3giUSL5nMKPwyU9/qgP06
IiVm6JLQvnhGXc8r04pSQaCvDPNuaZ55H/L6iyvzfauhaeyjWqf7AAyaI5ulmy6ZHBetWnJutg2P
p832tOa4K5VIEMJmnJ2jIVE+xwhfPrmtbv5AZTrxh0EYL31Stk86meKXAZTPm5NUCjqvcBCSRfqP
Msz+9k0Ts5i0QfWKUOs95Smd0/y9qVLz7qwe/miqj+9BBLwVY8DEwejJ2wFhJcL3JiZAeO/bCWWn
sAU59oAFhIfLW9wfZI4729Uix5fkJLj63EebqRGtXavQi1DFwujTKmpkK6gsnO/np9t3qZwLHxEh
CCm/CjDgehQMn8qhzKcijJo++Vittf4RvipSQ10vTvgzTX7aCMWvmiE+3R95J+5IgSMJvTZ4F2+x
on0x6KnRNkVY1ChaqjyU/MxAVHnV1SN5sRus3+sseThx+uGbkAxdz5L/CnhoqotQse0fWl2+s5T+
fZ94pzRvX/R+fLCnwiOjcB+bpTllyOU0RvzQ1tXX+3Pe+aaUpcmZKURSENyWv/WyicueSyschpYI
WJSF32fZerBzdlYWDjCvffmSAv68ibOZheIrWpB5qEx2+4Cge/dQTuNXBeHjg2+4k8WwoLw6JM6Z
IvhmXfslV8qsBMQ8l1rid87gnkCx+EuCjm/55pY4X1ES6disJBjkMZsk3YhmbehrBy26tkZguSnb
v81xWg9MRGXY2mSZ8hEFcYVLVyqXX++VwomnxNCyLLS8bP5HzHp3xsO09as59Z7yZtSe0jHWjrig
N+Z/cnLMDO0h9BBIDDeRTKxeWgp4GyGQVGzVlSHLwwLGzoOT232YpvF0jopF/7RqhYaC40rLGVfV
y9SZ9GotNw/iejXwtWqcgyzkpvfGL+M2o+crX96y1XG9IIuCTCdI1yysjGr0UyVy/EyUqHqb3jvX
TD9EUZJcdDX+6IjiXVpOH4rG1f3Umn+++fCA+aBOSIJJ4rzFXKVtaeIUAD9NsXvtaei8BnXqYTwI
iDtHVL4zbVp77AGu0+vZUmqcB6tU0tBspg5EtN0+Rb314/5Udk4ohEb5qaWmGWi160G6Mndrc7HT
MAJtd5qFWAOvgyM1eMPBSDsnlJYOG5kuJYdnC7o2ZuC3a7qkoT2vWRAnhLjOifl6JP/r1zXGXf3+
1G5q82wX6FLYL0qbHVhqN3ObMgTOYL25K6LUljGjVlfESvInWuxWWHtzflLmpD11uev587KI53ap
0mC1k+Jg5+59SlRzJJ/Ykj2tzUmWydKsRUUaaurYnteqUAIFcOUbhSTkfKXqNOhXGu9gda6/peuI
OBeVmsK8reLLUGB75oGoOS1mqR6EptsJvRZwqRxI51zO5PVQ6iLMyYmKIoSDpTya0fy9m0z18f4H
fNUhuA6AjOLAsudiprm9nVDZRIY3lKII6xKFj2Ba6qT5ZJLLLWd4ZlEXlFPVR+dMzG7sT2PdNT5X
qv5RIurByEbT+p3ybz4GHchxnZoQDbGTMOf2k9pl3UzwqOrvVuXEPzO0b2HhKkXUP692Nywnj3TV
Dgrg9j/RVUz+mop2RqCzWM6jqrcfs3RqMWjGsxp7jLwti3ByljWGH4Wg8YNCBPyi9t1UhZ21tAED
44IXacY/jQHgBEUCozjXdqN+SxDd/FdZTHU5Of00G4Hbeup30SiLdu7zIXowFWttznpdFas/Zg7o
TR1dQN/EAzY5CDg7eTTrzdOLUCChuNtC66I2adrrBgzxtF6/jq1n/92kFm67Go49dSG091phuhcg
ivqTU2IRornZWxuyZLL8BuqGQPeorWzfEDxBcx2hW64ce40vsz5KvX20gXvTOXqu7G1iubFoaDEg
muLXm3iYMH/qPFQP9MZGYnHBxIiHxtsfex6FevrmiBtAAtvaJHi1YZWN1+ahyCLjwSqm8UMOte7g
7O/NhXwSWq1UZKJJfz0XM85Y0nWCxFVXf2FEE4dRVCgHHYfbywLhmN8G2SyY0JdEZAuDZElKmzN1
s7BObBHQOz8iOe0OxUNS6nnyRN9efmW8DpXTjnk4xmoHQQyfwwjAqj/MS38wq9uLiVmB1nmt6dKk
2ITNFbTOoto5Hwj3t6eu7nX4tFWhBjl2cMLPy/mI9HKb2DEidzoFHfmk2qaPadQmXpsyotV0xnuH
qn9gLZNzanFYDqQ4y2VMjbfXqhiU+qvkPQF32aZ1WZZSy/REHtpjMj2NlZHQj01qLuHlqGGzsxkh
mLDhec/RId4W5t15Gtey9LJwSYrpfV7o9rescZS3V2HpQssmmDSqgTS2uYScrgAf2BoMY+nTB72r
ur/7Mi4ObqGdj8WJIovgbQF1cgtH6jBVV1WoJGFa5XEg6kZ7bBJVmwNo1dr7aUzs09g67gFkb3dU
vIYlTARg/zb3hxU52EuzZGEMO+3SmPikaf2cfrCjTL1UsZl+sVfPCu9fuHvfjTnSAJLezlAMr4MI
sqG6LExlYV9r40Pi9ZHfOMlbBcqI8BptKIqmwEK41DdRhKU0ta7qs3Bam/jdXEd54VfWWB1ERHls
N8nD1TBysr8VZJZe2OaM+F5o9W76aJPnOv7cFz/Qlcku2IXZYZ5iNxwshXCfjD46Mjbd+YLobdMG
BpjH+3eL/epw/4lEE6XhWpr9hxGRr2A2Y0znRlwex85sH5WiiL/c/4I7TyS6iNROqQihJkZCfz3r
pFuKtG4atCysMWnOXDTeh6RunYuIOuPX5Lrtj7FVHZzjYQzqajo/CEXRQxuW43u1yKKDHbUTxmkC
Ao7B14vsdIv8L4id+qzUaShc5NrhXObnEv3WUyMMcXBOdzYvmoRS2YTNC0R3Ew0KN1r0fOZRRlbR
+ynyx+cyHY5ypL0JObI+ZZKQSgDh9fqaidqq2KvzXsoEjO51rS+lmrpI5E9vFQXinNBa4qSQ//J4
2T7NnEqNtMZiKNF4/8S2Wz6piTgifO3tUoAREIq5A8FqbQ7jMAtIL66ehoYbJcDGm/lcl0v8zhSL
EojYth+BfB69zPY+lbQyISliXjSDrhcxjYpqwII3RVwgmnzN1ac/5rFqPt8/Czv3Ou1ALtnXIqm3
fXQhbRaZOgbwoWMl08cM85KXMo3QNxlKTHD7yLAOIs7etHCBRgKDfI865mYHpktT92PcUjjRKje0
FLO7KIt6pEy4l6XzkkTcjKUDjbutPuSKWoxmNqahl4/Tkyqm+XEqNGwq6iF7iWMo2yQy+SOI8uRb
163WJRbF+n+Fd690d39Xb905BywtGmsoZFEGsTb7pksx0HTXmDjjruYXT0F7vFERrmij8YhOsbOs
HDaLhg2TlnZj17tlmIZpdoslCctKLb95icnu7LzydH+37I1CNkbzDOtr1IA2d1+qT2C4lwyxGEX7
pykAZhoYP7w9HILWYQ42ex+ZOvkjfruTqCxT5yhFEs5ZrASU9cag1OzFL3SkoO/PZ+8DgQYHiS5R
+Dd8mmKdSkS9HRFqQvm7iefolEz6i4LbXfAfBmLbM4SUxr+paHtGPS4OwjSVY8dBtXQYhs+J8LXo
zbwQIiLUndfSG/3wGz0WfHt0hBV0NHDMhvof3q8XU4nd8/0J7SQOiE9RbsVrypPw1c1Haq2x0IH8
hfQBkY2APRElFwfDke7MN53P02I7SxABgFn9KYfkwWNcsQ44RDfBi7cPlQ/Z2ZGc2O3bVEJI+7jj
fCGiWX1MxrQLRsC7Ppmic8JfODqo1N9sfzkeYHtZWpUcrE1Ixkm1RfKqTMPRcRDnV6fBd80+Ptj/
O6PQD2AocE6yyrzZ/6aNqi4P7iTUvOlHowzjSdXayL///V4ZfleZH2kqNT/eBdQZQR/JTtNvp0yd
W0rISZOECrWEmh5AByZEQe4uF53xh5t42Qd7wvVRN1sldFJtSPyi1Yv3jo7MYNzh4Bx42ohTSRd3
ft6g+toa03yeARPiTKMopzYRViCaYVUCx2iWFwWDvYNE7ub4yjngCUCLhvcafanrORQoS7Z6z0qZ
CKJ3p6YpTbJk184TfyahPR0s2U3zDVtnUiY2Pe8pma9dD2cmZpbGyoQyi66j8RAvTXp2I0qkTyq1
k+ipcyToNm9nqAXR3Pxs1yX+4FVThXKN9OB0I819grRd/hS2oYTVos+F38VW9T4pnfGDyMz4PAxR
8r5aJwdU61D6I+KBQWms5mPfp25Yjmr7UEym8dhEyjdQ1Ud8+tu9xxSRdoBOCfWKKH89xURTSw1k
BGJOVW59WLIu9TOzTg7O0Svr6HrzobRG3gEiHGwtnMnrYWxcKrQ8HUQY6YnnD6t+UWv9D9H0AN+9
L92gP5tO9IISX+6bhXnhVfzomXieRmUbiHJ5mcvxr2ikszGpk+q3U3tp8sHwF+R6KmM+KH3croms
SEluCgkmwMPNSYH97SkmzcaLWY7L6JeVWWDpNwzKwf66jWaMIx8AAEhgd25TljhDMgMBAxdPzdX4
EzO48ntF2b+gV58Xf6xUcQ8G3JuYpHXQ3AQNxl/XXyHrnLkduBoukTcqj17Ku8uYRf7WhA/cnEQ7
SG6d7B5vtpTlJbASaXZAcWinR5xQkpNU2vsvcwErQoIuqwFbTrhtVP1aF8wl7RfxPlabya+LLDl4
Pt0GHJIs8MTy2UjGvSUmClevxmyCGdI3dXOyG+GPbvVvCUDlYDo7e0FmcwD0EDmjXLk5IL0R95Xo
XPtSxvHyPDU5T3DD4e0xWtPnZrGPzv3+eNw1En8IAnxzsyWm1RcNWdalgN3zzzQgtInH1uL3CG+e
p0qzDiL3ztaTRDwAqdzbcNA3Z2rNyl5D18u+uHqvP0fCSs/UjObL/Yi9+7lIhcCJQl5DOvx6g0Pe
95Avk7MyQA8JMCkPnbHMaATZR4T6vQXkLiJwSqQbcKXroYzFRXrQWKG4UP19WtfG+DjO9DvWd1ab
1gfb8Hb1pHwgMkB01gmiW3GrPrGqyogS49Lqi+2LtuVDTYpxkOLdrp5sw9FSpRjKZadvvlGFT9jM
MPrFbbzvq51pAX7A3qWFcnJQx9ubDwAIk+yYRyEo+evF6/G8JCJgudR6Sg5Q3sKwO86jNwci5gP4
lZ40n4nr7XqUxYjVKY4NnTZ0mvpJNmiflU4b/nrrngMGRHsG1BrFUHig16N4SFCKKpqwj1qQP0SL
JrmktaX+2elWdDDUzrJxd0qSLfgDnCo3e241EUOu3Fkn724eu9G0nofCORIC3B2EjwPIX3q1b/fa
3EQqEsUMYuflQrXfcZ+SSTnqMt2W5GTWwY4m9ZCwim1VtRxzNF6LQsP5rmz/akWfI7SCyaL4hGfO
mL5o0dR1fqbWOKc6UVmrfg23On6s1m5FaGpF9vO82hZ+VPc/5+30yYJe4YEAOiX/4PpzqnHRTwnc
iosZ29m/OaBL+v9qc9Apvo0elM1VKtmS/krbf5NZesVSdLlVqiwy/TXXXZCZj/N3o2jqwCry9uBk
7w4HnZPONNpWwAI3k0qxcwW3ol44MOtjWZv6JbHRZorHQvgzDk0HcfhmESUHhwRAtt6l2IiMNL+9
NcYoMVuzNK2LOdqeD6S/PKsrzqb3P9XNrBgFmCi3Mk8z2IabKIKxHgJ0Ay563ZL8NMfeCdpuMZEP
6H8oilUcvD335kSRgqeAbciyy+bwzXWSdk2rWpe5NvMAFfr6HHtGfhDp9+YE7oykE+g0BQr5K35b
uQamYlIrpnnxhB2Hs0cXwBzX6bGrHWCjpjiS4bwRn38l3uJnyFl8FZXY7MRkoG0zoJd6SZuITmK9
jn2Ef0iXtzhRmsABTLOuBaVpHX33bs11y2/aePqCGYeVnpCeq+rAGHV9CFwx9do5rzTF4OJoqh4L
wB5Qdj7Vy1GTS4buq/cErQMeLmDZqQbTnN9s6CElk0q1xry0cT5/LQFdnJdSsU9GDZUN3ST33Qxs
4OAJfRuzXkdFZZgKiCSTbi6UYXZX1Yl5n8SryD9Uy+g9e4h9PLu5Oz6IBvsIP7Or6WTFtVKyBrZ7
oRBYfTCrNPqOPMLwcP8A7GxJChvg0SBOSzHnzTGL0XnAthmivlcK88OCipCv5kv31muUWSMYisgJ
dVVpk3K9JSmX9Wqq9Khj9ObyzpxqmyqWo7/9eAGx4D7QpBI3VdzNKIaeIP6RmZcFE47AGlHAHkx2
2P0V29s3qCgAUuRpDzlqs2J6qWaOMbnGBWOHKgoKN59PWLID7WqxfX3gSWQ+UtF7c+tXlr7hl9O5
cKBJbQnmc+YsWm6Qvyk0En3ACBB2e689WMKdyeEDT1lMEgVk4L1ewqk0B7UZVP1iSmVvT2OcM2Jr
Gha23Od+QlD0QSb0X+6vqQyzm7OI+gE7BFQSGfVW+M9echO9zYWEQZtjf1jm/K90mp2zVi8uJa1o
wOcuUj9F7vLr/sDyY90OLJslsD+kKuf1fBvNQbec2ENWPHTnfiyGDxna9I/LYGsHJ+21QLEdC20A
+YIh5qBecT1W1g5JPQyLdikTFZ51K+o8QIGtY9ZzrWSniJLbD4FJ5gnEtnumST2c7dRJzQAv1P6M
pFz7xJXhBGlP0adLTe25NZr2KY8F3i9Oj9yvQtfMG6rkueGU+GLRC9yltbo7qEzvBA0ar6B0CRx0
8Le0Mw+FLpXvo108q7UflDlLg4jGycFB2x0FGRGdESSZZLNeXWGqVFF67aLY7ce2i5yXPkq1g50n
/yebj8IVKcM/I3AXbBKAqqOgOauDdkmUlaibjN+9utCRHBsfl463+v3ttjslckKHriDVgC04vEwM
MURdrV16jFB8tTecx2zFoOr+KK82cdtJUWLnRiYWUs/fTKrEG6jN51q9qKVVWgEM6fZvjMUoC1IN
cb8rWSG+VEJPk2A20HKjnjhP3SUfKVT6cTqoUCNdrfvVGHNU+y2yn/8aTrd+m6J2zPzZzRLzDCWi
TQKlNa08aMFZJyFiflxeOe6VNYLbnv3NKmrPw8lyQdeMv0G+rQwNX9zaiPDqTFKz/KeYIvenR2fv
X4038F+j6U6f517BG9VaDPNvrBuy2YflbX014w4KATSYXvNVWHugW3UXCFtuxuocFEjd/uFmo+oG
WJrQHoHfWf2ZJ1P2d9w2cxwYZqGPwahWaxtotTuXkjST9z4/fLHO/8utHEe4XaldxihPbd+OAQn7
auWW3w8+zc12A0tKgKXoxGULu/o6BnhuXq+An9QLTzPnrM957WMsWmMQNR+pON0yInhJUisFtS/V
hrHfuB5LtYY269ZmvQgeQ03Au2995NlecvcWRdI+zm06KqgFinQ45UNsf8F8pP6uV1PxjCV9NARL
PlElNbOy+vHmVZAiTzRgkDpio2725zw3dVpBXQKv2eiBBynyRANR8/W6OSrA3wZ47mppBCKteWWU
v14EYl/stZZYL22kTWfUcs2LoroTmMHxaMFv706Gkg94bjIJSN6kwYPaK71bWQvSmxHvTq2J6k/a
ai5gSs1YeRkzCxueeDHQsbq/nLdRhcqESt+ahiS1uG3eY/VWLiJzXi7L5K1PWRX98qxJPcgM2DW3
e5dLS+askpoBgOJ6KesVl9VZ87pLVE2Z99B4/aKcC1Nbs7MRLfM/ptWAH1ar/83emSzHbWxp+FUc
XjfUmIeIe+8CQFVxHkRSErVBUBQFIDEDicTw9P2BHq5Iuc3WrqOjFw5bpopVBSQyz/nPP6RWE7oy
cD+o3Bc612FyYd92Q5LEWTOXRqycSpghxreaHebS6vLQMCYj281B65g7Dv/Z3mXO3N3Owdpk0ZTk
s4CjjC/DEdGBYFZdFczdPi0H9OgOPsS7ukwW62idsraI5gG4NWTDxxGFzACRRnkC8HXRVhVBKMta
eiKqHDP91C3K16LWV5kfB3Xrn0FDS+0jN+1gk3p9E4RtMZm3+jh2aaimSqMKSUSqdsrtq2KXpFV+
7cIirpi4pL6Mno3d42TU0+1L9xNZvrQR25zTSMrYMha3Dc3ErD7li0xu4OqX18pP3a9dMmo3sNII
X+601rjxOsP4OFqjr4Vz75cjcU4NPXY3NI4LMdiczu3SMGEMO3NwWY99k4RB4QknWpbGm/dD1pWY
GXva2pxVOAUxV10bxCwq18aUqZtPQ9a1fpBf0H9V+n5VhrwCux7QfKyZftcpv8yjorVUge3FWlXh
mjtVEuYWVhuHzm2zChWXmYiYeaDx3p763NpNpTm0R1XWjx8sJ7MeGIZKDDo21nfeu+rC1bSsJP+c
p+YuydvhlDBzc911djBlmzCssQ6yaes68vXCjYU/V35oO6n9LSDy2sEAx1ngltlZapESthiXamKL
DYt80j+QxWL3e2qQNNixVPrrstEU2fGpQXySsZoSXMTNAhl6i9COho4JZIipo5awy6/LfTEUHRfN
13hOs1FbSNNqB/oxFbQ8w3nOOClIrPHRJyT+iza6EnOMystPVl79RaXdwp3pfYq2aS2GMxCS1dq3
g7JulQrKkRpMzyRPfToFkWvOpkvQ1ph9q63GPjOdKb9idoiTg1b6+VVJOfreT7uSujDwahXLzge1
14XRPvbrRI7R6JUTX00byHtms5uwFh8tddJkhfOlgBbAcAvwj29WBau9S0W6fGv7wrkxJ+V6WKub
BlMo6S5TPHlU+hGhqaCOROBkbFKNP65H8GyGKkpkql8pV0On7jKy5+wgIXzXIGk/rnx/hvki8vab
2TjJZ9x+uvvaR2EYDnRF1wOAtxWZAa0khH6jPx/cS0+lZ13eJrdT22nfaJiGIurUONQRxqve04Rw
4F6I0TQOfVDay95UVlWdlq7NxZ5y0T+iTnJqguoyP9ubY1bkYe8rcVHDsBWRZy/+Q9t16ikHYbnm
4iTIBVhDc6TjffrUBNnoRYjMNRLCSc98wHt+vF2WSW8PDYbJ/F8vUDK2KsNqohEn5yQkWVzcAh/m
ZaQz3zLCGmH9lyEA69gt5FQ68bgkLJCidJJPvCyH1zVOblikk8ii3Om8HcQ/l5Lc0bz3UltwjXNE
4YeWMcir0mox6CJZ02NVDtlm3p4H3IKh9rI2tKCjngaTmXTHCXbkas8TFVy6qe2TEjYvzMZto+nT
cCDjvuOxXEovBBqbbimF1j7kDk6C+smwTv3GXd5bldCjSVgIcyd9sU+6NTBYs0bmTyeDObUoW2mB
ZISxKnHxfMGJsDjPHU41x82vE1fOdVzUpUOgitLtmyRLqms36waXW9iQWu+60jhyAP2vmsBF+eMx
KKG8wrqm2w02WQNaIGsIcGN+tmKCetvZprHuXa91upOauLkOpo6GLqSf2EqjXBXZ2RbfwtqwJ3fe
Nzxtar/OsqkPahRtDZhV+/VR0fYK2khewfmcm+FTCYo/RBlTxYOfpDYbblvj514Nk3Pmjz2S7NLs
jAsdlpMbTZUYz41uwNOrIvjwQJQlu2hNol5+QiZyKgkaySbj4LiKPbNDKXLbF6J8zExtSg9O7s/p
XipR54cS8yr6IOpa65A7U0CN2mZsTSLN28+8wQxsmVGeID8NjBsSMAom0r1GJUBgPRHFs60tRYQf
u/lxrcgLPfSj8vQjAl7NLHS4iwU3JkdjMwfV7ITWmPhNiLZRfqr8XMeqQOiIY2rPXj8RUU3K2VpJ
89o3i/LYGhn4h/nUNXNoWSjwd8JL8+EoYTPWYzMdPQ1Htca7SXEAd8OAM+u856HzTjyv1XQ8wu2y
DE1Rl09lPvYYdeESdM/Euz9t8G9N4FoZPTBm61GHL2u7XCXBqiniYOqKPbxPnDn0hEA6LTS77qIB
T+rjck6csKEbOIydp0drKs+QHQ1XirvPWUQtJ0KTwK9h77St4hLg+EDuV7plVDIUHq/sfE5FCNsr
vR8crRojp1cQ4BlJiRN9dNqvDRAbDZwzOiIUtk6FTR2stXEpaqrgZFk6I0xbt8njZfG0s7HC3hNQ
xcnuLVu65+vSTfmBjdKa41YzOc8yQ2ihFwhCEsfK7tgvOzFfOaMY7qsmKZvIarx8YS91CsRSk9Em
8QpPowibaXJUzANTBru0UvJhZfxwwFJ68U+mLC+Oup6jIxYeRepD4RTuusuLKTWOs1rLPnu6stu4
nZQxRgym8qPGFeNOznmzH/IW7ZVtFZ0R1UtbnXEtBX1Y3gxNlK9a2kYmXnUXa4nc9Iu9zACsYyHd
27Z3rKcscFG4ukM56btS+njC13zZMRQGx3Wo+z3bg2zc4bLo++5Jdhx0B8wEYWxZQ7LQ3LHtDk/p
NPqcSjq4bJ3oy0fDmqsntRom1UHXL/ZtobTpUfZfs3JviGr9ShCzfz+Xa01F14L+zomEnWFCI/BD
TXluF3PfHMafBENed6MvH+VYqo8NntZl2KHZ/ZDPnvpKf0J517pGO4WLOVDe2bgEljdbeXKdjYuW
HVSZYQEZkH6lQhj96DF6R45ThAnGnEXrvKKx0YNc3fa96X1sfUd+Kvx8GC+Q+NePKH8LN/IHw+vD
KtH6C28e8m+OrM1PpmW3fZTaSfKNjY2jeTBtYBdSVKs05PfU70e7Nu4KvfJuVLfoEGEqDUd2Jv9l
F885JVjM01gGx1RR7rwrGmM+dleWEyzabfUUyARwG8lQjPqp9K5JzyrKcM7aDPUkJlnXelNaaTxp
sr5vk8J5KtDjUUQLFdxpjplZqPid6mlIAu2y7pf6XEzGvMuVUSy72uirLbwgHx+qqukel04iyaqS
pF1vJxRpLIl8zm6aKaBo99LC8AgsRCgYqgRDQb5DsSAIrpvijgtWqBOFM8qHrNHyEkFDo7UXa9cb
Wqx0AMrYY79vQ3ArDiRR5I53aA0D3BJfhdSJy1SaOY3KUIlLfXKX5m7I2TSiobfsNS5mHaojO4G8
xki8b6M68BYZVizVi7rv9Wsk6S7JEvrE9kblVS9hCxJahUZGRmrojyJYwiLA+C9kCOekR2ZArBtx
b3Ofhwx023FXSD/9QGBs8LVhxgRrzpuzNZRw326KziUFR7q69rkigWSlki6z95PJKRrmOUjU3NvJ
GpoZLJlwbtKmCbWE28njWKf1iSONOSMnQlkXFQa55mFwx/zbLOuRztoskjgQc+Uh8Zq33kNYhoxI
iWjHqMdTUzuZyJ/KMWXws1vhlcpm/1u0+QMJvos6CvxVLruKLpA4RN3tGEiTMcoxE5iaA4Lpju3e
Tda8Purg85+ZvZRLXFgCuHgtg2Kf5GYzYCRnOd+2lGVK0an2neNmbOavEC299qSyrbQPB81LgGbM
tIoKZAafLKvhSSqkx0HS9OM8XJpk9lZHaT+WQdRPTl7ExrzOH2pLjg8JFMQ0KkaVDZE5yfYhD/I+
jWAoeo+1WIk9Het6dUO/5P5FOTHWTmhrsv8odYZjUKUq/6FsRuz20JKCN1WVk55hu95pO126hthZ
Q5sR7MbJbIUztPA0Ll2hp7G2porLs+abP19arNVBmRWKBdNTIieXBCuPg+uV2FFM7gjqmorGmi7w
jainKzV47p3mYR0TGZNk19b13DtS0hqHUE98UCu8YzGsQx+ywBcFB4ucVHX6UTeUlnlfEhYyXmjD
0PoRNkX1ebakXXMcFEt2UVEnuOFY1HYd0ofKe2x35FVvEEEezmvjiCjQKEYjnmzkaqtjjklU02Y0
FCwMkkO/WwRVuyiLGxyXSiscVR0QijmMwxS6GC3XzCCCYTpIbrd/yAOSLiI/zVR2atZWsJxSGZGk
4LWGf1x2rQ4brcZTNSqF19+URjF+qwt2xHgqlu79xITouhoLan6R0h6eimQo2TtQFRDR1TYyO9Na
rZ9Df+lbRT5kVeCKnc88cXM2NX2I+479gBR8yOLCddqreSZj5EijDDgUBRPEXaP05PNScKXjntKu
iHzZ6dft2FE0WpPeiJ0aldZvl8Ybr8GfmyCWxSiH0F+DzgpFbXHhpGWmLfWk3ozUMDMLCYyHMTjk
N8c4LXI2npNM9bKhAknbj56my/y4QLhz7+u4DMTrmvZrXAU1gdzltOBzSAUlD3IE/cQ4OCFcUy7e
/FThVXAyKIfmVa1kZoVowzDf0duuStiu/EqFSNvT8wHN5pWfte61qfls2UaXVvpu8bvEDJVL9QyM
KgoPoCTPAt5rLNooyPwARGCd9Edf9dirme0sv3aCudMRCrFk38xrkMRuPdSP42D1evwfVqaalviw
aV9sDXFTmBSPnTbrTvQfrUvL3lUM4oHnPUp2OVm3XgvylDqYqkU4yRKvhZ1CkIWA0KnNfbPKGz5z
8JZ/5Y+gG4adcEKx/sdVCxHMS6TIJU9a+WYJIJUyxGXn4CxwG3+AJOa85W31I/jFbBGtMdAeEqUf
hn4jTJPJEO2yzxvF2TzawWU2ZeXXn4XYwLsYpfuwqwFTX8/FjFwtjbXU875X9jl+mi71xQBi/NNI
nudBqMPv2EWVD0T68sKJZdRUa+jTXkdTCgMY6VOtL29Z7f848yCwmGBFNHTMS3mEXr4Lp8iQpZjB
kwg1ivNKZNVVXwXliZE41r5rfOsNk4a/GHpvjH8IsZuBAiZrr5DRNe+s1XHSaT/ZJP057ExVrziv
rfmDhgFK6NedHXUYOYfOSjtSiWvh0hf0P5uC6CAesjb9nrVNr6D4vfzivVTUKKkpMSAS09HUkttU
43Tw0zeRd8ExB64y39h4ba5QmAhrUmuSe4Sa6Kp7b6DgIUHm71fkD88YjpkMreDi6xuL4TV5FaSv
zJtU4TWeTOpclMTIgC87BxqEMvr7t/rhEcOTEUYps6Fn25TXbyVn2aarKqt9J70h6rM6vxrmfHrj
EdtA/5dDKxQ1kKVwwgNjxiTh5c3hw9vVwH3h5pTMdRTFqyse50SBIGr3KM7gd79FKv/hIuLtpfub
Wg7VEJDwq+etHMl7lLrDrapFERmV0GIPPlyET/9PS/PQGrAuKK54BCjRXj0D5jo4a+LIZW+TVhPm
NF+HFYvuN1bFD7fq+V2QeiDQYKD9OqOpFFU9jXbHDKLV1h0dwRquRvPTvl7bu/DPFq7O3vuax5RW
3uQZsl4Ypcxu6IDL7XNJxuM6aL97P//nCz3c8K9/8OfHpl160nnlqz/+61I99XLsn345f2iHX/Zj
/fVB5k39j+2X/Pmil7/iX+f5Iyl9zTf5+m+9eBHv9PsniR/kw4s/7Mjplcv1+NQv759QBcnnN0if
mu1v/k9/+MvT82+5Xdqnf/76iP5Rbr8t5cP/+vuPjr/+89dNG/qf3//633928VDxsrip8jp/fHj9
iqeHQf7zV8013gHObyw5xILsORutYHr640e4TGGat7l3bf5d7Hd1Q6v+z18N5x1jYcw54ORAgcMb
8tdfhmb8/UcbAQQtOSPDzZcy+PWPz3b12/P62/3hUvz+5+/ljM+z5u8fa4ReuEgDUDASQ2j42pWU
w0xkMje62JTbsEH4qLVL29TCRENUHFWjxQDaa7FHDW0cDoMQr50hdozEjbui8tpwkrr/VNTixFaL
1oGMt1dGPZuHcXBd0uuApwGiNQIIsOSZ29CZPTAVMwCM5Ulm0OBqSxdlsHLOen8az4Svlo8t+e3m
LrNV9cEdDfOu7qrxQJraehJ0+XyazG3ThX3bM+LuSCZGobRetIbsxv3znfyp1f3frtQXq/t/+Az8
b1zdbLpvr+76l/dP7filzB9frHNe+8c6999BuGehssLZfZCH/LnOPfMdDwB6XSbrmxHy9gj8sc6D
d5saFM4ZphnwSLbC7Y917r2D+GZuNBZ7I7UiZfmJdc5T8+r8wsOB5wlLAqociPavCVqtVppiscpp
xzzW904FmPOybySmXPuiKMWtyYxu2mGDA4K8JoNQ+wHOTheOQ1eeDobemLGlFWlzMjjlwl8MdHUY
DXDvKB+z/GEdTYZfa9lYXxmrEUJWwLSowra1x7tacBRE3gQ9JjRlqglgoLyvj5kJN25c8kDc5bXR
MMvAtYn+VVpyCfPatwsM/URHEIO3gKEixPSL87qshjTs1RTwSI1eIiKoGkt6GBrhaTAtCuuiMKXz
wXCFbCPSG7GlN6oZt+F+Hbx2lzSeegpGxwOD1er5tqeTro4K398AVdu11UWXVVhNJmpou0gLMlyZ
giD5unnjjSGqPNOOFcDBDWzm0j2vjaENooJG73wKVDCeEKBqLuHSDj6YUD9XFQfGaiIVmthpsCHD
qCEyAJj6vTT8vLpgN5ZTPGCwe1MJUOYjQy/HDfFR0IoZn14pBwv3eCKC+MGY8ToMPZdXR7CP52GH
1yP+VZabaGY06Xk9xc0sx+xzJmv9EuBHb8N89RsGDZS26oJW0p4OQz71H4fKUYxaA1QraqflCCKO
urYtbkGjCjtSeVCdWXmm5pDxdnWeeEp/mDxfXBLW4X3BD90ewoQmj+2StO45NFIIX0jIFnFZ2oH8
0HZB4UdW6+t5WM/oT+Ms0awvqzenSzjMYr1LYQFMzLaSmXm0C/ts3yEzYDShrVoeLc0AI6Zvcb8m
1LdzvGvhAeOFxJMq57BqTWed2HaWmQADU6KiBpUrqVyOMbzHbMLr9vgqJueto6QZg4p6Txu1pbwA
rTXfS0VY/ZmwleketaNlFvFqrz6R23NSVLFfzSUO7wl62NMG/6DpuNZAmiNlLuYEipMMMh7k3KZR
KVMsdISBb2lkqC6w9xilZlo8Vk5ZxG1hlclB63z73HYrIaNUDtB7ehIBrcNsMFfdF/kCEzRrhvH9
YGQeWEHiTY9GNc0qdDWsNUJmH5k6qyVDTBjuOINmoAlzFDBMaUPP7H0n0gq1Ho/2MGAh5E46bkKu
pYxYGjXGDgx4uiD2+6K5wRUtYbBWa2kQYfBoIJAtYTvej46W+Ix9se3ndCq0j3LAWDocnFn70Odq
muK88pwP/jTpHwN4BklIX1973PEt+wVQvt8ZOaNdy5+7x6DpcPazhc6BV4t8Yd7Uqy9eXagrbZ5n
nNnVYjH3RhfxDbwXP/2lgOiF0dM2fpLV05LA8T3M7rrM0ZoXiRGqwMc/LydQh020r6KynJ0iKrJ0
eJQwqmQ0lat/1qbwdMJGdDw2XpbPt9lYOBc2zA9w+DrojBjWW7X3cPUBq04Xj+lf06bHVcm3jQ0p
EQyPGC9WcdMWWhdTa7dNbDp9AKXVkOAhFRs1YU12T94Pyk0mnAFZYssOwNw7Z4BntJHmOcwdg5kJ
RlSrfJ6hcVWTdWqmDtYnla4/VmYyPtS9zSzFmchVRGxd2na4uOtoHGYEkne2EDXIJDk3Nw6LsEWy
nOVM6VJn/Ki74OlhKjHXgdW2zFhVYZvQxrli6YaTncFb8e0JjDTnFhiwtNP0S5pk9rkuC2cK9dG0
NPbOIqiidHb1LvQbDctAWxEetvdHqxBvcP1+PHUs2M54cBDxjvPVa9sUF9HfujoS59C1NXaJmQQh
OP9bQRrPYpLvqzhsXzZ5Ka2LB6XMfW35YfZ6Ng5zD4MKLyzJBLPX3EiXPAzjuIrzTOg99AaRfJ6K
zDk1VggBsY268rd66UUz8H01+bpfc/mWSGvQauK6DT7yqonKBqubOtfqdm5TGScg/ereacVw1+W1
TWHxZxnyF4XrRkl/+Y1xu4VwjbQIaRbs9ZftaF0ngTGUeYsaYcyrSNmzM+wKY+IuB7L1jbO+K6E3
ZpUJSxQUSh+jQTT57+bN/18hftf/bO7+f96arb160f8c+qf64euL9md7wR9lofEOWxGirmE4UuFB
H/+zLKQzYgYDQEI15kG33ASjf5SF5jvcv2xcILabTP1HZ/RHWWi8g9dMnuuW/sNpBQ3uJ8rC1wsW
0Au1A0jbhn+h09p+/p0WZyETq269TsSW0EQ02J270ww1HDmz9OLvrspfLNhnbeX3K3Z7Lz6u+ZtB
Fd/45XsZkMSMGZ/9uHMC7bwERQ+TxHbjYFg+m8U2jSnKbLfJ8sjybq9K0F9yPRno+gvHIWwrEZHt
eZjGlckB44qNRDsA4WrjYaqafaUawZnbB4xdGafXfjGE5FsRDVMyinWzlpMjaFbqR2ld//1Xew0N
8c0AM4AqEc1sMYmv5CMe6aNBkfD2q2aUe0kHEBnz0Ow4PbrQQuoUlmPghit1wRsbzuvt9bd3BrXc
lhj98Pbz7+4fxTsiC9w7sGOu0x3+JYwOdHt5A7V5trp7devQwWLNTj9CF/9ahsDM1cjHIMjjyRGq
j3tHb3fFmI2xHiBMCkdX6ZE7MeRkgrSIO3jw6f2Ck2g3icWLjEJzb+D7nXic9Qd4jsykHRqFb9nk
59eQKGUdGvD0Rs6xJoWOMY7idPYN8Vn0sxcj92NwAxnQOrUgxh2PkzN/fL6B/7+Lfb+L0Vr+zS42
Pnx94qhon77vbzfA8d8bGbGcsHdRYunPXi4vN7JNZA8syvqAQPfvjcx9x3IBVgSpQVgCSfrfG5nz
zscFYNOHgnEa7GY/s5HxwV4chyC/qIHQLWI1DXr5WlLg0rkFi6XGeK6Mj0lvrmFDDlA8zbQ4sKLe
eCD+AjWCRA3ezFNByMwPimh6L0gHtJlxzw4G+cbx5Y59YfqcksN7sk4DXg2wi0lBdFIv+0pgYlsf
tb1lHOvFKvXQNXI9C3NvNO97s4ShUCfae5zQoDAIY7GvzZpKLa4t+ohI8JUP6A36AyNZncak81E6
dVA8Fwb6ZWmatxlahjaayZ7JA4Ueca7042VZ5yFynUSO8eLQEKXukqXIihcodYShF9dTlvmQZgIl
3tgPn12gX+wX3A0X4B/IgYwu3IVebktagk8+TS+XJyi7z3VftXfuxPm4czXEG2bHoRO6s/LIO6u1
z/yXne5Nu4Teo9Hq0OmLDLbxKrgE3qzT8RYuE+BgaNI70VbMsEmZHCJccnAJWOvVCF1GiHANhRoh
EsMY3hmNa3wdlBJiP7L3QlwQC+Nl4XShrN2jWZfwoj1X+Kd6DjN4WiztrEFetV+9ld/kTWYJSbAy
0msrzYpPkMzCNcED8I1D8dlj9tWV2rBqSkUT9SFe7C+v1Lr2ZYsaa4CsvPqhUqUROlBrKkJhST4n
x0q0Z5jFagcDwFAao8Mpku5khkutmRvmaW3M842cdOfAkB4a+ACHXC/0D2ho0kM1zOXuu13hL07x
H7zVedDQVhFfQ+cbUNG8OuvK1JvawixlTAUKj2H1kyM1B5/yPoFNZ+PXTD4nNJZZz+I6X+W+2txK
y6JXbwztfjj5ts9B6QRt0ttmWa+WmCwdukMnlfEqpbWjhbXgaQ5vFS0/jAafv+7m948ujiLutZ+M
EF3nl4WQMTaCW0/cz7EPrZyJmT1Eg7Tmo4BJ5m6TbofkByUn2AuZkdPgiGaUSfPW1f9xm7Pwo0AK
RkqDRcoU2+n35z0899ozGwT70JC7M7Mp22PkDOYUZRuWkmRTda1bCSqFuoLZIsz1ZKFlOR2Lvr70
THmwlL/We8Fvz8JJ1cn5NPbdW8YH25p9uaYRnuJfhSEFPTXF7csPOUvoPX2iD/E6uWZcBvn5atQn
EmziZPQv5SrN3y7LTx3fl+1TfSP7pyfJFOb1UOX/CFQNTPzd0/pDJ3L0kMv8++P7+e//fn57xjvG
bTTi28iEgvHP09uzwZmBrDnHmIJwGPNE/96GmPo7hjO4sZiod3gSttX/Rxviv8NlyWNZg3iTfoTM
+CfakG3T+H7FbE65NmWF4UOb4198uu+X9er3lkZyOUIZBd4U5g0RWTnG5sfNkttJmJpBg1u20p5g
5stLd+7Tt1TT2zv8+AlAKUARMJ95nSRliq5oYLt6uxQG4b7vLCuys9rYQYn7Wa35Fgex7Z9bw8X1
e9W4O12vJRWswl0F4zDW29WJMzDtNw6WH68o15RELoafSFQxFHx5RTO/BLAfbXunqUK/7EnMHGAw
NPjaCWARe29WpTzCXE67cAkb+QhF3cz33y2+vzgqXm8Dm9xr62HR0OFOD2vk5UdAIQLrV5hoMbdo
49Yd3PNySYKYHrAC4EMwYemJdvT3b/qbi/TLO4nYjMMU8y8GK3yEV29rVklX6r2z0+tWpGGT5Zl+
rNklEoI1M9tgF8xGnx7L3piAXoMOJDPRHXDcoC2ay1Rq9l276tMSKsQTZ3XrQo7Slds9FLkMECg1
aQrmCyx42hkrjM1WYNTNQVhjGxFY61yEeZasLmqnml6GT2rIQ+9n9q3ub8HXuTObXth7Ire/imxg
YujjpDDtkf8ld5mVi0/cLPHeKy37i190hdovnAjyqBIGnhxuF7jv0yXIPwOkO+61hPlV3dnQIK0w
cDDvO/JHzb1PnSWxL6wSZcldYS/lAXuGVRHRXRhmZDyDiLqs1EcSuoEWjdkO2gsc2cyb1PUAH5cN
h1yfIUmATtpXIEigyuYZtqw3BBNyp/EI0U0nXHEDOJtnsDN5Bj5xQYHn3z0DorahvHN0O8CkpOIB
mXoCKWA4CulQ6fplCazKorD29TPcyvwB6HXLv6mYx26QbNVMXRbLDamtezB6mv4NwAUJrPa573ES
2+OyTmGZjM6Fv+G+KeRtQMZqXcl22ZBhb0JNGhHX6D9Wz9AxBxcwMuWTHaM1EQf9GWYGggVydnlQ
wBPK9kmD3XKzPoPTahbIo8wNs+6woc3QS21QNpdTXdXA280z0F2Kxh4R/jhU2faGhScyqaIVP6aj
XpuUt0voSK5L6WVnweAGn/pUZU+o05BXWZq+CcD81UInorpDO5Ty4Nmaf1oVi6dOhRbY9x0jvCuz
sxpGOhC7TyA9eoymma2cz3PgIwpajeBaYXrUx1ClIQNiVgCNtGhyQG3TG3YJAwTEJbVur5ECJ76Y
jWzsIrsiOysOwBHz0DG17ENbqOy6LYtS2+V2G4xHhK64eVQOZbojf3IWHyrFRavDlCxv9wSBBDhH
i5dKfTLbIlnPiK0SVdyaVfA+94JujDKYmCJqhmI9ANNitWQuvtPFY1ID8qyjtq7xkDVuc2RPZfqF
SbqLA0FQik2R2PpuJJW0wy5oxGPrNdh0MpTXCVJhutNEZuVq1qWA0ZREC1FyclcAvlyg35ZzlGM8
+J6pVHPvM5d7xIIuh9baack1iT/+ZVYID72x06Z33eixxiGkD08ewuqrABcEPWLYL66X3JDpTiR6
2cdmXolh7zua88HGkPlzb871N4ZoqASCrlSfByriLwaib4b6CJko5/HjJQ3QLipS5EFXkktV9ouO
sgB+Y4TZyjhGomxmI2QvLwko1+eJ+WZT8JwYngiuXOidMjZVTWNbJRY8oHpEOsj0pYGSntfmhS6F
VYSuT38QF+Mi+e8O6kucmVR3ITwtAzMkvWnt2JyAHbfh3nrfaa6G118p6wcnbVCcm5lsxL6uRjgz
gaXhudIokDQeVuIU49y3MuL4xn4xaLmGgDGCtpbppdViCR1ZRaX82PVbYvxGZZGeoU06mhrmSyVE
onbuy1Dy7CDEMboMOYyBnQuwdG6yuSh/fpjHXoMU2nitvtOhN1SR9CxtpTu103TXid6aYlKy9ezE
Tqj7oxbF2MYJ9usHP7Wrq5XVi/wMDx8rtPpmvXQXrTYiXGuSR4T/YrPRUeN9mWr6bacxWOGJwLUq
nB0PP9BeN9GkDYLMuhg2S+8zf8GbMA76vgjiaaidWwKBpHdUN5bo49r1VXMyjZKVORe9ezeCFIiw
1WsfbaI7FG95c/w438C4FnEzhwUkLVJSX9X9huuPMJhwPC7HSUNSMniB8cXO1MAetxaBe8oxPJvH
nagou5ktDj2Kp411D13EHd+oLV43IcRb0HxtsIdrA1+/trbzG/ZD9JTOTutG57ocrhuYmSdiLdv3
tsed+/sT/a/ebVPXgyNQHlKjvjzP1wZ5sDsIZ5cjnL1C6LDG06T5e2WVNoMd+fT3b/csg/++fnA3
rhIjWKxs0Mr/F3vntRw3kq3rV+kXgALe3KKAqmLRW1G8QZCSCO89nn5/SbVOs4rc5GjOzXYRPdHT
6ibhMlcu8xvckPav1zTF0hDQdH9Ywv4ysuMiciOjt2BrNs7SuwYI72Y1RgloiQSZ9+IWLpMUeMwi
O1DZDoh7r9bNaoYe2zJ464sWRlmohWhODcU8nmoOyHUP+ct2XgFciLufBefw307sf1QT/U+H7tBl
evVx39RDu8f88QCY9vITvysi8wvSMCptDByS/m5b/o1MswDzMKpBAANDdjBhr2oixWY0g2wZ9bdF
A4QW1z81kfXlBVTLSjWE5p39R8g0lGpYaa9XIk19WcE3CvQPWinoce2vRLUDmO5USrJeFBnZc9Qk
40c71pkAj+xLMs+yqERPwlGuSkVOYS+1RT14OEMPs5vJEKhWSNRgLZbnbQUpQFL0ye3hITADiawT
gKVaDsdAkIgmjTl6b2bS1oozNJrHfphvC8dZAjeo6l5dzagWfK06fPt8vKp3URDlV3OWaNUK0C1C
9mZoZ4ggYFuu02LUSVUzuMAcKvjIhP5iweR249DQ7nJszkRnU9dOskAt7+uMdiSQU5MbVLXg3M7K
AgpIivQjLou9k2xqo1Uu2lHOnW2k5dOdaUuQGmHMLzVEebnPV3k96jBJW1IlqDr2WQlFbgKko0w/
Q8UBdIcsw3SrgO3bTkqa5St5UdIj/pF+H4Fe+YoHofoE+RRBN+Z08WOvms3o1moaIhAaGmrsd706
Jb6y9PIdIHj9a9rGebyFU+88WXFdH+vjaFg+asdStZJh0+lQQJIs8frFlm4UAwmFFQrB6T1FuA6g
BI0A8rU+4uO0mp3cV1bLYTdH1NkurJFWhQAdBLNrdaBjV2AjpAdIYoMCGAee/zqEv+A3WmM9lpJq
oxUpxd09ZKLou5io2W5pVsG5isZt7GKO0mge3p7dA5xRTQORoCL+VdHjW05QI0vuJfRJVi2n8ODF
SpqQrJWdMTGLkeKHRpeq1JVyo9VhjTvaz6HuQUWiwziVKDY0ybptjfh+UAMt880QEJKkQ551p0Ad
0ehH3gEiseSMwWoIIuE32w/6pdnCxcScOhp3+qzjycgFUBn65Nx4U9G/iG4yHWenMis9FHFJyhaO
HGyrNSjjwo/5iCS3qEJ2HNWfXOptsY2wIFBtZgwcG7Qj9zdq1sdZ2JCrreGMX0jWkoBpG3HPMxrJ
hz4vToJ4OKn4vxdKIo+/OqH/F+lfDa9w4foo0p8+Nnh4x3XPYf8L0ixwyy8/9Ht8JX+hHyAmV7Rd
wFoapBn/wJBpjHHWW4yOgFwKVsvvObz+RfTmQU3KuCTQcP0n1utfSD35V7TTaIXT8PyT/teLweLr
UC/sJuB7CN1SWnQkewcrqO1hlpVRQSuoht7pWFawTeDz9K7JHOcmHyIdvnxqradRW7wo7Mev5tLq
P3MzCh4rydr2+oxltlolDmqak1rDd5Y2BfbR6PpM0rXeoRe50LW4iRMcxawxyTa9OtKMSavioe5b
+aZEE/ZnWxmXYWjVpjtr8uChSV8fJ4ManYMWDHaQ16KVWTaW5qpzq5/ZQtvFytFPgOhoKz/MvDfu
2SDNxTxoZPkMoK7DSm2hCHe5gRF8rHXXiVSojMWq7BmMJHoE9ax0BmhPXb5TqG5/LAmCCu7ILr0E
Pdm7oVZ10PwnXafUgysIZ9qApZN1g1GutaGFNVgqsx9o4XJvmgGyZRwhpyX9h4cgry3XaUaECTDA
s9b9bAE+TKEXHZVOqv7IyiHc1KmzhlV3UQWjcguZrfqhMbe40yTqTEHHlbeWWjiraamogrIKjhrp
b30EKC2TkV5Y9B0KPUiizFM/uhHaH99freR32miiTba/NJioilULSp1Zx6F1BuRHRaeTVHiG2Toe
VGX5SJ4l+1dO/0dB5H9FC11YEPznY/DTsujan03z2O0HEn7odyBRv0BqEugcTN5k5k98r9+BRP2i
anR0X8ZFOryTfzrpivkFQBgDG0onaDxCxu93I938wtia9I4/BGAB7PNPAskbrVtSWeTTYehpMOhU
8N77gWSwx5ZCkOynN7X2NkG441uUTptez2R4uPqo7EZp1C7z2ix/Qok2L9AVnHYF8J8dfbP+mxmm
KvzUtD9Wka47mmM1uzIVOjHuy2v9o/X2P708UfmWH6y1C7g7XfnXVfy9fL3YXn7q92IzvqjwHym0
WViilf/q1LK+8J2FNRbH1t94jN+nFiUKbANccKDdGeR7r1ab9YUzBuEAAwKWwH5Zf7LaRLm1F5uo
yOEmMImEuQAA6Y3CeTyEiJy3OcJjpuRXSz96eov6FJx2/GqwGqQUhvyzm1Xr2pZ7RDDSwq+0JAK2
sMjYsJgxBQc9qqizmX4nkn1iZtHTDIt/F0U1aWlRHys9IouxNDjnIUiSXZ3Nnf/qvb8TYg8nFQwq
8cAjzDKT0YGrCnzXKxTVWOlKHChxDpYywLN57lsvD+ILg2bKCvsgdBoSZfy1Af5lqCh5KUkDk1xI
I4AlDtVD0V1CJIMRgR9UcuppTvasWsWDI+d/6iJyeKGDeUjvTEtsB3RuKcoemgTRBDt3bj5+gYfr
QFyDp6FdIlYX4Wf/BXa9Rpeko9CDfG+7zdiCk++a6pPP9FLwvj4KuQw1hkLOxdrFJevgUcDwIZBZ
5fgw2b3jQb84LnPnaxAbG6dv7oemv21axbdSNFmTRbnM7eni4+cUadibGwB6SY4PyRqPqf3nNMtB
caoElRQnLU8ylF5OGWbXbjog4sbg8jPu+Ju238sDE8g5HaC4qoeEYOQzNKwAhDBhX88rSDNPEch9
9FDtxQ0y67xwAFw0hn6J2s8zM6rrjx8Xft7bB3Ywo2KOqCEJKjoaeztDKyZJX+i4+rFT7ahuzjJp
UX3dTJ7DvloukVC4RBKo2ORDpTHUyp4QNHzGCv2kUrvEjfKq9dIZO6RSXqI1Slb6Ra/bZ3WMiIOV
n9iSebYk6bNMLlnENvIIM3OseZTQ8eiRD1FSks4cIvtFqkBXYED9Y8jghjSyIIgE2uWipZpbLPG1
odQPaWDetLZ+WTbGpS1zZd0CLqSNTM2M5MmixHbrpQFpw9WYFRSuuA3bMQHUF9bNiP2IW03Kpd6H
TwF9WND98jd7Thx3EP/KSFXjWg6mzjdVlBuzyG62ZjupUPe4VNYWFc08mCR0BJdLvSltD6fZ1q2G
/CRO1MukpUx/eTI10U/noZ6P9VrEvFjCrlQa8duy6vQ0Ttt79Ex5KhRqwKou+WqcRtuTkMf1HcM8
q7WRmZJhfpOstvjaUVl7KJk5qxLxbcpodHiMdNB4otbZqEBSXaiDT2ZmnZGgnxlJV27TFhBslvbO
ejbsG1M0Xojhy6ld6cPKiiLcGbQwRgQagT9OnjPFKES675DjSwj0L5Z2WaX5Uzprd2qsqp5jtfdB
HmV+zswSRcJivhXfNbCKEzrmtptNWXTeO4GPoIey6iu7BR6Ty95Q6ZKvR43m6u1Cfi1e8strnHQ6
8omN1GoEv+bWwt4E1U5ewozWxrpQCmczR7KzsmPrDFtrZ2M087zBQMhGFjl+0gs097S0q9YyhDg3
RKnObyUUVsdWW7ZlaVyWmWnA7GEpkAEZxyOvIQJLvG6QjfSTxZlPgxA0Uy1pqWfQGVoxdoEGVXDE
1XX2bI/VvRpZRy/3Dh6q2MiFdVTkCySkCRXiQX2GjnWDz0G1htdZIn7HQw519GzOIWS7cFQxm5vR
W1RgovXx0DFUm+ttOmSXuQnywS4n1Y817jtlYrJ2gvYeARTZMxIzpUXjTG6GcKenIOrhOlEcrrWk
mDdULqyaortfDBaAZMTPUqgXOLI1991kpf5ko2AySkxcqdgK9L0njlcnrkBFK5eOgoQbXB/6N0nN
TwfFidg0Mg1rANf8R3QBNQh4xiXqhswWKO/cAZ9T+HABv7oH/TTn6bMxsMmyJX9CVPMsGpVTNRjP
a9m5yYH0uozl0tMaEqGPYKiziQO1dftRv1wCaEB1O9m4hJhnRYEQbpHFFkA950yZtUsUj1tXNcMn
zeHFzKXCNYLm3lDLE9pT95LEm5qt+Cs9NBDJIx9MYRaBxmMk3SSxOZ9GVjS7egodyhjEFrWW7wMO
yqvJtm/kZUHaPJduyPUnV/yJFkLbbrOnImTLopV900aK5Ivg23VW6tVtc5/k6mUTV2xaJGxQt2Ph
ywECiXga+owCUaNSRwMpLRQdNZ2QsVjNtKvibtpNeWV7YmCJRJzcMeDTozNUiZZghYJ04lr4m7pG
y03KOHaeykz5sZq02aJV9mR0DGGNHPUtOH3hWqoZrDZDmX/Pl+go1e145VTs+DZp7hsrwo2hv2/y
5h7Ur3C8w2HeMhuCssU6sSPuu7Sj5yxGgPlln0qVdZNn8rJh3gcfCx2WVVM25bbC6sxPkP/y0P5Q
V/Yg3UxzyuKSnJ2TZtXaxj31CpOG7G6wAvRe5CCZN5kT/JRpj3rqpEm+pPNTgaxeZmmuuRyZwSMT
HboAIu0LHBEa60k50SzkutAkM5SN1o41+HlrPFc6viWjmOnC1giCDGhTH/SFdiSqYndsWNpB3bWz
y0eRtmEMuzprpMd5CqMLzc5V/MXKcturBPzUKO9NOg1sG2q4Ex2p87USLuqVssRQ4wZpbo4HaybS
aqmUu10kyajDRAY/qfTSNte5ZeRR502I6InfzAORPtcum4iGxjL1wwqaWGrSo03ar00WReepVGS+
0RiPqH2knq7krTc6LfTvSJPv6WgYx+hqVwj2ydU3RbKnjV0E86mUMZ9CVjV6akMpvYpl6VGpUSSC
6Cq+XyLjmIIqmuSro6L6w1jrPwBOID6saMMqDdksQ0abApu1zJ/QoPPAlthrqx7ke/o+T9PE8SyC
E74m007jwAbRyPRyaO5fjkXy1st5bMAQMhBdtbI4F9OgOUbYC3Uu2zjDEiyGkss2qAgYGr1oT82N
5lhXOmnVtuM5Y/n4oSyI4C8xIo3NM7mtimupSJ7CrAooNRmMdwJyRIgXZ0p2kw0l03fTQj2OeDxB
J14BXHjuK/Wi0vrTprS+61H2rbDS4xQRPcAOZAnthHpjWeR0cAZZRWCQDacS4tZ9TKOnlDPUH5Cn
dBlPz8dTLacn82RRqAR245UyIwk23ZGaDtdJO+RrNZN7r5uM6QJPYMbBY0tljFvMiozy3i7EY9Ka
56Lsxyytl4c+dpBWiJ5iFOLdtImfhQ7JSqnFphUJxku6gK7d/WymT3XC20TGD7Aq0+NPOtCiQtlP
TGGC0KBkRkxViPTFQZ6WU+oV0xL5mU2sMi3pZuRKBM3keYwbFSYlRnug/OJPrvvCGt+7sIlsgw57
SQbgTxl4kCAy4ml7ZK7RJbGG8yi2vK6Ldpo+XAYpsq+VAm46xE/ClZvMIx85NTvpTrHq+wTfYCst
GF3onOeLrpGyYdMgNzViXvU6aZbrkOGEG1K4raK2PQo6+TsoewmGifSV3sq1UTUgsOxqXU8Gncnw
Vmn7H4mabZXQAoDDsh6y4LlqIN5GebxDNps0LRumM0Pq0l0+s5eLgMDNmO9oFLn7yPTGFWvOSMBO
FUSdRBMK4hkRsu3S89kGC+Y2iImtIDOQNYJsXcVju6xGe87dvEqnlVQtmt9L6id2nW8K1Bd4OI1r
amwojoemf2VlAZ+LbckzVZIQpG5I0hTzaLHC56QienKwPn+c+r+4FR58WPxBoVPSgGBJHQLT1V4r
ujrIJK8Qb4qPo2NXSmqrRQ7mHu3yrbct8AacKnmmb4bAPhPppLoQ0HM4CKsOc1fkrTlzRc4kj6RA
4is3JAOzlj7hqZt6OTEEsVy6TIPXIvd2VKrZc10191pFptMv1DWJdjnZxHmnhYEbxxVZEMe+GsWZ
P3TwJHRSR5FuSguZQ04S3srsToSkUx+00uxGTOXJ2ihaXnK6oYGsv6j2jd2yRSTOpzRtpK0y8rVB
eZxVC/8lhdT9lCjtTemoiHO2o+AehIIlHnCM/zoZqbnCkYNhnGXJn6YIESynbQCJjRWBFe1b1PE4
FRxnlkRiBxaah4aenYKHVi61uL5HTrXzSZ6DXYgr4cPL5/uj9tpNmfPXh1Dof60Dt/lZCqmX9vBX
ibv5f/o2/zWkaihIXq3zN4iA68e46P46jruu/eux+PHX2c8hbvebb/z87+YbJEwBY2f6QxUobKVf
d3ptU1eEY4OwtoNy/M/ICNkOBV4nzE6QOugI0EP43eoFHwBlwka4UxFtM/mP8AHqm2YEV1fo4uHW
wcgdtMp+zE+qeAbTGMoezlXJqVnq6ZVWaPLMtgrViwRl1k1kl9HOKGMl9DWjHAD/tgHGLlg3F4AI
pG4ikRiV7yUCHmuZ0fhdDGq1hBRuzGcqzuCsb3WpiW1GLh3j2PJgh8P0hFGNCcEyQioTlafmJ/I9
n0GM3vAu0JZjAi0cyHTB6D50pXVMiIDFOC1eiMr3I0KlyvOkmNJJAgMNqK4ElQbpCuVIwk/02qGj
pQjwbXy/1MORjnlU9+ug+6MN9b9hPsIk9KMNdIMW9a+tswJaU7Z/HbUZG2l/D4lf8fcegnWg0Kpj
HEHXjum6ANL8xtioX6A+m2wUyDso34kl8Jt3AMcZDj9DWWi1bCExSPl7D6nISZFpYB8IvR7BJlys
/oB3cJg2gQ43sGIDsMN6E2JT+1tolmYpiDpqKXVMu7s5R99BoRHkmZmQnuni5wGj2ztNKR9fvbR3
Gs6Mj/bStZfrQqWUdZjDQlRu/7rLbBUjEuYYEusy+vCt1lwlVAKrWC76P5Zc4xmRuBI6l+JlGwfN
bV5lPwwD5seZHaJmmtMvQJn/MwUGccev0wXxREylSQFIVdCqOwhGbatbuakIi2Xbyv2uzce1FSjp
ljKvQEx8yk+kMvBVfdO0Y3708ds8zI64MJB/Q0dgwqFHah18RQM5w8XOuPaEnKRvRShpScspirfx
Wm1ixW8qRscfX/KdD0iqTVwyGMwCSzx4XM0IaKXJyMSMQR2vgkLWeL0Jpn61EX3CF3nnzTJgQxkS
8o6AQIqnfzWccJyoakZJoohuq/hCRS3Hc5YiPgoMSiEwhA9GKh/b6B9usw4gz8fP+WLte/BdBQ5S
PCUupHBs969uSm3KtQ1qpqG0V1FlLRuAZZoLIsHe5qPSeJq6WEDh534dJwslRzdInmKPsOFAOzGi
XEVybHzyTt57/TSkgRmxrlU0N/bvalGMqKVfSP9Qz5y1WS/ZChRcBR6d2uHP3wCzMjGA4zyiL3Cw
f5Q6GeNMj6P1EDolRIfAeIpKO3sAGmHcUlMPnmOOq0pOiqM+PZFQeVnhgpD4Md4ha+j5dMmVQFk+
GR+9Of1Z9A5dAwWFCCbRIMD2XwGzqSrsWsGbnTSO9CazcmxuZ7v04spRShfaon1DBqycacOiIf8+
ztEKNfX5zEFWejeqo/S1Nyd+Ct/GyGtRpFmFRVHBKuxRYCg0C0hrHnqICOsncSg95SlgtSiKKJIk
NDy3iTka1/TDOXk/eeNv9zOagBYZDTI2YG7eCJRaZYTQCl+3oUhYG8PSH2NvkFN5lzKSN0EZyc9T
UCLRjfb45GGLIBSR5kF1UTuqINeQjp+i+EUSUA2V8xX4ozl7dRhGKJ9r82ekzBfK6/4e4fCCOsf+
JMZah8qg2EkbczkZAW3NoPS6JoFTURYF0uDwTI4xD1Ku2ixSSoJv0Z8usC8vErUfBzeZA4wAMOKC
iqxrHdLZE/Jo7pi2IDdHdCpolTkwhCYVaxOEfcJrjEPHi7iWo8uGeiZ2pXKy8CpKjQvK0uwqzgwY
C8U6xHqjA6zf6RvQ9uqOuZpxFZuBPa2UdqIzoqCVNMKcvk1Bn94mwFq/d3rXr5W++QwcdzgbhE5H
e4CDGqlHGgX6wV7VBmMwQk0PQOjEw21WzfKmsGvD+3jRvH8Vmx4Io20bru7+dqiWKAkkRw58J7Rp
sqnzz7Iy7U+i4dt0QeCBeRZBv0VzR4SlV6EYzbF4qY0x8JXR7GjHL9Z9o2q5G4ZFBl6StkNfjc1q
bgr1kyPunSsL11jBFsPpgDb4/pWTtnOAYrSOPxhakuLalK6iMQUx2rSwcKxbJJ+iO8kurE+e+MXG
en9tixjD8iaDQGH6EIPcRGYsRYnm+Fop45umTXZwpw1N+4i1RYoOVmNIXq7IElJmY07vl+nXtqTJ
baz6RK1aGupWdRKl8vyD0uOkHumAqqgDdC6WPc1NoCbS8RBZ2o0wBcmxbyiiKykt8u9AkXW4JU5y
MfVpsPl4sbw9Un8FTgQrqNBYnPtvc6q0eq4q2fGjyhnW+mg718w2r+CWEuDx217DEDijDRptHMxD
/61XyoaDaCAjvCMwHa9XUQo6WtLhEvhlWvWbrtGjVSAVzQrosLVJ0no4z1CddquZ2Z6UlJywipGu
l0zWLlAPm/26sO9SKyhRtA8WT1cXiPeyhbxEqZs+Qvv1Km9G1avk6meoGfB38uYRoajgrFMR//r4
Tb4ZyQuyLMWsIKODe8VXfv9hwmlShmiwLL8OVetqIZy4ge7Ex1HeKR0DT3qPtJmco7gLdC8zaudo
ypvyImja8O7fuBWcJFWUXAFyoJi8fytTATgwTkv2SIPofyX3zePQYz5kan17ZC+KdG5FgE5qHRsp
hjjCCMg6UbSmu/rkRkREO9gzIgUWfocmw/vD5eXwNZnPRdxI3Zwg5HGEApp8hDhUfEKGhls4rYEV
PikncyvpWwhUzkZJysyrYtX4ZLG9s9I1VjiLjV6BEADdfycRPni5RGLn486n3aJkYZ+a7NTjVilq
NARCC00R5dFBafiYgXL9iSfjO0FZ44sQLanhgAkd5ChljeVbUnP1yQmC06B17LWW682vNfhHpfm/
1sj67ytSi2jWq0X4pq9F17nDsuKvO5xK4uLdolz8gt+NLf0LgmM6rSl4VRbqx3y33xBGAM+gBm3a
vmSWDAT4ZP+gykhxSDdBFgpmlOCg/W5sQZeRgb8DfST70Tmh/qQoF/Hv9fYB9ELHgD1AVvvSK9tf
s/PSNNUEQZacFHMdHQmfVdGayLps+uxP/bXFteipIz8Es4Kz4KC4klucZ4Y2IdUtjJ6RbJj4JsM4
34naT8LTS01y+FiodAnKvy76GiJqvEoeIIijIhvzWNiArjA+OR7suyKfRg+9n3Sdo+UMiHo4MtNA
ws28up+tiYazfMGAv3zItechvILAkyB1AngCagheVwjEaqmK9p+W+9FnigiHWbh4NbQ9xeFP7+AN
yw/SZ27gFuZ4/UwTfGlr6poR7rE1Uu9V2OJ4Eh0f/9Wyvfj1Ol4LKL5kg3tviUKLFSYsJqgAgB3t
v6Usi42sn3PHqxKkTe26vAzr4TlTnewS2YfTMYgE22UsT6OYMfukKb4+m87poGMdhTeMh3OvF8f2
ZQT3BLNObaW1mG2G9Wk13E1SOq5jRZkBBGHaOS8AFY0clioDhofZMBnqVeX12JiX09BOfqczpZ/B
LK16047gr+MhbSBrE+QMDnFRm1dNg3BPHlZCSTT72jbSSpuG+OTjV/JOK5RWmMaH+EVOODTdAL4e
jnHaoeVo95PXWLmx0ub0B5oRsRtzNnt9G97nHZx7hRRLDpxdhsa6W1Wh+Une9May2RZdOfaJ5gjH
Bfhv+19nLlNLB+rloPsWw/8R2dxcUU8kOcRXfMI42zLSqlj10kiBvtx23WrWYUsa9VcsPptPzpc3
kWL/dqyDLoyj4w6YDhjwOIKlhEpw6A0aQxitv2vG5U8LGfHwAliN4pcMnVYWp92rDYyvH/ZTg2N7
NXMx1xm7wcenb/hkB7wzUUU8B8Q/iviC/neYPeR6NWf4uTielCGwNEzdg8bEfmXF/WkuIYQYJos3
T7a2qyLSuUAxdrMF2XRxTSsyti0eTBC4rHZjTvlVpQmjpGzYFoX1AzFpkAHOaZ8pwekyyuFK0vp1
UKiDX5XxRtIlk8KilVxnYMQfD6s6cm4bQznHjUc/ZvZZewtTOLcOIwAUcVX6kLBRrs07UDqejULg
Ea5COYaC5Ky5ZFHmRbmvT22DP2vwKMnJj7QYv4V47pzYQBgkJ1wQU5IRA3QIKWl8O8TCbMWs0fMq
GatynchPCwBjzlB8VrW/u5aZ00KpUGiq8br3P2c0ZfVophluRxkOUkg/lEkI37wwym1nSDf4U5XH
ihyZa2TT8FcMPTDEEymsvRr4sV85zH+KBj6s78TaIuChX0s9oCEEtn8zllNBJg8C27OQCnEBv5j4
oJWMzb87o1uBRADa1smfJIfvXpT0DLkbmAxQWfcvKi8jqnFIO6CyeTF0nYNC3NC5elOfLnFDTw8u
IKvt278RzvAkQOdHh3TFOHv/qsVIJ2XARcprjf6opSfvo++ZblBbcctBclZS2z9Y5SIBu7QeZjmN
j/PB2DKvjT55/BdVoYOzBj13JkyYntCJtA6iWdAZS1n1IUjiZtRXc44HayADbItQDFnJNUjIxdGs
VR1OzS5okgnoV2f7qiWdVWQlO9sEltlThoGe2X78kl6QzIe3xroU+kqoBaG+tP+SUgiF0E6JNU7+
TbPq7Dybz+YUduporuGvK2weGXdgXTtCqGgxAQ1h2UW0MOLeT3JDyJVxRimYqUH/bNyycr61uWYg
4RHlwBquYrXBjLZNnA3ym/w2lYrEKsyVZvduMCSntT3aPkjrb1M8ezjUI9eXPpoy2trSzOoAQZSO
yRb0aYB2SVis+jJO3E6qscMwo0ewCbIbLfO6LZXlxArPa6sAG5FDBsXz9liS697DrzxZZbzoMJwS
z5xrywPUhrhFnQEp1j9pGL93UljILYmoSprnHFT8RlRXRR9YtjcmzuBpvbTCEd1Xu/gWCGvzK4T/
X0HyiltJ0/3Vkn5TkNxef1iL8LP/1CKoxNFZQiGUWLw3ZDdQHzNwiMHOTMNPQ/Sm/qlFmK07AphC
Rk3oYuv+rkUs+FQ6ZLlf6ZJBnv0HA8LDClYkweCaINNQyXM3B4cEGa46higeAfgf1mo8b2Y7+OTA
F0tvb6sfXOKgRCdUKg5Y38CbIqzbKhSiKhBcg3P96v2/k1m/2QEvl4HKSh8P7zb1INh36ICFnSwH
XpCN61LPT8oS803DuSOGHX18qRfuyuEjoZgIHxrOAPPNg8DqGEipycscePYwHEdKB9haQCiRwA8A
ahdYRmvDcYlnhx6luzifz7pZ386hthVv1xnnjYxg8Mf39Oas4/EBScgCfUH4cbT9gKpgTpGVy4Ts
SySRFmXbaAyRS++PQ/FhMSAJs+ns/++SBzFcV8OZsSVNvFwOvxYzl8UmYir6VdEnwKxD15icT2qF
95br66cUa+1VitrZILSbmqesEGNIEMuJ9PSTo+lNx++lPGeYL4T6bA1Jmv1rJNbMJDDs+LhBebHI
xQM+LVuJazECODVz/XQw++O2wza0Ky9kXf/s+qJOPlxc9ODF4ItTSTvcko1u9CqgLYwnh4dKb86X
LvfmNtumhXNiB/EORZVdYjhXo5Nt69y+jdruk8Pkpan55hboZwmyJYOfQzieE8x2qA051IucgfeS
fFOb/KSi/Y/Q8S2IUa+MQ1fuR18LMSlRgLnb+AnbsOF6BYA4sO0QDYKEjcdSOMmc/jgF9j3I6Xao
Rix1y4uPV6LYb2/vl28m0ku25cEnq5uqMPWo5JPN5mnXcu5K0MHUnoLeucYV9pjmyGkht08fX/a9
yEYJI/wQqBfRL9pfKXlgseHGgtVYjE8YIF9U5eA3ZnT18WVekqHDx6PDSEEKoY5j4SBIa6GtBE1H
EyeFxZ5WF4WO8WUOELPqSpwqkSYa9B3jv7WcSicixMC09wHmncBqORmL7LIqlg09WleKF2+ywksz
Hf0cUnonoaarQS6RZ6DZCZD7Mts6VX0OztdDLg5TnhzhXm0nY6HDxWcj+qTihk/8zrejPKGtJhib
DID2X+IS2XYqdZbjFYpzE1n5hToNx6HhnJpt4GW4kDG7Tl1VG9ZL3B1NZhW6XfpIS8BHcW2XaDoz
wvjbNCGRxwyuYiY6Tuc1yw9m16qaGX8ExgrkO+JZCBpZDW7r1rDOGo0IaW6XJbmaG9Zlg7VsKsGt
w0ZCmTfwO7cTheOEGkHYhpsiN1xgzb54kzLY6UAlsmLTpLTjk9Viy1Eb24Y3GvLnkTOeGXV9HuQP
tTWdRVp7hOf0Car9636KruYRWgkVoReUsP/TAdX/MD9xrMEPWmPl1Mk3AKHo2+LKnJcX7PKTfg5X
FqSucMq8zsy+1XN3nFv2j1GT1m07beoYNcYo2S2TuoPZ4gaozcmauhWYBUNuHkGU7eKkuBjiMF9J
UXNOS+zUDufNYEYbY8QFqM3okwfXGPw+ShUZd9VMZ+rIttXtu1yJrwCIn8d1ZnjVkt4Mc1W6TZFd
JI6+Rb7Ml8LI78Pu3LYlIALxDxtQNIfRpgxjP6sGVGPUr3HCFzXtu0ScCwaDtdnxO2tl9jT8NoZ2
mja2OxA8RCApzeeIdyvirnjX1VyttcLX6wf6qoBkC/5IM35Mob4txGiZY29rmdUVLvcnTZB5+WJd
S+N4nMXSuimkE/G7Srqr4dKeO2m0s6LAb7vsBO/qXT4Ki2Jj3qB5c4M3oj+E0U6ImwsyTS4tt4Fm
nJoGC09ajpjvnnZhjwQMBANn2hSYfOMtva0l51JEHSmWN6GindpZtIHOg6qbsQ1TsNo9BuYFbTrm
fcWKftfTjEswRnjify7qmBybbX+UZM41g45bZun+1OHxPKDf445KfpLU8qbqDRffR1RV26MWlUM5
0LGQjnZSN66LNNmZRuiP1nCslSD029mrgu4oG/A9HpEe7HixwMDjsL8K9IS2Y3POtN0v9dnT5swL
69wrRn4mZBFaY7eCx/+9LfIUigFqtWpz1Lf6TnzqKOOfARuktnQnDd3RqI8+3I2tHA6rrBYmZdgf
h9OamafttiCpi6E/6sbwiuR4l84L0J7gZQ1A9dnNevg8o5hYq5DnosWz1PDaBMOgZ5wuHKymemMr
PdS/ZGfAmQp5rY34NKKKauJvLUgNPR+hbOjbIc+3eBbe5ur0SYR6L8gD1qNtgZsyQvcHwXdpajOz
gSl4mt2cW6hIhQVyA4b6ybGvisPiMMhTDIMGJYMFZnGQ2iSBnlU1egcQaNLniF3cmCEQ/PIiM2av
VfRdPOfbvjBjdy57v5aKCzzK7sWZKhvB1wh1I4gb+RUiiV+xpj1B8nWVTLP38VH0tqlEmglGCH9T
tLsYmB+kmWg+RUUe2DTvlNmgSy5n7uws30dD3yaqtpv4u+QoO0hETwu6nRCKNtZ/sPcly3EjW5a/
8pbdCzzDDMey3DEFYmaQwWED44h5Hh1/1N/RP9YHVOqJDClFU5eVWVVXW1qamElFAHC4X79+7xkS
IEXC8qtq5c9l4+VWTGPp42DXAEzq88Yha9mYKRn6DXyMruKOXKvF/NSn3O1Qo9MNnH6Vbl2M9WNs
dKw2ECzAx/z9cPxybny4hYvRmIZcyFtUkS1NmXZGHYK8VEKVvDWuf3+dX00OwLBVYD9AWMAcuZiE
Q1bHgtwpS28lu69EdQsGDEhcmtfN5vsaKYbANgyOUnnCaiW6481eNQVHQRQyg2YliIPTmOambGI/
77Fso/6LUvWv0mbs3+iloKth4oeLsdBDDohWs7RTSuhd8cGOYPDeAtaXpHCnyQZn4Q72gnkjhChB
5djefj9Gvzj/LSoRGsCg6K2giP15OgiJoUT1JJpAazxMbWSTQH6OkQdlxVfHv18ctdAFBDwPthhI
yy4Lq0IFEcg0g+ucnKxgn2rriWwlqDJWMneVSkVE/kZ2+NviKZrrPwcHXBJOmZB3whNetv4zHUpB
XYxLgsNsp9g4eg3NowaYVyS6jSRH1KgBYcQvl1PnQp7sFVIB+556y4yAaixTaxTSldHm6gDPAtnT
eObperaBfYEP275V24V3KHyBNCe6fT7Y9TjYiZ5bEz6TT4NtIAtqwnBL9HyTx8IZxbPTlEZ2Urd7
iSfQ2zU3cYrNL9L8rhkYxPDgFRD7bQ4UY5Mc4f1IDRQ6az1B1bN4AFHtLGb1psFNL5/vJihBox7e
VYoH3J8PjD4c93obpm++MEV3SzbW43rgY621OrKrrFsNRbidkgQmmN1e5YE9IAvkECySwPIkOGYv
qwQKe9gPm72IiGlmqrckS+PYsz4N70JVQIlzobQmPrADbwNJPQVnZbWfrmpzPvQFrBtTOIXqFVLE
uF1JyIOXTMvAZtsNA3a3zAsiwY5E4YqkoatJoYvdDrJv07Mqd+s5nHZL/OaN6gfyQ1wHV3OV2ch4
160JB8UAsoVLKhIMZKMk4SqbtnpUPEh96AaQAKjL4Cy2SMF1skEZgvEB8De8h2DuWFthFpjxMUT2
WSPrNUrQljpzww24MTWRP0IPfBnDoav3Yh5emegASLLpLp+LZySG2FHFSfOgn7gVTPw7Cqexjt8m
jF+Z9OucXDcDx0lPY6rZO50ILhg2fDlFKyZIjynwHMCpXM2GaTcd8qcss0aRu0sioybmmagohuqB
sm2FCeQi4ybAeSQwu71R8N0QD2s1xYaf4J1iroXw4RbTfKPpYK/l+9lIrpIGSXf7AJwkA6jqsNSM
SIC0ShtdqVL8MR9WFQcTD7tQp0IxLE6PM49ZWI7rAofTUkuPBQ6siQm6rNBg2PDhCG4p/lxFp6UW
sswRfQLVFWFqGBGeMAeXLRZyDCtugEjZzq4q5pivo22q3UpHdO0CzE+iUrmZ3SbS2PJuGqGHZrcO
ZQHhZJQYIAHHTsBH4TTpSQ0yufEaS/rm98Hu581vQQ8sbUpgAdGr+6kzKIlJj2dHZzAUTst5QFb7
9YyscpkGRaJ6cRqeDICZY5W7bYA0UDG/OJb+FHBxCyhaAuUFY7DFdeFzwC3FWmxEZUKfA9orQ9GB
EKbCMTXzeP4XOeU3AXCJ3p+yo6UYA/CjLAIbuKAwPl8MmghCAWNPYqla4guQMEAnr4MLZBtdGeJs
KTPSeEhQHyHgZteIw0ktnetoeoDj6lXFa8jMKbIfVMJmiEYHBxlAfMcnXY0ZmUKdqSWOnIgNUoKt
iQ/I1KEdvUnS2B9meOJ2ZElzlsHFIQ0dJbeP4WLLcShAk5jIozvqPVuKXTN0k6FXPLl6BVmBEc4O
MFHygqBfAwfsl4ayhfKFrymoHxnxFc4fVy2WDtBsO1PHjAIgDkJBI4UMPJJ/rm7LLCysONIpNIdm
1kfhbULmiOr6vCskDpGP5QSaIUYpcgduf4EoOOcbtdG3YxfdFUp8FNLy0DV5QckU2I2GQ0WFeAlj
bsRYzFV0RLgcXDVScBJB7C5GwUYcfn/6Dr6iWSGcBGy2kCCPrno5lCkXM09VuyehiV75pEMygSie
XlQHoverActXQCkCrO6rNEnRPhqCU6lrTFLwBsJa2ORpeNspOBHi5FgMBcyK68FGJPDDOHfBSfYD
CJN3Gg51IBr4EQ5rcoEzcDk4QElMrA3Dq7oTQYZ2lBR7XUc2gmyeoKXqo2R2lILOEedsU4uKD+7N
luA8nQmmvayLFnBrpVChj8otTDOf47Cv6FiiOGf02uB0VeRXyeikTXi1hFnIqdxII/QRup4NDVpM
aiVY719uJh76Qyks72JmAM2s1ZnXydgU50UwBb/o25TVpDvJFcCJAXS3Ud5/MfQutHqiraQIHegu
qhUPSARCoYWCVs1bn8FpvQXKl6oBxKOEFDIm004h3NI6jbVi8Zim5BQ3PUwPFqRI6hlduVkO3gmC
8oyDVCV2T1GTEYikCA1NhZn7aLQfIelwhkDoVSuTqxrB2Tb7HAGL5IewDW6WI3aUwINrAn1aaICP
RkSTJ3TO9RQs8tDWM+yUJcCuIxyxK5ytS8EGBH0l4pwMAZkHPcYxHvl2JpkxpBzbGWIgwbqUFB8l
fz8z9GvY9sKUd552qQGZwtIw0LCvlQx7e3JvFgNUc6Ck36NFsl52+qYIv8idfxE5gNtEzoxOK7Kn
y1p9h/JWzlsYpRJzRHaEwcTGC8jkulWLTYrqxO8j88+XW8SukPMDMAo84iWCRIx1aN5C2APohn69
5CcRTs2kKB6XmV5N4xeX+8VGAAoncGkLcwP4tHe0xYeKOAfWDWCz0bBKBP0MB+wmNoD8nEWwzzsG
vdsHkUenkaSbOMq9uO3ZZP5lh/Yf0A/891B2l9v5z8bGNbDp/b3Y4unx6RGNwKIDvHTRa5WXv/69
L6j8c8EVo3AMKMxfQMTvGEX8asEmoon1LuT6sS+I5h/sRdFMBNVN+QYf+9AXhEWwuEAOFm7Jnynf
ST8dcuDACkFZCL+CbgA7pYuyLGzZdGMOiAz7MVNweWp4Sl2YlPTjmzzP4IxfoxLbotU+PrehtIJ/
Jkxo5gq6AjmxyrnZZMUgbwGFwxFFUbdad/8+kv8Bc+6/MCh2cbH6zfRauN5233aPXdy3nycaPvh9
osnQUdRQsAGTD7oZ6mL1+GOiiSIoAmgngzi4AGV/NKANqMBrS2TRl0kFPcWPDWjIMmKewVjtXQT+
j8CwP/G8lvCEHjcKXqChY1pf1A1wlORpUkiSVdWBwbgBoaDpMZzCzitMKM60GvCOOLg28S3AFMt+
rp9kbXGxAEo0QV0dxwP1DvoviRPMBtRXwtxtsvYgjSLt+lKwiFGeoN4tukoyHuG1wLok4ezPJ+N/
B/I0aLa/nZDv6gP0EejL//2/stecf5yT75/9MSdRSUVBA9U7HXSGBbb/fU7KUKQGhAV00PfZuiyB
76AIKIIuNM1Fr29Bbi9x8Ufwg441xGVBl9TxrcCQ/gEo4ueGG3p5YBMgAuImAAS9OG20TR8bQg+O
CRcj1RoSDsfRTojx0w2ioCuGslt3xquZBNd6nGcUtRmQ+aCdYfSwKO3k+DrYkIaYjspNSBLJhlWY
yqrgiQTv3+7cgdrI0rzcmjiIGAJkVeB9UrBhCHormQEVbCRhcI3JqGmRTI3NISe/FufUB3T65f/P
3IZfvcLKoPg4+7DLYkP8KphuHzF3X3/1we8TV/knwh42WNAzcRbFHPwxcZV/wt0UFWkQdEBnXqbg
vyYuvATRTNcAxAMScfnYj4mLX4mIzHBywxcDC/Mn8/YXgD8oLJuAUasKVoF0yaLryjIC5VJVAD6D
mWcj6QNM0+qzFlO1rM4dxLZoUBbXPVxagD8PVZZmccYqnAiQ8Ce32GZGpurRV12D94ro59M7KgXQ
FAUKClhMqIp8Pr2PGQqzhTYosC+H+2HXDoWnNeIadIcnANcEW8yCB6HrJBpl86GqGrQ2jJ6qWXnm
s8hXBrqTGXh4TUVuJKkR6QgUAaoOWwBsM8DvoFMORrJGkXoc5jloLWM0IEuWDjUQ7EriWGEKvw6T
zAD3QyeOQVXLlSGophMooEPRiINmLa5x+MqsP19d/68zd5ZTFd7nb9KU913hm4PBP/6H0zwWz6//
89Pa/PYN35cY8hVIz6KsBXuD96D+aYlh3aHqBZQHyD0yto3vewOBDgdca959ZJCdfATMYYkhYQE1
BfoNIENCCeoP9gbsMReFqCUflnW0yMGhQDv281ROp7TtJmRVFp8l2SvrXGWRMouoLcTTFx2Nn7s+
OpYzrgScGby6wN/5fC1Fg3vflJiKlbTz6MHfLm9aCA6mkcqUcmLhaHBaDGHCGh3y+VWHmtiUOQQK
XiBMKqrbvcViiB5ROpsWUeG5LMaRpTbFxkhFzfnwTg/fFvMnYguOMpcDs1QDURSETPIiGfH5ZmXS
Ge2Al2e1pXEO0zkF24dkG0KibQmM91SB4V1jAcNuEmJqtSeKvHCTCbKEeUtEqgnQ9qv6VKK1Qp7S
uL42cJJlFRT3cqNefMx6xZJJUmOHFOCjlirOhHq0G0aGjxP5RKGUiTU/FsRKIO3TFqwAbyUkTc1G
iMNBVrKMHUlOfCIm60ZPLCWOXyISXCk1OvkBAPGkDnwtKDX7z2PAf4fccFkRqENA5h8ALAJa6CLk
8fdRYVc2b2WW/kXl+xgOfvlF34ID9pB/Qq5ZXcxWF/uBH2eZ998sZwhszosvzvKbv0IDDILwoaWY
trSscWhZ0r2/8kZUB7Fr65qK3hoEJySIX/xBbFjW/o9tjqBv//5NCEPQsscqwD18RCdCfwaek7Do
u+19DgVlClnbL3Tylnz7t5fAie3jJTpJ6RppxiUsIDofh7tsPxi40mgVXwlwfA50Pz3MpeBNZqDJ
aRJcqbQb75B9OzH9bUX/1w/yrn8BLhA6qRfHvhA+lqkajdHtCFVL2u/m28ARr6vdVya972IaP72U
Dxda4taHApkqTSSp5Cm6LRA1IzuHo6jTQEzrKXJWA0U13u/8ah0ckHrTfsWtZqegxUd1izjpSrdK
B+KbkvEtKPz94/9ydD/c1fL7D3eVJWg7zBmPbhvioZmXek75atpos9mj1TxO5+FhgnGk9NWoLzPw
d4NxsXtFTSCrtYHLir5kNdfTat4kCYXe5M2wlvyAtod2YAkyKd//CsNwkZx+m1BQ+VkSZIBpgKX5
/MhCLSS6mnTRrfQMAzQC0sZDyfp70IHUaxjnqvvUiWVEcJo+fQgsh5+3ps8l2Z8vfLEsTbmRG1Fa
phq3FwxrQ+fzc+n9/iIXhdifr3KxMlsFkCfQ56JbvaHgXVb3Yk2lHKyv5YJgbwJpGQtsUL5IEhSc
OH56pchIFvEiGK8AgPF5WEEpSwigk9GtmttN0XZOGPLZHolZ0Qr1HaqOCoithn7MtWQx8VnB9wjo
0Ubv1oYkZAxH3ZqGQ98wMZrKbSapO7NLoRs5GadEaB6ERY0hJ4mdQyUcfMwF9ia8ldyIPKM0YEQM
GzVnUsCILNrbmc8tTOSq8Fsi/ffr5XN28X10fzzlRbgopMjgkyhHt7Ir7LsD2v5XMZN2IR3O/Em6
h9bzV3iW5Rsvl8rHcb2IG0USohEoz9GtclIJg+CQQFU7t0NK9mBqkTsif/Umv3rGi5gQ8KwZmlqK
bms7f6y9wOaE9fbkZBtwl1oG3ulwmCl6MDZUmjmDsfACggVdL/VgDTtCV8eL3GzVepmL/073giWv
vyJz/CqAAPy3JN/YgFGM+TzbZjKIUdHhHpvNvDZ3uZV8gXV5PwtejvtCV0f2r0Fr7RLWxbuyVtQm
jm8h3MR0FzIW2/SqvGpeuorOtGaC/QxWZn1D7ud1ZPF9dysBb2THD92a99uOOPqKH+QTioO0Yvw2
tAJ7SmgAZ+6V4Ein6YDUExoer8Dv3wOL/tKoVirZR3A3Dv1LeghoQsc1p3Dmlml4eBzpV8A15Vex
/+MTXszlLKolEdLb0a1GeztaDVaxF+jsQFMpowDu2uOVqNLUj05kBU9o7swsoLKVO+qTThsWPYg0
wJ/1CaBbCrjVV3vEEqh+9wIuXjGHH1uhSkF0iy76hvtixNozYETu4HWlZaSUdO7kS764AfriYG6g
hPP7SKr9ah18HJ+LdVCAIyAOAWZASquN6kf3cND2Stasx0PKrg0vsaY1sVJ22/itBbVbTIrar1nn
t9vIadbTsXg6PD5Px8yOnYwl7A4dXEu5h6caKOYTTbblrXzVrlEgrrbjuv9iGV/oIHwLVQSYDOSh
i+TCpZ9ZJKdg7kPA97azOqtYwVRNd81nzZGswkkcw0ZMrmz9NNv9Pn7pWHcTWm+/H8ELlOZft4C0
FowuZMq4lc+rVI5CgRM9iW/js3yWX4Ur9UWPaOcXuQ3UjYruukLH/IsHv0AA/nzVi+RibsNUQ/sn
voVP5F7zBHpoN50LJNL6qyX05aUucommMiqo0OBS6a7oaL5FRAiceFXYwQ6B8ysqtfzLGflhPC8y
iFoxIQxQFvGt6gb+ZMFPYRewzpo2oMwyYTc9CTa/F1cQC7AaOq7aU2qB7Xn7xVv95cL8cBcXGYbB
82w2cjw0FqU7upU3u9lTtI+ezF3oazboINsBxiLbYCcidrq/v/oFJ+ivt4vCJ7yBcLaDMPTnOVVk
xSTlAcagt2crs5I9FMHWmRVZMH5l1dt4D7d7K6CVL69Dq+msLZzewy+mGLxifxWcFuAReqCo6C6i
Lx/zZpg2hJCBwhjcrZ5yGtO70/bp7MQ7VMotzLiWgXdHn1bbJ4Ou4cJOJStntkxt361oRA8rleVs
LzOR5X5O73T3AZLBTu5eI4ZEzpWdMm8TWQ6U7fB9q4Ot4vkG+nQOnVNO98EKuzBz1gwgfqulCt2G
uERLH45bw1mX7sMxpfsZn9WoY1DNUl2RHkGp30zOdj9Yo92ywGIZZS63Dq/O4f7q2eZ7klDZnp2Y
bvci06jMSroeLN3fb1X74TpiCn1L8aTb84NV0+tzjZ+fG4uz/Xam6iqnXkmvM4rrU8lR6J0TrKDp
/j4AkqOzyMK3wl0EYfJ1/2Dg5o6lldPTjtOX7cOMR7DWgmVf7WlDN1BhoNrKco7+uaQj3eJ5XgCy
cm68l9AhuDkUi6l307OAvdwF9vkhWMW0ZAd4+iLSnkAXYCXbYyyX2TGtn/A+QOOgOZ65ZAJdafS4
PVmDtV119Nqd6AN3H9bsBRKH+F8PEx5KZDOiJvZyE3feuvsHnNSQc5nMyZk74wnTbUevdLxVftDx
LTlTLaw7B9/fURumxDRdfni2Ndt2CWWTrzB2sv2dTlN3dXAmeu/d4FYV5g5s1dIDSuOYt5vb3Wmd
sR09bGZM543ng6fPasv2N759tSHUN627mq69np4ae6XZG1yEIdOiDKKv9O2RWC1DRjpjfNx7laqY
cQdARH1CEd63Pd0V1PY05BIlXkXPdieZenZEX2ZHw4Aq/nNkuaMj+IpPZeeR7m5AsbgO6QMkLV0d
A2df4Y+K+uHy7hJ6Nil6SrRgkEGhm1eD2X7lBmvbl9hyZ68lcywISVoD0/e7DS6E+2QV2+5jy36z
Ld99XRIde/ey7ZkPTBC9QUBDXf1gF7b7OrPEq+1t7x852w7W4AyW5HSWl1JvCwFUJvtnrG6OabXd
Xw+Wwxm3G+vmvN1r9M4zsCIGi7iia3udZdDzdn3EnacWMjK7YrBCoeve3p9Ti5bWm0JPdy+Yycsy
MuhbbtnezZnZB59jAu7cewxfTt/O3t1IMbocxb3HTUMJ3d2H7J47k+3b3RHqHHS2B1twSyuiyTqg
2Nvxjwu3DBo6Hga78iMaWvjW5ft6Bsi+JSw3dGPf4O462w/Y6Xj3NNL1ZLUYEINi5TkwH1tdn0W8
Md0lGMKjYWU3Is28atf4BfPbL06R73KzPyVfH+LbRclXhld1rNaIbwbCy52wvputp22LWXPGm8KC
XUVsqzIZQ1+yp2u3s/PVM8oG9eqW0M2SuwK47Sjs9H+XFYKfsuj0Qk5EvdhxqwRCLIKALrzoFyvR
DiEK7FarEDC4U+J0KECNe90jECmyFVZgwv1+93lH7/80Lh8uf7EDm5EZ6WrRLjmhfHwod9PKQBx0
Y1vZBZ6+153KT/f1F29j+dLLi0IQE9pkaKdBHffimUV43Q5EGePbFl5IdqQFB1MGfU2Q6scCcH0Y
s1Ulg3iG8VWVb9lLf7owCpYQ0VraDET+vMvlOSlHScCFR3teiW/kTb0f7+Q7nEiqrXFAqfpbyv1H
YJp/A5Bk0Ul8LP5B++b1sf9H+faP04ItgQ74838JbwQknH9fcKZlFg/x48dK84JF+avrpMHVANWQ
RXAYFSrAnpB4fEckmP+EShhMSVC1gmPRe8/3e2kZv1pk1VE7BupqaeHiG/9VWgaSAQACaIz9q1f8
B7VlHK+Xtf9jVqDqDU64CFgh5qJiQM5lyY0+1AzJODTyiBarjWLNBF9NHS5jOkvkph+2RRjL47UA
dL7oG9kIYS8xKnWgAUtJ5U8a79SnMKwC4wGqlQmIAibcOZmi6zyhma6GSg+W5ZwCSw9Lr6uuhOua
I8JzCUWrLjG1cAE1w7a7nHkh7Wvw4XDsmqpxplqjaPVGFEuVVCxXjGi8LqRKQ0I+1oUXDI1WKvaQ
avOksrmr6xa0iZqn56ys63Sl1mWDc21jjG+Q6ukekrCRDYd04I/G3NDtAg45VmDGuwlA8+umzwsG
8SXDjpNyL/Rqa6d5Dz4ij89635fP8EnTrBZUXgs22E9iTJT1PAl+KIYBiwz0n6IOGjJzkda0iquC
VrmkujMUWqGqUK3TVGuZEaadI+lVsOKDudZaLdvD0jXULWi4MqCrji2fYyttqtqKORQWBth076AK
moGwCL2c0oiOQT5CuTlpdhrYvqsu4s2pHyrdJkNIVqD8w72Na52jaEAi5NJkSbWxDyFrsKoHeBST
8k0S+FHRUoitlyEYrFN8k/VD744DzPUMnpRHKZOfzCRRWQNCi6XCuu6myuPGTuW8sBMxfQJQ/qGY
4GsFMELp6uL8rOiRsBeVvrLlOKmhgTTjGENwXJDLeDilZg8LJ1W6WjTVYD4q9IB+h8FNKvP0IcYM
8OJKryDQrsP5rSEjk0K4BlFijP10jZJgJL6Mc52e5QF8XVqPRq+f6iLmK93MA8Vvh6FTXoIhIwYm
ZCnAREuB9p68S2JFNZ0q1rrOTQRdhKvmrBLbzMIa0g49AY936gopg9CqAA9HS1LrWBotZZAIaj2k
UyP9YPDOJKVNoPipEaCgw47zTWj0rSkfgL0VxhCFsU6UwERqtKqw1NkYarfWcjQD1HDur0KxKvma
lCK03kOhkU4j6qaPxmwQJnSgFvdJVB/hE2weh7FtPGiYGkyawI4HtSaAXXzc6VBJxvSYhZ7QEgc4
QBzEvPNgJFhvmyCp3iCT0EEZqChrBmql7o9FyHd9mBpta5cVTIjacxsHfGRGkgYsHQoYKEITbydN
yiE0SsWqdSVnHREGWIPkOjBJaQAhXUrGvhoW3zKF+LKUcejrtrUwzV4LyTQY7k3CepQy0SMm6AHg
wStMFQQO8UcZp6E4qNtNW9Vh47VwkRKttpgC0ODLlJtPZlQHXqYNVc/GKOigmhWGgdcHQggnu/Ym
akrtASqFESUQyoeW7yiMDu+r6KCWOncNQZBsU5BMB8IooqPWDTIEnNwYCYhO5VzNQJSEl0mlQeCt
K+qVNC7wjqSe4UbXBDA+AZ0Havuz36pg94I+Crsrsm9jOV43QVWsqrDBgl3oDERsRoeEanNX5lxY
l90I9AuIAVsyj8ljCDVR2DJi2qMojsFQ4LSkastfmaGzCIZG5pJ0JG7bSlFI08aI16QZkLuWDXGJ
LLSrDAQYlvQaIK/Qnd+glU52ZQGITWkmoieqcbIeo1FYoyWp3sSaCGJWGEHJvW0ym8/Jqo2m+iRi
nUCOHJdMO16fQFUjVDTf78o8h6j64rQ1mLFu4XXgunHX3L2/wbKtRKhNz4pF5OUbBH18baYG6Jk8
ekzhJbieRlXwmzIaV2FUTNeEY0gQe4N91yktk4w2Y1FToTIC/TMHGvh4vnocnVEsYSvaQ2AbhRRl
FTdxTkdY6UHIagDQH2QEFldaxKpJvycBTx7fr1+aOpoohp65aYu/IdahuXsfwzIsp2sRFMUVgdrz
tA0zDS0mLL2XsNXItlAi5WVKOvHYZkby2BpZAdn9OXlMe6W5K4pgfpryIV98fXqZkoEj9EEg9T6V
hGkF1JJ5bbTTcGrmQjjHVVRDxxJsg0RCCb7OCrIZJT1luUzGt3gUwm3aEmNtSjDOgsGPWZFbyB+Z
grGqgmSCFTXGWIetayjMZTb4ChQlkohB+FKCkylyXzlCTgu1Ol8VpbahlaGlKwEsjes21kBwRhsC
DD99H5TiqavTK64X3lRAJaIkI1LE0ZWzdgX0kiP33OsV5akipGQiwFYWCdticcHF5K/IflRqTHQi
HUg43w6xWcLTtYassw6x1Bkkf3cWOsFSB2gaYs/hTtyA72SGbeqovQbiTEkUdHNmQokAX+owNkUQ
4SN13Spl66JIjyPLECtMLwwJ4n5a6EGYJARuW88lxoEpNmpJZlOP+now8jOY7zHGv7xO5eChb4Jn
KFmXlgT+j9SM9Q57iQkOCC88wCZzO+lHzG4DobifFxlouJN4aBrpN1OpTTB/nNs7HnWVbQyGsG7i
QYAuAHj9RYPukd5GK8msOQK3St4msXVmbngQGKE5z0ZsWfEMVhQoU0IzgbmmgJynAzjGpXQvp4Kx
rbQpssjYhQwcKrLmWSGyNMVBKNdRWK2im6AAD1sYoSA71q1fd8lt3c1upcvTQkPW3Y4oKBlL6XOs
xpyCzVywrJSbtw4SJRSWr7AfaYMBisQSOusS9+ZeqO1eg+uLaE6FBQggBCDgNxmq5UrlA0CiCWi0
YQaFdRRVJ6ssIC1XZBHCoGYI/iBCv1xs+hXWa+IKE9ftXqpWnbnE6jJisAAuHhMeg90Eh4TjCFke
NxyHgGlBbR4gdVdfSS0MOBQjE60CphensjFkNyy44qXw7UVjKosnK8zb2GqB9UZxzlALbwBL+xiE
CsBzwEZbMVyCV2mmAn4XwUR4N7d5tjczKXcQq4cI/SRBPDYkaG4bruo1bQaoXcKAGLIHsJOHTWGJ
bUTncucbZvCCYxHfBbI0bsWiy1iZqpJFqio/xmJdQie1DqEGPkh2kEOPA1sezAQCtVdceJlivqpD
tAvEonYaMWmuYSuoomgqwJWoh9HJQ2EWgmv0WmNNGjT85jkcV8OQ68CAg/YVT7WwjnOSrrSildaK
nhjeiHj1MvVlhSmZCHsoyg+YpmG6kcxmdhAXJTDT1KWnP40TqyLBzK1ZRZCJwOLhltxxWJzD2lGe
adJBaTSMYVcNa8kIhGY4EFqggvXIFctqW8ZQ/kzSNHNKqLlQsIObUwHtWsYVZIw6gU5LlRr8YZCF
jiaZHIcsbIzwCpDQ0TJg9GEX0xi9JhpQRiOkkVzQE2HhGcH/xO45+sRdXmlURKZuBfPID9Uom8cq
gKXmkE5wNUqF3ViOwTO+OD1AoDWzuxrxfxC7+WYAl1UP1I7C0CBZzaMJBhZXLT3l/DWUc/2FVIbo
Cjr0HqsQNsupApJoEkCKJghGd5ISkN1G3Ygt6Ch1yI+xJ5EkeDNRcAYLzDAo9uS7Lh3bLbQ3yqMK
OSo2FuW5jhtQxSIRVqJNGl2bSBkh5KHFKx0ma0zpkIB2vNfthOOLiFG8YUe/mmVYr8FsEBFNJLvB
hCyJqKKHKcMnGtuy3HtNg90kMKP8qHLY9SKrQVSrJ+M2MzuYHkMeNtTaF8Psn2GCitwL+DGrSCto
oowSNrNQnvUO4bJonEFOnnTIIlp9mDwa2Yzdb4b9gNTX+wZrDAxGVaVc67HTVrAqQKqBqiXRwV5O
xQwyKyIqS52xzYtCBoEZPEX4kEJdSMyiswhHHbT6zYysQ6iKsxKWNUiVZWYi+0bHvxydqUAcbXC2
o6FQVE4syo8kyfB8CTh93TIjkMT7MFmNqBCVpheocXWcCmNkvZTV6zxKC7wmqOc1mTn4vTihPiny
Ey+I7ql1LdIYqlF0aMcMwndwmdf0R5K1N0mhyo5opLPNux4EzFQHBbIOICkiwqLYMebqSjCQUwKy
tLzUVyUmKKjUen8AgxrS0Gn9OrYCEt26ySnkteAWpgzFSY6M/jgIBdi2cqzL/izIcOqsSYLJ1gfn
FmDeChRdiHiOyJYor+Z6lcaN6ppG1LApM58HiJuxVO8Lpqp4T20jB6sBW52XKcJ1WkLvUyC1H6ij
6HVKrO+HtN4KqjS7QpT/H+7OozluZF3T/2X2OIFM+MVsyleRRU+K0gYhieqER8KbX38faM6NkEoc
Mc7c3fSiN+yOLKT9zGvUCcFEtcnKhYhk44zbqIDKj1HLddZB1x6YxhXPNmJBJOnqqByb7UwEvmnj
2XwI0RP+NLQFRbJwvEcT4StIhey5GMBntLZ+aAwreVK2lPverq3P5FXNbvTNt4pOxAkJQ+5CDy79
aNzOZnmT44s++ERahTL0WmvskVI3n46itGosn6Nv6RhfY0jrfwrBra0I11lHseCW4+CUumAw6rAR
69ZRcDyzBrtPmaV7p5XSXAWZtq8Huy0eBttvdyBnqvUULmgSmZq7PpjbQ5rN4XZxiL7qQ0V4Znzx
iqg7e0FPNT03+h8hAucvVizyDZZoMBGMwTlwf0E8SDUWJ45d3GSxOexn1wnPVJt4wkLf3Ayjn4GN
JOYJmUzXHNTd4FnFZp4a5xY9DVxK3bJsUGFqB1hdabQqhOWcoYjn6whpkRuksvFuMSxcj6e8uonl
BCFHg/9eCbJ4zLLmt8JG/SoZo/5+nDJjPy55KMGKu5rs1iHxrrpvdmQjV1DLCWYptFKynqhA0QuK
K4CXBc4Sryegfns3drrrkoM9pFp8dlD8XTt+Ik6xU9ns/4lYp7VfpyFT6wrHyNXEnf2pMLx6P0A3
esoaz7xXGK1eJ4GmuDAOBoF5MK97NamruEjv+wqlXtW61q6Q2ScfMvbBtzVCWL3vrbMWN8ahR43N
j6qBa8ONq507jSHulFG8eFLcQMhGUrqzBucRY6TPtWvPq9FNow4rHTu4K4pihg0tm28l0oLrIgEO
RYQWpivHJBLpuqIiPnOR7h8UmgKtYV4VLkpwfkcORbQR3NtW1j82vlTk7AlKJLq0poeoVGJLLpwe
ysJBHEQl3TUparstPeUd+0g0m64eUgxg8xJTzYlnwOaexbw+mw951tbISDnpTRf6/RvixdzjeSUP
Xpqpx5yu8yqb/WI7lrbx2lrueCiDzkJ0otC3uZFWIJ9sfYo7I8KwLE3Gnai4XFrbiV6aKLmPzPJs
k/yryPySObp59ilnrVMU13Z6IHYtgrDaz6PzvAiObVNnyl8riVBIqrS/sgRV0Up7iKIlBAFCzF9r
2ettkqG82dXOfG07xQ8z6MWVGqL5OsQHbCXQ8zhY6dgSTXQU9pE+2wSJag52gXGoY9j5Cq7z93K0
mm2YhN/6qun2WZ2fa9KvZm7K29obi3vPndx/QteHu6xUd41tu3Nv1GG8R7p8jldQovWXonCya6Yu
RnXbt/d4raMlb0bNvUcwfteRbFEkDyEbUHRYdwRPAv54B1Pe5bAscxSuYHhIwQ+aC48DEYgNGt3O
Zo6qCemnpEoehqgZUSMpvP1ANW8dOPmwDwrPWAd1ZbwGGmEw05mjDfYk+SOCQSDFIwWSApHgxZi8
2DWaGuMqkQh9pXAA2YQW1GyBMw/4yEn2+xKZp23XhtUNEtnhzRikzZqAFpGwsbC/lBM/qgF33lDn
qNyD1FX+MBNWb4tIGM9uS3oS1WO76aSX7oulSmCqztwZCa/tlJrHoDLbA78rOgYjxSRqDdnZ7rN6
r2wsKbM5xpLT02I3pG0GyCxv9n2VT58bzeVjItacrbj47O+urFCqK2f/q++U6TZBAfkwO61/cJui
XLRkqlcMz6dtEtuQ1eOuFW9BZxYvra+bbIWce/AgtG/eVnNifi8CNNKc3q8xdvbsHx3lJGgjk4JX
jd9yNyXFLuio0MiQTRlEo36hBBV+64qkvMErsV0XrVdeK91W4PKL4XscdJ8sZac3g4qrQ9c2BDZO
MJbo3oz2gxzNYWWPyfjZjzVyTL3tf+vjObrCNLM/pDzc+XocJvehcYzksW9CLuGy0ushXxJttFZP
5SiQV6qieG1rHqEyImteqRyjRsCGwj8jFxBf6aSLv1npkNXLs6PwGJF5gh7ETBurtxJEr5sY2b2m
9m4s10inq2FG934fuVazinN3i+ZUurG1h9O6iGIenUT0V2g4VUc79AW5mqqC22JMvAeqbelZ6FR9
zWSl4xUOT3j2DXO9xkex/5QLbHwBuAXfa2puT7Zyw6vA7YxNNhlyJwM1nErMr9edVSAWgCHjj06X
+Uqa8V1Tqf5O5t54KsOc+hkG5vtQVNyN6XxGQVnte+qN14mXhvcGy0ZQOgV3cswFBU4c0qYu02cd
muGJuzW/iVJhbXOnGm8X956VN6n2LSAQ0qX6Zsngm+GYjzbF1Wv0Rj616GLE1kw8tNggmg5mfN4i
pRfJtzzvujVCTl8WBcMsw6qutnJ1RXExe2qFLYmC5MZMvWd30KiMoLyMd5jaCYHp3YBg+0ZwGrbW
JDcOgSwspEitIyy1V6iF7xbw4d6peq54PRBgTvrUl6p9rA2fbdOk5z5Skusum3d9UgzrSEh5qizZ
b7J2egFb/VpWAYgGp9s2Rb8ryUZXIjT7M/pF8SoM8wMHfAbMaYRn3baQvClyX3lm4aGPkeFTJgfC
NctXSKNH3lombXLEgKk9TGODRHSNZKAZpKeyDlv0irhKedvtb72XJJtI8fLHnby3ymo4VGiQ2b0V
r2Vsqb2uZ/uHa+r60U0bYzunNqVZi0RqnpDzteCrHXBSRcGiTdK1GzlyS24FEMDr0vNQBNRe8xb9
wcopyCKT5LVDM2iDHap5lyStcY4rQ4B/mTt7y5MS3AJkQQY17p/yOBMb0eBqYkzAnqq2FevKsbJd
5YbRfd9SPTAHz9g0VnOeFRF9k1G+7bpaHYPGLc8FtaSdVw/kURZJdl0y9z76erUr6Nj//DK2w9NY
TA/BYosY96m9Iu4k6quqerVkVjKI6MxCTlrHzngKO5wWkC/UN0NSHmWZfNKNOvfaeNN9giRVjNaV
OXnxjamaeyzngLl67bRWZugd0OtyN6byif4c/5vv4j6h/OKVEk+17qEhkkT50XGylL/W4RK353JX
jtR/5y7fYpVl3ffaYgMMOSVpC2wI6cQaTk0Ftbo3Vmlglf5qHPzbiMO9tqWOt32S5kc/967bttk1
snzFFB57mcwjDa78dWrTIU3ickv6EK5c2kO7yp6bnZO6Fd2N2dzQnDjbSfk0OgnvW01NtrDc6yJI
6xXE7mRVRBEiVpY3ItUyxtvE1zsciqnuRZpGdzhKFJdS68kzms8AgMg9aFOvleGNvJjmVVgi2ppM
/rDJI7+5sv3huZkCNDW70tzl2nxNfEtxtaT9we2Cp9Il5KpaazwD0kOqhVx0H1hoSmmne/BcTXdk
zPob1BgVYAfXwCypHOOdU0y7QPZf+giVzpCSSFIme276bpO2MuTu1f6xGxHJJXxM9nHwfUY3ifpd
QdHXDJ6IIz+peLwl0cCuxyqjx7gr3ib6OTcp/Lhdh8Pd2TbEmxd6FJr0xoyBu9St3gfVXBwGqwNu
6Y97XkxQ3B1bwhPxsJ+WNCDAETOz9Vvf5seolM9hhRddmZoPc2iXp0TlyXWdk9kGItnIoPiK2w/1
rZy8Bx8WWluh3RxTC5bohD3ECsB3cT2jlEWWpE6Dhw+DNMT3TOgnlcZf+zgWJ6UNccAhIUMuK6OT
RMB6pVrl7C1CtWsEe2sAyP5waMoAwTR3Dm4nS75ZeZ89pqYcj6VRTWsn0vre8ivIAEVUblTURWuS
9/pezXLaF0X3OR55Rq4HNSCC9MSVPhyzfNArCwelvcxp7PTYqH/RoxaoDhZscROxO+IuFEehNWA+
mmDC0e8BJR6zYf6cd+K6Ud1uxnBmVY3dKUu727JjA8ZOmO5ElnyeSvue+T6Olr11imV7pjxzU2Vu
qbrumzR+HJElHhNaf1VXhHdxxH/Ud/lVXTUYRjX6gU7bgzXWu05GR+34m1xKcFEVnpp5zy+sdHtl
hwBDu+iuC8SLoTjqejymKdJTcwUEORvBFxriW5ObR4fT0LM19kOXnLXpHyE7PQrXyvDEyk9jA+7P
SrfwDlZzkMq7MSnFiv4auGAqlBvU2U9Z2QTkk5X7EtXFq5NAEvQL/bkajTsnjda2aB7tKgLLM4vj
QCcyIlvc0ufVr+ac3EThiJ5Qi0l9sxkz/WxGWPESxe4K17qxhAbsP03y2KEYfqPC8lC2cbiu/dje
xvnCFpjodUmI84Mav8225Z2M2k9PvYH+XtuGr84SWTgGERQ6Qxu3K/GC6VSzzabxcx6ZyCrP4VmS
tji9aW7rKuRu4BxlAZQFXQa3igbCzq+8k/Kj4KpqREyGZxXeJwpiaA2pJF4VYTvcoid2Vc3Ecehz
QWRw23hHqUG/2vXU3o2ejaRYEsfnAAETKgleQjUVFkdmuXvqLPERxSZ318psMdryOv1iY5n8DZRO
heIqdRc2eZF9jV2HbJ242g6587U1QWtuar0dCeVwb3pz3R7wIRLDNGTMboMtieqJv+jp5mZDP4/S
U9Tb3tZiZdBMSLZIBvB6E5rYodh4Tb11OirJimoGTqyPsb+oqXsIM9pN991OUyoPNKmoWay6Lj6y
gmuiwZKieldsqqHEtbVznJMc8geRuz0tDWMXddOLHRanCqmgVWead243p1vp6Qwj5eoli7q7oZfP
tELTlavp/xsQeDaVUPWxmGschx3/e60qQWJugg9P3PKpK3vv5NvJQzu7Rz8MrF1XWSG2YWJadfZ8
L/WsobH25anukRjPJiDvhfjct5ggDXiboZVFp80203uHFfU8RMnyGOeyHifHicboyqdAa0VBs86z
MN2MfniTIm7o4U9rNQgfRW3Urnh9Dn0EKxwL4V3ZOV8aX3zpekymanqK217HYlUn7Ysqu++B2eLa
ENBKcZ1tb6uYfWzdRd2gd2XW0ArKzO84SuYHA82sle3Rn/PSyCN0kNvenwG9ZtlV3fYb1Q3usfSS
z0ZJMyLNJKFie1Mbg7W3Qfzv5qZ68ENByu08tK5X36oRA7w6HN3rurSBzraUt5Exbldcn9bJx+rW
G1S5oQcdndo+tnezqMpDkBK20z6nmB6ShHpuma9r5b+IIGluCp0656iNrxpUMrdeoQ4iHG8Tm21o
Lg9NSIJRJ+k2L5stnct41adWTQWIDm4qk1uci4BzNqZcJd5UrIc4TncdDftthMnQOvUR8qJVHh8z
n6K16SJrYZAWrMKsv3Yy+7Gfe3c7OsN9ZYEYMT3zpWkSmL1K2/yrjI5xL79aI2WMMkdHGzD6JIvs
bCobgL8VZGthk6h4k0V2g71WQRWXxG6htiTUPa2X3tJjlt+VSgvrxyx1WG3Ciu79CiZd2R+tssMw
fhxnd1rpqsmQIrUtUa+F06fIm/qGENeVriNDU6qo6ETVyjCSndMEQ72hjl5/TTTy1ixbM3+KKNWN
9w2lJL2KKUYOe/44OOeW/LPcZj6eWXe872F9Wxvl9M+cjn69pdWuqdfn0NAPCNzWENpC+NlyNdIq
Kde5qkpoKU5tiGvQHwSE7uRFnys9KOumxShGP0iaYkTT7Ps0vh6duOwe+joMCFyVrBJk0nynOBUq
QpAzoN1N8d4JOhc5dHza96Vr1vSa07lEXlRRe0UhEH+CehOGJSUtx7KbdpP4CdkCFmi9gCZet8No
vxbVMJunYBKzRVgz2gLtZJf9fhsDnmAfY2XkroThT5tBJHEPrc0P7kBT+DeoWX9D+v7Orx20uPve
XWduEe/btBlQ/LbBgiS6OjRhGCZsp059QQVW3xkpZi0oyLczWFKTt3RtFsI/AvR4mHvPecpV+qpq
b+cmEQVwEa5l3qEAmFp3/pC/WaikGCBwcuzFa/uexnl5Uoav/TW3YTe/2HHn+/+g2SeX8Xv3Kiia
50FjHzhU0c5Q4ffI7sQ+z7x9kNR7eOlrmvXXkxOLTZgIMMVJGS82Tyj0zzFVR0/uaF5ArOr5Y5G0
81HkqJ/WVQDsx2vHl2p2Dijml1dhK0neCHuvhnwC9xyM8ip3omjjLZNUOIVF6bve14ZVHpsxQCPS
0t8Kw7+JZJCTI1WnQRPjkR2NXHAzKpCpRNDSUNyjrtQLRY8TMrSeeA4bj/t4lO45w41zQ/VyAsqQ
AP7ua/vTNHbgFIf5k27Tt5KgY9OO9R4ZgfDg6SpZqxYh+nh2kk+FDt7k5CfHruxuSq9O92U/PEVj
PF71VL7uq8pfaPVevUti80vRFtE6jhpeGcugHl1D9dslJGjFCnHV8qvnk9AG87yzR/rkY9QcwzYa
twXYNZKqikZENZ1o2lkHlBy6TTBJvbUFSr2ZylyiBO+1ixIy5aIZ75UI3ZXr5GrtyiChfBwCOsW7
8Ox79YNd+PoJyb8UQZ3ZvQfTFxyGSqHyl2TV93BAhnGIkZ8PKmekN9OIQ9OD8arrhlwioVMb1VJh
hkeTgnfWABFZFUdOO3VX37+KAdO8VTQOKO7PSDsMw3zry8lcF2ngoHFqyNUQpp9Tl/yziXnaSpk8
ohM8rnN/9Le0YR/nMc/PQRrS1g0qosFFGWjj5Mn4gqlZTjADRupEw7ubQFow9yvKomjZoosxfwUe
Jr9liAOV921Aciip6otdkYkRtMBUJs2uNSPz5CS5/jb3AfVAbA8r59rO8hmcfWZ/SmMR02Es9TPI
NucK0CMKLxYNzm6uT/NyZaHCEqZn29cF7bDiOgMuuK5Mai460PjLL8GNaIz5QMyRvCSpjsA8RcNJ
NuF44gIjsPZDdCNrzT7YFmGN52vdCaKuphg07GIUb5KV1Xaj/0bSV0DM6JxgiwppcV0jwFja1XAa
VWk/GI7bnPwul/hDGe5dkI8w3lwnwTMpKh4iXXyXtZJnDnGBZlJm3Jdpfi89Xx/r2rAfaYssZh0/
nDpZhH6Ta7d3uApn277Xnej6TSxCYzO7KgnBAEVze+W76ouVlc90HrvNFMPDqkzjmISkyDJGlRVF
07U9UZviHT74lWX8KCowBmXgrZup3Ccokq7Hah6O3BA7xwHU43NItti9TR2bPLU3wgkFL7ObnpVn
PvYBvT0zE3s6X3ol7eFK2608SsuADoJezrqPh93sp8z9MDTxHeJ/PeF8QT+yjTwIgLnaOAAEnqVu
vRvl5l5DYti0+DnWEEN92aIpmuKXG8n6eU7SF8vHFHPoqjcSoPYBCB4oh3J4jLh2Z3BX4/gDg7En
CkTxrqPfQqf+QeXQ/MI6wPi2G54IQRPsGbknqg5H2bTTn+YgDyjPZsMpbEyWRrT0xAe3WLKLoR5Q
OFxNY9Am18pxHIjOg/dspa59zgYn2wFkiPdjILcJOKApyGd8Rf0VY1Pf8hOEbYvOLbc5+Nr22ouq
wt5JYXzrTN/dUifyj3KMzRu/m2xOHTssFOBUhtoHmmYpc9UkjnuwQAcgM99O7VrMqbiZy/ZL6lTD
GUWRdJ8lzbTNOmVf0YxsbqyxsjHXKN4K9uNGd3F6VdXAVld5oX64UQxSqNoOLS4WlM0nyUkLqscB
H9ZdSdPikFf9tWd4GxH00SG3AHRY7SwIxvHxKC10sulxNsQ/AdAMt9xVNBoakD+03k9BJw4dLTk5
tfB4m0VaFkREk4jHQLU3Xq6vcwnudU5RvNW5AmBr106KkbnXbdUcaNj6mPBOTRKtHJBKm7qo6Kaq
QWzcKCxXVeyHh6a29aGj8Mb3AvyKg+klF225zryIcj6zhCo7HjpJAg9iTB6MBiePNp3ob0EZD5wx
XLUDOqKDcO7KvE+vssKhp0XHPA7z5gqL4WIHGPRAq27cRIKQvCwpVFop7pI69T9nkZlQQTG+W2J6
nHUn1y3l921a99fDkBg7o8eVEpV20kPHt38sxecjjss/RNIuPGscOrcpoQK+J/N8LJisc4hWBBnI
T/D3fwR5//9dmsn+KyB+HcXZj1/h8Mt//m84vOv+yxYLfxW0O+TRfyPhEYj8F3RS8BDWYkwmHP6H
/0bCCwD0P/kZaJ+40BYWLUma7G30v/8XN/i/fuo7mgKY7E+x0/93lZXF4Y7aKtQIAPEecpE/qSK/
wODBQVmJIcb5SkROQ/XFL11kjms/C59lkZfiOVJJ+e0XqsDd/wHZ/6pudEE4dc1FoA15GASZYL2j
QMOX/4q9j0dH5aHK/JO3ulWrh0/XN4+Q4/4+yO/8zj/HuKCbBFNva9dJ/VO6ev0C+Qs+z39GLPlz
iAsazeTqvKJS5J+a7f3r+eku2dzN6894HHzwKeJ3nZo/B7rgqpJNZZMzMdDVwsF8ijZ8DO3DD6ji
Fyq1fwxzSQcNZYQQfsmypCGKduXeyztYOdESLK88Wa9DK98E/iHwHgU622aOtPnorENQsYhirSz7
lOYB9axu8z9aSeeCxWVP/z3N8+72Nljvb8A5/Q+HkL9vyIoKfB9mfHm+kASf2tUN3rMfTO9CE/+V
cCK8Ra4Q+z8UH3AJvWSyY51MFBt47b70sHkyKB9s3NiyMMg2vLu/z9iyty+Hcilcop0kIJnZF4x1
bYQSdFDV7g0kuJ6U458KAs8DcN70NIB0W4FIMj/YpMuZ/XVMtEQtE1FCh2gRQZqfXLxfLpKUVHvG
TxKLh0aAQjWhbThQa5aKbXHiHY73f//GC+EH7isGFBIranBhuNQsN+uvlwjl6AotGsmAOcQaWdsu
CJ7aXYMXwOReD9UmTatw3yZgaqO28q4cp9aHRgz0WAJVkQG3w1etzVqvW4ExFkh4f5PF8UhNNh7n
jTGGvOduTkTh5MHZC+n4dnlcHlSt/b0eeVrjpveOgAryKwNEEi0k1OWsrqp2jmzolXpmtKX6BGrG
y7Ot7vMPZeIu5xxDapuYdBH3kL4ZXNxxZZvDYKeHs7OADO6CLANKWeK+8feZXphQv62sA2zXgmnh
IjANYPbymjOozKTmXO0wb5frwQlxPzK6+oNRLo+HDISJFROiO8hDYmJ9ccpJo8jOp9zetW1Qv2i/
ME6kuMNjh4fTB0zEd4YCzQ6DiFeZZ/bShEymYe5F1Ih3k/IK6EdG+ozLRrf1Z7t7+PvcvTfUIq7o
2IHD8+8s3MRfTgUsCr+MLXMpNypn61Ea2ghaPrtIRsEH98sfy4QkP+83vlYsF2itiwkkk5p1CKJq
F3gUX2dfD5s2Mz7ijl5eLehFBrgdEpJY7DyO+u8fFDYdDMch6A5eKOQ/hRYzqWpmAzQJ6ZJsZ6gM
j0HTB/8W//y/ahb9zh5lm4PqtRF3dXAINm3Luvg6xIrMqrX7cK8UeS4At6x+zZx0SHeFibhJ63j1
55hYCzqDaIAJ/X0ZLy83LhtU223cWWwLwq55cdCwIo90b2MbK1J4GutZlcI5jGgzQjKqaQ3KPlDi
gwv1cqZtrtLlyBEB4j0WXNqw+vkIaLcwXOA6ZXzg1lWv2gWRR4gPE8+fS2gKZfvB0bjcRLZjCx4N
/uFi4UheLK+ThzPG7355yItJUUVxyjOw+vj89+m8PBU/RwmIYi3pYi/mXpwK4QqKBykdrqpt8iuE
MErIBLD4qNQZ/+GpYChp8kYwmYIX+DJ4UL0jphHSyMGtgUkOnjBW3jx/5FPxzgdJqK5cxaTRnulf
7M6kBEsNIUkfhkKWBEnNnMU7FdiR3FDNcD/yp/9zON50KNQI4tjkDf6yir/cKh2gtzHFpOYwmAAX
S8eKrnwrj7GKHrIPbKn/3BAecq+kIRw910WK9PehoGu0ZeS408EMw/rGCcGVUZYfPwil3xsFOzZ0
ymH+mhgl/D6KgWCK8vJmOgjq8Lt2iOuDURXf/r7r3hkESAjPRWC5NsnOcsh/mbUGvEUeGMlw0KWY
t8lQUlRO4qj75+/D/HFXMFv42KG5RXhCbncxY6U/UhAR2XAw2JO3XleF15JWwllP/kzNa5y+/328
i0SHXQDzhdUxoUpCn/YvD5OTadVN5YhxkK0wI26NrbDAgiR5Xm2qYEg3rW7lFvoBEh9WXH6wdO/s
RbwOPChNC9FbmMvff5nVlPvSi2QPOsFBtj3UsUG5HwLDii55//z3T31nBRfDRo4YVyLWHJd50GTm
GGGI4aCgT2AilVHvC5QZfyQD+N43WcQgEHwWseOfKoG/fBNtXytJrGA6jJONV1BreM3BRy9B7EsG
K49//6rLdNgmimP2fAskKmrm2JX+PoUNYMrYszLj0KvB8neQWCr/zjRU+QIa3riZ5yJvPid54D8N
oe8/FHVp+duKjj7ObF0WJB/czgvN/reAj0+WsPik6aIvzpouy/DL56vRTexkMM2DYh566rhjH+xp
IYIpRsLPrjdVOznNNpYEveD4iOV2aeT2cGQTCWmWMn0LhAa61rjC9DdB1ghA2YtQ8XQnYfclm7/P
3x8HgJ/rLe4uruCV/mP6RtdLutyap0PiCe+tCA0TDJ/sWqAB0rkapEpo7/nNufMG9MLMafjA4P2P
h3oZH88gdgyr514mdnhaacfOq+kwLSREWWAtKIY+3lt5Xr+GvR1fA4yOP9g0f2xRBqVyY+ElYuIZ
F1zsmbmb21EWxnSI46T/kgY91lIqbcoQ3+eimT94Rd8dbbHSJfxzBeq+v+8IPaRj3bvOhM1Y3B+9
xGvilWoqwIyRND/Yfu9Np2+RBhAcQLW+jHs49uFAe2c6ZK0B7YeUi2t6irtDUMZ4Tnly3I6ep+wP
wq0LRVUizGVGeR14v5GuwH3g92+MhBXNMGOhKJZwQyv067u9bK3wDtbJYK9hGOEIRSFZe+knUw36
1h7drSqsFCHcGsD+2MdnQdqS0TNS7UeOxu+dScJA/PrQcUQY+WK9DSw0ssGEJL2wOtZR0UxPlOCN
AXjnwi8ws48yl/eWAZ1nj7Kxw1JcmuSGHrQwc8jNg5O5Gb2iIoDP0JTP2q7UtqsRRC8H1/hAJ/Td
QbkIA1OA2iXe+H0NzMzq8RyU86HCjhgHPcAWoJVk9SjjOnqILJPmTwInw/tg8d/Z3xQvLOyZiPEp
0l4IoY0VGEhwTOYhHgJYbymQGGOb4SP65rK4n/5+X73zkShFEOi4NlYVWHX//pHGGNDr87wJSQPT
YBe1WbZyYre7ofVYbPkdHcCjrvlPA7nlHSNilESMIsBZ4/dR3d4qM6t2Z1j2NByws4DvtjaHxFPb
v3/eH4/0z4G4jZeJ9HlCfx/IjyLLorkK8yWhKU1ClR4wVfxIGPK9UehUB3yU5Mm8LCGb8I1G+jAC
z+a67DdOOBTmRnhO/qEQ47Icv5Y/lgDAk5TT0BxZBG0uTl7hZoERpiA0q9o0wdTWU1dtNNS5eW2p
ZfoQOMmfMPy1fYQQWkwsdS0bTP+i2oOQPGSmtzI1JJZD7MdO/cHOfW8eiNA9j6uZgpi73Bu/vNWg
WQod51ockszXAfwKdFd2rh3B1//7sr53RH4d6GJZyVUhBVkM5EBbUeDMKgNZsLHKHkRdATP7+2h/
pPtcccBdaOv6pG2Ut37/rKrCbWpI6doik+XBuIFr6Cb0eZtxzCFNNd5tjA71JsgtK/5g6HfCCdgE
NG3hG2B0c/kOTNg8A8bmLpjyoHhy/Lk116BTxgfeBSD2WRuY18oIQV4EDpq4faaTD37BO2tKese3
o69PnnKZqHiy7KrAbaCI50mGCJjZNAMMsAbFjL/P8jsDsbPJP8nFbd+5rBMX4J3TIm0RDIDcucky
DY5+avMPagrvPF1kKERIvK1oOl3qpzZWN7TBCNgeqIdL7T4fsLnthzj/zkUUpYBlQ/v17x/2zmYF
8gKOjpNh00Bb/v7LqZBpGWnI4N6hpHe+qRVuHzhXmidSwPCD/Oedr8MKbjFvW2JmKpi/D0Vk5COp
I7DCztv2C5asxZ2Fmmq/CaocVaQaFFD3Qex32Q9aQpWApEFiS4geFuZEv4/plDUKDkLZh1zOlbdD
0UJi4Vvl6V0toupqHgr9oCrV/WO3MBNA9MXinrayW27+Ps3iQkH0Z9BENk25kTgBMdPLZJcivJMD
bXYPfdthDQ4rsK138OiqewMkoosvdG0Ve9/RLSj+LqjxUh2l871VVmDuZNq62Kn3Re9s3dhPXxIV
VeWm4QUpj9C0sX1oMd/2oUxY7UtRYNi6juNQxhvV28ivm8WMIy7ook/CiPMbFNeb6tWa09oC2CnG
29z1BlRyGguOR09hy93D3Av1zsgSC7kPaYAeidKq9dezXdtQ5/rJAzPr5+Ktrvv2HwLQqryOpAO2
JBtk+lJBmzbYwK2HalbWlA9OB8h4lTSGOa90A2R2W8rW/t4H/gASyQxb+DGFYEqGyQheuwDi1dqx
x7TepE5v+LuRkzGsjR5fsnWe/hdn59Ujp9Ku7T+0kYACCk479wR7xvY4nSBHcioyv/678Lulz82w
u+VXax2tJU11FRWecAfhv6U/1BXvYix7fIx14SZvcAwubGxdwWBuLJJAY5NVrunvkZUevhooXzdv
46hVj10PeH0Dz0d9jUsCdBAKhvatRlnFPSMW0COm69njxwYRog9lk8PbFqDUP4go1n6NoPt+uHVj
Vce6E/2zA2Xa5GPGJVB43/TGnZ+Q2RGGD7Z4hkOsgl2H1fGzinRtBH7QeE9NXRrGxkDo6gea5oPc
dLFfvml0v8MduSu6l6Jtbf+t0wa8HrYT69U+Ra/sTQtUBHge9axhq0SvqX1v59nXHuK5OIraTV+G
3jYSvI379qeld2MAlyiAioOqS2ig66HbP9zAQLNYVGWe34dZo+dbOQ0VEpVFQkvEsVoTXG3LDzrU
WeBWhygnK33Wpx6kWJZXIDidDjffrZsKHcxfFo/dtjH13kRMooOtGWSheQIkWejHwfQKf1uYWS12
QdXrszFPIn4U8M68TWIYvdwmUnXZnYuDzrcha4cfhJDTbIIOyyU3TJQgbLNS4qCAy3wPXL34bokm
Mw6FalMQSL6u5TjrutpnLdAdsOx1qp5LwgiiiFbnZ7DP8MDVGxS3kWnoYbvpCM/sYIBm1j7gkfz9
P+hb9EMd44rM1p3/9Ej1cxOMEVj06zfAyjs9C/bZhiQTBYM6//+/LtpYlF6l+bV1snoBS0XpaZXs
k2EIP6tg6LGpttFXAqEZENMi8HUr9V95wDybB9Ki3gZYcdleyYTm571emqeGa/KNomOxy9I0vHHN
zdfpIgIk653nR3pIG2cxyWFsG1GIzDyZtdYB9iM+4OV39Rb7E4wEc2wfRCq/h3Ksi9/X13ftdeF5
pi+G4sX8il6ur9UWwRwqmCc4fRUyypGNAb3Qp3d26crjgKzT9fFeT3WWS5195fDSBZuxGM+H5AYK
vbdPk581CTBUDQSWV/UlCkLJBHVAq+1pOISTRvh7fejXW0la1FBwtKOs8bqfS9PJgHM4xOdyDGIP
O3IpvgdRooOb03u32mSFzNt9i21SvzHD0LuVe66U4Sjc0qqbkxZys2XiAkISXRsnzs4OttMBmj/I
EGzzCJ05qLnE2fuGlA6ugxbV4kQfoNQOHdIWIKdrvXmxdMiKN5bkdRhDK4+aFmgBQmC2weXXT7So
AuGPfESlavrQXq28+7E27LtORe6368v/eqcxFmfZo80mPVKdy7FKGI95gZzJOXcFRgqIVuxdw2xx
3O69g+124Y25vd5p5CxABlhyKteWFJfjdXAw3Ajlg5MbxckRRJALPHnKHkU8GkeYhMZm1EV94ySv
LOhcIIQywByBYywGFfoANgMD+RM3d/qGh7yGLeuAoGx1/cb8Xl9NUuKzTqPGcfTXjRMVhI5soEOc
Crs0D5rVJncNEPvDP381SXPG+4+7MNvvchUNfyJZKFtAOTpoQCjE2vs67Lt91Os9p9QIb1QRFn4M
c8BHJE8/jd4gR4Vq/OWAMfJ5/UDWRm3YLFJKXy7XH/UMUd0PfSWeiyqHudPDWcigH0JVOMKQCN/W
vZJPkWahoukijRdsYl9pH/xR1gFcYpGlj7Fp5aBRESxrj3VpN8+x3nT+G5mP1pfGH72XKSAUurF8
K/sBIADZHq07XJOX3exoNAkt7cY/4YYzIB9j4De2Fx4baDMGNtTB619rdbgZ4sCjhU3vMhPSanyE
JpA/p7Jq3RGiZp7hdSAq9QGweaH9cxoJHGduSBqmYc736uWnqpDA0iSEj1OTQWvOgs750jqZuoE1
WtnnjIKJ3OyQKnmrLkfxFCOk6eifCkcDOq8lIm5f9MEx3BsDrbwPLmBruqu8E/OFeDlQIq2ucqzS
P00yQpeNcNkk+oPppuo2s9H/cfo9fI/wIQIOe6sosPbl5nIA6SvbXp/xmH/HOSn1Yq2rTf+ka030
gYioMT8nschfTA2A8Id/3yaUBknyyGEBjC2KH0HtBr03dNpJU4226arYi+G8Vvq5M7xbjm4r1z4b
n/ouwAqijFewmwEBXwu9ulOQIuSWdk0DHd7sD40av0NG7W7ciiu3Ps0KcJ9U0mj4LtvJKHo2g5cZ
2onWePjW1Cu1cyYE/+okhcZedtpZQai8sXPmj3MZv4FToaTP8045BxeXy4/XdGEz8HZraKtkjo6u
hx6iC1sZtb1vHexrdw4iwx5aiXn/TTN9FzvberT+ubQtKbSA/mPW1JaWZcQkH5zMRqTjROEyM07o
wgEM6wIb/VA0h0Z9N3lBUKPpisLx9e20dkIlOOP/VJPAzlxOn6MYdm2daae0mpz7DHWCbUA6e2N+
a6O4nE36X4SrlEwvR6lx/rWVW/BlkzGUm54+HBpyrVfLGwOt7VgMjQjQaH3ToFhMx+k8K7H9kOlI
qkmx15RbZCl+WgE1VxVkt8C3ayefYzE7UHLIX8UpjRfFaSlcD0RMjTw0eqC0nxrUteLuvzgc9NDn
3iuwNLbK4sJ2bXCoZpuiDJw0wMNaN26f9TCzQDJmUHo2uVUyvbjyvBvP4MqScp+iu07siyXBq0ug
YOs3E3NsESc+UZaFR2xMzgsCn9RDkNbYX9+RK2vKWvLeSnoEs9Hw5V6xU4rqczJ5Sg0bnpAPAWoM
Xcxux7r+90eQJgvXqA7CniLn4uzTys8F0n/eqYzt6E1q5uFd63Tx8d8nRAhGdAR0kb2/mFAANKAv
iORPAYID924dN3uY3MEvL7Dz3fWhFtaIfyIw3gZc42Z9fawKFzMy01IZfRp7p9ir0UylvnJAaxgO
i9IduJ8+/N+08ZFhDVpQeqiFb0rHcz8pMQVHxLHdG/XPlWfZI1fkQptP/ysYbkphI1PD/P6jKEWj
0C3KY4EQLioCaONGWoBxmHKI+HjQqhtrsbaPUEzlUM7n5VWrOAI+JtuMsem1QFbrnQE4lJtboHId
bRi6G3tpdThyVK4dLvBXyXgk4BbmwiZa1LzyHDqDcHdsif6pL0c42te/89qZtF1ScI/bgIMy/5i/
Kitws7wefQWPcAcotTEMqMkIU2x8wBcQ43TvxngrRWUiUzqDgJRN/lnGwo7W9ZCTGu9Up1OD71Jj
opaA7oaF6qWvK+3gFH4Q31Pmr5NjFtQdTPZcRBX1UIQHbxyoP8n24s3mp1CLwHWNRHF5RcS9VVux
a0HAinuk/DyKMBXS3FkRvlWFotwapjGqPf6kIdGopUly30EH/YWoXPsZQegC3YI2RaDTHdCJ5F0w
suyoN628Gymr95vWR7Fw/+9fbI4u/pTm587k5RfL/SgY9Cn0TxCh1S/E6aIvepIUX8DLpeMujzs0
rK6P+PrskYrRKScq9khpl1eB5JzbIfxxQAFTXx0tONVffFRY9R3oirTZ1wjPJjtAOdb7qUZU7MaW
ef3ku7qgRcbToc957uK9au068SY/cYmrhPK2Q4B+8CEZAPjdeJ/WB7IAOwKz4bJZDBSC/G2bwJWn
KghctEvT/Nw21i2H+NfHm+nwSgBYo9jCnrv8fnUaKPTQakZJwvRgTJ21y1QeHsAlDje29+qESIEg
PwFHBPh4OVQ4Fm0ITlmeUh8QjQc/4FSa3S2bodUJEUZQOKSqQ1R2OQogW32qR0eeQqnQiPeMaqs6
HRFrTf17lMTakUpTjMRW5RUA1hSBHWFhQqmfq2KLTcG4L9H1205jcct2eXVWLkiY2RgdRPfiM+UZ
ATbkVnmawuGTAVgIIHZfQ9cv+xtP2+sreEZYSR0yC/APAs7L9YtsUIaTM0iAXUVzjozcPehZ0m8H
LzfhOon/Nbf/PzHuK+MBIgbMCQwQONmytoKirpmDLnJPOeITd4WObmmVYgGcC3ykDae/deWvjUe0
yaFyTf5d8iDyJA8JHJB4pO2lP7W0up/J2/Cx8LPO/qH7RWzeyMRWvh0cCMCbAPYosP6xF//rUQv6
RiWtVrqnUGvHTVT0SOqw9rsRUb4bd+PaUHw4ggNCTeMVnEs2RQN+TGAInk/uXWg39Y4W0LDLrby7
MdTKaaZqyEGeQ6A5BLzcJ4lXCafh0TmJjipto2qkdJCq2V6/7Ne+1l+j/Hm//1o7AaW3bMbaPXE0
AF8iDU7Pb+w+jDhcnIbMcfb/xXjA8x2uDwq1S3BAT/g20s3lWxUTciR54T2PzoDl21DkB8uK9X+v
sbiUV+B3eGwMykmLS1FzO0mNr3BPEhHmvayRZXEA5NHlGm6xSeYvchldUASG+zq30akCe4uhWjuu
CQhy1lLpUKrxstglFjsyySYk7PD4PpWYf2wqmAqoBSjz5/WlXYnhGR94AlUQwHX0Wy53TFNMSSgc
1raXMfzyCH39XyjTtVjRRK5EMMp06uJprBLVH13scCoCIFG/zxyzvispkdFt7sM4u7GPV8IJ7gIQ
nvBcwFQtY65cjXGrBiGpO9kjuj5OYTzGypff2raq+y1tZw9tZtG1v43KpgV8fVHWThFdLogulNhg
Es4H+q/9nc3Q6Moj4HWUNuujIUoNjVg7Xx9l7VpgcwlwY1Aj+QOXo4SBtIZIo+0gk2p8o1Cc3cfd
6O7cofxxfaSVgBo6CHE0KRpQFPKFy6Ea/tNEgcc9AXno3vY5YI2tQZ/D2Q556nzBgC9GBgC11rOu
k2x7Rk+3t9FuNZFW1hWKpIvJLFf8DJK+/BktkpoQbEbvlHshItRJ2W26Mf9naD6+epj7CbpVHujC
5c2uMFoxe2UguZ/Hkf+nOgIKe3Sb9EbQOa/a4ujOwHQoFnQZ5nLT5XTQrZ9xFdgnQTIo/F2KznyF
nL/CBS31negOGcXqURgN3jTXv+fK/WuS3TM7eJyvOx+jovOeFyn7M02Mh4bVxr8mDB6tQKFXjEP0
jRhxdf/MeEOgfawqfefLmcrCJEZMDKoklui+JK5fPjp16NIjoXcQ9v6wtyNiVOiu3rFO4uzQG82t
zbM2adoH7B/kASxzWT4ZrGaa6oguVotyxhcUEWvv6MgsxhwmF5bY8x8Qubu+0CtHlBAcuQQa7ryr
y4eHskcvMo+Hzm1ku1UTomii8MpDrMZbXtRrQzEWpZv5GiZKvlxiYaPn19ohbxxAhhe8BKxfNZez
vQkzO6hu7NyV6xWs6v8fbD6of11wut4PuT2SxThtqFtb/D+TL+2EwdEAfAzJJ8RynwB7uHJTgBAe
TtdXde0aIN2YG/v4LunL28ic5b28UXNPmtkXbyIr6R9gCpg3Qua1BSWHmi8acy7KzP//7zkmxBNl
O3K9jrbaWwLPFjx6rH1Ylf6N5VybEJVSWsgARV+zZqwwmCY9Jery2xhfDNTFdm4uiv9iFCCYc3Y9
N3JfgQKaGI4dImSnMM3C45RkxW6KqnJ//eOsUG7wtqQtSFisz6D7xUakgD2Uk5M5p6JKS7h2Rv1u
FJqH+LFFTc9KUKXzx/BYIt6zq9Hf3qCsjYKw19O0tGZ1Ja3HmEpW6k0WI+nrT7F948sufyIqHTPt
gPgWFbwZK794RxTqdqPnYzCStw3elqaXZmfhd773G3PHwvjhTRFCM92I9lwDmCM64YQ0okZt15q2
VzioPOE/6X40p9z+bfVFn+0G2TnItIL5unF1LsK7Pz9VWrx5Mx/NpFV9uQs9BDOQuFT+OXMmt9qW
GItgGEYxBEVUeHTOpokiU25tbxrUqXSQIXoxotpy/23v/Odn0H415hyELbQIAPJIT2y09ehpwSXb
9qaTPll5U97gyyyu6P8dhdI93EabvHdx5JoE48MIm6LzWOJAsrM1L3w3BLArtsVYKPMQNPGtBuXK
kMCEeJLANUA3l4s3OEgxOUuwFTujSuWqndJK51hn3ejtJXfoexIS+XL9gMyT+OvVnyfp6KQEuk6J
kit08UVrw2+Dog78s2rbpwrp432DqedmwH7nxj3pLa7peShJcEgBj9ee/vniKNqIRiTR2GhncA7a
I8Y4IO/Qw590pOWG4TsbbjI2tRmb5sYqczxq0PGPvqP2G+c7TInUN+ELgfuEqLxfvmOO+OBpjvEI
Vx3RQiEGTGuMiprkZOhDiR6whmmbwgXIvkO/j7MrKXzav4xaL6BXBYAlNrpfBjQw7EG9axFzijYm
piglupBm+WJHNboUxGVhto0r5Hr3XVchjTz4bYNRU9eLvTlo1ofOmCBmqtLLn7RYE2dEKyjyOo1m
ee9mAaL7nPK6sbM6C4l2E4Pa5hlUS46BYBtnaDcaqZZuOquani2lVxolHi/xkL3ONYTkkxy7Fxcg
ZbjTEOKgxZoHydFrMjt9xkRQwCEsxgmRR9dDMEYXpWy2qNrr7RZ5u/ZtpTf4IuWFlA+AtvWXtnb0
9y0WpgoXJ617jFJMtjYTzpzOFufcCEFTz30vREh9F5IOdgvIiX50jRqt9WIapL+LColjTShNgVXm
BGhll08gQjdo5erDzkuKAGcK1gVpuGBUJSBdPyQHCIF8MY6PfLJourjdtRrOVKA2kYkHuFykIFdN
YCgbmZT5F7BquBvClIw/Xt/sixCXHTjH0lRlCHD/gMovr69ONTYVNMs+62OI7b1mRp9TpScUnzqf
n2EPhzESt1LiZbj5n1HBUOrUZqh6LUn5IZnHiESKcx7pEMqNsip86Cpr1lEMqk7pG0eo4FeqRFBP
2EO7fBIzxLzgHvOApL6xBK/PO0vw149ZxErkpnwcTaKnhyDxDtlpd184lbkfdNff/fNqCxIK6hwQ
HBHLmS+7v0IWSVt+UL1pnQ1uzm3kQhNo7SIE1oc96WHioDyCordvPFErE0RSxUC5kXR7fnMuR00b
OL9t1gnc+Ebv6Dt6taMmUGy7Pvh8fX4rI8GOFQBX54fbsef77q/5RUBjZ46ocW6DKoW6a8fvZsHL
+4rA98ZQ84++uKUlSTrNctMGT+XwPlwOhVN2VHZm4J1LU3s3sax35LQfvDqibjCJ4NajsDYc8Syb
Yeb/0hK9HM7IscdFsco7x4GPzF/Y4Irda8bWi31EJ7PJ3v7jSjI9JHCAy8z6KjR6LsfrK4VrvT55
Z8OX2cuMZ0YXSyuMz2U+aerGYK9imHkwIkEQVbxG1vJZt1pKByR+7hnmWOSfctO37G2a4xdaURxq
qaxXA5L9mVehTRuG6du6nfJ/g1oAV5kFf6jnC9BxPLyL7zmZsYWBh5Rn/KDHx2C0ZHrsasOs9rDB
8ntkBYYP15d4ycL9M6QNbg01IJNdKxZrbHF7Z0lReucQv5n6BEgnnXZCIJS6m3QpO9wvIITkRmSb
m9ajHbszgAn+rHMcOUkXC/s+dJPgpYxCkPH4YSX1BseeJv/X0I6VmYGic8uDzoBYHF/NnXh+NOWd
KxnmH8xiSH/JDmn966vx6ujOowC4NB1aX4DBFgGkZ8K4RefUO6NMOXwts9HZSH/EDRM3rvLl+liL
dOrPwkv0tDxUdkDyLQ8TlrS0nAEin4FLDXti4vY+KqNbHcu1GblAF6h8ogjLn7s8QkR3OBmMLrs6
7tHabKfsmBVTicVfcatevnaAZuUlAL9gjMkFLody+hojXWQXzphPzQYfdic+43mVP0Mp9z9hyhwi
0irp+eGLO8AidOKCusr1RV27oehRGTNgg0bSclFRAbFSUL8wcCasV7cQpSpscMsai77UzjUdt5rg
1rxXPiRoTE4tKYHFVby4FbHwNQjNTedMSuPugJhWJ5EG4fn6zP6QHhZ3PRnWXPOjRDULsV0ur6UM
V4txzjkHYxwgclxMda/2POnx+6xBe24fo1fmAu6t0El3cycs9xO4FfUEkGP0z1Nk498OclOzv6qw
tp5aHyOADUjngITXmJrxjQeSGG9bGRafmwKzvvupjSlwjZ4MfnYWigubRsuxpMU0ucajDQ8ny9ek
sW3hNEK1qQ2RnvHA8z82uYx/um2SvNeHDswGlCEqFKbVpva2V1X3FWvDWt8MVt//6BuruEVmXdn0
UK7xu6IziazGq03fd65M+sI7S1epo4EN0SHvBHDtJskP1z/Lq9ARoAjVCl75WajNW2ZmeTqGytFM
7zwSa28RCsHW0wrjnaFl09E2gY8N+ngL+PBHEGSxF2z6eRYCMLY3k8wv90KBo2lpGw2XdtNjUeUC
bN7OSlrvC4Sm7nAsRTMrj7rpcegq++1UJ9mjliXa28ZJsMLqPMzWGst0vnoKe4bT9RVZOQ6QM4F+
wQKlpLjcpzxc9hSX1AJM5IN/+Jo9PY/BUP036046AU8cqYBXwXMsatlEleudtcKczjEl1QJUPFop
D9KvRHuOtbr4UcWJcQvftnLLEYrMDwQJwaxfcbn0ykwVJhQdtq8hLgCdhy76hMDAFiJLvscPC84r
UpD7xgiGd2ke3oIsrg0/NyVZ4D8Qg/n//xVcTnUwJkGseQSXdnsuQUtutTjNTqlqy7sU+zP0yTN8
09rePJSpbd4gMK8NT1dj5n4RkqGIezn8aDhxalQREaCLP6tOIPPWFoXO0ksDQ7YasxYjxX0vreja
Sz27EaO9rolx3Oae1czOgai+DHiZ7+j6eeqfrYQkfSOHOn+K3TQ2dk07mU/DZGq0TmNV/YqnPmTj
JfJLZeMrj8Vabxw1gXnSqUlk+NX3MagF4RkFT+hHoR19/RSsXUEAc2ciAAbhxOeLhVKJxIaL0BUS
bfV1MGOZYfo2koej+t3vrg+2cuSolBoQe1BXfP3yygCwmgpIA8y+DLY2NJjfzqC3X66PsvK2kj/p
hEigyXnr5in/tfVwx0x1jXbxOQCkcfIAVb+ENKwPICA1fdtU8Y0C6Nqs6NgShhGYAiRdLGEiGlX2
KvTO6BL4R0ROo3iPQq7KbmSGy+bwHIkRWhL8U0OnH7uEAU/miOBmTOACcxhlvNQYHZcaRCu+ai6Q
hvfYQ3Xfa9PKsKJ17OabmUaWRj0WDyVcaqLyLpYlviLXV3tlA138KPNytaMgkuZQVO45bRWWAlHl
P5tRim+X7t8iAr6uRMwLQLeJlwzIPMHF5VgVnlOqKOEtD5bfHvswwpe7SDp0970SVRHNw98WqyuO
TLTFEIMiVZunt9p9qxOeUW2QneCK/ZGf/Wt7lVhjJVpZE+Hz3D5ajmbvelX4d+mEI9+/ry24B0qN
oJmIixd3eN5OarQzdlZhNcHvuunavV8PzUfsiD5cH2llD7NxZ6QgCPqZ7Xe5soZNJS1Ke2Jiu7b2
aHAX76Y6lDcEsVZOJmOQknsIs7wuD2PVl9P9IepFEnH6qIcN0sO0uZ8ilhrHbDx2vl+f1vyzF/EH
2QTXGvBL2ihL7eEmzhoZ6Ll7LuoO4wnZV9HXdJDx8Bl0JDYMVuGF3yaFRtKQtjxRyJNSk7z+G9Z2
7awXQm8YIBxEoUVAbMS1rCG/ob8fiv5rYJf+UakSN1K3E7DtfVIAMNqeyCcaEkrdW7mY7uB5oy11
/ZfMBZ3lasylJfpvLiXRZeIzwtiXVqvbZy+k/Bm0Ln6zdo+lrxGOu6xMm+exhQNiow1w4zleUmjn
q4vuImcWzIMJVXBxJ8tySrHZqjArk6Wc9tZQWwccy6jLmp0puofCt0psALUqwuVa+B/CRvofYk9O
b8Y6wYHs+kKsBMMeqTnpM5fIzKG+3O14C+choAD7bGaq3oQ+3we7n3jW3Xa8g1Fi5OVmavp2fdSV
M0bfE0i6iXwr+eXiNHOhDwItDuectc7Xaqqwgk3S8EZlZuV2AvFuzOS+udG6fM9JK1M9q5lagyjG
XaYPlb7Jx3b8PuHzU+2vz2h1MEDos+QigIvlfezHwZTm8Ug9Os6Kc+7V4q7MqwmZ097692idCjT4
epugin7P4pMpPXP81BnsM1UcZ2tnZXMYdfsWqmF1nxK06mQsLCOkl8udMeiZ6P0xts+TNSBY4Op5
NmxwpYrf+RU4u201GfFDG6GmtKVXG75pSxPvvBx/wnSb6xliE/++wsjDzxQGyqfElJe/x5NFXadj
wk41i/C+o7BUIKLZBclO71zs7K6PtrZDZwq0wcSd16VFapXWMLm1c9Zo720beknbDiHZf3/VSPDp
9CINShyyPH3WYLgdjjbOGd84XFuF3eNtW40HI5C3xMDWNqgLKRPoGvgCGHaXy9cS8NhlzlCuoCOT
ev1w9mJEhvxA3VJlXls7tiY3KPqgSDTPP+WvsCCMFLaWpuOcdalldx3j7VU1lDfWbuUxMeZsBeki
qiQ818sNQanE9Yq5BRRl3s8GHVJ/609N028w5Bux4Su8+icxkoOdbjal6L4UebITVk9R6/pmef2Y
80vg93J9Uhl81cSuAzrmbmTYZ1zXiscuSbqSS9QJoBXlMnvAe8e8lT+sDUlRyZhPwlxfWkzeqTFr
DggRz2aeBCcdHX41+90Nh6AY8GkV+KNdn+Pr/UN5wJghmTzfFGkWTzdF9C4TbiTPmoHHVZyp4EA9
yd7nCmzyfzEUBQnq6nPxeNldFoMu0j6xnXOKtcChyPT0vvfRh68wd7yRsMzLdBkHMCt6PkTTcIil
XITRRGA0msHEnUWpcEH2h+4wNt03nAqtfYJw3UaGrr+FXljc4Wdp3kLOrO1hOpngSGeHGyCli1XV
Y6GFgyjkebA9BQYiUO/1LjLu9c6vj0Zl9MdJKBR4Ej9Hnwev+v7NlOe3sApr35a7jmoYkJXXaWIX
K5h/ViDPOpDfA76P49YSI0ruJv366992pQ42y6jxdXlb2FB/mht/XQ5T0bsywkUQj1tkOrc17f8f
aRyOJC2u9iEFwYAjR+a9V2pwzsOQ45zaooD6MKV6f69cUR3bqIvf4dA+/L7+02CPvt4NbG+EyiAX
2HPefHlxQaZi6uC8z34SeN03wq/SesZPzNC2QhOyOliTg+KL9GlOP0xkIuamHrVxnLUoQ+MwhK2S
5Sa3K71+FyF6FjvPZanldflgJ5adPBHx19G+yvjzmw77RuxQgdj+NorBLX6NudMEh8rIRPSAPFNs
PuBljzelHZERbFobh/Q7s+iC2bxeL6YvYephUOfUFhbEmu2N8Z4KWBB/A/RT9btOjK1AkFjAo25c
oxFbr/QdC73fvvV/yzR0sKYBKTV0WzrZQfxYd72aJSc6TLY638FdM7GK9lvqhHFyaHrHa3bQbGsD
F3Qb9+YcA70GCpVDT6KWKhzfhrHZUbjXPES4ahVXd+0Y9TgyT3iebSIHR74NbEDzyY0KOiiqrqb4
DhNhAxtKEdXEnmUF8q50hu67sguMPSMTf+6djut1vVGRHz4h+le1d0lUodcQwOAy91h21eNdHXh9
/TFpkR9ydpLiuPw29coIDrlVS39fIpg67gc3QjNnU7rGlH4CnuGWD0MMX+W+j+2xOChszc3vfZEN
mHMOltNt88G0in2Ut4m1KVTUq2eQdCjXptM0flWVnVsofvnp+2YsU+27IbLiDVpaQt+1iPDY/bme
aqPE5dgJdFzpxqrVt5UlhodOGTwPVdfY32Vr2v6TgSdzfcjysvpkO1WX7EzsWewNumWgsLJSM3FL
snGr2ZllrnfHIfHNj0XphL8M0XpEXOYwPGSV6fVHrOSN7J1d+Nk3WhxYVlOtT8JNp4fG59E3tfpt
0owD8jxG3ogH+jzijd05U78VkxX/bG0nKD+GAUoVR+rN/UPjlkX2NPEkhPsosE2sWrtkrDeN7Qx3
WaZ1Pk6ORfdR8tp7O7Ti+neGb9v3up5oH72Rf7bWNI68wZGEJjmG/peCtM7e6MpPul3fjBO2f56R
SyyRIhlOW69Ni28Zvdxga1mleFIUObp7J9Mb7H1H5rgRWSvGbSmqCesF7pcX2efNt6Z2W2xAM0Th
djp4nfY+8RWOxagDifYUdW3+C8Y2bh/YiSbfM69Nqg3GmkgSl6Sjh6lxom+RPWsTIghnbxw9dRM2
eu+9RHWoG/S9EgOhrq4dnjWcg8ptHJdRvfEwyMbTrnJwK7HCIvQOGv2YnaeRhu8G36fHGnbSIMeL
svzcxFSCT4nISp8faUXwBkb/Z9O7RrUzjHJ4aYPRCXfgxt0nx9cyODjOTDV4HgwfeqeI/NY+0F0P
cLK1yrAhO2sN/ZOoq4inEiJnca+8XvO1rXIaiWl158zAvtAGaZVjy4r+h4UDw6avQ8+f3aNtIr9W
CO2dtLAQvqfe1rxkDX2+b+6YpNjZ160fPhoqNpyPQzziTdnlGaikIqybCNoVynz3QxIgySfxsVSP
sV3KYhtEjXdPp7yJ94HmjY+lpw/fu3iiBuZaMu62sVFhlRkmjf40SQ8/1E4BU+UmTa0fBi2QZOuj
7TncCbe2uiONyPphoBDgbFI9B1BTOMJJAH1KvXmK4gEkpd9VFR6wphGC+zY6kGcqzj/1URUVh95q
p/7YBdTmntqyTt9ohQ9UoPPLpNu3VJQCNl022jhOR8W7ssiND0E6smKVPVXv6yop+o9G2PrpPuB6
eTu1TSx36NDoX53Srd4KDRPBjagxYD3jeY4scUtZatxgqjbJjds08kkOVmSdeexk+2CUUxg82/3Y
fMbMh/MhAlc9Koe9fQh5DwCLYs+41Z0BK0zP7Kpx64h0cHa5zUH6hIQ1tomBAM52X0xG1M8291Hx
KdTqxjhaRqzeh+2YywPf1vXe8NiP7dYJne5t6RfBsAUT2PeYLEigaLWZyWYnIjUleMwb0t2k0Vhj
OF5h+buVRdpVhzQxneBQ5oTTPHFGm+6FGWfPBCRGcbAzU8XbKOhAf3X4Ev1okWk2NnlrpneQGixj
QyGPzTtmQNDkmBbvBpAv3w2tjX5JqcRTmiFztrH7PP4Z1ar/qSfSiXdlF9RIY2CTqu/6drTeUymP
QaYaE/rIGvvvEw9yjX9IW4xfYOL57ztnqO+LIR9/D64z0DVOx/alI+/mnsgR29wg31h96s0pTe+0
VJvUIc2M/EWKuvxS+kb0nlpyeGfgllDuq74xIlalc7/aCTXjDX83SnY5pOrfjktf4M7Xw644G21e
hLu+C/W3hasl1Tkf++jN1Lq9g2qKE2Bp2XlOuIUJEr6kVBQlSQm7Gol0PDfPDfDPeEff2xkfmsKx
P4VAgvCry1upYxRcDr97l46NA+HK37qxbB6VDiphYyusZrPUsQOsd/Fe34gGQNQnMTZ4bmNsKdh4
cqIUjIgrnwx44HNGv4UuZxMM01aDd/IDB6TJ2pNURMHBaqz6a4dTT/lpGNzsI73FXttoUTGgpGGH
3LQTDpry3I5leHYDHD+5N4T3te/G8odlt5a15yrK9C9jh9/0wVe+gW1zOOrWvkFp8o0pM/VFTG7G
I9+bzWOrKfMz9YRmNgev22EjOvIXzIz5e8fZ6d3ZVfUA7AVR06l072Q8tWLLzDpEURXGY7w9Xmpt
dKfIn/spGGxK3xmy/njE+mdCSfnZIdn7f5ydR5OdSLqGfxEReLOFY6tKJa+SekOo1Wo8JC4xv/4+
aBZXxSEOoY7pmcWoQ3lI+5nXZAEltvCTW6Y089ypbpt3hJBQi7w8EeiKwqCqDpOizD9KR6qWX/VW
Hx1g5ujkjo49GQ8j3JX04LjxpB1HBW3usy6tBme0zrEOSpXK+CnXnflDI6vaPKMrxR4H9jR+aXLw
lEHf6dAyYtfDgQOwLAl31gDNBYpkZemZeEE8j3WPHYPVOTy/Gb53n7so5is9cLUfClT8tQDVhDD1
x8koFPyjEGe1/ym7tm5e7oe9t6VQsCZLfQzgPu4y+irolZLTYMaZdsUozbxmStpjiqVmjeobEymQ
H6lh9NgabfqU9o5W7yRgG6mHC+xDI3FeEGrrJN4CSpjzomlXL/eWIC1K3lkVRrECkcGdgsHGUIAX
qfWiw0k3bJ3rcSFj5txxF4ctkUBEHIWSaNhepk7sibfcVkBIo1Ck8JDhorq8zmDx5I2qeKita4mw
7jHUSGOjoYje31+5jRoAtWvIgGjyLzIxq+QVa7teRQLcuoIhxmhZtXrxZeRO+miEQ3OyQzX6cX/A
rRkE2Er69j8e7ypbRcmxKobcA5BJXHnUZKc/DaUzBTradsH9oTZ2JXJMgHSgrdDnWsMlRjmgrAXf
gKun0urjjPYxxjlTWMKeV9ozpr24xBfdUPI2Ci3udoa/ndqlPbHsSCoDsGdWX1rgWFxGVQUgFM36
k6Mm4aOeg601PakeKPFPOzVd0t+N3NPmBCKsuTSd1vW5gjB/lq6uX00rVr6L0Q5DJPH5FUhTN0Ye
NE2vZkFXSiSVMFyE3pq1bftUh/g/+3Y5DMVxisyuuo4eHEZ+d+p+xzu9XeSfYgOD5EiVkABV3lSe
Csj6aCSr3vfJaOYkAH1SWYfcyaKIIFHvXsxIKuPLUNZ6FghEB79KNUP9mXg6A9g8C/sRGxWCNrUw
5/RkKgU+9nPTCeImGYYJyQAmR8dM97rwgb8lnB+Fudz0RPZac4gFnZnMd9vBfRuCO5k+4JPiJkdF
FthGopcfv2uEOpl/NZoxGj53KsJkBJRaFAgKfojoxjxw0SEXnlL4qpfo4dmOmoHkaGEFeYj+ZE0Q
lVhMPaeF1o8XoBZYlGOTMtJmqQvFDlS1C/uDibto8uCmqqKdKSOjZiiVyLJPiTdq5YEgqOy/pNKu
sWGDyNidIl1PxbO0tcR+gM1Qp58dixTfR5cqSx5RgYb25AhTJAHs/TA7ElNn9meTFP4t7qI8wand
GX0g+nSeg8jIAP3aLfgGaj6T+m4sXJm/Ac5tfZwtL62C2MM19ihjpFmOmhdV4jAizASonOaAeRGy
mr+P46x9CYei4SkuhIieFM1pS5/+Fm+PWVRFi0l3kTRncHz1u95boFvJDDuAOAmnIf7F0WiOuqOg
5+xQ7I59TNxnly5gJJRjh4pqFzgmUvS+XCjhQSm89r1iuAUvA+9Yd1LwDUXqN6sm41MpbBxX/MKz
h8VAtc/r5yJM6ubfdG7KF1tNbNIHy5zcx0RzoyfIXKjMkUtlfQByJ3yoIZAmR69UXOPUqnnVPhWD
3lqXSbFJXExFK754JaZZ0Dh0i3MACOBFDr39IMSow/CctPQx56KdHrrcQkVaJDhxnoci1eZDZ7v5
V1xL0VOY0S2JcaPJjI+9JbxvpDnpx9Gr9ceIRqQS9LFV5E/CBSWLOH2peJecVO9Nbk49QWk2O+kl
n702DNqMRsGpy1MChwIwcnXQrLIXPkdVHfyu1t3nLE45OHlZIvzY1lEpAlsW1XfTnDGmKerc+2Ei
nT1wbmZhHgm2VPqRUQQ9pTNibQ50iDDWIaPy86FXSzN7UnPddgJQbOGLWRRzEQDUS74SI8KJxyFw
/oQmkvevnGt1PtZRPn7K5lH0Zwys1e6I4Nzyd6Zjkp0y7Io+RHO3MDZUp6MQVFrls5B5XdH4tIx/
SAFm5c2Ek+XHoewX4lrpKeoxd5M6g8YzOc45dPuEcg8Oq+2pAqvxU8ltMcFwASjoS6NA+dfJremD
PeFVF8TUGHU0BOe+uHqibNCwLTwv6LR4rgJ1wqYsIIQvyscxAagWDJ6KUwgpF9Kcs9fDW4wVIzwm
mQg9X1XsOjuR0Rlkdy7wh3lW0IAf4p7uhhaOj70u+zSg8TAWvt4JWtpO1Q2fZNIglDx4evspxXhA
PwArsG1I52RfdJ7y3p/HvP6KUp6pn606Gg9hKoXp13RxsCqJWvWaNcYoj0WDw2uQTaCbrqMeOYmv
yTB9R85t/1XofdzsPBG3MQUUdZ3nFzmcRYRy9drn2qCqkhLfdV5KKLSC24Muoz0Xz422H8MA2OLR
o/ZOZ+p1DVRzSpKSOjWvIGP71B+stn3rlSm25102lD9xOijfTm1pnbNY0TTfs1Nh+0jj6Q8KTmjf
/jQKADyLW6uKPDCh6fqbXbikqUMN5OrRJnvyQvJTRdf7B+p+zntKfGkw517vu2aRne+PvBUAAJn7
hTjZ6Mx1ed3qTtsa17bR3fdjj/Jt2E7Fyezd8hnR3j0h2tt4Z4EJu0sbC6OyG0CCGbuDGERtXJdQ
D3JzVx3c2khOeVj9FXqF/ZUUqaBW2ew5F9/GdEgFENAtQHOoNusAXEklpESsxq52jlx5kVr9YdQz
l6qWOu0E4LchzqJKgAou9mFgt8xVpkFpI0tTKzKuwB3mQ1600ZuOy+xt1GrpKTNoeUrbsXciuY1j
A5J0UZ2hrr9IAr7ez9JGcL6fU/XaYeZ09frwhzWpe35OG7sFGgrTZ0HuQfRu1Y0TMq6SCWuC66h1
dh24/VD8jcBG96ZDoq4+tpga7TBaN5aN3QJ1h/+CIVpjWhO7by0vMjBNyLhBVStOHka0mE694hY7
iJXbHhkO4mhQwoyiDY0E7usZTJNCl5XVa1fFq2a8nWz9b+BR4RlOm/nQ4MESkN81x9zoyfJbU9np
GG3M7WIZiMIdYtDgK1bDJ3GWOzntmqvEh/TYSCC8mZ2GhKVzGvSD+R8OBLiUJQxnyIVn/vpzi4xO
GP4Y81XqjRqIOavONHfl1bJkvgMC+yXX87r9SNd40a+Ay7PoHqz2TWPZQ2n1tnpFfYSTrWKi+b2V
sER9bYibHx6GeVTn0FAWfpriyxqQ8o0dTNFGe+67OoPq6Kiy8hvktv44ueSnkVWi7rW02NfTYKIb
affEXleZJ9aHxjCmvzU5ptlhcIX5Q2gUTnZO6sb1wE0PLsriKlyQwq8nvkbhFym4DFIGaIurVNvx
MM0GEuCW6B/M2XSDHtrq/Wt+NSbEJMBwNJm5Fyg2knW8HjOUC1gixqjaS/U+UKsi97XDUS1j9TgC
Ddnpoa/bvTfDLZfVb81P3I+LRI0im9Bdat/DzjT+QVxDFqe+aqgcEsRnF3i61Ses/UzxQClDmkcv
nOs9I4fV9fHrhyyMR7rOCw1xrVlSmfpkC1vaF2VIu69erCWBpdfR2ww42PH+FK8u4F9DQWeCew/h
hvdlNcVoNcR26U4ORsyKEaStOh+iGJei+6Osbolfo9C5Bs3HUtLHX42C8dmQuAiDXOJ4cugtu/oB
Ku6IMGFVvqtNuQcu29g43PTuwgbj4r+RdAVFLogpQ/viyLl/DGXsHZu5UJ6ZgTEYLas8IdT7H6RY
FrI9Ylj0p1G1XImew3ILI1dhUKPLOfql0A/DoFgXvbeSnUt/Yz5xDVxA4yCuiDvXOzWeZUfhklVL
hBeAkEoOUlTROXbbLMB2t9s5iBsb8tV4q8Ofq7zRMk2dS2Qn1CMSXX8G8DWi6VWnO4H05lBAbhe4
I3O53vtidPIehyz7UggKjREmVW+HWhk+V/be7bI1ibxdi582vm7GjWKJQW8OK5boOlSAzcNkqI9N
63aP8+CmQUq8cr5/CFYv9XIIDMh8ACpdKH03uk8yKRa2RBddjcZx8qUxVn5OSw2eTVaBt6U74uXH
BZka+Qjz649dJtPr/Z+wcdoRIwRyCcyVYG+tpwnUXEUxx42uNNu0Ize3eSDdqHdO+ypa/vWhJp8K
yAwcMXHB63vUAs6f17URIQvUiSeDLusbm/ruG6ex7aco7CrvwAzRNHY6L/pw/wt/RYy/Pdr/GxxV
9SXyWsREllX/7RKnYh8VyljG1xiwfY12D05p6DcXgFT6dsAUTKupHAajQP/Nt2Qbhw9WLtEml0oh
qoMe9uYZcIs5n2yZN7Nf0+ABwq9QbjhYrmjgQGqLt5gzmPWe6d/WxPGgQxoGEsuGXK613357T+pq
CMvDygDhVbgRuuKcwj6O3+XJ3D14KvYibtaqR2cq3OP9eds6djwCxDqLFQvn7/XQoVOFuduNykUt
kGDx4P6cQ2QFDlk1DjubcOscYLjBkdMBAN+qgnHo1KKcE2R44sw715Mu5yBrgHX/ZYeG/hdFHu0b
ih94RiSx6T5lGpplO7Hd1ue6SA8TuS65x1qb2si9rjGTnraZNlLScpvwODnRj3aK552rc+MpgldI
42YpDkAwXGbjtzVNsxSEyZRgheGJ3vbjJMLYNKHVNgdxQa2ZrMrrhmNSD9RD7q/pxgVHyAbNnwAd
feW10Jw+oGRqyFa5GCjO9m8K6aa1T08Mlb6KP/sAr7Kvd16mjYklDUH/EDoT+rbmqg4yxokuvDRT
Lriafc7rrvys5gW4BVfurODWvDKbBIC4fzg3GzZ3rF7R9Cq85HkzxhScCvTHIEU81INDp05iBlAe
R4d2486Cbn0hHRaEu1hOtIJXscykaihf5ANy8XmH5EoGhEz1YVWmBuy5Zt7pwG1cCdRWWT2aDljE
ralUTk/Jjp5neGlGoUco0jgYSLuTdLtLlVJEPVdc9z9jJ48+lkrUTjtbaHN4E2rmomSHifBq92Yo
YHFc3RBLBV35rFHqoMfsAAbxW8KM8anHe7u6mG5aNdd6HqTy5f4W3rgrkKOFzL9UJDhDq+0EOa/S
piaNr2khHfkPDohd/FCx/+Rh1gesCoWLahGGhVkf+zA4UcLRvFb8BynexaAPPggaTrfmOVjX1FMm
MCBRxjZ6zJfSmwuNzIe0s5fPr/UjlgfMpN3NPcwRIqFf9t9vF0ZVujl1a0e5NLWtRG88YUTqiaZ7
XPqUgsxr5VQCsn+vtE5+im1IFC9eEaVjoOpR7pxqWTTp2cHh+MEaFaV/HBRleh5BRNg7W3PrILAy
XG20p2+zFKsYhOo1kXJxk6G3/F5k0V+KlI0ZhPTT99ztty4zNiFc/aXySST1eloKcHXwa7AUikub
xMiiJeabbjwb18gQ0feE87NXEduIlngRkV6g2wgcdi04SHrWUTpWqTyDgzy1wKdO82Drx/tb/FfN
dhWxEKig30NTmlLq2uUKLFIyUp0nYmm6uPinpt+ePLaWNqF2pc8Z8EwDRZqHqfPK8dyrzqxcKyBE
+FFit5JeI93I05fahCTvT43RDI9hKfvneFjaOZ0hhRVMc+pMWC/a/fQAcVY0HxL09eyfClEY8lKF
GIlqMC2sdnbIuly97OVfhwZWN+Tqm+M7mBpdHFVLKE7lBqoz9uyMwGHpLPv1REfhTZ+qogn0cGku
9HPLDBeW2eoncG/5s/AyzGrvz/bWmqLuyFk2efzA0bzeRramtOpg2MlVcyhjJLUtgjjHgOf+KBtH
g7iGWirsHNSn1/luTWtJNiCSQG1Y6YNKOPwu62ZxdpJS+3Z/qM0PAh3CPxSKb6KpuUgbUGJMMcja
8TxilRBoGAbvTNvGa7v83RxzimFEiKt7OFfrTEVnNLl2Pe0exWnq3B8a5P+BurYHusfdm0iLxfm/
fBuTSBWO/HOdC+YzvMO64wDqkRYVvjeZSnqAwpvvzOHGKweKYVFaoaXioXf8elOEg9tWdpSn1wzR
GBPme4usKHRhQ/gFVOnx7IVuIp7R6ZWfUe1Ik9P979y426DbLWw7yqhQ8ZfZ/+3Kj+pZjGYWLRdN
Q1oGMTGoi1o8l42KblLX7SlKbI7Hu0oOSA2Vosfr8YYYTgzcyxhoSpeeZoy8LuYsjEMyxdOLOqZ7
7KaN8VAgNaDUQ3UHcbPaPfiwgCSd6+gKckMc8zi1/CFNynMokvGi1uV/eJns5QHFymRR+lwLcTvG
EOWIDUfXCRx/QA9VwBsZ9ROGz3t2khsnnaF4AReRK+8mGuTqToe4zqJrayce1ja2/lirQkO2JWmu
93fJ5lAIrLJVF+uIdSYBQkHLK53sUA74Q89pmz+GdeQ+KEU/7Jhkbhx3OnrUBOnMsCPX2eBcacUg
+yy+zpM1lY+yDY3GFySExkHUM57gU5ym4VcLBcb45f5X/tKjXT2HcG3otC25KLHvanNqIPJ0Cz35
azWnWX2GjYr18giX7J827vTHbCTwPPUz0JoDMvdTHnS41dgnx05Axtpp30+BAjPkRbaLa3rd985T
b/N/HG0rTZ4jqJvxl/s/eWthoOzR7UF7DzjZKjTJcBPFh0J6FzBlEbgRpC6pAuUPZD7KzsOyVaOm
jEQNHuE0mq/rra2YGBggww7mAVrtM5BXk0C4Go4gVKugqOP4OBTteKzDJDmg9garAZW+nQxo47pc
YlQsdmk8UN5ZXVdt6w5NqjaLUrqQ/1bVKB/acYRw4c5mMJnJ8MG1ip9hWsudvbHx1hFQUJ9YJFQR
eFzdI3MMDCAZkWjPZNhdQhqj4LcHb2+Oda6/9Q4ksOWc0WVCw3JZ79+u43ESvQHLzcM1xcxKX7SK
GR6mpOvjk14YzTeMK9KXDobFi9VJ/gUzjUtyzbiqqpMyx5l9drrZi0/3d9nGJUrRDtN4GplLjrA6
FzkyMDFa+7hbNU32JnGi+V/bi+ZzNUyxD/ZOfL0/3sYqg65jopkARCVvHH4GJ6L1hDr10NB38ex/
HS15Gzf2mzqyX4B+fa9KDCbuj7lx78C/576h84EMwTrMaAds/JpsxDIsMqpvbVhMgep2+jEaHcq0
swCFbps7d93G6eXoklhwcPnYdZBhG0XcEfpij+il36g0wXorStThm7nZOTfLCq32FaEg1xrmPgQa
a5NCm4Yi3CETKfrElMgMdTqMhBaIxujXNacN8kRnyUMVa/XfUTODYPKKRvlzAxvicGaXJaV9tr6s
qiZXZFJTUNDgLoH/yVT7uXWsECtPuwNbdH9BtyaXtvsiC07N+SYQttoRMJdJsQT2a77AeKIvjRVD
TDBk/V8+7Lehlsvjt1MrE0VGI/qyl6RNy3PdK98MkQ6nScuG/3ASF5ksxKqBXkC6fT1SMZBgpGGP
y2UxKiiFxurT3HA5uFPVBS6KEef/MInE3OxNlfRw/SIKw6CYltfhxVBBvvpVMan9UW+74idwMVhX
90fbOoPkRmRsNEZue2dJqUKQ7GzcGW0LUHwHOyp9hpZpQX2bJkGBJV24PLCLkz0R+a3dQhgOvJZL
fmlHvp5YzxjtAcV1jr+byiMij+4z3A41MCrzDxUhlsyUt4vZhBCOxvq6TqmMiT25MU6ldRXNMHKQ
TGgB4V603t2rAG99FZRsKiSoqCOwtnq1uliqAks55wJbKX9XqFrE2ZucAEghyqf3F2/riiFwoi24
tFtvIu3B8Up0vmkMCrN33tVKNF/70FTfY6YH2E/rhvYNaVZ7xQp6+DbQmtnLr7deDQ+RQA2biCWI
W8VCkZkp81BYJIZxGKIOWYdlf5opm/xU8yj8t46FbA/RkBsvRAt5tHPDbk01koEwpSns8wvWG4ge
Hm0Hz7k4xVS87Qp7PAlkInyKO9bL/ZneHGpR7CEYWbQKlz//7bpxqjoGvhq5l6qHadmkxnyoZZI9
qK3+H1zVHFrnwKPghS1NxNdDGfpEbqUwVOu585OwDRl02NIEcZ2OkLuavQ27sYmYvEWVBeeW2+ZI
ZKXgSWfXvSx+XS2sPWv+XOM71FCJqqJvk5XxejUlpDKSiArR9zb5eX9yNwI9QAk8ydyyi1fp6shM
UdfMRgXhWBeWEzRtlx9k4exhHzaW0KWIt5wTXlcCytW8uiMAtxiDtX50ndNQmzDC4Oue0waplPsf
9Cs0Xb39hO0q1w61Xes2mipclH17z7tI0MfyYg1JZpR+R2/jbxTjB+9FE3noHvK+z5ufkdJZTzPM
xGdNhIb4MpuCFpEphTM8D8agjKehq6f8izJIp7lm3YRmqCKrqHhTaHHxsRL0Xfy0aeZnW7a9EkxD
k81PUmjqRxrAXXNURmfuz/MUTv94Kfi4IAlb3Tjpw1Qfem2AuQ4JMk6uVa5F1lJ21qZDg6JI/DBB
Gm9gA33VnGEa31vliHQpFHFTu5RJm3+E8h3ZfovNuzzorVf92yJSii2ZaEUXpEWpq5fJTrrvSlXr
4aGJeraSW7fxBztzp9EXkOrKa97JWtJnAKmPRofXiEBFOBXLEJU22VErhDX7rnDN5xRiffZSgdRR
jzsLxtqv14t79NcpYAOuj/fUyDntlzNHVUsJhiEVV8VINUiA1oI9K/eAkFt7EQAzTxoaD/rNGU8I
QUNrwFDaGlTnfYVm+0MnsEqRqrdztrZG4g7E9NSmlE6W/3rXd1JJ6hqi6zW2zKw6OX2JXq2WRW57
0pMUcNv9idwIJ3j5iK8pyKg0W9dHuQbsQO6sXHqAQSeex+iTNY0t2vSxfUhN0zxQOR52Bt38Rv5W
pLyo/tw00mu7qVukWehCyqG9snjhs+5V9lusyfcUrrcuS1heKi1WhNtuzNxbCMTT0Db0JQCsSDpC
ekTRwmoS22+UJnUPRj5VZpDkqvkA5t0ZgzR2jPpyf5a3Phjc0dJyRRbv5t3HTB5p7ZFqoYiH6DP+
ViXk/sb9AnGp3Qnpfz2i66PBLqV2DiQSfbDVcwRbBexs2tGgIhCcPvZeWf1FPxRtDQEnNz7l+TxM
p15HVvRxTpT0KepooPlpn9lfMziOzwXMoO5q5JZSHpx5xEEHhOwsMQ1VzPR9EtleGSSjBWZfQbPj
c52XsK6HtlPhI3eZUgQlvZHvYDfSL4SqpXLCPl17QCYvhz6Pcu9jE4XIbvzxDINnAQkKNXHRVFzt
45GanKLZunLx1OJzlhneWUy2Aet9NHbWcuPxA8sLO5FqIsu5Lr5h26F7Ie4Rlz7rcmh1BXcvIg07
y7hVSaLUTKuRxsyiZr5axkoI02sKk2VMzPGprozmYCNO4UsPqeUgLU3zbyHt9Dja2Vdoi8kx6rWf
9+d0o6TBT6CKhNyczq23mlOtp5AJaYVjWhm4LZlZPvhVIuYjQCHtpGVltAMa2DgmXHsU+HnsTSpo
y5//FrS1s42UPqIwlwxDOr8MZR6YnpKce4W39/63ba4iMTDX3q862Wp663k0QOsbysWKnPKS2Gjo
DF5j7ajobY1CYr0Auhz9tiiUQAGMxRAqFwgxU9AiF3DUO1y37n/L5l5ZQHIYfVBSJ4B5PW+Q6BN3
nCjgq2HjXDFsiC7laJhvpU3l2/LG+V961qrtm9Dqn4zCmuMDCDD7/f2fsfGUoEngok7JjU4NY7Vd
Rm8oulxJKOtnY3yZ8IUOZN+kR0LTmerN2J9pG6Y767g16IJVAn6AGxxiZq8/vaYzVZjRQJc7juxj
pCrhg4Es85s8zuqLjMr6g97X3U6FYeNRgXbNBuUigHCyjkybRTRkHCuAYHEiULiIjWPU1YAUZyM5
IE1cPI5YywfxwuNCLWZPXXDrXJKFm5CJAQ7dVG3UBIJoZNWcS5qcbzD8Kg+aJ36GLpXGxSZ7Z4pv
NzF1DcAdiIkh8HTT/kq1ThM6bNhLPDv6J8eY4gDE/LRz9m8yU7JS7ARo1FBZ4J/lV/x29ie97uqO
rsbFE637vpGNeNvDMzv0ee8814XhoKYgACWCX/rjRIOhsZ4jK6W+uOCVXg9d9F6YWmgOXEYZ93Dh
7Lj+q4WgO/loEYV7pva3p5WrgJIGatkG7VraEq+Hi5D3mLHFHi6gMdg0dV/hfIXJwRy9lWjg2QdN
UAgNZiQqJr8m8dD9XB9KYmrLStMdQNjGtJMge/QsF11VftPrH4NMuK1GaSn59tKDFg1wvzhGzMZL
WvfuVxcFKfMUtYYz0FSySCbu3xkbw1NRXh4YwqOFyvF6+H6ODTnQ4b8QthhB1VFY8rvZbv0yS+RT
W4LqFHnuPOh98fLnI2NatGSWvOU3zQqvdyuKLM3AAxA2QeaK/BGGaD1C+y2HszZH7mPT1Dh0zWl4
vT/0WsYNy3COEyA8xAAQBQTC8vqrQ7cNJUqBwyWdHfmQNZ2ZHaYy1A+6jOfzqLXKk0h745s39ZKu
UdKeUtUI/drGGIseZuO3wop/9GHp7VxsN7cpP2x5DvkfkENoAb3+YRXawe4iRXbpB8X+gqmGh/jR
7JzhIMyfGqjwn3szHz7fn46b64ziG3KFFBQYkQrcag8IwDWR1er9ReRCVY/GmOeX1omTt4NXQRDG
Xhi+8f0hb660pd6HLuvSsYGjs6YOYQ3DAYyEvHhoO0HeSKajShn8+B9GATuE3CqPxQ1UrGsbs0Qj
Q16aprf+FlYm3lJeMP7DKORovELgBZYeyes1q83cLZuEokUzuNa5lWN1ogG51ynYmjEa9kiFwmaj
RbIKMdrJMsUkB3kxOwVpoGZCwMeJ8/P9GbtFJLEwwHJA1vEWEMuvhhE1lQo7LBhmcNxzj3tNgzmb
rb1Lo9pKDgJwvIcGV2k9z0lVvauLvnIPNS2rOEBJzt17+m62JuwNcCQ4MBHQ0FFYrq/fHqXK6WKB
bMt8QZAgg3xdUnVBXUetYh+pHF2h8T1O/9yfg5uZXsakvOZwDsG83NSjRRXLFgDYRSE8fdebXfuM
6Nmws2s2v8ylyA56B5HidbDmVgmUvMScCWFgrlam11/SPqk/0L7Vz1oSe8nOkbu56emHL3Q4Qm5g
wTdOyNGILCOrPl3m3EyPHnC2J6ds0o9oWQt/RLP3jKVJfYm6JPrTDuIyMr0E/sMbQy359SLaCc0g
UCDqRVFqcTKRiHxvTvQSbE/p9i6W5e96lXwvY/GesXoLKHadHLoG7sqdUOYL0GY0JUIPiarGjj8O
jVns+RPfBhIMhkIOPCOCXyKY1W090iF0OlufL0OORpcx6PEj8aibnIqhkSjDmS36n11rdT+GyDOf
XemNb9OUiuBODHG7Y5cG7dI1BX17q/zpRh26YylBvl7r5TvIGh2iJjgp7eygrWEWsqGHPQaMT3V1
GGWBSVPqsGXZYGg7RfXUuoGH78xe7r030ComyjS9UOrcmC9aoeCk0sj6WGRoG9w/57cnEHX1//+c
tVYA6u7Eh+k0X7AHR8CzlPN7YaY/Qn2Wh1rTx51I6+Zpp5cGPpeGKCeQhu/y0b9dZc2cU1V01Pli
T/Z8rAqrvSamOZ6HdEbhUKrGdSgoCt//xs2Z/G3Q1UyW5aRZsynni2uN2hm50eIhqoc9k57bQ6dR
IOHcLQVhNuEqgMCrIzLtmXOAHMv0Ltan+tg5aXWJoDr88VYnYP8f1X+J4taPraKkcYewonEplSw+
mDEIHrNv96hvtx+0jLIcaSrOuIKvbqylYgnmsDYueAnUgT7lAy46o/iY9FTf76/Q7S4EsMLGgEGw
8KjXqWxq6jluxKpxwT1C9d0wU4/T3LrHriiSwwAa9+X+eLfbECs34PPYVcPR4PV5vQ07dneOPb1J
QSBfxGXU+q+qSudDEYkoOaa5F9U+UFZ1pxCzNaNLnwABfFaP+tLrYSsowk5cROYFIGd8AKkng1yj
WV4paM7e/8KtGaUWs8ApmNYb7ndJJlejQGxe6hxpw7jrs88YVsxPc6pPP5F1Jaa+P+ByiF6/OWDN
CJp4DXh5sPN8/W2WV2iJiGF/DnrSfM+TzKkfsGeHkGCIotIJb1vFOudNgd0zlf4rTunVj/s/YWN6
l37uIgNOI+HG4jbUhzZHbsu5zKGm+L3niMDMQu3ouum4EyLeXim0jxe2OZ+80didppguVYSR/VwZ
8RlSnH2YmZvj/Q/aWESoMRwKAKrU0tcsIiigViG5RolWaofWnFWcBoG6B8RRcR7yEavr+wOuPotO
LA8bbgnEmCB/KIC8XkQHFEBJhym/Ullxn6ywIM400cT941GgQPOygCABYLzeKpimYRTf5jl8nax8
1qKkOcyVu0fyXJ3x5VuQgyd0peFCF+vmW8w6ywTQz6uplb2f95l27Of8bweLcOGbSDKGiKZ6exr7
q2Pwa1QAMSR11JDp466qOH3XIY1rNvl1sJLyU0oT60GGRooKT5lWnl9l9UIj7hNQ4xo6Ku8yl37a
zipu/gZY0ezNhcOwhl4qhjmNPKr5VU6q+8EyCLjG0HH8OgrTwE7m5o2ieLVvT2nxNTcb8fn+8m5N
PLkO7TySafLN5c9/e+NFTutXVg0Kq3AXg2YajG+hY2NjKWQX6IpevoEcxq33x6MupsXIB9CnX8xV
Xo+KWvjYot1W4XViVe+jTtXPNaqyX1p1dN8gT/YzAYPx9f6YG8eF/UXH3qHJdVu90aoy7+ZGllev
qo23daXUyFup+eX+KBvLCfyABxhlKBXE/apOgyYZALlaKa+IgLp/oW+fZsehHjJxIbJpokOhR2Xl
oymX2n5WIYl9FG3YJDt19WX+frvfl40Njo3SPpE+bax1a2voXK/HWAtjHIoJX0NT/piwv0Jottc/
3f/erVn9BTokQuQiX7+SMQrLc5dgwVOHYXfy8sg64R+4pw61+T3ccb+eCkrLq/cqbpO4MZu5vLb4
/gS0IBu/MkKHTEX5Q7jTr6lzuP05jrip/E838rcD0VrIoZZ4JV0dZ9S/DEYOI7RHp894YyvjEgGj
DGdfozROxYFCpFX8+dGgNEMlA0SJQ7l+dScNKl0u4BTiOveZcmh7OV3xte+PQ2UWh77QiXjGztiJ
dTZWEYCCg+4XRhEQc1bziydnVJYpOstDpBonI+wr3xuHP/WcZVeiAkAPZOnjg59bfZohpEKuH5ZX
bBJNP0sEGsSGPvtCUeTx/rZcV4WWZWQsCiJ4mlDmWmOAs5zavapw2ts6bsaz0YQ1npu1UbzLByxK
TgLg+VNkN3I6SKGP2RNOgq5ybCYHW05sgsv8cP8XbU2xveRnIFcoC6238IjyeT9rEx8vx/JHrWP6
hUuDtoc62RyG9xOEFYU3WiOvb9Z+bLOaeKe6Zqgwv4+GzLmG0t3TiFpVZn7NLn89iMSlD3JDtq+T
XEcCqS6vlvQywy8pZtoHrAJS7YSs8vBgTvGo4F6gpOdKdwttZ3U3PtLDRtqhHg4FiQ37+iMR3Yek
2s7NldaH8UmxquFB83o9uL9iW3sI4zwC8kV8gjLpahg6DQN5SdFcI8VUP3tKE74VjeqclUZrA5GZ
SiC6WAmknLtT3mleoGdj/cnCRngnhdy4/ujRQpimZ7nY2K0e6WTsG72Lo+YKCqREDdUqXygT1b5r
RPJ8/6O3pnYRg+I2h7t6U/nCZmEeNSzBrz09rSNyrCYCnM4ftmAXsBLB+KIDtZiW3uDmoTuHGEI7
GY5VJfqgOTuNrxk8yRnl+VRPlOLbd5EeDnvKcTffx8hEOgs2ARLwDVgelw5XTWuIgdQrow9GB+8b
emq/Q5PdGgXwEA8IxVjiytWChf/H2Xntxo1sa/iJCDCHW5LdUstBlm053RC2NWaoKuZUfPrzca5G
rT5qeO8BZoDxxrDJqlq1wh8wja5DCyPpwUdlr4b2iBMeMqqvr9XLDcrL7JIosF8dCtTzDapkjufC
nJWnfO4441pBQoi9XkVI5gq1ZI92MW7m3bLYg3OcMToCzK7weD8wAdjQHESQo7JPV37Ui9jAj9rH
ojshd3cO3Tfzfy7QDNMzOyiG6lS32lm5t0zSR43GG7PRlQ13MFWmT23fYNhQhFX02yH7xbfGys3q
TVaU+yBrFALTEouSafWd4bulIScdt0wVn4e+FTWCSKK8xlR5ccj43ahAgEGHMEqKcbZm7jRjRV05
4oQKzPqm8uvytDYye+iliq5ctxcfRXIBmhoJkRfxy4gYEqtoEyfYSOIWt1M7XhsR3JabfHx9NS49
ifi8090Bqr7g2+aqAcKWjxUHTfnx6PTjSWZIPE9oCR9ef5RtnyedfDvorpRxeyOKqPl84ed+wMXJ
rMSJXNN+alzmZFDXnOjRgNGlYzlK9aNjDX5UlSmqOx/WbRhb+WR+h+TWy6TrJ9dhti2M6Z3Xzt7D
KEfPOASyxOVktcP6l4m9rhXPw+p8aUIE+mNbKtCmS+7oa29z8cP925kHXfQy9tsdSH4G7tUpWBr8
FW18Ljqz7xIUs6815S8FC0p4h26rBQrtPPnK16XANoOQ5JaWe7th4/QW6Fb+t3U8q8OVDc4NsSqL
ltHz1QGQO0YyCPC2x8Y5rQpkj9DQ9NPXN8Gld+HkczcDdEHM7OzKHFBno5k/lScPj5cUWzLnCO/w
msH8hacQwcF+7GDXnbXz/F1K+CpFo/lii7DzD2s4DqnnT+rvgzhPIY8EUA5K/3zIjAb2UjtTzlNM
3R/gIYmjmy3XhPcvbDTmIHTArH/TqfPxT4/IJ90/QSyoOx0cglwMTZytYVjHfjuF1ZVtcCE68zig
E2Rk5FDnky2hCiQYx606AQ/RtxPal5BIJKy8aI62r6tVDIcSl7yfpqyuVVb7DntWlFIg0uIkN93D
3gu1NDyd/b2hUp2aqHdSvPc6A+aTtTm3a2g276xiXb7UQN3+jIYInjrTe3p9b156Pi0m/sKVAn7F
2QnwM0/UdR+JE65KjT6S9YU97GE5hSc/EiJ/V9ld/zAAv5sORKy+TnFSQY309V+xXyPnXwHDdkAL
CAq+TJ0lfrZO1o3iVJizunHWgUDsAt36OFpV/akQVWnfde5wrcV8YZs5tGopP8gkA/73/MjgSb/g
VO6pk7942MxkaJ56cUn3G+wtNIa/v+AoIgk0e0uJuv2s0mucADSGV9enpltMO7Y2t//YhV3+tDra
v5bSXfiizx6230v/STiEm3We12dU7JNQb4ywylNvHMx4qB6NyvzWZF5z5RD5L9cQeQBGLRE5JC94
Fn+mcly6qHXFyZM9HvB4dy2fh1oBdVJraYa7kpJarwgQWxeuV4fhvrcP+mkOnCNdmwE5zxkbr5MK
u+0h+teQrVyxtJGzk+Y4UhxRkhfpWvnWbT40+H7lXX8gf+x/Dbq+Rn+59NG5GMGlh3vW5J71udg9
5Trg2XMyvYoXNufpbo3C9u2UF1WaUTcBF8ei4Epz5ELg3wMlaTUt24D86flSo+Mkat9oxCkb1fYw
NgDAOtMIf71+RC8tL5MYKIS7QAomIc+fgkQPTmsjicxWhMaxNrLhiCJB96kHffBRlNM1FvGls8kZ
4VhyXjjqZ9vJH0nPB9SGTyZGWOicrc3BwyL9BjdWlb7+apcfRV5OH5RL5/x+Nld/NdpQiZPf217s
deuv1sWgQEeedaU4ubhU0F4ACTJhfRECqqE0DAlo/1RMVf3WDIzlDq/C5kq79cJ1tiuKkkXvrDIy
nOdLFZn9MAULhZZbqW2+r7MhX+M1KrfuUE511Z/8MndwKszWLrirsQz88/r3PNf22itZdDuIBAgi
kVudVw0bjpfBsJHKizpEzBHkuHmbG2gNnDA+E8s3xyoD+bXusEJOQprqS1waWuWMajDYftRl5btp
1Vb9kGxe5daHequFf8Slz5r//uzwSzGfRyEc+9vzpAmcce0UPWcHW+/sAbM19YbmxpWjc2HVGXKz
iSE5kNCcR8Y5c+n+gq4+lYzvbyhsROxtur3SD7lwQPfakk0Mfp1e6dmqoyBUz7ss6Mlb+gAPTF3e
D95a/tRtKB87cnV55dtdeuCulUS/4N+J5dl9FoBoNAoMR05G03TpWKKlOa65fhca23eH4ffh9V31
b2p5liSQqe9+SCAH9o7s823dZmFvL81cnEbVNQ8OZixuDJWv8FJm3vUna8nm5l2YmT5cQSaet8u0
zbT33UXf+Xqz8eWYBH5q9T5y+1lV2IKAC8AnLvVHNTuxqXFAS8aqXt1kWm0LLLHlFPnBj0oHx+45
dOjDwPEx4horFyNp+lwgoLtL8BylqZpjFFRGf9dloTOihS4rJ919I5hag78Mjr2FteLfBy4a4iQU
3H/Ul+dfpLFrN4TGioaMdvVhCcWC9oDjpBnGe1cedWmxmarSPeZY7w2q5x9f8kcL7VX4AWukTxhB
15/HsZE/4C6aSSkM+3/ZXfQyaZugGcXFfradM3gVrson43axpiDNG+d9brnUm+4w3+Gyck368NIZ
ZeBJr5/gRTv6bHNtSpgT4B3jNjPNIS0dL0/bZquvROYLNw04aaSo9gn1y+m0iQ553kU+PlL2aELt
6qw3g+qHjwiCiE+vH5dLL/TfR+0L+p8EEIIY6swhMkqDI8fENYS6CRrEqP6Hp8A0oCkAZAIRpedP
8f1tLeadMZPLHndE+uI3TPGqK0+5cKExNAR0iPTbzmQ+ywVkWazScuv8lAX4GtbCwtULx7AjtFr7
Tvl9cZOH0kzxTC2vsCkubfvoX1SeC2cDbdDn7zeZow3viBM2rbpMBo78TTNLHGcEr7vgpJi8/j33
XX0W42hdRvAadmjZC82hCFoYdWiAZJmrjQecrsOjoP131LnVJWioSIiz+hog8OJDLVwPmArxj/Me
1ciwVVZeWJwWy84OYtnmZOoL74QkTZDiujHeRvRUr9weF44C8k42hjp7s9aL9v37n/0ZDH6XGcaA
3k1YW+9b4Y8Uu8H0xZgj5/j6R734KHhUoHO55jnizx+FwZA/h5L7ty7L8Dj5mYyVofL3YTc//Q9P
osYDQs4F7L1AgdWR8nb/s1Podd2UWCUGCgzYGvVdTdlyDXt8Dlzd8ywIPrtlJp0YGx2n5y+m17zA
UrkoTsM4TW9dPGCPgSuVE4dh7n8asG9tD57asOdys8H94TZO97bblLo2nv1/fsg+/OKwMFrcd9h/
FjNvu6BrJGrkpdU5aWF14qbNqum42G1zKObIoAbsMBwvrSZMUM0iKmVTf3j94184q3t04I6CPUcR
Zj//EbB66sVb0WMfxISUWhU8KcfGH9sXHo0VP/gfNjC1Jz1KehZMVs+KPdksrp01KLUae38vbdap
hJ44Fr9G8NHXhCkvRHN2E3Muusg0rM+HGmuzdbgnt8ZtqRac0q2hv9PCNE+vf8FLB2UHL+7qrOCC
zy9BrTp/8iTk3xVj8Tn1wGvdagGtK57H0vn++sMuLhd1EPo7u9jZORyjWEy/aWwYhwX0LS+px4aV
yyymIFVjpctGXXBlxS49EQoCgls0ulw8oJ5vkNYNVu4WOOwwEdDJx7BrAsZQ5dl7afh6TD2pgmt+
MpcWDugbI/wdFPoCgtq1BoUadoSnqqw4hsqNIAn4155yKYKTlpFX0Hl42cfO4BYx2iMV72tjAojh
O2V300NYO6IyP74ZmULIeHMK7+b1NbywYfZRM/qaMP4gO5190WihuVTUJtvSq6y7AgOqg3CWIM6A
DVxZPOvC6vk7cGEfRcFq9vc//0+MQfV701E1lyecKBVWyCobu1TVEkv3abF7A/9Jr/OPGKSr8rb2
PaNLsnoAGWNvGdAYszLDT2ZYMEfNhdPciknNj9h/Vf6x8jLPvJI4XPoy//21ZxERX/VKjoNCWwTg
SOrqGfG6ZbTjgBr273MGMBTMllBrx6j2vPCTQ8WUgxk1/Z9t/myu2Bg2NaNjxxi6+2Zq3XQYx+nK
yu8re5ao7CQpMkiw1VT7Z1cP0st91/TkDEEdVQ/jYunYN6wimYRjJ6EvjRQNDPc7y2Om8xSph9c3
3qXNwBSZ4EGvcb8Gn2+GuSn8cany4uTbtVOneS93p3tvVPZNvmLMEWszwGP29YdeSEMpDwBBkehS
lZzX8QpBMoCYuClEhl2+saZmOHp4EMebIS02ES1WS7QzUMHiL6k3+0VP3AJDxxGjS3/+umveVsIG
g3ky2sy/bwKzZeBXWHho9sGVhb30ZSHdoCy1g/EYizz/soH2weqpfRZSZXtK3znWjfKFfeNjjY4P
d7ddOSmXvipcCqqiXRrhheZyNanKASFYnYp8zr8ug2gBXHXVofcsHdyVwxQ1MSEzOlK9G+rKw/9t
up/tY0yrSbSp+QC7nreqvMnKmGp3fNmpqCaIo4bbpRIeR3HnIHrSH/KqmZl3znmROiMlL1OQwrTj
3gnre6MYlse8N4DFitwe6nsop72XtLmV3QXONIoHbIjHh6gP+3do8pp20rZhux370MM6/vXNeeGi
gW4KjYkIiVX1+eZc+6Jzq47uSNdW672nWyuPJyyojn//mIiZCfUJA6MXXSZoTwIFQlmc6tnQb8MJ
UaXaDa6JgF6InkjHIpnBFkRL+Tyf9Advm/zFV6fWg/WSOjBQ0MU2WhByLm3hH6+/k31hC+42hgB8
GJ6CoDq7xmZMnlqxD0syZwjzI9bs6xyD0LI/lcpdpsQvWiyw2aajfaNt3VaY/2HCDdJy1RKfVa/a
jrxHKVNd6enJQfNtS9zV7uVt0AT8B1ZloEA/RWE23DRbvj5gZWsu965Z5Mun0fdzge8tfh7J1GW5
cYeibceNNU/yjZtP9QPMpq27spAXPjFMPkR0gN7RZDnfLwihqCmYHEW2XKstybp5uXFyt2hPU8Xf
r9xR51TtPYKFVP9EL0oE7u+zgL3Jepy3EgRpVs4WJnrVKK1kUmav4tqT+ZQU9qh+jKUr2rcm1HHz
ps2Naol9PG3NBFzpEMbG3FsT/XkHXcZlU213Jb5f+iQQycD1k9MjhHH2G2vTUts6g7evq5D1N9vp
aKx6iD0p/1Lr8t/PAWkU2Cc8MhDfZ48a3aYocHSRJ4RSrSNiaOPvTGV1Mtlb/ef13X3prVCPhuux
T1eZDz0P6Pk+3W6RgDmZYxMetXD8dETnJPFF/fn1J106RtxPAORozyKpe9YsWTIxiW1Q8kQ35odU
ZXiIUJ+MTURTHtxomROsXLButNprDr0XYt+/7j+oNPmA4M6TkWz0clN5fM2mGduDo3XwTgP++vv5
7a4KQ1cGoS9UQ86ihBxcWQ/9wPbAru12E0Z7KFb8vozJuqbsvmeHZ7cSj6Ifyc0EROk8pStHM1OW
WfFCYV7cFWqpk96nIisnbXEBGUUCxb95fH35LmyUCAQEOwQ4wku8czbuBigz1JlS9wNgqCF7U1kY
tjVBeQVEcmGj7DxDDJTIMV7q7IylHfVEY3FaVmPeThFWovKuIJi2SeessDu2qlnX9zNQU/9Tnod2
di0cXchy9mkMQZkL5iXsYdS9MvPGhMBjuuXvDKv38Ra1neqz5UvZxUPgq8+IddGpRfqv8j8auoVo
05Px+vHkueW9PUq/uZlRZHgDxgu35HbJczeWGfTaw+vrcmEzUPQwmORGhBl83lQqAxcPccE0rSUl
u1H26seNKbbbxnO2RCry+6xc5ytk74tLBEiTapL+ElOG51EjbJvFzIJZnCZ8b79bUSMfdVMv1OVu
cVMNo3ir+L5cb6Z3ev11LzWTyDA4xVzHVMznj6Z7pGvMIMXJDnTRxKWCih3DVMFpVyLF3qXcNFIi
KNK0dYITr+Vgcxc6ULTnzvj4+o+5dCagAOzQcZJDBpXPP8NYO9TOgSdRn/S7MKa+t7+Vudvt1i3m
uF5Z6QtxDJYMJBl6sXv6s/+a/5S4VNmqaFouIKB/ATSHASFG9OXSv38n8l26ETt97YUOUU6+QuNw
4inSCh4A0TpxYer6kHMvXnmhS8eMZJSGNjTsvSX6/IVwHxSdMfow2LxM3AxKBWXirEXwdRVL4TAv
mOrHv305WLjgiMBTkcyR2Tx/IqLAkPajSp1siXg7puy4GyK92I5e3Gybf+VpF5oSZMJMP2ks+4Sz
c2JK7dIGNDLiSDiHqIpPTYWWdK088UXAAW5PrhrCLhkhCLYPUbMUeZxlEfBx3XuGvvG5iDX94XzO
DvXiV8XB79ylPnS1PWYxNhSd+9cLgmIx0kx71gG57by6swd0TWpkPk/QyftDGa3eHXIq7S1HStyP
0bhdeZ7H535+kQEsZzoJRgfq0AszD/B0LX2XpjplSAcnpB19UoXYOtTOHNy+vvLWy5bE3vraG6Q0
o6B5nN3PKIfhl2aN8kRQ0UNaTDOC7P4uSx2jImF+bijbv2dy6JqbLejLKdHQNdYYjmqVw5XuWhF3
oyr8N6DS1zu55tETIKZ+Qgh2NeEx5MuSp1Bd/SWdq4Xb+Mrvt19+KwYi/+prAhNlmPp86wYbGrhB
B4CqxMn8Q0a77deSkddB9bQ3P+kzz/2HwjGCBaUiIpAI3OqTEkLpt34t0Ugu4NOUV5KelycYmRr2
N8AYGm8vtMr5nhNOc/tVbTXtZ6s0/NhZougwq9l6bKf16+sf4cLj9s49AZcc66XmfGmYyyLnUsKc
ox4pUC1/P1UbgKbIp6mD2fo11szLy5WjS1YMICC8gJWpXEK8ITywP+VYflwKMNmraWrI+26INaie
bkFtVlfyn5dxHkwzguzYEpGwMlN/vtKwARo4bGI+tcLsDls4yF1nOrhyke5H7OWWYmRKUUuWA3/u
fPLlqzIzZyGj05D3TnH0YbHk72sdeIfI0kYRq8VYrGQp1uC7NS7NcCi8dQhSZBNmHavQmJ8wYant
nZbmfxtXL79vM1mo91434KXWW2ru3sIqGYdkqVfdMGbuixxIj50PN5nOEDvr8nGdPwxLLf243PAZ
T1aRSdyHJ1P1KN4H0c/elMY3t/PUB8Utm9PGs7NvYZ4XW+xL0qoU2KHxZ0PZTKf1NjfvLZWPP7Ve
pXobbev627PmuYIa4c114gh4HQmvUsgYxT00AwGMDV/2I1zEK21R79iNXqGTLQq0+IBSmfxs1kp8
Cyq7+WatW9XfFLYcvhQhfe2DVW7bFst+WXADmjIh/kEipmhOE70hIw4jWSxx6+Hp+mnJ6hEDEbiR
wr1ZFp/RSWRMuv2Zlw49Qq0776NhNuGvcok671CShy83Ns5sAhkFMfZvhcGo9K2CLpWnk7dK8WZS
hjbfABp3nF+zjEojRlxp2X4T0QRqW520gatbW50lZaTlO2X7Bjde37fWB1ln3SflGVk+wxZZI/Np
W7uovjXsbnHeVU7DbBYr4NW0Cc2BUcv+hKc2wNQnOywmPwGHVa/ku473xGSh9t9QwOsbobduSKbd
K+d2peM038pwlk9FZk/fGBiTqSjgDI+TiQT37Sr5P8SgLJc6rUZtrzEKiwHGQWDuW7zwiqVLABDl
f8K6ddwEvmO1xVOt5I9G5wvkbpUvDC26MPyIsLElQYSp4mvnZW0HxayX30cUXWVihwM5ueayi8C4
Adw7YD6iuhg0j7XFapNAdWRfR2CuYMw/ZTnya4llAfYAjp/rPAWnFsmUdu/6JdOF9Z40ZvwOiGis
D0U7iP4wy3zp4x6vuyn2kfuXSRgh9Zv03jb84Yx76Qy84kEPUV3GpR79t0Y9hUDtAgaPqrGElVCJ
iKTKWn9K5qgoH4yhR/bXQ095igO3m96IKpQNZptN/yXvhHxTeU59Y9Sq/aUdX0U3ttBWmw74Zsgk
QoT4oRwbv4qN2p7XhO0vKmwSUXSJ+80L/rFmJ/u24ZR311RruR5g1eANVpvSkelocs+8LbrOhlwi
WveuoF/dxGa7DG+mstIgd4M8e7A2s/wWcYVKZNXL/FMjsuqz6XXbj8Kohi3xysLSSWVn+W+ckAoj
Lu1ZlomAZZnHBjZkOs1EUIe3rTWuXxy7cz5ErXSmuGxy8WUVm/cY5e60JFun/feTAlmaFmW4/G5c
Q9vxNDf0L/swbAoYXJMD9X9oKwS8A1WaadHMeoqjZpsN/v0UHapw6jOcJprqHoHW3OLNyqCr0mlo
vC519FDq39D2OMpDVHpF2jD/k7fG2LlvFSOz+y0rolTBUEfJBNNJHQM7dLcEjeK5SRuGeypWaPcl
Sg7LR8Px+yHV42Lfu7kj+ZtX96lqt1Al67Z4RaKiqf5Wil7+wTbXgTZctxarq/NgZBfW9YdO42qf
eLqcvha5HPKkW3O1xfifcEDmfh1Rhvbq7pfwML2KM4KZSgccarPjWPj+F9+slj+DH8ovTj2J9TD6
8+gl0eAXH7zW8PMb8OQQgXTdTXlayN6bgGjRCExJ+COLLCfPhnjJDfvGHYTKj07DECme86F/twrb
FEQ6tTxmtk3zq3bJm+MmqJzfpVnmxUH3CEYdhdAhrR2mL9+dra6KNKRVhl0rInCPg1FkU6JK3/tK
f68fD5WR900ML3P7YzDn3Wlsa7jFm2Xorxhv130S5Ya67V2K6mTphIXYBLqsIvXZM1FsGW39AY5b
9a2qIzBg8zDOaxxF5vgjz7MO86S6MX/iFzF+lWAtkDAYbPFDetrvDjmyfn4cLSO6j0HJs5KqLHeO
BWwzL66ysv2zlECI0t7zK3WY5zUIki405b0NHeDBgpWwJuNaFCOma4XzBSY3PUiznML2MRtNfwSR
Ntc/tx1gwnG0jP6w5TXWiXaA06BrqdFMcXob+yQMivVLC0uH1BTLWg+3pxqLaoG2JnoouBhY8dbb
CGfStEXj16+3LTiExhKAwQkM4AvgVBFRdd1Wnxoz87KboWl3xl/glnwUe6Xjn3hC2EZSt7alDtVi
2F9oDzQdYq8LAL2paZynQUXRO9hH0A0DDccl7lQz1XhbSv3grHP71hPFEMRu3gNu4ooU99ru9aPb
iO2xkR17FaEw/0+Ykccdmo10mtgh7Lu1Emi+yj4Pu6O7YlsXR+00amCVyIHGRqVc+dbpZvdU5lPx
M28IC7gjFoVIdDV3j4PrFOJYzZBcZtr8zR1SPFvH+McdTms7WD8xH6ywx2j5L0yovZeE+cnMD3Uf
LH/aeXOQ1IbYQzdZDYRBc2iid5AcsjzVkw5uLLseusTJPL9O0Pwc//HqTHrx1ppFcaz0GChOWR79
gcTdYyFLNDHireG2TBQwwAIz1xIrUGbQ6s9U+vNGblE09KIb6erYAlYwJlbe5zK2ljq6L/IC0RRT
e2uiJeZWset01bdZTsU/TWsvc5oFKtR0tQ3/IXfMhvPvGW7NxEl6JBiomgJQ4mIVHescu1M93G+h
PQ2JJmX+mBnQ4Y4Dsf80+WsWpavKSI5bbiKbXqGeQuDUJcq3UPW4dX0/67/abmNvgHBy8bnXWyQP
dQMANsZNKrxv0RuY02DN2JONPa7DrYCt9o9TG/UHYdQY6njKVUuSh2ErkqWK5jXVYo9aTDH0w5o3
pX9b2VX5Dqkq7CsG7PrAc3j9/EHgIKFvdAPJ/0iUMD+EOMKvJAWWPjSTaqP3lPDVA/YW1L692wUq
rT0N1E0bO1yC+0YTkbdctgezNOUYt7nJtYNjWxEgiCPN8q1h5G0Tj30j22SBbMH9OK8tR5Ro/0+9
jdUH5NKo/i23wDMWV5LNvt3Gen2KrCm/Gfzaizgv4/q58XXzptDO+Nk0FdcgkvvMH+pu6LK4sYmw
CX4SaomVa3L5G0IgkxIG4A78fvG/y7DihJlb79xllQpH3oDWZ5z1BOXEkkuLf55RzE2c243/jlqu
XOMAAds2dStnMg+baGw7WYuOuNg7q+elgHSAEUnUGWyOSBTeAwLCmSPIikzExqKzmu1XGG8HRClU
3HbDzB+Wc3TfSOZ23DMBrsLZEi3LzTwyM2R+Jkm8KlwD/mltbyph5pPEAqdUGJXKwWavZHoST/jf
rhlSyYX1Sak2fzS8KfoWDCaXfC6J6VOFzdPNUhRZf+xxyUSayLetng51azS42Ky+wYavDUYoft18
myNzbunciekW39eivpVr6XxW/SQd6g+rdOK2t8E0RlNv1UezM1wA3R4YjZSpBuKH5lJn9264WyoX
LpNisEgeUpdUWBKzTm0Xy7FgVDOiQWYgA71CL5tiw/fEr8mut/62dgvjo1ImIkUDQPVHaweIJF6P
gFpc+cDHY9AR9m2tjJX5HQqwWI+ty/QpKtvOTMQYzj8G08rfFnjJ6ET0juxuqZOtKoFSwU1iUOwI
0kPlvu/drGY2GBbW3aINa7lRwO6GWIbL9BmZFI9fbXoSoy/tmz9EW1V3i58tIqkDxEqTsWvXrx2g
vTEurMFfMAJ21jUppn4eY2RgshbH8UUUB2siEU+imsomZatadcIoqf9dCHdGrSgqgyrmljHMd5YB
EOQNxUEgYxvZNEqp2VYfu7JshhjpH/s3tHOPFCSqEasOulYdlqpmk7kYtSwxgh/dhxxIYxOjPJD9
ciZr/LK1ql/TleSj5jvtlUCvVtWnsxYjjfNwFX2cMbQEfdN15aeh2qJ7CAvc/5uv++U4kCa5cdVF
+e+xc7KfjD0tlXhhZ86Jn7ktj0VG+H3DHOmpdz0y7ML0PyoEA/u4NnrxPm9NBrC69tafGAqhDB9Z
8KATt2mHJdVkXr9cz+q/7gpjxnEhH/lmbNb0B9U+JeCQTuEepJUeY0H28lPJmdezBz3TXYYH8D5j
HrMcbUOWvynR1j+ylcXAQECyRV3V9oJqYu6WuCpcgnC2evzgZbEQbZHUGGqgxZQ54zsQDZ6biLqV
vzGP6n+7ecStIV0E3uKuGLYyHSvD/eZO1GaJuwbLNwpaAhkBC5xkSHh+K3Lllom2yrlISfPa/fso
JEXGTeof3up3bYx9D7WlZ2/OD4iiZD5GOY9rKrxI9vCX5uZbmZXLkzcpoByVonSKAacY92TsHuXr
1MnsZu6UtcTTNK4ss/S68oDR/AB5AZzlyK246u+qRIQuHoPeNBIu+OouwwyFaNML/ctY8vJNY69D
9VBbQIEaQ/lfCoji4tguOoKM0LSR8wYB9LJNw0HlN2HWjyIl72wBsFh6bm/UjDxDvPbaycmzs6YG
dmJPVM7KtTnWapWJmfl7w1jlXOM4s/T/YJobinjRW0kNSO9PHvZL+8dmuOsY+0CDREqMzt6vnVP+
8f3RrVJvMOTH2TbLOt039ZsGLxUS9843uwRegY2lQxXQaBtG0HML2eOnUPtTnwzLspoJkBCD688Q
05PINjhpkbE1XkyRu97WVdRZMalV/5iHOlyToEKBIjb63vgpuTR+Zavf/BBOvqG6LKOJ2O81HhWx
T9ZluasVEv5aI0oq2Q5ftQy8EludtQ+O3Pv6U2U25U9gMt0D+kvqR+9vVnCzzlY3JhFi8Hk8+Lrl
xlD11CTFpgLCvwIOHCsqHIpjUbg/p6kf3zslz41LHEGe1lYoSdW9LRk6ApXDVcNd7SVmty4fJH/2
UZZGZNz4ytLfM6Wij9k8VlGaGQCvOAldz83s0sCP/6UIxQWwhtNcZVuRGHJygIOFm2eny1KXj4Lc
9yZSYfRj2XyXOB7VlUe8Q6Y+btss+gfNn07EJIN9f4j6zJVHdBHCKnHCgoCqs0V9JWu03i7op0+x
23oWbuyBNQzHxuzCn2tW6R/uYo93nrVr1GHdqp8I1+yVcPR4YKSmmigJYjCPLVoAT6P2wvsp2Lot
QTy2/EV+FLmxDo36DlLGGNClmEAc0A/oslPRbvSRhs7clpsqWipa9mbF7eFvfRBR0DrqpqIyX297
PMYMSPGeYR2KQQ7vwK1onZRjWDZcTB0tqNrIWf2qm3oZD3Ytuc4cvYRvjHYxH6ein+6hfJMMba4q
3pI0U67pQuY1KIlhxpB6tmnYlZvhkBeC9JNx0aK/f1CenT+Y+Ibc1rbdfFy2YTAws8B2Js6scG3S
JSuCNt7CeakRiAjDMikKzemYoFTQLpttfQjdQv7aZiv6YRpjX+G7F1kMZLstmuI51HYetyFN8mSa
WuezY87Nj2qMVkxO+3BZaD4PrXmibpwWMtalLxPc7UwrKWgs57EXIruauy31hj93xXvTiGSXkNEV
xhFiItMOeJDex6rwrTqV9oSWrkODS8eu5SN4UgVr8+TLGZu+fA427vooHL6Ias0+Lv/H0Zktx4lk
YfiJiGBfblmqSqXVsmTJviHctgXJlkAmkPD089XczEXHRHepCjLP+VfjlWUOyeD+U/w1T23i4ieM
nC7+ZoQ2fMa+ubmR3ehXiSSrT9uGpSxVJaB26s9J9VsT51hlvZxGbpiqjqdiZGv/53pbXOd6lJJr
Ra/ekQajhy1UIix+Kr2eO3UCoFEn5+awu+pjWp+trulr9IA6eRnDeeGAtuwDYCOaPZ1boK1DcQTS
4mGA8XZSuz/cq1xk6POBy/CTLBfcbHG39t8s36kfqQcxIYiekR/Rvig/s0Nh3rbGrfi+qj28WrO0
oivy49iBWFoqQ8htFYVXeszN10g2G7UP6Oe+Rn8Hlql8mzjrHjkK84rulr9jsC1zuuvWfWAy25dz
f7P6pYkA48nMMJrnmTH215CECzk1kPHvCXVxNQu5aiR5kEv8i9667m2lW4GrwhCTig4yZhdrD7m+
JIlsajZt6TqF3x99iKUqsr9DCFrz3aDZrdOkdMOnLii9K0HDiZvGa7X8MlXQ/8cE5355/Q4XUNMj
TDnd6BHkM5ZRWzOxHc58Lgdh3+MhHWeE1aU0ebxV42/hLXsMhZZUihCHJFSFPqr5xwrW5jK8V+1Y
MAsALUbLIQiM7uvpq7MnW8EBlf2fda44Pjsw2zjfYmnx5h2mf1GtU3+h0GHHdqdlfTscZZ53v95+
8nx4ryEldP/VoJxtahTqUKIxy+lXT17EY1XJyj0f7Vr93pkY42xudnjAJGIZS4/WlR/Vtg4/j9ax
P9fBGb/PZAV9Wr2aw/OGfvAZv370W4iqHIlF3Nsmn0DghvywHHNGl4aqkCHT/XegAv+pCDH67AbT
m4yoIxZXJlX3b7+D8+ckSYU8cwsvyRJ7LcF5ttO+hX5JfF7rlohKfO5/O02IZk7Sve+SOQtsY8w5
mUFYGFuk/gFx7X5rokR+X4Ja3juTiNqL7m27zluyQfxs4zIxqa49mxYUl57EdN/86q20pr2Ch3Ob
jy2pLY5Ns1HhIOUc/BusaAdOhfL5PMRC4mbdidEH2m7tsYDz2a5juJkI1UOkfziVW08capUXnQci
pOOU5xLJM38dUQP7Yj9wEHG8iVKWMK+js34hJeRUsfea/kjIJWmd+L5ubB+P+ds+RoZ9QbPl3Hmj
2YJ0l/CI6Zi0Jk4ZPdZfE66BIcX2EoPFNcyyaQcrMKTTKHyKTTQnTNojwBZQJgsPlle53T8FwACe
7diIMWflDScfbaGT+ZrS9XyvZ+y42EQ4GierYyU+RlJV0gCgcM8l6GmFlKTrXpZ2orK63vpQcufK
JMmqZpqvm0u8Gx+xWZu8p8D8sZv6JMwoa7J/lGYOvxT0xfehWpkxdMvzuaD0ncEJA+lzPCkroa+v
Gz5cTVh5akQk3tfFW713ilz81wkp2Tic4hHS+wPOWv1bJtfijFfxQjPqWXHXBWf6AMbH1k0W9pmp
nx8cgZ7jQtzO2hf7KstfC2fHHZOh6U/NiIYi60It//qibMhNL7t4Jr81BHqm6i5hdZbr8j6prQZl
5cyuz2ukl8dEa7zgtMCvX/W03TY2FsRvwd6OL7twooGkg9nbGP6b/nEbHfelXY0tigmDlkhjqfav
pg+9e1lH+1swOu1Hz1MakHQ8bS+78ebfspnCHwNEOwiaCFk3B69Z3jvk1vIhojdnZiPqNtbKyWV4
XnunARJa14BdgoNUTE8j6OrsXDoZe2sLCBPsgQe0b+9S26iZIrcPAQtmVRWwAkPElNPsTO42wuC2
qGenZOdyPHEd6f/jHw/UqKVWbBw7nzlf3xur9V5ikFPGDaQ4/zbSQD+WVlmfM5/FSQcy/Hd4IeVg
T2Rb/xtpz4deYUX2MhQHzVWDaY15rcYbDsgp80SwbCdxYbnbVDQlHwdWw4RXrBGDf7JrDEJ/Owe3
cupDfmtS58qVSSZhoCSRi42ewwEZmibDrQxF+RQY3zbZuvfJ92GbzHRxierdz2tPyusNXLDHi7ux
xBWB25u16Lyh+hgsdLLAFzOQDjWKdZjZxL42eb3Xh763w6opC+MdUZIPQxjrVKgx2nKJFCNmLNHD
K46NvYGY3yek2NHGF9Em8/YdIEKqrEk6O/5b210AKxjXs31Vi3MEacTtWWdq9BjPdFx2LS8TY/oZ
YogyBLWwOEzhOPX51PfTDn6KdaPwnMFmARSVTRpXsiPwOFEXa5wX2nBWpJvccR/uXsaA/0NwS3Uc
fa+3i7BvzI81WnSSb16kcTCHUFmpj/jieObnm9xMhzBuuV7j8Z5Lu/9c5827JE03/Wm5werLijK3
PcXb3jencJqS535VfZvzsgAhNG401awZYZsU0sEtmoolYEAUAOzj6XY9OnfVJmT02LAo/Ck7n/K6
afV+Sl3vMm86ZxhSQzqLzJIOrwqpc4fzFQw+k00KHKbDsxONrn7ZA7Ecn4AeRj0eQOBh4TPG1GnZ
bdU/XHzVfnag7vr7nsojVoKljvofkgxS9+RMRGHkgIL+dIe0uKlOazTX8snfx9Kk1XZEw90GnD6z
ifo0hfNeMASDRov92nu+cj45tthokhEXgkjFNi9h2gnu4CdjdyJ4sRKCT7zUSnajC8yj3RtTVRne
2aaX87N0bwKxNg52N+9tefyVAijw93Izb541D5rmlbch7mphO4XHkdcUosLvl62aynRO3aF3TlNc
LeymPD9Qqc5GiJsgOljz/5SlfyWNKtT3yW3ofqc3JDZ/ms5aFG8wh0/asj7yfSmhzBPZqwtHm7Sb
mazezvMeI2NCcWXb7dsMe0QDkL5tNcmhJTd++EeGwZicgfL7KutiBT9SB1WyFnATyY96Tyy0gNPh
/vF2X5nXrgzVUsitbRM6kldGVDXB5Ga9I4V73sZ92h4JmLWcs9UISD2LNhV54pybvoxnzTa90CWx
DRou9NQdzvZ3rBpwkLbczcbwkjhfK//y9QEIbmpPHiCmfo9qzqDzfgwsj3w/zrO0cZ9lIw4FJlxi
eLzMIV5EP7jWIC7LuFKwR1zP8uDQqjj/5WKJtwzmaXBerHKKvayOx8R68RngRsIajmV9SsothqLk
/d++OXKZt0ew6sj/dAgEiQpllA/TInd3uzZ7vOlH3gFHZ2yZIzmdmhci9yUu+XRdVWD/ceC55zwW
QPN33tZ14x2wLukC6O+5RDR+BMW5xWVxmQM91nkQik2d3QU5UYpzZXffOuAhlfbtZgPu2EDp2bRL
MzwOkeIu6NhjVb7NAwJ1Q3ZNn3YkQXcpQgn73nbWBtBJePOeuaOfaFYjAlKvCcDb32Pc4ZjRpitd
sLiW3qmaSpIAK86L9WFIJp4jKO7D5JrRR35vbuYJ7ipBLI5ZzGLlkkrplo+5lE1SoAkITVZKvf5y
22P1swRj9JHywOnwUnVRo0+qPUK2iIS++sId1kFns093ba5oKNyLkoQ5N6+1P+0fbdy7NmSlv4Rv
gRqd6JrArbIkkmuYedbAB6f5Tr/PkylxuFBTLbMVk6nJFN3ORy66daX8Vu9am+st13vPzeGLpsBV
4/JnhQd+mtqaN/mUbEPwyr+cC1Lyx/1QelNOfuglId4CXv8vm5R6IgSp2i+QfPWHX96uI5rFY/vB
ro29ncZkY7IINuZNGDuLMa8Oq368NpXmXmxr6whzFCAH7LeOvHHPgFEn70qHkf/dZ71FfddoAu5S
wMp2YG0ol+OH3O2pTylejEvohQHmVyZLWZ7s1fbHd4gIxQ+zNn11D5CBCkAJrcGY4bfCojM1QkR0
Zwoqu+qc9QcwfF2dDlOSNopTIpzyke4fdN5BrM3TsETWY4C8Ir4DTgjH1Bpt4dwHYB/vy1oGgKU1
gjA4VGVxgs3JADTntz4NSRHKw6zbPaLxlduPIHROX9YnHVVhnzaCbfI6HgGZwLQCOq8gs6wYfTeT
raeTASS1n0v1q/YdeeRyO0SZ9eExKqrypC/yZkC/83PseyZfD3qqSSOvG7rLLIWyn5MWD+WpX/vY
frTJu+MEX4EM4DThSZh6sAZ4QcEIQahPV26hPvMwHtSwzwprT910gLwOyl/rySuRn38LbokcH62u
6xoyeIWtLcamZO/1UV4H38dQ2Gu+rAQM/210GU+QBZyjHfM5+A3grM2DPtksYWd/BrJ8OlynEbmF
8NUrdLAl+jJUvlpOCfrA+vsym5lxAlfccDIWSeJjt+7ystHG/NaTR30/U3E9567QB6wiOo/cq51g
eIi8Ro533HI9SkMjgEiEVhCFs/BW2us90X+Cd5VhJqa4rKmFCZav/tChICCgW/y7sZoJZVqxgvwd
R0c9b5Bfn3jbzf9xExsiQOvdOwEVWy41Q8ADbxS3xTvVbX405e7YWCVZQozEhhBkSC/UBd5pGIgO
fCO7Bsl6RBfhv2ZR5rgOHIJbYW0iRgXCkUcO/ghts/G6ua/oL6S0s74F/v4nu61rzjhO2z6b4bGj
3B2icD1NPjQ9tjJjLZNMo6Npqf+27XUdHytixVfiioFoHtC8ivUUNnL6pWe0UWBUiwBZTOyB+Ayi
PUtOxIo6duUeGPS79Zg/2Cb69XkOkvoBV/Fcnet5X72TBCQGJVhbeFuVHM6AzGbwSgrs2pbm8U3H
qHvCGVBQTbYfpQGutD41lrc9Cjj75Cw2DpPMUVCGWdAbd6dca2abWywlltPQTuNZI7aqMo+iqvrB
hTTr83LBMXyJCchChbsP7Z5TtbyMmXR358h1Fcglg2PgxuaaFx68tr9Y2R5E1aOhbogg9WGLQfaS
tn7SSDhREtVLwB8mnKMIhaO9854M889mmKunFdcyWhjB53YIBO5PB3vUj7qewqedzz1kSRkvbN+V
kB+b6dzfhCC0r37Qjb+q0ulRXqyHf7zclDfxo+OtgK5olxQhNoDeI3V+sTzSjQTZX6INxjr1dNwp
IBCLarpKhclxPow1/HMEL/apM6UeTvQgBsGZl1HHhVtHa3ciOQKRlJb7Pp5dK2zNOURRoDIlqig4
YQhS5du6sCzns+/fLoRB2x/8y5z5QTOwOr/pnE2Cs5SW4+ay3o76NMahSk57Q5nJ61Ku4t1vfF5d
IefyZxsnCgTD+N4v6B50XA2xYd/1DmBYmGoLfs0VFpJ0YsGDK2Zo4ZXnYPqhwNzqrKzn6Wuj9rfP
BdzQE4hgi6wm1NEL0QAz4oY4WJsT7LrhTXLr0k5tTwr0RnKxB8ICqxBkvLeH91qa5L3Zw/EL1bDf
Pfq7LRAv9zgf3FV2fRbJGowtsMWIp23ik33XwSTrC9Itug3NCnL9tkQ30oJJe/kWbtP+n4MWpyds
MmZnjS05/YWga8QDpYhc+GUYKv/e27VSnxt6yehU0svln+ea8+XqWkC85+pQ3pJPylvRzLhbjwW1
ZLFpgJTM3SIi/Z1oXh5RywrHXz1etv82lNffrIQk52yoCJnhjaRN+tIY4gLyelppGRmP0vZv6iyP
1lI0scO5HNf19dBrzz49j4TCaBj6JHfjHe6osjoNXFcLugLGkfUWMce2qwtCpmXLrXWyX7AYgZbJ
eprJFWXfrU896+A/ucYGcmqPIKPnikfvTzuYuUo91xwuKOZqpjtEf3wJDBJjqqgI6U9erZ06D432
f7JfIBkARNv7H4vUGzf4snInUUQLq53iDZHkI4+uqosFELZ5bGUjftRb27X5JBPHLtpomeVnNJVD
yI/mwaJ4tOTqi+1ofyNZqLf/0+WGcAcxfnAgqdrW/5S2DtIUJrHoC0ohKhOiIKBNPd5o48kjtw2e
bebh7W9HD7GfLh70XLbZCgdxN1i1ROE1h+JU+w3ZsgmZe6TzeeP4Y3NJuj7N20yDLmdS6xX8bwdv
wgo3wOs4PM9q6vWGH1Ucn07dlMOZhF+yz5Dt+booeVCBfVHavzddZUePU1hWaBUq7VSFqTUYup1Y
4XW3lhGwqI6mDg5nvk2ohGIGGVVwCEYqjOeAq5VdokiCgBnuho5KmHwd4srkaN/qGpnJCIy1jpWm
PXeMQQcdGVk/9qFnk+Lr+mlbMcW6y4iNDGYf+jc3aw1NhNbSRgTBCU3RZ8WvnB9LF80XAbn++1AC
+CwCO16Z46qWQUPU09u6imS9M7Vx/oWqDstiBv/+1hwKkRFXZY2zYozCGz3ZLwW27BBLian9HD4x
eJuQ04QFlobyH1mEaHNuITovR+j2zTkpezu6cnyubc647blcEePERhwcNhoi9vn6VDE2xueAH/7L
5vuamG91JM4dQuXut5pJyk8ZOeCkUxEN7gVaoLrijLeWO0ylSXvTwRxjFvaG/d4FgpxeZQianrpD
DMinmtgx95ybzZYFyRgX8c07lmoYBecSENzan1mMatx+VVt3V5TLrUGUGSiM6RFI24knfGgfHQSm
PW8gKEeBYb+8DvM+P9aan/90hIv9HfJsfU1iL/nlDi6sd624HW3waZuHB6Gi/SXmxGpTDbFZ5xBB
jndqEwO5AQrfoQgzAOHLJObXaPPtLac1x2DpXIYxTjXCuQ3hstrcAtS9hfRzhIt+HIxe3Ld0mszY
5RxdQeSDa31GgyetB+ExCOTJBA2c+XZLXJ1bu9bxDc0GyJueyiTMt84OHjs0YPXrLsk2auix7tWS
oUoRj502zvDsHdsMyaf2Ojl7lhC3JH3lvNr4MAnns4Rrvk2JrDAP26P+Z6RutnsDBiyfGUn2W6ZB
XDIPD7a0z1CvjCN+qCf3BWRK6sJikx45XePmQ6qt9VOvdIP57QD/ZZxqK7BhhnBjfTjTZK0Pe+fA
zh2YS4In4K9uPdEmEPjvluwOL0fWZYCOQ+HFty1lw7uBaKnOFYOtSNut0RZf05i8NCxowNcQo/YF
QXPy00P93Zz04vPcJElnkDJ63v5nWZOdO7CdoJ4rlDQ8VKWuvqxxTtZXpOMQrz606vzi1/GOihSw
aHs5vGX9haC2nZG0otxLp/UI+7OvEUMVlU4sRarzrlQmTbS+HEvjrgyypfypGYQq/CfS+rmPFsNi
F7i4mhKvX7e3GB+I/hMCCiMl9zeNOUYeo/l+UBxiv2gAIyQT7uL700VsKxdUhSLumxvtvg8OEiQf
g9PZv6dkjn54KPWX2543/eyrrkm+u2WDeNw9+iZ52Oyx6l7M4d0Qq1jE09lFdovG1+O2ykYXsvfb
IUCWHuZ5mpIHZ4zgF3y9tt8DfKbhk6UXtzkzAZVu4bYQKTQVJasFzmWVM5ttWAnz0ATgUcW2hOuf
hKt2zVQ9jhzVStoDRbATq37pOArsn/y35wZNYp+GYlyQXwxswi87AJLMyfoaypRJo6e7dTy6NUUW
O5OOSSUd2L25pRmwd61MLeNB7/HMMHZrqDtKnUXzLoHCpLt4WcX3TnTVMm2S6SKMx8zmwL2NsPgG
c7nDfQPso6G8lryCSbYLMMysnfpYMr+M05DVRBFzPCSjPX8dpvHc+qaPXvZiTtzAzRxg8Z+i3bot
xQPqucUS1ZH/qGbJ7+grwpsfybVAQj0m7qjeOjDa47TTUXJ7GhNAOZwZTZcdoRq6k49UZUeKyXbT
kOSBJor7mktwDYNPZwRoyph0nf7cWmqc77e1FW/OPPYqW1WzW/liUOnCyHpoln3w6+eDBg7rRNl5
7xXDWFXjdXOmpr7343FlUvVWNJp8Ncyfg9j2p4HQBCK+pk6Srmoa2bB0qkExeif7FT9I033ieI4u
JIYur5NXIx8y0zj+3oKo+4KLjN9opwESX9wS+T0FqI+uHbTPHc7nl22Qei4MTAUKz2V3XzsGYThv
6O5Xf+USgtMkAonZaJt1VnYu8md7UetpG5SXPABTOlG+xLX6xdswcZUCAUCNOxutDpIp9Gcfrytm
iX1GDrdXQfxVmcStikao1mQI49R4SerJ++ot5K1F2CGqYJGkc4/o3KkZQ/jo1vy3YAH4MIo74sZp
h+rkH1NrPzs753wGjeHOd55YyuPcIln/iUoKE4S79/GbQ/Px/Dwi0tNAVpGzgbPEpXxe4p1DWsUr
MXariYPftWib6AzUAVsmKyWuXrQnmBpIsO8uXOoa6WlU2UUURHNfoGlFPKfwYN4fTJY7SjsCBq+9
kzjfpFbyUg4SQZM7lfxRu9hKBhlp+9c46jllvVmqn2tvufYpqhvOd/Z2Dlk+JEtSK7pw+u1wobyb
OlRzVhOP4xV2UHvxpRcM+AVuKH9kyhkCsqHKSkb4XkaUZU249X9MFy8f+25Ny9WK7O2u1dXqv8b6
iHcfYlkcf+1xw9bjDy5UwEaW2M8ZdX5wf3Bw5QjMmwFX7jglp2MJ2L/Abk3dnxzLOAILw7a81JY1
/CXxg314t+35lxRdI09ItdArN+sKtC+HUQbM54P9QXWaqt/w4WzvbCh46ky8J/l+cG+imvBs3DUz
9/DOqP4fVYebyS25cJBRkI08y/Zi5M89K+ZTg+bynVAB6DZ/qqc/EVo1ncZtMt5HnqRFOy4XwBx1
tOIe6IPnh8Rbo7K4doNfFIc3P3YRiyhVECZ1Ou/IPPBei2NN/a4W6LBu5OFDTPeMKZxSMVdG2kEp
jukaKcfmWS4IitpJ/9Ikabz5R1/BW6CT+BMtuJ3vonU78FHbRzifIheheFbaxpvOHmNaeeP1E5Gt
EBnFZNVMXyTYyz+CF7G+6gHbGmCi63a5tXkcsIsl/ZmLmZH2oe+hNFDyT2hLUBQioB9cFoKiU7Gl
ijGpzBPJSVv438E3Sc4KE6N9P0Z+j0uqWdz1VItk8Ypw8/b20kXGn/i+As6I7ug0jp+1NiJnrSG/
PjUMkorOE7gQQPpR/iJ7C9MXP4UncrjRm+BotJP/7BHlVYpyvBNPh626qbDCGG0XE4nv8+X6A2fz
MK3lcpoxy6hLbAG6Q+UeqGZn7YAxK7SvKqdRRCYobnYkvoLxG+NeRY1YQaK3i7Sl1k9ttI2PUaRV
lUe1rqKH0Nud/zxDdjHM6rr5Z4Als5+VSLbxd6si5WZiRSN/vanFxpxaDDAQIL54zUOrwuXFaBHH
F+VsTfN4TI78w3K8v3KeteKMk0Y8WipcxvNmKhHcIxJP3oinEn8GveyEnKFy9pEFDzP1X3IQNSsl
Ed5pH61czaiqBsFWguw0w2yAHQn6tgJkkqyJJxLTqPObhMfVjBAvOCjVXrX/grHKEafS1c0DMcyH
LhSjbvuk2DBOw+KRu5VY08xpSQXiFyU+fnNFeLh+Jn4pnnw2DZMjR9T/qtCOPkcP29VTnGyzvByz
rb9FnfHanzYIxPF+VOvWX2K9V5pnFBdJPkTTmjAitJG6a6qIu4XDz3k3Dqm3Wed3nHIM+xy73IAL
uaJsTYo0Wmfwz9a2+FaOV2F4BcAWX9JarT8jMj72ugU2Eeng0v+2+oEJMXLoLrjAGYWiCOquZXxq
TF3QrHqjvGJPIFBimn2YQRSGfLKR6eJt91q/aJ3ICkDtj+i/wdSQd86KU4jpZWqP3Ay4TIsuEugJ
V2LYvEtooSA5N8vh/owWFFW5gzC7O9thVP4XbnzUeSkXEo/g455xjSC1WgyymFsaDloe3Q+7vgvA
vk9tuJsJxQPPUo8hbpg/6ma1XGieWwLh7AWbOU9gnxOHQh//xkPsfUNe4f7Hqb6GNy1VW50AG6f6
u1Pby4i2nztaf6vbTcLgoDIti6Y3+8b1E4j24riVy5wd7iyXyNwHmVvA459yqv3l7O2sWnBalewf
a5cSFbx9pVxe7DoYVb5O+/rQru2A3hRxJKuTBxP4iPFC2shixQH533sjzZK+Fou5WA7wdgrC6lzc
sQttdF4Gdw+mDdXkBAIN90EzTP4znRP1fAqtGwyj1kS88IGGX+iM+X7SA56MeW13aiAFmpbH715p
ID2WY9XIfIm0xxWzyV1dm0gmfZHYKNRa/HZo8Qkrj8+ccfZ6sWoErIgjEsXpCFj+hkB9Z34OJrd6
rOZl0E9bchwLPsjoQL1gY4eAutB4XtSC1f4Mpl9Gr3yoAfwW606ZbaXtvZcSYjcbHcG6G9V1UiLG
GziMkxrJ4G4v2M5X5AMPpWsF0WnA9HDftjz03yKb5KQLezoCfXYsRHTh5FjlZ9eaBTx0kNtXgBDh
uGPtms3Zgub1rsjlGTTDofVOSN07HqRGtI+LdDbUqWjk33BPof7iOZXdK8Nn8gfJY4tvOKqWKcPS
5bKxEhBav4VTXf1GZxTtp5Eoz4BNgm4+HFt+5J6m/v9rJ0l5Hu8dmPsfdxvnLUVP2zyCEc3iStND
v5LH1aov49ag3IBB6P4nQgN5gKaBX1swuB8nO1jG4yp5lau884V4EVXf4NCIeJV/cDsPeAFQBlSP
NWrp+IqwXHj50mJHRSwJjZuXu57u+85rygwEL/6YCJ1qz3gHmWSWvm3Gu2h22vrquELSrkkxBAYd
KCbSM6k+B5st4b2zufPV+LHJlrfMdRtCLYlLowYhGGytC9DuuHtGqEvafmh23Cm7O1bPVMdJbt21
MwUkgF8WfbMBcY+WF7/Tqy5RpEz7Vj7ykiGxuC1z3+3Kd5ZLd8RMLmUUc0SEAUalELNvnCtHcfUn
3ijDh8VE2A4iYAAOX2eLHrc2PD7FHKCXU4DySdZ7Jaxb0trsNG6z7i89/x2+FZwKghd4ZBNp3WgQ
mY18ICg8mje2ovfwBRaD44NQyApcL11mlFZZWLl+e0aO08YnV8S9fzYWZCmZXMN8tmOBvHZSuycu
flgK/7SK2rvpx4LmWeutlGjc2nB8PvpZDN94f2V4VzrWZu4wUgAXd/7yXEc4aTM51iuCUb5EZnHi
q1x7dJZHEoJMfE3GeXiqdgztd8lO6gjyl/ZghxB7jPqlbL4OnK7zHfQm6xOQVCLsl94K4jElYq31
edqao8t7XQcyn6FR/1M9VH4RKUvO2RSBITFiHdU3hS/A/J60B0cmmNjaokQcEp7HFbbrMq5zxORI
PcKXxxWJxyOinym3Q7cZzuvir9uLdmQbYu7r9h/RRo4//4mwjzEsePN9LE1ln22N7jVdjgp6gsgH
Dvahwq8IDjVx8/QtUpjUtKHDBy0beA/AuQ65sm2Ff5M6quasck0tsnjeJ6foibS+MwnHZ4bakpjT
4HDDmfvLzOpdrdURwlPRriQZmhit52rZ31Vbxt8qKB6H0QFJf277mk5vB2ESemdZY3seiG/G1dEF
akuDMpp+Q4VA2ydD4rHD+jVSQ74cAWbBXNheEJM7beF60QFUEy6+gAXDVFwQn1NFJ2cG/L/bkdIA
Wg3ITxnBWlsBBiKvy6doE1bWtIq7rST50b8zB4LyS2D6+C+cA2Ys4KCmKjwzGa84ZL+/8xZDJ2LG
3NPY2aVz9gayaAlUWP23Cf2hfJDJtutrNQXrD17wW0PfulRFn0j519Pe/oVcV+Agm6wdTVjM8Bwu
KD65NGL8T2MD3m4nUsN4Y6pLzpZRx5yZqiyPYvY89ice9xeJRuoLEj3J0QDevEgg0/Pnsa9Hw4cL
mYU31g2sJWs1PUNSTYyHBs3LHZP7FjOXz3OcyvLg1PMSIh4yrDeDLCjxCNC/TJxGuamJhU8ZaveP
NQn0d29y1E/TR/ulI6ZIXCdw6vuIpLSbiXXDfNNRpIKONyL/H0yrbB4mNHCfbj3HA6OldEZk2Bzc
PPLRZAoyrUoQTepWoku8WXGb716NNSjZSN6oY8QO5xGhH5EO1hSjSIir4YWisOnn/0g7rx1JkbBN
39CPBEEQwGl6yld1tT1B7QbvPVe/D73SbheVylTvag5mpNZ0JGE/8xrkbsOXaEq0r0aX09jJbF6T
O7SxUnNPobK3tgDfnTs7HiGS4LgjAULpmPqZiQ1AIvPFcFqaoLT2AN1TVwdhd9/IsfyhY3887LtR
IkSAoAKccdspAnUc8e9wqQgCOXppJ+WS4PH2bEiW3E8NWLwI3ozfKWSGfOvVAs0c06IR46udzdVn
JRNsp0yjCL+33HrjPqX+/KPSQHxtABkH4xFVev07WwLlUNIUnbzIHsZHBCbkopg3WxIfkTpJ9o3b
Nc0TPi81oGpzNn6qas7JRujD5bvCRk17F8x2+SFC/cfcV2UXPEVISP3iMbfVTuvSSZBIGybI2jxN
f+R06kYg6JVNXjMPEpSdmdDSqvsCONFsEszPJZxVsLFOYp1sQXK2DcHdUzwSaDBvVI0+xVYYIR0N
OQYuGhURckYtDZrumARF7/PMD+oLTuwD/BYzsx4DOyAXMmLX/NL7thDHrrDH5zhKg/RWAVz5T9l9
9KXRSs5yxtn6UyKdux2Kd5m9RRop/GQXRdyfqmiGr2EHtnvSXFMMD/DD8Pnq3bEDTykic7pxFKhT
gseeakiR4GG6SdpRfZ2GEZjA2Lmtf0xoS98akPaiQ4l7ik5o1CxlYwiR8jhr83TXVe3QeQIKnrtT
CUkrjMPBtW/pkjYZh7DiV2hdQSEanmac0ANFU2JnGW1cPuSBj8QFu1f/mHBb5EcgW3g9aWYyNS+J
6uKnpJnmnwZsB280YFUufXIM6du+qAJc4ydrhpzkULB2feWKrSyJArxcVVIHiqKhOSejMAmOFtoM
NOUtWQS7URJfHqnIh8a3sRmH10L2WnOA1Kju5zbI6qNCEuJr1JFZUF4tsxcAnfmwGSwmjm2AUsGW
FxO1jcFX80uRdta0oZAwgd6tNXTYAkOBZum0iZSHbH8KTgE1yr3QRzr8cZQZksClr361wiFJaIEW
tJt2UKMk25n956zLTO1gQiD4qaepqTw5CPN3N5dWRmlF6U/+nGRA7gun+7JYSAMWgfhPqCBz17qZ
AVpi9Y5qyGOOdhVQZppJ3c1U9tZ8gGyePzkUwHk1UCD9PkCgp2juWM13V2Wh5nWU1z5U8BPiDZTo
6KEFRRzTAyrlk0EpnF02mfQCxFRE/j38wwieZ1K7j42RpuMRXiYmvGLpyICgqT5oRkthSs+FG+6t
Nq04Plrddo/uEIzBfhpSrMQalN+LE9cTEZebGRj6sh1TrINGJ0nZTzZaIlEOdiQM6I5xE7WOeSyF
tMDv/KkQZQszlNoGz9R2gt99axVjz47LQDEROIV0YtBw6YAGGvSsfiR16D7GPG+ow/CQfFPQu+qb
KPQDsddGm/oDBYnB3NtojEQ7qLf2i/BnA8i7WYYZdhW1/dSGFbd80xHkaVkFOxZJHHB7FC5oyG3o
JwTmbk78kvqaKO2DTl8KjFMemta2o/dC/VHXixeCNAK5odANqG4N19RxtszpMTW4Qzf9RBttsOJo
CaFr6s1zr2IqY0UUbqMRHPCm9zFTujVLPW0WOgqh5A9yGttGEcQSj8wzb4ll6TiGwaefniV6XJ/9
omoQXwhNcPhzxA1yQLWrrW90MpiXYLATaPhWGQERglDVb4oYOPo9ZQcKYUHRyE++k/hPbTD79zqd
Gv9WFmq2t2huaMPedQcj28yToabbMpDop42tnv2H+2D5VQs7/9MEeHT2EhS5/qP5EWFolgOB2FBV
7FEFr0JqY4bvZnfIQ3PpmrIPf6BnFNpHROUwS5ymdFKkP8gieJpdVo9+WBlU4BWJ196qafWxDGEO
j8lSvnmyNUD08PHVDJqxrmp6EIVj7GSeVdsEs0HrRFuMVgXomNjfydl2AK+BdMZ7I0m7/AXOQ/c0
xV3/bGZFwzUNoL0BjR+On2u55CfwR/obtBiAjTlJZg+33HG+/oHdCJFCTWbeA1mzLGMf+BRLIIKC
X9uQmC7C+3o73PrOCFbS0izUMmneZVvlBIYebBIsln5XdNgXyBpM4w1F+/5rZzggwMlT6pewLYHs
o4ZzW4CSsvb+RAsO3aYAPppvBtGvoOqMcQdkHOmXRTNDbGYgH/7Bou7SIhhgup8tX4SfkGovPiRj
xMGJZN6eJlXoOm2YUN5C0AnEJmbTIP1PvBPvrcREVWKKdPdYuLF5R1e2zXHjpsz9mHcpmBwK1dZr
6zp9syk7s+YgAP/xKScEvJiS8LF5mP2ocjcBYlXWtjHyhcUdENfstcCIv6gmruZDRaOle+Knji81
jxPC/FrlUkFVltnuZ+gG4Cl5uxTTZdHhzOTcfELyie5Pmjrlz8bt7XpjBMrhqUg7mBuAOMCMyLoF
CRgs5gjb2PSz6FjrI0gfRHGw7qAaZDYPYnajV0r9ynpgI6ZohgrV+XujsnjTKP7TOg860NYULa0q
2OvJgCIM/2tf7ZE/Rrcgtmek8OAzIvLP3MK5onxE4RVpBzve1f3QxocGSduQBCvsH4To9UVEwAnv
59nUnA+BL6fXbDmMlCdistyycNWrDgIEeQOrTG6D2klNFHbc5ktP03M8ZnDsHzIeBOzUcmxhA9pO
BU9DN3xrkYb+jWKCvJNaJpE2sh3f2QYSEPUNTDYdBeeyGD3UiaybusZycQOxBVTETGTFfiXPt74Z
FEQ/GyA0CZvAHFHQhL5pf1AiNct9X/cKpRse5G0DychDiKKvjvxZmGyaYYR8kwpV6jsTZlF2cGQ3
fUvtgcr23IdusBNkwNk3irLOHorvUtIxa+Jm0jvNPAEo7G56s6eOpDmVRVxiW+53umcihYRvhMv7
gDo0fIl0MF9RYtM/jI1If2rsk69NNhb3oQymhTbic4Na/pT/hKivLwxlg3KZi4jd7zDTMLOj/6LG
zcT7deuy06fbVGbpk5bEibWdwQXHG8sGavAFZYwAths+xLDTkGembj+TKfLO0GzetWM5vIxxPLcv
Be06eFNu3X7KqEkCDUWI/gsIi8E5Ah8zK1BAOTclppC2takqEs/ToBda843GuJ5vxRBV5R11jeKm
IL6ajzWwGLEP9UCD0gCEC5GebAyfiUPENyPwiT7zGdgImO0WDNysx1WLnA7OD5uKvlJBWdks4+M8
uxOMsjwleC6V7rLnwlwSJnMBjoeMFI5boGiM8hGYa/IAmaaO74YytYAC6RmgqyQwc9DCsQz2FrXk
khCyX/qgFSqMz6igQV23jMjJPVAyytyCy/K/o8AVxE9lZ9XxASsMke9r4Q6AMh1RPWDgXFUbI9L5
1RBthLgRDvBvUNpOekyNLA1vKJAWxG3YE/WgsppJ/9I6pfaLbDxndofCfp5UJoFeTnGtNshGdtGH
CujXwQzGqdunYiTjn0XfAIA1/eIAqi5+MlA6QiqqKMr5IaoqE9tZqDYYwIG+DbKH/wEZqLQ2agdP
OX14gzxnad/3IvLdzWxPo7H7H+GbtQQUm3mz3+OUZWR5mSO5I/N0P6AKPB5AoesFf9UMKKGIy+lU
1lNu79OOF2vqWDiIE8lwRd3zjJCoIsBBXhN1V3KU5c//ksal+TnR6Ck7D8FofWtYhQkuBPyuIM+8
Jg69CG2uREsRCaHGqpCi5J+VkGi8qIXC6Om8DpmEnY/o0T5SwnmYEIfZUiGyv2n+TD7hEgfS0wZ7
VhCNQwSMzSvqm+eEIm0T63jaQja2TCtJUI0tTblM77zGnttDhx4mMtlRf7wsunlGA1PZiMM5wlxc
HcyVHKUWUMadSEO8zq8/sIDBZxOE+dJb1DzqByRRVQoh+/KgxtlZRgDfAM+MedDa0ySHAjn4FB29
oe+NJ2AMzlEKQ9tKGjIHoi6Ui8DX7LNGzbtySKoN5qbuthyKa6a857YWsl3/54csmqR/bS3Ulmq7
Vkxyn2Wo7wGzchwjuoUu2l+xaD27nMA1MIRahN3fKbyqUaW2rDtP0T8+mo5pPShk465oVp8dxZY2
s2WaANtWy9mDT+kMEKKewJ2V6pS0TsVQW/vL63d20/w1ykoZ22wDBQpr7LwSUrSHQ0Wwd+gOfUaJ
K7+Ja4CUxHz9lfNwZqmw/NExMTV0G1/h1adhIO9SaJSdZ6OHuLfKqX3oksFHvA3a3+XvOzOLYEFB
1SjgSqjVrwTQO8SWwIPEnYdRnYA/2yrnAFSS5vm/jiPYDbqJ+42BFO36sglzrnNALOy+uDEfilkA
FZ3H4MqeeK+ryyiEkaa04Ui+U5xFrBFcuMXO85FbPDhFJT767qiNN3MUC486oC+uWLMv6//2EsWP
CktJ7i4bAfn1XhdYndjoETUeIUL3KbRIM7Q4TfZjrgIklRet/0QVqL/5QlwRvv1j1LEa28Y0wVVo
juO3ai9r+/eJpusCESyavbbXlOElAH2RXpKaSwJc5qLwehvcoVd3xGMnugKqIk0xrJuug51wSHS3
Iq/y4RTTo0e3xUrtKdtCifCtUw6dFhBBhg4onVbHDW4y26ILXwLv3qRQ8rM9dlAgZDM0T0AKprN8
tevZLK9cn++3JyrXPAwSxIzEu2blPmi4aRFFkZi80EnUK0JR4BjmUH++vDnfn7dllGW/cENjjrQ6
b3WiJZKexkSrCpmBUBtayIWh8IZybo6Xhzr7Qa5yHVcioYgs09s106Gqzk5gMxR+2ftEUpldoINX
TvW5D8LkAgc5U0lFof3tKAhIuXXtSkwGARNtp8ZC+mAmqYOzcM1t8MwBoLKpU1sl67Hpyr0dCmxz
Dm/RGb2ABKnYpNmAPlQ3LJJGCBiK8A6Z1fD74HbAbkWqTeGVi2X5+1eHwGF4Q9pQVukLrC4wqqlx
1slq9CiXaJQQM/q1xQBMj4rDbVXp8U6ZxTUT8jPz61ABtHAq45rBufntR5d+GcV2W09erEVYeqgh
3dt1N+xNZG/+fSkZavFJkDh4YCT5dqhAxYjIJ+zNWI5fpBg72F30epUpsysjnZ3Jv0ZabZq20pCQ
6bLJawlCX8BuqYfcLSaoMaL3KlRO6Mk66nD5PJwd1KWbaGKkoxNxvP08+HAk0A6Ejgbwxg9OTPAz
K0lenFwY95nRie8Tndcflwc9t3ySN08yqdLR13rh0NYCmjrJ4AVwXG6qDI6VJmE8UKKur0zquaEc
JSRYPNcQKBK+/T60p0lRh3L0Boko+CAryEdR/7sbB/fKS3RmJgFP6BZtD94CPKjejlRNssh7Qw1e
3PTtEyqi5mHCPOQjrd3qzvED4IuR/vPyRJ4dE6sgOGe8gSAz344ZTVQUjaU92gMLzuj6NultisT8
LhoRTkIjQEf+ZwJNLk+XB37/0JuGwXuAH62uFoOPtwODhcsTdJEqHj0rhD5Nsz3FA+NXkXXFbxOR
kuDKOr6/txlQ6hbvLEYfam2aVXPwhlA0FVr2WkPOiJZclkTNlTU8PwohLcGz4O5e7RajyVF3HNvK
y4oR+IgLbP/ZjZW48jHvNyUfgxetw9Mq3i+bQelU9n5be/WAnhnonWY+KuqJwy5Evfi/y0t1ZjC1
vN64ciHpazmrpaK7NdlVFLYegjvabYv94CEc/exh0strhkvLFn/7FphIcBINKWMxVVg7c7mDZdFQ
8BuvLJuq/YVeM1mU6Kb0AYFCUNM9zcf+BpKP/4SDUUqma/DUX/7cM0uICBLHj7cdM7h1WoIC5Own
lFQ9yw+7O73tgLvAN/p0eZRzk0q04pLN4R9krV89J5oL7KWKzgszER78OfsOczfb2xK08eWRzpy0
5Wxj9m2TvIr199BcGEJjtGtPxbN+7EYniKlhIwZNz7nvjkiutv9uOU1OiJGvTgrE07d+E8oCMwUT
aQJPr7XxidcAVSE1u7cCYu7h8tf9CSBXW4YHnHeHI73gV5cb7q8YGqZfCA4GUSQJ9zO7WQzrajrm
0HM2sCrkTWPVxW+oscN3zAjEnntQfxXIfF+5z86sJxtGCCxITOK29YsEsnkUlVhwC2B6X9GupU3p
RI12mjLg9Ze/+cyKuiaCw1xnuCLxDL79ZNvOUtVFUedFoLtutaG0PvpVl0H4aygUIQOJR8zuX4eU
AMi5OiUAFYyEVncASJ08T6O48bCYQMnBUnt6r81OR/Z8mw8w1i8P9/4MMhwmjJir6LQR7VUkMw+U
u8LWqb3QCDsPwYviqPGtV0Z5v2aMQti7GJbp1OpW85iCK5b+4Nde1LrzA3I7zjENXMDVi9TL5Q9a
D8VK6baiVsfLo3DNWr0LWiVR7u80Guh1X900hdmAVLWLQ2BF/xqw/BmKw246aA667ywbacCAIqtT
3cNJJD8RtHyBODgsrKzgyvytV2k90rJP/zp6BgIOSdIWGFSE5XAYOl/tpIZ8x+WpW78JyyhQaHTS
dIOsa52f9PFk8FJ0hmcQjaC4aqlPpunaHjG7ve9bI96jCune45nS7Ec0Dq8ctjMfiVOXydk2iFNI
xd5+ZIJVMt5FSEYKQBc3ueZ0p2ghG1z+yPWR5iMJh2wALxAdHQo5b0dBzEvJiJvFyxMLbnoGDzVC
xhMfmQhUN3Yw/+jss4z3v2MUwZ6EhvN2vG7WiIZ8TfdoDOr9NpuT+Etd2+jRXf6uM/uemSMOckDJ
6O9egh60z6TlSsBewcMV1nQ8o7HUUsiFY4O+wZXhziwWyFMmkHKYCx1s9RhYRQVuHP4BabMFCamK
4zsW1/Yuf5S5zM7fbw6zx0VP2iF0GyO89cUhWhWTzILC48Q37qeoyEMKHLJoXqtSAwPm4O4WUVMJ
wkMumwn3i0oIntsZlUzwq73YakFkIHjidHZ0CFy9PrG3jWZbOy4I52oOJ1wQuFahpdPPey7qvNV2
COqopxmsDqWbVDPlQQ1J5H5FmHlCDaUUPfhr+ASCphhGJzejryfdFgWZPNzi0qODHQfxOV15f88t
sINTm6HT87ApWLzdSGMg0J1BtdQLdSf2ZviGm1hLC4oJkM0uT/uZM0LZlGnHyv1MKSmOEbJAT35G
NivsP9s42HjQ0YZdJ7vy9zj1V9yWlzdmtcgmrQOTg7LUR9YJg1MPXT7rDIdNH7pCc5D9h9Gk8zHA
qWKL+K14RNsD5+cMv5LLH/on+Hs3tEWqQsZCGXT92mZpEDdVBdyK2m5g3Za5jL6Ah3Bfes2xFq9V
B027sAse506rvoisqw7g+tVr5Rfi84ASwmNPyXB/+VedWek/9V8Q6kzKu3J9NhpGECUSG1QI2qeg
bpsbdD+KjyDo4isTcH4oWlt0X9VS13u7qVw5I2WgKVa61dGMLGrQOlaU3xcaAJP/h69aqvSCIhD3
++phznpR4avOa4mQCdwlRLLbXaqF4QuM8/bp8lhnNrC55E+KErfEaHr1WdVECBI3zuyBD5iTTwGx
3ccRMMF9lyIK9FOISbvyeJ0dESbjUnky+ddqxFDLosBI8tkzhtKGY4+kJKg3nF66gDpsGlxzpl6X
E7gYeSdNiy4BUdu7/K3ptdKuknbykjAQu1HAeuxLkFTAMzKQosFP3TXVP0bef8ZkT3IRE/HQflxt
lhAcZxZYXMC5XbwADoHPCQT4WAxp9P851PL8/BXwtAX966B3Jm8WThztc8wHnrMEbNBGS3UxXdma
ZyfTwlrWViaehuuYAKlg5YTAQDy3GYzbAYH/YyfT9L8FPH8K5rL8hC5ueWWPnjt6AhaXpIdNW2n9
tC2gvHLoqFZakI4eRgQGj21ZR8ghweG+fBzOXbCU7R0Gk46y16c8bmp43rk7QtMXNCmCojpBUzSg
SyYofw1EP9hi4VIKAPdKlebayMux+XsdET+NtSnnI0EmbqvMBv3kToiKjrl7kqPR/erDBkxBrYr8
ytDGubGXHi6HDWtbZ/2sVFbZ04BPWNW+rgte8tbvQTROUb9DJjh2tliNhOMuJy0atgqIsTfBa42R
4PfdG3S0HGOjQwAIt04uAySuYUejrjaNvrOprarBrGgWA7zoAd2f/eUFO7c3qAIR/NCXkO8i8SzM
fGNC7syrUic9DK5m75AOSIkedefK3j93cRFQ6II4jntrnS/pPRLPcphnr6+r6RAUYXPCLqfY6cE0
34VhMR0vf9q5s4ZUIG1AgnyLUu/bHQEc2AwCxF+93vVdcZCd2d2DbfGDp94shONl/qIqYSRN+3J5
4D/9ovVbD2IE+gFPPZHyamQV8M7pCFx4hTaKEm2JSH6vXVxgvNaunPoowUE4B5y6kmg/1EmIukEF
/QWc5Wh9GZBNyB9hnSQCafkIOpNfyMHZlVOEVLyDvEByaOB+66ei6uOPGUpoi1aOX3YQOMI6uAGD
P3+Mq14HozRZCggp6DX5rQ2gY2/hJLU/53ae0YtwgAjtYM9Ur9MQ2yCanWoEld+heHeLao6Jb9Dl
iTmzA6jWohHm8poQZa+u9THOGwVndySU7xYZs9JItds4CYdvwG3j9NB0XVQd/n1Mw6ZERp2fkv86
7irxlAj7VqMCX8Ct31VlPrHtuBn2AF59A7JqT9Hj/2VMOtDSck1KuqsApA6oDo81Y07S9lkEA0Bz
y91wsLRx/NDr7pUNt7xRq/0G4IKnUjcpv9PXeLvTESg0ex8Rei/I8G7Y+C02NlsL4e5rwJkzR0pS
m7ZIkZQiLlgtoItCLMSzbPQkag8hChO6oaHtk+FWilZrgsx/OM93cTPF3y/P6JlrSkoklomf+RdN
4bdfOA9xo3SL3p5AZhx7CBVN7h7LHrPf98ISV9qX5/Ype9SwpIHcDfW4t6PJbESzFiKVV7Vzh7ZR
ixCojDQx7ux2Rq9EIWB+5R4+84TQwrDYoiSvFHlWW8YpwqA1w2oGkYSq5n2bLPRgFSYKyGP2XWna
vZ3b5rjNnda/8mYvu2O9e2iXLuG/YeEJvBoaNbRcb0hPPe6U6sTln+6zFoBe7cjYw1FWnhS2Vbu8
jrV5U/ZVfWW2z62tckmuMSowqd2tdi8l4Izg3OBWaPNnByshD8ODHzMuLMfLm8g4N5KNhvhS+3GJ
v5Y//ytGSAxUtfKgYl0Jk8RjGFsUVSEeaPkOlR46Iht3zsp70+7gBuP5kn+rmio/AdJyPulZboJC
hNn4g1NQqZsI3ErrIa1MHeny7zxznHmucA2RgiiK8tjbnwlGpbXdbJw9GcLdFF2LEngDC/nKKMth
Xa07fBnY9dQVqXKvoxZNGDgIIgvpGbz66dHvs668BXYd3HT4A0FU7ofahFdjxLc2RpyoPQX5/JU6
boE76ZhAbQFAnx91OwL0b0Mo/tXoILtRUhYmJiezsNstimKo+aHXA8WEFBOrLz+boHvErhvbP5TW
IGqLJLQubskP0+nkNBWmy0rayYCQaWajEly2E4sUJSUC/C2X9V0/TfGPUYbls4yC4D9Rqqzd+YMR
wN71MWDbYlaKUQ1K+fWNiSpdsMs0NeU45AzixtSbLP96eSbfwQlJVxTVe2PJBOlFrpPAFMFYxBIC
izS6i8RPooJy+N0h9vMZfnXYPOmykeS8Ua+G26obUQzNWZhwSyFt+s8GJJ5deYDObHQq+hwl6nME
petugmMgcJlWhvTMAtT7JrCMj2T58gnvwfHD5Y8/c1eSE9LvcshH+fTlYvvrTOlunQ9FaeGtqXG3
IOXWVkjpxDYew0ELb/SFNkP47wkNZRRqkMBoGHJ9WQZzJCKk/03UIDKlToQNbnQYBB40XyZp2Ne6
bct5Wx0UB1SQhYDekumvQ4iwmWguzobpZSYcbhPWwrFWWACgvJ59Br49HDK9fL48rWfeA/YTxWMl
6WUYa7AQqaPdt3ko6Wrb4E8ROhJYizvZ8FRXLtFz1VOmCubkFgp0cA3wfOYCwpAesCPQHa5kd7Wm
QzbDucdvEVQqCt1QnZDPQlL93685HnKQgXRKIZKskXJDhHdKMuXKSzprwJvSxmY7NK753Z85Cs6C
CFogm7Tw11XxuLVcXxKQeSPy9zsXLS+s1lptbxZ0Di+v2bu+JfcAOaCFVJXrGszeMq9/nQVw+DB3
sWj26t6GXa4y6046bbSPNGs+2ZM9USnO2i+y681dqDnxbsb35MqsnjmPC+KElaNwyy9Z/QYFBwFN
qdj2LGhHn9PYahE1N/xD4QzWZ3zCg2uN4XNfDahYLnU9ATjWWX7RX1/tNKkqIfuoJdrNMbS3oMvM
ORRN1yp39JLw7Zuwx0mGERXWIBowZ5ztKxfe2a92iPIJEfkx6+OSTPo0hqluI83pykMCK3eLWw56
VUAKdoVpx9dS/jNHxNUpWgvu/AW/vcJAQnxPVex3tgfnKXYQCHETlGplvmsdrE3sUi621070AvAB
4ShHb7C1p94/WXG96Sn57tCfd44RGjSfLm/Ccz+MuqfER0qgEqOvggejQIJ+0DWLs+vIF5sQd2N1
fXDl+89cicz0/x1ldUNYCCRhhh5hd5Eg9cqz9w1fevF5HOT3HgHgm2ZozSth6p9Gz+oa5qGhY01n
FyKNu9rZSNMTsju8smWdddqmtLWuPhT5WGKHgiPwpsXGBZ5OimjAY46eBVylEoGhexGjKXyX6G3/
FbHW6YTLjd9/jVJN4vcgcgR4JpRSEAkBqYXEInTdYFsPQ/LiqwE3o0T0akt9dGHLa+n4iR6OhgNi
EDQW7nxWY+8iECvHMGnRYDOx/oVxiIw/ljF1bPg7nEks/8XxR3BJhbnUFQOg+MGuGdB2QGTXktda
uGcPpEmpDz4qBAddircH0kYcCx3pRlEKKyb3EMcEb8e6svXwZCR4vm6aWrraxpgi+2SobkKAQYB+
hZAV+up4eTueuX6X1g67EQoJYOzVOXGjzlhcX5Q302nYxyrAHi0WmHu5mX7lDjjzZDIUlfEFar50
DN9+dmIl0IwcwasVROGvBI4TusUl/oRBPd1DfBtPHToEN7T0rWuhNH/zemcuqAbKZ1wKNF9XI2dI
f8bTrLxmRvwtt0S/lWN0rVd2birpgZIlEmVh+7Xa/8gvTknk2JY3zCNmiYGRcbPF5meEaj/++6Jx
s0FpcIBLEUG+/R7cMvCIMTNeZhe/5ySJiu9Abs37qAVOcXmocxcJtWIMpZdglUbg26G0HIXBsmR/
ZKNt3gSWVr2qLBN3EUn3nRiRW7dVfSW2OjeRLtkV9RkOB1fg2zGDGNG1GDdSzzaDzt5rBGHZNrL6
co++SnwlOTg/GHkBaGyCVrE6jLJ2qwz7HsuLcDPnZigW/XIjPiHxJK8cgPdDkbbqBIwQ8giPzdU2
nKLISmTPpeyKdL6t6gm5at+aP5RzeK2Wu0zR2x2/ZMgmphQUdAk1VkOh95BwqQrLs+DZw47mkc8Q
PTxc3hzq/ZE2lmsMjO4CPHtXvHP70A9FF5veEFiVexzpWohnqyuG8Bbj5zzFls/tbpd99SvHpgL1
Yp5VxMKa5BULQ/3VleAKt3UWV8hWGbGgbY5cm43sK15qeC00rVHvYr91Po22gntuhCL/b4bb8KEv
wecf/EJJKpSj7/9UKVzGjWaFwUeYYkV256CG5mzijtrjBpKFZmyd3lc/0y6xzGOESOBP20JrAZVs
zfqNU6/5s8a47xFfVedHi7pusSWF7Sd46aLE+LCym2Polp39CteMElcyz1X/0oxpnN8mODQ8z7k1
JAe/L+dfOCjW2ckvEO/fTQOQIOQ0K/E6wI4Hg1SB8t2C7MqNAzU5nF9kmg/mJkAm4Gea+GG/L6a4
RSmEgPk+KTWFiV5WtfoNPoxoAhp6pm86e5FTT5XZqSvP+JlkmcY7T7i9JIxUOFYHImp1HdeExPSI
gnFoRObKDX7oVchriEG1Ie/70hzAUSQxhpahclP0OIU9PPFkGZ9np3TrKxHTn5B4tZkBzpBGGmxm
w16nk33bD6hF6jQmsvCDgxszMh8xgmToWY/1vTPZ7R5/Z6QvYlpXhSbdXSjDGMkh06THpCEeRFX5
9fLWN5ZpWP8oCuUws8glaMCu7uA5K5CVTAvhyXTqEmRDHC2/i3L0ONhtbvDZnsGwnMY8QpGlQfg8
3mauPms3cHPa9CYrszE+yCjDo/LKD1tu5PUPo6lMoA/Im1Ll6ofR/gJnOhXIVYVF0aNK5pfxPp2G
yr2fXL37PmtuMm36JnGKLXKOOn4ANLLwWpH4iH0SWTvqJw2tJ3Nn4pRbIgvRtt9pz0+PZWT0vy7/
2jP3lADX4yyoaqKPdTZkYe6JJWpt0izP9A8JjqXjdjIRcrwyK+77SaEAD7IY6C+jqdUz1ncQsZxQ
Nz19yN2vaR9g4ACI89EkVEXbBruaDInnAQGisUkRPaqwUjCuAAPeP6W8LqD+ER+hfAhWkN/4Vx6m
wf1GJqjiTuY/PrCkDmqxmUBuBMX4AGnbyT2lwCKvpALnppiHgK4O4HgD/PPbYaMSFaemnSl+zb3A
gjeLb0gcxJVDeuZtE9IEDoDBlkkfezXBfgqTH06K9OgCYBOPaor7s3PL4FmCkI4P/7xrSDQIJSlI
wz1bX1FE9f2YI4rtFWVmeROGIM9zGwdX6t5nJo7k0abGS+8VsMPqk6rByWMUdE2PsDK48XUkbiBz
VQ+Xv2X5W1bHFeQGaD3hUuolI3i7PPnc2r45VIOXR77v/ucOQiU7eAUS9cuGA3if07O+MuaZnSjh
MkA0Jjh43w/PZzU6dgH9y6jM5tugL+gU5EY2NjI7uxLtwLupwMnv8oeay5esvhSjAoviB/wTCnbL
Gf1r/zcmttXRaPZen2Bpcp+JCqwc0vz0ToAz1U9MD05WWI22i4BsQI8bxS9rH1hNWC4i8XBzhjLE
OSTKstjYBSgqBo8j7OKPQzTT51qAGvd2WuX4FiRhabyGASHPBjD+4rmccOF+NzFXSb6WPFXftTY0
ilPChdEA5BKRfRjSBKHYjOg6eEmdPlObsLhOzjw39+wpcJmUf3RW/u0s2KFr2rJqWy+OzemDj6EL
RiEICwJnacVhpH6NNYpRDS+XZ//MNltac6D16c/Bu13O71+TH+YVAm4S/LoBieopDVA/RxfI3kJ5
dZ65rNorF+5yq6wXmxolvUgS3IUk+nY8SmAdATRAcmxVrechN5qfCHeFW1QTEB6t2/knQJtqi/pT
fmWfnTm25JbcQRapAzO92mZWKZrSr+mBdrJBBg2RsaMVWOPx8nwaZyaUEThFy+2AZtgqwq5mJx6q
UsFRizokS1rL15uTig3hqXJQARu2SOYNZkWatkuRIZpvrYY98aHDhDTZ4Kjst7/qAIOAAxddj7iZ
qAW4n0IbPgrsqOWV33tm23Fb0ldbuEvvCUXYi+BdXMc08ZB7oD2syqcpTRHf71sz6TZR7adeMbap
u7s8T+fG5YoGTwDkWYg1qKSMTYRjEPn3tMIuT2nXRs+yLvAE7hPjkWeyQZC1jj5dHvTM2vypjVP5
W+iR6/5+348oqi/8QdOZSxQSddydnN7Zj13xycdjyrs83Jkdh88fzVneV52u9OpI13miyx7rSq9p
OqQ/7N7FhkGW6TV4xrnQnB7sEm1CMnC5KN4eqtmqaAdiYulZYKHn3RCY0fecCtMi7ZtP2CKHtfQM
9Ht7oBpJ9EFHb10ce1lZGJ8LOX2//N1n1tYmpDFZJoI3wIdvf87o5xp6snrjRVhsYuedRvZzyT4+
tp0obhNkxsTeSMPi3wstS6TIsTCXtX3X75mTRI9oScAo7BEC933cE9MkaE49YcH+8ieeiRuRXqb+
QW5LoWWdekzuRK4alY1XzKGxtQJlbKpad7d6HLWH0Sz9/8XZeezIjWRr+IkI0Jstmb6MyshvCJkW
vffx9PejFhcqJpFEzTQGLfRCkSQjThzzm6Piy+0h4iwdQsz0Pt5efqVVqLCpmCYRS+lRLAEdsQDb
Hqlle0Y6Q/g71eqQJMqxKXiKEKuGpW4hhAVSid2+16JUp8saK8EXOUT5dyOir2R4FjkkGSx8QdAI
i7g6UmUj9QhzZ0y6aWeC0TFdXRq7etf0Rb01Y185wkRwGAycK6Boy2uSehfoVtvA7RoKEHtt2J0o
szrXwUNnh0R+vlH2rj2dRYCkmcHXJlN+u5dDnNlKzYnbM0LNkLarWsNLaMyn4BueHI364fZ3Xbkd
GcpSnnFRsbWWqzHQL1FRrFvYZF3rdZKCKL+hFOcuVqSDNaIQPCqW8VyhBrURjw2VB3l7MdNumdNm
HnOe0S4+I/CW2C9SCEQw/BKOak+qjtFDlwmXNobMCAzqyKNI7eHViUOMFAvdnr4g/i0NOzB8Pl12
2/bNfSCEbaMEXcpYRtn+gIDe0DaYPIhqjNwJDwVlhxpUWe+bIUW8rgkAyxztpBhnFXWBImig+cqf
zMF7Bk3HYLJcyy+tV6VspNQVaJk9+p1i/EksRQoPxsjU4KzRM/lYBD5KwH2ddwA9mu7VGRCgODgQ
NZABbA1J4+NNmFP21uD0qP6ZCWBezMh2BqxE1HVCf/hThAjcnSHttZaH74uR72q0Jn1PMSOc4lwj
Q3TZC6rQNDa22fWH5yiD5aRdplCTLREuZjxB9EOK7Yx2dqm/zkIMzh/stbrwiD46aJIwq+GaxMRb
3yVlU7egb+s/gLyItoWsXEH8qiDE0s2SuI9NvY1fRAO2BpXipnoIyOaOzIziR8AdzYcJRunX27v+
+kyTL80jD/IPgtpyJhc1zNpEogk0l7kTZAudURkjOXdAROUwDaRFt9e7PtMkHCSBvGrKHdRm3p7p
NLHCCrcfeAZ6k+8jFMz3Ri3/1/bd4N1e6fomfLvSfOj+ya5HVc0jXCvkc4sR+r4dnQ4Dph4RfO7E
gxpiAWSMU3W8veh12sGinGJbIZ+nFbXIQNt4go8e8niqTxN1iDT70o9JvZHcMCK+jhhk0X971sxv
rwJ/nk1DS/9knprH+fBZ65G7/e5URaL9KC1IFXeyHqrDEbYZZuptVKMv7qNzjUx8isbiXm9UpzqT
qiS0pACvxW5pTq3YYcarYvlbZMJwNaUtKzfFGGwW0CvL+C52UprigZmUHfo7YGt3BJquOjelnvZP
5BZCRf/f7n+Xug8zNoyqFu3p0BcS8v8K9phVMlr9rgobYqvSKC3K36mPx3CAm10Pi2bSuicptMhC
AXWH40cgQdInM4rRxgzSoAvujN7GVA6T+eCPb1qJtdNL1Gp3VRcxedTNsHHFgPKgJzC/jo/0/ctH
JtpRup+7SwLZlsj8oDMrCZEdafNfBUniQTd85dkG/P5U8+Pv1MHBuTQIAxm3SkzCmp0QtCLQ447j
6h5Cs0HjGc33z0qr2IkX4kE28nit+ji0ioi/NgJ7OpfOeEun3ScX4HrM6vK7HXd2/bNNC5qiSH45
4Z2BcuD0KGQp/txOU+jvqqoZigOSp86xV3Ot/YUpTvSKcGiWHE0TdeiTjXFX8SQXHJlfOT2BmueV
ygBbRrMBydUK9RUtf7S8mqGL0305ll3xFFdQ0zx5NOzoh9rQHr00ds3VIvFiNE/JahVVQyPvnRPC
/3505vCiHiKw24BFXraIzye1Ml2wiLVtLw+h4H1IW2BZ4KJzTCRsPD/8b2YZm5e2VfHxojlOe1+j
3ftVMuqmpyWuJOPHVJSqs7Nhv2gf/CjWyz2shyzxLPSb7c9DAIDwXlSgCD+baHAXP4IkkRRXter2
pNXor9Hul63R1WNUQu+l1g8Gdxw7sivByFq/q0Wkx6cgK2rqqQYkuYsosKTghD2ZEZ7bomoOCCZy
66V2zQxAjg2t/NI3kTV8aQypUd20UtUfQaWFzV0R5Xh/BE2IoNFI/JVPE26hI24iczrntFrxwTBM
wiTkS0s+YEkhI+hoItA7ZoB8d3yIvN61dOIjBGhNRY/3bY1POmg8kV7kAu9jT5SG+h1rPR9VXQz0
QMum7fSMjRbeenaAKZWDbLPGH83xociSqUJaMw87LwFg8dP3a5PeUJLF5V1uO+Nvp7Ei7qih5LPT
qBqxRA8tQzpbLVQFN8WjNcJllBxnn+ILYbpUENjxcTWrqdf0dqtgqG1rP2sDHMSeyQ8TfvxD0VzK
wrbJdoFay9EuH6UoOylZp2TA1Xzk+qPSiT8XmBffmfi5MRS3/fRZNlrT2NsxWPULvJ5+upSOEjUH
S1j+mRicDB+oJKIHvEbk4pgOZlt72HZzsKxwYrg4hlMW3MtKO2inNJWH1xTlpV+Q33HV1VMESD1h
mF24G4Y+wDynlGJUH826Szy/QST0iN+AeJhqu7rjrfHSmWAzyqoYQWXuZMu5shexg8kjYBSz+zzK
bW39hu7RYUHbdNh9cS/4mFXXKnfvZOSzaR6QEGhcXFm/c9w9lF+jKvefx6jNn5RUVT4Z0GSCYxSm
0XkYm0zZTQXWZuAWq7o+8ldo596m8nKL2mBkg1DQVvK6Mo+hVzlPMOf62rlqv9pJaURxGtlnv42C
imwutA96puo/dATkXhN90r6XhpE+1KVWP0RRYB+aQDUH16qN8HvQ56O/xxEUjXpsBpSNmnQlx0Ay
CIEBSP/q9ahfMiPVHjsJqrrvVx7bvjyMjjPe5XI93cl9brz/5kcAkINH9xuMtDr/nn9u/jbA0K4t
eRcxdeFzjY/G6HKLpSefvRy6eWQ6H6fC7z6/++4HP6pQkBr0Eq/G8ngMIZGbTNbZQZRiR5Ha3/vM
7Q63V7mufnmFNO/AvdPnUpajgw5wcuv4inWWUs1JXYpCHzvpeNAec3zmP9dVmN/pRtnf4yk4vIha
VL9u/4CVDA6BK5OGhwo3RFu24NHwi9W25u1iHtPuGg0cYhkAkR1xxzrdXmpt42hgEEmN5/p2CTqQ
oaTKY6fyrDTHXB/DbkoyLgVk5p1HBQrUViF2nVXNDXiT5iECBFfZmxo3DbYFmnVW1PCHHpjVRaSO
+ZL6Qt54spU80eGoMsoFnUJ3ai4J/tmijMjVhHAC9i4IKY7SQXk0+mF6uf3+rlNg5CKYX+DVCa0K
ZZi3q/iTqVa9Mtpno5HkuzgOJHxGQ4uX2JYnJgKFN6jsntuLXu8P6OIzRn4mRszUjLeLmgLj86Sn
oafimoQgI6YODJANQOm9sv9flmJmyw5hhrc8C5h2VL481LS5Jtzq0YLU3FA3pmMW++HGsbv+YLSc
gCoxE+VsXwFvMfWKQhI7+1yFAOxnQPoDWW+10YO43vCswigAeRrAenRZ3r47kQKuiQfdOhPJfXkP
aDNIXS0wLOygJAzXEbNErfv9L9EBgU+3lG40t8jbNeW44TRg4YagqTrnVJwCxeMiljyzrYaNWvs6
egFbNtEXRR4I2cjlSLJpmrDFRcc4d7NlgYscTBCeBgzagb4OwJl346jZ+IuT2eGuCwpwx8RvrDfO
+d+GyqLh8hchw33JPmXc9vaZM8sqEPOyzfNQ2YHkYeVkPDKnNXSP2YTzEUJC/AdKoIE7I8jx0p1J
G7XX1ENu4vQBVNFlnGCVBzRgpeJo+v2g7PoyiJNDb3eYPGDoXNu7wDHL+mnIWrWjoJiC/DWQoHA8
TEIgzwK/cDbfoqOK2wGqOIMHPME+96KeGAHFifYLMEunbkTv631MnwO1LUKOA4NlCburil5M6GBZ
57bK41OIm+edkPNu4wVff2aUR6DX0VeBtHj1fh0n6ktHIpAW6D+/dFOdfMOWsyhdTW0VDTtNK7zk
GZ4IrlpXxRGfuOrL7V39V87r7SfWwKcQzJmA01BYQi7kJoprH1W/szZYuboDd2Lmr0NS1t2dndMi
9YBWO5mXUiJ97LEzbbCNkrGHhrkftd9CNGWHXSthSXWC0IZfmIx+a3VXxYOl7SdpwKRIwU9yixZ9
/Xn4Jgye6UPOc+Dl+UiFJZVsGp2mhSL2UaxkOIlhoHH75ayE6Hk3I/pE34tjP/+Kf26fAcdPp44c
45zPjsttwpDALSN2uKhSdUu3aD5Liw+hodFH1KRtPNMK3i4W47/SBjLECIma2Ouccfrai8GKMVsJ
pyedJLXyutCS7yOt3ZS1WHmfGk/IYEamW8Irfbu4JveBlpjg7CuLtl0wmYnXTsbW5bBCXgbbiWQa
fFkEH0C3v10GTZTGqqvOPqNW2z7Ax+PxJgzTnxtVQpOOumSSaKzJrVpRpXMoYL8kVAVJLmkDRH85
UDC3N8UPSFwA2+i8BpySIlYKF4GFNsNHR+TYh9DTT/d2EteXsgXa7WGaGj1UzNIBIidd/c3syTjw
lgrtrt9Z3P7yHjKe88tWWtS28MbVHp2MKp/yT5UKD/0enLg1kaN0i2mE8+5YM0vhzw1NAOi0xJZR
ts98/mNsn+2uSfeYV2snDRjO++8vxB+ZgXCx0D1VF0lO4ci+GYxUFxG8fG9srQSngRxfpWraur3W
dhOMJkTF5L/6HovmZa+m3KK4WpIfNvKOHrixC0nWN7p7a6fz31UWD0RDL650PeG1qZEAtVNmh2D0
+48xhkIbS60kiGShyGrMMGwyj8UX8ocoLZMgtM+drAxYL08YTBK7cbmkN3TvVAzrocpbGxniSpYD
g4njOEPcbXVJYvJFi/2YQvNSDzGhMVIxHOQBr0gGCuO+xknp6Xa4W/tsjHUsbMTYX1ewwEyux14f
Buuc8C4fBe7aHuAzeyO1WXuX8wiOyErqxj5+GwOcFMRQ1CPIRgfS+VZg8O1g2UlfBc+zS9kM0hkD
qX5LV3xls0Cx02eqHUnp1YVh0+JLazKJczpi9RGVUnDG5A2vOCe0N7Ltlc9G9GYQR5EL/WxZTRDd
wenlsoPaVJhTcyaG+kvSpPGRKU/6AKUy2wDnrUxaAckhAQxun5uDoe/bVzpi7hDgQ+if6f4GD+hr
Wb8BSmpf6E85H0fwj7s8aQmIInF2iZqZz1Vc+ONG5n+dywD+QZIbpQ8T0MTy/iKZLVCEK4JLYdJa
x/M9Hu5EPI3olKBR8DkkoXLwrAqT0HPUPCBJV/Iy2ghyK+9+Vr/BR4rsDbXLxZuwwgwqNSDsc6vI
YnIdWcomUKDS9CcXPiE1NMNiI3qv3Nu0bFR0vwAUIPu12M+6gYBoODoSHjoiOo/gN54KvPK8Pprq
UxRWo5s7oXB7Korju88rvPYZlQn9Rbv67EOQGaUjaF4aVms9DSY+ak7upBvn9W9wWyQmCLUhmES1
OmeJi0s7hkgaCKeScDwYZQWndRSpegW3TzcZwBi4wLnl/2TJSp5ieNGYWjlT9EHGbPSHqghDfMzC
JPZdk+QwpGoyxPhYRFmRuUDMkZYtlcpUPEfqW5xZAilSDm2rWD5+TbGMf1AXODQ6MZcX+x4y630D
txK9ki5VBghOKf5goTnZmKlP0ZDc9ylzBrcHt26cyiBQPsJkcIaTArqa2UbQay/N0Phf0OmJXto6
T9VdgjV3s2eUErbHCR7ss0D/CoOlYXYAb6ndQapPlY7tbDI7DPeRPr6aCfx9L0GCb8Q2vVM+4Dhh
YldmZOlLn4eZucM1Nf/Yk63h8GiXZBqtL+FYZUTASr16zGrgmFVrNbusd8rMa7GhM902UHCbM5gP
vXDN9KD7kVzp3LAbK2Y5xZg/G0WIYxNeDJiH23k6qk95jOQQkHENw9Q4sadLTjH6JzNa9U8XAPAu
J97xfgi67DuilInjjrSzG09mcP0TrrH2sc6i7CcjTf9bVwf1LzvFe+ESd7H4BLcKUzybR62R3ujs
e6i0ELliS0oP2IVR8/n0h7DFRFQqhdoW2/qnTLLMcOPuXYncc/YNAIvB80wDfxvcps5uNKXrJPjm
0ZdpVE2mA7Vi73U9jzYuwLWl0JFGJIM8nCxpkVFUGBzzM0hU5Dwfn5FfKZ5yXLYuEf6uG5fEyl07
QxpVmj+QA67uWgZ8sY+JnH1umZicEkw+H6cYw6zbEWIlHNozG8KYUX5Usot3Z2IshXG9ZZ9xLJG+
8gGruzBy5AimimZTMhV20e9uL7n2YOBQQP6AqpJJXhafK26CmAEfBfqE7IZk9f1DqsJdvb3K2pci
9+O90R6cu1pvV7HDQaki8OLnoVHELumzcad3wy/gZMnG9lt9HiIsnPWZk6vN194/NaBuSqlphjyP
hR31Cf9JDE5Lf2sevv48/7+KvngeCSJonuYA0Wh2pl6C+sWRwVHktXBgT7df3doDcV/R9p/FbpA5
ePtA+NvbCWZ+9LEUXOob2l2/G8mKf757Fe7f2Q5vJqdd9U/wP7ZTqQ6dc9D02V7riumgFEX+/lME
h1DmUgJTR0q5eG0x8g8ZJncOrgCRrVChDb5zwlV6aDde2sr3oWKiyTRLls5yFG9fWisLP8uamplF
2XUfkyEGKKBqqKcxRa+CjSRmbTGdnQa+CkzXFR9B9XvaLy2FDWQMfwfLHhRu048urmJbnnAryYsD
FBh/NEYUFpXu2+cKzJzMRWUWk9L+kDz8PZmP+4kda+5USGULIKC3f+YhbngKdffz7U2yEp5QSObT
UeKQOi1jRaihYJUJ+u6YV2euNEk4gg5hqcOyLaeP6JoEG59x7XFBI0LDZSTEP4u9L1J6rTHgjDOC
EMkvcL8Y3vaNL3aM+9JHKQWDCSNDfmz6Gn282w+79lWhSTAgRWiKjv9ybdTJom6uroD3iktr9gap
jlFbD8A/dHUjPq4ccuhdGl4nVARoai0WawggvrAKC1ReYO5rzcke7UxNN1a5fiRUKZiaMMCYe6TL
19lrHeaKTeOfHeAOJ5ANjds1YfFhtDb9P1Y4aygaoz9mwNJxaIwvngiAqcKUOvTPeUWjZ0eVPoW7
uW0U0cbQ7E+UFPXgYRxrDrumzZrRKzJcz1291HNscXWd/HBvjY25BbO93lPzD6NJDBcDztpSBERG
Ychs8mjOT0QQHOh7Jj8RGNUPOBArJTJ7Tat76hTUkZsW2KLub2+r1eVnIBWTCYLt8gyNdoHhhqz4
56jrjMzDMHvqkTcC/elKQVPc9YOsfQEXmUb7dkDZ7N0Zhi6T5tEYQbObcLUIIEWNKSZeGz7C4LB+
dMlxdrlc9vvcd7SXLEi2RnUrtS4XCnW1jXoM9e6y3KrrqmKyWvhnWcM/vddbGKWoHZjHqcPrtFNa
eW8oMS4gpT084V+MvaQ+lC+3X/raxqfgAkFCw9S6mj/htNA3jVNL53AcNG9yRsizaZvv1dwyNs7Y
9UmeL1BapsSMmcq+eMFW0phBMRTSWR2xqNBj6mlLzbT/YRcxo0YnjYtnlip/ew9You3KPLfntxpP
B1lJsXFs83g/JkhJdVin7NJk0HaRhYjj7Vc5/81vq0vub1wiZjFNEFPLJlfYQczzhe6f0f01vcrU
9Iegq3LPlqX8g8QEYut2XVHL1mF+z2eVNa+nvTi/6Rh9tc5ZAA+Z67YsUb+jEBZUL0YvzOyQZ13+
xWpb7VPT53rqWTjaW17u21GBP3VR/+mh7j1rRUN35/bLWIty4CEBVc+6FiC559P+T7ZpJLZI5boE
kpEaSXbohyR5lc1YRawVdb4vwyQr5QH6eP5dlpxAd5HGz5+1yFLr3dBZsfAqqVSSjS143dkBgko6
wqkz5j7T4kc1yayGUlvWOY7kl6nL7gtkyI+R0xiXKVDSPenBbzy2xS5Iq/Tr7Tdy3S3kPfA/ahgE
I678AM1cDTUzo1sYKOZDlye7JKw9gEjpY1qEwN5Q2zzdXnHlbIMOwveWa9NmGqK9/QRB0CeSVlXO
2fFDAOCO3O/DVJF/l8r0fnQDnV2SSq4zVI25Qd4u1ZUTfC8mp+fIylRPk+puB+Wr3fh8qw8E02Se
NKK7tUw8kkgjSaUFcwamh5kphR8VBlTDVzFoFBvvf3sGNHf+GiaFpOVvHwkNKlX3R0rowARUCPY0
3yGJY+Dz7G/VgPO2W0QOwNgELO49BpjLsYlcwFq3pc45Z4bRRae2h0Lm+iPWGC6mU2PhyWYEEl3t
7eBVxvJx67CuRC7WJ82iJuBfS4APvQ+bFIs4ItuS2NkQA/ZCa6tdYfWpB2ltS9975SYACM4DWwxs
obMsYjT8U1WZ5mK+a4zhgWJIR1U/2pp5rj0VzRZIWiTkXHCL+2bqJeYAFCbnYHLM6GIESvGaRRph
WC4tv9sjNvR+rDtR2GaYiyTBCrJiwFKyUQOqOGvQ/lPlpr4vM+E/0IlLt6ida2cBfVkUYWi8YGiy
eIeTlHXOwB49j6U8IO+K3nFNT9KTETfe6M6uLMV0ENVuxvuzLuhiKVmAgNEmUzuHFij6vRiYfNAy
M6Q/Zdgk2f72uVu7OWjNQrOaAxfqGovlkkoRg0C56Ayys/ozZBpiYOCO5cSNU2rk4ySKYnzR6kGg
th/UCMT0DuzpXZKoNV3YBjbrfpRLOd2431d2rQ0whhYUe4luzSLGIYBSJVkAhT/VpfqLkIMvo5FL
L7effmURZy7rKN8Qp7qalMmhryn4NZtnpVQDT6FTeJYm0P23V7k+GnNDCzQOOHbu52Xq2fiV0ukz
cLGzi/JZMjtnwrMrMgG/iPhHNAX6RjC9jnAsOGuo0kgx0L5YnMUEpUurUdDbg8fnP7emnh3GyClf
C6BBrpjC/itco9xzYqPZaPqvPup84dPDA5q9DOON4rdaLPcWIPdxOoIaKxkmaaanQrhlEqm9XxUB
9XaDISf3BoPwq6iTOCYT/gpYrt+Px2L0lVPdD9a7r3bkfuZmlIogMTngYi92KkKb9IisM+RleF6y
FtzntfjpqH3x/veHaimNonnXM3FfXIO61fWJOoDIRDVbfVQ7B1h026A7W0vKQciRsdGlvE6TmDRC
pEE3j4kxirtvr93a6uPQhHkFhADx89iM6v2I0oTXS/54kWJ98hDuea9ruQ5uaGZlm9xGXMPLiR/A
DEcVTclMtXbMXVRgD8KGKvezAvyn20fv+oCDWgS+ME/YHOqURRcWsE/H+qN/Gs0ofO6boT7bpTJs
2Wpdx+x5Ga5YFNd4iUtW8KS1aFzC7TsVti6VnqQoxQ5KIh68sppsjQBWF6PvBYR2PuFLjWQkknVC
Y+afJtlMj01X4sdkVv4pVKotpPffueebXAnZSsb65CQ0y40r+pqC2ZmdmXV4kSYbXGaIPIe1l7sE
GaR60ttfU1YO465Aed105TpFi6gz2vxHLpw43weWkaPgP47Vl9wosv+GnKbToRPdVNBpSIufIevC
FauGyvd0o7NSLxYVeOdRsyXrgxbwzVQ3CPCrdVMR6xZCR1GXekVeoLCbqaij7USXBP6Oy3T6olV+
9d8wJTF4QoBdHQpSADqI7BPaxjOj1SPWW9glJhObLe+stvfKwa8+GJKgxZWJIMSrUmjZF5EPiGSJ
Ou//iDioT+CKDGUX5o6CU/vQpRA+ZJG8jMKGBvPODTu/8NlEh8ksncZlzQQDMct9HJAu/tgEO0Y9
+TlXATjcXuVqCwGy5QRyBqm4AIsuwowcSkgUtKN0bsCEfdLlUtulQukeQ587/fZSVyfw71J/1SJY
6QqubIfIQBgG6AyrbqK91tfqncizLRDB6ircA/ST5rbAMqcXadeZ6HvQTBtS54iKpLTP4a9tPMvV
7YZcC/Ils84nRIurrncpnDrubcM/M1xU977Vpp4iqdFX3+nii16P0Za3wcp3osuNbu4MfONCX1w8
jMIaU+BRfMHYG8naRraOPlg8Nwz7raroGtDJw2E1z5SCKeasff/2KiiUSa2AZUpnEfrVJypLrd3N
zbR7pY1F79Lc6PtdlHbpANVRDByV0GwvWAYGL7Eajy9qPsqvo6G1IY50o9S5RaHG9p6Dm/9k9Fxv
jb5WPjlRCZ2VOd7yORbvRhFmPLZQ2c5WlsfPct1F3yFXyhuyQdraJ2AJph2MQYHnLG5IJUiktDId
iFW2FDGED4PB4U7WKDGmGq7cKelHW7iNHyHROuF6JZ0ChvZ4hCut/SOLHC181vJA6lF8742vOAHB
mAqRitJOSZ7Uk8v8sbX2g0zwvOtR7Ek8IzTq8Fnxx8RALCYzY2Rk1dY4SlEkNR6sg+RHPur95DW9
AV4RZcycCIfCoLY3rK6qDqFm+AWtbhmsBTgj8YcucAX3zffVLYfota9Aqqnyf+oilKbf7hrJiBUD
9wL6uLEeEmyr6aL5FYTS21Fk7SvMsGrUgxA7v4oifaMORt7l/rnSpfxXZ2jhQ6mko+6aCNi/G/PF
SQBgNl+taHE6y5JI6RH5oD3vn9O4T6AdCtU11DS7B0nX728/11WmPi8FFYZOFT3Dq6k3Quqdr/lM
J6Zo1L3BRPchS1J7P8miv29obB2lHCudajTN/26vfNWcY+VZgI7gQgP3qj/ch4hVSvbgnCsHiKJb
TolxijLaAmg3Vp5kI8mominwuswQe1D4xUbmubZxQEtQuCMKRchZbJxBETLXaeOcjdwPL0NoCg81
gOxw+ynX3i8IBpmmLdIDMOTebk/0MkVv+JJz1q0aiTv8aPpjaoTpt5nLd5Kk4Uc9WI0HKO/dHQPe
LxOn+TpiykFu+HZlqQC8hdO2fzYGoR3LWpOPIygn0MVl/t6OAfk7Z5mTwSyN3sv8qv9p/jZ6j8Lf
vF99u07uc1XO7/Kqsw512W9Vlitfja0KImQWM75u001ziw7NleCConjzudKCmfGZ9RvyfStfDVrV
XJcwXqZWWLw7s4DNMeoI0Gm9nfwJ1H445j0M231ZD853oWQacc3Iw2OWlP7Gjll7wpmo8xeuO0+K
3r5MK5Fsu2UKdimLzjjCv9eGnazDuNrd3pnzM7zNrAE60wugQGcmRa/67TpOK5KcsUFwEbD79uDM
TyLr907Ujic8TbZ8tVfe6ExVgyZKq4PdvHijkzZFuhoG0SXUymqfppZzKLvJxFTHjD9plVqdVTur
v7ZwhDY251WFOfOQYKhw/AhzDP3ePueYFA4ilHV0SU0wfqPSG8c2TZOPMGa1u1TUf+DH+xsNl78R
evFyAXMiwIVJBYOpZQSfMhOYoZWmF6gJpb+ntywhIWQXQeNag92N+7YpsvjQRnGhnfxRafpLBqIN
2FofBl9S/HxHd0Il7hdMftVwez3Kyz1tf5xDVKcz3LQpmtbVerap2+hScFSk0dTc2qkNmzBmyB/G
UFPSS92bbXlpwtpv3cJqMU2PUL/8bWcTXALJic592dWqWxZO9Ai2Nvhq4rv71Q/k4U8UyNh0BRVY
LzdsHfUXeIv0W45ZQbA3EQMKHw0DP942MfQXBrTi0WLDQtYXsjl5aC1XH2/v19XvyLmnvgWxetXf
rZxc6YYUzQJ65My9MqG0ipupzmC4TRaU5nGYMG/zRjjB2saRXLmqKKpZGN9UehR/2SH/xDf0WiKk
zLPwEltd2h7TPgnAMTaBbrwUSVM/sOGHnxJ46Q+kxZ16j7Yrc63bj3/dJ2Uf/91Tcz5OcFrcV5Gi
pd2gRdFlipM2eU4Nrm3wjEzsIZIQltwORVXhSbgn/4ShPj6N+BXJOzi+TegpldW/il6LpY2K5Hqs
zc9C3RDcPdJ/UGQW4cocBz9oWkJlkTdNv2ehpvT6qoTZMjKEVFwnUyLjqCh92XrNVBmpazSmnrt2
qisbVeXadwJSjKCUxiTnCqmidwAmaAcEFxUW3m4ec+7jcvIf0xSMlZ+Z+LNKeb6LRgiHCUPjX7c/
0fyoy0MPYJG5H3qP1wWMP/XFUDtZcMn1unJtaTLufZLqjXOwkokiMI6RCSg1NuVyrj7ZVIAQrVgl
oNIE9oQmCqschkpshc71pebhKaNd0NqL5IUytLF8J+GKSFRn33aj/qzFyrBDw6LayEPXl6LZzmPB
wV3Wz2XQkcXEQXCJs6HF2UrWd1kuhNv13dZUeHXLUs7iuIUF5gw2ensj1EMa5gX2h+c0T8w7dGfy
veRrxkdNypvHMSpQCJPz1JNRCD20owLTS/PTz7f3yupxBvE/UyhnRuCy2q1wFotChUSmUybrG2PO
iBy4qssPjZzGKJlgGZsdx0QPwXQnhLcH/DQKsSsCbfhW6IrkuKqZa1uG1GtBlh08G1PgtHQFT5WT
TFhEkeDC3db/RIp9BMqeBvIny2+bOyQ1YdSqA0Zwt9/G3/7k4uggGkUlQj6OF7muvf0keE72TBCl
6MLUBQ36CuOUnwW49B/FOMnfcrWrXvrJSvMXNe4LlEsquZNd2H4x+jppTVHqtK31ggJO/Ekgo5u6
mSWkH3gD9rmXi075qJXOFLpRXlW9K2uDpHuo2CjdzjbDia6CVNaHvtBVON8OF2s1lA1svC62XvFE
SI2LBvcPq6mwxrc2FGHznfFFnt5lmB7+xvK3p/JPrXKPI9xfqDoyNx4KQCGw9SmNX+Kpqn5LcVQM
XgEPAIA8eidoI2VhrO2TvPAbIuNU/GhspVBcBOwrdNliLXuiNJSKr41tFHcARBvtNRBjss/0RjR3
VTPGv6owNf6LgnD4vfFBrkPZm++xOCJlMNlTorE7ByP5ofaRtZ9qq/JyPRGnd68E6R7IOixOBpzL
GNNNFE4DedBl0gG9GT2+XfnQW7s8Go2n20vNP3qxyea5xuyVyXjIWpYpeVMhwCy10aUvnOKuFSgj
mEVd7G6vshLJUP+kFmLuhYD18kK0AMFiOTDGF1ri3RfdT6LH3PGjQ457zkaaea1NClCSJBNkC2AC
/rQI0HRn0fM1gvgySE71oxlk8X2CWfhZRvvltSvb4cNQl9kPpeqj8hTJ4YDP0qB15X7Qbf/77ede
CR3cu7xZynqkNZaTo9AAYdxX5Cdg3+pHuxVoEGHNcmDia+2NIla/OkZqbnzSlSLGtmnHEDVAqF4J
etROKuVVoYSXCq2tPWQEyB0IID8GXd16eJgEn/6Hh5wHcbQpV7hiCHN1IuApL3EU0WOa1cpfAyW3
+GMa+d+Y/o/C1elCaRsRcm3v2shXMgMBNHKFuCEWIu3EzPYSUu5GrpbbAjvq0H65/XzXGDN2FPXK
jEs3MJ9Z3sMTvuStpU7hpQ59KMoABPuPsp4i2t36OrJnZZA+SXAwf1W5P56bvkyRWmtwZ90P2VB5
bSvHyqESfbXxoddO1cxNhMjAZr+aEwYqVIm6C8n+VSV5HCRrOA6+7dwnItmapa286llwj2KRPGTu
Tr29i9KwN/OirMKLGvbyd6tWtUMrYEHeftMrx8VBYBYeA8ECz7DF0cXEunKEoweXSuXCGTWxizrf
m+R48vwEylWHgsX7IxNwDq5ZWn602JehdhhzVDdbrExzI013uhnIR1NhIG8i5LIR1VfOJdhahOfx
XGDFZXMBMbFYktMhupRTI931sd09iiiWJi8l628PuVSo3cYJWekwUBTOAsUz+oeh8tvPVoLoVQKF
EyJraf1QkXm/NpY93SErKl/CKOzuDLOxJSZ8sdTtb3/Mld05H5r/4+y8lvQ01rZ9RFSRwy7whmFG
o2xb3qEsyYucmszRfxfzb/waoIaSN1Z5laVyvzTN00+4A/Os9dPZzecHdTGtQjZpI9ZacdOt5NvQ
SNUHtWn+fXuho7OJqwTcFNDrQAE2Z3POQBkN6+dZoTX8HrjQPzJwg5My6mgRkn7Qyoh70EXc7GSI
K6K20IgIlBafnQkF0fgSa7o4o4EefQJcBisABhTa7pBIhlImccfD9N3wuaENfWN2bV31Lk8EREa5
9hIBt/rknBy9K2pVkGLMHfc4bLNEiQWnPiKJpIcfRD0Wnq3gC2NW85mJ80u03GQcK/+dVh40LALr
pmaHsaG1kVnnASTeKbyqfduk75HJ7/8ndAPlR+gjKLRNXaT7Gv1Gy2WG0X2oUZsAPLvE39J0QE3S
SsL6nxao0A85ivrPZd6huViURt24o1NbZ8n4/vUbzGXWbAK5YmAZ6usPiU9Ib+dizoNas7Ei6kPl
gtZwfdI4OFplnZvJa4dsP7exnZ5k14rokI1l4qfoolzmJqt/+8PkGGt0bXjVELl3QaGPp7jrGiQZ
FzO/cuDzmxBK/ZAJ2Ba/+2kyrIFOsg6BGdrsCjphp2o7jmlgSWDp67ytL6IqzgSk9t8M3Ck6QHwu
Cs327TSwmLu+iLo0DeQO/VdX7Zql89DHsN6HHZNZV60nRVwGICdnUIyXGuz1YWYiRVqwzokgSW5n
wSbFFMqSSRGAD9LWRKRVbW9QezH5NbYgsZsqi+6MFFlR1d7ox5qmK8mT/E+dq/3XEnnQwR/THkol
t6nJsGloix9N0SmYSDURmoYxmIDoyamSGPArMPF/aUNO7w30U00PUoT+Xnfi5FOjmOilNKojQFJU
hTb5S6fk2P51nW1e0CrVgJTHkTrfeF/l7CX5gnK7EQ52DoO51QUMbaXoPFus0ix5W+iJV9Wy/sei
VdClB8cg5KTVTAGo58JGTMjgX799VvYxiK00yNvpnaFkuJ0vAIsHT6mpXI9ll95ybL4valVnXmVl
zkkwPzowK9ce/i9YnZ1ATh3O8ShpUxJMCJy6IFbN73omwPlag/gMJwWHtqn9bSwulyDzWGIsXTiU
oDchZOg7RWsy0mSQI8q9nSG8yJWDJdykSj5wzubk29s3/oCrUNCZFHdgmncdnVZ0KB2VaaDYlZH7
SRbrP1JhhspKBsxQiuUGulqzU44XEC/WDzVqkCl/+53u84/VbIN0B8O0I+GtNM6kNhzIP+q0DL0h
nKMv9KLzx3Yeiyezk5sHXRU9sjL8/pO1j84T5SZjDrZ9jygXALFmdWTtMs8db8U/rhrKOqq4+VnD
9yhur05nJnUInfjtVmdSQ4lTcJ5CRIQvk13W98opupO4vc8fkdcmmUL1hI4Qyk6v76B81ha+WzML
VKnwqrwobiH9d1dukHYBdnGSiysH+4fn0Fq08kh7KYwozTPJqMDQRGqvogwwR+Y9Bf32xY7LNrys
0WDyjaiFd2wPdHNc0WTS01CAKhJJknulhHXh3RyRDfNCiOqPqRydiaW8wOo28ZfO8jrBAgLKxbnZ
kyki4qFrxl0W4QxwW4C/gIRhIoAtU4c8+JOCuqB8afq6fx+Fk9554LyG6pL0df5FxoLxf1gBF8uj
KSfVg6HK3SprLXRMipPUuphQ7FJfHhIbAmIu19VDTv9LCvDJyQfPtlc/qBAhlulShGabgc1Mh/bk
GB+cLYBGKIJYa+mJPuXrt27SyUjmntegoAbyRS90x9XQkT7RYLRWFaftRjJexawTpgOIyc1GLlpS
c48DNHJsMc1Bgl684lYm8zGgeVIpHgF0orndJ42hfDTqSpc8LWN84bbGSmVTgeUVqHnNY+illlx+
DqNFR9QDRvrkTr3c0dJt9R5hw8GuXBXbg+Lq9IATvTQqc+FF02y/ox4Bwjibtbx4vZwlP7JO7xlF
Lub3ol+0T0Y1j5qrAJFLXLmNk/SSqZNt+lEvGa3f5lC6LkrfmKo/Dox36bJY0x+V0ArdG8Y5uleV
MXZukSjy302dhP8WdWg+K+aMi4MFKPZLMubadyj0SCR2pVM7j2GJeLNb0/gMr3O2DN/EEheSSxBH
aSGPpHS8FD2E2icrojvoVuMoCd/BSvkrGZaUXReMxh7mLJd/2mFpja6ki+570Qwz3y/YzQgtFFTR
XTobifIu1ZvpD0XgvH61IcAb5AWzdlbuHnTHqGKAaPEUNNl3t+xsxjgRoQX+INoJaWZ6pX6qi8iL
5GJ6v/YJn502rZiYdeW7Qup6v2OG4llWr55Es5fKenviQDutBRU4rj0AP1K1Ihtn+wHREk2/ONEQ
136Tto14Xpyp4ctS4yR6zBxnTG9FR3aAwr2UJfc2nYThdp0zOjdgWuF81bQRDfrCQlolQwfZcA1a
8/YTY5O5/1dWRNJ5CCXR9i44Ll/l3mhzHGCXGMn4SMDvmaRBrj7VvT3U16rLxu9FbmEPgO65Ur2z
7cV5Zy6zqfsiNsWH1JDSv+wag1fIGHpW8Nemll/eFfPsSa01pq6EmsC3pFrk7FpYcgdcfE4oTJZY
L8ZPkMr5YGaE0ctgmPsqGNukx1aYADP5uTMr72VtwS7OcjhnJ8HkIPGhuFihPXzmJAbrFfPL0HZo
EM9Zpsp5UGVcchu1aBy3o8byR4UzIGVt48dkuierHh06lkWgAm45A6bteC6sVsCukOyHGHkCNzVB
b4xZUflJ3TPN6qvcs4s29LqWdFRW6/ER1S1x09r5DGJ7kI9wPVOO8Ftg+u5wJGisp4w++CFQy/yx
yZZnSZ26C7Mo47nr5QlV+8K6GsZZI/jgMlVXbQvEIOVVhXQTxS1wA45Wr4dddspr2KaylzaOfl2l
Gm9v51wH7UouKmaGdEJ41btWxVQyatXxAXiws6n7iLAOtr+pDQbbbbWFGbBZZMvHNBmQ3LcamUkm
hLA++dKP0vK3piKe0CDOCNvJjZJQLn8bYQbunyxmZUhSSe+aNROWK+MqJWJLIr9kSbEE2jQWJ6sc
nfN1ckZ8gySyw3nxB0UxQ7LH2zCVGG4BnP0yZ45Yb4/eCaY+s3BkNuLkLBNUDrLuldnArN0A/bpD
0IHMH62uiaWHKMzb6aKJaBVNLBwD7Ap/pIPQ72p0oY1h/j4ZyfQvsaj7xLlhuFpms4Jpb6x1zsVU
QqO5k21mqh9a9fDnDNCMYZ6VSld7EszvU2rSTydH5/DXr9Us6TaQ6u2chnbyqKgR/PR6IVKBI2Wm
baR5C0hAKfSnWcPGAvJndK0rRX6cwkgVLnWx4cEH059HvFK8Vhqk9442SdfF7uXP0dyOd7Ao0l+a
3k63OJfONH0O0mIE87jRqJ2BoW6r/95ZrNaJgRwTR/KHdCni21jrxb/pNGVfkkJSTjbp4FOGILMq
MdE92bcb46yBU9KxHvSp/EcOw6TxqqEXHyIu/TPmweFiNMQtfLBRZNi2pzvE+zGuM6WHeepTnxYU
Li3oNN+RYjOub7/8g0QTrjqhcUVo7aUcK/TfEInhuRgkT56yoN9czYZ2UpUeva0V48yJ5nF4b69v
IJ6QdCouqRFyoCd1s+QXnRbRLSIR8uNKPcPYHW0gtx1dcChpB/1UqCgCe5DwYSrM3jfIrC4SPuou
ahq/30Qlsq8iYExjFKy4N41NPQytKY/WR0vm7glmqoz0so3pVz4kJ/Ht8KkA6tK+W3liO2hANzJm
7TPpQa+H5F0vOdMDXcv270KJLfftY3G21OaFYTajxFOU8nkhynK1ZJvWGlzir1GY/LayPZ11rgWT
/zEtBdvw+mxYYABHaL7hQ4olT+z2syY8zF7G+2QRRN5+rIMbgrYISghrQc38bI2Ev2RCkujUFEwJ
fPOsjy6tvqTPcTGkvmUsfzd9/K/eKuPJxXywk78uaW9ygLFcjGwyFudBMRPoYbjbTZ8rtFMHktP2
DEJw9Hy0C8CsvKCdtylXs0JsZPw+HmrbLJ8lHGoes6bVH0uzRX12jEYuwcU66asdPeFqj7F2Xeir
bQGt/Mula/vQxmNVzgIz7um9Vot6jYyxOjmWB3EEL8xVWIvhFjq3m2M549+qtB0pZTVInb8gy+iP
Wodxnp4kHqW6eXn7vBytt4qyrhg2jAO2M2DYwWE/lKg7ZP2QXpNuXH6OrfFN7zo1SMzBOanHD3aS
6oxOD2NQ0tUt3zxRklLKxYo1iWM0iQ1cKwqMd25IS575jRwuxbt6uT/3PNqpSuAtwjYICL7jk1Ya
8zNdH/NDb8M1ensTDwBeBjpoCHahxMFIfTsPMMwc1zMzXNVHHeU6zYXk1VOp+xO4jJukWDOFyAKx
FoLas9Dq7o9izEpPVWrpMYroeL/9c46enLGvCW6Bs7SbRGkN61eOCrkK1dPLDAHuTk4nXSI6tSeo
lIPPEf0ZTs567XH9qa/DzSCGcLQGuH14oc1PdVtFdyWR5KtYovwiWuPDJFXpCfhk/QQ2BTaoAO4h
xvX0T19aPr+EOLktcoTtZ+khbcvo4sxl9pFZhDjRKz7cxF9W2TxZLReVif+D9DCYaUI9jq2lmzpN
4qILDXjp7Td2VEmCz4f7ytta3bw3V0Qf5oveYf/2AM3D+gdTdONhRIrCH0IYAqSijvahwbHtsQsn
5w+lyXTLSxYNKFkT/jbLneoCwsU6raDM2NXSmqB4TzVSs3qW86AzrTxwIufMVOJwe5G4W+VroO5v
K1ZJTq0oLeooaDVjCuwcEI1txN2z4xT/YVjHnkIJIE1a+dKbvR1BFKZNA4jWnmIgmKpT3vOh+Pz2
Gzz8EFbVN9oPNOa3VwRCBI6wQ6DRIS4c7mzNuIGYGU6DKTK4Q560Xp/FJ1ZcR3v4EriB73A9bXVC
ACcpk4VAbqDPUUtvUK0wh2U3sxDS8NuPd7jUKipBfOMf22KkInzm6JehHw0Dz5vnDLONVi4eQuTb
TvL19XVsP29AHYh0QyDZA7uZoIlKbqjVEGjNb31vy0iu9NkVEdXUL/ox/UYBZnztouk/tKQBJ5ok
nyBZVjbH62A2TgjoIBZNFI9r51YhueVbST+fDCCOwhcFFu0S0ul1dvZ6FRT6ldGw+dQBHqMFIiT5
IVPV7OQOUI4OJIXjqkSA2xasv9fLWL3CuNVBskwSxhK5SFQ1oGi7YVZcE4sqcQ+tRfuXARmDVLEo
U+2Ldh7ErcgXY+1bTUPtMgnoHN9yLOC069mI3Spfip9yuYj2QntTPRsFHR2zVUSZuoZOCins6x+t
qks8YcgmPZSDPAeLLfIfTqlqF9OalP/wwVpA95niIUq4QxOikyVGuc5paFSF7a8wKjcx5f5Wd+Vw
zbK5dIuqSk+4Zkcv5cXZD+02uvT25oSBbHRiIQM3k8JxQPtRwQITI4hLZkgfTXuGrgAl6z98uisZ
3qQ8pUm37Uw5KjwaFc/ywFIi/XNWicRDiVv8mK3l29tB4uDLdV6a3qxCVbo92UW6KHWbAnOTSpSS
GCfo4lFLIuUZ7zsHe0kjKj6bnV4vN6ClZ4XPwWdFbUqApxNJp2cboawUfyscYKPAmADfuoqQwWyi
gCufbOfhOvTA6IStOJNt50KvQjNuWgOWvMjq0R2M0bqO2LZ///29XB0gwe7J5FfbvYwLlCQWfaCJ
iVJSwLAZUasZMCjz3jBAdr7znAiaIJYfZ+X+0QPSWiSfdcC57VozKsMusw1ps4q+GD4x0Gqgm4iz
S/ko46EeRr8cARqLb3ATBkN8Uay5gbIax6sk65I0re1DVlg1dut5oY05lrV1KVKnCF2oKeNE9zYe
GZYsWm95mii1+iSZPXrylUgLhgG05q6ZXdlTZKQV7PtCl+fnlu4DjIDpLDs/fHIKPIqFFQzK878O
ckaOQGINWeUBdoRyn+hMB9iiVX5kQvHQckkFD1pEz6BvJteJ++FB7pzG70e7Oem2HP6SdfaObQIQ
wx3NbjR6aeCjtR9yCSUTv4iBMMALN5LGL83ZMu9IEPWIOMoNjtMqhcqlRqRFXDWgBrabSeaYnvyk
gwvAAU0PdGWtRXeKJAbQSjEbWfiQzUl+FaB0nrR0Uq4rePA/vG0waavaBQD+nS5wsVQh4mIJ59yS
44vRNelFmpozAtJBfY10InrKpBMIG25vtGkuQ61t8KUwMxBUcVNH90FWMiBAIvTrJf3xdtg42j+Q
b2ydSrd+x9BzKKarvFqdeU0o/rJAGqIuBxxkhiz//btstWpcYUYruXjbOaA/0aBNFUmImCXhrdXa
VHJ1U9RPQ7sYGplorGhuZsTLH28/4sEdSppNVCQ1QWlpi7OsEFPvMMilVMKH4SZ6SQS2NUePYWpj
fYEEQTC12llioh3gCBwIJQQGQj7l1ubmjmvo7RiJkt/XUqlfkhrxJS+J0WJh/lFSjkHk7IMeT2/N
TbVY/OiFjVWX1QCSg4oZctHLmS75kFCs+d5B1cjcHhZ05TVCzP3FjvPx47w4EtgTkYEUVZJ+Sl2s
ONJ/aC9OTNaLpUiuHfJHf+G+mUUefF/xTe5gnnxonWHAZQ4Q1D2thW15AyEsOkkpj653Qha6s4hZ
gkDaxC1LiuukqWtazlJcISo/WdlTM9fOtbFSOs9F3FYPsZM5zH/q5Pb2Sz8KzUDobfj5hOedwmpu
QCIvlQYRb1VNLn2jdbciCc9QBEcfq6PRCwFbtS61Hr1fOgtVwXxdHrn6pCbN74YsZHCqmD6HtYHF
SaVlJ33FF3T1ptbhkv3/C25OlahxTYR4gOqpVZn019vCWwW630cTAEH+n+PqM8ZIOYA3Vw3R+bIS
JiVvb+3hQ9MCJErRb6R4ff3QOIujowIvjZBRN+8nyRHXZIlUT2o0w42c6mxSug9R8HcYJpCP2kgG
vkwaf9lkqWnTIUYzBv+SAQPpQUf5B1bCxQzzsyJoHypeLaVuHq1KARg56SrbbFvl96VYRs9BTclj
dqc9t8yp2ePiTCpo7bC/fqc81CrdzMhutbDYvNOGDJvpJu90SlX2M3TAQwJCudhJmA9ubrbVxyyi
++dILQZUufnbvscrYxhEqcInCnl8W/hlrWEvk9rHgaYV8ft4Wsonu2/q5SEF3BqenOCjl8l3gvwB
+rJ7Kax2aEdVwsk+yKIof9bCtsNNJZw+5FWXntzXR0tRFaLY+0K+2LYaJz2a9VTkgFtNp/a71MZk
CKmCS5uhfv32J3G0FP0vrMpsGGc7epssylqOOpixyZxIj7Mi5T9bbeh8a9amL28vtf/66IHRayAF
W4Xvtn2jvC+kmWsHiDW1p9RyWxjaGF2zcMx8miTL5e3lDlI+1lvt11YTNHK/9ff88vWJNp2TaEQz
F6lE+8sgytCdlhA0slQol6HvZxBopnbFkWH2MbrKnmpsrLwpU7STNsj+NqHVAvOATggAc9xRXv8Q
Mx/joR74IeHYpR+cynA8zaQ2RbbA8vRpNtykkcB+l4NxYuhx0K1/vfR62fyyB4gc5cbQz1nQLLLc
gtRp6864yEaWvVtsNPrcWizJ4NJ6hkBcKEILekwF6qDPQ/nacjF37F6jnQWOg9sAKxo0LxA/5BPe
SRpMPUOsgfo8UEtsI8qyNW+dtCTXdJgo94q8ftSGNvW7YbB5aSK+pdUo/4ejv6ov4pBHjbur4Vtd
wa6CMxJknWF5YSnkb0rfd56Ju9nJezg6+vR6Vnds2rI7SMkgRw0tJIhUWb38iZRCKXs2ajS+1NbW
55JOwkkAOdxfEhiSVWSn8XjdXAdarKNVYUhxEKZ9flVjhQ5XMhea2yuh6VdaqF8MQdyqVCV+bzT0
bLEgEif9g6OnJpNZMb3kr9TYrw8fOvV22Uaw5ZQmtf+WRWe+H+asvCKr0T7qZHBnAmOHC7K/GHSC
D9pROSwlTcPcIW4qNkfLKOT80yylxaM1SvHHHG3ok1Tt6NKl0EFuAYUHIugmwlRxn2k1RrdB0aNU
YY0jLoPlhFFd2aczpe0Q+iLVtU9vB7bDpwTdseI/X9r8r7c1jsj80wHNIeEM07epjju3lOL0eTRC
hrVRctalPrrlGdW8cGOgNm1vWbURhdyVdhxYjYn73ohUjFIM32YzNNDkLxaMA+PMm6mW3TKff779
sEcnGRUnJOVhlhDPtz09Y6ho0zvYWIbMqXAXjBRELhUFtaGb1JnLtcA2K1CFal0xChjf0S7TPpXD
Elsn5foaKTe5jkI/FnYdomCIP2/etdkYU5xPfRTkzLPdHIGFz/UoySdJxuEqVJnAuDU+mi16y2aH
7dxmVjQnjfaTztzXBknCP0/29OBCok7HOYsxP33E7bnV6Hs0/WqRI5fSYri0iWgjJkvSvevlGh/n
mQ5BINux9Rdfbp6BfUU01S0H0KVu3oP5daU4XIQ7OxxGF9vQPvIWE89x3CAao/P7cli9Jassk84u
9fWu3L6GtVVHED0y/srJs52kUCjFTb1xPGmMl6d0ilv7lvSJLt9TcpyK1FPt/ooKeTB8y57kRyXM
6n+irg+fzCq3C59coPpt+4HV/pwsCsF3gGW7NuYIDyMvDQlQmRSN16nptGsMlv6nmlfyx6lczoTw
jo4KmQsNRXQSVl736zDAUbGkAZHnQIWXHhhqiPhQD4f2w9uH5YAfhzY/CRQoJarF3TwMvR8ppgsW
BUWe5rYLSS7+Jw5N/Wu7qA0noQhRM4SaFP2j9pYyvZNmrbijWSQGb4H92j5rc5VZF7VYaxLondO3
2DJBCNS2Ktl3y8htgajQMP8Fyt/6Loa0k2/KxBfvm3baIHywFMXnyg4xFHWZ6djdfURRzLlUfYXf
mwEN1XYXzCfG6zgh0XCfO3te3FmvqkfQfU7kjoOSfS7nWjXfyXHa17Rh+0jcVLASf1v8R7L/dTH8
dKC1IrIubU2KdIEv00SfT3by4OiS/6p4MQKb20UyS12yapk7GLryrAWgt83nsW3L+9urHNxJzA0J
mEQrmmPbODU4SYUAAHOXOq3kR1GPzaNZJm2QL1nxDPvwq1OFyl9vr3lQRFAWEUrAhTBO3E64u6Fu
1aLi6KOzUHtToRcPDTNgHwZJchIADi4/oAOQjpmlIxm8DV1c+mneLICG5qb6UTv2wDvN5s+YfTjv
w8gp+5Mk8WA9eDv0DNYLkKH3Gkp/SaDn0I4AlRRABEJthkC5QgauTS7RsIokTUwedEs5/fr2fh4t
ylBiTZkoOHezQVx682buh/ChSyTlsozqdyteWteca6QZ6+XMEuLg9cHfYC9hjhJYt136xkpaCErM
J3pRjeTb0Rq9+duG7lWJlp68wYO4BZiTzi335Etu+HpHI12rI7lZ8R9Vg0KEjCkemEHt5CI92EIk
O8HBoi6ygrm3CbAOCbs2Ga8KmSHKtVHpTnw2RycGAu2IpbrUoopM/+33drCRLwghak3atWAjXj8a
hrFGi5qg9NCMeoPm4SJdszplPEixe7KLB0sxVwEKsXIhGLBsni9v5zRGtAzASjNUV4vy9d1Qa3Hh
Nflp4FIPXtma5lK8rOJiu/43FFBTUhctDyx0l8vLECrQMc1FNgbXMAZhugll5A/RW8nfSVH0hasr
w5RB08r1f7Msbd4RcevF1wTM5UudqWg8T1FsX/XZVv6Ay2ObXuzUqgPxqocjJI1d+10ZVPmnZkcm
hilVOn62cdM6cyc/ei6SLJXOPi2dXatVn3o6BJOUBXXiCMTu59oPsRI5ichHq7z0Vuh6YL26/bx0
biJjiqjBDX3J7/WIxI2jzWe9sKNVQDXCCiNBJf1Y74VfA1WkRImtDXkAErB7SuBleW3VnZkrnq2y
CYd9wzKj2uZBYgAl0CYzvqpmI/+Hw72Go5V3QIqzvU+A58Nkh1wS1IUseaNGv4j5W3XVAaeexIn1
B7/OJ8EKECQQw/1/4lavtw3UyNS2S5oFShglwqOaEJfQLOxPg2IWka+NhnVF+feuWVl8UqTvP2Gy
fNqmL51L7FY2n7BDXmjKk54FS6mXGDslsqvpwxzEUj+fFC9HTwlqkQGWtQJtt7iwGPG5kqo7D7QY
ktstbtO2vwprsiMvLyHQ/1CtAb0CvdDCoJtmCLhvB8bD9ZkzQ3omk4S89nqXE5GNTKLZ5a42ykd9
GaNn+qeya7dGfC/iKX2GxiZfYZS1JysfbjKiVmD6KRp2vO5OtboEnDgrL7KyeHjE298NGJ+Ra6v1
2bndfx2oAvH5YTDDkrs8qBzrvG9R8g8SyNh4zM/xE8y8/vb2Zu4zPBgDQJCIW/D7d94hqVaOzHlL
CNNI6pWo901G4aND0FbuEDbE1ibuwncmjZezodFBS3UlK6AHgnodyeX2HAk5KvtWy4qgQoLia1iJ
6V2ep6Z8KVAL+xF3xvCxa0vLR2G/f8w0Kcq8rMyr3DVtXMX+w6ulbQerGgzNnkwfgahO0dTI6W3W
X5q4sB5iI1Z9WMfxl9/fccASK0p0zQO3sk+gjNWuN+MiAJmeoy3syB9nKOuuk9ftF+H05dUCBXky
dD7ofCCwg/LTOghARnAbH9qhoXdbREVQDlV9nc0IjQnFmD6MdJr93lJ/zk3v3DLRIcqYt+WFnsfZ
LPjoQPOmOWn0Tda6ZfPdSmOIXoGVBYIG+a1vbM1LwfWehPvDJwWVAJQUJMp+4izpdqTIoZEFkyPy
jxidDo4rq5OTurlSxyvKfJyfqi6KL7aZFJVb1ub4dcHB8AycvM8aV0DramMP4NreRYtQHaGrY3MX
4KmSLW6tWeP3OoP2iXTmFF1KJfsvHzPTM4KyAhR6RwMSPVrCPXnBSiHGPcfmcn0cW4b+XjaGZuP2
WTJknlAHYZx8Pkfv9teV1z//JWGg/Y2vUZvmgV1Jy7M+NmaAebE46XwfrkK1S4uCOR3o59erTDRI
o6IJebWtY5QBJMAQndMk6h3/7W/08NUBOkHkCfDfTtQ3lkeqDYcrLtTV5mpoP1Gi+o7Rl+qVDtLN
by92EIKJBsRBerBraai+fqq+k6fIyrQ0yEZVTb8wJ8n+VHHMUN9nphXeMEKoHmS5n+5vL3vwjFD7
GGkRF+AFb1s+nT7rTKkNNN/bHgT0sFAdeGFKCyxRs/ZRLfvhpPuz7/0iXoowJAq2aAfuBN+BdQ51
Iug1m+VId90dm1Ftnmypk0DF2tXwaZHVQbs2ZZLH/2tRpOquxRh1+pfff3DAsqtwIe393ctFUUnN
WDoJbADR76C0Vn6tigGYXBU9xVZ/Jgp1MDfjuQHSo0cN333HFRoIiIxGUJ6xtR6TrDis/SGZ9Sdh
L91NWCbWIXGG5NKsth5eOcLDCvcxkyLlG2ndcPLaj07beu+CrlrBW9tbF5H2Xtdp7ARVnNHRzHtd
Kq5G68x/NMJO/KHX2wenVqLflx4E7wxfCvzCCrTa9j4iVNzCrGBqFUVh4etLmfvCvioFcP9keBo6
54OWWuXJtXcQMEhSMaRZewP7gTRAIRAMg8OoTA6Rb6k769lZqjMu2EFayCqoAK4SCqtq3usPOHbU
wqFQQvDUkBIPcoa4Lsoc+nOBZ+3bZ/doKYh66ylascnbln4JoKWyFkScnGWE/9R0AtenrHNC1JwH
HCTfXu0oREBRgmBDg39FtL9+sEaCZdzGUhoU8oRTWwK6pQNAcHeW5PsCrur3oy71Ge0xwEh0B7Y5
SpQulZ4INQ3UtmgeGHPbfjlq7QMlYnZJQ6M9yX2PNpMm3NqOpmLfIeJKRER6VWK9YWzjIB7D5dKh
quNXyAtd3t7Jw6VWZCYT+wPKSa5Ms5Qgkx5IBUlJvZTqJZta5c8OH6aTXdyfeQhl6tpbR+WTKLc5
jW0bOU5aT1mAKj35JZXnRe2gQ779QAdpFsvo2Mtwgxz0jIDgmxx8lWUQGPawmc1uazlzqZ3Ihtav
2R+QD2tuFpKmrqRMum/qQpzcnPsLZf0NFo5fVPao7m0yyintkBKaySgNo+fAEMXv0yDNTynv2xtr
ZzJc4nnl4vqFts6cnnGh1//+63qf9dEaRJ2WE7trj8tdZKIwaJOPqK1IXdMUj5ndikvEfM/rQf64
Q73MHzsrS06+zMOXzIdJCw3vds7j6y+zU9oemfWC3S/i7rIgm35rS1377VP70hhnWroCTWB7vF4F
OGmZNBlCVlMshV7F3/JGoVh+1ArpJLAdbaWCxCXzUDLXHbh75dFLTlezVNhV99GyumtnTLVryYsD
b2qSr6Aox6vRtcYZR+tAIIXHpM5Wqcpg/GwrsrbRO0WijRE0Q2l9nCo9/VEMBujfdRIx3GhNYs6R
x1Lyjslb3dydzkouXAS9b05t8qVdYrAmiDv+dkuHn8XYBcARqfUO5xFpw1BKmkFeGJnNDHIrDT8t
yEK2viQEoOG3P+ijEwWrAPg4OgwQDDcnaorq3MIuOg1CxLM1F30s+0tjd+3vSwDyVHysAGJXktX2
TCUWg/clqVKq/l4M1xRJx6824sADeh329Fh1BbU95OQ8QpFQC08qCFU5+GRRHkJvFsjmXkrf0oe8
7pwiDZZlabJPatFNaJZp0RL5yqo8+Gcx1QNSTqWSoC02pqM6+xpINs1VFcTf3MTW6xhfhLSsXCkB
GehPRmu393xZ2r+6Sa2hZPT1gJ7jHJrXupin5C7Lgxa6y6zH2kkA3F8rKLOtnAvKIc7utrdpoHpb
VGWWBkJWi6DIpsnvbCO/d4t2dj4OAz7YcT4TlHRogW2CrRo6StMOQxrEgKneV4OuoVSGStVlRp/t
kjTJ9M42RuScILj9a3cxiDwF26TfP6VoGCFJB0ePOdMmIqVd0keGgYAsOMPueVoGybOKwjqJe0ff
AjkqXnRM4ckbN81UJInjsrOBLRRZMzwYlpDuaIbZZw2Co7fHGghh8vLQ49js6DLYQ4XcHNNVoZh+
LCem13YwNp08sk5Y2ftMjgYEyDh0voCh7xS3CNojxJSRLGepu3cKAvFYttOynAZl8BfNnv2339Ph
aQErydSMPhddnM0W9tmE9uLqxJQvmvwdNaB5uHRWOeiPuWKVii9ohjdujrpg7jplVlkfkr6038tZ
B4Xp7d9ytM1o8q5tThKiXeVBzzaS7BlJ9xiSkG/rIgzi1LGuKQ51J499uBQ1PDNevpOdaqIOigQy
KLDeCqzg4Cu53CrvRnS+PMxbmPu+/WBHL5W6ktYpL3QPEomxRpEtKaOk6ozSm4A0PUYp2AMnCfUf
gDDP4L2HLxV8CEwj6h0kqTd3hFqjqE7LDeebcFRzF43D/FHrdL2+o3O8ZN5Y0T1AnSr6Mpdx2lzq
UET3bKq1s/7MwT4jrrw2/9Ez08m/XicmLbsyauh10TJZJq9QFhxlgFul96Ecm5Mr43Atgiv1AaNY
GA6v11LznleNF00AvFm9m04qLo4Fny5TIKG8/UIP4g6jXvpNrMIIfbu/0Sj0GBoxxwetwFtRtPU1
lMMzPsrRHUiug7Eo3RiuwpfX/EuzTpsnaLsQKAITtVbdRZBy+oGvlPI3wCb7WVPKCquOMVTLx74a
ai5DvAenf9BaT50Lau31186Z5f6iI99/r0QXyf5Yp2OmuJoyY4uq6KhWeymVt3AxN8lWAI9tXfS5
zp3f/7SBwFAMU3uji7LN3PAcZ8KMenEgmRqWvM3/cXYeS3Iq2xp+IiLwZgpluquNestLE0LSPsIl
3iU8/f3QnagpoojeE00UUhaQuXKZ37iaL/Iou8tsYe0c7Y3DxlKETq4dMKjrWiMfEmPQx0RcSvTF
nzSl79yggY70LekVeTLMcNJ2jvfWxoPiAmmIlBjM97Jb/vpMcTej1pGTfeNSMT31remeayXqEE3s
vZ1yYiP7xsUD0Cn5L5jM9cNVUzkP0PqYArlR8qIUXno/N5ldnnn55hOUOefCXLPGjhKe4c433Nr0
FDHkMaCMyP2XF//XY6IlBXQjZ+0EHY/jBBjz2FlJt/OEWy9zUcbiSidcct++XqU0Bi3slmmaV+e1
7QNrstBoV9Lf9mymO32Fra0CjhRsOzXTNekKTc0UmftO4NNmp8dEj6sHqUTvK30oD4XjjjvaQFvL
AaNYUndIAeyY1482Ij5UjcDpLkWZm4eW2+Zz1ENvVswhO+eGtTfA2nqVtIzJwdCMYrC+SlusJHMa
08zFZUaX/pDpY3hgSxaHwlDePjLCJ4B2EK1DOP5XGBjqFbRUQGld1HAIH7RqqI9plO8NlDcfCLEH
hiaApK5UDoFX973p0ubqpsgJJL3Z57LyTH9Gn/fT7Qh/3X3lgaDiQOCm537VKsyGEnRUJbKL23Tz
SSEuMgOL3XdAZ/Nz27bZvahD9c1dUBZFzoJ8mTh5hdAtQPDVdZQRSGpSZSvSBu6y6t/bT7a1CyGl
0Jck02LstTz538c4xzJdhzJ7MUDxQkFv/NKrp1M0DfVB0Yqd97i32moPmnXRci2ggj2UifVYifxH
WmfZS8fRC6p2yo63H25rhwBmI1enzYPW+mo5T5/gVRRRdpkGeAY9kINAiWGfRiUn4PZSm08GKBmo
HgqxVykkPrwzgsZsRlNRvFNi6OJOb6MuSNJEPTaxHE6319sKv+x72OygjK9pd4Y+e07h0njxMk2c
SOWrS7ioKt9eZesFkjshbsE1fT3jqkysfL2+RATOHbyjBQ33ONGpvIt6vfkP34oJAxUq4xaSxNW3
cmkZi9EmHEapnpzKMImNgyJneUT8ech3Ftv6Wg6Sugx26JJdNVvLaHaayCAWKrEKSVGLxyBxEHJW
Z+Z1TtnuIVC24geoG5CpkAYB0C2/569TBuoE5knBNTZ5efGpybvWR0A3OSVVq35CX2Y+6omyB1vd
WJQkkRuGSpivt86y2Id5ky19cl5AeykFqsm+6OwumOwuCmwlx8y4b9qvt7fM5qrEyEUZiot7rdKk
ODocU2dOL22B1WFCBX0WjIhOoomdB2R6itM8l9rb9+ki2Mls0tKWXv2qwqkGbx6qtGHRqc2e+2KO
36dakh1yXZo7YLGNI0HdTzMMfhG1xfpT6k5sekOIL6F0Ys09hbao30UZyMn70qa02SktNjYq8WTB
fsCKXFQ0Xm8ciZuHMOKQejwTzvc6rsPz0Nft2UpGpfWZtY47l87W52MIQYm2yGtfwY55iXMxDFg8
QotTgiTBS0Q34+jOiPXhVACPD0wVK+zbe2Y526uG/FIOLGPdPwnR6vPptdsPNjbtl7rQqhdHk8+U
sfYpcfDldOI6OU9RIc8Ss66Ptxfe+pisSXmA9N11X0ormj4DeEIjDmGvNMCvB+nffITFNNh2+B++
5QJap+1P3L5qT006KQPq8MnFsMu4C9DIr9qgMqqYZlgJperFLbjod+6ljXuCC5B7HcV20ArrrA/P
2XzJeKHDLbMW2yvEk4sH184H3FoFHTEKLDI+YvjqA6Z2DS2qo+dd51Z1yKal3VgNxU7U3oCecd4Y
+TkQfyis1g+TRmKskM4GyKeRRAQDdd9Xr66Ul4ZjmAYZqhWF3xZ1UfkaTKBDFJlWfJgTgCaqY3Q7
HYbtn7OAUxfS9GKF9vpwQk4ocxCMpBcGWI9oKPOgwD/jUZsL+wsu4dXXAp1yvKOU/E4wdzv0Wd09
RRLVyNvbePuX0Fld1Nw2KGOxJwUnV6OgFpnVBJM0k0crVRK2tC28SxtG3XOjNeZpKq3pHcrN6lPc
4CmPi073dp4rIA3VYzswf0bzaPVWsAa256Kk19tk8S+B5gxVW9r6iK7q5zFV6v+w9ci6iPyE/Wuc
cCRaICiWTUqppfN7y6mzdzFQhZ2zuxEoDDJ/DVeHRSxv3cBGfMOeInTTL4DPxmNruL+mNu5OpMrV
zv2yEQth/BMkOEYLb3s5an+nCkPoSqdQIeM3ZfXDjMtU3uduK55V2AuV38Z5AealxvSid6WtnG/v
pK3Vafwi74pWE4D1VaISzW7VCtoVF4XeKwNg4DZp3ZYnrZHxXVab9rnBd+CoE8h2vuPWG6YNyUyf
QMzduvyyv567jyJtmkROq1vNpmPqKO4hdsLsTKeq3IkjG/NnwAPAI6DiExLXOxQlF6JwO0aXbG67
i6p2DTYieR7kbSQ/Omj4+wV2aWcnxivSZ8j6dpYgBfhyCXDjEJjXo35sI0bMu/nE05AdYajMp7mb
4dl0bXLgy+682I0bnYjJz4R6QJt3jQbB87xEg7EJ74vUQ41JsYZH14mnoFGb6ZAxtz3Goxp9vL2P
NhiDCwMSTWfQA5SV62ZlS+ZdRoIbQcU1RB7nyGEqbM92nh/nusThZQAthnq1kZUavOHRfp9aXQwF
37LDIZBOpX3RtAjbAtcdf6tjLOqDnmHFEDR1rjxmVRgJeNY6ArUN7lfOeZhl9E+iyc7ETairHsIy
m1UfWY4oPXVNW341m1KbztRSmfAZwnc/GBfV8YlhV/MZi9rE5KOjmHqYhJe4d4VlT8kh16LypYAe
2B96pCHFL9rjFHdoOczHuevN6E7WZaR90fVu+oj/bLuHlNg4jijGQk1hvMvLXE9dMyQTITgm8cUS
YX3OcWo4DT06eEKp0v+lFQOZKSxiyDiJenf7A27sGugINHBQrCPzXI8N41Crm2JkyKVXcXnBVxL2
poz7f+h6oI8xRA2CqNkedn7jYJK/w6PHVgS08zq3rgWWOb0HOzLvo+rozUI9ZMhlf6l1Q6DSI6qz
jIohaB3wZ4Ms+2+3n3kji6FbsJgWAmNawBOvQ1DpDGkGLZQEDSHy+zZxkpMq5mZHCWRrFTotgPjI
Y3BqWAX4Kscjy5uyZcQ2lJGPj+9wKEUhd9qL28swjljaETBO1ylZO3M9xKAXrXEucj+fovxHEZd7
zhYbBQraRgRsAtqfDPP1O4sWnRp2PnaPsWc9VS5+RElr6H6LYMKhHOe9efbmY5HMoh8DaYdN8no9
Y8QpyitIootOqS6p24kPUgx7s5btVTzmoB53MX+8XgVhf6uPuOrp96Hyf4gm1QqiTCT629MK/I6B
dXLfkYWv0RtOCo0dJBLiRaPZRf6gldRbpdNCWx4VQO5v39+sRLcIWpUKOOX1U8Wlpqd5DWZOFNif
NRWI7LjZFRrcilmwbGABk5aBSlmtYnd9X9UgkC5mZCjPHCfnkCLu9ji7WYuypXQORJQi0DT5dpHt
P9ZU8G50lDiuWkiz4sEVy4CNajMDzKlUsaWblf4fWINfb7/JjWSFCfmCCoaTwShztQvH2DVkk+fJ
JbKr4VtpFTVPlrQfJUDpnY+2dcAWpX2owAyVrpzNU28w3KTD0xn/T+YQjXfpdCECu5g/d3H35fZz
bS7GN6MfvGz7da4A4d5VjMzE7LuPuifPSmI/71X3VOHOfZS8i51Z2cY5Wx4LcQFa+DS5V3slmU1d
jEaJRE2eTicSiel+hkt6uP1UG1+LVchnyd2g261Ty6QTo5w0iRm3nszvZIsbjs008LFvxz0U58bm
t8HYkFlywq6TLVvFOwgDlPjCoMUzL6maifRgz31zV7qKZ+EtaKfnhk362atneyfkbz0n0FFIG8yU
qEtX91dhlPjG4DN0kaNoskM45tqHMB3T6qDG+nS6/VK3ak7wBCBTmHLS1FyfAUVEYWHXdnERaBge
tckID5kqhZ86nXIaHD28SzTvI4UiHshW4UFK1uKD22c7R3Fjyy5ubPg/cP0wKlz+/q+6Aa35OmzS
Ib8IvYzuC5RwAglW/WTlHknakO7lKBtfeCERLgFuwRitH1tXS8WsE6e4jIZUG6RFkvirKhW9PTha
OJG5JPa7NouTwwQh8d/b73zjuADyAzoCVoXx2vq6qN2Ryzw080ubA/HjA4fWS6Q63Z6G0kbyBziN
vA/gP8Ylaw67ns+dpcDSvIhxiFAmHqDGch8fixaQX42kd9A2bX73Hx6OjiOYH4ROrwrfKK3QQ2u0
4mKGavuQm01+34xpvVNebz0aNQksWNpw4H2Wz/vXdgGHalaZMhUXJkPWr3aY9btQc7JvXlUasGki
pJzQHs72MOtbX24ZKdMYsQAfr3VxgakAXwzjgq541h+zxkkQ3dTHHbjYRgBg0gPNgIkQEg7r/lhI
4xvqkSgvqlGVqg+Mx/jWpG05YEsZ7ZqabZwEGtKcPHrTGsYrq+Bdd2RogxJyEkLb6+9cZ2yfmLYM
X1tPi4uDYwCdDPDZ7TXwl5MsrfPtDbMFAOYHQIRidEnBsK5RzFDL2DUuU5xZQk6ZezNTfXBizY82
9lKM+Gqrmu8GwkbsO1mU/2vgWv95jlv5s+50N6W33EWar8C1Dndu7Y0vwY3NEdIAeW1ArvCPR0PQ
5qdFaKmqkTudHEOYd1Q+6s5r2AiApCBMwP9EpStCmAKE36YHJsjl6upgzeXwiDlijzXaYr0O5Xon
CG2+diItQQjox7UjuWKJCHYxyI/eC7vnNrWtF3L/2j3htjq5p0Sqyox/oMzUQ4vks30xhN18QG0V
FXenV1L1fs4z4w4MPnKWt7fE1mun2lnagdDSMNh+fbqVKh5LTbIjytTKfynJBLddQeIjHC3z7TBv
3vhyASw2glfNX0V3hSTfQJ/ASH5boek9uk0/nAyaD5/e/lDMtqCh0IJcrKteP5SEMRQmuiUu2ZSV
h0lNEqorBOZyfXJ26pE/Je5qEsOkfAGbUoRfp9C4bFpTnNT5pRNh+n0smvmfbhRz6I+Zl91ro2ee
bTowtm+mOdo7bmkdx472zZuPj0dgYcTmUiBfY1VSrVC8tDTyS21ooxnALOyzA1i3BdQ26c2eTOj1
tvFo1pNBLOXeQvZ7/YbLrB9cNQZd7ixhs8wm8Xmy7R8IvRpvvuRYiQkl+ShE2Kvm+MCtXoSIz190
HLR8Sw3n+7oUe/ib60uOVdBhQtUSh9yrwEibfDQGN2Ewgf7uJ/aJekcSl/0ywNs5vhrb/XFQ0Zjf
+WrXkQg4GK5OBD5wfVc9o4w7O61TiSjhbIsPKAHrMJrL9tmezDo6D0ai6afbR+P6WmVFill68vAC
ruDKTtlQoFlmchmTCKftscsPSuVoOxF263WyK2BZLDiIq7TLKAl2LeP6S1uL6K4pS+045b37nOCt
dqIU6D4scp5vP4qM7RHK/VP48ccqU4kTChVtpppN0kL3s5CjN3t9HNAonD40KNv+HpmW3mt9I06I
EEZ+BWe82PmkWy+YKAcQaZnmkBS+PhmVa468E4Y5dNLzcxh74QPJy14b5Lrvx9AQXiSdKhuE8jps
g++YNKwf0kulKFN/nhLTu1O4vD9GOlp+J70bVBX+eyzeA8BN+oBJavPy9p0EwpBOq85OIu68flBk
+6Iu12O4A+EQ3RuGoh1GxHJ3en9bJ4SjCWaT/pVFfvR6lZ6X3HcY1Fx0N5qDKZf9S9bo6KFH0c9U
AHa5/VBbcY1gbtPDAjh8hZArUHHBmQf6gKoR3JTGMHClid37DtmxnY2ydUZwcdQWhNxSjq02ypDr
BtvPAdodi+rQexYQc7RIYZg4dryoLHfR3VxM/efbT7hB0qYrAnl34Shz7a9r3n5SqlEtKbgjq5Zh
4AK0CaQM1ccIyOtvK2+bLoAzr52tKJs8n1rRDI/1PLvv8NxSGO8Ukfvr9m/aOjPLx10YuGTF64o0
RwHRbaYhvrRjYvzMIrd4MYf/YOi6XNN0oYBYAqFe14KKq8DUaBgNuFYXXpwRGRZPH6Ynu1H3JPP/
DMReZwV8WCTwCICMq67wnNTCSE55BPY0SwRmrqg5PNb5mE/+bNQtGI0swiYtcpD1OqVcoR9xE8yj
n01UxrBH9PbLYFf9O7Xr8ubQ2fVgnF2HLU+Lrpttf45LU/ORcDSYwUhQsSe386wjjjlVe1Z6tTpW
rWsK2gl18rUzvHEKjHZgDqDJGfSWpyWlE8zgdQ1fako77ET/jc+5SHbRL0WJ6looFdFpcj0FBIUs
vY9aL+wngTD7Tlm6cVJZhD2MzwexcB0BI0PoXdYZyQVyUXfAL5yZgD7XD9Ywqjt35kYMApwLJmT5
lNdVkx5n1VQvmBdzVDU05efx3djp8ZMzz/qPQpXDTmTYXG+ZdbJPN4S8BqdAMt/hjlYEIolJYn9F
h1PcDXQv36Hg6+7cm1ufC10O6kJqqWuWhFJ5A+oYMTp1jdozn9PkEYZ6t7PK1vfiedAiptN23eSu
o1lrS5iXFzmJ9EHr7epQKroWQA2rdor6JXKuDt8iGU4CsEiHc0O9vjNK9BhxIQHgEDfW9CtDazLo
md/fyV70QaW46aODU9RLl+6aVm08JKqJ1FPLVJ52vv56Za3TGC4aiJN5tIGsE7qe2XOSp803kSrd
99tBc2OXAFKijwDji1e6VhmyG2NCWnmhE6hTcsLGoeyC3mRmXGSt0vhNYeo7BdzGRsGYl6qKuQsE
u3UAzQxjLmRS5Zc5VsrAHgrjvHjOHG8/19Y7hE5Ae2LpPF85FNmKBSdxTvJL05p0uKM4uWDUaweA
0vakOraWIocCxk1+Qa98tVHQveo9jEbzCzpc8w8cBaMwYCBnf03g6P17+7E2rnsEYQDdWExLufBX
aw0EZzO1MEwt9VE8aXKcmiDMW/1DEupJ4UtdK1FLLcVOLN5eliYaVnEaM57lm/7VvesXdnI1gaNt
XFn0fk9YqfwhFtYxlqZiBQ2qZZdJHb09u72td8sUBtQnOHKy1NXzTpyS/6cRjbK3Dwn+gh8LA+fT
XKr6+9uvdmuppelKX31hI64zKSWzdJnlDldBV1goziAw7zuVKY75aAB3uL3YVnDhvgGFC/bmWnVi
xCJ5ym38ONTRsr+0Qmro2xqtc2+LxrpP58q402APPaVFau6RgrcelBYz9CxequnoxuuPaYKcncyO
rMJyob2UtTkf1TqpT0niRjtnfSu6/L3Uat+IfhRRJTWmxm6enorUbU8jt8fv2UjwHKrj8O2jVhDQ
uAr+af4t5IrXz2YobV0lBS4EvTb+TswhfBRtsgfW4p7hv1ndDctFx3ahNUQvbhWhEUJJGDMAmgqr
2DI/5pQ3c+nDllfg5fa6ehJz0jp+GOpZFyCmY/VBjII/5TLEEqxXiiIPHK1XprNdu3YVTJGl/oPL
jfHFafPI8WHWpA1+Arm0DqopWvtlmrPmdwZFKfVdt/E+RplVFHeejdzE2XBrLTq2cVG2voJA90Vo
Gq7uXp6FahAXcvxtq4WLA0vpql81u/D0QwRK8p9hGMP32WDP7XHM9aI62LpEwN1Lo+FRkV7bnWov
Nb66hSKHg5n1UR0Uwpjzg2BM4x1aqx56HxNdRcFodJ6fpW5U9n019mDdRwXIfeBBc/1ltRSW70M6
bcSM0M60s141LfTHaaZPOyA5F0xJmYmgCxVH+pPVMZKfgS3iiTjlRfsM4Qin4Vq4oiK7KOXPHMFB
FK7pLYFMKSL5WUYy+0SUcuZ3recwl/LB+gvrX8QmJVIQrRZ/a9M6Ge/zyvTO+QBn5F7RxzY6ks1r
aWBkqiuOoSoy+6jmkYmLhBnpBnEtMZSgNNLkeQYvIA54PbX/I3pI+0EXMtGPkaI04KLGtBg+pRNF
zmF2zbx4mcu6/VCltf2EvF6U+7M9yuZlsqu48kVjz19dK/N+jfY8nTyJh5XfJwj93Cma3TjnQq1z
FA7HYXjus0LPnsZ2HEYf/mnkHqgrR9L73Mqiw5wPcEczbzTnOxVvvMiPVG69IzL9jjhoU282QTXa
OBtW9Kbau0wdtNyPRFWbh6bzkodiGtse4+/M+4oG2egGnSysT7VntYXvANZxn3RlHC9WpY0CZWE4
v4HKRSPvhricamQf3NxMsDdpc83vPJhTEH2qsTsI8FH1vZbFNt5bXBa17w5R929tIvPnh0Kxa+zq
mDgHLS7y6kPVzdbnXgljAGBWWgSiLxBVtDNm1P4Eyi16GSgmWz937Vr5XMhGt4MIevVFqdr5g5Ei
cv9SYLM7++Rs6cCm9KbhXiZ182mYWqvzzaozvlS1PmsnhFbt8jeWlHoe6Jhp7DWQNu5K6kL6f0zy
yDvWlXGVyQjGH0QMq8+NF4C44Uev9txfObX5h7rV/m1kNe1cJ1chfSFgIAHFBUmyc6WU3mbu6NQw
CLDTmZKgXbB2VaKkx0mxft6+uK5aRnT4UWumJEUbk7VWF7Kkra9ao5Nf7FYX31zp5f9ERmeDOfLS
7muFPue5z9qSkzfJz+B10+p4+wdcPSojJ+oo2o+kq4wSVxFeprKdxVijG1175T8ylhMOjeFI2dZk
p/+yFNoZQLu5UtYoiXQoishTIQKGI3zNvIhm6AmVddKVcM+mavnV6wuFbI7RIQo21xyFJJ4BO7oF
8956rP9d3Lp+aT2Tsrc/0KKNyw25aAatu4pRgrYbYH6qJ2Pg2DazTL3AdVPrxyIfO+9syq1LkoIX
41Mgdwu4+PVdbHaVMXkFBVQGU//RS4zxPDAglmfbkKSttZfIe3MotGOpanLvFG5tE5yvaYsxbQaE
sur4FTXgO1pEnMIW68i8MxvV11n3vlC67u1quIBowAWgywt07QpOU9iJ2sUzfVRdg/Of6YQot5Pn
FjOSnXf6B3n6aqMs0EWuSt4ovrVXdY1uK3aJJCsD7VSk42FpmD5Mjdf+nM3C/Z8dm9xXau5mup83
TfGU2U3sPk1mZSiHLlZccQqlSL6pYaEysh0pbG/vsKtvvvw87NZgIjAbvdphWHZOJnal+SUOmyLA
U517pJ1H4yAq78cQOcbRdaUIwrDYI1BdpZqsTKUAunyBkCLT+Xq3lVoSj1Hd55QhoTwqRpEfRVUN
Zytz5kc9saa9/srVDlsWpOJb6LtUDetIiPRwHdYxCxa4Gl/KSZUcq+o9lBSx06T6E2jWHx0WLYUJ
g0hagstb/6v8wvVmAqHrMInU53Dw9TECsS310YoOptE13Ith7ZY+GcvCqqyLGknbKW2+61la/qNi
4vRRtxJzOswTjPi7oUcs2y8Sq43vDK92PuVta48YQVTZd+AC4pvQQ7BLk+TxjoNeavNxrI35VyEV
xD6rIQTcgOCqJrDOaxr9M3u+7/y0neXwTxPTqTs6LaRSpmww7H3SHpumGii9b3UUWdKnHHCSAIfR
1PO5CofOj0rcX54JW9mHBhmo0Ncmd/xye2NeBVi+FrxBetYo4MGP1F+/wqKIbRkXyNonPOvRnsPu
k5Uo2VtxdcsqdMEYZ8LAuQoEqpPifqWK/KKKTifOJcpTk9d7qpbXEDCWYT5F/KIIuZ4OJWkqbAGm
9DI7YXIWIhyP5DvqQSZpz/fXwiAWuvkuTroElzlr/h43jvFuZG59uP1Wr3Kd5YcwBiTzg0QIC+r1
W7XHUKWTxdw/yczpiBkRwV5pmU2rhjxkrsKeJDjuHIetGMNyHAUT/9Erah0nzZsX4Ak9kKj4X2Tl
w32qRK7jU186p9Asze/ww9KnEFHuPcLd1qFHz2dBdoM/IAN+/cBsrYpDVhUXu5/Gh0YVA3izEGu0
wduT/91cCpFjWqqsdqVukyoV5d4CXUKM2qXBqUQwVRALkNns7iQ6G5/RVRmwospKU45+/+unooqI
jAm9nsvUeuV5MrPqUmWOfdQYNQRVHZcPqhMWO4tuPB8NJdRhwE0yQVonI41R22Tmc35Barv7buBI
eU6avuv9RJ+dPWSdtnE90C9DKoh2+IbpJY0zKoiBTdNQNvrNYGn3dtPkftkKxAmTSfWB66fHJuvd
3yOjwkOVgLnLbLW9SyHRnJVitu7pgnWLWuXsh7W6p2a0kVkz7qUbhFCTCtZwdYEtykGalNwnieUA
n0LgMSdYIlJ3wtqh/IgZUPt1Bj98khkaUahtiOnu9mnefEfLmJQju0ycVjGydoG7NJTal1nP7Ae1
t14wqECZc8xhSuFwspPLbC3HXIdmMGPLa2nDyq6LmYlTfqlcTfnkli3CA1aO8mg1iOPsTJ3cWfAa
ZUMbEnoLZpNglK6Hlu1QFZ7IOzCroV09gyOKjnlXxeguWVn6DW+i8STqrnICo/Cmj2GXDvdwncqd
HGlr49Nyh6JPFXXtD6pLRTS5Ccgmt9vkIYf9hG7vUPudkic78XnzFeOcRZ1GLgZ47PXBzoU61242
5hdX2N3RiRLvjF6KuPOqyHno5sb5dnsHbT0avX0TYByIFJ7x9Xp6LKtxtHv4sFHcfmclaw5QXjY/
WcPQmDufc+vh2D4cOiZO6K2uDkyP2XSEhVWG1hLu2pmWzWet1utziTBJ0Dsy/g8PR5WNIyYtTXbt
8vB/ZWFCKzInnHFKqDgp5zks3g+elMcES9TPb3+Nf6+0PPlfK4Eq0aKZdOjSMWQ+AAvL6HvRd8M/
dq9huvXFqCewRloIkdb6zOstLjCeRkk4tVXpl+D4nkTb4SoF++3Tf3iqBTNKNxR+2zpZmOC9YsYL
OipVi+6SOBz2Q+kS30Zs2JSdUnfZaauUeYFsG0wN/uidrV5hRqtMpUuUXvo46oPRNaaHuHLnnVRk
6+0twpqk5tZG4Te2dmJ2wGHRqZ6NT+kcZ0fZWfOpmtu9Fs/WA1HgUG5QWS2zwdd7YhAe/aSaQV0b
CVSJaCdfAO/sIdg2cis2Askr1wDT7vUQBANuO5U1bmMQNtFFVdvYN92pvbcGOz7GLu3ZpB7aMwnh
XqjaepVk6FA4wAFe88lzW4Aq4FJDlitN4Guo0x1dqCwQMitPtzfi5qvkhgMlwsD2irrQ2hKTqdgW
F9Jr2M5Th6bm4OyBGzdvG7IpGF/UxMwHV9cp+tqxbJ2l5Ai9/pi26UyjVI0/TMacnkguReqjj9Qd
jWymUzf2LYbFTrnDTblGDXPnLawU6AtcfFcZa9ij50nxI/AS7/TomOqhLemlp+ZpSJEiAFTi5rCC
FYj2fll4TX8uyxxF4yzDsZVqO899oAT9PTn3XtNra7MRc/hl9EyuwdrNEKVFqDMEKIBLP4x2zRDD
dpSXPCl/jqFUf3iItX0fGDns3BxbG4DQQPFAnXZN79VD11YMrxIXqQ72k9ONyRekSvakqbayam55
wDvw1TDyWH1/zCj0Iqvy/OIkTvQr72X01VO6ydckJHcgRNL3ZLbn7r51jHikRZNnAYSug2xnYqHj
dsg5WbmlPuXalFd+6Dmd6QPJ0n/ePkhbH3BRgMMZxKXfvUZI203rzmrOYvwYKLVGMlZn9CJC8uMm
Ns9oAsXPslbHA93pdqfUXgL4KsAvWGXqS0judHwW5eq/7si4EhGinMRDBkrm+1pT/s2k8H5jxRVT
A/dDszPK3Ngzr9Zbfc0mDvXBW0bgndAG4Rd6N/30Zj093H6lm8vAhYZHQkpzlYMT/qE3xkYGf79U
npQavjJD3J1MZis0IcCwMCmBfphXWul8TZW5JTZmQ6wPwx1CQ7SSsGu3D3YibO2g2Hai+VbR27of
N11T+LjsJOKQ4zf25nE0glXItwLwpfzkoKxuatXJGoIfOWNd5t8NK8NF2O3tANRp+fbbGmsTLBCI
ybiCrEcHamg2RtohNNn3efm5K126VkUJO1BM9n/IDJaPiKDlMqi4AvAODPeNXtCIc9GZ+FA5mfUu
Tqvw4MjB2SnbttpBS1OQUENTgpO/Sg2wASkUu0VVzWrNHu7JpPe/86wqfzZqXT3KVAtPmmhrSPx4
qB2hUA73ulH0mo+XnbGzfzfiDzsKt16QZ6hQeN7rYzm1TeUqGkmybsfRl76ZtMAay+YiRDQdbx+V
20sBlHq9VInN8TB7wKTiKUyCsu/rA6JV+bNiUDjfXmojlMMbQMmQPoy34G9eL9UamAG3S0IeZxqY
JQd+gozT5N6TXXauUUa/m+I97MR1JAC5BFyQ/UoBxw3+ek2pJ3WXFg2tdBniwBZG1kfqRnVPE/g6
jrIMm5EG0JKXr0s2I44ca/boJQ6DOx2TKDGe2lEpDqFS2I9J2+4JCWytpyNtCCWYTUtH9vVj6Vld
GrNG2yeJK81vKy180sc4e9aNwQa/hHHO7U+39RphfALUYCi79IBfr1fY0uvaGp5qGw7Oh17RsudO
1eqdVa73IiZRGE8wkjTIaNZlVGJSy9uIIlxGUv9faOaGp6yP5ZOhZjtCcdd3LitRgC7sbaqbdR2Q
mcyzphj4HJSS6tfs4ZoUOJ1qnd1QMhRAt/Tespi9Ji6GkTvHYOtdsuZC/aDiwZfi9bsExwHb2ABU
V2KrdN9KqT0mstpDkm7tkL9W0VdfzAzjOJ/0gh1pdepLpE/ZqYqn6WRr/TcF4PP59gbZWg5/xcW8
gIzwCgGZ9iTmsOSROp6qLihGxUl9DCyih8Tu23PLv9nRL9v6gsxFyXg14GZXE2y7NbRwhJV4abRa
+nbsALFBQwGpPxl+UMBu05Qc0m8Yu3t7ceyP5d/rrImeE7go9s9S9F/Vd+D5ewqq/DKmUwc2xCGD
8jvcwLVgYD7ysaozjSiqgkQxwv6SyV55BLWPkRVmkF/I5+wfSKxmje/KPM0RqgqHnf19zSyAlMsw
lRNLSrlYELzeZK6eWSPDBgh+YEHeR1mZncZmCD+iYTQ84hk93wHxwsRaYClS567qo9lsBNHQuk+i
dOKdg/1nT6/fGIAefhFFMdF49XMsFTRU0g2wbSH0F35v52ETpJlhXsZ8dBu/j60iOWB+mE8nZSyr
8uBKFED9RDOEGwBrMnPfDRvbDQDz4jwdaV2cvKRp0zpBN6T4kTn5DPYqiV06/LJrdHXnEZZTuX4C
7mRyEEICsNHlAPydKdduXCaenV88ar+jSRPp1KMwBCfUbZ70EHUfTyAUN1VjgQZrs6dlu3G+LAw2
0edfALJXFQkmvB5+6XpxcYdGeTeqQ3fSLGGdm3LyAnpCe3KPG8kth9lAfZHChE76OkJyuJQiijB4
qVNPvZ/w6Qtqy/hiSq+sA2uaZ2ySqhIEAmTt4bmurfwzPCj51rcOQpdTtoj0oIBxda+WhY1PPNPM
e5xkv9aNmb9Af7eXsat111RN/s6YG1Bg6iwWPJZ1fzuoXSUszKcWijCU3EUjfj1c4cFsrEKkfe8p
cEFKcGPvmB0NT4we5CnXsTilebpHvv4TPV7tNASzFwAtF5QDFdFa1WTS9WY3VVPv3jORHXw0dBuS
SjtmZvZgWtL7jNy0i8iT6BPfbtz6Zegr1fZxrU/jQ4as1zt6eapyF3oTk8M5zKIPBZv3WbXRRZ3N
dn4ge9D36o+r/cmPRpQAsWU6u4huLeH6r+NBo1pKUSru/VDHX1IM5s7m/3F2prtxI0m7viIC3Je/
JKtKVbIsS+39D2GP3cl936/+e+gDHFgkIUI9AwwGM2hlMZfIyIh3sURybqD6e22jVwdZ685w5MUm
hFPA71tOD6aATbAYpl5RaxyfA6tpPDrE+H9PQvppV/XHt24EyKiAEyiqLcKd641gW0Ludfxfr4WW
azS0kqB7p/XqVykN9A8ZopV3IEHbgyt1kw3hyIHvLJ6vVG51apYvp3TMyqrnbeRcARtNV1uvbE+f
UBccBsQNX/++TUrCUJTpYNnRTARotApufVeMImhGtpyJjp9voy4n7nQwIL9eH2e7bFAVoAktZBAm
dK0I1xucJmpV1rUaUtuP9VS6Wh3wnmCOonNbVsrBNtkEbfSpWDYElegpU05d7cpWHewqUxv7anSi
fnKSor2rAFTcCaMsbsro9K5kFcV7e0TrfNKyo/L5Nn4g08FjBy066tobcEulp448t4p1zTQ5eETa
If1G27JjVCM3viNsyKXsWJXwX5/l7cZhWOS4uCxIkDbJele3qMbDsbiGljRfEvDFHvKizhkt8fhg
4+wsKARNkjCKR7Q+1htHZALVQa2XOPbyJwDa6nWIZOuMHXfu9+WYfn79y3aGW8w/kOsBLs7JX6UR
qBVmxaKLfo3Neshc6F7Nt8FOovdjkSHEP0xvxkOBjoA5xyLS1l86ui/P4NRAoKMS4FztIbf/kapS
dmM0H78CO6e7o9T/vv59OxtmEZxcnv6ENfbNy+E6/P54qyrONVhedANc2/dT0imPmmRVbu0o3XWW
te78+qCbTHr5RoQK6PQsbO11qggNBXjKXDvXNtMdcRE4nZWuky2wjxmUUXJFxFH6bqS58qPI6vbI
qXgbexgeeMai6raEodWaosXaDaZJKK/56PNka8ldwEceVK32RuGvI8/KPc5hXHbWX/eTHWtaF7S2
c63qSv9SoSF6KyLx5rqjwWah4WMAaoHbvy6nZqIZhSNBnrWinDK81KinrkyOsumd8/1ilNWM2bWu
C+r8iKpNTnOqnBLccKDJLlWHo2t9Z9rACbMnuRNYnXXAFgXbXhco6lrtXPlKN6lXrbODg4C1OwpL
A9Rbpf695n6NYekMEhk9/dlsvipjAlZezG/2LWRx6FZZ9HEgVnAhvNwCilCUrKoRe9Ti/PPcBukl
q5XIqyxzOMhaeYHyt17mcOTpCyYD7Tvi4hoyoGbVoI4RlsnNYFuPVlGJrz36FY/KLIex22kJEkNR
HumjOxQZImvgQtT0c94bUOqDvjNBQoYhuF59iO4Q9MBxQaco+RhKafxvogo4IBxp4L4Lkyx5iEzU
w/ww7uT/yUVodi5UDfXZai1AojllPZwl415/CO0sndxMp/7sJqS0mDhL+HtYoG4jz2mjXj2nSlup
H0nKM9k10ODpT8iPWySaaSbHflHhEuhh/Eqva7IK84M5J7nMm0ey0pM06NxsTqfYv3Q7kUvYC4L7
JqlH/YM9dbyNGjE7sxsO1Ty9J8k17o2mRjGyH235RzE68b9hqFlPUHxF4A8SevOuifPJb71O8+c0
RXLukhP9H9FICgp/MC3wl3InJZrX4/ryJZby4nvTd5njDYaR2X7al8GAA6YVfkxsmDV+C/3upAX2
0N0F3Wg+VL00treii+rUl5pA+xq3cDAo1WsLZidMpNPQaaNwTXQYpXOiRNW7bByayBsSKfkeIVgV
3eXIfo2u1Si1c8YXO8w925Eq8KMRYg/wX0bkxjrVqB7xN1MqPxhbtfT0NKv069wg6oSeU/ylQBe+
woExhOIiRXNXuUbT2qZrJmEv+TDKrM6LC/7l2pJRPiJaLCV+FUAW9k3SNplFMiUqEC0X8PupBgNF
r2jS7q3MGusHSc2m5qkRmvw7L2ZF85IK1QW3r6q5+qAGSXKJzQJ3DUHNSnLButT/K1nn3hvmJIi9
qsnhjOj2WDzN1jhYrhE7VX0nqWr1L0oEaXitGZKlUCHTuEZkx84HMy5V+bHvTUozPEyad8RaJBRA
wpWgsazU+oE5SphAkuqz+DmAV1ocaFVsQ8rS5V9IiETkrSJGYIOJ0hFRvnKxG996EbSfuVX6twYu
eIeArvBWInXeInXKcJZoguOWhjNQ8j5GQOq7FRnOQRa7+ZZlFGIXmRwtHsD9LwNX1idSYElmcusJ
vSBl6u4Gmie9ez0N2IxCeKS0QK8dIBBdz1WqY0aVIkPHi25TK4Z7RWuCk2Hm9cGTeu/usrmIeSWS
mm54PRP31oivC7ow3RD58KFmOvdd7NfBcGQytDcUFQNKNYvIGw3yl9OGqSHKo1GKGvws4Z/EWw1Y
SZRceDc2Byz3naFISqF/U9va6WzIalMMRlxJ1yBuNS+u6uxcVqZ4p7W9c4Q1WlZ7dbXAU8ItgNsY
r9P11dIaJj5ygMDxxNC7kznJyckojPSHlIn03YAPYn2Q4+9sDC5/cjQE55ee1CopTaEKq0WfB9fZ
akY/w6HCrwhMRxXL3WGWrtCi4L8V72pBV6fYxZKhkXv6adU5nlPj3m4jDuKag6r/z+jr5M6cMs3P
TFHc99X0k8OZ+mI287uhVDuvrYv+4FjspOTUrVGo47UBCGGdONJTwsJmFva1MUusC4QTguyv5FNr
2cV3fTKNCxnsEbZmZz8xKJjwxTZ3y4wNCOFzChD72lFl9gO0Q879LIAFdJJ1ECi324ki9tIIIYlZ
xMuXZfkrMZ5mG1lBo1SvihBp54ZiDKLPtQx1esjDJvpRDMGRJsT269hOdOXpFdBupbb3ckiRw8Ud
m165RuNg+zW6madABe8e59VRgAbQvj4uDMJjin8vH7nBj5TIOU92RU8p1nu7OuEYbZ5VWQSm14aI
NrjTWFr/Jjlm7OckbWPblfXMss9aEZSxh5q/9UmlnSd8in9R4I+DgFMKVmjkni2swk00tan8sMPG
HCfaQn2MoNeP+CoXZHjIA+vJWWoG44NTYzh8SfOp/Z4C2f6txEn22XAmoV4cqvPOVRa4CbzTCFm6
l9GM5kJ1RvWX2dZGc8ZBY/hqIQ443ZWoAlmngErgtxzznwjectrM51ZL0/OsDD3dwLowrOvCGi/P
ihNPtm/2iIHcS11DqiIQ29F9Q08jx5OloUOoAheY4BQWI1BhhezwewZpuMAlI6tiV4U8YPiRLbWq
W+tO/U/TQHgm1bCBMyDuZyleEXQUF5CF1yzUv/s6dEmrisCVHHNSXT0VifJtzAqzAATfpBBVEi3+
aUR1FHhkAcn/BN0w/ZxHjvNVKm04LI7I0/tGcYL6UpPpFF6qm0147uDb/0wyJUjPnTG2z0pSdjG+
B1ExujmktNQttE57N8zzMN9rpROKByeR7N4LwHN9NYbIJI8NLeSnMyeZ70N5GlLfRs6l9Xq5xrtc
74LiV4sfLXZ+BRKBvhIFiQRPWyvf2U6a9B4CM5PuxqPQfs9pln1P2la7x1ulGE5qKsbGtaxYVHdx
0sh3mG7Krds5GRiQIZd+qSbSh7ZSG9+nwZHukl5Nf3Z1U32tc9wZ4D48o51TdEGk36WB5vwzJdoU
nxpBfnpaoiHMZTOLczec4/43i149xFo3Kx8Q+TfNk632XfqE+xUmpj3sx9qvVGn62EcjbKMs7fuL
FE+RdtKDrEWXoYycR2SepAr++RDRQzHn9pTZahxe804LCo+Up/yeppCiXT2qjfbcOLOc3FlmoP8u
xtKpfF6NEqi2kMzHT7sZBuuYGMG5kkWZe2qrd5GfN51gC8jSWE/uoIzNcwCNf/H+LrTqnSx4OLht
3hiWP8iBlrjYDUI6H2epvTP7dHbuaE0g3DhiAPtYSaHOaTCH57kInIem0OV/ppDe5l0p2jRys95M
P9GDSydWUxf1qWptW1waS2u+Q2uB2FVCZ+x/CHUeFD9zKoWXRzIZ1SWMIAZkUVMn7txWReiFil0O
vl322d0YKWXtE4TV51YJjfm9I43Nt7ownZ8WfgTSPW7wcnsfhoLnhSSi4n4IzdA+iTYegPuMWqq4
kCHaxzrRUriM0MilyyShqAW/OHA+Ybo2Dv8gJ8VUqjE7nPNJkH8sSCHafxADjZqnWc0b4XUpb9sb
q6ICqZ/bLwFKZcZFz+fyY1nU1ey/ng1urj1yzgVNRKsO+M0mG7QzlLphmNHwryJvhO6IGGunn9Ko
hps/N+apL97Mn1mGJJqANF5kutbkMqugNwiGAZh9NgznNsImo2zq0Kc+UV+t2Yr8Xo+ng6f6JutY
BgVduAh20thbJ4l5WfwRpYYUODbB505N9Cced0caZJsb788oiz0vUA3Ke6sbr1e0CGtjAWVirDKP
ZqjiQcGvnju9OBL8WrLaF+nhn6EosC6aXyg8re5znjvUwZFRvnGt9JE7dCVmJ3UCdBGRhcBt8QUC
21Sk50SLxNf/sGn+tKzoi1P9WI1dRJTxmg4IFeZZlteUrUV9XR9PqdUiqjBGieRxEcjfXx91Z3LB
LtKhpF1CvWUN3MqyEL2NYVHBKCP7XYpJtltZUvwdAdSjgv7eUPRIWEDsiFjMVeUN6m+bj8vkzrOe
eP2E0raiZbnfYUnx1oIlZWBUUNE/IOfctpw0O2j0McXkQs2Vx4jM975GeOEg6d4kfyRHwHmWQ+cg
9bl984FJzhfhNvTWIGoJOe5PtkEvJqpy3XV4yh+8JbYTSIFZXqQP6KRTjV29JQY5xGm+haEvYnZE
K8naPcKrsydgOh9M4M63LW9lJo/UdqumbPWBBCMWf7tMVNldleTJqU7b9lIVcukhTnLYt93U/Jbi
OYGLFzSPTeDKL9Na0BWG2UZDctPbKJ38Cm1HCadqLX3KpHiuf6tKQm4UaupAWzYJpw/5iOtTH06K
4k5TjPSNwea666zFpfn1I7KNcoRwyFqczUUYeR0UAj3M+lDHSlhK7QYjKyV4aoKue/4vo4CQZ4Fp
vK31fBytphyS2BQ9O7X0JXS235Ox9L9eH2W7hTgYC25rkQqj9bQKMkYL0Y3bA5GHJgxwTQyEi6Z3
+LHtxvoA9r83FP6IBFJK+sh2rYYKEvwKEqgTt6BV44dpTI2nIJuH0W2TcYgOjsZ2jRabVGo8dJgB
oK4BJrBgNUcMKJ2qZiJ7gxZGZ02pj6gpO5/E/bOonnEToTu8KopMZjIXVPFjHHWl70mTZ/4oZeoV
DdLhYDdsR8KZdEFE0n5FaWFd1O+7yujKHMU43Sjmd0E1/UqtCcP2SHuzUfay42D4Lvc37at1d16P
h7lBojRBqh0ScZ9ToYXLJrlqWB7BYjYN5WUoPoZiHIjkDR6lBdMlIwfN7Vqgzyi62vrmwDg9p6hs
fikK0/zEJ/fXMhKQbyVgaAev9S0RZfkBABap1dHQxsL3ZZDpe8soipIbaGqtarxkeWQ6rlbJTnmy
yiAPXI0+nfVU47b4225LJfFbh24D1p4BEgVpYqNp04am5QpFMt7M6+bH0VsBr0MA2JpgIHblaI1B
oVIXsXIrZ1O/UJCXLgUGnwcRbS8/pTyi0pRFhI0N/XIeUHaaSOtYCJx34fZmSvrezM3EHQYgIG4Y
0AUomvkIkrG3/ABGQZ4s/dINu7jFLQC5dWTz8Uk3TsgsEMmHyrxovMcvLV25T2hez14yhBclPLJt
2l5opHQ4jFAiA2a8CeKWNuD5V5LnVJJRfMIzTXIFUpZukGlJ4uKeIx9UNffmGDQz3C7gJ9T/ltn4
qzSEb6EcSC38htEwgs99KCQPx5zATdohe+jKeF7qHuVBQr4NG3zl/x+UhO7loJDzCZFxRIqFVPnF
QB/8fqgWJnl1qIy+E3GBPACPXAIvHOLVHgIDXHU2zN5bP6oUQ6jtPspBcnSJLH9lnZAvXhqLWOei
o7ks61+zqIUdPOmAD6JBpj5jdJudm97IPbSzdMUtxsy8xOHwVVKao77Bzm5FpwicDbckENnNg6oC
SVlNk7hVidr/FChfzYxXK/T1VfC6LpphTvVU5pb1P23K5foeCdP4CBi8M8kqzBRq44v57EbcQum1
Cup0LvAANydwm6E461JxxHvcGQUqygIsIgApm7yynYuRTJdaf4xCwb0zjKHhWXFpH+3O3XEoI6Ib
5CxeAastAyJjbE207WBLRwp2uql4TGEEHpyBnS0D4BFTImr85tKTebllFDsx1SGTpKvaZblHj9bB
1luZqRlV6nu7jFUvRFP+gwA59vaMh9eh+YdxAxRjfWmrRij3EeLGt0gESNUZUnBCmd32OzGHB9Fl
ZyopyXLYER/B2XUNOxFaP6gEbyxzES74UA+W8gNyXHwwyk4Mo4rBT2SoP+Tsl1M5R1XUSV0gboWN
n+RJqYT620hMB7WfMa3tM4SVcrwWgrfOwdtqJ5D9PzYWfS4gUmvsWZr3dWGroDTagWqZEya1H01z
6Y+5FF7fnBKTB9sEF3RlwQ+tQsygNFEKjg0Z+TLC7pT3Qw5GUURn/I3U//BZXAhLUw3Y16aenvQJ
UueBJVAzFB3OKmlo3k1wUGkrR/lwZNC5N4k0XXhOgUGG9L5sor+C51AbTi1FTXRLKi53C30mf6gC
w7cj6ajRs7cfl0cpWD2LjHVdo7FVpbVTdeYtnAfigfLidJG04d/XV2oLq8YBHiAzGQugGppHqw8q
nNoYTLK2G6+j8hRrSf2EYhTW6/Wgnca4rXx6vbiQxpJ5CqLBQJlzejMQht+wCCOg54b8DtH55aSG
kdXFckBmPshZdU21SrloA2rqlWimg92yN6mc7kWLT+EC2OxMKXLkOEdMNUnD9s4e4+kyJnZ0wCrd
nVV4yKDH6GWh3rL6IgqKdEBhENzkUlH9sFCtczFns2tBg/c6uUv9AUExr0CExq2nLnuqAv3N5KVl
VmGDALZHtm0DhYymqU+FXEZQaYviHFEAAXBZDC6gl/RgVvdOBe94Yid8eIDXq/Me4oJddk2Nn/so
sAvrJsutx7H+PjWHCIfdoWB5A5njbbXJXipLC3UDjvkN0n18UlFF87UxggcdaW+GraKuAsiSw0Hx
AG7Kqn6yiItpTqpkcOy7+h+AM9ZnhEkQS3DM0Dx4nC4ztErKFjgFw9FDR0djdcNKnG5Lz5F0kdK2
P8uy3LnzQsFW61i6yHlp/3z93O9MI+Mx3B8M2ubYy1IXC1VGM6cr5yxEfFht32k8xz4A1woOdsfO
lYd4zDLUAhzfEHR7vRzgLCyUR9rksW+Q6/koJDg5wglJxv+gJ/EFgVvrn9e/cSdrgZ/CjQAeBuLq
uv4lG4VWIh5L5q4W86lWy4j4JqePWt/IaNzGDY2pTn7M02x4e9ZCIRPxVggrS6VmdR7GLJM4JQYS
CO0w+oYIQx9vxPQ0Zof+wHuhhj2KDeIizsjrYRVqGnNCySvFVZwOr165VmSOp1JVxnOcmybsfU2t
zp1ZWDdVAnjlF2PVmfeVo3Vf3jzbS2pIyZGC6va6KiUjEqkqYW8QdPVDKCWNR+2NXm8S/E5U3Hxl
nGv8cYRl9vrAOyGdgU2IMYvu+WYr40yvTaXJqynMVOcBqrj+0JZxdHp9lJ0DQ/GbiI7GE1eHvWzy
vy7+XKQVdxTVW5XGzEdF7oazKqZFS+NQ5HT3g/4aahUL8ArtrZH2460dS9N3lDn1Lbk7qhztnI7F
mVjnRbboC//hFP71QSBcw7JZHtPJMGQ/oO2KTyr0nUtJznHV4zyKYRAaOX1bs8s/vT6ZO9Huxdir
86FqU1/LPG1vepLlJ2S5LNpPFE+JHoobMbcHW2TLpV/4+pRnKM4sqf0asVZUcTM1EqJSAD9FCIhA
pNe4TewvFK9wARw65KzcBsiPL0+B4MudVHtniGJ+QDUwOwKB7O2lRbKA0jwaxAilvNxLsT6z+ljy
3bj60eq36Ko+mGAZSlfXhu7j2+caijscd80ANPQnfvy1zhQCR80B1oCuUPk9p8d2DmOElSE5Rn6q
jG9GCjHTKJUs9wqhftO/dFAwAp06UQ2PnPIW6nrjxZYu+aEwjYPa494O5kVK1sgD29rYa6thFQyh
hpuuVoOuAC4ahE+DVKCZHnZAXgZL0MKoIzMYfZBGydv3MNnHUnQlLGxzHvAI02ggJ3iTo9kEqlP9
liekbgy17J5iK04PtvDOnkGQBTsX7lBi0PpKUQbNnlKQx7e+7tsPqEbp/1ZiqL6VvdQdRdTdsRZm
KQVlcwsxsw26QZ2JkE5rGeO7PDCNqwIU7doZ0Ctf3517Q8H1ICE3aABsbso8kOk9KITVsO3D97M0
zGdTZP3HWKrUy+tD7YRVclwiNzwWKubrdC7JB1MuAvo06WjEH0aAwXcAPv7DOpGWMnMqzKmddQpo
Ole2vPScqvDb1LSV1wLYeei7Rjv4IHXnANDg47rlOQMlZn20JSTk4gCVh9tgz5YEeLm06hOe6Lpz
HoHYRJ5WZ3HnwTUDZ6XmlvkzyHUEfuNak7+3M8bMPE2KCbymoSQfm2zkHwnbwcQcReobdHxTwX9v
jcmAzjmQCFtZZiNq1aEdhn/9FPeeEzpS5OM2xIYXRab9xs96iM+yEWBAELU2yJ3XV3Fnw9BYWXJ/
SFBL2+1l7ATN1TljBpEBGdXqBKNrOjkITj6GzfDh9ZH2ZhfDSOCAKGnwkFr+/78Cp2QnQVMjZ47+
ioqyMXjMiz2ayQWPhgKPtizztE6MePFhgff6yDvXIzBhFpW+/sKBXH1jZ7V1kKkFnmJ9nJ1i5sOt
kmS4xK1o3SyX+4Mv3TkZIFxpt+vcSFvMCb3uCdMmMNCdqYtTUQTzV5D1zkE6vrdyf/jiSwF/Bxah
huEMhjG6BTP8vLhXh2dpQJgM4d2jzH9vKJrf+BeBIOWdv1466oSGEDIFhdos/CoS9RmOSOomkPUP
1mrJ+1YPN7qKCwoenhWX+TK3f++SCdK9rAa4s+ixNFzMVqu+qhIiVp5TBNE5G+PsCZppKf7DOViw
BOiBkcBtetvVoFiziG3GDQEGwpcav2XB+L4LrOr59d24O5ncOsCSyCA2dQT6sgBiDSO6WZKIUZoT
uofaqO5NSnGUZO9t/GULUsumYrG55NrhT/tjitD+mTLPhCv7Iw1S2TMcMb2zKgoor3/aH1Ok9eqh
7U9iBJ+a7bI6aXiJmWA7UQCyhtD4StNB/VKBnH2SQbV+Mcos/DimFeY8kVWHPUrsgfpvAXbiHxti
jezJnSVNHvkOHp1WX+VXtAi6ybUb/PIGDFDbcxdb/Y/eaOyStmc1QnMajSrza7Uw7vU514+M9HY6
LNQO+BD0jPiPdXmSu6LXUYyJb3ln9zS6pexXybv3Z2HFde/ps25T/6nV0Z/pEH3SBruZDy6lvViC
DNBSdlqYo+vz0Bj2aNWVBbN/NoovmgmyrEjEeICl2Tt1oJ7obbNyiwL0y1MHSajtjQXZIdVTDlAx
ai5jlH1ynLG6Ayxcew52yXevb5a9c0DRdcGJ08HaPLRnXp5NoAO+6C3pJ5Qj5aFM4vBOTdvuoGCy
dwzshU9MCkbxaf0+mAUFChIu0DGzLH23JV35oTVpItA1m4t3Q5MfaY3tXXUOcJw/gEMYgqvpDB38
OkxjcewO6/KRIzF5ToTXVCnZuiuXQ/tZa6TplKbs3dcndbuQGsUsiJZA/ndAUY0GUaUoiNStM6Qn
HJgHQNP2eLKxlvXGDj/LKjPCg92z/VwG5R0PHRIltw1Ab67IYOIYz04paPM7VdJ/Dmaie+ksVIyO
UuOxCQrDV7G+PKgL7aAlGJmTuYhV07NYnw57MrQ6GrAU0Ysy+UrDNTXcIZpnWIjYCpygJMN3jusE
8YHWkQbijuF8DpqmeF/h6aS6DSms6jV9Gh6F3q1AD30v6AgLE0LbgWShf66qPAp5zxix9RksRw6O
CRn1wDeUPv+NwVhhwC6Q4sdmavOfmZhJiPRW1b4lgEZnl85hlh5ccttgwm9C3wayL69KKmovj7lS
jIWUdiTTcta1d1qPvKlZw0l8fQ9uDzZlBdBbyBPsiTNaeUzruyDdcoLMuPVSYodemUaS6na6kx25
yuxtPp5wIPIoRiyqWy+/qVOyyO4kQnQSRtJ9lhqy68jpeOIxKV8yWZvOnSj0ex15n4NUZfc7eUyB
T0a4dGOeA+0E5mMH1ApMCnSAHuR0XXGNSQqaS69P6d5HLnraUB5B923qLZXWxBlMSnI9EWbXEAJI
5OWBI+m+nUo5bnBTYH+ugqa8j2ckWw+2zTZ+0nohXUHVb8HjrPNnEQsz1lnBW6VNjTelUfJkCSt0
52KIL7qahAd3nrUXxeiqUt1GHGVR5nm5pkCepqgqFo/qXosfIrUdCjjAZd5CtKiRf8eWMatZXJgV
3lzYkFNTOpY/rMRp7JNld2NxhaIx1c+Iu8EYmTUb9mw4RMP7Xptb+0sfDVJ7omYWZw+zpRZExQ6U
jc/7zpDuajMZgwvOw1HiNsGkOH6oY393Hiun0U5ZD8YVKdcgb1xKFZ0GqaCvHgazj1u8ogIT1S9V
Ce6zpIdqUNiz+YVutC1cOazyhS5T6A9B2YWyBy62LyH1t8VzakWoig6jpBUn9Jey6FTP8CNcK62p
mQnuRRwt9LRfQEgaOmM9jT+Jj44KSDeA6LHc6iZtRLfJ7H8aoG5VfzBGiw5n3acc8sieLC9vZqxk
VaOt4bk1Uj74s9y0sDLGPjHdcjZ61U+bwLTPaheFipuWcjZyfkO9vEkxbvDnDjH86o48TvuU5aXc
PWTQPUq/Gnv5g0yHP3K7wOxDf24HRXt+/QjsbEKeBah3LmUA9sSyZ/56GIwlHilqyZ2aYGnmZvRa
vKka9Pcxv/uXKaz+4+vj7exBTBCMpcTpqMgxrMBRmVLMrVRF8S0tOlXydOddhqJl6gay0H71udw8
Z71dHtykeyFlkSZdBN3oVK83foeABdczmIIpFppP7QrrRXLgSzW07UGmsDvU4s1C0ETXaX2oWzry
VWSmYAqcOTsTpWsPUZngvsEg/fWZ3Fk5xGN4hCDMsNwMy63018oZMPTnLOpp3qJkobldbcbPvLTM
Szva7U+jko9Q/MsffPkKQW2EcjCFTEo5m8yyteYeYFQF0zmzcsOVAlFhWykRLw7C8t6XwT2nEL6Q
ODeiWLLZmfRKMA+f5bj2BnrOfqdUrUvZsecFMx2ppe2tGf03uCwUucktVnFxDHTE0m2sgjR5Li94
RlV+kfTNc0cD9/T6ou0OheIXT0d8MSgNvVw0wW3ay3kY30y56+8FGug3pdSa0zSZ+n/YibwCeORo
kGGVtWNEPgGlTOORWcxz/SQ1ie5WIqxPoQ5l4e1ftVS66L+aS4lh9VWtaY5aWKIWPWUjWoPSMMZ3
aKUFAY9M1NxfH2wngsC5RWKPGtAf1a2XUxjpyoSqxuLsp9mJp82O3bnAljsXGYry0qKS/Z46xhH4
Y/tkpWcIE0kDPMurdR23yrRAVlUmH8pGPfpJW6o6JbpS2W5tjPiH070I6MeYUK2guTrmJyF1zmHy
uyXlgsniH0clma4F+pQvP92Sa+4d7s8bLDOLklReSe8lZ0BqtQyr9B1iM3b2LCAs14j7g873sPEp
P2WynJFfRIjSHCzFzkEFFb+YRC0FXprYL3/PqGRqb0YFKuFjgdofCpNuHReqa4R1cjLb4IiPsdMg
W2whoJWzyai9yKsJcLiZwOGRMoVqrLrt5Ix3VTfbblyGlp8YVXJnWkV51sUsTsk8xxSbu+A22xii
vr4Jd2IhzvUUPwHrL0S41Q9RekOOMptrM07T7s4KjOjJyfTg/Poou99LGZnmEW1z1BRXB6um3Yny
MwYpsb3gLezMOWNcrePwjgxM09v51XJK+Pu8g7zaQD9FNAB5dArsl9d/yU7cAoBFWY0OCD9l/b3o
9RWFhVbDbZxG4SNnSDAxktnDRfyo2rX70UBWmF66IEvP9+WuypooiDJodjc9qLTelYvGNmC6qvUv
csTyEQZl/KmIOuPOCKd3A8r4PPVy9dqEzZHM/06oWdqEfDaxGuD6en+rJsnJXPLVRiPBrQ3T/p7u
VvfB7KLuwmO8/kzVYTyK3DvDImAAt4zrCE7nujwm2pYKHRXVq5KPGBIWsx0qnoaK6bmGrpR7MNmR
D2pKG/nG15d5Z2T4c3QLl9oYf2uF0igt0Zh9mzhX3Wits1rm+dUZrPEi6VB0Y7R+MJfJj3S5ds4S
kNnFdmVhhmyqgRp6I1aYM2iEj8MZjEx6MntqHK9/2s4Oxu2LlgzVCWqPa5YVAHWbPiHK0THQVV+q
YuHXunZuoFC/PTbg0kcZmlhEcWydToh5DoEqEhBLUBfuqNXqh1bE6sEoO4gaJIH5mgWMyEDrFzoW
rEaLqQoar5iVDd7QVtJzrNgNGdMgIsmdu9LUH2SQ8wsjqqwQng2bQryrKOzEb09rWDoilINYBJt2
tW/Qlg2sQG7FLeCxeC5QLfg0JJbhhtZ8JC24890L6xhUMhfAkggsj/q/8l6y3hTMGyhvM8dcNXeC
eeKeU5SfjZrNlRcrTtWeynIO/okWbQgvj5v+0Wlr7dfrG2r/h5AtciHBLtn0Ne2qD/uOCH1DoyHA
TKqIPFxvtcilUBbAYGyUcxOWk6dG6uRn0ai6aqCbv1//FdttzWyg1PGHsYna0XK4/p6NqjBKjK+l
ayeX6DvzexCKsk1Eh43s4ATtfjAbjQjBDcyWU1+OVRaZHvbCkK7JYlTmaaKKNTcqNFxhU9ATd8gK
qO2lCGUpdq2gN8JzZoj6hgYyvMbXP3vnkgDsyPdSGIX4hybqy9/CcE7SGoagd9aEwLaL0vwnRuft
fSbK/n+xpEU4OM3685TW07UrkLk+YQ6qa24+h2h0vf5rtsnhyx+znhhF5vE8wxhRczl/Dg0LRa9B
max3VVwOXjopNoJDUMgcW3wo0QV7eyggFQLYyglEPxFxo5eTUTWl1vUo391Q9EaBQSfD/4OM/ol5
A6lfmpTO+6kvgjNafovAneTcmAspP4gC20C+QM3JhqAVWovX2sufEetsRmF24pYYVnuXGeYkeXMa
Nd3BONu0k7/NM37BLdJaWa990VpOKA0KbBJ9hMxlxeAyjaI7z4YZuoiiSU+vL+/eGVv8RCgtOzq3
8qpmEaKUNuvOSHTLSslvxnK81HPfuUiNOAe8i72hFl4e4Bk+j/f9yynM7V7k9kBMiQ0pcgVNPV/Y
MwJ9OeIcB9n77lhgMkEKLv4tf8QY/wodVmzkWZ4n4tbGYQMZGFCk0cgj2DLjqN22O9RCD7B5kdJE
WUWpPAFAMIYmerepHD4hJqN/ysyhf4/Zl/P19cXa24QLHtpa8Dom5fiXM9gEEu7rZgx7S++Hk14G
0tlK0uwgM7f3hlnYMUBJSSaoibwcRsuEUQTDFFydqBujsxXpcvswQUoXH1pD6b5EdZIqXmbNdJ/7
smp/RDB34guKennihYVTGB4XxBSB4XPij9k0NvFZ9NSK3f+j7jy660bSNP1X6uQe2fBmTlctYK6h
F+W1waEkCt5HwP36eaDM6hYv2byj3k1lbTIpMRBAmM+8phOL+n3uuTr9Np6bAXGgPivwfRGlue+J
LNZwXBcql0NqJz8yM+9bn7sIF5rUyOY8aPrSGUMxKHAcV8fK0kCn2PKjhmhPamBZ8x32RHPsUyEq
59subljOKnqYIpg8vSZnzHvHOSSu2pnBmKZ2zZVaGjs0N6oOaTtp9+Eo5tmLyPmLES8GsETXqr66
73OtmKsrbHwFQtUoYkaLmWOzOOCRdSidugIf4rRpflgL2/hil5gB+HEtkzgq5rFa9045KUOkiQbF
zlZtS/eKcH85JAlanf6m/XJjKA2Y6GVS5IfeLav4mBp9/5301ksjRW2La70THSpLU4VwDnRIISMB
hhzdpzhDHbJH0qDxB3VI3pIwoT+RJnjO+oOO1Ztf19qCeNTQUzfLFLN5oPaf5Wcuihf2AWigrWmq
ahYV0JPYJc5oB+vo3xxzcyovuddx8y0TIB8r1eb0zP5+3t0gF96MYbiqkd3wtof5ZX/Hfd8YSd1n
F56dZBH9hNlHL3wNq1UVEQoDYV2VaAk66bmBn2cRIGeoQGy1NAsC5ck9IPVGGr3jphemWhQfcpwX
Pk7alKPDrrviiKswd7FoE/vMfF+4hXFjsyjSbHrsUHWeztc10lh2hUmVN22GW5eXckB1/nYy3fUy
98xvtDWVfT+PFOIb2Z05uF/omVLOo7wMMQhYAbogT0f3rFUzKyGzC2REaw99rbHd48tEXUoKOIhD
b47NBeqQ+uAjSFJ9AWck76ThkUwi11r4s9Yb+yyV0+H18/CFJUelYms0udxfzwDUTpVUa9aroKYa
XDS5OskfczmHM02xM6v7pe+OqyGHLlkA18rJgsuQX9PXvE9RIspsKKWrDEqvelSNpPFz6XkRPeNz
nfmXpscRbGowUjZ408mFmeZLVU4uREWY+/qOA0Q7xoiSXeWKdk7w+6WhkBMliSQ73zQTnn7hQgA/
I8BiWWu0Wy16P+HYayOW2PWyf/2jvRDhkA/TSd7kSzfrl6dDxZPnAk4xucTyJTb8pvSSq0k2o6Dt
not9BjVMPbN7XhiSduTWj9x8KSkYPx0ywaUFxz03wWWsTSM8Bqx39J+SnZciilZYs3Jmw7ywWLYm
L80LCFnPS1tNbkxUMJDIzjydK1rOb+u+bL6Ay7aDlWPSt6Zl+V+cTICTebMbWQqa6cnJVAIHd+zZ
I3fMOhn0o27fKktN8jwPZYDusgjmtv1t80a+omZTq0bDCqV4+2RQGwlDd7SJ6WarQSgxoSTpBDEb
wvlffMItGiFGJScFBvf0E2rJ0KD0tipHA1Nqn4ZGGhh544abjty+yUolen2VvhADURSH0rMhiakD
n4wXF3GVO2JWjn3Rt18ct5aBW1jnFsr2W562nTYmMpV3umlUxU63nZKNa+4UrnIsh1rfT4usg2at
3WBoeuv3tx0dQvg5NouSlP5khy/z4snSYyhTT5rrSYHwURnepzzv3Ahvz3OqTi9tuV+GOyWU5mCY
bfrD5O6pl/lpamn7xahFaKWlHoFOO1euf+lNAkbjcrQo/junOmPCSIfFiWfvuJjr5CNM11ygW2oG
clTEGazuS0Nt7GPIzpsO/mlxammhcWgIXx6Hpdjm0rQHs515ixI2+eur8Gcj62SBsEI2ABr93ed1
mKFnbxVOiidcrdcHG6lxCaggn44uzfvrWY2J66ai94oIG+v8e2/KfvInSs8AleTCjjSNxV0PojZQ
8y5Jnu23auat4h26vaaITHxk1ABp+rgLq2ZVrTtM0/S9WxfWx9wUzRRYYHMu07K23zrNan1EDZXY
3bbX0rihKOfEO6755ntbGhWimqMrrmNyoeSrS+C5+PA+cPbKZoBlwaxraRY6YNhVf1Ji1/NbE4i8
j8y/cL8O6yjUCBZr8iXDrGTxS2tSzaPb1+oUxJk6fir0fJJ7hHCsD9TjuKTIUFDJN1LE60xFSwp/
dIYF7MHi5D8qSud0jl7/GC/EnJQh+GfLX7lItnXxS8y52nZuZy2Kzqle2JflVMThoqG0vjWISD5I
mhVAIo8lFN8ze/eFFUfRFeYQBHukZk6PiUEjgFJx4sUPw2p2E38iLNOBes9izfevT/KlQtgGIyDE
RUmT8ba77ZdZilYR4MwM5ahg3ndYyG2hiCnFQnzNClTKRfG5vKagT23z1qyNB7RvujevP8Tz+WLm
Aj6d9oRJU+a08FfhhCitGkhiJVovsIHxBnHvrO8MUaxnrurn5/wm3rM1+RBXhix1cixWlVk7iU2r
eqIxdCC6VQ5l0ckfr0/opVFcxJlchnihymKtYHjamvAdU0ftqlkm84iKrX4O86U9P3WRW0KZB/CJ
vQFkTwIdMXdoEYGzAq3nyjcaEJeHYpxXO0BGrhwDINaU0FHGELdks+I97gLrfsmgxWarZj9AXs2+
5VPvAVZW03cLNgKHieX8/vWX8RO98fRQo8xKywkVPoLbZ/VNyjWl7tZTeoGA9XDRUKtZfFWm1Y9R
cZMDaQVCgzrUwKulTkby3mp9V63FFLW54oTW6Ki70ZH27Zja6/H1R3th4dGtQZqDdg09DutkNaRy
zWZ8YRBSd4dxj8Ngf7Bi7G1qWyvD3x8K1gCQX518GaGyp/vMVVzaYCWyKkKRaqiWEs+Fuouj0ijO
ysi9sPyAo8PE4BoBy3na4K8JC0DEEY8mkL4fRkqold9QZiz2sSGnBxv9xTaQJK+J31mxvAX+Mo4+
aB/xYFPWEFciQfpiNofRBBJGtSecV0//2gLxwn3ZhSzjI8O6zrs0UQWlPaXpCr8bjeEd7o3ZR7ev
ptQ3aPMeFn3OyzBPYm0rvTTzF88CjBuqlpR37YbFDg17RVR9UDRUUatqRqdMS6zWgjylGg+CHgzl
37Kxen/kDvkxT03q+gJhfZuGxJJ3gY53SEw1usnedunqncPvvLBCNkglGTbVaFpC289/OR4VOl7F
kKKrUrnZGOjzWkc6sO03s9Gcg+5si+1km2xNeFwR6DhgDXKyGKVXWkbskf6tdf5Fk0a6XxVLBG5l
9KHuDuqdBxsixI1e9bNaLGfW5/McBj4gBQfafYjx0MB8OlENxIErSwrDvVGoYdV7IoSG3AWJ52Es
DC8EWGN3TprnpSkbRPibeyvCh6ebIpmcqlCQB7+Y1dyNevovR2EPG5ZOTvF9HccLoJS4ivdp21BX
6GQPRPg39yX5GtuSWBmAGyKrJ2+98epZs9bVOFpxIyJtqnXc9XTP9ygxnHnFz9YStUkUK0HJAgjg
bjg5Aggw7SwuB4NeuBXT55lkiTWbtJeokJgYBK9P7NkhsI2GPs9mjrhpb51MjC4tsHLF1Y/riNyX
QaJwvWJ/c+Y+fbZsGGXTcOKQcQiSTmsWORSfruwSlSBJza57i+p7plf2Fc7J1HZVdFYXBLAffn9q
+IUBXQIC/BzoSVUqdsxMVY/QDarLwewwKPPkuRT0palBqmHnQ+LmLj/5XC5sdd2Eg3JEF9S91eve
uKo6Mdwhq2S+6zpPjf0lJT0/syBfGpaqNSkbK4S87fROTyqRrZlUj5rRqm+ULOf6K61sN9oVFDCt
QFzSb7x87M6M+zwSZLJUEv4qs9LdODkBWEi6OYKROiK05FDEU3utQjfaXT/SnxeT3yHFFIeDikdU
m80kGZqoqrCoB+ccOOz5RuFJEDAxKbrCbD+NSRWhUIHc/JFQyyp2ceGsR13FHUKjO7h7fSm9MBTH
Hn1XRtrC7e1r/HK+144QWWVmxGddexNnrrgpNMH5Vyt69PpIz/cjYCP0nNGnhorwTM5CG8TQDMCi
jvro2ZvGkxWvgdVU2pkd+dI4FDIs3iAnKmHN0xnpc1pmFTCxozXnzdUiRB0uo66eOcueJUd0wNBn
N5Cno7qAQ+nTUVCprfGhMtWjPWu0aNa5z6keLnmu79y8a8fAEjL/ii1Cs+zHoS7ObU5j2wZPbkse
QAeZzH3JOfBsjcx6bkoCee0oTG0U/kDzZQooX/aNb2uibH0LcwfVN21Fv6f36tm+jjvsNzJO75Nn
t8Y3FQHfT/EmqscVo1Q3shM6vu/p1pycLFv7UhiTPj5QWhjuvb5cOmJWsBNHo0Hxz/Dq/KFIXetz
q2dpF0LbVobAGRz5pbdyvCeGQihkwvOshC2I+9823WT2OARvqOJN8e0UTGflbjMUYNuOBjCJkCiL
VqeCOGdfWktQ44rxm5V3ytFgtwgt+Oik3KfRAchXvXZtPErkmPbvUYRaA1Mp20Cp0vb4+j6x9JMv
u5E6QAMRigDP2A6dp0uL9KRyF6OfOYdyRJmGWBtuSsWZ9Zu1oOaJJdAsLs1mAfqA3UL6uRnsSV7k
CulLJIzR1oN8avrmU27Gi3PTlWoV9JC/H+YYavn33iq9K3USdIdpNaa2fSHKyaIcMsLIRykpsdLb
IZ2t1J/6VjYBpiKVGiSlHSeHmhji87p4K1wIapBiN5cqdVa97foZ+ziMqgNl0ewcg46ygPsBFSI5
yFmdP1oKnnaBUwGV9kWFKwVWfVNb303TNOxwMhmXG2w5JGwSCsXewZy8zLjrdCTS/SwZCyfAzN1s
j0i0Z8m+kWKwDyXiPmD/XUo071//Aqc3EB+AewDHLA4qD2Wsk8gBwa1SYR/IY+a27lFTyNWQt41l
eTnmszse+qrVP3lNOifL795BG3OJQx+mFkcy4KuTyw/oFZYiij0eDVxgisBNWzCZ6dQkX9SmcMYg
BX+kXNiC/tRRE4r2gd1Jf7QqV2c9o3XywlsgUGNrbVAw4tMt9/7lZkAgbxK5qMfjMOBXgutg7uda
bn/zTEQY7LbCww/TjjOH988J/nqs8QJI3LZSDLh6cNHbffXLqMAOKBO0jTxO0GzGo13a3q2GskRH
yjiRIuXmnCNujOywel3NCfrNXdIJO1TydkijTEvyc0WG0xsSDRTiG+RbwTQi5nG69VNkiVC0j5ej
WTfebSKV/OiqkxGu3XBO6vH06trkVhBkYwFs/b1nasPlpmVma9N6lJhFHkyBjURri2L/+vJ+aRRc
QIFcI5pDM3G72n55xVXhrbGij+oR//QqTNei32t9aZ4Jv5+FUz+1YzY/CgSANkWEk11kAe3Gl5gj
OoNOvfUpVaoM7hA5ndRCvdiI7iCCm6y7xC3SvtHq+ly79PkKpmC98ac3OVcPitLTiTbT0GDNs6hH
fKDiQzYM2aFzBM4OTuwcC6NfgsbGtOb1t/usebzNm44DO5jaqYvA3tNRkXpDHG2iVAMpRkP4KXYg
uSnz2GHfVM/qcWyLzrxSaGoFmr4MJPam2l02fZYKagZApVMnURyquxMyJ68/20885dPdxbMhSAPg
nrvl2TVWJh6NyFSsx1Ir9csmR4fTZ/F3Xx00uxd/LMZqJtdc5zwcLJPks7O8tT6qY2+mAUCTBCle
A2oCfqdTnfmDM1T6oRdEFwHuWIASbKW1+8AQ5CVBnE72R8MY7NnvW/hjodS74c4ebDkHapE2n2Eo
Di1dum5MNkvW6mFi99+iWJf3fryFL34vOnxW1USdfgCKybAGFU6e+ZZIEnCKo5HemfTEP6sS+bUz
4eppgLd9RqqxVMf4TM9Li6bdxpknhvXYW1p8o1q1c1XlCZgccy2877VRyR8wImW/c5refvf6d3rh
FKSfiWYJUp6ggp/FypA09IH9sx6BRmZN5Cy69aNIrNHwkS9DDhIhgvi2y2VeBgOHI0a6BA0fSzGD
BNFM0Vtn7qVtr56sGzDzGMh5WwBEbvZ0TSta45meEOqxrZom23XJko9+V4Pu1gzaUL5IiyEOtMV0
qnAxUfzyEXmcz2S9LxzEdLMJuDm8qBGdXg0zIMckXvrpiNlTfowHdYlUpYjfEvi1Z47IF04O6ofE
X6CBCY5PWx+oLsQE9+uM1/ji3XaiqKKl6tpgSlr1oubkD6vi33pb//Ft/j/JY3P31/sc/vWf/Pu3
pl36jJ128q//uh0feyH7x39cP7TDPzgQvj+IrKn/c/sl//WXnv6Kf11n3/pmaH6I0z/15C8x0t9P
Ej6Ihyf/EtUiE8sb+dgv94+DLMXPAXjm7U/+v/7wH48/f8u7pX385x/fGjxztt+G3Vf9x98/On7/
5x8/I/X/+PX3//3Dm4eKv3eTycdnf/zxYRD//EMB4/MnAldbIYK6LgkkO3Z6/K8f8blgUcGsQZV5
q/XUTS/S7a+5f6JaTwWTjocB1nlrXw5EiD9/5v0JZAGA04aW2LJt549/P9qTz/Xfn+8ftazuGsqL
wz//OPFZ/At7CR7MsfBGoFl6WkpbrdJJSk9p36tKW0Eatp3eCVMl1qLYSq2vupIl1yJDj9qv9KWo
fTkSKte9jvawZ9PFXYD8dQHJKwCR3uOEQwG9vnfzVUwkGuIuVSlBBL3bDtftoKZf17Uq/tIB+a01
+D+upydr8LZ9rN+K/vFRsFT/P1h5W2/of154AQal1deME+mvZbyt1e1v/L32bPtPPKgolBCRcrP/
tAj9e+252p8QurZsdFP1oX5KuPX32tOsP1mpHFlbbYVjU+VH/1565p/gyvgRdE44ygRh9u8svZ9n
338f0Bb/g2CE5j/iIkCAoW88PaDhpfeLlzb4KkSmuKo+NPfiyvqU3Gu7dRfv53AJ1l1xo2X+fNUf
Udw8rmG7kzfdl/6+H/zxR/GuY1UGF2M0hWO0hO+n8O1VG+iht1f91k/94ZgFWRj7qI81frXuCAF2
xfdfXvnfG+rXDfRTD/75LLZO7DaLZ6CzCdw2FnjMovwkozbsj8Oebses+vodzrbzB3uXR2SOx+rS
vD8z9NNO4t8vkC4HpjJbPec06R4yfEg1s6t2+n7dzZ/Rci8/udfVB1fbF5dFUB1XNyidcK1v6jOI
/xdGpvnMuGRaND1OkfaZO0+lK4dqx9W7q93iapodrFPmm3LUzszy2VCbrhw9WVjzNNWJbJ6ukngw
DKkW1FIdt4Bmin5fGSVqfmh690z0xMr+JWDgdZ6MdJI82pOamWu/VW2N+8l8W87vz3yvpzf0NgCZ
Mp1sUAIUSlgwT6fiyjwTVd8XO7PJ0+7jMlD32Ima1fPRLZSquwEW11g7S1nj7kfVIqP31oZ+2R6L
AefdDy3JJA5AQLqX4bKtFFp1zSwdJzAXYY4fKg/H58hEr0T+Fpjm53NzgtCP4DQgvjiV+FORl2mt
pcp32fh+qXCJd/36nLnw85fP/tn0GKCzgoKzTzKvcgZPMA6MIUd2jXVhNedcjk6Su5/T4BykrQ15
yzQJVJ++fumInF4ganOxJb63Goq6Wo4pTnwxxeN7Qki/WDS/M+NQqc+s4aeh6L9HxtZjGxlphm3y
v2Svam87yagysn2d3C/X8Z24yO7m/fTxzAJ7vlc2uibCDxzrkA1Pt6U1DDX0Zw++nf+l89srw8eR
LKAQEnjRuk/eefs+qM/lzMQiJ9uGQWl9chTQj4MX/XRyqBLHQ+2V+c7cl8fmxjqIQ7xbL/Ib+6Ac
tePrUzyNV7Y9BLyXqRFW0+CxTvJjRSmsGq5MtpsCe29eYLl60x/NYPYfRTTtxmiM1mCO8NMKej+N
zvXnjO3XPzntfw4PkhLkwUa+OFlDDn2NGD5dtkuP9kXHZOfL+Ggf3VAcxoMSFdfOvXVvkUqgbOOv
geIG+WP+qHw37twb+8Y5esck9EL10jlaZ97Mz/f8yqOdXqeQdlQM1XgzcxKlaZSwvgf6PXu3RKbJ
H3u/aqA7oFPmV28dZJzPcQt+knOfPcBGi6Ivs8FbtoXyyyrHtGHOjXhCzdFPDsbOC5Wde6EH08GN
ihvlk/IpuxS3cevzf/MuvjV3+qVyVMPpqnnX3PUX5mHxpf/6cnl+qgAC3I4tomxKYaefS7ZN60DB
T3f0cer0WrXcHo6qk89nnCyej8MdCG2KbhRHC03ap1NHfitO8f/jhGzkXIZLqVMW5rzL5jN31PaL
nr5jDiLUa7ZkYlMiOFl/0wDSZpo6BkrMb3aF8NvIXgnkujpn9vWzs4QeBc1MKsqgUdGA2y6zX74m
RWaldttFiZJO2XuVHeneRQ0PyKjP3fD6Fug9mdQ2FFr4NNqJB6F9Px0q1aohFoNUIpTT7pcbcat8
FW+ty/4WlfzIvS3u6qi7Xd/P+IV/Ub+6ZyZ6AnXidHa2pthGYoZ1DkL6ZKYtsamiT6CTxa499sf4
Aivp0CN8omd6U4Vt8P33FiXwL8Re6JbSWgQxeGqVptko2S3bPqmzHvxEAAI3fH2E02+3AcyQ6KDH
vXX5qeydvFAJV1+mS7ajWhi4d+WhOdNaOl3vvCsL9hBcInNzaT19ZQnieJ2zKEWUzKXjY7Dt+aaY
2jOL/XQUIBDEmGi6ECpxpJw285XC7ku5VFq4KCvE/K5LLzGhEb85F/olfHnyEK7OTTecDOrXhZ7j
FsTiLHDKxvr1One0+B5G1Dl46LO5QEoHnUhxDoYqYMaTT+KV0zCKpakib1g1X2qxDDoXabnXP/xL
o1D0QpKc/jiogJOUqu3Wce5FXUVz7ChN2A/sb0zdUTQ8s2lOzyHueWDcNKyhIBJRnSo0isnzkljv
q6geG8fXMJgJVrOaKASAd3h9TjSyTkfbWqZsFAJDgHhs1q3u+ctZ5OCIPZReVoRxnJQ3kMocPb21
BwBVbhZ2VdtXPkV9pwqG1mQ9WkWyDuGMrKtC8TWf3iFZWaxhWeGmsCssdXUgvaXDSIvRSJagdSb7
h1ha45YQFeRIXQp1j7io9tVIGyeN1CVR73LbaJuQMnflhgstrh1VnVX4OZjixDc7UlkfCbgmCYTU
3dTPUgM/63QZrXd2n2qIA/WudoAKBe2uWxWAWp6Q1hzZAMArglA5xL6dZ+p66VQUUkMkmqjy66Xa
zR/yzojtAEUSb36LUuwKeiXVUimC3EiN3HcBKDqBBQ5P8iDF+GZIFURY1rzL7zDvk/Negz18u8ps
eucWCw/a0sWq/HQ2ecR57MuHTiY9gh5u2U9BEcfDPSRq6xq9ITFgAl6ZTjC2jjaGtiwHbc/LTCsq
RWV8K2WVlVCRtLoNS2PU0O9VxkXSx2/H70bSGg6qjZNzY7dyrKNxMnOY+XifvhmxoTSDNV/VaocR
64iO3zo2NzUP1QZ0N/WPaK/01KPSxABG3qhd5me9aKddNvfVwJ+mnhVoAtPrAIv5qQ7HfCquGuR0
72iATnWQLmLt/JW9iO+vqaMUaFZd3V4sZcto05psIuGIFhj0Be1a821var+ghFihiKstSB1hq106
P3TQUW3grDklBOlIoQZjPjR4bnv5OgWVZiJtXOS9knCaK/FdsYpYRKnTU/k/woP1knzfT233kOtL
VWGnA1AochRv6YJFN1rP19ZlvvaGxh3CqaN276NIjDSIzJEKiQYz95TQ68f5c1qsteLns1r2IVLn
hHBu3hR+YshmjtC+cpGuV4HlhW09iSXIs3qJfb2q+vfoEWStr5vSWK9GGLED5vJxmx0gIsVuZE3j
XEZpzQr0u65od5bW6PulqicX8SxqDzASakkV2auTjt20Gh8d2l4faOaW33W3sh6cRkXQpBGyMgJh
NeRUDmfPYTIy7S17erVQXjRyDUlst3qo4H32gQJA7JvMPKdBMMgZf7C21o46RWxqqE+iEulXmJWC
MNUHdfA9GvvOUdSmW+4Sw1CsMJ/h9fmS5bSEizNovK9J7bD0xSZz8b3WU6ogdQf3fadbbK9OWFUS
dG2hImPbtRlMY8np5mNiAjspBdtz2ZYx/rOjPaoyWOq2X6+NsW5vc4sn9UEelPM+gcaUHmnf2qS/
ZCjfEO/MkkjtSuWtSveIelOaqUqoNw6yK/aa48Toralr4L7aAewWHlpN+8zIizaIsRPQfWUZNcyW
clf9TANZR1XXmZ33+pSNn1srb5MwwfAqUhQ0J4MqMcp9jczrjessqsVmrawrq7IwLmjQYXkvDX28
x+Z+1HiPtif9rlLnYd+ZubgcFPydfHBU6qM+yw66GaCXm7wl2Q8xWBlkkCjdPL9NZ6kkdqjF4CmO
Xaq7WZAvWf6j2KCvEHjNKQ5Zb9xaHaq/S6iNWtVHlrQWHcOkpNKwEUGs1F/6xsxDT5VdG8ZVdTEL
fX5r1ZryRh/GqQrHTIDUGhvFekyUGpJOC2u2P7iesA0/SYZMgELUzDoqhV7OoV1ng+nHfaVT1utW
7UYfsjYNvNqrkc+sB3DLhdHVeLTjBDT4dKtrK5Rlz0qHwxL3u6TpuzVym7ZK9lTMEj0UOSyNYFBG
pDt6aLtKZKZtLo9OGsf7IWkLLRQ6bvCoHnnZl37NIO94prJWNwmWBm8xjWgLIA7dsgYu4vxTALRP
cJg2VdYH7thqnErrMCdBnjTDQyKlaeFqZZbGpYQcrB/MDjmCIG1T93HanKt9Nx96GUL0svPAXXoJ
Fsvo+mQ3Zvb60RtaTwOl4nUpjgpte1XSm9QCWbklI7tl2fuKNsbT9UTDsYi6WWvTG5m4GlrmFeSq
ULpGC/Cx8LKBqevmJ/RTdSswJpn96HIltSN2euxuTOGkADMwgnXJcb7Zzkmp/GQmwmRZRnV4bJdu
Xv1OWRvFBy9q3CGsr8BvitEA9gG3ZrafE91+lxsHNyCXGfsgNScLh6s0cXVfn12O1jqT6BMXZm2t
bGZHcj4tqpL6zVC2tJjxt21oEnrNZ9vJheGjgDGP/mY5lPmKtPTWH0vdueRAGVkYbSVM/rtbaB3g
+Kz3xs+JNOYmysEkcRFY8PDDNsaJcuPsZZ8aUXDwxFPSfI/lmtRca1WrXaRIB66BDn7JQbrF1vOA
pMB801CQerd6SA74Kwng9xya6qXnCrybwW9UiU/dUtG5CbBHQzm0QhRZn4zva1tsWo4kp0gCxYs3
hlrWx6k/VzJ7141ql/tKT4MndI0B+01jSsyHiobt4+J48czQqXQIZ5LZ8D1YvhLxpBkSZbf950la
zVfPWV0gTeoWlgzaomq+ISAnBovdLiytatC0qGzYuoe5XvnGgWGPymfhaGvst4NWGLvUa+svSuOg
TKBnld4GrLj8kzB7Tl7V7og5TBCCX8YZMcqg61YiK2bSPo522/IyJrzoDmhCgKnvxm41ow2T/8Me
9QF7tcnsEeCmCJoEprqKz31F8zlUlE2OkQRaftgsO+egco3VDK1c69/mXLRaZKv5+DaepadGsWnO
CLytnHMO6eSDmcXb5nCGzGQzlNnyPVdnNYGGoLY4uHluWbc3fQa1YM/t2ww7SZ3moZ8rbQ0MttRR
9rm0Ag5W62NZmBnkcCHS605Uixc4vbfeLw4uBxBwNPt7LdLpW2ZNeh9YhejrQORWfN+Uc8z6jifn
XWZbS4hmrAs0Axy+2JlDVuuHNUazE/RTRq33qvNS+QXv36F7U0vV+bFSEUijwbArFHknUcn9MI6a
5iPkYQz7lbPCwJfGMK+8riMe1HsVDaU2tbI1UikrvPcQmFz3hpJYnwqJBIaPNF2a7ujlx5Yv7RLw
gZGs7uKbgzPflaPp1kFRmd23ZBnWTaZ+bsvQmg39RwcMjbXYg6SP7CmGqaHiwHwlNSuH87eg721N
pcUR1xmeuMQq2b1ksY+oNdh5B/pjbT1jNyWF8CKrNPIfsdv29i6VdRw1mWiXXWkSDKljTBCzaEv1
AW8+qd1lS64UySFepr77IbpMWd5TxTaWPCAwUi+k13hQFpTOHXaZ0VrF/WoIBIVWgv9pr+j2Kg9d
Mw/2Z/Kc1r5J466drhHtddsbBFHi4s0opC0OQyr0aV8g8GL4A+5Xn9KMknw0uArtA9H00OW73jVE
mBfswCAvO5Af6ZTPBWa4hZO9cZWe2HEpaxXV8VJbPD+v4qIKdSNJv1HKdR/neeVmSuYm1fZKVxXm
B+HUcYvgiql+Nnnc5Fhr9apeGx353gXl+wyLr8VLSiVAmUtnBUgRd/NVFhezZwUVl/bVSmGJwLxE
FNyLnBEVEDvMNatATlNzYdJEhZ0tX0d99oxoFXL9IvrE/LB5jLX7gkRn9LWs6JTrPOe8PXhiwhyA
A9zSEmzmue3nEFaZTpElU2S2N8ckya5amLLTURk4RtCMStb8LTesQvEKR8hkr2N7mdyO42hMB8Vc
ObOJ9J0q6qVlr2Ags3HCDAH1F79I6q6+MIeur/dOi545p37slZytsfdOuJC2PtUYJnxSEDjw9vGE
dtoFlsrqN2/Js86vcnWaDnY8mkkwlFY/IggEa9TaY/2qZseO1g1QpGrVmmgQ86K9oeo1Ojd6XXRe
NNKlBp4jelPxHRSMMAKsS828zyu1bfxxiCun8pHHHB71pKgRT+qJdi7qWI/Li1xbtSysa67oWxPC
nb7vclrzbzvL6W9mq5zdN4rWSjP0BsUqJr8tisI6usSJ9udM5duE6wQew48JScX1oEoO4s6Qhhr2
0ywh086KWuwRDhV6RHXAK/zCrjt7V+q1mdwBUU5nUqlVTlGZq4XrQwCfi0idati++YpFTlRLZFQC
6tILOwojiDKAONIPvNm5QOC2bOs46P8vc+e5G7lyrusrosFc5F822a0sjcKkP8SMZoY557r6/VD2
2VZTOuo93jjAMWDDwMJSdRUrfOENKTa2AQywJPpuAHl2PT0r6+5eOtinXFlOnzgXaisLbWcXSmX6
tlGKB6zj5f3oDs7dPHRGdQDo2j5bSAYNF6B2svzTqpHwpYkGVzlwSbgI27htlXtLV/Ta9aBWoxo0
As88D8pTNH3Tp8WMMDvXqykoi6GJvMgMNe2+x2H6e1HpiXbQndD9oyUS0zQgSWl706l8O1/wfdUL
kUFC2U9tG2m3o2gzeT4WbUWwrTodWHRag/NS+EqNRknQ9xay8Tb+LdgSEqnNO0KX/I+GH0F10dRh
DCB8kFM9XVZSSRS/T8yaAFEdeX2jhRrJjW20fe4ZSsfu66s4iuARObF1W+UAMi+7NJazlyfUYOE1
JYnmUDuv1shHDbVi9BJZIOxq6LljfsZzmhczr8PxpxnaxCaABz+HypIYftLY4xMsCDE+KGlVFjsd
8aDfdUgivZdu0z3riqOQipeLvMgxx84OYMPlQ1WPdbMz0zj63avm1PqmUuTGr6KrxvAzxmHFV9xM
YWpLmdTXbiL1CFJCRlE/aycSGJOqwi8HVcb0vFDL5I/eyUbZlXFtVV/1SjUG33IiUV5WRat8Uwix
3HNIqSXwe1kXIylKgvdpOcwRR1wbsiez7F1nl0361N5REIqfciuPqgstE3l2XhZ9qiDcPjpfGlBG
X8Y6RCqWzLUBYmWpTegD0kJyfwROjViaas6TZ48T8aht10Ct1yuruO1Hm6dXb+sJ2GU7klwssz5f
5QX3iRcjNUlvm0eHuXXZCJy8rLSnGE11UIr88YdMjQgB4szq+mtTm+3yYca0M7lT3bbUUaWTfXc1
KuQorWfYDWImNQpLP/H6EhRZ+nq0g6Ikk/CjosYMEU6BLPeVbsefCtKI3itFtRh7M5GptaMmXqS7
0WoVJWiayWmoBI0LD03VmPo1TJ9Fu0wicthnwrbMPVsakONIfdRjf7XgFHo35LEz7pAMsEnwpD2Y
mTcsbfmMMbSNFo8Ocy5FQr0hJtG1P5RjYDHwIvbtwXRStJJS8ACqLwcQRIHB69tzExhl7tW9YdH0
b4w5vq6aYayD2Agb5awnEo293CaM8aJlGlPfQSsz8WwS0rtFr1p5leNbAP5uVAo7/ibiqH5cYixM
zsZIIedCrSGz8KKw1O5CRH0I6Eepo8nL9cXudwTx8FCdOuIMznpYN75IowlCB53r713vjJnXKoQb
3pwNxucpTuU3O9f1r9MIBe3cEalmUi5CotDDN0uZztIIVaxdDYs8v1vm0uQEGN3gj/CzK2oR8InB
E6aRu2PRl9wPFVtHw4oyhnoekVwZ3tw3znPlGpzfqCmiaz0ZjNXxAX2tYGj0PsX3PrPuwlYR30MZ
h/d2GobhpYkX7+yH9FYOEtotPaoh4+RlBu68HilOVx5aUvoLELRzfwFVJL5LwMeiEzOWEh0LF2k+
xMr4QOQeZNE1a43fdt5R5ZsH2T4mY1YRmmElEhNed933qOysB3MU8iFEkoofrs1Ot9NdpATIB6fx
R41kxU8jK6zWjyldjt5YJN251uRmvoMLjrycFlbNUy0U9ZsR8u2CTrcAeNfjzIuM/xJ/KFnG3t63
Bgt05bR5N3lgV8Gq6s6i3RmibJBngfuDLNnS1A9TUzmfWsxIbvG1mXOv7dXsq7ug18b+njERR+yy
gyQBl++uNlIsSmZDRPdohYjUh628/Cpzu8u9cors62xQSQIERE1zJ3BZvklyeNoHOHGxsu9wk+m8
rgBwsXPttr2brJHHfW6A7HdyVv4kUUGK5cRGpASVs+i6j0hyHntaBn3DSxF7iVFaUh0rgBmNaYcW
UzcgS4oo2HS1ViNITft2uuD4gBLmj3OzdKUpkh01KPPKGjoR+Zma16CJ26XG3sNOhO61pRuTXjSY
xh10wgjk1G03Bp8RT9+1wtDiXVNW0ZkpoZruulY3H6rQFt+BxYnKn6FWxvyhqfkDHppLDycq9FQK
PaQWofd99Dsdze7ZbZu2DoohTv7YRoXoh6FNxRMyCvO3JlaLW7fJ53qvTFZ/O+vlGK/vU/cbLqPy
bRymJvOzKl1yati29amiFfBk1X1JPqkVYvBafZA1L7UycD3YE745Zj7Fy6UdLtXXnkKs6idarl4k
WdgkuzEPScdRynee0TYfKbKi0HZpNw1gGzep3Yvc6CwFSPUaQvWlXMyAB5voQxoDnCxRUdB13C7/
bncmVshKW2oz8UnruDszGzJtl0dt9YwIC15ZBGPai15fs3iJRQXME7bdaHzLBcMUMY/lz3yCroRG
85hia8d1vTPyOQ8DuZTlpyVRi5bTXRE7tyTgiT9GE0E14c4Q7yaNe/XCrcbiQReUNYbU5sFv1Fg8
ppE5PQ6DXixeG6VWMBBsarDjDZJHoy9chfpyPv6KYwfoRyMmosEq+gFrhRIhUV/6oBWhDue/MS+w
VYr2jVHGuHaONI4w83TRx8pDe/oiCOlCMt80vYUs5H7rKUz8qcOpO9N1xRgCCs49vCNVKLs15Qz0
eB/ZyBnucPaZbisStUcZj/kt5bfwqrcWLC4aBL+/w2eVHRqSTXEho1n8Qvk9FwFYJaO6NNF3NSmZ
pvIReWn1EvFO7VqZ1LrfKUoufymxwyGictt9jeQ8fKuGyaFmpqTLDzebkbfSW0GTJDGt9IosPwdl
ReEZRysDUbNd6sruB1Rik0MrjPnPSkPnr6He9oS3jAFgho7XsFOl6v40+5GDx7lrQcdzRUofScHq
u6kkudxpU7jSJohZNC7ASTwYA7ktr1o9XBdKLEv2KMGEp47CzgmuHbOlFlU15/nclcTWY1v8Qg9S
fEasAskatGaLx0Ttyie9p8wBenwuOl8ss4AOkKT6uJvDroh9jANVuiRZEt70S9tZnlknRuWhlON+
d+O4FBSNQsochtSae0PE9c+I+Kn2KIOs1QslLX9LOG1PYnHbr9Y0l5xMM/5N+ZIrDrC/W/mja7ZX
qSrL54K2bunBDQ1nzyw1A53vMW0CtymTJ/RNB3wQK13cm1FKepzIsK/YfEDb/Eh1cm1vCcy1vNae
hPBQYDXqoG6gRVApI0bYDbVp/loivZc7UbvFL0kVhLM6CUyDsjqNeM2duEx3bRsbHKUw654hrs86
v2+srkWOqzBUyownSmYyGjypa0m1b8IE2I6CsFwbpKZbEuFkvOWKneqcOVsf76ZGIyrKek3j9LeF
+0mQoT9JtW5Mj0MU/pwH2o2eQyA80O0SLmkb9MBbZKSsb4hYrXWZThts0CbahIcb7ddOnz0kTubP
1QwPbueQtTVr6yxG1wI3ZTQoTEp8gaYNoQwm7F0Lfx4m5OYqygvMOUyQ9MxZxB5FhSHFgi/rdMMz
inC0/dleuoX9UmP8RisyHM56ieLhzjFJR665/dFc+rg7qW97kyu+E1ftF/EHpLi3BkYRTS8L3nMe
1MIJZgRCUutcNremhrex+WRr6UFf+j3t/qAyHR9lhp1idcGgXVKnu9H00m/MG4NqIO1p34qGvTWe
j5Q8W3M+L5xrqWQn2qnvtYhdGuvoVVBNeGMHPuY5FRCFRnSsW82TQgfsJi8j+dejYAlEqxa315UU
aG5wKg06Ipo79Hkgqyb8CphE3JhCUfYfL/4W5wDtDDFECG4QTnQqK+u3edUXTjso4pq00sDqc/mo
Tu14TXVCnDsEmAFScNNfwnxexiPTRniGuRnWtg/dU7chzkqDGn9Cv1xSQlcAcSe21LuzAm/Jvwkk
Brj18awG+r0ggMw0KBGPDTJdQbvMImw1qdKc1eBhT4AGtrBU+vgaHHcHWDcbA2Wf4/GWWuaWwMzG
L9Z7bTbNG3WyCeBJHEi6ldsyzv9O+hnIOaTkdV8gc8F4kHOOh0wTPV8Nqi0fZk54VikF9e2+s3xD
LcsTs9ueT0A2zA/DRp4pxzbtDSRC6eRi2/Ng+YqO9Ki50tzbiFrXjEDDiQ+3PVooEeJCBFRFRwhu
1SE/nhWXl730TBedgJhiXNw6tt82GknSx9v+vXFQCLHZjhwAlM6Ox8kXo4rcMDH9bDKMM7TO+101
i1NGrm+3hYHHh+kCAgOu9EbQrF46+uLgjHwaD8Y917ogeFP0Yp/FcfZ9yEu6JQZE6b9eRORP6PDA
T8CzGVnH48mluaOhGkeNqrRx0qFGo503Vh3v/3YJgdCBJhfANECSbq0EkpSnRkBN92OnHS+sxAQY
ObV/e1+8ANrWKxASD+3VFz2EV/eThTKSnkNf9EcwO+Tz6rjL03Y+fDyX7X3BKKAPMRGG7QEzQzeO
VyzpSZ0gExq+3cqZhkmo7WEG4PdrRJZfqElz9/F4b7cf43HbCu4K6EdbwK81Nej+WZnhazkat63i
jveimuffH4/ydvtBPlnRgOg3rS/sZh/ICjA4FU6DWq6t3yZoDxwGq+kew1IodzKjAxU7DsHhx6O+
vS1W5CpXBRrKAOiczVq6g4TDlMcGdyEaE25EdTY0kcsqx/pfvPn/F7Sl/xnB7v9D6tzqPfN/JzAF
z8OPX1X7mr+0/gv/4i8J6x/r9bO+goB4NWBm/82dc/V/8ICsIRdXE3Xf9R/9H/7SP3jGYFiA6QPj
jyLBv+lL1j9UaJhcaEgerUo5f0Gb27J+YLdCknbA2BkAi/ljm8hDmRESzXSpBDKr9oPIHmm+7tri
T2khNY/CaVUehvwHOJlcXDliDEiJvR7/UnziDnOjH2K9DdR5OYEB39wE/CouAhwBVoteQp8tTi6v
QPQ0ruIGwFvq3Yiyym7q6NF1oNEC7FeVE6dlpS++Ru7CZyTDEzivsRK8evoGOxlKdBU4TzbahHlH
mcAureIGCWBco0Z0nEFzGGbbYu+qiG5nq0OKP0ZWKg/4rkoVoEk3lt6MjePNIJcEhHoUkhaqg9Wl
5Aqd8klr4v5Lg29rG5RZSk3CoBFEgkaG+bWe6Zh60RjLL3HaW9/R2Z+jQ+guS73et1P6UHau1IJC
t2TrpZD2w/06E8AO+dBpKOCZVkxjQ22pnbotHRKjWb9mnpYZwnpS7+/DDt7mrlpyua9nDZvWRDrR
QbGX1PJzZcCCNdfjYR8XkWp7VW1ACajycjokjdVY3jyU6ZfIKgwD9FWs2X6Zlim1ynEavjVo3GBU
3kGwr8MUCGGl6Xnnx7WwKz/B2AusmDW7VJ/ckOfdjRCMAPWHdD5Qk6qk3RwD296hliKfHfqIseeG
XeNeZFFt1aAwuVC9lGZR5pfRtNx2tF/rwAZkQRJs4FbnSSWvbG90RNEHUetOoYenkRXvBkWxbE9V
c+tpkA1yA3Pl2J9npSnN3ZRPWn8WYel0oyHGcMp4bc0JXsHA182EdgdMWVRFVeB7HOrX0bxCyzyf
iwUOU2J057aauzc2rdnaqxRgdruQoth5r6TgTPC8A66gkoifEjN5u6E1lAZWlhOHmuh0E8J1elST
jdtaULWiWXb5muojB+5gBy1FmbFTlKmw6PYBzPQwOnK7/asb8O6f0z3iE64vzKtVsMDbrwkNREKi
SWDWm18gu0VpB5mpAb7GxuOQIT9A+WDyl6For8Ci4IiWR+U+1BJ3B5nJucLtciLlL0DgohXqx2N/
Cuy7ffDFisPGCB5BIYRAdWu9dl6FMUKx62RRU82PtTC/puIx3FIKap8+nvm7o0A6BRNIUEGYfDxK
NEd6mg4JOhvGXF4uSZkHeSiN4ONR3rDAhGWgq8dHBum/xjGbFx54Tx9WIZOh4e3cuaNj4bPam781
ExQh/dIbd3G/cjWbfm1G3a5vsvjELb3ZY7gvHf+CzUTh+KkSrIHmT7P2R5hAZ6uuH4FsSq+yG+A9
KAZ4abOUtx9PfXO+3oy7ebPCJa1M9Cg0f6SDeiFrW7lIG/N7EwP/9XoM2vZUkpZfS7kKtxdqtZyI
Gzev08v4gNNR5LQh+nHQjz+wUgIhiUxF9dnU0T40i3CH5vhwJxC/vxCLYf/8eL4bRQp4HSz0KkhB
Jwwr+TeKFAl5ZahLW/V1Fz9QxcGjs1Nr/SnObQS1Be1RK89csMjKeCM1a/692IV4oLc5nzKofbu3
8ZPE3ldHo4mQxticoErlcl5Aj/khfgoeZ0y/N5sl+/TxhLchM/PlhCKttuqAUBNZN8Crczo5lWbQ
OtZ82hDpY+8u8rzMZvFoxfAzloodjjtVHv6Tfg9x/n0JgbdzQ2OD7APpcxqPhF7How6AmbN8RUzS
heCdjYcskCO6qx/Pbd2cR9eiRXmHFXKhPfG/5qb0UlWRtfA5VR8Bp3g/F3NzoNbfXhVamn/7eKi3
+5SChEvSxkMEm22r04bbJTEWEHmfcvx0XbpT9VmZy8GjfGoGVR2dElR9b2oClCecTV5AKPbHC6jM
s1UCuVT9KqmagzUqVM2yKfUR+41PSVVt5sa1zKW3qgBiZUBgvSUJxsJuazWL7KBvulEGkVbaoPUB
Bvw0lrAZERfSsxVt1IyjP2ESdIaGY4UYYdTUy1Uhapx7+qiZ7yb6wEOQ1cATrucErRcvmhTe5I+/
xGZl+LVE1miZQP1Zhc22pJkh6k3RVqke0DmcfQP+DLXodN6rRnmqIqWv7+qrDfbPsVY5grWHwCW1
2WCaHORQZoseDPagfp+QE1pRrVb31JaD2+6weAW9KrM4xyVnnkHkZJFjXsAlnJYdjg500TowoaCV
E+n+KMDmO3szC6lwF7NhPnZdrpaeXXW66WOKBQ8zxEb6FDv2nfUibKLGhRiAu+YCxzspy9wZhEFi
BNpiOFd6bjgXUm+XSzFmw/3Hn2Zz16zLxW1GbP+iG0XX6niosom7rLV5ns0eCJzUTPnJkmFHYJm2
mGiVavhoIfZz4oZ7KW1tvpKA2fZSgFhdIDcJRzU4KluxMMBrJN192jQhEMe2VfZaG1Yy6FttBCMt
KJ732axNdNp0bQXgAg0HJE4ziYZAqwnPCKV9kdiprA4D8J6D1RbFsBs7NykvtEnPrcs5wjLsANWq
ATDRj7gnZlrqTP7Hy7i5PF+WEfEXaoXcn3i/bGLe0umnblLJUvQ26q/doXZBjMlTIsbrDbJdNVTF
EfhCU4wLbRNT0oicinp2AAT3ZX5lj4P9q8IoIQqSHpcsoAMNtKgJM9PBdB8HHqYTT8Q74yN0YyF4
D2EbMZx13756mIDh6R0S8tyeUXnVtsZlrZtIhjU3jZ38LgZzoOUlPgNjfP54dd/eduSmsOGRKrGQ
5nU356FBEDYpqVUFRW2MGHK33Tm+bjDHxyYJelgoJ77m23lSK13Zzygwroy1ze4Eamu7CKvrGMoN
7ZVbGfmDWcTl+ar6WXgmpLAAqqlyMF3MGbDswy7y4wlvQx72E6k/xTmT7AHRjG0tENaRmeiiYcbx
FD4IUTjtbpmoSpPi9vBqKoRfqULY2pR7VQYvh65kMrieDd3lqQHUPJ24wt9ucGo3iKOsVQAWZ8vA
ph8JPL41zIB/CniqKf8YEkb6x9N+mda/NzhBHs0sKjGrwoIKoXerCiAspe9KiLyBmqWh9Gg8Ws9o
K2qz71AvNPcFl/tdUmoWuWOPODWegADZDpNaxn9sUNHfkGcC2YgLlKw9pcB/y4PV1F3Grky6vQGb
SqeEU6GtbCIT+qXLMlmcRZkDH4FeApiPRGgnu1svpe7NrGhY8BltHAhcTBiOjw0MSwwpEhOqDP6R
XYQesJ7ak6cNhf0sZzmrntRy5XtC4xsGyNgMh75K55VTBu+8k7W+M5PS+mQ6Svb08YIfPzSsNw5d
0FhtHAKRKbS3nQ4X4StnyVCKckTS+GPvQLLTKeF8ciLN+vyXY+GJgIKkSZOVohsNveNVGIap6eiB
CF/wMvutExVAp2WzmwWopL8dimQBtS2ScKRs3zRW3NjsF7kMjk89ybhCa1gEVG7GA7qQ4kQytJVc
RLqLsahgIpWHngVIl+Np5UbkqLJmLBXaguRXcSFB+xkKTTy7BgUvx6CGVI1y2KuDq1/Edgokp8lU
zxjSeg/VxTyRH775qGv4zqO++tfw416Kfa9uaR2ag6F1gtkr5rLvIFdS0JsQt2iX8a8X+nioTcgr
zFbVy5yhkrhqg4Wqxk50ORdlL6MTd8NxoMJWReSKa4EmIJ+U4v4mrtOdtHDDgU6cLNXxbgTr9bkC
nHUv58X5NHaR5md5aZx48N4e3XVUXlx2Lkw1np/jr9suJZLAYyqInIG7ZCoQWXc203MQNfpZlIcO
rGMUbox4qQI76eIr7vTqLraT9teotWD0R9ca72Xe6H//kUlrcOtey8T02TanSZZjmpVZL/zJmd09
xrDSnyGw7WHuqcHfniZEUhGHVQ3EYeBJbl5fBIArcypsgeFnpZ4ZUWdf0z/Nblat4qePhzp+ZV4+
MkOt9f71naF4dLzcEnv5ipPNUB20YAuTXwQ4l1PXw3Hh5l+jUDwijqLD+2YUW7Ha2jRC9PFmAXBG
h5vxzeii8hIJS0t6o+4Ot3ZVyktnDLsT23jzsv9zcCytWEwTmBWSgsdT7GCwg5EZkPOyjeGCSvqw
jxBlvbWLEO51EbuHyLGsz5Q18n0hmvycyD/5EYmpOWU6cBzl/OuX0BFG2BVtwzealiqKlkAVS0Gd
esmvOxlmz53dzDcF8NUzo1QX5EX1+klM6vBYd0N5AoTxzoFG24gzxZ3/8uQfL0SWSIx1M8X2XUuZ
LwtFNT7DZA/36dA/EvmDoMmG+OvH++vdKeMCZOsaD9Cbl9gusRJ35kL4cwWcLXPxk69Ifs8hcCo/
eV6XS4kp5+epW+ZDWtjz48fDv3MzO5SOcL8i3Vq33/GUwVFmqTs3wg8drdlDKR7uMAIKr3tdH359
PNSLSs9R0LEqbrwaa3M1q3U14W0s8Ra1gFuSglu4P3UG9OehuVxseLoiEwbVeDl+ssSEzGw0Z99K
o7Kvh2yJ/4M7hLoIZ5veAE6km8xlMZcI3QL2mro0k99DVuVgV38Ihv5OWedfu/rVSNuLUYnwIlcY
qczdZRdSaAtKLdFo16iNf2KN17/1do3/PatN1peDnAOH1Qlfq+3pVtpFFEBt0W9jeKy13aSBAzNv
lzciRCs3Mcbrdpr2OeLxJ37Iu/tqzRioTVLXf8G2vXrxBwqVJs+B8I1xaX25mlvoU2/sZy1x/oOh
DIO6PnIxVFe2+vRx2C1a3nF9GUg8HPK2t/Z6Mxt+Tnnn7OPlPc76/vkl2S+rQcgLIG+zg90cW1d7
JjidStqLMAbK767aDpeo5xZ7mYj+hBii+c7X5O3hQgQShs/qZudEy0CCMFR8zQa1lYGu1A4y/186
Ta2PG/o0TIlaEr2hbeUDFY5CbzRGkVLrLppJKjf4nxP3qy1owTKLdm6fGNeFaZQ3xjSdUs9779Z9
Pfxmy85GJ0Q7rpe+Rd0+72Jnj7hIcYCjpyKAgf8ahaL08PGXfHdlASm+mGqj0LT5kkirqEhrce9N
JYICCFHk5yDJT2nLv3cKVpIkYS+BPxXf49sVhHJRm4KppThD4Ks5WwcVjKwQsGo/ns+7lytnigIB
1XKKm5uhMqRL7Iw8x8/cnB2iNNRB7KSf8TMc/DJMlmDWx2ovzbM+G+qvjSXkD5rpqEbX1HNPhBTv
nhPEuNdJM+vt6a/NVvRtx+pCStAD4E/NtYnd7HWXGo0/TP1w/vHs3/2ar8bbZDxqvJQzzX4mD/N8
1/QRDoKMd2KN3xsF3BouJA4gTR78468ZFvC8DJW7tcuV4l5rEVNRplj9D+byepR1T726OftyKlYa
I2felvFhiCqx72p5ylNp3d/bd4JA3Vib0WgfvYn5oKNqJQx9P8mb9gJ6eqJ4GKxM38aF9plXGUlD
9Y6c2RPgDLVDro/D3z/Aq86iAGnI/Yi91fFEQa8Z4ViUjj9P0XA54L64D2E97SAamJ8/3h/vXDHg
T8Hz4GhF/X3be7dV6DyzgiLLjC/stzFvERmgZtR1Vf295Qnb51Wo7j8e853dwpgWSlkgX0kO19/0
6jt28wJPYmHMKGkk/i6pdoHT3qnm1bujAEHFGnvVgd8+fmK0pVza3PGHDnyro1d/jMbIT2z8d5cP
yAD/AUDBG3s8FTzqhsXW+FKJUSBvr6hOFqASJ75JMei31JezT1OqGSdGfXdqlN5WqKOhk+gdj0ok
btjxyKgNtYlr6q3mZRaf7OTq/JXNQQAGiP8DtRmdzHpzdXSIRQyFonF1TEDss0G0X/oZBoMTFxIu
Z98/ptKQB7h1iAupk37Ian057/Qc4qLSNKdKUu8utYXQPsDY9Y7ZLPUIf6oCdku6iRnt4k1JOe+N
SW8OObQEru5iul5MdBpOrPU718EKhvzvYddVerVZ4yQWCkET/qrL1AV6PYa/pVKLABkGvJCiJl08
YbQu3tIYSkEhTU6M/07NajV5WjEga4OUk3r8AxIUbfq8ihy/LefsMw/cUOy01oKusLSq/DE7avVL
djZ8u6hXtccKjvsPaEiY3/WFLKoAs/FIpcQl6MZ8fI5fnBHf7BAqG5R4EFWkl3r803q7j40Z/Taf
+BXgyLAylfQ+V+B5Dw7MQ0X7Og/mIe36fAe9RQaNNcAHG+zlUU6m+btrw29C5OFOSTGWgyKc7tXE
SW8TO5nwRnfC8USJ6L2DQ4uOvgRX1wpROP7Bi5UrTgGg1wftggYZhsDn6kpG+nhd3tupLkrv9HxB
3Wsoth9tmSYuGzqeKV8M5xGvTiZl9hDsnfaaEc0Ht1ygjkeVIq0T476NqUDvAkoGQrUCyLfu0GUZ
palwySIcrY52uLxHQSvifJ/2yFp9PMX1BTr+8gxl0FgCmESGsf3yU1orgwvgzUc0objrpgHT0RRV
sxm4kmMUQWao6dXQq6L4jpDgfAoxtjW1IzBny+nAyekwIXq7vdynGonKwolCP8NaxURBpMl+Z8pA
DAXa0LxJc91FlWhQ8deEMCsDu58eFLWgVdoZXZ1AFkPMLkAtC2VBs5Xp5OnK6pfS2fhx7NCqTqOD
2ozmj0TOkBdQsA77PS+kfuMsUZZ6ukjaKYiE2t4Tmuuf1sLkjy4aFXh3Mq+qfVF2relVRTPflj3i
dScihLcbeRW1pNS3KtOuzJjjLebSZdbLlHQLkfYp6CqR3rdUOf+6bskoKy6Ds8KjtY1D6sFKcAHM
qL21A12dUrp7S46/kYyYT2Ak3ttPOrPhelv7stvSrQPMEEk0RgKzWp+L1NCf1EEae6NuKfIpCKj9
gdEVTIplnOoJvLuUzoo7Xw3ViUiOlxI/bRyFLKrGJHVa5U3ImQW8q8nBUBfxFcWq5iDsuvYiVJCQ
BuMpbOlVX3KpIa8HvRV1nfCTBef008dH7J28ZU1vyRJW5Bb/ZxMFQs3hjctHClBLZxm0nTr9wQYO
+kgfyEQmpUYZRmZa/rxEhjJCG3cAT0qHQ7jDTTFq4FwPy1/XAflNKJ2TClOword8vFioQcWu7S7C
Z1dWN3nah94wjPKXZlYwsRspczTwolMImvcuNhtwKk3NVcd1C7Fu9ZhDCH0A9yLkTiPdgjXZil/a
jFDIiUVfJ3B0sVmEFrrNViAoBhW6mWCLh6LrUun0GxiiFw54Za9GWuCe62a4Shw4LJ4ST/r3vMeI
AcHI4VCVjkktuEnvdVnUzw5s1V/1rKt3toLAh5fD0T5x+b4JSdbfyMYADsVZwRPk+COEUaTEiJXw
G5HKuRtQxXgO2zD80WU26qhdmcTqobbj+c/AT/u66LI7fLxKb47M5gdsQrF2KhFtMUs07oYcuHns
PskR9fOPB3lzJayDkIARWKPgD17jeJZpL9CQ451BFE+5opV3keVGuZsV46q1xsvetO6trj0RH7z7
9UHBknNRV6LLejzm1CBYY6/SNQ56CSXSTEXEtWe3ZLPNISkj5evHc9wAYymbrZOEh0SUTRYGN+94
QEsBwSgUEfpCHUI/QgHWTzsXEQhoju2feSyan5gJWoD70L9ZGnCEdnEqeX9zutbfQMCw4jV0wYY6
/g0z+yyOrErxE1CyCCwiOYrKkHUz1EP98PF83904r4baxF/0OCMAM2ycspzNi1TE98gj5WcfD/Le
R8SG0ea/LwC/zSCLMMc5UlJEQSE8hkEpa4nWY+Ooh7Do1C8zSPc/H4/4JuAjm2WV8EZd4ZLQGY5X
UMGLFBRW41JNCrtLzcmXa8Q+80+4xMMYl7iv7UsJg/p/N+rmqsrCHtbU0rrwzd0KCvNg/9GbVSqh
Q/gQ8m59pSxdeOK5fPsFeV0ABa4EIQuMxGZxm0xKe4710DfTRFyaKgpqGiJQJyo9b88+o4BNIcRB
HZ5xjhd01YRypD6Gfu5qaMvGI7j72KRjm0xYygKyRVS0yBa096o0T07sn7cZl7WOjuOFS+38rfVK
hgbBnFdYeC+unt50udOhxVz2zaNtdFd4AWi7Mm/q86WLxYNoMvcHKZq6t+nlX7SaG19aXXMq439v
QQj1IFnBBljBkscLUidW0pYtuk4pKhwg/arsbIam/TlstT7cmXqFcnRpI/Na6vKUhTLACP769lGE
JYJxmQOU9Q0kdNKKBYrGiMWFgShhtKLadsjwySFIRa2qZP9EP5Words00ubOIzudoYokU65y8HTM
yyLU/VovsxrbOqBsnBgQZdT8C699/IUG7F0VGsjn1jR/zCDuYnSR4swoy52L1g5t5QphrwB9SfNr
PAxufJiNCuN1t+raO7TBEMUoFW36hO6pejugYJ2gk1C0AzqMGBKuciJ55jedM9oebTPw0qgmA0qq
IVuqHsJXxi/YFvOfEvT9lSuzDs0/0aZf5t4qUU2ly0udfZbmg1Ev1ecWCAzzQZL1s5UJ9TocxVx6
TY4yrgeHnP8tQ0kzaylFnu9KAO/Psp/1GNJ6r2DcmdY2qgSI9c4XQh0x5O7DFu1QrZrqmWI4Svtu
kTcQVyVirl6Mdkx0pVj6AoxdbZuf+IRFkW83EkdrsukvMyDpNICIivCZXTtV/EmZ0F4onDRzHjMk
OLMxaCYEvXbUkpwRiVtHOVObyAWDUQ6thr2XLFqhP2n0ikiMBPMrGt8BLoBmsVXU4VMSGbQ4EuoM
jxpyso52wNUnL2gMTniIl0aMQi6ezBMej3HmGjs1FJntW/aAhGKUx3RKlEYVP/oZBnM70vzapWjN
5sjMoDUKicaxiLrRfUIa3JrJ+9EGzLqdJpL/Yu9MmuM2s6z9X2oPBeYhoqsXQM5JcUwO4gZBihTm
+X0x/frvQVquEmWX9XnRi47ojaNcJI1MJBK499xznzO+9yCfb2oG0u/xkDkCXkOh5kGuwCteuWww
zA8gmaNhA90vzHadbYJgmmdV1P44Mhha1ZpiJ0ErXcq2huinO60rkXK0HDFrVXcWXaueNRCIcsB0
89phRw1CohIBO0LkBnxUnyFI3hmIlEQabiCxcJKmhZg0nuFJLKy01ygtIJUA5oWAvs+opfSMXSqN
3r50zzCm/AxmiisLwFPNDKc6M5vI1preGAdAcpoWqFNz5jtpC+qpx87YQSFaCFDhmQalWEX2NJ0Z
UX2r51eUl+6NWBBSmBKgSc1NVSN36qV2PZ15U2A/2mG5KuFQNSHx35vhzKfSMBMA+oZkmvl8cjCs
PGtUv+gL2AqlB8aVpaPoBHNkt/ukVdXeh1BjtmAzgGMxcO5fjDMxi2kgO4awsiFpsQQx31lhpN4x
+NSfrTNzKz3ztyY5t6fyTOVCRAUfnAHXt1e6TKAByXoClYZckrwLI5wOUJ0BfHV5El+H5oL9MjRw
1tkZBtbx1Hf9yorHdqWegWEUZilj8ggTeMOUMLpwO3O8VRbO2LwQx6zOEfHOTmMWGPMwYzc7dPWF
sQqkzFTShTdYOs7XQXqRwfW3EM2UM90MbyAUFBeIsBsUzDNndPEYGppUDchoU2mY78R9wksDSQQ7
LYLIDEvzzFTL6ekM39HHKtnHbVZ+afS6/AJiyHjozlQ2tWkhtDkLrM09c9umM8PNO/PcioJoLF8k
WSkClEaYb5WwqMlaI94OqTGc7DHTd50VK6xxQlzz6/kgszx5HSfMZKC68vQphlc0+RDqW27AltW+
Fj18uQirvBYI1xZPmshtbWdbzuQsNwaASICj4nuIfva9nsqs28C9G7vVNCTF+AXVzBhX/Wha2XpK
Yv1mTMJ+BJuoAMz0EkOVX5O2yQEyTziq4YomnQOPb1LEPjQ129gA9EtJrOhGht0euTMV6GnCMoJa
waC0nqI8IwAulmA2VTGqBxAMau7byOcKunOmPtdmBoZ2Mitw532ugKFyNbocsHy9Oq2czgRKNxI8
RKJAorNFUbIqb8PHEw4k5S56MC2Q4P7cQRoP6l6yYjaNqgJkJ7VzdV8BrowgSGOp2pGaO2zdlLg1
2ItpJndabhsPutLLcFtXdlvsO6cHna1id/J8jEMh/xyiyNlINSySo26PyjaOO/Wb3i4LheaoZvIi
t4oB2FlKRR3IDqT7fSaUrrwG4TNVWzgqoud6iWx+yo5p6tc9g7tV7mbDkyTptPQnK8m8QANsq+3K
mvW4e4Ml2OJNZOkwrEitS0q/sLv6qEmovZGd2Pdq481PJhWoseYOas5+YoTJIwRONnrTgdWISxBD
RrWGJVimryGwy8bXSBf5hiPBYzCqyhyt1tAm1YeqLcE1O7Hy0isduOBBQZpY5cBEx9Wsx8kzfr/x
ci6Ig7jl0h4I7YhqbZdqifK1NU0p94YMqxeVWUkWsGkMtEnYYcS9wxPebBwSmfMQqEpFaNx4vcHc
DBh8rDUmTNwE7BqIbG1N9vSYFEJ7UIwQ6m+UZNwnFOqQFzeBLglHqdX9EnIfcDlTmKfIDpWnpjN7
WnZjpB9Qut4gEgCVFEBVm8WPAFm1KKgyoFYFNiJ91VS99k1pevE+GPP0hX3pgS8ePP+jEwLtokCZ
AHJ4swn0KlbU+ji3KMmbkmiBaJs7Sb63rM6eAOSX5jVCSv6sO7F+2VqlTrTmVFXi3mjT5DNQN6Nd
edXcXHb8VugznK3ttarH2WsM7y4OkrQsrADALOWc7ab9uw5Lb4ZbFdoXaa3Wz7JqpULkpZaJdT8J
FpBht1lHUXqd2MOTa8TWrDOy0LS81PGZSPzKgdnDb+D1z1a7YfHGvDHjcrwLS+j3W6dOQDr3szmA
jR+QQSnjpOcwVeC69lkBqRqepNjafbqgMl7B1dTCwCZ65CUTJSBTIy2ULug5L58V2BSe71TsjLNq
nlegzNPxQHYNMQhG8W708QhusjGVz7kRp9lqZmxjDTbbzQmXEE8bNKR+G4sqO+Zu3bgb1RvSLxXf
RxH0wPHhALW1nIGJm8oTiRl8CS0Rdy/tNI1W0NPBW2sSxt1DWRnkhrSKynalhn3upYRUrho5WSI9
r9cvCl3fplWrdq/F6EQqAKtcTwLTLULmFqO3bKSiQcOKBg6e8PCHoGykQ6XCCVaGY6vI+BLvWJmt
VOGYtzn4QWTGuQogKPGuCX+mPCaphkfJoNc5G4F9RXdfhXMl8MAqA+CssS6bNXSZ8eiSSgGIVME4
sHaGCAA9d/4xW8Ekc9ZNUTUisOOkeTOJnfnmwmaDkhrZxWePVRvLj9oeG34+pTaxMgLEbUDb1JLJ
p88teawjC9h+GCLU+VoD9CpgVZNUDCpfbmcew3v22y2r7NZEdpNwQ5Ol/0q1Po8FPjYSLMIwgOGf
i4j4szsV9K210JeVFTspMStC9DFE07VVfQSN7vmhPRkHLuZ5pxDesXMdMVxbs9usxjwJ7xK7UoBm
O/POk5FzW8yehTCdhMey7S3fgpe9rcisBgZmEoBXQluFOYB5fR5giWYdjNm6uf/rFvxP9Bv2S1lq
Zr9GBU7x8/o8SPR5CIUKb3cKM0ahLZF6wK2DujatzySCpEGuheklBXZMXiKrW5edtONfeKH+KOCw
PE9DT3+2nNyfhWJn9IaWQBlvZeo5MStqKm+511COl1Pz9xvzD4f6qQ9VFNE0VYrS0ZVKvIszrbtT
Ikh6JU3ENp9YlJjr5mRSHj/+9Zn+E92BBR92qcDDELJ1blF/GMNCDwXBLDKPvqKFC5llzVoBtbH+
66P86ZnEzkyHjfvR/VlZndUyc/M09VZsiBWPheG4HZw9KLSobr/c0vnzg9FOowA6sA9+EjmI1mKr
n+QMpJSR2LCKISmV56030Tf99dv6Y//OBYKY8fuRlp//cPJATse4z/nUGIiNu9gJq507LbRIy8G5
G9VDAFglPv31QZeX/9N3HVkT9wA7pHzZz+ONHw5qySGM61x6q2luSZPTnWyVqJdxfaGFRHL89bGW
y+4Px2IFiTEOKDDe6cc32JZRJTqn8FZho5vvg9dZw8qwBJzYUagrkmPKU1wa+ROYVm07Vpb+8NfH
/5OrE+nUWgYG8JmY1Xw8/mCHlN06urGhD85Dk7PWSA5l/9s47v/gRT9kqXMv/eHUr17Ey/cfXr4U
7//8x0n2L7n8EV50/oPv9CLufp9IXwQigkaFZ3wZWP6Wvs5i/qezkQVVj70/EGf/ghcp1ifbZAHc
A2e4gP8IRf83vkhTP3FTZX2boRNdG8uMfwNg9NPjj30M7iyscOGixyvBDPsnpR1yYk2hZhEclWMy
LiaI76MREtPEOuYukZ27L7ux2Nrge6/13qgPZh3WG26r83VnjP1RZhnqR1xuo4gS0a2a7IJhVXPS
KG0unFJt1rY2wkluu/mYaLNKMJnVhRdNvMt0YRFM8cOpv/7t+/UjNuXjDQyCvI7/kbHbIpaylPbz
5rNqtpYdYvG8w/wPVh3D2jp13a/qkCp/67Hz/Ui4q3SYR7gqft6wlEXnpcz8rTu9yC2Cdkd3P499
si2tujiS+GJ/prOiMiU35FeAnD95kxyRhys3aCo5b1Fmf7iNxW5djS5U0zsr8XqGCV10zEnJuYgs
e1r/zfO5WLrYpuE9sn3HstbHQ6VcN6Bji+akDLbYxJNNcluMusp++S8+ubNM/+8bJicUPh4bFVyG
EAkcsIYfD+VUqh0V9tSckDA3RdTtmVFt3FlclA35EiP5gFT+lrEvoyzozcdGBQtV6UGaHqPwpXDe
maAFrdLt4kEcSCdX23jV9+Yev/SmyO8sGd+PxOjgidvldXcks+1IRM+1iPXEl7r2i5nExyfN8mYW
M8oyKGdVcXG6f3wz7kjJC/MvO2nZoGwc4AmwiEvdLyZRBYmplJu//pw+ivHL8dhWJdp4WSFkOvEz
mqceRidLp9Y8kWdnb+dwpCJVxvw4FGG5r8fBu8kUxyJY4ZdXyMfnzG9HZi11WWMkDPsPNBcnTUeW
nRPzJB0b+wkpJKsOOOovvm0/pVovh1l2rRZHI/7sBTv48YRqtValijLqJxlq1Y4cq2xnZsq8RRwJ
CA3IV7qVdX4YeUvTgZzdhbHtt+TQBGnRJpe1LI21Mm112bz8zTMPX4uBENtAC1nG+5ntWI9NLqs0
jO6TMKpYhxHyih1gM0DOBKBhjGztavGtwkT15q8PfE6L//CFAVPMs2FZA8PjzNLmT6dEgLSJbau9
F+Z6buEzE4MR+85Q3jTd9Nga/SnNpylwIpqsKTdehRqtBnp8VghCpgXyOiZuijwH7aUSBAdJ/T3S
CNmk1n2t7HlluvOWjID1qPa/uFh/alH4MAFG4G5nrsp8eeE8fXzlSo0hKpr76b6x9M8QGLZDziKV
61123nBMIYxZwKSJPXrUvnvP/yfqlfq9vBPt+7v4/FL/13KArxUKQxLF4r8//mv3279DyVlqgw//
ApoX9tiNfG+n2/eOTu/3R/Xym/+/P/xebZyIVPvnP75WshTLfy1KqvLHouO8wvmfGYtbOb2UXNrv
51e0f/vnP85/8L1KsexPwMa4hPk8sB0BWfy9SlFs7RNfPVpk+KU8cAyLQvc7Y9H9xGiZKoWJx0K8
xWXzrypF+8Qf6Nipl+ejxS+5f6dKAYDDFfHva50nAmv9ZKrT1QKDXVY0Pl4xFlnAdkYEQhBjQND8
hHq7ZLhRkRLbjjZaC0bD+bmHP3I/17FG8oTrpUlgzYAD8U+J/m6A1kKWF4F3zyytEAmjt0xGMEYq
p4lZwdsw1x48gKg8ML6rb4c8WiYryjgArCcV82jUwEzgGPbRbcUQwAmUcs5upBTWhWaGDqLz2FoP
Y0a6H/J3WQ1LJNPA0MycTDIaaEt5wYRY3Q2R6pFzGKbRU6dKcZnECYOybgg1sVFZhiBlFm77E/GV
4bAyS6No1vrIsKo1ZXRDpBFk9pgkk/eoixlStFWE3o4bumXyOSC5KG2H6KTGI3GNbRFBMLQ719wq
ZekcGz20olWhKyJa1XlhI0OZHGyt6ZWrobBp0RfRRfJzL5C/fZLGJtPvo2K6iTX4A1s7HrpDobqK
XBWsV1yRh2nmG1Qa+It6s6RwZo6k2inIpEHwJrMBmmCUFta+nlXWnSPbqS+HKEb4jazR+aJZIiQX
0Ilw1IRd5sV7ZQAc6UunTy3O/QDdJ0r6hDFWQ+DIVvD826F9EbxlDNZdRgrSrZKakdwOmN5JHciF
dqsUMcFfDf3tZ5PXxy0P1w7JpkT83Edt6Jg+d013z9guJEfXadwU2TScJl8xY7IeOYd16eeF4r3a
7WiQ4mhb4lUbLVhgRqbVPSSkwrqzRAJFw1Xy/jRk5Pv6mtlNmzqSpB2NMUq9Lq1DUmag64cEjFsl
vfpzXwwWwEgSbWNMQ472zVUMUp/CaRnXykbrOs42EyHUe09J/TnXzYbAQZ7ZKwcpqYZAqahXqTSn
N6OrqveeB8A3Zt7qld1Oc7OlwDCI/FBZ1AjqIY+bNcW5B5HBVEi+LJopeY3tQQxkg8wTspzb9cwi
wvrZKQm+Cia5zHRKYn52uY264c/W8HlmFSNZk7HQKsGAGCjgO7TtczpQgPv2QE5NpffJRjMznkIN
lIgDKbToPg7DFOZTUcz+ZNEUTIFsvarb10kJ80vU/Fyu59jp9jKJHE4kZAtzPVlUNltH70mpVW2p
k8nUWUcthelPYVHXJ1MtDDfATCaIP9JtwsZJnivVAP9rMW+rNu1vWowY6d6hkJgCoqQMLXCV2X2t
S4JygtZMNJ0cTa2yL0dFl6R3pPNwpWkNiiy7Xvmb0NyuPbaeE1/Udg7NwlTHUd1qeHAhxRgzqeb1
zGexiKb1N7UoY6ynefiUdNX8QrBUTFqoYttfSmarfHaqWX/JY6VW/CpKCWBVh0llczW1itRvZi8p
gimMxxNFtpUGQ6b3l0QWxMBEZk0+W2NqvAyZOREolII29YuhzK7KeVZeHAn7ZIXX0HtzukhxiP4I
uxNWREfsDW5/MY4F0dyVGENuuMZ4zNt6XVvBjHydrsOOgSbxsp5CRodhJw8uOVBEWxZcuIwWVD0C
ZQvMdF2yvy3xtdWedpAqReZlbyaj44vBIRM4HHspDnblcTrMhmFbUFjLnEASsl2QzDm39gmrRGYQ
XFOT7GahKqXc5OA5MxolfHA4DqpaZZdW3SXOumVCRZYLoazT53SIwVpo8FRflRTV1g+xTbnbPCeN
IpgTVUsR3Ui+vGrwfKa7xgBmdlFZ7YIos2uLbC1lEjfV3KlzYOI+DBlXwwe6NTUl1g8ttAX1oDTJ
GB5aWdAx+nNia1L3zb6Z7NF3oEoBami1pFt3k1TvnXnAcQcTRCE/zWSjHSu7wvUdx0YpL3U3mtoH
JACRv2d5tkBYwblgAeBzZQbSuO60zSJZc5eYcvORZRX3uuNaJNJa5+9Xxahrr4vd7ZUQGoJ02pDP
ioF0MsDGdQtxGjg35NaTGeVt0qZzxg1pZ/a46qY4vrTUbDh0ODyeEtIpJeBvL/08Q1bXtiHuispP
J1dpgmGo6q+RiOavREO1VzTq6XPNEskxjm3tMeQL/VWrh3gOBuGNbJLaE36EIZudN2cY5L3BuFL1
+boVIjDKUKakr0C3x7FCQPCq7UJkSZKh3UejH73qaDPtBpo5F2JcN2wXrnW3mQueEtxy5DDHBsJ6
xd0Gb5FB9O80V1rQeypBr2y+pheJk8g7ZhjmtBu62nqoBkzGQTrK6Z6RBdden+URka9NZPa+MQyE
PieCLZ1NVrTFvKrAHgMtaeeoOWgJ4wpiuMMs3mg9Abd+BrYBeTFs5APao2kQt21SEVuaJLkon9lU
8OVgpPeJM3RuQJgJ5ARBj0zaFJFm0Hq9MLuYPTZZCEBT7bViRTOXWVLpz7okWga4kobpw82zvN8w
hbSe7cgqSILygJThsajbDWsB6ZeyqsYHlmUtXEahar+S6ipOoJPIMSvMMQdRpHceT/FRkOJSKR55
IF735iZTdu019BzBYPbkhrTWMv4kHja/mcokrcYtT1uvVI8lTpkHmYZYsLtINKS9CMX7llXF9K1X
I/IXzVrl7lSYl4kxE/RQZG13ZZVKsavJiPrcFaN4Kt0mj1eGJqpT0llN5s9Tqja+NDWdiZ5WOztX
6VnOK0O3vcgFtgOyv0tDrB211OWKxQOxC0MH7LQ2s+QZxO6ER4AdHfXNHsZ5Wo01DobdZDHMXBkp
rj117D34zqmun+AbmKeyIuRtowMtXVjQaYj4ANv4QhtT9yRIc7MDQrkx9Dg1G5KBMRTqEw7A/slT
S2GscYtgvSo7w0hoxqz5Eq6CJledlN2elR7X9JM6Ty+lGeX9ZcGwGHwlk757nihqtk+9THtwnEYf
AmPswk3cLaFmJHkKczXFrh6tDUeSCKiPZa6sy7K17wXgCzJ8qZyelkUXaIVsZ5/mVK2vYTYlUdCr
itoxgczyC27q8YvwzP6tkFn0RjU7veYyrZ5d0nm4CxEMS/I4sY68SoePOuA7D+FJq6FpBLYdiuvE
CeP7bszdMIgk5Zg/EAqvBqGSZachlWHG7olmf5lkOh/LKLGajWUMnneoHaHRHjMn0vZdEmLUUbHJ
PTRFX12TWVgVu6rOxzcYnHG3InKAIX4oh3jVkmi05GbIGFdu2Dh7IdNe94XGvuQwz2m+MrrUPsxl
VMyBTAwDS09MwFrANZzx0NR71YAlUYdb1+i5N87I1+sZlFe0wcJH0xdVo/ZEjVAQnwfqkw2Pxuse
Y8FMN+hCiUWljlpCQDvhFaNvJAnphBCvk5T8xxA2VNnO3u1EPlnkm64znMy0iR8rkrWYKhZl2DLQ
1+PHUpmGdyIH82hVZpROPkQw3ARZpSRHVi/iG9l0SgPKcnBORZ1i2OMZH10mrdsSPKfWBBV77DDr
vpKP/LVbx97l7GjYGlK+ZqUhlScD1LmBTkGmVFDJoTwoQ4Yprbcma581tnmf9mnNDZbxMLhfJNGr
3tB5DQS+egQrT6TT+4MxGFngEcr4fYPwf6IN/l+bOcC87AdB5Q+y/Z3kRoSA/6ElXv7k95bY+AT+
ExAWKT+MhVEk/tUSW+4nfJjcKbjyWaI6973fW2IkfQ1PLL+9rNlhvWbs01VSxPTbn35bC2PqxbYf
myp/pyM2zlvQHzpi3PnMlbA8EyrC9OCn+VKko+WlmIaZbiaEZtb6zLQcPnnVgkUnBWzjankNhkgN
q6CQ4/BY2OV4tKJw0P0uS9NwZ6Za9BBnLg/PLunK2c9IX9PxJGgopkWx/M+lxl6nNDubtCdmFSd+
rmww/WqkJ1pD+pwqc1MTbulIY+uSRdb7plOoS3ymVRwnBKAXE/o9PShVufSN2SEwL9NbNtm7MNT1
wJho4gIPLic2mUTWV96EpzOYapBRax5lLc5cBZtSlXRRSsk/i2YlbJohbGiF4wS525qvFDmjWA3V
HGsbadtZvY86ByMKPqycGrxc+nQzBMfqi8iairXrkiPuG1Xq0aMbNrnFVR7jt3Pd+KFUhmHeqK0o
iC+MR+/GjMbwG26h6D60BiCwRsXb8dzIeGxlFN/qoz4S9CxksZaGTm3U8zyM1+xflVdp6cLN79oe
iL9LcU2uLSY1d19HzvjSemn6WLHs85wkZQ1yNI1HO1A8m+DUSoMjskKO6OHcGrMRaLDgP3vzoDMh
icLbQR+dx4p2BdNgmuUnap64WKldIk88fJYHKWuKl00c0bMZwvWeklztb3KhNxh8or7Y1rWqJbuy
sLntwrel3ql0eWjJ/aNE8zAur8KskSN3Zs0GBuEqRPwkRgvXt/MiwrUpmto7VyO1wG+UvnwJU1fH
hp4KaExRTqvGrdMzv6WsX8arZixdAxsTMjnebJMA+uXmuljklNr05dya42ayovLGIMV01/NhotLT
LVC49uTOwTRxnCxwjTp5x/CTPOXUYOl2mpKC54cdKWQp5rEAXSlyLLVhXpJn0HV9nQUzEXINtrjS
Djd8jwiTwJvOTkvZqW1ENcSs+Ri3sGR5HGs8iktNKskB4W38VrjmqOxrxYlAWbtzWdxEeV0rm97O
vZupaVlcplDTVtJU2qcxF3l00MxcTfc2a093opf0YyuMdqN+j9RpNa+dB2n1yOITht96ICS5NC0M
jE5i21GgWUo97ppWCe9kkUUikArqCZax3Kl8mA95favYNHdUQAoVWaACFx52saVHl33Y0NCzq43J
0exyJ96WNMzpxaAPw2fmI45c0WQt7tVIEI6oy0rL1rg6Z3EdqkpNPi2+WipbtVsWRU0KjAk8cWxm
QdKlabkBtYSyQMSZJg99ZBnVTlUqhKOsKE1SZTULm2KfRf0FgeS0k6HSyIaIafJAMeyeW067o/2k
qlcZ18TNXeqpWbxuMtMSe8Uau5N9bmBFIby3ckDmXlF1KS/50ut6CYgvNlb5LDiZdMOmk/bPw28t
8hgNl2gFNM7j0kPX53ZabSpaa+zes0KlsLTc8VjRftd6U3/BOQgvUnc7+0t4btUby5pe8qV/xx0b
vTesDH7LR1uyIQ3IzQz0c9tfiWpQt81ZDugWZcDK67Y9ukaYvSF0kz+enlUETKqSK8ku7MvmLDSA
gEN0cBb9wTpLEUbkuFNQdnme7iOq25vGs7N566VaoQaGlSBoFGdxoxKt7gZKheZBvAnJp+B8jplY
7HZ972QzRu9FKunmJDfX4iyhTIua4p2FFTzXxaV1llvys/SCk4k6y4twL/kxPJti3ZiZcxgy2TqM
LqteWXNzC5KzqKMt+g6lB7/rmi2B4dNZApoQg7KzLJR2kbojSW0Ri9wQ4UguGlK2qEmyKqGR2nM7
EoS+6E0hufJyheCBDFWdJSkml8hT3lmqmtJmarZu25IBC9+7eQQPjKxll/NbuUhdRmEs95yzAjad
1TB1JI6TCnJRySAsoZix+Yl6hjIXIdslnfbNGpj1ARdYtLaQj+sG25j1DDl8ogk1DtCc3QBGBTJt
zK7sZphGmyq1n/oTAU+IehLP/p1+lvrUs+wn1Eq+EoWux8v2hveanCXC8CwXEroO5UBhjQ297iwp
Tknj7tkTIs4afS576M/yo3GWIutFlaS2RaAc2oIOVzF0xw/PEiZAweLJDnl/+27ROTNtEvFWYc8I
+fMshYqzLIoXPj4pU68+9rayiEIlZUCQzHbs3pipVH2lmOrbqCzAHYfoMSa2QtviGVcVNbu4LJN8
X9b7v2Lyx2HJskD3n6cr1y/tSyRfpo/FJH/yezFpfsIDsqRRsWgAJlf7Yb6i4/Ug5oZRHj/BSsAw
7HsxqWjep/NMnBHy9x/+q5pUdOeTzcCVFT8KStbtSUL4fbj03SfBXOo/hjfw0n6Yr9g8a5YBLhgY
kmaWyEkmOT9aCijDXH2wI0gxUX5XarqEBE27XmOIXv1wYr4f+T87NH4/Eiv1KlvCEDp+qlvNPrMZ
j6YZC03TxFxWta4HAvjW1dhVv7Bg/dmbWkZTOuMj3uHPRAKcUVLogjelxtp1nHdJoGjWbdOGv2AS
8OH94eQZkHZw90AW4Rx+PHkMyBoSlrwU3LdOTFA3Mr2gzdSOtctAxkqj7PGvz+Fyjv5d+/92Dhc4
AM0Js+ffpmU/GEB6kqwTlh0xoJdtfuVVLnp82n5mJcIklZF4L4t09l/4MxhmL+/jw2EXoxCfGdZA
Vu3Pbc+PFwmrqo3idUa8xsXhXOOyzt/LegrX7IXEO4Pc7Lt+rIfLKZuctSG6ekdjkh/Yk3cuQxTr
ldUa+cqqs+LRQ1ndpFE7HHpsiNczO1yBWbTWRTzJdu9RmOw0pkV3aT/THWsjvlmSE8JgLjxQjEVV
i2Pd5+7BHqvsS65bxRo3K1pZRih7F7RZLVZq34YIdDl6Qjj3ghT4zPnSsxCxjQ1FmH43dMoViz/u
11ANzWeTj45Vs7mlnWmzkSAcKaYLHpXixanytzgjipxm8bLvnPSY6B728TrzNPLPRcr5IK15TCwt
aAoDz3Tb5jvaL9vPRKI8ambsXlpOM6y1ohcb25YEro+ouA8lRek2Yeh8lQ0uG1/s4e3N1hM7Sy1e
1KrRd2GzDMEa+MRolZX20sIAvavpY1Bs2BuUGEqmrypL0lSLg5tvGNnILVKIGzHDYutEsaWFHJ3U
nOCcAuXKQr4Tvt2M+asAshGEwm4uYlYd0qCTKpHyBQVtn3fZLfXscCIMW9u7S86Zrsw2a5Sl/opl
WCGliByLDk3JWJE+pVzA6nJXSkKuWDu48msEKNUP41A7KUZNL+ZWoZUEkyjSC7tqs11f5OGerDV1
rc9NtApbrzvEkZFdpXmLKSdvwr3miBnFnP9zJwtV0TBy5Dme1MnaZElqEgfujmGQwDo71H0n7qaC
VU7c8+WgIToVzkGkVvwFS4Ot+bNLFzz3uR3McQajaVaNAx7R8kWPOlqBSqT6Vx7Z1G9Z0cndQF4H
i46itdFgW3enJQmyfNO105pOUFuZRdVvAeZfsVQ0d0EzyzfBLeBQjJ5sGF2hWfuG0Wq3QsVhIFUV
v1EY2Xtb5eTOIAg3ScdkOkC5h4lUNtRetY54luaieWrsPtrbfWr4iU4rKT2FvCIDogWm0bL0+yKZ
V8bUD7sl5OOBYSLGPGCh6zgqswBSfPjoijmld0/tJ8Us1INbxNmDpfasnDdN/gzBFuc+q7HbdHbf
hVZS5JeJ88RQDPHTFtMp8Yrotuwtm4gI07sPkQIGP7LdLYVfdPBEXH5W+faNDK809d6Y42XFtQ4v
NXChuPRn9jdiYtFXWTWEbwmOiiuSbdJgnpzs6EEruSH5unuio3PEjcloKF+zZFN2X5XYrOO1PnlF
uhPlpFYbyJ2YZR2qFraRpphsj9s264xmG/V60+zc0R6Lm17VU9pMyUrnW+nlQ75BW2Q3qpwbt9yG
lptEmFqMqvoc0x3viP/w0vssA4ztR1OuvnXUqM5mYmVqWkcJ8l7QuFXGLp7Fui8jzDFzg3AS5vPc
KLZYjSgtzoalHilWSpiZA+TG2mHCFrnXqih2DoHoFgg+k46s9WpzWKEGI1OWFi/2xXUmeUr6ysxW
FrWYs8baYH523blD75/MYjjE1hBWB3hi/SNFnNkzfDTGl6LHneE3JiJ80Ojd+FXCEp+3Emn7YZDU
uYfMicW3ou6mO20qYuOUso2PMF/YCs7fQp/jfasoJN0WDhkgxzhF1F9REeS3bRS5vpKwVRtm7VZl
sc2HR0HQXicuLBUz+BSxoNF2ICGkaMNN3zO1Z0Ra09QPhwipqWEeFGDtDx+MPmHJuUjTb2Y8zQHT
TLgRjVfnKJ/2yC/WruObSiW29JKHlv6BLT9PPSrS5n7B+dgrvfKeWg7boaZSXwvErUDNJV0eFmkS
otlO4eK/y7i8KqGSkaZlO5XjbbWRElzE3qmT3VVr27uwLNyaY7m4CZtuW0f2ASg2e8SlLFmINrUr
3Zwe8G8EJehGnkBrt2mP7Hcc7VjZF7VzzMf8YRiaJ6sCvTOG01er0V6MvvFTYW61/8feeS3HjWVZ
9IcaFfDmFSa9T/oXBCmS8N7j62elempGYtVIUTOvE9XRVQpJRAIJXNxzzt5r1/2OsfC9KYb9Pe+h
JZPDFRLGdK3XeMXTKuoYI7WM9+UBGUPQkQVaLGdZozGlzw8JDlPGmhinyR9+TaN6VyTJnrckKof6
symkZaGoR1Ut3Swtr0WVnnPFyjHFqMtBJ3qITtpLx9pgZyB1XZRia6On/5/kjXroc/8zVIe7qG7R
onGTWDmO5e5QGqSNFqH1WN8imiyGPPaEk2oRNM3ZLLmP+nlliNU2TNESTKRAzXH4bRQtB7SVHVgf
6FnxLGuWS/bFA7Vpa6cgHmzcnfQDohQnD62qKt9p2vgc6cYK1AhROqMDE9qBCuSluJvUtn2tez7x
LO3CZDpiomAe21S2MEnsN8uZP1EtGkhWRmwc22bI8Hbph6CQee8r3V4jr+NKGpQH82JZ9eMdXusE
a1Nd7CvTX9EK4z6Ss5XWSYuptJgLpdOzT3/FwVe5GYaWVEkyfGSsryyWAq6c3ipoHgrqssO87Aaj
oNsTjQhHGmpsWGaF+0+baIvVTmGmgi0b8pKpNgKEqT4JIUWrZOLHLRW1PnaRcVJ6FfOSDw5gl85d
yMgTjUzfRRs16i2XcQQ+bnp2kcbWUEzyPZPSYEn0wKKbo7U4m1utCV/TInnPFbG6YAP1JiOcbOTi
G5J6eKKg2zC5ulqZuZ2qQDnGsCEccxCsFQfg5OPcM/zJLWtFXBitwLBxNB8nf/pQMaM6FSZ4h9FK
yHLaYadu0DfprWScZSMuD/RbMjclP9YWxfpQllmLn1fozmJbWmur0J6ovrlkzbS1jNhf3JyqjHXF
ZVC27aWvoa8XRTUsMsFfWbM8vMrCGO4rYzY23TSc/ChfTSIjahUByj4RtHVlCsUKgMa6DprRHQ3h
ReFdv5I6+geZKe2poM/5OCSrWg4A1qEfeE5E00FRcUhDq3kKqZCcoYbp0DXycvKHS541idt20VNr
6c2iHsOnSeeIAwdwRnM8N330UEjDhQbf1hqagAl0QRithZV2kOWDZAj7gYmvE4JnY18QXsdJPEhK
v1ay8mwp06aLml0v1eNoA+EZXSsk5xXT+55R5+yZYvaSVsFWV+tVMQ5M2eFCTZ28UzU6VJP0mUTD
ylCqSxX6D7TpL4qmHIKk3hlpeEqsrl+Q80Fq1yzaqdgpDpEu33RUEdMkeGpirq22XjVDvJwrlbxP
vImqOS2wzO/R74C+SuKFaUYHHKNvyphhsIyWfYumI5pYgiTBfJHU6hJMxNcwuDjSOvaQ3C3odRzr
Jk0c0HiuFM7CThfzu3YW33IJ3x68LzcUxsgt0gLtCluWTaNMGVtBXL0ms9ppHOkZpoApQpgJUCb0
mvfSvKtGaTfHPOtNXbMWFjRuokhTLkbVHiR+k/ZSJ0HJpIM71qZllyXjwrbsDNsinFFopHVemKUn
1rNhZ2I/rTHhyo5Qy++iyZeYMGm3BJU+fSJ8K1NVxDbU6Rvs6BA0wuY+LdRrHnYCAUs9dLwhz+xG
1iwkc0odnbW6mp0botVmkgLKvyDCpzP7b31Q+E7el/tOH4QNnERv5tHmVrGeCCZ5GevcNZp4vs4M
Xe1SqXEiA4VyGpJoFuVgSYu2Tx+1tp/4kcPzlEn7LOV9Y+gS17bEPyvI+KXVuSncdmzid7k33uBT
LqdG2E518Xozvnqj7B9Zpjwg4ImdBmm7KMFF25UuzYs4pGtff9c3BP2VUQovl1Jfc/6cip4f4qj8
SMdmi20z5E0zTo5YKRHdXESScpCE29FS2b/FNzF9RlZzK6fN1u8bdVG0tLxneBP0yaUih1CQ5Mti
1mMR53UZs2cNKtjmCoOcYvrI5q7ELtqHt3lnxJJZ5p6cVtWSQEAtp9Ecl7jrxfFhTqdxQ49X+wbh
I7lLrPrQNDFgUuSJ1xnuCRMsIXeH0Jd3WUJyEYZ7HWkGRmj6beyPYSQObzkN0cCRs5AgZ6Uwr5Es
sgMIqPluzyJ3XUAjmh5L8SGN4bwTwNM80K+2kF1g220HBeClnsWlO0U4TE3MZ5Znkgvt3GLeL8zy
9ddETMdVrSr7WfHDxQA395BOcvQRd4zWXOgS+otAdrZDz1/j9cC2GuO2n4A3q6w1+LFRtpEwTeuo
Q09mx6NsLuc8p2gKpEzehf4Yb1rmLo46VJWbR+188k29X+iDNh7qpGivbdtoR8VIsn2dWM/FDFss
QkL24aeS5Nt+RHoXIxvdCRLu0cJqi13NKrhUEXXtyjrRr/WUx56odNqhzQVafnI6QmmuK7dk4OKQ
qd0f0XHqD1NPWgcRVh1F1FQ2e33ojW0TSU3HsKPxz6VFuFIiFYyPfERIdl91j9EUyltGQ9KZ5kAZ
Q0BSkj14uegO0gXbX18Uh8pJND9ZcMca35BaAXrlBfo4chd+GkZXe308yG8AItKdmMyABfSp3IbI
8+n+ajF7C4uEY0ZKwQBQTOPZ3yTDECzloDdWleq3e81vYbpG4kcHn2SBjrZ1VT8072KCGI+VJVXX
YZYFd2oGtmeZtA6JIrST3nzvawkJIQvJpiGVMWEsU7uhWBYTA9G5u9RadutqGDFpok0sV7mLR0+K
NshHBUAK4OTYNcmnVOS+nXZihlHB/MwbwhULz9S4HU5GKE9TtxfVKpIGt2KoGKOzb8nPbu0JLZji
kaYX1046+HrmjamRFnS8BGnf1JqvnvTElB5bNUNve1P90TpWi+CSqdNO0lQWV1AAazEMenTDUZEs
meQxQJogMLYzkhLVH7KMJYYIIT49G9FQwf9fywtJSqtdacoh2ULmDU/Ti14xVZ2nwQPzpCrzl2SI
aQsw6sOq73CQ4x72amWqHH6GC/8nR1GVG7RgYtXBKNSi0pfNnSKppk3Wyqka2C1Jo4X2a7LGZcGL
f8aRIxP1bvB1JWUPgiAdNwjDyiUl/3XqCanmCzbX/hSRO95WXtwOwT5uxmcMBx96NMaoqiDS9Eor
eL0QKpsQuQhA1IvJyCKBiLEJyDF0rIKh0xhMrZvOkrYYxzr0+rLrNi0S7H3ZmsOyS+d0GyK/3kQx
g0RhUpQn39K/jTzPywBUm6uie1wgyeq8yO8mr8jVO5KCV8akNQvUYOSutzLjuHK0SJNsfX3bykwP
NE0gioMU1IVf5vW6LTQC/ECu8q6ExHNgFqwPprQYWwB2RslsQ9PmN6sOufMYCQJCUvTFJFU8WJMM
OTkL9bOmqtsanARpX/OOz6M5GqQvjOJJXNmFBcmyNMX1HBXGjkcZmmZN9oqAqBzRXage67I8wMG2
1qEutotAHa1NZQ1wymhixY9NkSHRbOC2rLs6fSuh7rh6Cr8CtX3vNWZSLMepUj21CTQnEJXMjYbm
NZrmnIyZvHCKyBQWoR+AjsH5fqyK7sIMVneNOnjoRcQpxjQkXl1NL2NbAacUewZWcmGteN6NVTDi
OUIeztu6FxdFRhuizyXlacryauH3YU20PLHzg6kcaHVOzK3TxqWqzFxKjG6rJYgClSYR2BIxrlug
GLILdhxOJnFjBmLiI1mFg0CWl7+lUHsV5eSz1vNtaLI0D3OWHmIivvaR5R9NDVWdVsv9s4LQcm1N
qOQBCypI4WS/siupy++1nlUwzYJz2YrRzhRyFrVZsRa9GIerm7PlWWJhXpeJWLttXhl7lvjY0Soy
jyhjUo8XAXAP00idMY5kb6oNbS02WuelsjQ+zbRXvYbQvB198OwYj8NEoRPnb4IPrwzVqIbMwdLi
ZxwwiVeakr/2OXmvYQzoVXKrDjYtfH/dMfHfyNBgF2Ldiher1OKb3h+dZ0AS0r1JlLfDdEkHHpF3
1zwXlC21eAnly6geYRMNjgQPHZ1tbq0FH66Qrc446SJwMBRHsVXCmcpM/wCKQUJ9Xz1MXTKvAQoo
Tq9gJNOUunShlWZM+tNXOZJ4D0NEA2NWPcyqcpCCUjwCuCHu0rDYlRlVHo+4JwY4GclkGQ9yLKSw
U+VgOVq1sFEsPbVndMM0IYr7BJE/slCp8IvQcHzyytksIr0dMF6406iYtqTNT9wO8aqpZyagQyyj
yywsyZZ7tqCwmNjd9NwpKhvlRnrJQEyslFai6awgCeB5Oulj38DzzsxFl9CvjwGFOZZZ6qcer/RB
rZVDXcKHsmcUdQCFRH0tFNF9m0r3kolyt8lDCvlCY/83VZrt5zWrBLeEWeO2UvoE4YX+UN2U17kK
miebFzNV4pDka6vLPXUsn43YXMW+clIm8yUb+ze2Uhpb3LhfVoPZkgE0vqvlrC5itck8XzUoO5rm
LQyIP0rKaV1FAkVeJbZrqR60E89cvZ+LpN3VvOJXWSw1bhml0yqsgtHTSyVZBJEhiKdELpINDKW9
Fk2PSjW9CmjWqNiG6ZrPYnNRBxochHIEk5PWme7JrXwsu4xtpjpCrcgGaSDBdNh2MmlxOXC5RyJ9
xkdNKamjFFPYFx2b5zRSUWTimQhMaGdQ1a56bz7AWd6iP0gXaZaA6tF4w9UBOsSxeiZZq3Jlf1iW
PRQ6I1yxaXBp6O4mQzVfqon3aBKK4GXzVW9016FGjj+aLpivi16mJWw2Y6HFtEIisdibM6JExsgY
7uHq5HUUnYe6cWmAuzV/qdC4F+OuWg95tDZG7WBE1pNVi9sYv06pyss5iDdBpa7MObsbVZGIG5T6
YtStuoL10orOjdDd9WF5y4R26sJc0VNdhCMaINohVtZvgiZy0xC2mS99tAwIGiILJr055RDWX/A5
ujVCU4zBPdUFooxKIBG3hpk9zY+xka1mCENaqDlpfwt8MRB0Cdu64unNra1iSIvM7weHrsNiFEb8
M82JyNuFpWUPJeLnMKqfSRu0G7oxw620mYMNaBMEW+UikcSFijT+uc/0RZ0Ab64au6xlvC04vDaT
pd/7iJHIHvNSteMuml0rqRZTgkI0Dn1iBQRHl3m/ob0iOBAbYfaeKWV1GDOrWQ1y4fLW2KA9KZ8G
RdlkWr0M+2GthrzVI39cB4HihgV5LyqJRTR3d22RLylMuVd9ZZe3w5qGgTOGMHv4pElQPJdx7QZx
7PD+cLO8PDENfTIElkEz4KUNTD3T8kve0EBCoE1rhXx2MHckz0lMBSS+jM6JDX03Gs0y1HuHnsdJ
UUrFCeIQ2zpzo9ZcCFaS77iUe0vz71qQmYn8TRnkXRNFizFKTuqgbsmwToiSQa7ip6fJRGYzj/wQ
us8UO5bcL7og2AVWwaApyq6+WO3Tie4Xb3Slld25ynp31MXSzgflHIRoZGbrZcoEwr3I7+PlQX9U
WI1yTFTHLCPuHXeosfeNWbJemHuhK7dpU7mpxrMsFOvcp+zveMaskcGfXQ4dseNFdi7TYKf08cvQ
dKcpyCNGCO1GjmcnhNdzobE+sQ1I3cLvWk/XSGrrEPEIwq2BWaPmKPrxrCQybW0EAyi14hMv/HOq
t3vyexezmNBAkGmtcfZJP7LZt9ptn4eXKio7uzb6bZk2XtjRiE1RzEQhwZKqRCoisZ7NYCF+D8IT
Bq+dqmQpUQfDBTnsNUxBDcfyFjR+7+RKM3idUqfAflhNfQEzVlgo3aKNxFUU+tSe3FfUtp4eqy+K
6Zt0JLrnQu0eapWlE0Hu7Cag3lQZIniQ1u/i0PF26T7HcFzDa1mrheWOefTch8aZidG9rOUmnffu
JVX67ZyY1ppZxJ3KqlUyG2TGuW+t8G3qp03YWws/1k+TFa8C02e5ZNgjRRayaN9aGFJ9GTSaCvJg
RY4UjdtKldZaki19S7s3Z+FItH2Dl3DGtxCo1y7KG8evWwfp+X7os4+4UOyxkpflKBwtPXy1UGRh
tI/g1VH43Uq5glMfhOJIbeIqYrLV0nDrW+Ml0atLR3qWE2rNJi+bA++/lyKyVAdk+n0ahOMyk1v2
T4bpBUwFnWzOj0ad7Gq5S5a+MD8ywbaHjBRFkiuBOczUFb64M2cxukoBdbjQxbDUZqZyg1kE7DR6
ubvOUXaXxMPohD5tkkQUgglbVE3ZpfrS2rCgJ0liMu0GSUQNZM2HsgYlajY8Fzwf6bqZKmMZjKp5
SFlDVm1lSPfTbS4oBiEdeslsJ9uQW2udjvjg5C6n4WPWOchBtrNPQjzFMzedBVeCMNA9eqjWSdom
rRZFJYSeVNe3LZCpLxgkM0Su0mSVtGl4zWY/fksUOT6lU0XXJ7GmCg+JL7oEwMuXfoq0k2KEIicD
w22V+Yn40cMzBuwmDR0LkY/aPPBnsnfF8C0NR79e+RGxbYB/g+4Z+iMMYHUohpNUdXBsRsvseFnJ
EBL52W9wNmTHz/L6XDE9XBWJbFyVyJofiRU1j2XWmwfBIuDNoW9Ue1YUzG7Tq6IX1oDVaR0qz74Q
ii8DneQViip0VVoKkUPHterEjOFSLwpuMTBGmy18IxouRAUL3sT2xvNLXER4PWFGNEH0alWGQsdi
7lx9bEeHqbrCfnxi9YlblMLdqCwYJ6ACLnzrovlpyoy5oW5M2VzAHRNkZSHRJWFh74c9VpRob06a
zneUy8NDmvuj41O5b3ptMF/DzOL9LNMFDZJOtU2z691BTcd7HLCoGhHfkaLduMWEfMpuB14AQADK
VSPn3cbsqImGqHmPw/DFaLX2GNE98CQE9XddpoqdrRZNv7PGpFhPc5dca43GajlENGXoq7qwfiTH
KLTcSRiliAgNuRJpwFCSBirJam+EVmLXDS1rWI9Cky5LwmHsVpyNhWFW5bYq6pwHiKWtCkRXLaQD
KIJ4MdJ2u1jinGyjVlsiTDgzGlIuJBGxD65q/riIqscdzTwHASBUj2MzzutUgRAlNy12ffawvacF
MCqHaOq9lhaqS+hR6/Ygl08VUuG9XxjCYSpCJK1Gj5DR1iIwowj20qM8DYzMcjXYqvU48O4Y/Nvb
BMWFPeBDPUR4XuAaSvHWB994Jmz3parlakH/pyExVk+hVc8W3icNlJ5Y8GIn47M9iL1RRNwBDcOm
xNKSTacl1pX4AQuRXFc077ME9PfmNskWlTF0R7MUM8o1HfxeN8vdsh8sjFFEXY2U+Ia6nNWmbtkW
IOKza6DuPGu0T/Z+DW29MYN2oyZlimeqmoEU6vBB+0U2jvGqYwB6kyvHPnt/uVbvUPgRt6qNCs4S
S6QDgJfNOpKBgIW2nISJHWM7HcakY6qFGvZJaqRslfRRSEAs1pWxbbU9BpqCnynoh9InGk7Dbcc1
nTI8HHEh2/+acxQ7ZSfRSrDkCSOmGYiyz3rtU0oUqS89WTpgjycgHOABx5DJFljzUVTW/2pD6L4V
o0gv6BFYMd4gA53ZWFuJB70ymnb5rwT2XqMrNCrK2GKeFUYcy5m4x0cnLqfwIfAVauLvWqH/V+f9
oM6TVSRZ/7M67x4p/hdx3ve/8ac4T8HOAakOaCIVK9seFHj/RjSx4v4B79tACoKKTNW/c5j+FOcp
4h/EEyjgmWQ8Ipr2g9VDUNQ/+DtgX/78ofr/SZxn3BK6lRsF4UZ8+hr7i9y6V9VBkL05y8XnJr01
p7A23rXiSPfkhyvzN/K8n0ELSMtux5JEVeGMDeSIN03dD9Iy3GMRaYKJ4hGECYzW16NTT4blQknU
btkR/ntN4oIKoQ5/RzX6i7rsdmSOCTECYrj5NX7THBU2yTIeqiSgfV5oWMBKhgO/Pr2/SAJvByGL
HCQPbERCVX4+vUztWiUpOEikmdfGZIhHoFcy/0bj+DWk+99X8YfDfCE0SX3RMHzmMEPdR4cuR2Ax
VLVwV6oCdkTWHjJaRoPObgg8hhd48hjNUBbGLviNNPF7Ds1Pmr3vJ4y3gn9UTTe4t3/8PodUGkJz
4PscHCTmbuMUe8FhLOhoS4n/l2qHDDBHtmlNO61rnqkrneyNgdaG0fn6d1k2f/sdIzX989Pcfv+H
uyuHgKmrQqp4/RAUFPPaTgAC+g+/Y0PkUUUWCSUIOAk2v58PoqrTMPg33g++RW0hyGl6KHkb2qEy
Fqtf305fz4e0CQnqNgJezdQAqny5uiqp7+ys49kTEf/ZVSLzjbbkAf76KMpNbPyT8pLjGKASJe7Z
W8KR9UWeK3YCMzJcBl5Sj7GPqGUK55VcdFNDrnHo50u178JwSYiB+qZQgMy2rPtK+YJQ0AItbohm
2yOrFH12i8MghvZohn65RA2JGivpK3zUNgM19UgaHQnCEbATGPXMtpm+qQ2sr0mWjWZbpxEzSyrN
lG1eXurFGR8zAhp1moBjF5DVU+wOqWzus4krs44TmANJVEwH81ZtWdoOC1dAdViJUWQLYO5vhqJR
Qudl9KqLcHC6N4YWuUjdVyoBoIAr0hW4LAakZRI11iqsxzK+KnJe0tYZKnScZlVR0VEnWg84un0f
KVoXWGheJI153KT1SDaA78bfsnxW0QkMpfSMLd0XePagBngBIvkW0XwpPJjk5oGJtpAi1EHexMtW
VaMaCZUZNAsAxaHskOGgLhtYwoDO45A9QCll0kIZG5O5VegrT2MoDZGrmFG7HjOgi6tgFkAKz0aR
MBFuzXe1GEvpaKWgQiBNB61sj72PfDNMpYjBTCcK+0iVzGo5YKiYvEFPzXdLjGl6Lg1rJOpCmDhf
y5jwIwuKCRstGdv0VYkVesx11s/TIo9G9D0JDQNI7DUOPsZHOWRzP5BOci1Hvq3rk3mqcnDfTEaN
cy0l+pvGM1I4KV6mi9WHUm8PoYVGJUpwXqF/0+feVUhv+QxHpe5cDfYcNf+IUdAu1XC4S2AFjcy6
hllj/G7AdGZDVMNGL+X0G+9P+ruD1FfPkZq3mdOEcoh0R4AjzltU/SYwXTgEKvMjmwcWZ0lYhqiI
SyMI2Iq3QfqsWnkq2Z1CFIIzCGb5mQA92dP5978FQdmc2HfPFLHRGNSObHT9cZjK/BF9HwtsUAbB
MVIUATwWONVzgxZ/tpUclxjqAKG/jgyi3gdS+IhQ8YexYKQr1Kqd6kL4OFejH7uZ2BR4+iNQDLYq
1ekBZVqbULCb7a5D9YbATW/6s9wpKXZFZRoOSqBAlFZ7SAa1jBDYDWSxuYcKYK2Jm8QTKKeGHuBp
FzXeC6IAaHrK8F0JUS+epzDrNHuO6xKJa5CjIwL7AcyEzIH8KAt1NJMdYBCbIaQ0blSs1h2uTonY
EEntxW1hZRCvGai9yKVSSUtuM/M4VH3OQKttBwxmRiq+6FZOZImIaqnEF12qF8vveS79EhsUw0n9
tZ0nJisW1pybDESKj7lfTvfcUgiiAzAjLpLJYeQpi0tEcSyUB1zkXKaYBsClYQ2R6CLxNVA0TzcN
GIOnva9lKkEbutI+Tb2ZMamDFO4SaWpeshytOEqxOvsgwgPxXh0rCffthFCEiyOWvLdysltWahVn
W01S59ox1TgFkS/zcDMyBkNPgQszCbWMwWBgqoHmOrSqmWpEqIpDiART0jlyWBYvMIQMVgFJ608j
PpkRuL1ZfYiigAxYV2RUo5MgjTuty1NtFyVV29hpSKm2MCJjThbAJyzVGzRmA16l+xqJLz2mKxtX
ozaey7jME+Iei4m5UFYSkyMXjWZu/AbvGGSdqu5BYIzI+dQZUMVOApjxQOXUwTeBeXQNG1WkzdYo
Yuj4Ua+g+oRfkHo46+p5f7O2nWZYJjJIEYnAMzlvjshf4tLTJJTldC2Y/96ayxqdE7+r4pU4TaSn
0FkblZWK+pcvTGyBjwS6WjZk9Ekw+BlzWte+itGqgGeh6ZKLOThBnb4Zy2CtC3BsMmnsl0RZIspR
Cccg+24qsI0OgRy23mh20LMz0Daz3RilyISTUZyImL7MygUDXGPwkkjsKloxJu78RDPsqQnT4aLX
ZUQDy9dkZTvLXGcmlNOIlr8PU3OVq4yfXGUetdMoD3XplMaoQN0Uidh15jxCUCEVfPhFphWysAXl
otVkPhSIpongEPaxVJf3bDAD1TPDvj9g4hZ0j9TM1PRwPKCyLG4UTC9t6UdgJqOp51ANS5Wji7Eu
7zT8MUgnAy2liSmGJMuWRSy3dzoN9cHlxak8aiMwlRUzktHCrOlzwUBuVeMilMV6BEFPGqPN86UV
5HJIcOIxMfo9+KNIETy0UYpoI1nMG1uy2njPshpbNLsQ9qgwz1cihs2rBA4fLX/va1ekXirqYl/O
2TRiR3W1jmB4mzwbYP9EJhBusSNaZ/gsm8RANJ/FVelkvM+ppeecWpSsULXZpERDqdTm2W1ExbnB
R8sN+ZEqPT1Oiaw/tS0Gj50QCvAr1V4opZtZTdlVSoMAUo2MNlnUSKBfvu93/r9k/alkZQ/3P5es
Dx/5x9x9pD8R+2SVv/Nn0Wr9YYokXzGihzMqw7P+r6LVUP6Abg0kz2ITzL70Bg/+z6JVAixsUMla
VAXc18hU/stQJmJDgyLJ/ATchqnLIOz+Sc0q/7xl1TSCWhBNgQWUQR9LVNU/78JFCFiZUEy++3CE
Z2O/v0T2KbKPgX0I7cPpY3m/+Xx631x/uEh/U72qN+blf5c7fz3ql73/zLqnZf3guy+V/XAu7DvM
M/YTv3j72NGwuf36Y+k9P74etg+H3ev95/V++34e7N99jt98jC/1HwqhUZgTTr4oHiTxrQ7Pvz7P
70HnvzrPLwWBPKqtrN3Os7CfHs6ZXdgvD08P27cPOmn2E/97IYjVvns7XtbHl7t1YK8v9ml9uax3
h8tl5xy83fKyXl4um9t/eZuNt325HnbO5rpxnq8H53rdHs/O5nN7PWzO7nb7+ZvPr90Ko198/q/W
PFOnHymAY3f3L/un82a1fzm+bJ+elsu77f4psL3dZectNzvvcjlejovj7SNuztfz9uodNr+p4b4X
T7/6LDBAfixKCxRVZcMAgGv5drttuJZvb3cfp8C+ow/BZbx83EVcS6Zp/CeGfPuy/Lj74PLejbe7
+ZE/+Vjap+fQ/nx9Pny+P7+eQ3vzeubuej59cnedr58Pn+/sQ/nn4fz5UPFAPJ13u+fX9+3nNbTP
77+5vt/p8r86p6+FadLS6MJI4rqLvbvau7d/L2zbWy8WS8d2bM/hF/bKXf2uVL1drF8dWPn5YgLu
uAVjjL7LGXIbnt8/t29HQk3sN5Cm9uXAtcrt3fPm4fX0evjNN3l7qn51bNa9H7/IdlAZIkyctKCv
Kv0xEl+C5BQxS0JUbBfiw6+fwS9R8/9ea+gZ6gbmWUkxv+ZOaonYpWwhfHcuq3007LpGWWXmYPfq
Z2UQSKQkL/P4GgmKl/cXtX9U1Yzf2wjz65TcD0xCurtAiQ6//lR/u+7+ux1JH02E8vbzRUjSORcN
xLTczXdvBavfJbLf3k6vu9Pr8+nwfhXth/ffPc7S3y27Px70y+02h3WFlJWDNiKKYu3RgCKRMPmd
rqYV2HULc8PcSu1vmlt/ecXQFaE4tGjo3V5pXxMoJwiONCQreG8V4Xvwl2YCrbIhcKe2n7/9+rp+
PZZBog65YDR1IfPDyv1yb9X90NZFi8cxnI1+3wyT8tqrg3whOik7/S8OpUuYwnmx3xrMP3+DdCcj
0epj002rlvi6OWhjZ6IFgsZ+zu5/fazbx/7xkbmdlkZLmR43LVc2Cz8fy4A23Km1QXg2Ksaj1Wi+
B3M+/c1N+XdHuWVlg1hU2Fh8pcj3NT4MuqUGk5huXvqDYSxzTH3ur8/lL3fh7WR0k60PnXqcCcqX
kym1CI8vqR5gQ0d9EdLjfhzmNFCcHLzcJspqmTrXb2O3SkwMrYCfvsU5MyD715/jb88WAhScazzS
7NG+XNMuhK5RID/AoKfTTkKLNDRz6/zDo5AljAmb7Z0sEj5nfdnpELZXG3AYFbdr6miZmLMMYKMM
l//0KCrGAeDK9CSxuH9tcAbI0YZQN/DmVKJIRxCEfRhawW++ub88XPSmJUab4GHJywAi//MV08Hq
xdpN8IV319qElWQ59Okp1gMKnl+fkHxbin66478c68vTZVmpldHnI/usjm3YfDiBDKdq2lXX+evY
aLxUyB4LOLdVbzjBXK64zzyh0hfS2K0kdNLomT1tnF8VXXVpRaMo7CHRKdL9GP/TheD2URURjz+7
afxsXz6qKPnkesl8VCWPi0VrKk+KieowijGh/Pqq/OWWvR1J5atWbkMuqoefvwCK8SxVCnhEvpIx
utRUkYBXxfjNLXvb8n+99NysFAT/wdmZ7UauZFn2Vwr1zgbnAeh6cdIHzbMU0guh0MB5MpLG4et7
UXnRKbmi5R2JBKqQeW+EOY1Gs2PnnL02z0JpafkVn7L/VUhn9tiQaElc6dDAkwybfJD6uT0h9K5d
2h9/fqpv75pCEncclVoWdxALlOjXAZNOAUKhiSnQTsWlddHfl2fil/dq0iu96h7ESXo/Xc7n8fP8
nlx6x+EaHt+BkOSjavX5mfd/wt4zD9gDKPnAT6jujRv12rkwz6t3exsdG1cDjQ+XLs3Cd+plSsvA
UbszLoxb88Dmuz/r+79gb1eUsYHQYwFuRU0Kh6zcicjc6NZwXKGh+HnC95cR6lPDAO3hAcAj8lD3
FqySWrXatd0QaBIZpubO4oZEuvrrwCh/GIY+az5SvCBAUdh7cxrVRqihmp0CMy6O6NAYgklqv1y6
50gbo6cXNCxlyAbuDG3YjtQIeu/OKdD01SHIRheDX1SWXvNrHja9BRc0PsnFsCvMNiiUM51EpabS
EICW0kifPbSXU/u7Gx417XEETh7WR9o0bWf1VecFqsqDA6krsyGe0gmVJa94KZBYzTcW7ZUH9q4/
PDclYBs3J2qkZND3tskqNb18Dnncopq932MWmU9Vka8PzO7eR8o7JKYyDRJt+EeZ1t4gqWYDTaG5
JDCnQt1IIa/QqowH7OH+8CQMwnkNkQT7tKXi/nknQBEgWsVsh4A2d8zUYRCu8s5N/4NHYb60JaeB
e429Fwrb3mCFjp4OyNRa49Si3kqlqncP7DLL3vj5C18mTCPBAYNRN+hdWb6/T7sackNbixs5BGOW
4Y5IS9aNR1XsbAQLsa0AZPjZNOpnP7+l5S18G5RcPvPHPLK5fR00jIoqRxg+BLJ1q2NHiOcGolbi
z7mCUKJt6FbTQF0Eedhrf78KXc0h6qYxgpj4Y9P99LyWUShlkZXMqmUgtQVahyWvre9+fsA/rRD2
EvoeeMjlIvP1AQ13StRZKBIgCUa2qZX3xxqn7snPo2j7m+Py8swlHebgU4EXyd48KviAiqothgCD
RoMaB/XKZtKjSzlM7nEWTlSxMqyHWrvU+VcMbd0OVfvojfnOlIPBchqcVZoXt/XgrCnbnR74efvB
yvLzQEMRnxOhY4Cxt7YivaefidMy0Kg00zaIm/Jva9TqC5HQILEKs/DatmW5m7mfcrHWovaqHem6
9lU71yklzXr58vNPWiZkb+FBPLVoXSO65VftbfE02dqoUmC60fuFzGAyEFrQLbnJ++HQ5/unoWB2
c7umvk6Kc2+TiDVvWFrS+qDHknnxkq3Gq9ScDNLh0BXl+ucHW3741wdjH3IgOHmsB+L2vc3Cqt2o
pnbWBzJxkZGE+ojh9QSpxqZ+hc4rOZ0NdYfI85qyxnggMvr2qJqqugvIyeb/LZ/V19UOVUO4AD0w
EaFKHcFAz5cauCNzfTvEudAOPOu3Vb+0KoA0VGFiaQy6d4Cqi4F0Tj0tAMB3gXf1r9qgjBc60xM1
Y/XAfvFtq8JWhlo7vVP8Xwhje7GlAncZeTdWi2HqdGt1QjtX9nN/ZHetvG4RZ3OcDfkWPxR38/Mr
/bYzf4y8xD9ML1/S3si5gqBetF4W2BMVTl2pT0VfRz4GMU+AWXZlVUYH3uO3XYsRCdixvvHYIaGb
fX2PidGO5NVttsVGqBQul+L1XOXBz8+19/rs5b6+tEnxCRr8Z79TqqBQlHfOTNFKSy3jtHCTvL0G
Ozka/kjDh7ut4jGrD5w4e0uUQYGIsmKWMSnJ78d22NpFNEeKAkVj3b4kyAe31PkorgOYMp5/fsC9
aVzGsuitIx3ByQZNeW+TkVxCQsxWiqDrEu0qTOtw8bao/+5lfYwCqMw0dAy0TBIgX19WOFN4rgGM
BAZssO2sxemzgNb+t/PGesDiiuiC1h32zL1POxmbyK5m5o1eT8RmBdatDwj36nzTi6Y9EOvvXzdI
etByCAxwaaRTeaS9BTjRgZs3EohH4riGe+TUJpmQMjKQJLjCys0rlfZ2GjfKZprti3oQ5eNcgywG
69JP6TrXShQseoIA66kQufiNtrtM39wS/jCQ5HJYxwjXh6X2p5tpMCJgb0/krLcuIp3Mu/rLZcDD
uNSOeEdUkrT9IKdBSEHfEw9jzKmHcwLEMWq64YFI49vXZLA1cefFrcrhw/0WJU5eI+Er56Dy6S1Y
FWY3QiPgAuP6ndooTxqnj/V38S+vacGHewsFEXr3tyfrFFdCHy6LgJRcsx5Sb1o6u6sDC1wzvp5p
H8PYuAbroB253X9ksD+Fahl6BQCsaPmbEdUtytToHA8fQB+ymY+1wa1vmhy1URQn0abtx3jdue24
0oBzbJ2mjXaAq7SHv32nS6xM0G/aOlvyvjFi4XZmUqSIez3oSrsktYZNquAI/h+MQtSocY/hfNOX
ifn04MiDk6JoGCUVVnLj4ot3iQNoc+Bk+7ZN8RbZPpZkhknP4VKd/TyK0qIONoSJpWmio0LplX6L
Erb8D9YKEQEOg8SBOtHq11GyuLKUvPZyomwJ32Uc9IC+lek/eRaehEQTA9HL+HWUGZpjQxSZ801r
+XtlqMMa3Afc6J9fzN6R/LEiAWWavBnyP1wvvw7DudnCemOYvK2UK4UGQbjvM90bXdxtyctlR06C
UObnQb8dXbwnji3SBYR3PNreDM5JBzecMzNw3RBPkmxUF+9IBbyVKG5/Hur7kmADIYYk3lm6UPdT
XBntF5bujXFANpWLkVaCw0rnPKuDn8f5/kisBShsGsG1aXGwfJ1HCEwmDWkkYnFDtX/VA5eABkZm
ottrz+p04+3n4b6/Np30PURzg2Qk+u69Gcw1Ybcc1wxXoegR7BLWZhomNCL4fZrbDP3/TuXVbv92
WN4ch9lSCyHZrS5b96fPOAVnQsthjuZUBZK4tjXA8VurWSRwvZislcaeleLyW4gDmde9ywDLdFky
rEa4gGSaPsrXnwYehSa7UY0VdsohPIkrpzjKHKjz84ihZoSHPULDTDmnJSsNMAEbDjz39yOJDI+K
wskjRaJymH99bro6xIjmN/Qd+mQl7LE5XiwZtBQIYmGQEK51V2oHltT3pcugAJBsTiZuwtqyBj49
sytVQOt2GPoQE5W10md0U2LuemCU7wuXUZhfXUOoqbOkvo7ipV1K270eQrCQ83CKRwf5uS6mVSSA
j4IO9ucV9G04oi5ddQhXGYvy3d62FvWjafWIL4HuzCqwk/Q+N1RzpzfwPX8e6dv0sU5A/2KorVFQ
09S9d6a0fS8EJmXQi+IY32LqMTiwDwem79uHuIyy8JkJGyim7WfnoqhqcILCBA9rhPJaR1n41BBM
PGoIEBeM2bT47Jn27c/P9m0WGZUT7uNqyhexP4tUJD16fiHSZ+FYHpe0JK9aqWWI6kW0+XmoZeP6
dA3H1wGljUrpTePWRv/+Ms2fVqENWtec6U/0Y90RAAP0UV7Zfa4k0yrNDDU640aLqqxLuwhIkCGB
jf5twM6lY8kGkVjmb3L0vSWTt6agVpVbPr5iSKFro4Q8h2rwvmpc828vOstYyB7JcfAffb9JakJX
W1QuVLA47evjPlOqM91MDt0X//D6cIyHk8DU8Fz7SzOdZFko5BGReKpZs1ZMBcOwiKyuSlMp8t4D
X8L34ZYvnKYvnXOJ97mXSRlNQc2a0xE5qi1P0kxH51yO2gW+w8X659Xyx6GWZA3Vf9J3zt5uEmVG
GeegWf0C+OsUSKsxH6dGgXTQ9LpyIIz4/oXzXJ8G21uaWlJnSLEn048GOWxqvRxWAGCKA3v/nx6J
xDvxCoV5Prvln3/6ANiEJ33SpYmDgQNEJu2Ecx3RHX1qCNfq/oP5c9iQHQIWbvYfbWafBsM+gup0
z/zFRmhtzC5XUbKYyqlOu/+B5/p2piFcWWo1trWUFqgCfn2uOZxgU6UMpTl9exXPhhvMbqbCU8wn
qM5lceAz/sPbIluhknfSoZ9a6t489p4URlK1JvSizrmVhRrtPKeogp8X4B9HQTXHhkXu7luCttW8
uhpoxvUTgOwXZZrrR0Wfpn97EV7mjmw/pXhy4lzvv87dGHfQlJycZe6A5sxaNPDaME8HFsMf3pBp
QH3HNZSqKHHA11H4q+fWLFW4Ul3kvPIG63Vvo+nPmpZ6KR3m8sDkLa/g617P8ibxqZJ/4eph7Q2I
HkUoFBPoz1CQovjq3OLOO5CBfCOtTmH051f1/ejUTBolVJOZZK/YrygkMnesJmI0JMQeCucY4XmJ
WvksGmq4MLZ3IQc1OpCQ4Vq/PMWXp8T8g8QCZ4pOIAk8/+u0djKd9RlrVxLYTXdbayDdd52RdKe0
8xjAX2oLuWOpt8qjUVb5GcbEA5n+qXbXhTKnzibzSmhGTtUl11FqTN6qNVElQGk0EUILy8XK0oiK
m6wOG2NlY5qF76YNaX9DiNrVPkKq+CbkU8CJoOuqE7dGMuJHCJsRItq2RQJPGfU7vbHaxwIpG+yK
qEaG0XeVvomcOaSTpjPNF5M/fJbV5uziSeWkFfbBIB4CM6oz6p+900kQYdV0C19COxLx0mFR4Rl6
rKaq8+YpHjTPwgi7bdaE6SnsoYj8oRF6kR+3VnpBK0tR+lEz5DuBU1607hocMSuTZNaq70kVrzAQ
rE4RT2DGGSeNArBbODoihjSNHptQrZEkRRjIrlo1NU4mG++vY1SALpkwKV0EAxhIPmQx6GrmKOxv
uexmj73swnxVcDxmqwi04XVf1ekEoIrjfkWQl/yycAtCKaTb1bTR5rF9jTQFI0praLNbz82N6ags
Oxeg8lxe0dEEOrtAOHErjSpB7593yUlf207lp9KRYtWgsNrl0WLBomuwepBmdJBu1bpRLq12Tn9F
GhGc38WV26MpQR7vO6kFRUlxwcsiUlMwZG7totk6kCdrGsKMYV4NmEkmCG3qYQfXWYwrNzaNAevL
OHmcNDt+BHkFpk+0o24dKWAWZNDTbfHW0vt1SpzPpE0t/GTVakYBx3GOTgGEdcXaSB33OcWFSl9l
UeQUfrcIh32MNJANdWbe/XbqAXuBIsnMBykm8TxMrXUGf8d+aqijOycV0LFh1UungTvV4zxXeDZU
HuSI7XUUwlb0dTNs8ExGLovdmO0g9kfEMwNPnGThrmVbG0dWMsdKgA/2UrlXDQGjLmMw38hc46hF
WfI708f80oOE/9rHufeAqDYd/ZkE70lUi+JJq832gbqdcpdg8fQSlTSgARuv3NS3iaObteNI9ShO
TAIxO5HmtDb70qS4b/TG6JexVC863Ndsv7UM7RYsibTQS3ndJTDh2vEJ8KCMgOxouQ7Hdn5isIDe
Y/SaYTBGSoshEkR33lZmRDeSHf5WTt70CzB5D3647QFfInUZ6lVuut3gx06jr/E7tYoNN+Mo3VTU
YrFokzHIM1LNw2aalXbr6ZOy9JpmTkmk2tedP5jmfF/ksjmJuCkna5wXzNfJkRBVHejo2c72ZAPd
cbRCXxC74QwEAxwsaiSQrMTe3B+rpMoeyJTN1qaUhnLWoPR8UkC3dUd0SpQnapjU0IgRb10lrpub
mzbsoqNsbtI0oPDoQvJFcJdtFHqJ5NGgE1Fs5nbOz1pHWm/YEo7XdlPONrgFKRAdMwUoWItOqAEU
3vxWafDgU1C7X+hDi3A1mgoZLeZ5ne13eeI+zdrYnBcp3yPWHkXkramQVtamEFpxLI1xdPy6VSZv
neCi6waG8wGFx5NNrJIK9VugkSih2ZE4hLmzpPVbztEgcIKax3sOIdvZ9u0ExGvUlHLcaIpuIaXV
i7HcjG6WXsKEcNVg6C3rtteAqAa1McW4uXaiP2/nAktSid105te6E5l+liktHCU+es0f6pkK7VA0
moqnaQdoHp7na9JZLrAM/Ose+7ZtL2ejjq4qcH1POkmGd9i7DbvGmPdkF7UiD1g4GXY2OU4UfmKG
5VuSNIBnRDXn8UWj0g1LvWmabtLFvpG25zR6gYNSvINHdvHaJSiXO21aZL1jbHs8dyfv9a5vjyML
2eUKCmd6azat/UwA3yQbYNzDOb0G2ns4FuWFAplwXLvTVD0PDR/1qs9a47cHOGbc9dyo61U2ZPkT
+HiMq3HKWug+pBSCxMCV7bhLkv7FCLH+WdWzMv6mM2pUNx7zfWaB7guZuoJVa9NNvbELGgPW4Sj4
O7VIgQvtKt6QbfUikVdxGipXVGWV50mdh/Plvv00VCCMV11haPclqsKeQmrSU8mwsZqG4TWS+42t
kSoIajtqjTnQzGOjLPoXgqnudhh7FpvtlvJGxVrkBVtvToRxgBq+8nKteY5sObE1piEniQXNl6O5
BFoCuCwucfQFs+JzPw7vm385L6NI4xzedl1WXBkqiH2oq61RBvWY16mfYXB3Kcy2e5U4aR+NI/7O
scjC3O9LXhzrbbGArqGy3XKw2b8h7VpIbVttvI+kkT7WHxbSBidR6TuLs7QyCvvJ+7CbjrIaYaHx
YUNtGYp80jLMnX0si/GpliZkFvod8tPsw8g6dgakz1M1CGbnw+wa98HsLvuwwPY6BTvskGbbcKU2
7HyIJqFswTvCPLsO+aUr6LqYals5/GV+7mK2PcQLDFEd63IOJoJZfYNDI1xAFzGmXOEBAEzXS6Qe
b0y7RrrH/m7dh+5sTTsb2eWNrtA6uI6UuMKZhn6+mVb+xSY8HMLIWBmLeziSZ55CuHG1WC4UTosw
bXEcB1DhPrQfPuRdFHsi6EvJA5gfXuVTIvHmND88zMvG6+/Gxdi8pS4sAiVyNYNpab0RJ1Js0LEe
1B8a1HwnppzSJ7Ju4kJpMU4fFwt1JdZQGJNzwVmdjvdQ23Lup2dNqYS9j+ozU1ZisWUPPxzadb1H
MBqCocHDOrFBac91DQSbCq0aSKHUFpHAkKUrxcT+ve9y/XfdaRUO1ZlIWyZ+dNl0MI1X6SqGwNNh
Y7e1MzmwDqHS0ED54TdPV5gWukFCwIdRDYWCLnnRvcx0AMQ1mbLJZFVVjx73ryRQOF+qAJSxdQON
PfIQo0YYuU8IYaFWJsz9titl9Da4KgjhdHaVeaP0RfGLsBNFExeEfN62XcYXo82U7TBJqpJwN8Lq
57MDPtzCeu9jKOaGWSO+113xkkpL7TfUGPPZ51hCjRsXKfYTSVIo6bEku2wG0CU9BPX4XBYOiQkw
J8ckSVseOk/V9KQHWQWpCNV/Gvd+AhHPu3ZxNACMP3Sl82tsiujWyUYx+KSGRRaBjxV2dET9Rpnv
XUU09kVHPXE+qstmzo+dMqfrNEt6ogs/8Vw9P1Fyu0KM2YP934JKnrKr2IiBOaYQE4PIwLj7WBJr
68dWYWXdqxkTZOJQJBSwBwVZwRwhZ9Fj8AjTatoOvZvQb0gB0AvXipqoURDLWmIEkaFSecQzvg7H
HUWkpsamxAgn75hmn6I9FdpE4Md2YvY3OfFNfzJKKMZXBmhCFLUJrT1izd9tpJupigbvDsYtrW2D
JV1vN7BFmNcGIU/oD9Qf05sKx+zizh30DNtqzVGz6MHpXWwaOydx1V9pCdJB5TuB2cnhaXFl4N+0
3KPWbCCBlkWMzQpmXDT6ZPhBwPjkHNWgQGa4nBCkFRBQOQysTeJwXG5FwT59qzW8uNN+Bm187CSt
kDhpdBDWpiZx5J2mZfN8acZkAPHqzcea9r+BnvwEnm/pxPLNDUM4jpDsh3LTGEoBgH7oYuXewaMr
v2hoZQbciAu5NQd2bYUq3uPTgujt4W4+dTX1byxkB64tcL8gvsTAlCNxXw0AttdRT/PBLQa+2OIA
KTOUbSwwqzrDPKM2G/w7pcJugOPNr7bXRhD6VqxlGyOcBZGebS0XsrZbUKf1GDEwry85qrG4Ipzy
nLDRVhrRRXteq6Vkc0XgAZBOAmCeT7qQHMK7p3pTvjagfOvPNpbx7lllF528rt3cMradwKiSqLFt
5D1aCmc5/ocinx4mrZM4jTpOH4oL+H2UI/Dexe3ZL/NYcOXzkqp7VTM3I1TrKPWTkbBiSGX0Cfpl
ZeRHlUzkfKSnioWTvNTaYsLWoSnzTRLHWXrqtXECcHJIHXmpqSM20p1t9o+ORMpwYQiKAitDCLV/
RchhlWvXkvJhTHW2aNcZzCYwXVGAus9n75oCmFauDQDflR9PtB+vGxXS8LZvYg1Or9k53Cg80xLq
Zh7F6HRQFAGSrFMRNjUhHRBy5x30mRaej61CeCen2bgLR5kMfklUP216IN/w0fXCMYJOB7p9QsId
iYVaGBCHPfwFR5ogU6nfdrzEcgOnoMDUGG8U9bfm5aa9c4CQG0iou87BlacZq/xqal1NrEB/d8VZ
lrphcgbwkO6hCaI0eDZlmOsb6hTAanvFsMAvyjrt7gazKlOc3gDpATaJQV5sPZrUkqOozxbqgDEY
yqYbRP0e4nb7S3PmuVqFiuidIxvb42KlRjocYxkN0bXnxdhARaCYhd+oxpBD+2iyyse+DRVbT877
mHKz0flgTblGkUlTtMu2pCiF5nvkzlq7oD9WagllPuhtoiP+Fx7xKO8qvtZ8iqDrxV5qE2RYegrb
pBon+XucstK7hB7Rhr+TWStjnGZywz2BP+JmD2NGUgMytDqVp7GBhca55IfP54qpD8NZAdWA26eX
C7DGxLSwHcyYHtFdrY6s/3aoTRs2h+WAKR2hmDjEdnNU3AMRVeqnOW3Gt2QcLLC+Zcg4167asXMV
CVnxdYEt7rHjipmNixjIne56iGvN+wSjPIt2See12qWt5sW9BkLFWY+9Gl6adcldPenLcN3XKboN
Jix9j/ikPBzFU9fYxGAmxAq3rD4JeHT3BN9mtzsBAMz1PTc88xirBuT32Wj1p7YlQAl0bemW68aC
eoExS6m/dwOWewEJBk6GNqubF0tGLhex1hkvU4dOOr6eHA5kZWehRcYO8umGv48uO12JrF9ccat5
O/djfqcZejyvCxgXhQ/LpoXuY3Xm6ZRGlbGuZKW323bRO4HsyfJ+C3sm12mIwe9wLWTmvM8i3QJt
rOptb9fytOoXAmDtYQ/F2VwMq1kbwnYNBL/BtztLsxOnTEQC69LLhnWi181aa6T622iTEn+tdPnO
hdpAOXFTx0s2VF+nIEGydcsbIYtA2BBedyDaS2ijgy78tJnkiz1o9uvoRGXuK3Kcr+uumMixqVpz
5giQhj5uQNZDJ1LA9o5F818zFtrsd4mePINwqdpNk8jR3XKnLOtzoag1ZJREHdUIQ+9kenXwlmcz
N5IQ1rqCne2zNRfWqe6Fw+x7IzzAtaWm8oYMSaOtMbYXNzkkfczO9DkZ/UGr+3v4KYAyyoFW4mCg
ge5RuJ6DZ8iAG5GPK0gLzNWo1Xf8yidzPWrULPxpULt5lyoaaVdFpPUbLy4HWTEp2NYjNYueQMor
JAZMgY8Sovv0l5YUwHfglnJ4Rl5dPlWtlhmbWipTCJVJKo9DOacKXsJVpmF/Y/W6tp6MiCgk5ZLY
+21bamBzRqkxxWNrksEuq/q3Y6RVARA3jNdePxZvrZ603GGr/heEr97xYYQAg54MhcA85spwh45v
yFYu9CYzaOFEgo4Y7eRWTQTGMF1nupavT/I9Lknw+FMNUhMj6sh8FcZCi85ZOxdGONLBaBMZk710
uywDCVn2J5Npaa+KlfbjavCc/lYbaCwbs8kgvmhI9+3yXsVZxeqLWjvW8yGGkAzv67XsMvzMRSWS
X2VHDon7DkF/oKTqXBLFm1MF5dSTj6GbaU3GTYF4w4RHk2HTuepz3TmZDWHUqzGM4LZGBiQS+J1p
xwW48KrHUdcEmAqYwRRPkjzifmZ0WGZkRWHPELcVNlttJKqFrR25OvvsYJHMFNMgfARQiY2L8hS+
jtBScKYITa9gV0+VeuVZrnFJMEQ0m7vhiPu2VNu3JhkZ2ayKqPATl3ObpjhBR0bXaVF2hC+g4mLc
kaT2GohP8q6AdoGb76bWrzHzkjYIi77hY8/6QQlwZSdB3DRSxOfY6+HsGrKlDWeJm4MT6go3H/xM
1DpxV1bXp8SKuEfGsGJxxVTb+cE0GiqxziR66eN1wUeCN2gD3AUJ2UI3Hp23qA8HIODsqfoOg4HM
gBsqkLYlUdU+T3M7kmuUC/arMzuogmVntJBQKK5hFaAOeDDEZFrIyFhmflOr+VScK0rsZms99pIn
FmM++S5HrhbYXIq2Rlyn/ZFsbEw8XBL9eIVyulv0p2qRHjgYlEfbwavqeR2Gbig2fWsC1aeoWFpB
1I11u0qNpow54hwchtzSI2XRj6KKiWABsHqi0FV8RDogTUjd8zHoKaWVawUyUhc4XmdD483MWOyU
sDS9IwAr1lufwKxdYw010n3mRtH10OkjPmoFPOm+qQP+enoa4a62yEQ9AW3K7K1JD1SpFWJd656c
sDWqBCifxpRh4Gazra6lNSXvhWxcPF3H2YiPcuR8mGNwW5HjDXSUtvclbX6kjVr8Y0OXG4xPy6P6
5hZhzj2fcPGkLtSx3Roz3kkrh9uXFnSGLq+73jHu+DygRAuqxCDBKw26lpL358hayWMoRSYpcCnY
ulhpHQWwx/h8yHrdpXql66wFV30MUUcla6+C6AIDj5YroGtpnm8TbeRPj2mJlYg1p2TCtcqB4SXi
RFUCNw9J7ZItUW5EWiQRh3ulvmhhYmMWSWYmPpqHLh+3CdUPd6XLsr4YS7IAGGeREOHG0E/gDnTp
naRwsueTYiAg97n8quWu7qwiwiisYq+K3Na9c2tP4fgjnkqCmW7ELrqmsBEXl4LbxnkCEy4OHKh3
OABN1UutOGbkF12Tv3tNM99aVKnm1WKFqZFbS3JgTVKjp2w0F6m9hQWc7BE243Zf7pzQtRIONCaZ
nNLUXox9PwPeLicCJHia2YmAE+WtC9cm7LVG55idc/7VWCjn8AKtkUoT4w1yS0pV2XWjAZqrwsKC
xJUCG+xfvX9/RcK5qN/KG2xi37qz5/p/L3/0parxBI7i7sPg+9//7UK+CRqf3v6Lf7H9r01fvj53
SVXu/5kvfwUm4f/8muC5e/7yX9Zswt101b+J6ZpiQP6v4aK3avk3/3//4T/Im9upfvuf/35BTt4t
f1vEz/rslb40Wfy/YTirN1H0r8/7f+AfEo5tQq5xKItSwOYCZi9EhH/wrfwjOJ/IsyjPmuTml3/0
DwnH0P8XLTS06iNlQflOr9f/JeHwjygZm5TgF6Yjvcf634Bw7L26o0XldikM0xZI075NH+fX+l8D
BsfGCUNsRi3DkSrb1pQ2B/qsTPY3HdmYdU0zdyCz6Txysx0W0Vt+FHlc6XuxdpY62RZ3ylUz3cs5
87UWKtfo+XHm8QW0u5DWa6xRjuuIBmbj1eyeKBSDpet3dPs+1Jm46/sSEzAw6HG601AllANFpWoz
1nPQQblXICFGabeNu/ghQgI52iKYK64JfJshh5qC2yhx+2l2lBreTtgYcro29ktU8DCQ45DVy/QW
AS7OSvJ6BkI5JMDgMQawra2R4VCF1Qen8UobxIHy8V69+tvE7jV/UFaWdhG2YtM11fFiszTYl2af
rmVjHWhK2qvyfxtpr/5eY/UdjzWv0NMvFf1RagdkaAuu+HONmAEWjZutLf3EVKj32/Ybh9oDQkWx
caMzPDixiLqBMJdpISfFKlNvI73yvRrTiyY7r+MToyo24LmCNL2gY9sXS62uxkQtj49bxQps+dBT
WVa1+5GFE1cArDusOvjzaQd+jL+ra6ZTTimcPzFvMq6UCTAmZaKUPY4Ndj3V1bol/djjPioM9j0l
Qy2TQUzEVM46pgXtQJveBz7jU5H8XxNAvyXfCP1lur5M0KdGFBpHHIStUmxI2fGLsdt9SSPV9/oH
LFd2GaFwh3esw+GUh6uSScn1cBPy8z7tK5f/GvC/yr64rOgrbP/nv//4Hj79jL1afQGSw8Y7RWxS
6hFgWFeklYhBCDMt/cCa2mt++PbEex28VW1KL45GtgVSKPQTrkKsn6R66Ik+2tW+z6xN8/8HgWO/
7cGLRY1Wh5lt9du4to5SNcSdg4RzUW+hWwrvFBYmQd8xuZ3rWTmvFoub+UGnVjKT+i9rFWYGUdrv
pcDy82zvddn+MwX//ml7/R8mkgPZpr3YoALiquMEJFFoJYA12URrUmBbadOIKqPrn4f980v+97B7
G7KnkMauJS+5sfPAwtq60uEd13KTh4faT79vHHzXSwfzP5O/t0WVVkLqpmeoaSQCFiV+OU8/P8yh
Efa2prgXKo6ajDBMT8K5bfsDW9OfJwvMiMVTGIAovn6YdPISlTlssr120U0vvcPqiCxIhi8/P8cf
PwfUgWAhIAiYHxzrTxsAKEFvLFrGafKFcbjlwq7ONz+P8S9FxrePwXUtpFi0dxva3vfdWhFCwYIV
Vwg81VK6+PD+iBP3SJ9VbLXIM7shhESCyWLYJPZJa6kEfVw2HeN+5PpI/PeuW8lFMvQLnTFdemfu
JAXUlZ0IwIsJ/yqMWPpk5U6BGlqMd2mG2gB7Z7LItBLEFwrudkWfrZEab9X6NeqGjUqesMcfpXNe
1OYVcyM/c+pjpVaPNa6DpHNc8s0WFzEThu5MXf+1Ne9wCJnxHrS4KeElD3HzSJb8foevGzspRUEw
hbdhNIeboUjZwuujcMSqBQgPRqIYC2JOph3jFbSjYL/r8N2quUS0+blevqnHiVb9ToTzbpny3rbm
G269152z7fRzALtXfe68pz024AoVPE2sw1S9obOGjFF80jFxbcxNvRLgGWIIqB4FfpVLoBPYw6XI
o5UyPInMouJlbK3B2nIJBPQOHTk61wm8WSKXRZedZ61+mjWvPSEEhoxXXfOSgQ7ibFweYSitTQjC
d1Jo2Xku7ZdofurNB5Hhe1g9WyCZQpz97KkPzNELsmGm7Cbws0zXneetJzRxQ5uezeCU+3GR2N4N
TbMh03pse9SY8RQCzqzO6Vk6DRsdn9VluSjJa5MUm1FNt44ZX/N6Apczs+ekKCZurZV1ikXqq9uP
GxN3ILpyyMGrOKNiUX+Kzvmsglu0orPm3JDDTU0XWI8p1djchHG+8qaTQscFq0nWvT74umqfQJ0G
9E0G5/8wd17LcWNpnn+VfQFMwJvbRFpaUKRISTcIWXh74J9+f6AmppXI3MzgXG139UVHleokjv3M
32Arnxmrfn4eyJFjMDqYmbigiVf0AmjqS+yNH1IWr0cMaXXU3atfA/8Qzn94NI9r+0fjSBvcljYR
ICwksw9WcAuZj9JJeIjj75oWE5zJW+Y8J2/tmntd/hsRpKYbS+0e4oNbkzXOirhZqW0y6lBN54D0
ehRGvyYOcUZMngn7mvbHXJak1OuoD0W77WVPBpY+VZIbi/ATXZAtkh7roczW9PS/UG3i9ZvtHDll
CX6P4GHQC9mq8Bz81uE+Vu+dsFtXqbo1ivShtnS8W+NvkT495mbxUEz9J9HbdxmhLBrSWLrfQJ2g
shvumvZnqzsrbHZeNYwGfetzVxG7hKUbFD+a8Xevh64Myk3HaQQdJQKhEWdp8axOOaqyk5vSQA69
NsJWK/6l4P6hNbyHigLJH5vyxiVw2um9yTyUO4XqEu2XhwFKkZIUWKG6JuIkMa3JFCviEuMhevm3
WUU3RC3vhyD/VvJva1V1YxeP6NXyC1BPRpwlaB6LBBectt/gR7KC2r+lHwtL+zU1yB2qbI/ZCRvS
2CblNyCCHvpPm9DEurkHQxuULl5z97b9jBHbBrdfV5KtXYdL22ioGyHVqzmYBI1tBulTnRmHHjuj
aNQOCQ6BUZ1vkbt2Ddl/1XAvx+ZkjZbedoKamIfUp6ONXg13zmhBGPcJ0dCrLbMSKAfbMhMHB48l
acS6biau0+WdvzCxm2dTDLtO/Ybe/ybOnw2ggixO2T+IIvfo5x7CPPtm19JThO3aIHyQx5S0AmRb
pDvJVN0qDldi+haryRroCFYtuAONGAkb+BT4z01ZbBUGUspyq2f4zPnpthb6XvPbwxA5HOFuq7cO
MLJglRQYPssegeZaQxe9N9Hblij8Zph5SWtQQHcgCzbQ73Z+Yt2GdfDmcEFJGCpm6h95AHYpe6FD
8bMLqUCjlBuAYgyeLLV70Kpvhhp8qtvh0HX3JT5GwDQ3dIVXeLts69k3KT/ks/hYmuw0rrseNy3g
Ya+1n7sYT97WZveoWNn9lCT71gD9aUQbVUoPkUA/p7sCY3/nhh09giS1M9cVrgXiscjoHD/pEsW+
EGHqemtExU1MQ85EZcugaF1gwi6r6TbLSQnxShxGfQU+cI1k1Ea3w9ukk+8R2aEW1XlS+Jpg7nr5
gT4JCBe/bPE8W+jApARkNT0iwFu1/yj7I26kuDSJV7r1W0dk26b5ID2CusDxfCwicY2+Wj2CLN1K
+Ig7+mvTxjsdNNSVb5tjvZNpB4LMxQweEMrC8bSHloAtQdd8ayJGYLbm3pCIttvGa2WkpSVrTRlp
o/T94xwAYIS9GVVaylN7S23xS8BSYJtRqpXbjYlrtbcqjXqDCt2co4e9scIrlHql/lmvNJJGOpvG
iF6/ta7kX1hJcmrMQ2++Np+a6AUCJlLfgZsIZYWkSbfXSAk7gMR+7RpQPuUi2Sj6l9LfaDrRSSDo
pGHra4M8DI0dqJmHWms83Zq2tvY7SgIPfWhvPnOm0r3S0vwC7G0NB8RL6bkht3bvd/nWCfrX0FQ2
ttM/iVL91meja4XPZgCahybwNhunZyHJYCTafT76r2NvfkmpA06kJrJa7yTKmTTnVqUV/wE6BioY
zjmiTpifrwVeMREPiRZzoMNrZOIljfrvBvnPyi0ZQVyBfo3BxbwtH2TuxLB+1qXtXMaxJ/uuY46n
1/amFQX9q2ffuRIZn9SPYJ38LUZBy4VpMEfO/0TGorIHg65vvQXwJKJ2Wx7Ch4hiMOLtf7foh6qN
L0XGX8uS4VHR8T76iSZO8ae5+E/tfhcP32lDLf+h/w+rj9rF6uNzkRZZkf+fg0i/57/Ev1XI+Q/+
rUKCm/kvBSVGWGvw//6pQSqG8V+GgqMZ/GOUAvl7/1OClAwMpCx8GfkTIHlxePmfEqSkUJ6k2MDf
4r4A1It03Xuxl+rrf5cxKNyyKv/5//+WNRY7GJY9RVByHtuapUupbywy7TpPB8zYssjLWl29EVi2
bU1gRhSQzGBtCL+7UQTUaIAr/ia1JmODX8WwxelJW2Vm2+4obzpXEsv3XOs/9+Hf34SrAPkx4hho
uS14dlYWDI2OzqkHaM364uOrp68yY0hfNIzWfvdjijwYSJ57Qx/w7cC/K3hCGC2UV7TRQW7l3GK7
kibgSzymOR6oelTh2IArSwEkJu+vnMJ3Yury58Lz5zAiJ3CqyqoBcjLx94m8VMaadF0AwXupu6IS
boQRh2ePYWlTpC2dQ07n59MwGkXgagG+KkmnPgCGUD93pT28wD6ZjBUvR/07pTS3kwbTfxoB6/1R
cd/4aejh9HkEUvAMqP2THHbS6+V36Lhg8HfaZ2F49igWZRC/jq8TJQRERmMs8kwVN1Q70EGHQzDf
Xh7lOJ1/H4VNC1IVgJPFX4uyBMQsO6qagQ0HOm7d6QqY0aGqbpHLvaboOYcri4VxZBuRKJSbNHR3
5r//z/3YJZFT2iYfJEXtn7RD0K8hbxAS6JMa59WPfxeUdMRpiKCQX1084n1l6Gob6pEXlpZ2J6dN
s8nz2L5XMjFcEf86s1CYAFIP1tHQR79jcT5QPI6wtKljL87DaNvPlI4JC4/15Q86Owo3A6RglELQ
hDqevTEz5GjA5MJLgyze8k/Um8EGAffRUQwYUAwD8RuNCawFjtZIVWBADJMSeyiLgVujNb317Vi9
8i3KPCXHW4E+qkWxjX8N2lZLxbBm0KMoDxO2Ap3Zda5m4V7iTltFJJhWkDGBlaqurNGGazIU40qD
A3uFdjgHi8ufoCqzTMcs9EQh6/hLYyPHbrqDKtCH6h8ASPWORi7dldm3XZ8iesEd6JsGcNuVE3e6
kKAQmGW4xCoNLW3++/8cA4ACPnJhduzhSR6s4cG0pDxVeWUhTw8bokx0KWAJEozgSbYYpbFV/hPF
nlw5dI0747s65m8SzqXYzF/hzp2bSh5Mat807jRo78djoYAdjkIvY6+hF7+pu8bYoG0urSq7DNfa
4FR3kw6qPM0w7bq8Xc+8TcbcHIRWzDX5boVxNJld2Npg6ETq2cO3RHT3APo2PeUPO5YP9PNeYnxg
1AARg9xfO5a8yaZnTJC+w0JZDSNcnYRadvvr8o86XWATCqhDp5JIgVhjMfVmV4WqUUyh58CGf3Ug
Y3wCi1XvLo+ysC6cb27M23mREfmYl3opluJjV24D347nFy2BuuEkbt+bzb53wIZg+2LtrUGKv5p1
W2zQ+HH24DoEPt/FNU280+VHXH/Wi2O7zZTN5VWr6LXtdzEe5JRO92WpNUQl8oD98GyJJOc6+esU
0TutQ/fyHJxuckaGmc/Xz+I+9mKmIZHQHBnYeEPojFA3qPkAZe02Dg52j1A75Ctzfpz2vk85CSGv
F54pFnpFi/FUBREyA5N7LwK3/zKBGIXGOEhls8p6zZBWuooANCqiVXaQ0gj8oh9MVz753LITiyLx
gBgBJu7vHcp/ro9yjLRRb7LYs0rFudUaMjeTmGVVtjhAd12SHyg2Ns/xYOEwAnLbtbtodA1wPlfi
Qu2YLzvPxqwdzFOuYVepw0M7PvZtqSDfP2aNF0UNj0VYlACEcVsq2g2gV6DvsYQ1tgt6KLgF77Mx
sRGrMFyGnOEWILyFW2VS51ELAgJa+FkiVnkLi3FVBFCa8R8fTGRUhBaB8Gx8+65ucvVrQWl+HYyB
Y68gezVfrE4fPmVxa4PHU+vxtzxM0Z/KdpKXHsIS/DWIhX9KqHvmhy9YYuL5DPJfDvtS8ibCElDP
wkR4hdSprkgJNYUCWCA0JrqRVaQ9X97rp4EaT78M0lGlEETAtphtzepsSGYD+XtdlXuk/AyCWBAE
cSF/rIv+vrAqnTAVGQqk6Vjf44VV2rIaG1kRXsRTfCMlmr+2Ytn88Ds4xzLy/Eg5GhHu4h2sRvRS
h/eChKyxV4byTdLxlP5fzBoVNHp75BzE0sef4vNeNWZXNF5aRs4adBKoVLvBpNsAqHd5qNNrn544
+nTGzMznUloMNUpVCT68od4SqOkGVOCPJNSuPevnBrFVyOsWAt7aieizPSK/hfth66VqKzZwkn93
Y1tf2dpzkHccGtkawR+pKNEzCcgioG144p3GGlsvBlx3CIwRdJ4jpwdy0GAzTVrmwrG99oqc+7I5
wwbMw0KhAnS8UqZVoaA1agwqg31IjK4F2pVes3w4c4oI/GkrcozQalhu7SxXasMZ6tpLom50nSqW
1hITQKpqXJPqP5PL04xF9Nkm49E09uDxF2mZsDuc8GovLkaaPXJqbaA7K9uytfx7X22cO1UPBxcx
9ooWoIq8YFBpz2lVxBuzs4bPat9oH5Koez/ZJtESybGG7CnX1vFPMo0OkeQwb7x8mpydFVi/fcnW
NpcPgnJmkkkiZr8zXilVe9dy/ueJako9SOXaaLykiINXaawTujOBDp4pqftdWIDXhryORqXeATyH
o9+PmQtU2ADqS/8hBhcjGrEd7fwNrT7aZ5VTZPmVX3nuR86BOPUWFuhEoz3KUAIv87L1GmdWQJjA
3Aaqg/6ULcb1lQmZL8zFgSJc+M9Yi51gWaWaUUNoPQW9ha0BiPxRDyUKhfBXD/Kgh9uiU4y70nCk
R0tG+SCjRuGmiR/vYyUYXGsKrSufv7BceN8Ks4CyanMa5qd8cV3lzRj6o2L0XlmgtxtnoOq1urSA
3Ptd/9NUIoOGOxaEXJgIV5lbR89rjzJQKbuiaxroqBSQxXq0Q5R6QyukBxQGY42FitM2lgurgj5O
ZbZiG0JZ7lcGvqSJS5mk9MwCevqV21c7M8cUS4Bw2KRz8+N1vLXtfBoQ3XJaL6o0sUnCOoaNhBFr
3oODtbCbpEAW/44tKlC+EN2N39zAU25mrYM4NevNmKfBdqLTu65LTEW0UaV2lKYqRVi1+9XjLTyL
3wB/EXxpZBh/oKXonq13wbaIYvUuR3Hr0Me9s7Nh3K/7UIiDpMJ3gNmO4BHQjw8/bVyXOpkGAtE8
bMsMr5Stlhxa7j1ZEpIbNk79Zpp1AQpN+5iszbxXUOhkTtFKJs8iKjie22poO92crN6T6lHbhSL9
XQHc3V8+JacPAINYFIje/2ctTRMkrWpqrqbBo9DWrwsptFwKfNesGU5TBspdVEG5moCCUc49/pSx
SbBkUMzB62LxO2rsm9iic4KIyapraMhc/qTTO4bBiNjI0FD4pUh8PJjf60aSFf4AM7hOV7Dlxm2W
QGsopeqaG8RCIP/vGvHaUPacR8MD9XgsYJ6xPxrJ6NWBUbpOYEeHCoXOrUpTft3lUnXjjIn4rkSm
2rgsn3lr9zZgJ0MUgv57nzkNKPRac6h+4JW+a6yk/xNrsDCuTMqZdYZ4iJgVOSN/fJnA9AIUrswj
7OG9XLpyi4OrWUPNuDz1Z/IkCgMkyFi+zeWdZWGzylTJyhTmY5pifLENkUC4VhIdbFdv1qgK1pZc
7yFvISKhC6F8hwYYBFsoK+LZb4PxmmrjmY1HUQ4/MupNPL7LKqERBFBionLy+ilSvk8S6vEc6tjL
rVqs0wFV0CsTMC/48aODOtQ/Ay52OuhUqcoqBmzgdTyOk5Pual2NMA43g5sRuMKqb0v/Sy6P8nOT
ptq2G4aPdWzfNyVBFoUuHX9RlO0W5cQwsDCMyobJqyy12k2QUeB1Sc061wL9yveeOWtEWXPcSppk
cDUe7/92gowTZf3k+Sbo696pbFdrkX/Te3ENDjlDzk+nliOGpytFAIoBx2Ohb0IvqDcmqk62tutU
W0NeSQ9uk6S291LY6VQgsEsJo7HdTA7Yn06rIzc2pPLFr5X4ylY/rUqw0Mhv44mgzn4+2vGvkcra
zvHKnryR22EllM74DLs9huuUixso7AKThGbcMHs/67qTroSU5+YdHjdysyjdc6rnff9PsKe0idHE
IHE8ZGG+NAGojSErXoUWX0ORv8fmyw3970iLWUcXCuuUHiJtZo7pPQgzR9kqqkATzFGa5nHSTdQR
Uj9t0UPVhOJ1Qa1Siigzczc1NsAQjSrcS9AgsbIaZUPtgC/WzZrqvVNspVytf9o4ugOjStF+ueOE
IjKuyHZ8l1cFQmRVGQbVtcjw5FaYrSzQVyVhJC9BwvZ49kB2DbliSJpX20m1RbRH2s3UYi/UUQ1Z
2305OmtHhmSy0ga1eHLoCL6NSSFjw1XZfgJoxpjwiHagYSewMXnJeuk5kTrl9fJtsry0AULg+aYh
0mdicAZL4Ph3RhEsmykuhOcrkgEURptghYmPSbPO7A6LegAq3WhN0EO3FldWb2aJhnZC6+lmE+1r
bcy3pj12Xy9/y3LOGYUMU4eFwnHR0GQ6/pbcKbuyF3XvDX0z3gXks6sSpt9nKcqtwwhu7fnyeO+t
hH83LvBVgqZZa5pm1GwEfTxgmSp45IlU9hB+s342CYH9qlKsQAK92nWBm8YW9f9i1od1+XeoDex8
DRRhRPD/S2gJgqC1CGqEd7owerOqVigoI+UOrGVFKCm6IDNvY87rMtdqQvNRySLYiGVlQvjjT6Na
p0mI6Jl5K37UtRLci7YEOtVLWCoWoSG3iHmAaHfN3Ke6Fim1QGECIrqO0BDKR6tSTWZxtdro6Esj
XLYOex3HHdRvAZ83oFaKNVTy8j6S7DpB6W0of16ewncHveMptPXZaQJ6EDZDZJbHU9i2ipzkuWg9
J1JCCpvouO8dhE8e9AqhF036bCTT+HXC9OZg4zK/kpGiLdb0LOLCzfTYuZGLqfyVQ5mPVskEOG+d
xRF+YHVSSG9jZykCMRZLvglngNEd3iHTIfLnHjaoluZHGNolUm5An/csLyuT9U7oybVZv2B6T4sh
SG3Tbac6kVdx25TafRtDSVv56GHdZG0DMwO6gkw1csRZbwXMM6g2rdbpr20bIOAQiFjaZYkR2BDC
cXfHck/t78Op0kAiokj0CngP7H9RUyRxZ8RY4oq8bctVb7fGE11AxBgMzK1uRqNBGkP1/WkD6S8H
OeeMqC3ojVVPt1KP6uWN2unNZzXJAb12rWhtN6jB7t3aMHTupWDqnorCnqxVGsjf2GEtsgdhi9pC
nvr4So5WBQaWbK9HYlhLinZnqCj+sNWCAuBcV7xESVJBsOwhweNjXybDJgtyA1K8Xu6yPBvDfRvR
CADw6tevqk4KA6ElRCI8m7QvvqlA2uVuru3d5Q20vL+INgF0OVQASZeAwS3uLzFmkdqWauvJaBRu
FNwANrgDadsPj0LBjOYsTEoIa0sHgDLNDBVRMGJw3YaEoyUASxOMEy6PctI95WMYxuSDZmig8x6e
/PPk+kWTtb7UjsC2BLaXZjNtEqqPbqxN/W60hu9GoSCrMWoAxVsybZx1xJVkbc6mF+dxxiTO7ctZ
EHSplQk81kfVzm/pnirKOgfFUXciXFElzt0Uqat9hf6K5Yy/r3z6/MafjAtrnQBLQ1ZlGXkVTWdp
kl3RNRBYTsFFkcRbxjQ0q15ynD85mjJ/HIKQxI2tyXwoTQUCFrUuz5Qk3UWg5VXJ+xySOrHhZlTG
ulnZfYB0ewM5+UqD5OxvpSvFvUUOCMji+M4SeQcyvdU7b+g62tq5Kh8Q1k03+JbI+6F0GnIv62Ne
OUSj7A2bmv38XtMTXIIXUXwZ7DY1O69FOsHt5ZisjuKte3kdliEno1BFhJRpIpOqEggff1quFI1V
yVLv9bYU7eVuAqVtR1MHMIhw6muDGBE2JmMV/mnQbapcv/LHaxWfM9PLGaPrCCIJqdhl/SPu2rRO
R4lMvrenvYJm3C4Y1ejJyLuDk9b+S9ZY6svl7z6p6c4fTqBLiZ+GBdrji0oebm2m3wXK6EWyA1uk
WRG/PZA4vqi08cdKdnn7vnepvgZS7ZXc6qkyoyHja3HjmfuM3/EOeCTF4ywcL0BT1Q13bkC2MzTD
wQ5V/Ra9Iv0GLyBrVWgjBlNqiIxFqZRIiijIBBijRcNIQn2yRWYky1XFBatztfY7xzKLA0qOy8ab
7ybSz8UEpdi4KEXCD7O7doD/EP6xJaotVRwVe6FyK1ZGA2K2C5LvaWza26lAbKDJCV0vr9SZ3cEp
wItiXihu8sUEOYUP+XFOt4O+RWhnyNtHxLnktWwMlRtoBdYM0lgeLg/6jnRYfP0cURIqU/mfj8jx
sphGGpdaOZIMAQna+Wbnb80yEbt+kvwDGLEc0anguVLSdqMj9L6q45TJoE8ABaexn8iv0LXMc4X+
fVLd6bExriRI9regi6Rt3U7WocPB9OfoRP1BCxEtG2AdrdVO0W86WX9FfSnccCGTM7DycP0LCfix
D/ln6mGV5HlGmbNGC0O2aK40yYZ+Yor3yajd61GXX8FFzZfAyWTMrWGbGUFMfJHbCN3y4y5VJk+M
tdjYHTqMDiqv6zBDwC9WR/3Km7TMRDmb2PvQ3DAVw6YFt7iUqobefNL6bD217b3ERDIQ+chmE4d1
sbu80GeOH4Eo1WZZpitFe+d4naUA8ZJ2SmS0mBRz30+hvusc6Vp2eG4U6tn0llXQZYiXH48CM1aJ
C6OTPWEQzKp5Z+07mXN0+VtOqhnzvJk8HDMiFiX290raP+FEPmlE7CJUPD/lfQUqM8d7GvH0U2fm
yddgGLo3wwnD5gYRH8hBwaBkbpUaVrWVEl2u3LSo4axc/lXnvp1S8MztB16AQ/vxt2MAHIEhdWTP
cWxQJIi/uBF37ZVRTvBDyKfTcySEoS6HxdeyQFUg86JFPM1egrAGKk5OgP2ynEVocKHT+aoVcfhG
8RZ+mh8ElRd3Wkt2lkQwA/oJDTuah3q0R0An/2HaoXjQhhQimYXMkuPqOoqVV66102nh92LINKfK
QJWXcVfcOZTTRoPihjzyrCICtVbG7ppl/enJpRQPLA8U+7vFzGLjkeLbaEQWqmeZXB6thkqmXmnN
3STScB/3E9ICl1f77IDUhOeXHCDJ8jzx1AXTKCbVM307XCOZKFagmJRNT1bpDpgfrC+P9x4GHd9N
fOE/Ay62F9UBHJ9aTfVybVwFVhSvUaG6iXTrjmJxtFX6wt53UuNvYqf3t8jd6jtKNQgktEX1iUpI
vkacerwpRPV9SPBDruhUHHJzkraDcSXWOr3W+KlwYAHsUa7ArOP4JOS6EQNv4acKCR00nlfU40BM
ukijJFeGOrsM/wy1uNYcIp5poEHgOXrWrGkVUFtKdWVl9mO4hbh4LYw8t5s53ahtgDSQKYwff1qg
jwjWqJnqaZEeHIJI5qtQub3yVaehwPvJZgVwi5HNJS/DL8di6BOVzWVUJoq4leXlZhK7OjHJFlk9
awOMzHm7vMNOEyRHNjg9GFQRpYJSO/60XFY6J7MTzWsmzXQR4Pkjl4b9Qo/bvBMyIuC0UqfvfoQ+
/uWBz60hFgbIM8zYQzCNxwNrJqYkhhJr3mCU0Z5be1zTep4e9AxBBmdU2//FeDYXEmd3LkMvK4Nt
aRitGgyaJyHHA/lViu4tpy7dLNRHmFJZcSWrOnMc2C7kHFivAO9e4qCodkfj0GaTR5JDEBeP6s5u
td+IKiVXRjqzO+lHAlEGpcR4yzqhj9BdHxn15KFwJe/y0LoHAHsNRXfmc0AB26wUg9CoWixXrg26
PZsGeC1+oHtisnA9qfRm/KIOrnzPmZ1BFwawNWkDXUltcdocJ0MBt5QmVspWH5uh0O6TxMxwhB6V
HVXA9Mq5OzverBRgqQQw1smnzS4TsxKuF8eTvrVI2N6qtP0maVbyMCXDf0sw/b+5M/NULe50ghi2
IFJB7PtljWdEv680IlP2zFJG+Lh36ictzFAo9n3ky2Uj3AZ2pazK1O62BgbdN6JPpCsZwJnl5DfA
3sF7F1+gk8taadox4wn3UCUttxGqf3QbY22nUWC9Mr1ntieRGzLbJAWzJs3iCUOvojFNILdeF6n+
7ThA/g7Qfb1yj530lYmQ5vYduaADDIBw7Pg+wcbMzro54hgtu/yJGC8PsoY8m4EM6I2Q0/BWboL+
RkU43NV0OL5m30hbrTTVXWEW2SHVot94cyn7fizzbZ704fryhXfuLafeMZOwZmzCSZhs17E9CjmT
vdFp4QhbfXhn9HG3j0T0dRBzjVLRops0zd7UIM/vrBFBh3KgBJyXsfEmjUDGm9oGQtEBEK96AwWB
vK7XTZ5QVboS6JzbH6yajjE0FSyaZsezaecVks2qIXtWY0OVxGn4U2fpc3ruX+MPnXmBNHqUlOlm
/gvi1cdDqYjCmKkRKB7cF/rftB3uhzrNHxozFuCBHWUmbWGUHqrNr8srcu4jeRGQ4DFQ0sTO83jk
PlJFGHeTArsDOaMwmr4Jozf2aaxc84I/6fLPu5Nndm4NqODP5cWdZvvNhEa3UL3JLh8KmgA7Jcia
HzwN+XOqpeaKGpGAAJ8q35ShUD8bIh33mhVdaYKeCTG450h1ZewSuVwXXzyEUYR1dKd6gVoj3jTp
D3lvo+xLpWQ9xTaQo0B5vjzJ79fn4rqjq86TgXKawVM4/6Z/0rbS6qRk8A3NQwuynskWYXqHiTSt
QhqXaYKib3KDViZkN7tIOhW5k9qwECBI84jOzZh4eWX8obNYh2uVfsrGGWXnzXQk84dEoCltQytA
ScqOSoBQrZXkf+K4H3oUr0SZuGgMYbxQS4idbmxLwvDFrhz1i9Jm48NoDP0Oz27JvNcNEd5Y1SyN
wjavEBrIsls/6U2asUgKN/QnjFKso8LHI6mU+u4WXlJHp2oSI0Q0OUyz9agEU7kyFKka3SFUTMRO
6ZrdK9aoAGEgUSrAQEsIsZtGKwY3Hf1Z74+tsjMsEycUKc9/KjSwkcQl3HoUqglITa5K1KSpGRZu
1djFmyb1srpGs9rGqyksu7dyijKEpbT4l2/URXlo2sCYq3340a+yoJyVmJwCgRHfD64hy89tasBC
aIzNlRM4pYsrd6IHhQOA0DyQOY/WVCp3GPlMn3FQbP/oo9zfNLAX1xbtvq+57EsDSPhSPCj41+8v
77EzTwyJEAgznm8Fes/idPWz+a7q9xol1jw40EKEgmjZwe7Do8xHWEX4j1xcVRcPWW4J1Y8lX/PS
KrK3vmomG9jV3z84iEqlRgEMJOPmbVK7PT4tg6kiXtI0phc1fbWpdNNZT1i2XnmTT24+RrEQnp45
dCqUlEWnt1VCfZB9xfIGhLlXeHeoD3OSs68s/drVd3K908fi5M/EZMJuIsjjD+r7REfqJJG8woo1
RHfLT4k8Nqs0yaUb3CmateyEw9rWi2vIqjMDz4BAEgyuXripi4jViKdJKdBK90y60U9WXfZuWmXt
JpqyX7aMgkGcTM0a4aVru/FvGeDoygP5ThJMrijjPcp9e/zNFcBTxKGj5MkWFkkqVZ1wK7DUuW+F
FE1r+l8SvWGl7u5pA8Z7QxjlpowmcMcZTFM9kClcmPjdPOqoC/3Mith6jdA8fezkBGdAxxdF8UJh
JULnKBlzf6sEvSm2hD/FBjOkzCd5DCuB0p6KsoMQQ3FTmaparawSwM2a69V6TBSraVdOaxaVi4IU
Xlw1Zmb7eiqDEq2OafAcwwkiVCTT6MmUnO4pzTiA7ojrkadUmfOAsE76PS4UvFtt4SCIkuKQ4yWS
mbzF4ah0SJP1/W+zntoJNRyh/lYsf0Bwpa+yVdM7mCDrurjnFo2VnVCq8a0x+kBD2FvLMI8Xxqwm
GIsB+WRD+5XVgfyngPtLVhoLlE9mMKmzQbUfwnNohOphNKLEWEM1Fb+TLD1I3Exc/4EPlUdr2Ax7
KUl6VNAd/bkxJkSYgyg191U/mQhZ49sybVoHmzgrA5+wEqExhuu60dpfXTgYtRv1HQpynap1W+TR
crGhZh7tFSlVA8QtW4opdkXL3sqppPsFIi1YJ31rtTR5y3Q1w2u5Kxzp/aviG6p7ukehMH7T7Uog
/uKHBrJPXSi+NLrAPcwh3vLsdoq3ulMGhwqLpq/I4WtgP8tWewgNaC84LaWoPQ9JLoIrl8NJkDDv
XqoQdI1YY+oCx7u3xyjFIjSInmQRBuh6yNJGiUSxbvWy2YgSaaoS360rAedpdZcOCO67c5SEK6Wz
ZPTKUqXnZmsneLjTiDP6qnyFNji6lSSVe3Xs452Nt8QO8whjdtdS9xrN3AkHoFtLmNFHU1DI0KQs
FGLo4EIDn+/Pf2KW2GR5ncTPnvgd4QZLOW0dD72+EjiCwOrynStPy2mrnFjaoE9JE4Ix4T4cD9im
KVLvqPo/KXHSrjRLmnZxAtk8KTLxOHX2eCsnaEOLMlN2EfYdnxTEl79+9OmhXqGT2rMOPOnO4umR
beS37TxWn6zAx9YRK5pbU83GKws93/fHd6M5y1oQLczsbboTx1+qtiibm02oY02W7CR9wLsiVJV1
WsAGDdXwwZ6qASk8p9v0I34Slz/x9N1jcJ47SqpwXnCoPR6cC021wKrpnqHXwb2l4w6Y5qg1+QgL
XB7p9PUxKUMSLACjel/U45GMEPsiuU74TAFPJKQbMuZjvEMbH+Jvh7dEpbYa97TpfJAvPqt7EHZQ
EaKpCHl78ezlYwi6NBK6V6tO7ZqSJb4HQ6Vvnd4ZbxKz79eI4RQbXEOka5t43iDLpZ3FLChCcYHg
enP8zULF5SerMsPzs/F1TBrzxWrNGFCpEd4os0xXUY0H7pxwbeqF8zAo8cEx010jhT8+PvkUN0js
uL6sk46eWZpm6rSG4SFE0j4aE/n0quxqdS+n0lcmHxYqpJKMCCCZPl8e+tz2pqw5cxIp7wCxOZ4D
3sy4zCLNABo4TS526tldZA3BIRvT/rGo7du4TKEcx9ysAVnK5cHPXCOUU2HK0Iuj6w548Hh0Lcwx
aBqIHruoQCMkj8p9F6BJjkGl/c1CwH4V6gIjSn5W9QRgJ91gdlg/Xv4VJ/U0duC/P2KxDRzfanFR
D02aJJ3sDo4ebHH/9BEVRHECrn20uTze+9NwvO8smboSS43lL3ntIsQcYBL02GiZXi1nEpCzOE2+
aGacfTd4KD4ZJZBVt5HtNHCbstG+EE8ouCU0CSr4kTrOIvKhj3NogGhyum17gc6hCV71CwEFcDmM
CMxmVYFgLXGQEsme8NUAREFGBFcCB7AvOBGoEsyxpN2nitILvBJ66edQE/Nc/tIzjyRRNF1j2I4M
DVDzeH2rYiAUq23TGwfa4xiQSgdH1M5DnPntFrwwrKYRiykAC2jPJ+YtTKR2VWK/sBVYn13rSp4u
NL+GyH6u08ow6he7TagFvuVFZXoA5eqnPHd+c8D7vRVm9m2PfdDq8tefZHkqw7GzqeDzNJO/HH98
BEawiozB9BQl0u6MAi+aMOrCw+VRFmp2IJMYhvRo1tygqwtz/XgYY8Znc3lZnl5Jxg/A8GT2Y/ik
RKrzqBbIjQZSI33RRkm8dBhh3OO8ddvEjvQLuhghtZoFxiZQsRxZy2rmew6WxGs51ZLIzZVuvIJd
+L/snddy3MiWrl9lR9+jB95EzD4XAMrRoyhH3SAoiYL3Hk9/PrB7plUoDutork/EdtpsMYFE5sqV
a/1m2UvrpS+D4FgosASdddZkpGJUduakPwxGMAOGDNBlBKxog6S7pC99fqJRkadYhgzJglVZ77JE
Lwc9KhXjIRmwGgosS9oNxmRdB6Ov2JKfQN4vBsute1O8sMHPE1JDIx1dcjII0mcF8xyDKnyrw8CT
pnncT70QHLo0aA5dEw5OIMbZhsZ3/vuxlCIy+R+9ZYI5IJnTddDoeFEaox56QxN6MoqpG0w5qiuu
faUbVbJqj/Mw2wnJoIfq7ZOCtsOF9z7/uMsTIO7HMU7FDsmukyxUVAZVnuHeekrayAcaSh0GiQAF
dczz9u+v+vOtzFDk3iBTCC00Q06HSsTMCKbUDL24q5qdMaT1HskoyUlSAS1bTBguzO75J13ANvBg
dE5nDcj56XghuOF0qrmXi0aMykImoH4SH8rRyrHhDdBgCVGLf/8VzzEU3Gioe0L0WYAqsBFPx+xA
NtOaliJPRrj4ccIjtrGrEKvD22ASsID087T8AH8SaG8itzg5BX2Br1wIJhA6UBDEpq3K/TDYiopm
cTvryksWDoHo6lOT3ccKomgXHvmNk41HJpEBPEhQooFy+simhMtcrZSxF06G4OZRyFGaZPIX3HmF
nZgLgVu2prQvpZqnNf3ykCiVAQhfER65UpsbP4mVvW4m5j6SOmMzdQifSH7ZeUaTR1etMk0bGNwP
KDLiIB7FSnNlNGaz13Fsv8ILT3LjHEVIrHt+TwV8CbKk//QRVWIKgJ51kNUtFEkLDJC9jEJBW1OE
6qNI5QqOPZOOmOP7n/6NjUTvBBgwqshkxK8r45frXK2Fs9aaQexpKeqzwK5iV9Ya3ACoL19Igt8e
CuQvKnTL3Xm1yFLK6xiRmZEHgM3EYa+IbwoxzHAYb5oLl9Tz85A5ZPasheClcQqcLo4+qYSgxmvT
U+Yq2MHowNNcRR35/bl7IzKcjLJKrgSsimYtZpRQwbCyE/Fq9S2cUsVK2kKtmd3/xXB0CZYUFpOV
9SYVx6E3zF6MPWPS1MeqK2ennyacMkPBuuqG8FKx7o1ARHldNxSkJKjrrntAYS2aaooJsieD/ttC
LG2xedUxHZHJC7XFn3aKKv1/8ZJLoxlkPC9JieH0yxlTFuDG6sfewpzZI6+OoSjIuk0YRt8LJb50
LTi/k4C1ZsNR0EEGh4VwOlyIF3eotkPixTg824aSX7ej8JhV6k+5VzxrjG8wqr8bq/x3VUDY5fR7
uOPLMMBBJ6zuoiHlEk1KifJ+x7EVBQaCs9nUX5jNNzI2TudF7pKbNmmCvFqibe43fihSsELXBFIH
rKr2cw6ZRrSHhNhlz6mgHTCbwnO31SmDdlA78QHskRqKZNTKgVGp4gseeA/hPA+FY/hzo23MIZ63
yJLPnY0GRHKp4PXGvoLowa6FE78oea5C+4iN4+wL1IiNIVua/W21i/Qk2iVzrDsTrM0L+/iNwESW
uLDwaXViHLSKFlAG08n0Y+prdf8UURg/xE3/AjfmkvLTG2EJ2Dnc9AVQxJDLi/8SbKvRt7KyNzIv
CCJ400WsOq1sjBc++hv71lw6xosIC3UcbZVA6NkkqUWnZh7aP/TbREF3B/hrTqFbySZHysmtkS7d
vB+czkEGCwYG4ARXhEWrbj2J2ViTfXZB7g1SbTqgK7OtlWnVtQnKYFeHxeBlowrgvkCvLU4t7blE
/92lFKBBqaLI20fCsMWlL7+rO7O6U+eLlcQ3PrNJlry0wijfwh08nf2hM7Mg0Kfci9MuuTbFmUK7
iEtoOZrthU/wxofmK1MppGNFxXIN7GhbZJ0MqPmeHFejU+cCQs8pgtrvz/kZnZYgAs8SGAIHwmvO
cPpGojFI6C8lhQehSQU1rmhXfq1lX+aqf93Q9FNovN7McdDvSH+KbZnI1S2apNQ+NK3alnMLxUco
X+qyiLYgqPJN7afjFvOr6KD36ZMcazC95XL+HkCzc1IBDtr77/DWTAFUoEWKAB2JyOoqIQyLLmRv
FmTXokQAbnR0MMJLRJNXSNnpZZD0HWNxuFakt0DCTmcqgAII0s8qvbxVE5Zj3Ec7JPURfMNuXUnd
Timjb2ECVdit5Fb5NE9BadiDqvrP9Cckrx/l8aMvB+VjPuv6Nz+fmmZrGXXsFZrsf4dSh9GzTgpd
QwhoJYwwTT+7sMXemqqlFL7UoF/FEk/fYbYqpYqKpPQUtUhxP2jxFp2bzHp6/4ucE2RYVbQHFxVl
WJJcRk7HCSy9HEdMFjzF91FXGDDzpqeSDLTEGsr8zUbtpE1cIck9a43TjcOhGcTbYv49hfrXRJh6
NN1RWi0UTcVlPn6JlgpSA3zQPPZ0DJwcJOfGQ6wpvaPEVrOz5uHnlBvbzm/rj8qYpxfgIG/MAjkq
t3oTgKKOEPEqM5ASfLSh5OVerfQGHFJp/KSEGDBALNJ3Mf53iV0qWKRoYhHeDmiRbkq9N3eQVmNH
D2ttk6tKcUGl843jnPC18AYhTYELslYnI3y5AL0hCpSGMgbPdZPgxagA5XqaMLvNbKGSCwxVsLRH
v06NruOqVvaqApvO7gJJ9DcR/9S31JC4HI1RDMekrcafuKdAYI1zX6Tbh2fPpbbGa852uvksLusg
axAdk7lFrzZf7GdjCruUi2Gj1kelCvWP1CgoJQa0IxCPQm6ycLl6WD5ueUZ14IuUOzSpI8EZIqTw
nUrzu2Rb5Z36rfBF6bbl5bZyPtbss1HoF//tLoYM6Au4pTXEwqXO18ng9yc5eegFFYqOUQrNE4bB
/AyeoDmg2NrjU4kpyb05RZPplko1lBsJXnTitlY83WKbHWgu1doRgk9gwh9orBw7d78U9K1SgdHd
DGYTBU5XK2npzmJlUHYDsnQQgi4Ur4Q5bHYUSuQMV1gz93SpVgEN13ONcU2AgiKwAsHlAui0sXGH
qtH8UA4gNWZt1r9jUqtXtq8K9YeulbvEkcVweBZrQ00cIKD4yJRNkn/3/b54atNZx8VEMvN9a6LG
gtmAj7PFSM8Yh3ABj1t7HkcBq6Eh0TuqsUVZOxLxHcle3wB8UmW55rWJVslUeoPpRwIJqXImq6GN
GiOjhOV6ig6l3TWN+XNSSzqz78cc6yy2LVttAblRudWpY60WtiKoWgRRZvb0KgFHRDxAMrIqShEz
Q4x5YSDPBrlfN1v5TrDSQfwYg3bd9nI+Ry5wEQmvbWEeS7spauVFHkf/g9bj8EqHJQ6cGqcUdgeK
iJiwoNz7texnv3Wg0g3X8O5FCK98gmPUcZ/bdIEqP0VmG2b2NNcwxVWlxv5vksZreWxnWLlhXTF0
KiuLZZ34HOXy/KkQUzbOYlysuH4qpg8SClu0ltopSTcweFPfKTCJKjfJWGbfMC3qZbeQzVZ2qWQZ
WEpY0wBPIzW51eENrDyJbTId1AovdWzaKrPfWVKhDHatqlQrxrTFDhxMVrA1GvyknULpLW1rdmUv
2QK0iRbi+uKDZmA5vcGkPXPhrVqpo1RSjpevFv7wy6CIQE0GYepkqaSHVxD8BHL/WAl/inMbfEbf
M36UsCI2r6taR0CwXOgKqrI4GNKlsTZDNgNSG9JkguOmZPN1Amk633BAqk+o2voEyy4Inv0qgIQ/
yDBo68EIFycpMOaOIFT+bZhkSXEXtIk8XOGHLvY7cwJ8tp3ronh8f42dFWlp/y2oE6LHAvERV5lG
GPlxGnVt4w2xmTpaWWI3K9deIwa13WvolKIn+a0ZFetCHXqJbifRj6o5DDOa17RfFrno02NsisnB
4nmqvTJJFafoEFQuAhkVRl+tdm1/kXL2xnsu1PWlIi3Ca1sDmJo4x3hb9Rkv9a+7lCJVhzE1iN/s
GlPeHWsLw0lZ+e0LLVko70imSUEOfNZqemU9kMxZ7hsvXGjRi0z8JtWR5X//I57l8HQ4jAWPCmiJ
Csg6j2vmjO0pZr0nVYY3duFzinrXzYCt/IXV8sZApD6LXAq4adbN8vNfkg+/RRUnkLvOK5DFdrm0
QNSku7FNqvpSGv/GUKDdEV8mAGL8t25UDBLQBfLH0cuRHXaICfMGfqV5DZEtufBW511Q6te/jrW6
6sZKAWipG0dvSBA2ait6gsGMmpiSyOhecBDucLQwPmkaJ3IZxrVND6DYvP8Nz2M93hwIS7JIqYCg
eHQ6tUaSASIxjdGTEdxz9Ua3rvJpviTWdQ7B5FW5xy6pMkuFgsLpMHodJ5VWC6M3ylKxEzK9v65x
zdrU6jBdg4QwnSoY4qOZgiNKF0ligGmdK1Sa+bvlBR7kVVmbEhO3j/WDjFOMOm7VDtzH1doeh0rb
gPIo3ATLYff9qT3T7aRtwDmK+hp7cXn91dyiAANyJ61Hr9GUXZIGXwfTjJ6qqrLNxSm+C91ECXbT
WB2AOlwDqv7Qsvrs0lCEW6OeRJjE+v79Z3pjefMBADrSCqXssb5ORJ0SmXNnjR4inekO3cjhPh5A
ONYypaTfDw+LhBXXYQugFpXf029uVWk/qVQ9vFprQaYlsfkYDwa6kQqyUe+/1nkDglKRThcUNwxI
aYBZTsfSwUAJYaBK3gCCl2ufaOTiViXlyu3esuD5RUNcCg5Wm2S62SJo+FEUJOEmakbUcWOmTLZn
QyseKs7LwZ46X70OSKPjRUcVakPrZ8oGBKD+bYYkep9GnLlOPQ4/x7lIvnPYdPgYDsJ8gPvLiWyM
4NJuZx+7xt9fv6hEUHFG6W9RG12FQnBIvRJM+uRpSqFAFcH8KqSQdaSdUF24db21Vugs/wWzom65
2rNC3/XClAiTZ0395OZJnzphhvFUMIUXFV2XCuvpuUwVDjLV0jqlWmasvh8KcIU864yltZHhFG1V
QujXETvP0TJXhPAWdozgJrDq93yPm0G2igsTu4ywegK81IlQLCGEYNZnTGoJ2kjOPXlNCuQfxS+R
1CxA5lSY+Z/IxD+lYpHbpJfZpXP0PCkBEQJbXEPSb1HuXuXbdOxmLezS2dO4zmAamqFPpQ8VlyLM
x6ZR+v19Sb8YtjPkdHC/a4U5zH/r3jAm0bNg9hiRXH1UMqU9jAM09Pe35Rthn27twnMi6eLWqazy
kA5j27lMU82bAYN89C1QCbGFW6pTVdC67B793kMhgKTA2jpFoNSarVF2gzIBklQ1xqf3H+f8rFsQ
8RR9+b6UA9dUxxwN27qQFojwaD2Bp1OR0jWrCxH2/GPCEAJYRoVrKdisV3IuW1FVyZXm1WqYbIe+
5pVlNT5ILS6LSd9KF8oQb7yUSUlEW7IwVAPXcAcK8KhvBLXqiUj52ENO6asurHb7/tS98VacliDV
LE7xpft+Gl+7sqmpkDe6l9dafpXAg9l3gRLuuD0sSAdR/F1sFuFgKVyDh18+1FpY22+qdJ7USfdo
pUhORja76cSBwnSQWvu2wgnw/fc73/3wfgBn0Z1B8pL/Pn2/LA+Qg5BCw5MscEk+hHSoMK1wCCrK
bNJcN86cm8ZuFsIf7w/8+n1O4w6n8SsYEaFZlRh4OrIetiiI1Mws7ljDT1UllQ6EtN5onfCRKW6O
JU1/N2pMAPdiCh+nxKCUvq66QR9hupNCLXWsWPnWkBxidhjmnomK8dZvDdWODC2/sLxfwVLr5wX2
jMQFEYvO+OoAahLsvcZOMbwqFfKNDlPIMbomfvILxNrEAclIyx8il0vWdFM0ecmdOIg2UlsKbmPo
pR1CwHeSAZjR+xN5vg8AhADQWOoVtHTWyBC/Zzq0YAyOeBTUzhS0shOjUnnplDg/qGCfE5DQX2EM
fF5OPxcAM/yI6V4fBeqRnlVVAvfvsQMPIpXt8FyMvuoZFUUDZ6abYm7jAEUhJ4okqUDwrx7w4k2M
4j7ltIOEhQP3N2yoOvnKxChpn8eBtQvjGDCc6cPLtscywr54CppqdifNar2p0nAU03Ou17aoxTXO
sJqWfUJcfL7W9bzOUOMLLYgQYNABLIvqvDHCONnHltVnT8CgZlQuugpL4NTQ0w2lmuKz1UHj7+sw
OXI6Zz+MIFLbPWJU+ceqVq14k5eRfPRnw9hymcmexaoIa9Q6/DFzdV7mBYCBONtEoflJVhIsu5p2
QmZCGWqcbcuu9jeDVEkHECzxj6iUYpGDLU0Cx8zUukK4Ti+vm66Of1akpOiay8H8uSpk/T6uuixB
ST5R7jIZucGdYeB7gxL42Ad213eQ02q/DNNdOuS9k4apzrqqKK8C/BrbjYzR+I0QgNoGjq7i+NvE
eiJdWA9LDnS6GxZd/kWNB9QXZTPldDm0E+qoRtpGx7hFhN7SB9lVMqP90qgCai5K317VhqBsioom
14yK3IUU7TxsMfxrtY6+Fp3MVeYQzbjSqD5mQHmifMnGEN5KmOiOMUQ6pVeje6Bdgutuj6jp+7tt
+cUn7426KjkSyHGuMMgvr95bj/Cp6UANHGnm1LdjYfRuHerSVUwxbKv5cXBLzi9c2OLn6YRGZs7p
zdYDk8Bt9XS2hZR9yX6Sj22XFTe+Ri11yITRzei5HyrytmutSPxtiQ0ZTQIcrc0kyW/g61YXjqfX
xGX1/uAiUJoF6Ilqwrr00dayNPAs6nEOddB1Y2dqwiaWteF+NCfpTopDqr1+IZaKratBB3Kp156U
BjME2KNVj4w+TqPXPbejYdvnuXpXWwN6Tnk2i4NbkighNVniq+H0lp9vhzhoQAYj2GMjt9cFG9Cl
auyqhWodEm42pKUzmvuuJOUlImXUxLFXxgKdalNUIVgYGC0n2Psr4Cwj4CMQCvkPnMJQzlndDvQ2
roeaPOdoUacFgmZlDqzJeVvWQ77BCCRy3x/vbKkvFbTXOhrtVfAay/P8UgMKEN/GJzJWjo1eJ7dY
HCnwkH0z/ViJxYekFuWnqhi0J7wQmwtMhbOTZRkZycGlT80JvW4+1YrQNLIwKcehHhczYiF1AN1c
Or/eWNx0tyiRLKnpUnlfTWhmZeMgl5VyjKaguIqsFMtMDZPuLEkNjrI5QABQju8kPu5XbUq+mK0a
HZCqvqT0dnbt43XBKUDwAIOj0KA9nei0VLs4CjrlCIFi+iAOebG3Spp8YSsEn97/pm/N7K9DrbIu
crtMVYmcx8ykODmWQuaQIQ2b90c5i9GAioDcAAXG14FK5fIUv6ycyJBEJJc6/RhOirRNxCg7AIFX
cOic8n1XltJVICs4bYndfDslknQhVJ6X+QA0UesGfwD4n/lcpQyROnDs6756LNXR3MRmtovCOLXV
troGmfvU5+JdM/eHQq3veyO6NPoyh6eRCuQOqTuXak2nrb6a434wBLHNQ+04z+N82yWS4iGrG972
STu7dQRYFN5t/ZIoYvYVx/aPeREtSrZ1fClxXI6E1YOQ5y6sMT4DRf/VkdFYnTEbdSYcxZqLhC0Z
A51sVFra+5qfPegZJrF2lY+l4pho3f0cgm7fEmThlQ7N5MxtGUkYTlvxt/eXx9nGU5fKJFQvjhUZ
3Nn6+zRJAJocaJgnd1OwG0XtxgwmZW+ohVJgoJNNV2j5Ng9aAnamijOBekSSPzeBEl3aDuutt5hc
L9UyjhWVLHMNEJOMOgp1qs1eXspV6DaTUCYbOSSJt5IqyR1YM/QqNARR5hurFECVl1mFklugWu0X
k7/ruyP67BPotU5S3Fkx06UBNqjRpp6RaLJFtdEJmxQu0RfN5/zGN9LBsOsiEfZ1qmrfK1gFN3QW
hhpmaNQ8mZylnQ0hphxsRMv7b2o3q58tsYxuqkKkt6BwcbKcIof/52T1UjuLg2T8ZCpTC1A5zq7x
D9RQ2Ypz2SZ7K2W35iojoGVSzqPTzmkeU2eh3WtLYxZdsqc6A0ItFypSBjibQFzP5YDEoM2loayS
x0BNavkwzmBu7DYMkHqMerORbeJ98tIncvrBF+SGyt2ctI9y2yl78u/0WyTFKjBrisWUDWMrCB0U
ealiSNjv/LywDpc48OsG4VlxGgFJAOMdvNL6apHOWtFkMc8KTRdly8RMW6fvK2mXKWK3U+WwOIRS
ke3kuE4ep0XBEvBF70pDkjjUPy9Jq0jrDYuZC10XoCcLxYTzb5VtIbUbTXUlyI8CbiKopu8pTm8k
/WtoUtJo9O0i6lLoz5kU32kzM1f0e3VMfjPB5iHgVOC4ilwO5JFX1Y5fgjd6K1qn+bL4mBad7uj4
cDriPOm7nsz7KmvEyi7LcPg6IBKNlOeFnOMMqUSCS/3TWohynMpE0NOjo+1azTf0zHic5YcovW2k
+4KurKl0LoKV7mKspqLRG8dHvbVwcvsywVxT1NIJtNuMjLQ2N2ou2Zb8Oc7jnZjVF062s6Pl9fkA
S/79fGtLtNEcRiGRUuMRaOwu25iHfmPa4ya0vffX5voIXcZBroJGBquTet5qHtShHDEQYh4SW3bQ
RnF6e3DZQhfm+ywUr8dZJXmR4pf9oPM+oiPZjRO6yEK6m9gGG/LXuvqPE3mrv6zivxclsisBRn6v
zvH//cf/cxt9J8sufrb/ufy1f/7/xV/+nz/dly/5Y1u/vLS3z+X6nzz5i/z+v8d3n9vnkz9s8jZq
J697qafjS8Oh9l8m9ss/+f/6w3+9vP6WD1P58u8/vhewWZbfFkRF/sffPzr8+PcfS5/lP3799X//
7O4546/dFXUbvtT5v26f6+g5f/7XoUmf8x/N+je8PDftv/+gSfQnSQtkJvCksDsWE6nh5a+fqH/y
f4FnXsCblIH4VPnyu//9hyz+CTWH3jOdL8r5tKL/+BeyUMuPJPXPV84+lJrlIoceyx//9aQPf4XC
v75R8FL8/ed/5V32ABajbf79x+oSyu/nJkBLmN7EwghfN7MkjmHqLdqImEOtuPRzvhpJpTpxLiLN
nOezE9bNpZL2KmVlTGguy9UTPgjgmHVTq2xMI1c4Ux7mvuu3kZjPblhl2eGXb/LGm6039jIMBXPa
w0ujzuLfp4FHKuN0yGSpf6ilML8J42w/h/HoprMqu7Ew9nbYyMEtZbTDmJuPOm3TS3nj2eQCWaCO
Ta8UJOhy4T59ggK96WkGKfFgImK7V8vE2g5oE1ID6ilANRpiSBkSP34YRA7ef/IB3QpKXIWV7hOp
1pBEqqfrLlSSW6mVguugL4NvChInF2bq1Yful1MTDMlybMrc8DkpdBhwp88pohUcA/7NURXMw62e
40qlQZXf4TCn7Wd57pE+nRvUSJTqLhLG0BXn8kkKMS7N1PlHS9z4ngMyvYvFurrKANzehn5s7VPZ
6Lakn8quDMx4y/lY7lWxexj0afgiKQ1iIhocnbCRemi0Yv5Vj8fH310ELG2m/zU7JRlc+4bi7iBM
vaKmD5qVqFcVUBKcC7XoRhwoB2AlKjqdWg93Kmf/JswncZtzabwQkpdD/nR6QWlDpiQdgbBA2fd0
eouGBgMOHcnDkLfyNa2cz4jw5Btl0LvtZNxbcyA5il6Hl5bfqs6KDjRleBRnRHCvlJrWvZpWtBrU
krMAwugUOrMpfU4BPznhwnP148baR234aPiLdwiUJReygHAh81g7OvIIiwogMQY2Kbr8a/eJXLKK
PNZzJKNg4O2wl1HdqpqNY5BHAPzInHfS9KgGMRJYEy1j3EGaqEbkppNnt4iq4hqUd7hFp3vyEnys
0DvYybmQu2krfUFRyGlVuzZm6/f6QctT0wjn8oBLKjettYxZ0qolSQEc4BoXI9iDQ79pp8q/lHms
rpVLqwSNa+aHtgK+cGsGvzwWRVAY5nwfxdlhDDphN2IGd2VmDSbwGlSVth6flVL9FnUGYUuf7Kwz
Def9HbLOz5anYGhAvnwfLm5nHocJDod9Mcv3ueKLd1rZ34jzmD71rWU+tH4JwqNSEulGzmJVx0yj
/wbQXg/drjRMFk6VFE+adhs2FmSaNhGtbmNq3BJyrW5s34jVfh+21XKWqPXXuQPL+P7jr5mey+Mv
zgcW7F0OMgBip5srKGjo1Ykl3oeZdlOjTP+EO/ewicnJJ6dGiDqw+86Kb+OqKW6p9BoI6Yy9fzB6
JB229Be5v0yh9FVDVumWIpbf2r0yBTTLEey88KzLs5wEAnpU2qLWQeuDZHwNZpGtMcmw4GjvlTir
jjKgpN1Q+UYDY1DaCkKAYnmfG9f5VI4fs6JkAjOpmJZbFqG2invUBlQEIu0yi9t7dO4q7Nxzq///
aR1542taR2T+n9M68KrJm6kcf+uvVE5AS+bPV2M0GRYmnat/cjmBGPfnwnPG44SlRQ/rn2ROMP+E
/LVwRBeuDiy55cP/nc0JsvQndcqFqcUdUSFBlH8nnTu9ZIC4W/I5sg2a9Bw0rLbT3WCAv+j02qfC
K8ijHSVB7ahhYexazfZr+POs/gmGkDTPFw7a05zudWA4eYsF+AL8k9ZthWwC4t/QQj8quV+4hRFa
YIHmS5nK6UnKKGTKi9wMKR21VXbR6ethoxJ3eFeJHpJrt4JRvWD9FmImM14lw48A/7ErCpUXwvTp
pj0fc5VGFmBZyjEWRa/BvCTDPnInNdm0LcXgwSwv3UZPM8a/BsMc9FWVgjLaGoNVCJlP4GWwMB9E
10o6dVMBR3ZxA5ofM1rD219W+FtJ8ukZ9Dog8heoDuCahC34OkmmA6jU9Lllrw6So+yrzU3tg6VL
kkMgDB9qdRIOkdxdVere7+60dr5EOV4B/F4fYGk6A1jiVsyxu0z/L8WJAmuS2moL2WMo5aZT5bvI
KspdJQzGfgBcbJd6YzliX8hIK+XtYwJGvkPip8zjz1GUH4RDiwTfhXbF2TeHO46RPeorgKspKK0S
94BTUirTyHiY1S6wowY8eJtiSWuUxrw3x+rSGjufhYWsTnGEZANANTn46SzUPahRs5r1hxxVIWcy
o8daEq6lrITTFiM7KrTy/CHNxxGJAsFBSpj+5BA5QolfjMxZ64pZ8Rh0xqXs4Cye8FyU/BQLc3rA
JNrquUR5THDhnY2HQqw2faod1Nb/miEcsSHxRKFbF2/gGMT7KZXqC0S6N+cEOA5dWYAsABJXm71O
A6NBXch4MILmJjPin2DolI94j2952vGzYXX3YWvnu1mr1Q2dmOBgSf2uMKg4K/DIb6zRly9k8m+t
C8BlhH5C3Ru2pjLxNahkPlNZJw84DSE2FHQviaA+5Qu65P3NuZ58qJCsBtjq+HRxRTOWYPHL1hgi
31e5PWlH0+qerUo+1KWwBV//YRzlr+HcfhyjHkno+WJiug7mgAi5M3OModGHldYaOTREYQk1YpYA
MzxGoE0TM3DVTLGDq0C764Wbqt30HVZhmZv6lO6iyFX6p/fffcUMY3aXZ0AHBREPjlWW3unLA8dS
1HmQpWMPkOPWUJxQ+abK206/A5rCWvhp6Nsx2uuCE+QYQzrhwZ/t+JKD79kiXD/GKjzRD0ejhEP8
GPzU1W39Xer2EmqRvSMYV/jK+Z0dYzbzTOPYkK5U4cJ6W2W357OwWgJtEWS+ODH8kOKBuQ/kfR8h
Emvnxv0g7IOPqmSHNXSgj2nuRl/y9AHDu/BSin16jzx/iFUQ6OIs52YnSsdOzxyteuqhCiLtZ/fj
91z0ShZIbU1OM6mXribr0/B18qHQcugDxqF+fboGepGS5BSl8lHNNknoqKIz+xD/HH3c9fPRDyba
MDi9sUCHW+RD7Xr4Ohd3uXoFImBIPxhBAtdp3yuPYedmJVYqhwx6gH4ry/v3V+trXvVPZv/3FLFf
AL1SSyFqnT5pqgkdDSBFOib1drR2c2/f6yjdjtBj3Lalru+OpevDVn8kia++9z+bAwRLLnzkZem2
zHdVd1fhjmXRoKZcK261T4sKZ+h0hg14z+r28nzpbr4++pfZXSrSSx+RULVOpsoQRi/wGvmY5Lsh
2U/PtXyDHI+QPxnqJsX2JLCNfaTy8JsqBubkzoE3Dx9HYdPnLiWeC9Hu1W18PYe/Ps/qa49SEeaF
0PE8kxNnwM8c487sb4NkM0dbHY4YLZPktgkOSuOG4zarPiJ4gzambXb3wdeMQJR6mXitiXsR8LFG
l/pzBL+s2MjVlWFs+lq9rtRdGe106gdfEtNL/b1e2+IxuyRssmyI995kFbsssW07oWVmkZnHn9Uy
tmm2883nbvqkKA/vL71VvZ+lpxIgwREu2sdUK9YlFhVJXMvKVelotQ4IyG22L3b+3rq1vhpXlzA7
ryWJkzdbDbZ6MzjLqhGCOT12QGwU/oWgzyZCOj0zNkZxpWW2BbQ13KnJdQ+x2XdQUEA86xgN+2K6
UuL7vrtrpY0Iz/UGtdWssDUPX+tkMw52YzpDimq0LT1Gj0nvVIXdfFG3hWQn+m2M4m5ZCLYyfGiU
/dzfhvEmVt1sulECl78cfdcx/BWOcn4BHnZ+Ary+sgVjikou6cgqDSHbxBYvn6TjtAMwL1ZOpm2l
78qXAXiYjD32jvp4b7hReFPBZK0u7NJXDc+zGecQ5ik4E0mQTyOLMKTgB/GqOFoBLG0b70xrdpcI
rOW2z6GzmeK7XNsVlDzwedpDfhx/UKgZTLeV7Ly4HSgS+NuBtrAcfxJKBKBt36ew4OUY/LHXUhy0
UN+11Ud5HyX0KDf1S1W6cvbFKo6B4EjFNoS3a36YpWux3GMAXrj5cCnSn8WiZZLJqLgBL4qSazx9
UzaWMQdMchrumtlJRld+Fomen/TADkunk26rYCuPVzl613cdMlI6Yv3O2GwB8orNjjLg+7vqtSd6
Pu3/PNDq4PXbXsqacZSOJiZvyGbLn2L1Zkjc8F4AQZ3eVu19H933+lUXX0v6FS2MTrDlR6224YNK
4Ceh2RI/A7fxsaLl6uKOfBQY4vdYx4WF031rPhnfS3c6hp72rPu28cjq8ufDVh/cKbWhvddHlOe/
QKpRPkmJHei2+pOjxdTs4VN2Rw5g3VsP8QzXGYS8IwsO1tFcksor4cf7c6GeHcPLx6F+uzj80nA6
K1uJOl0qYZCOwqN1r32Pf1iKo33L5OtWPYjSVhe2HeH6pr7SXmpArIAR7nn37JlE3PoCmLl4FiQ3
u2uPSAJ9yj5UB+1nfceSE5Fa+4Lbc8uh8x385Y1/TQFY8Jqb5nDJommFYvg7TMIpkMlreRtxSbZ/
SaYhkRXtaPESTG7dU+Nz4Dhld0Lp1vWu1OxFLU23jZcWO1CwgLv80k5+RZ6sl9RyyQNDhdAfZcDT
JxgaC84e1ibH8AeAjeZjKDhIAHWupe78waYqkw7b1NoSNFGPEb/gjnHdfMiPfNDukJUuDsEpnfH+
tv04hP+Xu/PakdtY1/YVcYE5nDJ0mKjRSN2STghF5px59f/Dsdf2NHv+IbwPN2AYFmCouooVvvAG
25xd41+K+v61RsBnlnYVCRdZ1OUvtDKjLnWTNQK5MiHwYo+feP+1Jy/GsPlD+9naCm+pe10+lOys
1wOuLrc6zTpBX3ZWji+mb+u/89ItRXuq3Xqy53ukDXKiuk25x61hV3shB4VkZste8D/PP1uEVB+6
3+Yn6Sn+3n+3TulG/HyVxl1Oct2CEkA+/TVacPI1eOWO+V3+pYUYoDqoPL5/Vt/eZP98wjUJI5hb
HQw/qds0O+J4VDqoZo8F6oc4H9tj8SU0MntUU5t4qkjpve5UwSnNXcQL7H/qjAMGi9Z8KP0HEU1+
rT6p+b3KduvJvLRHv3ouNtEpbwYwrzbBGrMTxni7KBFXbWW4SuhOwOcORe0OkY0PYvST9lS+6VW8
xClXZ/HVMq0e9RzzO7wAGNPnO0g22oiCtcubZ2JMAbLcZ8Fw849xYDN1JK7L/ftf6e0pQ+PFv4S6
7xVITQjw++7mDErAH/F7MN34Xy3Jy3+Ut5JqC+1jlG3E1ivGyd8n+58B151oOejzxioq+aNuebLp
jomjWbts+gSyZtIqG4MJO2r3uXxrEGclor6Ti42z/tYjQinpv1Ne09j62mrAyjLl/lOd26RFWC8Q
p0/Jp/fX9ir2XsIHJgzceKlorjXRw6AeUPLzxedhJGesbSBOU7XrMx8dcNA2m+JCW+Mtkc2rdwVo
Xw7kkPGSyUvNQ5d5bb9PK3fSnVl08ApqM1eunlLDTUieP/dPDYrTXpRsfOGtn7Fcea9+xkCL0R96
foYp3cAExyI1a26k4GuU447072+Z1SKvjg9yqrPph4wm0MOPnGp0i2YX9rao2UFqW6rX64/ZPUI3
vukF41H8CpNGCe51hW6Em/g2/wTibopcoYCm6VQSJU3K+E65JWT8UiS8OOirX6perouWQGoq0dh5
Tjs0UZygvAsVb+73MZXCh7A5BsUtuA9kChqEh+o9Ptf4V8tYl/ys1Ae1JMaGIGEUmauUFBPq+8G8
mauHpKYA5k4CmjQp9+hdOHf00PediLgjD5fujADc9apzOpwuhUMhFY5IoloZz1n/6/39voIYstNf
4mW4qLgMUiq0VqUH9B7jDrc98bnPH7+V1uCokTPqx9pwNeWrkhwtUnucKQGK6htR+wphcz30Ol4w
I0sMRYYOVc+w9vHAIjhd61qh03AUZEf2t4a8ShRWs11FDDm4gb+/Z4rY6hHN+f6mt3ai/ssA4iDe
K5ZnNBvX9cujud5EMlisBYcFqH8duYWCiIUjgjnPVOHa6qiK+wrYikJxZocaidUtSet0wucnsVw5
uomTnRHucQILh52s2n3Lq3nM0j3qPVSBYrScBMc3PBn2CVytj8NX6140j776U/g2fQ3Yi1jjsIph
apMfq7Ldf6zpVPuAHx3r3oxsyoyNRMC6BKpRbocmQGYAxurZRH8luDFrB0+hYsvm+YWjcb0K2CzQ
KwJNskYJpVaMqWoriM+LF1Fnw4YJ7vo/upPPO8N/tFRHzF12ger04Y8OJ7PI5fjU5/FmdCgQmJ+E
j4CbUpMFuCfAU0NPNA9Ks+sQLP4afEruM86lPWpeZLppvw9BPjW70UQi2A46Jxw/W4LXqX864QbQ
jlI4Q7dDvSwybXlPqWhmMc+hTjn+t58fTXI0qsJbUOirSI7Nh4Dn/6zA6pJtLbyPupj93shPbUka
sY+Eg378XmWmLW3ZdspXMcpqtNUlGwrmJOQ6602R5Vj/NPjUZuYNFfEjTI+gdMzQFn6nGBPIdpvv
ZYLmG3JM8qqf9bcYsz0urx/JBmvrzR+1XDUAGUUw1qslWHSIImRLpWfQgkpj94FDXrJxoy138tVG
Wxxy+OsZaF1xwY8yRYl4lJ6N0K5lW7BsUuP2V/ojkO3Yd9rBnWu7KNHpPgTn98deAZb+utJowv3P
2Kv3QhkVK1Qzxo4aWz0ZZ/G3WS5bUDv35wG8Sww/2DZIx79S7WkkJzj71FQOCWsd2OIGDumtR/31
j1k+xqtHPbDEYojQFHhuM2fOnOIp0xyxcREA32o1rdwmrue9ekVya54E1J+l5wZCj5lQzOM0usiL
mdIdal4BupLKThDvpy2v5s2RV49Ikk2hOPlMsq5wS7NxBIKui3RYQ4YCNqd0K9NGtNPYzAK3ttnq
KcmSWFXAdknP+rfuVH9lj+nfZxPdQFs4Cb9DTHorN4UNulXsevPFfv1ZV+mnBkPBNBLWWlM+KpKr
9m5Q7cUHAkjlcfqu/u7GfanwpeeN7bTCef73Iy/tdtBmC0Picj9ZqdEq/SBK9EPgNrqK4gjTrvb3
sKLd6Ztu9nYXfqqLL7kx22r8Mwqep89zeVMrXytJsjPpw5DQgaEXSysQI4hMdnR5shWsmxS5ocPi
vX8Y397+//zc1V0T+qXUt4z8jJdcrTol70xz9KUT7cduS6jlOiVbbtuluAUGDqjm2i6qTYV0KNVS
es5br9IlG7i+I6n0CoAa3IWlYPvRrgxvNkufL/ziq9vu1cCr3VAJhVl2WsEsCdtTmzeQtlGVuKns
4UgjqtC03ax35zONkETetYKjd26SuDn41dkWFa+T3KYDvOqGyXFC049meLtX452i3+nGU68+B9Eu
7o/9cKN19/O497fcFt58Fv+ZwUtj59U1ZeaRJDRZxbZa5J+xYGV/UA2d4q/tCOaaeCdx398Z1yXJ
l68FZsS0+GzwWi53cirNKiKuRGShcUT0AY3au0bqyD9QYE6Pcuc2CAl2+0p0avWAZcNuJAeUFGex
Fq93aX7Ssvs0vafohiulFj1C6zNlpxdcRbbr8lgN9wZZk1Gca/Fr1N03vTenX1L1WOdH2TykGA0m
812ZpYh5V14eUy+XqalIH0MfOaTnjclenQNK46hggQYCpK9AFLic7BRp0NKQu3y2yvuC0E5FurNr
KTOb++xUW0ejfYrLR04rRrZBdjTi3ZzSln3SGrvUbT9x8hLdUdf63VqO8keaUGNzE9ntiNUIwgge
HgTBQ2MlzMnbbtt9mTrVLp28ESsh4zh8kW9FbCJpswGCcdH9fH96L13ciwOwmt7qARA0fHn7hump
o2d1ZIhOUznFd9MRbqxjn+yCyslDD9chqsio1iWzFxi3qkZBaqfWO0pqJXNTHVNzJdnzA8ca/iBD
WstexzIpsOScWHIaYV+WgI29DI71Qc2fa9FWU2doDq1hW6Yjhq72kBmOFDssTW26WuBk805PvmMj
2sr3lNibyO1kl44tChEdUpmVHY24h9jttxEG1TfS11repSUOmL6jmrtaO5db0ovXdZxlrSCT4MGE
qhRl5MutUEuRBNImIDRSvUneiWFiz+2HPCjtFkiQui9Up+k+BNXNvMTe443e/t74Wgxw9bFe/YBV
UFr38tDqFfGfGR/M6nPZPiBjasi3g79xxK9fydVU15FYqaGdbRJsI/PbklpO0xdJf5KhhJV2V9xY
/iGpb43ILQq3KQ7vz3KlKMNLuRp8FXmJmYK2/bInMXimHa2nrsVmGG/EhRRx1/RHLdxpo+f7N1G9
h7wX1Hu9dlAwGXkWt0pn13n26tesLoC5hgHnx6H0nGHnYBxMuhOdpz4Xv8DtodxaNruN6S9f8b2v
vDqSIHpQ9ZWZPgDHfPpV9cfMxKJVOYvZx3xyq+apy76w6oQu/tgc3x/9OvEBmSAv+jCo0ICYvQJ+
NXI65rOaPGeg0Qm+zdxW2wxtV2v+6htF6s5weEguu29BZYW3yZJ+NZoyII5DNpSj5rKfav9hqLMc
SeLpjykDopYk4Xfd6t+I+aa9kk0/8dfp58G458X6NDd1vRFsXUWXTEIhWYTvhWT+lcPmi7GAEknJ
c50voAq9GhG5lTYh5Vf1EJJRCT88NMXB3QK8vbwQWmNUhDgwwufK1L+ORTZ7StQC8C1aWkyJL3lA
le8sbjXgaXROO5rqSr811+tr6eVXAB+FpA/Hxlw9x2ON9kDgT+GzPtLKTJrANSs9dvKu0Y8qDFcT
2BRWFVBsdCcrDoKAs6/8bFTS526I5o3du5yGV5sXiQBA1pDRFxI49pTrSK4ax6oN8UB/xi9Hdqso
fQ7HxrDFNvgz1PUmxWV1Vpbh0IBE9WoB9gMWXaURiZlrOC8UzL1X7nQ5knaS0qLO1sqffVjOaEFE
h1ZWaq/Ms+9VQialiIVw24jzlwLvaMwqDcFW9bLygjT7SQM06DrtUKHzjIe6qjgRF4ukwVILdW1L
FH5F/iCmEMGjg/9l7xD24s51uX2mqYASBvLhIwrTgT1XlA9rKUfm2U+Ofpvea4IhHfNgxBRRyELX
DDJhF9T0kOCD4zGtF6epQAgpEuWjXOLCrpi3OOoJbmyMKMl3nddrytb3la8/8AvMCt0c+rkamiKX
P3qY/M6XjUB8HnXpIcywfqlQchnMqLmdY/8TRivCk5zNAV330TikYZl7eSOL+9gcHrS4bG/HkWIh
8NK7KcqmY6dImLNq9xG4bnsSxfCDzzydrpuJAnStfwjFboD3hjZ+kcVbFirr245PgGqhgjjmQgWF
hbO6a1uU3q1IE5vnPraqfYy21y4QmojgIjc8rY4AYsVf0EXudnJDbOQHAGmMDO0nvSBmq/NuvBGE
gWoUneUcofSHOKIEF8z6LqLJDd20emplA4FODMbwuClNuxBq34V9JG8VblaBKlBpwKIQvjh/UN1B
M19+GHEYLTRsSutjXNbFrRANn2VCzUw3HjQ2En4tZeOg1nvAk5vm3qgND1kIoAWBoOQmlRIPsx4s
s9MYYS3keoE74d2l8Ny/vC9/04Y//HUVrHjKqz/+H6UtL/IC/39+C45W0WuK8vJ//5fXYpj/4fhD
aFlwtn+zkw31P2h2IPS9aDBCo+Rr/s1OFiT5P1DjoBYSg0JWALd/QWghROURADG1ZGaYvPwLfvJV
eYgwF54HD9wCm1jYk5d7qjLTqNXY+acJh4IbSAnNlz5UhR95U2uPoZLPj4meTa5PvvYgsOOPCRJe
zlDJ6YepHehmvlqyv/fOa770VZ2A36PBXpaQ4VZ0SCir48pjGwbiIBgnVY6VY6sWrd2kcXGrzgZi
nJbZ2oJQ5JSmZdND4jYAiljKDkLz2UYldh1g8EMWqgAKj0vX58qR1Z9lxc+tTjr5eZ16YRA2Lu4Z
zeH9+a5UgeFnLPc/qqOAW+l/qOt+6pTqgt/KvX8SeM0cVVMS18zE2ZlDA5ST35r7UW9vuRhmR27m
4fdY1qGLvq9x1OMkBk9Wp7tMqrr9mAXgoPI5OJoDPix5b8n7tolS18/68VZPhXGXlJhXS2LYfM7a
EpFhCmUW6g81T6Mib7Gz1xfvy8wW4gtPIDfXVeikTa2c9bSQT0Ke35adQB2gfsCa/K5Ccbg28gOM
aFufNLcsCqfCwkfBzkzt6JSP1SEMiMBFf8f9ZMu5AZG72MWxcUBb+LnVyEkFfy/IZA7CRqP3+rMj
JCAhCWAueqX85+V5kLn/laFtzVOIn8ZBMBOcUcpqq+X15ihAgCBPGrhYrJV8s9EvdDPKzdOkdRom
JqCPp8YYNyK1K2zlCxaKSJ8wmVI/FLHLyQRYOIVyKodnCL7RUycBytjDtgI6mgRp81Q3aiXuFDOO
TlNddjwJ8lDfhyauIY4OFbLy2loeZihSVYD38axnhZdZ0xxv/M43VgMNE9RoVcQ1DMTqLn9mktYp
SoCZf4rLUvAsAUS3PDVbstRvHTX2IWZj6FITWKy5WENZiyhwCP5pkR4/9EVU3layiK9arrU83xph
ShM3SGiXzX7OR9OZ2kp+tlA1+qrJ0eQKRKLOgNPqbiryXxGc3MNAIvUhbvXE1sMeg5BOV2gWNiD2
5h4zrVKXdlOX5fgBQKrLsNy9kWO52DCMuEoPls/84lqMoi+A8/X65Vkky8Bd/JOIkNJNPTETlA1+
gNRL9qaOBU1XpP2uQ7YKNkVS3+dGUdlFkaofBeTCbzoRHKoWJVt3+fJ0vEoUUPPi9CNYRVOXCFhc
95m0MaCSFmMMEshqcDtGEkEhQsq3pg/xfKrpMXKt1fdN1nTu+7fqKoL9a2QA25QuKelp6wy3VeZO
R8AsOGdmdgdJXn82hBjFER82W6xvyQwuT9J6nmSg6CEhwcPbvDpl2gAzAZx/eLbShCJFYQBWHZQA
bcWsccuqpAgaVcrGw7EuCrO4CzN70ZRYYgdlWYJXReEAXrZpFZZ58mGsPoRRaTi5ouaOrObFF+ih
ONSq+Vnp5nmv9UO/cWKXKa2mDJVQpaCPtOZiIH45eizNSdNitXSagl5DXCH9FqI87qRTstXNuSpF
LxOFqYUTAG4/iyPA5VAVyi9aqkXWSejrDiX5qtH3AeomP/qqCw+VMtwZg2kcpKH6YdJlW/wxD3M9
aq4VGH96Matc+G/FByWSv3WjPx+ESv1KXGXsZkHGel5OevDAuYDle/InUa3oQVGhnUl5ojkx2i7I
JPj1rdYp51mcRK+04pZSGU0AqROM26jBE2cy6/IWBXbfk2fdU5E0rVKrPuLEDNekiLLvU6FZaGNq
7bGoh2A3NggNWyjM0QCZFTDmqPG/v//f2JGomVPCxEFmERZcVREbQxuVvhyNE9RFayf3FNGzzE+o
qWbzzayDDe6z7N/JYBHJIGBoETNx0KkuQey8/FCxFoilUuoWHIxCvxt7XXElIxcOGXfpscClB+cQ
kO8gVg2QjkO3cSDe2JImVw0hFJkRlYnVKWw1cVLaNGGfhIpod5ncfigVfM6zotiIDK/qhfz9JkaZ
urZAgnhIlovv1dmr8YnQrSm0Tno05x/MTuxcJVJEt9GbwkYLb9glRj04gzkpTtIDDtXbYdriTawr
U8uPUBDgIVQG9mesSwtj1gyDoBXCKS0y1a1bo7jLSqnaJ3U2ogyh1DfynCp3Ml5lBwoM1q4Li/CA
Glm4UYl747JdNLcWxXXk5LEsulyNKOnVUStK4zQ2UrpXCU1tKy6Kh3jSPrazKHn/em+D8VbwKWWX
IXK0ChZg66qo0SrmqY6A/Jfw4XexWYh3goLkWhpP8sNg6b/eH/MqQGFaKlkYjxnQBajLl1Mc0qGe
VWkwT40Y6t4U5d/rMTE3Hq2rijwJPTwxHpHF0WyRGbgcpTVI7pN2iM6FQF22mCtkURJlOg6Drn/0
jbo5YM0w3gRZxXtWN9E+lGThpoys9iGrYLL3lCm2tvr1LuMJRbMcdiB5Kkni5W/C6gxNnaIhtOhy
pNTR+7iL+2F2pcRPD602iftQUSbPj6qIUqA53DSDNOwpEE4bn/06MVzszXkEFhEIYrd1yFwUUpoF
WKKdEbcCxZyG7QEie/9I2up/MzS596LRyPcFxcSDFmbJTd6DPK7ysN2/vxmuwxoqz1x3lMf4LSTp
l0sSj3S4R7+KzpoQV4U7tYn0qZICUuEmDccCY5Ysb2liBeG5NbtCcd4f/gqCjhwLCSlyxiaaxkvu
eDk+9ioVUsZ9f/aTanaKUla8AaUbx1Tp6xGdDodB8PszhVka3skM99G3KnCruXmOfXW868a++YYK
bfmYqHLw3E0iLfE2rW+ambcQIHP2ASn/xs31ULA73TfsfhrrQ4UevJNkmrSPLQQCcrRo8OWtexdR
HX3j/bq+UgAKcKMQq9OIo858OUWpSMOpkMQMkXUcn8o6lfdmLOtuUVn9vhnlcWNNr883iTWBKuIX
aCer6yq/VqdzUwLNPmtZH1Hzm5s9hi7qxgt1nY5B76GksDgWLpmlsTpMepXm6WwpxXnSJ9MOKu1G
zizoEcU8eko8KUjHjh0d41x4zLQh2FdR82uIZPFnjAnX0WyzdJdjIHlC493f+G3LDXYZ0JGhQ4Pj
Eif7uYqyiiwV2kzOk7McBYqbBwWq9nWhPIklnLb3N/D1+aHHSpxMnMBokO4uP26tdOUoF3J+nqc8
/zDURfmjm2IMp7Jy2IeNGT1JiJvuImQRtm7Y69sMxDqFCZDrUKoQXrgcegDv0Mxyk54jFBGeA40L
QjEg3IqtPuHXNhQ/Yh8UA5Fj8av1fd01TAFZlwZ0zvtrcL3BYSi9eJsufiUIL1/+kGrQQlQ5tfyM
wVPiSL2f2ToESyO3cKQUyy0s1nUthgsQA3EiM7CFgP5Wj6YmY2yQy1l+jpR5PLfaHEOrFNvbVmnQ
ojON/qmSENnts1r0QjmmtjJmlS3GlXxnjOl8EH1UAayQ7DgPM+EG3Xcim3hQ8ECMgnt6X/hk6rq2
1zJzcmM49bY1deOtopfYClYoaby/fNfxLbc4cCIkq5dC+DqTD4pU9OEPhudmHNJPTWxAqFID0+2r
2tr3clO7sxabWxHXskiXZ4SqgYZcBuvIv9egmKzAGi300/jMY5l88FPJuCn8nr6H9s3Uf9RiXnuZ
EE+38Zz1D3FubDHcrm8pqGMUCTHWeqn9rnZv08riYMVZeuZ9bF11QsBqCMt+Y22vbwJGoUMPJZb+
1ZVtwpSJxqxXRnJWxQagCk4Wt0lcGnvE3LbUeN4cisgVTw4AzzTKLk8BbgzGOHRpek6LIrMbw69c
JVZwaoU99f6GeSO2QjgbxQ0NgXWERV4sh1+F7FYEDw5F+uw8BIGxk6gN7ISuag7GoAy2mQj6vmu6
L4IBV2tqp/ZDl4z0tLsh9GodaWort4aNFPr6ay6OOotvENwCil7LNfnqF0UYEddqnPGLsAlGP1mB
0GIJW4n69UmBsm6AbEKtn+m/4HFfjWJIvjSV0pCdoWlEd73R69DRxnzXFGF2sNROc4URlPz7q331
XZFOpW9hIWwDLwZl4sup4TmspHNoTmc01H53Wh3u+iaRERho2o/vj3SdijEUEqQEzfRYoeevVlEU
A7MVk2I+d1kaeaNu9R7VVMrfQZXfBCg/4o0GpC9Uxu4u7+hZdoO6pYR69SXRkOEh41Ci8Qe0YvUb
5CUuNX1VPg8GnIPc6IEtocq4cS6vvuQCSFrmicg0Su9rJVnKQFUuCkp57uU6OgqNpN2J4zS4ICHm
XRCbPp5TZbxxbi7fKSJMGk2sK64WS/0Y9cLLL5lI6lB3ptV8DjT9Turip2ZYWCihdIry7M/731K+
XMe/BkNgTULHmw/K774cDC+tNpPKoPucITmU2karlQA76mQPY8Bw2sKa9qnZ6gCWuR+sWlIfA+T+
vMQQtCOPTH876yAjxNjHeDpvJ0cKe/y0M4wdMxMCZt1N/UfJSC2H3Cnem/lk7isNS8mqabZMb1Zi
G8zFRIyOT4WTKN+NC+5yLhFHTpj9uTtNOEbcZDgxeQF75N5Pq8w2q0j28G9GwQHLEK8IqJKAdWkQ
n6ElomqpcUIyLPKwVyy93MSp3NR5Q5MsT06ikeb7rhrqB7a0eZOOmum1zZA8CwSwnllB8pwx87Vj
IxJu6WH8GWNr3Fd4kZxlvNIdauPxTxMQPkj7sSoodBnJjYrs1K0Z0O+eQ03ycLguQXQOhqtL1BXf
/8xXX5mVAcaybK0lCl6z3dN2kKbKNLrT0MShF+utYuNivhnqXd5BywcgymPTkk+LNHKuGJl+mFmt
6ounqTdl5j+hLjbmqtv1Rf9lnpLezuZI21W1oB18HMNJgTCzFUYcbrB/Te+aDN/eutNBbitG6f7b
NcCSmK4r+4JzS83scneYvlBPmT7w46wc2puEfyINL2vj8K44+X+twaKXCFKHZ48+0+UweYz0b9Rp
4snEqMKduMMAw3c1dCo1faRVzVwlPzQ9RWlLh3WpvokyjMNZmCDzaWJhz6gdOn5pSuiGaMkDbYZh
YyUuy9jLT6R8tpQYkKqmjP1Cinr1Pqlh1IuRKUinJNY0l8wMWGo0wEuQtB6ASz4e/EoL950Q/DIb
jsn73+F6k1DaYCciQUeTglr25QKVfhEKhR7Ip9Qc45vOAIcTBdQoM9S/Nj7G1U1KvYqYFR0ZaqOo
4a+qBj4uqHWZ5sqJZCLbqZ3ku4SxuaOUiGRnhOUbC7tq7L+sLCk0QRxyahYFnNWACl3fkZdeoUTv
q1+nTFWOYq2Uj9YCw9GoImBRjzIPjX3lKAiz6sh15u/mLkk+JEm9ZUr31vSpKYCjQRvC4KG8XOlQ
TISIxVFO0VBOLgVwzR5JgGwlaVU374z8X4Ugf8+eNNMy6CmSLCy30Kt9JaNLHySVoZy44P1b4kL2
UDFKD6ohZlsrvZzWf/KCv8ZaWnDiC6+B0vPlWJrfmVnfsYe7pjAeZwrDbj8IT/oQ6N6sDgYAp1I8
i0Zs7JQ0lQ6VVcsOWepEoab+JAMqdOMfyr5Bz9wTNBxOIc5vPUhv/kbOGDr0wD2AnVz+Rj3NwhID
eek09LL6UVXy8X5oitSbyi7YmfR6d1lcGG7Rz/GH98/YstJXqwN+D3sqS6OPs/oSAhkTziSWxF0n
y7shkYddbc718V+PQgFDJBhEbJPCwnLSX31vzQDPOkeCejLbUMKYnAJqE6abvIjrubB9F7AGfeTF
4fhyFGMMYysMUsTDqFV6apF/qtV+qw78xqWExRbat4S2SGWvAY+SgAGsOUzaSdJD/RiIQnBQuyK/
1TENePr3q7Y4UnMsuZiQ87+cz5QACVJmhsJ9yQdASasyV7Ju48V/Y+9Rs11EUCWJZuW6U0HqFepd
PaqniEBnPweGsc+KWHsapiG5nYpyhGlMp1qpLXHraL7cK6vdpyMATlROQRFkx2rfxwUmcD2I/5PU
jRZsDF+YfC/O2uB7mrLrEcfPUQwRMDO4jaI+/ly3gvmRylWFoVJk/iQkru7LVLfOEsoHuTP3kv9d
yBvhKVC08rEtU9zyhNzYtapITz2ujMh38jSef0C7i+GYaWLyfW6nXPJ0wJCmIyc6dQG6teWdNcvB
Tqn6mEdgkJLSjkuz/o70MCVIIdLM27w3NQ/VKnippkY6iuN3ubjOY7pnW3Wr/fQj3/hhVX2t2M2s
oAQUaO2k3IVhJDtKTinTTbWuLDzJaPTqtk4poTuRWYvfVaU3fglqW2reOI/DAYF0oXUSqahSNwiT
5nlS2+hZUbtSpYdX+B9wsrsPCzwxnVaZcvFYt6rxc1GbhRxSNoNHwDhE+3gOKBnHUpOUqBAU8a2l
JYNl+1aEFoueS+1dUvkQJyqK5bUzirnxdRrYlnZXyyZa25EE+GdSiJX9tG9mr0lHtOiqQkkfKiKx
Pb59hDBVo864chlafW4TkxpURQc83A3VwHOqjX7+fc5AB7W0x4JjPsisn69Myq9+bCl2EdZx+Ta5
/lDRwosglHR57XTZgPBKYcXxAgguYKBocyhGB1ns/Oee5Yd9lOT9KegF/Y/VoTkQKXHxuKQoEMt5
0Y99kNe/FH/B8StZWSRIFPSyaDe6332W03jMXfKS9nNZzUOyb6W2+2KOpnaI5VGTkFmsjV9JmM53
ytigfluWRktsVsT9YhKZJ4Tt0RSiYAgSB+qXVqVOiafmUe3nknY08mkf6qzdG9OoyocpJtm21c5X
MhDO9fSlxyDJcMQskG7SQClGdGo0MOxyHGDSkcp+9VVmP5IjSy2q0pmkVY4h1DiMZyBh/mBUSj1N
QiaytUVxVs4m2qzousyzBS0sUu/aQBQTt59iI3FVfTQf5bb0HdxDwi9Shmu3PZq9vsPlKu4cyteN
dizmufjz/k12mR2/vMG89EAB6J6JS+Pg8iYT5l7oKWMCo+Nt+TwWE/A2qxoF1OjZ/NCI/MDrcjXa
vT/sGyE2AGmFWj4dMvp366w8NZpyDHH5PKHrpN1XkV+drVyApNdr9Z+q1nxQIF3sBTTy3HLoKrdP
Vf8QZLL6ZGpRjlgMVP+pIvfjSJo3SaFEGy/jemXoJXKL44AJ/JTXd51r4G0rK0WetKdE66OHJGhS
z+xjw1HnBi5Xsggb1hhyv78ubw2KEapE+YA6ItW9y8+BWDsgrC7riXaN2InxaXWKQJ49MfQma2f0
+a/3x1uHl8skqQrSo1w+graGGvUlvnijUPUnf672tUlmP8aoFnSFVB+AAm3M7sVf8vWrwnBL4rb0
Iil7Uli8nF6l5vqk9Fp/GuZ+2Kn63LopaNbHsIj6Q8zL4DSwkD3Fimr0aWL/EJLjIYimYPhcxpXb
0rp2jDC1PH44BEdajY4A+N0Lo7i5t3xjcudumjZewzc+CqCFJXp5aaqtYQtq2jRWqEXDKZEnHcke
1fwghbLEYc+lg1x1vhcOyha2740voyyRDFVXci0w0JdLReVlSNsqH05WVVeHyRSEQw/CzwZ1Orhx
22cbgf8b4y0YQuxJF/SLIS7ByKtAsE/StlHCZjwFgf4ximW8pJMAN+/SugnUqd4Ybfn1q42AjptJ
AWrJ4knxLkfLEGwfqFCNp6YW4AhjkI0WR72VYbwxp8VuFcclKiaL98HlKL0CLDsZq/GUt9Xg9NqU
3bSD/pHnoL0lRd86vG8OZ/CtEOSUgLWtdjfhmojBtjye5rjO0DlC6UkDBH3E6vEXhadi4zS9sYYU
ycDTEKVR+FujF4uxHwZ/zqfTYKrhDohysSuMQPr8r28IXgd88lhIaWmgX64hQh+mj93SdBJb7buW
dh8suf8dTONvY+zzjVx/BciEaLLojukK1xFdZcwnVtlIEJrGWIIZOWXG1LlyEmc2LKTZ6+NG3U9G
GR4GIi5bMPvo2PcReqG5MrpGmAdOk0aKU4pa6ObECO+vwTqzoOAGD4YElfI8e/XlWnt1NqwoFWqU
VruTEPT9rjRjxUVvxjyIBU/++0NdlR+WsZAWWVBhMHDA0l+uNy05LYp8szt1hOA2UG3hU4Vr1d1Q
6qWnNAVQBWUEAWohcSJa0nQzqk259+cyPbZE4vv/zc/hXqBSTxuIHujlz0kRPxYLNeypBwjVcZZ5
egFoLAQZdbSnmdpT0xcK0HuQerI/onzbzZXbSXlziLp82IBMXZW6X1YHB7plxy/Bw2p1yr74f6Sd
V3MbWZKF/8rEvtdEeROx+1JwBCkSJEUj6aVChirvff36/Yo9u01cIFCr2XZqhSQkrsubN/PkOalv
NRLpYfDVNzICrmtjIJR1gCGsTRX2UT1Is508JjZqNGF3N4SesyttyDO8safrnsZRa2rSnUMFd2VL
sXqop8TeGIUh3bV1llxPiUovPq1pK4B/A1TXtDI3Sd4vAITmL3rsAJHeJa+gsdoGpR7teF5bJ+06
CRDoi5pM9G/ljnYX6zyxgqCRXTtwvFVCCeFGj/SXyysqUILPZ0wD4Mvc0VYHEOcdbPFhM8udVnFD
590LrgPub2mcngClEh4PFpQ+NHut64ou9t4ox12NzsJuTJ2vYeSpD+1UFK+5EVkbiZBwpftyCJuS
IblOrBibqqfUbWuSRC8C4rGSodfrtgr0rVl2Hj1WcDBPTpA/20lrw9mhUdcyw8pVgqq9UUAcupoV
TJsCmdlVU43JvaSq9a5E4mIhrjt1mzqALJWCPvUvTRPBJHHQAJftw/HFsEcYCbS85+EZGgvre+oy
ZtkcEqRzowIxlgBZGatc7tPQnF58I29XSJhZyA072b5semnBZZwZEA33+rv68hzCC7cc/aa8mBtZ
fmnBccJS3EGSYKdLfe/nBgRPojqDtXHPsybkx/jApyjLSzxWXgC8QHxD15M7Fc69nSrt5vIOPb1G
wUeDvkVFkjiE2PTYUqxZFfWPkux7p1zJsVKuTCV9KEbj2iT5tzB5p+eQ0rYCIAwYJgm+E9dOZlep
vFp7ic3YciV/lFdoBlW3skJ+z2si+WrM5fw1kaelHMuZYQLHA0MNPJLCujihk1S1vOED7cXpfeup
9vXvSiDLv6TQgXrXsvoFT35m/QhKABpTaSVxbwvBSa1ndlOgff0ip7KyRsHA2oU2FOGqZLbPlxeQ
HXHi3fRZjR2hOnYFWTJhCRVz8Ksx8qwX9IRv6rLI7E1YNf6nJidZRT+Ibj0NUVPHKz2W7M95A2pk
3StdbK+m3syuHdUDU56PBKFtoxP08gYyNPIDNhRrzpBnKFyHcvSVdK3/XFk0aFzVulIpa03n/bqK
nAJa4jaFFKus7A4OimyAFQ+xVbjRQzPro40uEVZwidJ179pVq19bfWw9An/k7lILx62pNL40TQhM
cfRzsr2EqkDSpauitvJHy0ubluaEwKBVpeweiz6BzcPvmXhXJS9Vr80pUL+YuaINe2sYlS+BXj72
xhBXrqE2CMR3qZR8jfQ4anc2rQaN63OVJrBVjmDoi5Dv5g+1tJ/byGHuTppwjcQPz+FWbh6MCCg+
OZexU690rrCnlkD9F+Vo6b4f0glqLKvwnscxdhze73JHzzeArWu5zAmngqCDgxN4vwWLbgUmvwLc
76wCcloKV07S6G6ZO/BOD6HRkkqJSbmuYrMfHsZSJjFnoPM953D8+KZF7BA4Yx5/VdpR+oF3IAFH
G1iBP03MKyWe8PtqYfaokudxMLiOGqXfwAeRi5nznsYqHyfpawYE9KkqdajKTDNUMzeZRes3kH7V
z6Rve5DvQKc+y/Lg3zSSn+yq0W8+17I9fVMsqa92dZApBZOkVyTd9H4ydzZQzwhazbEZNmZNW+Zz
NoWldzB6B6EO0jfBnRR15hIN3xlfQu8MeArqtNyyYj1DIfdc0EEzvWRhvWoss7hCr8reNoEmbUfO
mUvhCqoYOVo42qcXgEH2fkbV0sUk85I/dphlaOTJEEjOCxQD1dUoxyYx4mJvxKm/mttdSbzOFVGg
bcKZLvTJk7q8kV4Iz5prmAfqndrnEvw2s2CCoS9FwqcOC3vEv7R5zg84Ubqkz73AQpVeeilscMte
DqlNV2t3NU2G2yV/deKuMEW5i4YnZ74K5qF/CIkUj+bQobKkl7C2gpvAUaaNQkZzLVsNpZ1Sk9Y+
+vCPETrQh0Zvst9+4adrx+i1dWQW0lJb2jHaco7Q5q+DXAtwOeqrYuWHSl9LmKBKLxXamusmKMP7
uvLGa3oCEKzUvHLL0Q/cSfeN6wqChpXN7l41U7iUEzi3sQB+cgvzyqRuIwQxSibFoa/6/msvSfG6
1ScSlXAcLOQCziw0dzCPHhBAdEKIbWBkqauwtxrzRQ0C+nu0JNjUo6ruzAKarssrfWZAEBmggQj7
ydwuLYRKnmGOUu61zkuUtPpe9bN4XSDetjAgAVz1voDmnEZBuRRhdXI4x/sJCvfYRrHeoRcbbT65
hQBiSNN6iwseN6pD4cLMAnUz+T1K6PlkQAgxSgvlQwH3//4lZsQIogJEu9TFhJdbVFZxrPlV8OoF
HVj+2sq8T7xyIFtIQz33AS/M16SK1g5VkbZ4nmikhVPPkuxn1ZFoEbk89bMTOn7wzI0utJ3QoI8C
pBh2Q8sh+16Q09RoQeGzor/KL7fqVBizPIoXIsGQtI18XZe+4/+xaYp03OU2qURePmJrvK/aw5Dh
N18Qy2yRqyqiFVB1Z1XH6de41t6GXJc2l0c7Z0WORwvRgDPTAwAg5ioQnneR1MrmNHenl8OovSVA
gefOhrp8CfREAsHgwaNCCQGBwZVphGq8yjNQYgux7elup30Z7CLIVwCMADaOt6GZt04YNirtwTL0
1noT1SiB0X1weahnkjbHZoQM0WQCPIlSzJROQaXKtArXwnXcWKWq3FtSmhziwa6e0wQcrAqzzJoX
i+UmcRjcFZVJ4187loexjOyFJ5iAXZ1PAJ6Uq5Gis8p9JS5CW3vK1IYyrJmqmW/5bcmtDiUOMLyg
+JSYk7OJaUlah2FarTK/TUjoTsM3SS0HepGjaK34vb/w+Dw3WaS9Zz8HyhNCImFjVKXjTX43zC0u
Wr+LaUnZeHOcKyUjXEhjR8klQy2wsfs3EMTOodB7c02ciM8fIN3R7TpxG8fu/9gx8n57rwJx5zo4
r+Otknu+alJhogzUab1LujRdF7TiLZyK9/y+cCx4Oc7BCg8DQCbChRKkdDcOYUEfgZRGT1I5Sb/V
UC3GTVgqiQxGHkKogFLy2m+1KYNUN2t3mhyh1VQEWuS4ql479w7l3gcJtIi1rosQhZRokCHh8gZr
Idt07utCNMDE0N9CttoQ/LgSeJaZxXb0qo2xfTdNlOekMfbv8O4wKUwAZDRLqh8RYA2vjZGAIRi7
9FqX4eGNTb3e5qVc7GSTHmajrSJoMUNEAweACgsH/dyuIucM6wfVNOgYRQrs0SLVFaiD/VKMUBBL
SYoGVKKWEMXX0g9/8LpfwVDpX3M/aaDobojdjRoZAtJS1cyVQbOukZPHIV/0Z1D1+QzicAFSUbYi
3WWdNF1NUSvp0eC8NDGtlEbWZ2tfl1BLyp1gYQ8LzRp/2SKIe8/UQvspBhKhhCa7007eSyHb6T5W
4SMu9Lpf0UdhbsoWsuIoR2+hCsZpV/tGumsTzz+AG+jpWDbtnWbBojooUHHJHV2CdRYE1ynZiMey
hU42IYJ57kq7gZa2l0FEyHyyb0cbx2oRe/TT5OWyYz1135TKNBt0F0B3qrOCXy26IJehT4lfY8AT
V70V2NdKnn+/bGTewscncgZ6EWta4M6BlgpbXNc9ZZB6OX4NBkT+Aj811uQ923Wl2ONSmH16KQL+
oSzCNsAJAMI9djJqFGaj5Hvxa6EEplu2srqWoqz6VKV5s5E5G1cSMdWnvKiqtaQN8rXlDR0pxRYx
SdzXxp9S80CrpbKxU7NeW37kb2rNgSeY8thnX54We+jnwF+YHfL9wNOQWYMzQCQ1IXWb+EU2Ra+E
jSaAZy9MvqTwuKmu03d9PMNNygPYiuLVaLmKXdmJk31X1QMAGX1sae7Ri20x5MGn3hu9J6O3PKSD
jCh9xI8MZECNKX7pAs956NMivpUG/JA7jSQtNplaBI/0Vci07sclvFRqq3mfIscrU7TPGjhv/LoO
v5PfTAPAlyHbpCHprjDH5tpJw2Fl8RHXdpylDc/tLv1c6XaJiB3stNXKbAa0AZxapW+Kw6tIIB7Q
f8+UpP0qlz4iU2ECJ9eCnzo3nYRg+H9Ao3MgfrwBati2Eq7F6NXIlAC13LRaF2SlfvRxHmyw/aco
/Bk8BygeNigyLzOs/NieNLOxKboU0fhjmmuthJDVhhlppeuVs1HHYVh4iJ8J/ClpzgVAOivwQCJ6
PR8kayqUqIG5o1ZJ3Iy28xq01vjU9V1QbiwK/rc09NP4myaJBORHDuHu6bLEW6L/E5hCZ2fokNyG
1ISyPhUGRzjYfCLs2aXUvZJYqfaZLutPud0726Ivrk2ah66JP4x72gZkN7f9n2UAdhvZjGIrt1W1
nxTD38gjR80ZlJ6YOa93pEXRNuynb7x6loSATtwQAEeuB9AIvM0UQxQLsQGWD0nUwIGQEj0i7pXH
k9un/4qI/4hi7VC8ZZ+b6u2tuf1e/Of8R3/maHmHUNi884H9/bPb8GeV1/nvRvxdR38ICrd/2V9/
b74f/WSTkREYH9q3anx8q8mH/Q/h2Pw7/6+/+I+39095Gou3//qPn3kLApdPI1mZfSRNm9v5L1Cs
vf16q743b7/+8bnhh/of+e9/vI8ue8NHiJ/zF/maYmr/JGlIQwYB4Qy4Z83+xcCmWf/kZpoZW6ij
cLR4Wv6LgU2R/zm/eKkwkdTmf+byZp23TfBf/6HwKzCPQsQHcv8d4PIn/GvCc5IPIEpl04LRoTfY
fI8FPqRsZhRZ6hRZfCvX4Uqxm40fS24nkz1MVdd3nj7M1v1fHv8ju5pwFf9lDQakmVuO+0CeHdsH
a1M4KtIYdfFtLnVXVatBsbWQ9DmxQPlG4aSaFs2ZvJMFVzV0ZQmgLtVvNU9WV0Hao6kSJksyNSez
xs1LmWPGM+MV4YI4HkdqW1Jn2ElzWxgJUqetoW/KKm13fVsEm3IidWuXir4URs9R/YdblKwUmRYM
kjacK54iqKkJs7DIaYa6rYmUPile9ruwxmQdw8IDcXk/Emwgkk5nb7QeJ44qwT5U81lnLupDzeM7
+SZsP43MGoUyR5hlZMV7icpvddtkob3NJzRcPa1Svkix5V95feNvnETVt3qoeWuaCqnZpSjm9HaX
r0u5U/bDEMebMdHiG8uY+/tDohIE7AqIQroveaYjjZz3MACUrb1TUnBjbmjq3Y1JienRQxApoDyd
N8QRtvlJhsrs4fI2FZ3+XzNNPDf32nIwRDRfYkcEWHTh3xIIV1vN6F9zgE0uJ5g8pt/42wguq4c2
p4s+9azgjrZjAI4dqXEP9NVaga1rY6njE8j8/As5+fHeg1ljDXsuRQRYYfeXv68QD/B1ebHw6mTb
z4QkImFqmo1wPuBhbuGvMHe9hW7RwLVG9rp3oBilxHjZ3ukhox2PZyeuiWuawuzx9jcSuoamWA9v
5TBcTVnowu+yvmxC0Ifn6TW3/H2wIRwxrTH7EYrw8LbeoIbaucYWbtG1v5FW7AtXWWkbFUXSfA3V
zsLoTmdzJpEBOEjxhH/E6KqQJdMfJiO8DZutNQWfwowajz3ejPoSeuu9knF8jjBFZQ93TmjFi/N4
ItUmiKt4VMPbZmvuwsfoyTlkn8xr9rvyJfqUuvIu+zQc1J21Lbb0QL45t87DXXGX79UDMjV6uzJ+
953rHcKF2Z/P76XvJZzvGIBhWNLPcKv1NyPErUVmbqSqQcd02kah5QYgyZF5urzkJ7sKYgCa0iC6
xq9A4i0klfVJKlWvDYdb4Hq/9XjcGbRH/enavtvgBQKYjTMjqhQqbV3ImZYMt3DcuwpKWgYC7J1+
P8Rvlwcjpo1Jg86j+dsSF/jHqy6KAvDWFZY0d1qjnH0VrX8aq2pVH5ZeAyeLhSUCVLoMucnpYxdS
YT4d84npYSmidqR5PUh0ek/H7930GiJskcyiO9ZCTvDkAni3SV/TnBQFbCZExXoyaV5Hu8atk5Be
Am5MG9fGCm5t53OdoPZXLlzrS/bEwEFqNKdTsAfxN8K1+W03ZVtf+W023t5HNkONFwye24wEZjrP
D8ItfjhePlntrKE08+FW6YNh37PaKyuxp4XteLJ0DmVatuIMdCTR4giO1E/yNumNuryzupKSMr0G
iKM5NITQHQ9POJw6ebCHLmfh/Xgym+9mifzewcOy2B8/0QaoD1FZ3klO+CBL8bbx8ONWvSnV/Bsk
gq6PaO7l83BmpKB+IcyayzkA8oTjUFqSAjMXIy1pRSF7tKd0t60NWPDkauWp6UNrZNe1s79s9cSV
8woGa0PrFzhA8o+Cf03DymkA/I13oe6t6e/eeNXOQi0kKrKfly2JQHzO39zfA6OCwiXL38JS2nlS
6YE2abf6rXTQr/u7+JpMh/rkcVkFK2VHI/VGt9wWbTtjYTnFaPQv07NRRXfouJzn/kNUPeTaqDq1
oSH+Y664NtcGKd6Rx1+d6uAS5H/H3JzJgSOZapAYhjpdH2qDL2m3vi2vov4exqFd0o831J5itVzI
q4nn8H1sH4wJK2iGkO2FxbuxG1v6pniPl9ft9PPnXrr5Lw45aB5h2VSraLRQhsW37L120+aTCbsi
PciXrQjPcjYH1XACdv6F4/qkb2/G1IRqmvt3GQRS26ysv+VJnFxFY6htL1s6Mx6sEIDzeMSvWMIl
moMESKdgCu/oNQpvA9BK6y7QlhJ64rnC64Mr1uANUecOi/eE/4cd5yvjjFccs0MgaZDeBbb2NHWF
8iMMULAv5eTb5UGJ/gpzMwknhHvsbiiy5kF/MKdXXRRMUFoeSICDYgkOfaq5ZFXWY61+7gsFCa2F
43xmgDxT35eLdzkR2rHFogymMiq7+qBpCdqESr83/ElG/tS6KTtrYQ+e7A6GR5xJNVeD9on82rGx
Os9RYPCq+tDgjnWtH91Ih3HaMW4uT+PJ3uCyAcplAArkH67uYzteXADQ1Or60Cb5TdjepLKz+/9Z
EE4TVHRRjK5OfSgtIGjywc7iBedzZq7mXge2sUp6i9k6HkORd5ba+U19sAjeJPlarfdSuESPIFY8
5wTLRysieUOq1JPnxFjRn4uDJbvTa5yvpNp1HkK40NzkDTmkfKnMfOLGBaPz8//DLofnaszJ4NcH
0Lx030nKxqMSBtJt6b44c5w4u1ArgT/lP+KtWDtSWdvzfsuRqzWH/F73pB4Rt8DtoZCSGqV0++7X
5Z0h3v/zjFIGc3DXRB3qe+Xtw+ACX0mgGZqqgz2uVJRF7rToqoZ5w0eScFUvik6eMwdEAvIN0CmA
N4Rww5w8YHuGUbGAxlVx70+us9Vuppv41t9Nu3ivXTvX0zfpVw+8/S1/vTzWc+fso3HBeehVSutF
h3GZVk8tv4eMdX3ZwrkVBB8HEGOmJHZO8k9e3nddigXuk3VgwEEDBavmGyGeY7rzxuxbnoULTvjM
oTBmF0W7ANQypL+E/UlCz1Y7TeoPg6Ksk6m7B3SFKl+9VlAl69Se1KG+reJvgxxvzNxx+96gr2R/
eeSn598gG09WBqojWKXEdi76R7oRPfbpoCjZykLnpBn2hrOwWc8NlRuH1kFAYxBdnkSrlT2ETP14
UFQXzUZHWemaq/60vwx3vVv+6F6q52yp0nB65TCyDzaFXVMrMSQ5vc/I6MKp4ENIaZ/NSHwYS4im
efN/fN2TaqYBhfQKkSqbR6wfllNIRrNQpkOKo0GAq3RTe63+sr51qGul6/qT9jwtEaCdnoljm/O6
fjj/HgQofiyPE5IeoKaH16JZon9+f+deGpZwvWkKtfsEYMpBI1Wk3ZS3gyttuhXvxRtpL63D/eCG
u7F3w9wN99Uu/R3snCc7WziaSwMVrsC6LnweCcN0cILwWh2ugK8uPE3fA+yTgc4pkhmQRleEcBAn
1Ypb+rSnw3gt0xe+y1+CX121D3Ig2G6/Sz7bn++UjfQg//RaV3qQHqK76iV+KtfOBrnIm3YhrDhJ
dbzvJxpRQQICaT1hvp7IwlqlkcqH+IWsA6m5YjMT9nzWJNf6uvSkO3s2kVv7X2vCMscFzNqQqGDt
d/fL0PZGuXNq4H+u7nOHucAvxqs83HoLDxGBPBUA4nxqPtgVFlYLbL3Veuymv8NHYxts9XW8N++t
m+Bz+Cm4mUpXfh0Wjuqpn59tOvRwEPrSVy5EO6DLg9GXsCn/1q1PcXeV7hPtM5e1tmBIhOi8jw6s
OJhOdtXcw3F8PtvSyLm1zPEwfGm24Xfrafrp3OSPse+GN/LzWK1pcYATzQQV/2WJOf3ckZmbuCjZ
kAaB/PXYtiF5jhOO3niYVNMdpJU6LUWNJwn9efE+mhAWz9KTwgKyNh7ka2MNZfB2/F18yj6pu/o6
20d7fRdflfpGu8uifYj85ELQujRAIcAf+yBV0yqYDsmUSG4xSNuyTZb4+c4agT93Do7JeoiSCHYC
T2mGQsFB0jkOKDnX5UJcc+7unfmm/8eCMAwphcihSPA7dfUyhfFNMlpXZSpfXb7hz9yDZIrg4iG6
IcsoMn6HYQtfyezGW+fOGbdt/1plGxoTLluZF1zwoTOAmWuQ5xB4dWG/T3YZ5dHoTXe+r9+N/raN
nmHqfhinT46kby7bOg1G52gJ5Ba1QvinxHeXPUWjEjmZcadGDly7wfPg7OXwxvE8CpRIXzfZeuqW
Ug5n/CQYIfALM6eyRilLWK1yjJsqKtsW6hLlqpim/YjmhGdLv1tpP1rNJm3MTZJl26760an2Gg4b
XjpL9J+ni0kJDeguKhCgUU+aJM1AA2QYy8MdrbjjjTpaW3L/5Sos66falpbKFnNV/HhVZ00CCimz
MsFcDhNuxgLqGKkfVP/g8RR1h0bf5HCwNEm2txNvF5CvGr0Ikrlgb/uPXdUip7EEkj45JFR0wGUC
d5yp0U8477wuohzq685dWNqcQb2gcmKU/laP/XChIHzWFCgZe76ceA4LK6xl5dCHBOt3njEZmySB
GVOuPRTu8zr+0y3MS/u9ydOiqA5PnnBckqGRw9aXx0M/oUlOJWgI3sLhGZbjT3LaoSl5CJqFEsPJ
qZlNzu/8GQNEhUxw2XqpqRVAgvFQl7DtGNnV4CjrUNfuyaCsRrXZj/W0m/ol6Z550o4cw5z1n3sZ
58wWzfrCyxFRJisZnL46dGqprkap626cxJs2QxCobhTJd1BnKPvOHPPtZS9xZvNimbQDLQazEJUI
jqDiBQwyKWssx7s8tK4MdMokhWe5bwQ/KOxs/EjedjCMGuqu82zFNYE5X/4SZ0bPnHJ9OOwbiB7E
da6rYQyssjrEkyRDzpPq8SapnQI4p1P/QugSRcqmUO47pVrKSghapexhxITm7ldodGEj5pUphAFd
ILdx0laHypDCwHVMKdnlVuwcDCvPbhWwozeWE0woN43pqgAI7PbNRK+io5C0sBxEAccAgCHw4alC
+AQNAh3pSchpwzzyVxMNevu4MgfXKtJyd3naTu7e+avPLg5+c3VOix9/ddgjpqBKvOoQ9k67AW8V
rgfJdBZOhAiLe58hEnc8eykyYEWYIb0spiFzyBBFkUOY1CjFxjTaL3EcKTedjQS8Pk0PfpZUqz7S
7E1kV+Uf1mjnNYJnGBgtWCZ+EEK1KczgNfXk+mB2RbufqiTbDr2dLEzn6dEnITofAlrL50SlOE4H
yIIN5dehrk19Q4di+r33MmdljmP/OU7iFu6aNryyu6S/y0s9eby8mucOAecQyCNuZy4KHK9mpfdl
04KMPfSRru/MrKQ9Le+0XUExTin6aGt24EglXRpXlw3PHyz4Htz53GWCaVZb2Ea25MHlFPfmXdxQ
wWkdrdypdd+uPPb9Sopk7aqKnZ9/aJPeCZhPwKZyYZqcv+PBplS1lMDyNU7dD0m6DXtvRXPkWkle
ev/PeLk54YItYXxDn6VSW3jqwUH1Nrb1G2eqb3Jrqch/Mo3vZuZKIzRJ8JYLmzSffFtp0RY56IZr
vvlkG0dXuW1fL0/cye0rWBF2CUzfTSNHRE1dOVzlubUKu+vAnxYe1yd7ESsOHhF8CLQppFCPl4e3
UezJE/QafbU1p6tRux4qTv5Gye+bJRWSk2CNpCUYeZ6cNPzo3H7HtqRmTOTEGhjRFxofjGQDiZG2
vzxrJ0d7tgFXOQVZEIxAIo9tKPDx1Q0Tdwh0Z3S9On6O0ci2wZRMer3ylBzKulHdZ5W/vmz49Ho9
tizCS0gOtcrklDLvI/pg2jy8Ik5aSdPPKg0fc9mC8aFeq6a0aUDmtvKaPpQFAYd5/o6O9/wNgEiD
+JnJWsWIhtvdjv2hUA6OlWwtyd8EzutIE32bPjS+tnCTn8b/s7XZS8/kKDTlCqtZEZyiKFMqh2RQ
1r1l7ooo2dSBuu6b6EUfvniJ+iXIPxs0hvdS7E4tBEt5shDUnNtSBHCQv1F2Ut51hD+m/bJUyeMI
jq8DktDruv6mpaFr1b/keom849y+AqdBBIXDollTCNum2LGjqqqUg/Y5Qmqy+laGN/mvxHss9QMQ
n8t76dyogMoqvGe4hSlNHm/iUFbGOo4V7QBD5qM1yTeQN942Vfqliq2F83LGy0Dw9rcpYRWHKBxC
Z1A1ajXqI+Qh27YZ0DdfosE+tzXnRwsgZSIZ5vB4RGUKdwOiinhmyBRWdGl/8TpoCxq9fdHi/qpE
aG5hDk9TMrxNifJkpm9uGRffp+j/ttCglM1Bhpf0SzIqjdtVyANqajCu/DSt9rjDt0SOrY0V6/mm
z1CbD7pPUAzlridzVXlhup7ysLwdUXu4LeL6JwSj4S406u718oKfJv8gVwPcIXOpvMMShRWHRlRV
vCZpuCURXdft7GvpNMUmb1Cf9Ctcsk4oetPR8OsGciNvEqvoNmM5tbDVwLLRQmznpi2UW3niqNvL
X+507WYeQK4JaKqIGkyh5F9xPfRFmhAtdTbtGE30KYIuaN0Zw7TRTAm506hYeA6+A2CPXRnZtFnn
EKAmkHaxz8AJVHTiZrwr/TjWN99ug1993CSfxx6mdJdMfP9tSDUnX01Tmn7N21Az3SaSYtLC1G8+
D6Ud3tmSntVuDpq0ckeouZ7jJJK+FaWspDx7LHDB0uiE37RQmQq3Z5M4ru+p6kMUNDLQyECdrvuo
MR70QpXqVYWgsA01RhJE8HnF3pMNJwofPKgTrKymUd9lUkE6U1HC+CvZ8zFyY1uyvumR2j/EyhhD
T1W0/Y+xNqnsdmmUPsmktcHrJmb3Angk/dH3bdW5WZn6h6GnnLFwIkSvQkkWQAUX8CzITb+AEB3J
hV+DHDHLA6577Q+bUYXLKWhW6Nld3jCiTxENCYe9l+S+1koMtbYMARutYcnB8YaF4cxf9+MWEa0I
RyYjz5N3GVYMGQwt3Ba0iCzc6eKMkSAgd8cdR4MSFKNiqhDSFqXJlKg7JGl05weQ4IZOBDUx2idp
THbt8rSJA6LUCtKRU4YyASRuIhtBlAFhK5KuO4QBmZ1RLupVbYP3v2zl5CIjvUqChfcVfYSQtwjT
1pnm0ClSCEgj6DZV3Qdu11iPTdlDSqi5YzdRjrSzFRRSf7greGdhGAp8uFrn9lfhIWD35tDkZcrj
UjfdvMpcqwzdzl4Ynrj33q0ABiC9wXRyfR5fNLznALFpGUkOqVur7cFWQjcHwXN5Ek+XirF8sCLs
8Cj06M4zc56pUQLRnuO9UntYElASu4UpD2NlfiJiiSeUmENujamXAzvindh46ySyDmU+uU3zRh13
FU8F2iL6VeH0+K4p4MYaXU0bBn6lvyqkpaNwum2IfageU37je1EuOp7XMU2QF9C94H6QklXmmDD5
FuspBiKlNivP0Ldl80CX4sKROLl6aH5BLheKbJD68Dmqx1Z1JD1GSkfhPQLkhrMNh2sDxiV9n77+
6XpytZF6mFHhc4JXWE89rWpFzaTwPlEaaSsjBO+mhrqU+jvJr/DC4vkz61WRw50BjsfD8c3EChNa
Dg90ww6uHqsKKJ9+3HZzS2oPhzD3lk56p/5ej7xYwrxYAtaJG5dv8F74IOKTyYCJQq9ZH5bonCrN
oQN6Da9T2sO/neYLQeWSFcHHIPkHvjmXm8Pg0LedAvC36MhZ2BvnjBj6TPYJUSIBubA3hp7WzIEc
7kHzTa7NWM6KZwmV6u3lrSHeAfOMcVlCQQipMC37ghmLoMfOYS3mEFrZlhb1CvUUqVrTxR9uy7os
FxzYybAIsSBJI+SBEGOu6hzvEa3QIyPTlPLgmx2u+XdpPF8e0LyXhXsTA6CV2Qgz3YxwkonNzVzu
6IdOLN91QuIYSkTBy//PiLDThypjB0C0fghp1Y/K1376XFpLdArnp+rvkQhLg4J5BbUlEYCSf4PZ
zQ2n0b08DNHrEWMczZVwZ6VlYEJ/rpUH6FyHfVq7Ogc1okrtes3mD0XnScQI1ubxfsCwIAVrJ4Cs
ykOqPc16CXl/QwJj4diILlU0Irg6pUDfIJqXv/jJeKZ9qcMgzwt9wczS2gguYBaMaWhJgjCm+6EB
OAyXnghL23ge54fJ0kL6V5H2Kw9oVrpSem8ZT4r9+/LyL9kQziKt32kYJdjwR/DA9nctfTHahYz3
ko15C34YR5ibkzV1bLEopdVMAZqFXORiOXphOUTAaT/VUV04jKSzQ9rqA7fUl0jjTxzl8e4V4XtJ
zSCKUi0PlhJdlVZPW8KhV+FCLn5cXpWzO5jbc5Z5pT9UhHrKDURZRsWx52mxsanVGP03a9Q2lvPo
/SE97F9H8oMt4bTYIe2XWT4/ZSpn1VqflO7ZTIP15QGd3QIfjAhnpZLkMOnV2Y/BgZloV7ItrZR/
5/lHb8Df0yYcmKaPnap+t6IGqwJC7FpSXUyv2uzPtzQASsobJCIplmvCeExJrZxaknH+ZrHS0X/g
vewiyHR51s74ZpJJoIl40M5MwcI9VrZ15BVVXR40h4oxj2uIpJG2c3uNqurKXnpunlkkzBGRg4kj
KXFSgoPPj3p8z/Yuv8JW5cZajEbL9vKYTpKq74/aD1bE/TYYSUIyqDwgmzi/XO6K+/ghGl0Z2eTO
LX9Ot8GDuvTwPDs0OIPmSIqKhtiNHDehKqlBy3o5ydrz+jez7dZ6ki2kp8+a+ZB/EK5ryyZDTiWC
wCP6PoD1SqS7uP11eQLPOKGjHIdwYau6EjeGhI3IS5BMfqiU57qB/TpNFiKD8yv1YTTCcUJXuu+a
GnfXQ2ygUs5zJ3u4rXr1S574ay23qeK1OwrSjwbaM4kTXXeWtutUf+GiXRqxcEdZeUxatZ89VNSg
HKqutYbudVnd2Ysq2ycP0vfd+WHMwl2l2HGu0KJSHuoAYsB15rnNU/1oXcXPXrLS0jV1sDxd5Vvv
DwkuZzf8cVlFZepYkZIY9mU8ZJSsm8Rzu/Hh8sY5fZsJJsSItUWkhLxFeYDswPnSTq7yIy7duKHn
bO3429RY2EAL6yaqxPuKko8OUIiDNhjreLxVwxh4abZtpH/Lc/29aiL0MjRivGeIpVAtN3p4Xcbd
VolfLs/fwuF25gDkQxiTpq1f1e8rhKSl0d4gUbKXl7RWztz8R9tA8I6eVKt6rrFGctrvlK5yJ9Pf
qG3vSvFdpfi7y0M6e8F8mLd5BT8MSSmqUDLmeeugNh9iDwzwrpjytaM/o16FisJ/M/dly3Ui27a/
cn+AHUnSvwKrlbQaNbbsF8KNDCSQkCSQwNffgWqfU1os7UXU3S83whUuh8LOlpmzGXOMCLChpZhm
6VrMzEo3/s+gwLHDrBwT9eL2X0e50GwxL/v+9UGhZjYxD0312Mu1QR6X87aBe97wcp1ZxEcq2rcB
cnY8KOM25aEdv97ezc9HhOAf4mj8N7/vJep0oshHvJ+VF0aM3Vd8CDgHy6TlPoICOxDNEtjoCjj+
1yr/HnP2GjRx6ik7QSzNTS1Qxiu4g0PX6EBenq7LEsQLdKd7EOvYG4tNrFfniG5PIBNBlYvKE1JL
s8cuKR07l1SzDk31zcihiISuXJD3hcDWr/7hxs5Gmi3S85hrqiK2DzU5RYLsDIkFMoSqTfrSQG0D
5YX17RHntPGwxZeLm33sxmArW48wpLkJ6V5+oWOAmlkPFhXpA0jiO9t4VQSoyHyx9oP96KJt6C4N
l+oZVxW+92kAwIMWGggHgT3s8hILjY95N2Ia6Rf5Q/2pw3onH+un+Ow8Vqv8R7trn8oTBkcJLVws
f396wB8Gn70XQ6/GyKYY3H5QSJmDP0T3DRZAraS7k2Fx6jf5S8n9/m2JPuT6Vk+7P2FvJxlQCgTT
5bIzozBcCF3Zh74Ou873knBowlpbpc0qanwrpA/2whW7sruzEWfvPskHiBaWGFEM3pnyZ32EFH3c
hXX0ZYTsyu3bdfWSXA42LzcSjycikdN9RhcYeC5dR4S9RxaM+9Ios+PLtZFHdYYllRLi8uDiROmu
1H/dXsqVzZstZWYEFJDJRmFPFzQpNhQcwi33tkbdryBmGNqi9qHlt4Dh+/RaAnGOiwHSF9ROLy+H
K8YadbHIOuRu5Bd5H1hZqOX7ZKnJ6/P9+3ucmQlI85x24+hahzRG25NxqMiGioWAYWkt0xw+PMCq
zEddlh5saPmcF20IElffRYMVtxYM2rVj+35Qf69mmsmHkcaIGKVEvewA4Qdy9n41T5z46T3d5T/b
XwoCk75b+O2SV7u0h7O3HjoTPalRBz9wuUpq5UOIATIfL7fv4NIgM2thCD1moBO3Dqbmrdw0XbPi
TTK6uj3KfzBKf+/gzERoBDAcyIFYB8lXnXnUqsD74f5G5GN/1UjYpmu7WviCb98OSmbWv5RAcCMU
sA6i3BjeXQ5tFjQcgI7w9sqWhpkZinGozCSPcUhWXAXgqQQK+JX3IfWWGHiv3M2LO3hV6yJow2LG
gIMC+2Ua+7BHU2P4BpwlRAuSMvjvljWzEw3RSJm52L3G/BXZ5r4SPxH9B6o2wtsDXQfKQDG58PfA
Wou+oavO7MLkDpeytw49+vdYFxSPPTjK/PS314W2/5RvljrpJtNzUeCYBpz699EPgkL3vN3LHAAj
r1EbPngGBGFAEoxv9/aaPvmmMMJUJ8QLDMrF2WX3gBWHfhZGIImIkLHL5XooQcrnZNbS07sw1NzH
0Qq7MxM0GR0KmwVcrBitAyP981+tZ45zcCHXkwpgWA6Eln4GNVxbVkHhLN3wpbXMnkPKgGsyOqzF
cVRgovBA0h9lt9Qg8/mFA9AFJd2p0XCezrK9sQAxOrEO+lNxmJj9wRSBaN4MLagvV34tfCj9girn
/2UP/x51ZmfLcSAluJCtQzlBk54b69VeouH7zO/Gvft7jNm9mxqgRgc6FAcg1e4taCCv+JNzSML6
KV+7oQy7P+yHtTGCYk1/ksb3vpU/y+1/tcw5ytWMAK/QxWAdBr1FfOqFCE3z8uX2IJ9/wf+7zrko
W6mLKOMR1qm0L0MCffFv/+zft/DpuohBAXme6P3nZNqQuIiaNBbtSbIxD9Es+Kb1ZKnP8KrfZDIO
E+4QXHCAIV5BUVwABvVc6t0p0zjpQ7ePtO+uW3ev2TC230zKBYOedFt/ZXmBdGibmCkCh6jowqyN
+y+p0gEtH3Kqvut2ZfUBIBhx7lfoZv1qVCmEk3okqwe/AMEW9wtNNhq67UWz4MPOff9pFUD6Ugef
E4AfczIPrzWqJobe1CmBAuJzx0Xns1oUyGQ6ScAhDD7ReC58S3O/+X1MEIfgvZh0deZPu5G3RSk8
oznBlndvumIqAAI29bkC6aQF7aZvGeleesPa3b4XcwOFcSci6klfAUI3IOa8dAMxpKULQtSp9PTs
rizHKqiaHJI9UZoseC+fbOu0o7h9YGVEJDdzK4YcWEo1WuoUuWAbTaLuTcPHBF2n58YYH6I27/7h
gz+t7eOAM+PLLBDwCsNRJ9RNkpXKtWevsJVPB7RhSRn9wzAEo2FR4DadNJIIiI4ud1J3K5vFpFcn
L0pokA01e7Qj9aXMnei3rLslvpK5kzYNB24jILMxHtATM+OLh4XaeczVyXLACGQMbRPGIIALijKL
Qq0U7sLpXbm7aJ8DhA4IVaDZUBaaw8xiy5JVornGKXf+pEb8aIG7M6vMbUbgs0U07C33jqrigYnq
3oSO0O17evV9AD2HghfYQ4BNAefzdI8/hCte7VoaQ4fdyRjY996U8W4gcRMo3nzxKgMSoVXi+Kxa
Yl+6anHAqi/GnY7hw7gqslU+9AZWzfSv/WCuE8u4UxpFL2rlj2XjS8BwaxntmNIBf+0NNOHwBdsw
fxug+wW6B+BXIJoE7tQ5PqbOXaKlo2OfrIy4YWlY3FdyWCqJfToKLg1SlSbc1ved+LBSHadbT+1p
J6gAiQ0vDIjOZOjduH2OV6R+E6Euqn3oAgXftgUNzcsNddzSaMtWS899D3VHWrguCyIVkSP073jp
i4LbPziTaGrI0xLKfHneQOavcnj1HIMd8wx5yH7DhmYXyzJbjzER+5Fp7K8n4B+xsf9HjvULXvab
nO3/P7KxwwreYGOv3/iv5P+cEFxc86/jb/7Fv65B9eNfUO+aaKAmObh3W/4XATtCAPNfUwUB4Q+B
5t872vbfDOya8y8wY4HgEK1KDtJ5EJ/6Xwp2jTr/mtTQ0cOE6AK/I8f3P5T002zikoPNHjsfv5X/
/vNHVvT3xp+/I6IJ5YswCHDY9/sMmMbMb2xYrzcpgIYPKm2jtYBjctcoBnBsh88zq1X30PaNWuk6
FGNBsjXuW17yFSVZHqraFT6zqj5ElAOqGzMha802U78d82IvbCL8Pknb57SwtZDx8Uvdty9iSH8o
1rfPUCgxN8RCuKdpaFP4cBifLGtWssOyYAfwTqOB0p6ku+Z9lAoSZCW+hf4hr0Z3B+ZD8r1Cqgbk
WNrmfaIEcUYs0+Rk2umAELdc6mibESxjCpiBCWUWmCLEt6DJvvyA7dT2mFHp5GFMuvWrKwZ+Qtc8
K7ddpq24W/drvY9IAi0dGr/qEUuqoHOj5isZ9fLMFC+B8rIHU/lN6Y3bIgN82gfVKH9tod/8C+Q8
xZEZWbtXhnQg4kkstusNBdxGMrIdmg7M+7oWZennJTRC/KZlvfSFzME9THMPkkuNxhwY4aWkyCxh
9r5uWGG014HleKJdm7kvtUjaQRd1/1BYnvGYx40YISbmaa1fmlL80dMEVCtdnqs1TB/gRr2KzH1v
oY2fCs/XgUcC9mwo2DeobBrdwhMxiwCn2eF7wucIRkdIHIDT/vJUWJYyL1c6fWBgbfnB8yTP0RWW
QYBGDOY3NBxZwyqrjfjI4qrf5x0I6wKTovCKuBea7RoCYhhflUULkJXLV2WalwOZN9wSdCjCuZ0H
TzKVnp3VUj3UKfveTEWvzl3GxU6Jr4uvHfYEHXFY/18SoLBUH1/pLrJidLiL8YEg7AjqWsEZgpST
T6zkKROi2cOtGN/0hGqrZCRAmRa5Vq+Lqimei7yM08CGbI2NveiYP5Ih6kLw34GBuTC0jdGMHTxU
LtA64jnsYIMFNDT0oQE5M3fPBTSzeABixR+DVYL6ok8GwCWlnppPZu8W352i/p5aqNmskhSE9ejP
nPTueB0qKHtnPmD1jIbSURg4s8VvXLwsxDOcLzlQn9xfmA2YXrS+wd1H7ehyj+pR0ZIlPXnA+9u8
0mwwJ61sbtWYrKEFWpnKdYTCmSlZZQfO2DpPdiIKEG5AwssL1TMPjJrlvxcs2nQxL48ObPe4Hej1
R1iKfrDLaUkpm0xV3vDAK5Aya9FIH7LBLsKIGu2uUGQMNE2p3Vh26ss4lhCbY5azHfKseF2YyWS4
ZjOZmkPAawQkMuBVMxdTh2gp45VGoHVUonoZ5VaM7n8Dh8SkCeFreHprFpcMoh4lGb4jiqupX0ps
YNZbZbXKbHxLfjv0dnh7ZpeuPgpuuNpw/8AkBYAncNIzi9sYeQN1tKg7Oxn/UVFsk2slWQD2cnib
PV2ICOdf7MQqg5wl0kje1AM097S13oIem7LJWfaG+Gb2ebIuWM23t9d09ZIhUIeLAGIHBBTwAufg
Mk2jVtaKWD8PBKSVncy1lRQFSL8i+LhDh2ouKYzvlRNlvgSX1XdWKL4U0lwGv9PGYksnAjLdtdDP
O4+hRg9+h+QtZHJ6r984kldrZRK5cihuYeK4h85zHlxps62DLjm0Y3TRg+NmhwL/rl9GHgAExOjG
IDKjJTKlWeAxzQ2u/ruYMY4DFFGz+A7lbKuleZSfPa4riGKZMDrFVGweAJIbmSCBnYlyVSWN9ZjK
ughivbVWWQ6ymg7u8cIVnNylj9/G+2xwH1y4bSD5nDezmjHv+4IY+Vkv9HxjxSDJQ8OfHrrhAakS
+8kqTNTdIBCzdERz8zAfeBZ/IWXUGpSR/Izmh9o3KklWPTGgnl5w8RIJEPumHL1OgyPIqq3SOkgN
vnYhibx0X68+QtB04p6C4ArOKYhsZtahz3Sz572WnJ2qRusRvOKw6nmzjVqjPHPGyzBOgFznWsQD
3n4rreabRNWur+3mRcnROTF0bD7YYz+uVZIvZQOuP6eJRXS6zEj+g07kPXr/EL21GnJHkcPSsxG3
SdhHTn1Wxri1eju+05mCka9Je2Cs8e4A0kPlHjrRC3dkupEXdwRTQBcakhIOvHh43vj5hym4KWeJ
USrQ35sRyuYWeTTjoVwhvo52stF1v2yj5OAKpzrdtiWfHQ2AJ8i+TLRYCDouB0ZXvhUXY4SBhSXX
RovrkRRZGkAlJ1kjSZIv3AU6fynotFKwZuO9BxUusC6XAw45KxqzZuxseTnADxFTO2FHlh+Lwt6l
jRj8StZ0VbR57E89gEE9uulGET76rSa0fU/Ud8FYux5qwVdWp3hgIvMZElaaoaqi4btMCju0+uaL
XVf6OraNeIHo6tM9g7uIHNKkv2vNPaYULcB12qZn2rbpSsuMMUxz9sqgjuvrhWkGt49o2pGru2GD
kBsJq+k9m+2Y25Oo1cacnUXiPKPDo9tUhZug7Sz5WTLvvvSMJQjgrL8cBhR8loSAbxyBkodG1lkE
aGXpmCcE9N/MqpFGiOgrmfI0Cr0TAFKDnSF1GnDrlo+ee/Cs8pCqtLkvm3ZTI8W3or7UsPO3d+F6
09GjiZiAAIE2dWtOP//whfDY6RKthA3RZe8GZul8obQ7j02ih2NULknhzFItf+2Ai2w/+j8RroAx
/3I40MdnTTs06Zlro5UHNbh3wOFkxZT4dT/Wv02un5AcXo/aBMTMKRpUU2T4ZEBkMm66VENBhVrb
Lh6sF9RN8x/YbmuJoOd9FpdXY+KfR7PjxBoIfuOZdwPHuxCpGhlA3oVx7Hp9fGk6lewSL29FwJH6
LnwzL3PDb1G0Y4ir0mxVOvjWQt1mxpOyuvage3n+y0V9A6kxHVo/mbRbM6SSGw8cmL/72NaGM88t
+nr7RN9Zr2ezB+LfxWEir4GyyuxIHTcq4evz+JzzYfQj4YpVjqrBlnsjDdJWN0K48jQo2pSGcZZt
okEZd4Mchlc70r3toKgJ4pRsW4seRbqWJSHRGzQroHpiJ47jUzdTe6opwDG1JpBSH4MU9tTroyg0
a9vzy84yA4S+b8gFa3urfnShC/wEcuAqNM2sD0WuPfVZQw8Jr/vAyPpqq0ThrgW382BoPLqjUDfc
uC0ikIW9ufrm0TwAtR7QIKGfl1iTo/nhtkNGlMROP2qnoYpbnxayCrk1pguImfdnZX4CCGhQbUIj
OTzkWeTrxVIv9b6Iz9IRQ2halbOjvISGG96isEZ7kV9lollJTR+fwPdkgMQzbY/oM31OIj4+oGWw
3OdeDvSzWf2gTvHSZpBvxjv7bA/9t0gVyWqMixWRQm0EbaJNRJHcMTscCQTqxMIjOm3KbDUwW1Os
DCFSB8WXy01zSTvUuFHayZBQDRxrmp+8Mfl3evM/psc+cRdgh6ZUOpr9UeuaG8dIq5BlInZxSlN8
WFHnwKmNe0THBj+askEvQeKsQRBWhW5BHqzaKhbenxk77mScMAMsEAJLgEjAw71cKGkAcuwHqzhB
/OE5rTaokWvR4Ds/mQm9v8ZZSSe708eVh2bheujvDeFtVN8+VMmfmKZBz7yFTMUMW/nvGaHuB7Kw
SfRlThY4CgiTooBTnMa4MbYGyr6+PqR0PTITKBGI1d6hK5Y8d0IUMDqSb3hjjwGJoMBH3GZYGX3W
haoc2W8N1aX9UGgQHIotMGICjwSHK3P/8V2ZHhMEL+hiAb54bjkBKTCFnpnFqQNkcjUo6EmnHuBc
tz/jqyAJB4VULvJeGAY0CpPb9+EzzgnYV6ALW5zcpJObrFVxkOuGDKOhdReGun4foX03uddoOzDw
v7M7kXSpTUrlsdOYFnFIB8Cj4wic7alDWZAZZOnEP1na3+MBMz17IKnJWN3ZaXZiubtL3Q42wGju
ZOZtE1NfVUbywN1qnxtVAFCKn2pb0fGNMgbf7cQ+7te3N/oqxqJIpE+vCNLp0Dmbt13HRdOAKrLO
T1UGKebKQlbJZJB4LLtkS+0MPmLqNj7cfCtgWh+tbo/+yfUH/yHMNIJ+ZOsQDV+es1VD61dYPTul
pjlubKeun6JBOA+OofYJmPJAz0eNB2VqLVAYegtU56AOBdfie95JYNA0yDvvh6zWtzGRns8jMLVr
1RA/eA1L7xs9er494etwA0RH4IgAgQh64lAzuJxvWdmRYSCJdpIjWlVxgoBfd8wKOWjYgjjn41o6
2rF0y6V24k+MJ1IXUDOZWHqQOzAmG/7hi3ByrnA/QAyBBN6wVuA661xzfOk6+pu48fi10SFdbdTE
CJiXRlA7sIoFd/r64mIG002ZJOw9FEQvZ0BFjxaHbkxOnpSPvKrpCX2OYPThnC/s8lViGSQweFgR
1WG1U9fE7JscGFOiaksM1Zdb5oCeQXMz46HVSnnnFPJQgRnjkHRtWIHAEUyEYVwDVIeE/aEdwOD3
j89cJyAkQCShI/Z6Rwt92HmqHHtsjSE9GZBARUN6Jg+unVln6o6vaS23tc2LJ1LkbKF3ZDrRy1cZ
TsxfAHS4eICiX+43eAuEcKhkJz2yrI1mo7PBo50X3l7dtfnDaU7pBWTFgNd5j2g+rA7wzmjMDJ6c
WN13O4/FKkCer1qNtvkk9WFB8+CTOwTLbqKYjnwnEkzTzz+MZgo7U2iFYSdNeM85r7P1MCJ/iUSC
2t1e13XwhzDZRQ0byEHw08xrADUVqpdgojp1Sv9dNuhb1iNafwEz7698aMhvIIqWtDE+WxwGBa2m
DmohcGZcLq4UaUEVA7uJzgzt3jbklxjkt9vcJm+31/bJmSGjjoImaCUQwMy7ipKy70aJt/koUtqt
q7yxt3aKDgiqqrsBMKWFD+CTaGlKTuNuwEWZUAGzz1Gv8gi5Jqofx4Q7DxbV67WbpOMB1SUkPKwU
/ZCs2yaZM96jSubuBWpFr15bhXUqnF2dRHRbx9aIWkbtxL/apuk3bdX/MZI+ewRyQwbFmKULyJhP
zh+marpkcCE8nMrlYdAEzLM2utiOde2YYdVV7KyV5n3jwNnktSbR6wDayNvn8ulGAWqAIjXSlUif
zj7ZIUor3rSCHq2Mb4AV2TfyOWv/GBp9g0O1bRJQMQ+RbxYFVIa9xmcxaBTLvRltJC/8zOpe3FHz
YGPswIz0LVPtgk253hVEjciITAgeB73js10pIvAggQArPtGSnNrWe5SKGAdB3XuT1MWj4iJZcK+u
rdgUp+JzmIILJHNnd6eqJPRgRRSfkEhjfulxFwzneru5vfMzoNDkR18MM087cHj8qrSd+GSLNa2b
MPPyfWd5LEC18NXOx9fRbTZFrN3XZv8TMh1L5ZLFCcx21hrS2Eg7Lz7hdqw1BYCOlXrER1C4biu6
7rzsQcu91yLaR2imLLxxSZzi2ijALcFtB1sDbBcowC4vvIpEZnZGCesjDHBVgfqxGNo/egwR7kJ+
vb3d78nGy7cJO44UDzJ5qNlcFdDyxmBpSkl8MgR7JDqcsLwCp/jAC4reCqNcmwOr/yByie+mZPQ3
nQj3rjFtvjUlTHEG8T9w/JnevRxi8oc1lQ3JolyzmV+54q2SEXLs7Si+IL+gJPgD443mZGASNM2+
uNO8JMnCCNyMIdgF2SqNKYji+nx4YG7irak1ZAfq5tU66gr7p6GJPGiqIXoFl1h07+KQFkzNZ2eP
LwoSDSjkgTh87q5Ehmi9rErTUwv40d4uxjcAx8Q+otra6Gi7t5wOCfgxRWbLicsVCsf6S2VUCxni
a98U1UyE1QixoTQDGdHLC9AQEwnfWk9OFq4hmMOzP94o0k1Xq+weUY4I9ab9XeQN+XP7MnwyLhwI
YG+cSUkST9/luBT8lDGXXXyKodDqMzj657KFLkM00BOBE7frwcG95axxFjiVP8m2ooxnEtxAGy4F
aqiXI5da2wqBmsKJUJTugCL800QFCwuD5lUgYjThVLmK9l6lfSF9450HOtANQM8AJDRJsrJkChxO
ZR6Z65xv78knHizyirCvSIWCWRYcUJdTSzUwHyNH5B2ZR39UyIUE1VeKMjzQ6lB1zvrsyW6y+9ZG
tKlosW+d7E2CRfVhyOKl9txPLPCUcUGqE0JhwGJP5/fB5yrRL17bkJKFHmHW//DKMfOJM2YLt+Da
+UHdEE8LnB/kvvV5LajMUyR9ISF1LMr22OVJfy+ZV29UV9vpwpPyySMGyUhEq0jhwtDNQa+Uj0Zq
UxUdC6TbVpnXsXUsYu4Lx+5CYZRdkFd0iYrwk9wRPnDs3iTuBlmH+YlyQVO7RvMVmuLByeebtWkF
sgRhXmmm34C8dfyis5NN3g4wv4zTKETn6tkY3WQLQiABWtLa8QLZVNpeJw70lyqX/JGt+WXh5k12
fmaaAZFDbgZfIujvyOzBHZUmupEU7jFWdrEtqbCBCx5Z0NS0/QoD8oPrRnXfNwPZY1buzhVQbmZt
8mthHtM4l/OYhCdMFEPgO6IUML1XH66dl6FzpxFRdWpHXn21QbiyQwDJ4IrVKhxQ2w1tBGtbakcv
mjmoVQc/PuyGPqi0nodFNaxoz6x7pYHhtRnzdN1XUEbjQ6/d5XmyxKM1zeZitsg+wFsEPhTUyS54
QS9nq1vImpcwJici+jYgfY3Mf8NevHH0gn70/vEVxnBgtIedhjMGx3q2ORlCBeBPjRghdMsAFxyL
da+5InRrnq/thMsQj26+YC+vDME0KGDMMALA/DtzD6HGFXZAyxifFDIxAXLTOURAimHhGXovy8+2
cvoqp0QB6O4hw3K5lYhbQXxHKu+YSbZBmgRpbe6DlsBv252XghkgNsIi3qj2Le/uSm3XZ+TYdS+0
LFFnqe60PgtjUPD0qdqUgq2t6gUarr6ZdvjdXJjsFUAJrgu+aXi9MF42sECzhE7NIScmilI7Nigc
rJyiAw94zTZTHPQMvFq2zdNWC4fae3QGae27AtTHPI9QuyI94Uj1E2ebAkC+W/h6rmwc5IBwXDgt
xMsg8p7NCxF5pvphiE8tqunruI7SbYwgaQdMPyiT7WxrVqgGI2SIDy5hbAPxFBWaKmk3DfBKsd+4
bgsGXWxaM6RvMaqRZ8Cuxs3taV59NSbet4n3AYnaKWEz3bgP37gZV3WjJzp9HFCaXxf8Zwx2UmPk
gFGrIrw91vWTOjVbYxgcFrx5JIhmg2VjBm8RcVylufaxLs2jk/aQ8WQd3Ma4cvaJLend5O+apcvu
QEhB0E5MfhptCiJq1BvXtyd0He2BrxIPHRSbdApo6hwC4I6tBxeEeqfWlN6mb+UIigASI0kJ7NBj
C/aLh7rzvkFXnW4UOpJWTimoFqLbEWco+mIDxtUIpK5CPrtABP2qhIZsMHqmarEy2jjyB8/9A3Qw
GNVvz/zq2DBxpBBRg4EXr1+FqWYGGTGdROZpTNRq7FMn0Gh5RoEOzwUKQP98MEAkkcuCEzINeHls
gGOhram2zFORZcO9bXEeRBzVxgbCFVvwK9CF8a6sHBaH5IsJ2TB8pbgrl+M1HBewUC0WByE4v6Lg
2nI6smTlPh0FtxCa4riJwMddjlIUdiXc2jZPYDHrg64SAOB4hlhIKLxnqS5sKSwAKCjwjBLoKiKz
dDkMcMkM7Ii9cyp02t0TrWlfyixWYSuV9eganEx8UIgwmDNqaC/KVNAA2+islAZkzKrVWx1k66bd
nUo4J7E/JkP0x2kG59UdZPSk2hoMazEnduNPDmuQJ0jfIIojivtdX7sr6kDs3smK7AXAamB80l7K
2u8R0m+HuLeQKqSQ0yZDmUF/1rOKHYPkrh9r+HMAyGT1w0u6bUWQxg28qEZP7RjTpPKFDW7sgHU5
DVEgifAAAuuYQWLNKXWtWVVZr68jMwfIvIrTPvY7J0d/EZ6teOEbvvoS8FKh2w6AQITl0Dyd+caI
WsakrTxyMlOeriQAtyC4kyZmlWeAvi2KA7+3LF8cKADsUAZD9+aUhwEx7OWBNoWVdU0OWVm9I3vX
+aZ3xvemde/TJAceuPZjthfu9zIZHlWe+ToA1YLlWwOcL5EXIGG6okazpdAS0pw32f7JzTcUhVEr
pqgLp34l8nWDqnIaaWFOzwZqFOALuKtQSOJI2hXai9sNDWj09TOIFtelzlck18JGLdTHr4KBaZUT
ZQow4UgczhshWjjviqgK2o9Dh0if1vK+j0X+Ox2759vW5dOR0JPwV2EEpd3L/VSxkXRuYo7HjjnD
VxS573Cz+W5smnx1e6TraBOLQkJ5EpNCL8JVrxIQgXpke2I8llYP9KP5S+b52bUBBCw7uU270vDN
ofmT1lAotKSfs/yk8ChniQorFwl8IhYs3TXWZpoRHkX4keA/Qkh0ufiM0pQMBHqkiXSaIGupuStp
l/hOY0axD7hctappb2+KXHfvWVegVmPvZYH2AKPXeOjoyJZ0duUeHKOiYanyeqHgfmUlJwpHdCXC
tcYcYZcvJ1gSBH9O6ehHbfTYznIFPMBMnhYOZlrm5TcFFB4+ZJwM6iToQbwcpVNeg24HCiVhxH1r
nSqV4enMrZ2CL+o3SeR+a0vvZJQe3dp52gfRSICRQyfIxk4TtIU2Ves8dEn0WyUTIipNExxlpmd+
p5nFwjV6R6DMZovKIVqN8CQCjuzO3JiMmZVuJlp7dGy8gp3H0o1jpta6AL+gQOQh871nacNDCiEM
vzIl2SCCBx88B3l0FBv1KQdD06YwahtWClg6vefgsKhrqG/odTsESQUqi1Fvi6BDgd2HAGG86VpH
c3wj5lhSaSJtRnKQ4JplsfGMce3xQv7KqITwMqAg0U5YURzyZmg23Ms56q4KfTeDk66RRqA73HO1
ShpWh/1A0z2Kj2/FkLabrjKap3RQ7hqqf2d30D1cxEpPv6ueeMemKss1Cvr9KuqsA17te2kwb9Nq
YEa/fR3eu4dnG4zuD9AovAef8NAur0OV1SnJjKY/2iXF8+ZZTXyOISOq4mgEwl6QEKohX6TOogOq
784xNU1ImhI7PdWjcI9GhaizLZx0I5Jebkaon9w1bYLeCRn3hwr4krshypw3KIkYIRL+xIeartx6
yL4uXOyrCBp6MJPzj19A/iDdcbmQzu4za0gSBbEapa8SSLKEuL7dpuY6ecPt+iWaFBSQzdA166yv
9SWkwvTdzDcSoHxwsEJSbiJlvRy/EKhxSMiCHiljzhddk8A9O7277xU8Ujggw0ZnqXhprVh+lxqi
lBZMWVKPlB+37pIm7HtpfTYbdEABcgUi8gl4OzN2Q2zQrq0a54h2ObYjtgDO1R0t597uh8fRbUmH
2TWgP2OdgVQ7kz8K9Hz+0tt8eETBQT4bXWT7BZzDB1YT7yyAZL8bDO4cNFkUk45ZtkYrVuG7FSnQ
IW6zdTOybmX3MUIbb0BzaCUTVNULs7Z2NG3s7wCAJ0+8qipv4Q5fuSUTWhModHjnyKVdlX5LI0bK
s3bbowF2RDAJSXYE5oZtgADWg1qoeiEzcB0GeyAJx2PtAWMM3M1cAkMBW19BmcE96iB/XDsVH78j
gIgfUq+CgklWk5DVervG7e82Zj8KsGeb3e82ccofQOHVK1hUGlAIJS1sxNUDggSCDmI/vLbIKV5F
KkNnMJNDxupYgbYQzX6lvauoWqIymZ6hi6uFqskUbKNWjDDFnGOaDJ0zQtPRO3q0eehKqn1pqNqj
aVD/eds2fT4QIkUkEIGkmBdSWZFYeZdAUBS07fwBXJBl4ESJ3FSSsoXQ/Do6nUR1kH1Btf09ST5t
7YfYHLItxuDS3D1q3VD85pwZZ8Sg5JtdQxvGY2Nynw/pq6GBNLEX5eQgFt5TTAbLB7GL/K5pGgMy
t7K3QzEUeFo09mqXWrdVCMI730BKEWQYlvd2e4eu3vL3TlyUtqmHiw8DeDnroc1daHQ27hEyE2D1
I7r07RRSYkDgduo+cwfvQbP48PJ/OTuv3raxdQ3/IgLs5ZaqlmVTLqk3RJJJyMXe268/D31uIsow
kQ3MxgA7M7PEVb/ylqmM1xx7bkouDD1DtmcKEyzepaRblxshiR4+tXY7RTu5f7YGS9726LtVjRm6
8eivVZ/e+1iLoz4XecD2L6+0ygiEFseS7XE64+3USea2K7LgkWXF2hAaXHi26S01rhkOaxWm29SS
z6WGDvUelI3Mr7ie6aGKnDDOa9trxKi8yBnCaFqIoMNU2flD3LXKXtS+sx/tCsnvwLanrZEo+SbT
6gCDmJKwISi7c29UtOrKUf4OeQiajDAnxFSmNiWNLEOmboJ62MaNfJ4MbLyMKOzwJOXVCv0Rdw8j
RMlpgjF5bJrQemMkBDs2QeP24Zjsu7oaPQmDzIBiDjZNkdR02AxhJN+lku4WmBNMLihJcaxkIU7h
hJKIMUHT1W3/zs/K4i4KuuYhwkdsk5e9rrkUOMQmtYdxY7ay9vrx5lVuFxTy+YwUIuuHj7L0asSv
TRFJG+PyJ2kGfkEdpEGsmB5EOmH6ZDRqvGmY2nti+k9lkyibqDHFFtGZ7o5Y8UU0arQLlayDMNqC
E/DTvn6wfF3sZEVdAyvc3kX8VjAKYB8prClL+SalM1upFgndL8Rzfvh2ttMmyNPBJJ4/npXbx4wm
BMo8s60LIe9S2WaYRAHup9E8ZboQrAJS7S3r2KjF62gqKyHT7XvBADNwlDcTsNrygrXyIQ+1xMDR
sQ+7R6VujE3aDdL2n7+Ix5lFopQOBGcJ9DEHVaeLIGleOarEX12LUWAa/gx1fAUsH+TBx8O981Fg
2Wntc5WDwFlK+pZK2uJXRJ9yknr6nFbr01Lz+3ZlnW4hhhRp+S6kvPAhBB2yiDfHvOpbk/zAk4Pg
u9GGAOhHH+JfLTeRK5vFvRiHaD8NSbVDK0N/UsP45eMvfYszrl9ienozTIQIHlzT0roWf/qpV8pJ
85opjndamvTHKRP2pTH8J+AU4zcYeTwJRpUnn5XCLDcmVfvBgWLdRqP2UKnhF2GM/QMMhva+HPth
LzWyfdBQVN87hV9fAiUP3HDSuzs/6SncdfX9mOhuE1QQomu12Nhdeh/FUHMSANv5zgJH41ZQhbdV
IMJTlCn5Wuw1X7SLb0b8hD4E7zTZ8jJJrsKxrByn1T2RtqjbW9ZwTnJCLC1OVC+w7PJLJTkXKlLc
eHQKgDUoVvft44m/STWIBuDvEWqRRENOXZQzjRAZnyrVNM+GnHTXGgZm1dAr7/PUbrfIvP1ojCbb
g1b2zHLUVkKVd24i3Lrmvht5PMCVRWSfK2okeqvQvCQ0zmrXqImbZxg96xWQ5I+/852jRObtmGC0
6H8B5rx+9BRLjDjL57aX96P4GTjZ9xK7+pVd/N5BYhmJI2flIDbxfCP+FXpJZiFLEtYEHgrOEGyS
XgLhyOs3axnSQqqjsyV1OXpQmXUwUv93GcPb+fhD33mJKArBp0AcilDTWORucSRpdquljoec/1nV
x0d1TNMnk6r1Zizz9OxEPIkp5qYfD/vO/EJimOs9xNOzEsv1l09NLXSqjY6Xp7GyL5xA2QUFTqL/
wyhYWHDXs1nBCF+PkippF1at73gSxNNLIuSzpgzJ08eDvJMTQQ/jfM88+LlfsphCow2cuh1M2ysS
7UKXEM9RCDwnLSyKc2Hq5bOW6+ODbnWfo2CQn4wwNfZ+bdX7RM/6u9gKmlNrNCsP3O1BVSmpznYv
uKXhyTKfpb+2VqmM9IzAZWEsN36Xurq5j0rog76Td9EmkhtUucwednjEFXSSfN1eeYtu9xWvq8Pw
Gux55n+xtStbDpRYIavQsWY89Vmfb+umFK4WP5U16thZtqVouQZtug3N4QgQWM39FtQIli9TEgrZ
HkvF8qwp/5rEHXAzhCPyPnqmdftDk7pu5Uq6ZcJTpZ/5tiqfOPcFFosfd7ES1JU0ecRm7WGsDHEo
nAl9qNGvHhQz2Ft2pdzrkci3cBXSnY3lyrYHx7Chcb/mXXWLPZmBCUTqUFRmIdRlViRLRU+CyvXc
Fpmxw62eWq4tovR7TGflvs7GwmsyW/lPdgKcdwGXjFO8dYYBqBEEcu2zLqNlo/pTuit1ObwUmkYp
SeNd/+eDqUJW5/cRqHDxLQm+kUgruVSJKRVdmBfTyR6Stg1XjsBbAe/6wVQJJLnA50cL/PNibQAd
t5FCt8wL8hQb1TDEJiUSzbBPx+Y+jNNsazTTuMtaWd07WvtST3gjFbrv/Fm5Id7ZljyXODazMedw
ULs+jL6EAJ5aSIrXj0p8F0RTflfoBgkQJaQIxXip0L/74Yj+btbGh6S2xovQyrsW+uC3OijsB6dA
MYacryKtGTEkvgvUND057VpWfXtrEFogY09hByj8rVQrDd9aihTTm1Rp+h3UCBXlnYKxjO6OmnUM
h+hTotTT9xyNqZUt8VY8uV4txp4VfFH1oOG8RNZI7aRFvTOYHg4KLjWRc1NqhRs7SFdJp2n6VaX/
ld3wK49sF4DaXWa2J5uChJtNxHnQWfCJGaIHq6ndzr6PTEQFMN6pDYQcnX/TpQREDL0FAYwZQovY
FXWT6/UMwxxsYBDqj6Gt/8k6UTymSVBsHb0L7z7eOrc50Zw9wICfwx14l4s4RA6iWkqLHj13BXm/
EquBfZ9Y+a4GcLGbE/eVcOC2ecVYSEiBvSHKdGAOXH+aITc0RJpEe6x6xDpsOdUPUiLg9IrE/KVm
jnEyyyx0+zneN+LZzMEPd5RE9NfEDCWcwSNrX3Wl2OSRuRY03Kh7UeuBKE4tgg0yQ4YWj5rE7Z6P
WmN6gf8IKKCocGQfw1+h/lVKla1A4KiLzfsuy864jA8bhG/cWP3ZGNOTGdT3tXQ0bbSFXiXpJZCK
wXXkx0p9EPaT2YG4DRMScW1bOfTGkVsaQOEO9bHJD51krW32dyI/voQoGo9blZBhqWxKcj9lJn9R
YAs/h9VsCjBVmKZFbfEU+Ha8rdHq+NqaSr1BAao41IW0wrC5vZPIJPAdpWHwlisudhZqW6oTRKbq
mb1QzkUiPeHfvmt7/UHpStB+ov/08VZ+yw2WB5xdBfAZsB/6AouQIFAaswqHgGzYSE+6Ue06GhUh
HixxXe/i9tkG7a9LQNJlsZ/GbNOGQCPN/C4t88+BbG7K6Xmwi41snEL/nOu+G0mFNw67Jg43dqMe
Ew1XIOzTs+b541/+zkPCXMGb4hpRwUou7a5KObeyMNZUj7R6eAxRMX0OuiHCOqdWNrxlPPBWF+wM
XZIPda0bO1+oYltPANE//iX6Oxc0BR6OAQeU3Hf5pA2qyLBtS3V02yZwB/p9hDdhkaqXWPQ7J35W
oqe0jba2FB5LZCg5RCAFxp1klDtqRhcn3KuhdOmKz4N0AjlpVJ8j6VAZaMPZv4T8aKBfV1zwFnk1
g/JYOtmxt9TPIrszZYl/JPCsqN5F8mNbUZ3LaKwEIUCIJv7lq8ahVKcnOPUvSYaThtHQB5kk63PW
Og+zcgCpyxqH/02Ud7GjyIPfNF2osEA2vr6szHxOVotO9iq0mXSJa3/yXTP+Ig39piX0EdZljF4p
+NU0G3GQ0ATeUedw+DNpXwb8nILOo5o29OG+CGDNw6TOM/mutbXvaOGZrpUlT+g5eBMuYM2nHFkh
2Th+vKDvJA+IS8CMIMXkatOWronoxqDeVrWTp4fGdA4lFckDssVLWvjpXkxqcojqvH9ocz86yFLl
A0aP09GFT91uJUNO7q0uae/CoLPXyAq3KRoABiJJblqE68yl0n3fxdpYgAj2hkacIlz7XGH2xlGx
E9udNEuiuJs23wlExz1BXPerySaxN6ZIdh0nf839dPjaVfXKJfLexUnTF24tKAYaF28H5K+8ph9U
X48SKG3EQsqp1tVvhLchAre589SloTiYJtY7WqWCUaPSfLJCbU3OcH5lFrsOrik6QjCRmRpz8fp3
khMZuQa+I9Dio4JMABgBGFv3UxiuBRq3vOe5zEJRj5wGaeMbxojhI9vXNf7o1fbYnVDbOk96mZwM
aGsPQYwSXdlDk8HdOfwWAKZtQAGlbNgunO55hdNtFiW8ioUm2genU5UfjhRYR7UKzCd5nKwHTfjy
yrty21anlMCWBrvENa8imnd9KFslFnZZOoPXyukJWsXgiYbGtxvKKvVAYbgJN7RrDpb+VMtjeC8L
Gue+g5d808XBCSFC4ap2OD7WVTp4ShrZj71hoZ9lNWccgsodGdQhCGr0C7IyvrSN9DMwEWZZuWrf
i7x04IjIiRHkARi5/oy0nXRAbK32GFXpFpEEfwuMx+smrd04hb4y2O1ZI+oiT6aPBeTJWgY2QPfs
0ChL7XGQWmVTSpq1Levq98d3ze2+hfVDu5g7hayHB+36i+JojAqgqInn62HmlXb9PArHeJji4p9z
/3kgWqTUtVDclxd1OpjvfqerdeJZgZQdnbL7r0qcU9SLaNMr8Tkj9nerOP1nGSfg6gbNQMgrQGXZ
fdff1+V+7ERymnvCcoLP2mR8U8fwVS9iwCyO3R7jMPf3H0/p7brNQ8ID0GY3lRsunQ8r20qnJvek
wDbPyP6o58ZYA0fdRmozApD8lWwDvqilXn+X3GtdisoHsQ7Qj13UjDY11zzaWWaquoOqDq6UdPHK
Mb4NNGYZfBRyoKuRDC4Bj5adBT6y3oWXjUZ/4AmWnutCbx+ryP7hVPqZ9rhCDVobz7lPiWPlPNxy
A1jLv4eff95f17ywImmK4rrwJrlyu/TJTx4kUFl9hz1gj/OUbLxizHDUgbvn7c/c7iimoR1UZS8l
tquF8akkdo+bw1SeO1yqKKt/t4vq4gQC0y/lOXTW5Brf2wnkW6i50bSHQDX/+V8/2JGzrLBHgTN9
j1Rz4zvqznbyNS+297YCHRfyH55ALtfFyZJlKNJGKBfI4MTBXSJCJifOPo92mrlj1FYXa9LX4oB3
xkS6CPY417nNxy2WQi1Hs55MI/Xm9r4J+lU36mdDSrdCG3dR6W8qRJTb7ifiEo9R8ZI69nPeSRse
7xOK+xddCw9Zv3Ymbm9ncAkz2oitCZBvWdkdpnxsi1jJvCjvvzSmlVMRkc27SU9R1SiL1bT4dhJA
4HE7Ew7Rg+Fiu17eQq1KwTe3XtLp2Zc4SYJ9VdrTZzGqQK5UATc90aP+Ma5V/67RneeMA/0pEyXR
kIXOYOWDMXMdM9Ce0yYTd1FhTT9SxwhfP76Q3klVZgA9Fy/xEeJJ5uKyyIUBEKwq0BIneDnWluqf
m14z641uxl8Hp7n4Wb2vckp8riKZ2adywnk8J99YeQNuF4jElpeTiBZMGrXI6wmLbCXokxr0olwh
TqpJvbRva6c85IVBt1DJ15TabuvNjEfQMV+V9KiXjSkQh2WUQ8nyRIdTu5qWxc5o7OghrfR9Yw/K
Oe/RFWjFEG1XZnyOZ67DQTAoNETB4M0dFH1xJlVr0iS7s1ovFrKxE1mtHrrRkE5+DcMjbXrpKQwG
KENFg0QalN5vgj8FIyEMb/KLetunzppczju7lfwQIBSgKDbB0swkxtJQTmnaeGmjmkciWf9kGGW2
pUuXfwNs6+y6ZPj28TzcXoC8FWBi5sKzgWTW4vVtxqAvczF0FMJJSW0ltjaTgubZx6PcxjAgld5I
Isid0n+c//yvazYqMdqokqr0EMuowQ+m9cFWCvlpCh2x0m9974Nm/hDsXAACrPH1ULPRzGjbfuEN
grjBB9NCTaiaVt7Zt5bE9faZqb/AK7hcmbelghV8UNKZTPYfo5outDkm2R0B1DlLDXOjYhGzK3Lj
ZzHqw32Hjtxvp4HSrllk2EkVw9ygi7CTkrTemMb0YyAy2veqL1wo9BpaAgly0IWZ7kap03/960qw
r0hLIAyD/aRmeD09ldlYIwAK/xEXeeo0Mby93MzqQ19Rvv14qHeSPoKQOaCUWXuu/MVS1ClqvsBh
Sg+qx4+GLO9ZVJ2/6+MAI3BhO27CzX3UZInmvT3NWoxNvbLx5iH+XiYN5zpCL5Oq3ew6tPzcZmit
KjOa5pF6p7TvbRHshDPanzs7Ecc+zsWxM+ra60LtnHf4E65NwfJIayg5zTcM+sacLX2JwhKjsERh
99Zji+TzfW+r5Z0og/3gz1JvcrTLIk51qOkTuXn8TbSmfyd10P8a8o3nQuow/UnKcD+G6tfBz/pj
LpR29/Ey3fxEpobEj3I425hHeT5Qf51NJwjgjIy6uHRO+V/Y9wY1F7u6k40497QKwKwmsvbrx2Pe
9N9mxzAKqcSoBJz8bTFokCF6Dqc8uqSaHrz0gQO/yIhQkEloedoD3GvkVMOjpKnNZqil7IxWebqJ
zakw3NAo1hKC5bP39nPwvvz/6IRs63oOWqAEQPJscekl52ekNl9TzThg/YpXVpl3K3ty/rarPTl/
+1+DLY4gObOgXG+Ji94K+96PGyzRM7RyP57i20+CuDi3cgluCcpvXlalC9Rx6MRFbZz01U58chBW
eVPhkXNUyChXtvryiqfMoQBcJIzhpKHMs7jiVeo5ws/4qj4wfk6GHt8ZcVNswlFaeybfHWnu35Ci
8nItb/hcl8jf2kFccOmwDTdDu8tNhk6bXJLHaPPxNN5c9G/fRdQLqnd+UuTFd/UxTE6ueNgDSrMp
tGiv2XP3SiAh2A/DtJn89rmIQR1RDoeJY+2MYDzK6bQv0vhhnEb4FRTF8R3aENi4yKrsAy04oyZz
EkG8EvQvo6n5t86Ec30G5PGeL34rMnqWH5mOuITFqEIAyeznqVGzXdGhQ5HLot/mo+Hv9GJYyzvf
WxMaXQZSjmSz9AGvD1AW21WFrZy4iNTQXaWNtHuR+L4byHr2j6Sj+SPpDM/fCRKFJ/56KGkyR6MS
yHCFwkqxkR3MjeT0/cq63x7S+ZQCyWObESUu25p+GEtN1AXRpYDXSLMgJgyDSbj/eHe9d0h5GkjP
2FoImMx//tfdayJyCEWxFxff8R+TwO+8iprsqZT64VGgo3b3vww383RRusBBZfEgA9zBXaTgjELz
QIjU/EOIWe4cyf6pJuqw+3iw23eFGaQ+Tp/MAC27rH8gt6oW0SBzzQ2d4Q5R+LuUS6S62qg/JKl9
idT618cj3m5CDakFJvKtwgzq9Xo2u0ktwlbvaYPrJrjiZKj2SH+2bqeV/crtelPpIEDDHken2MEF
O8Osr8eKOwNCVaYaQDa0vVr7+4Eq6Hawa+jIfXOS+kba2qH908hf1EA9DuIh0S/58ClML3UF5FA/
KWCY1ZByaDLthTSom8rKPikzL1zpm72daChJ5Ss/+ybP5GdT36NWOcv0AfCZt/1fG64vhDk4pJde
jCONG6Vav0WnnNg1jOxtXBrFlwjFQNdsGvNRkbvu1CmovESW06zs/HfWiiQHWi6ph0EosFgro2oq
M4oR525Eo9zPrfnjIAk4rYC3Vz56/qbr99aaHQSAKXA5kYYs2k3I+Bulk0qDl4UBik2oBu4Hucq+
fLz5bo/y9SiLD8qDojArPxgpY9pg0zUVAwdbOcQaTS0/WHPtfusYLj9q9juDmo57H6j064VUJIR3
7KoevSBT9lLtvxa26m/iGlJhiCfAqey/SVFwbpVzFl3M/hSVzyL6PEae4Z/V4Vdge0Z0UWfH03HT
lt2mMC/A5Lyk+FHHP+vqlPb/BU2A5S8CPHtV/c+efk4tUvZ4DOB/bttu63/rkRcfnZNjo+fSIP79
tSkuwXAWzs/e0TApqGBcH/HR2zjKi2Y8SdOrLO/IbKX+qXHQC4sORvnH6e565TOy+R3lSMw3XCv8
Izmb3EjxHDmas87Qzyz40kuxm0W/6KfHIRSW+oclfmfZnxSGvO3rhBmnsT4p6pfCebRbEFDqNkNK
WAK/bSV32J6sRDs3uc1sWAnQFBVj6vKUD5bzbxtiCMmlQA+2tChbR/mMDL/xq3GG4L5UwwB5+FS5
gy6hn3NgfS66u9aaoctbmLzYBaQVM1qQyB2F7/mU/XWc03iwIXP5vddUOEcK+RQVx9FofmAhQaEo
TH7TBEy2U2L8UrBElJUf0UilL3NbgDglnnXaqRPTOam/2sN/k/LbUY6JDZ9Demz1HxLICqxbH+L8
fmj2UW590XP1yUh/WAPdY5QxNpTtVm6F2wAGiDC5Kc0Ontwbqq8hh6HVm4nmqQL+tRa+SlRONwKS
zl7PjOwezX5Xc0pjZdibdq721qYDDzq7sAFyWITkSpkhcWYMo9fqLFJk1eVhmBC/TAy/OegRiDy0
hzvlq9D8Q5NmyUvcasaDyJPiEued/tC0rb8xgcb+84NNWQZfPvRGwTTfACPzODbCBAdYr0aQNke8
eq93mb2hZuaWMxDt4yvs9qLE5IW7hLKf5swI0OvdhMF7II8iZzQkb/dj0WYQYIc1MMRNc5TJ5pXm
6p8lNBE8XhwdC3quqhQqtPZUuvO5kZs7oMyYcr50acoe7EJaaQbeQ1KwiQLQmZPyM/KzX2ZeaG5W
1S9ojR6qONl0A5x7bVo1WL+9ymdmHa86dQsSp2U2KCL+uBmRNygKo0fiS5NeDUcSGx8voxdaLNqf
j+f99i3kP8jUI2UKEhlY9/W8I7xRmpTGZU+VYGY3TljvuyAfdpq5Fju/c75g6fNQGTQSZ3rL9UhT
qk+hFABbsJA72wYCWCO039b1w+kchAeKav6v3mg/ffx9N/jWecWJOUARAbYGADZP+F/XlJbmYIvC
ZPJ62OGfU0CK97S+cgT3ldHLKGh7YVb2mN6Q4+uS9CtvJLSrxFhsGi0ASkGed+hgpN6ZMOBdOak6
7KL6+PvHP/M2YLV5T7kJqIXMuP5FnCBw94jG2kS7Q/NziF218pSVtflY6JPY9MKIdlrXrnU/31l7
iiAgkMFdk80stSUzpNwqv1dYETLmaVBsqt34QQAF6FZ22Q1GkFWAaQ4CEuoN6dNSyHGURmBatgNm
RY3MrdLJ2PJW06ekiCcQl06j/x5rNLqcInmiA+Ca+FJ+KxxjOOjoKn6rhvhVC7pq3zWa9s8RGrwU
k1yOn0e1YkkhUzFuD+uhqDxaGwHaSIbkFkORrlxv723DudP39rbM67zYhklZAJwxysoT9QSqKAnH
exsBP1eBOvjQaJK+j4ZyJ6uN2BOImFth9UiBZ5WHVoS2A5SV7fNW/gbtbNokswPLGA/D2o+8vYRn
BSzaAHAsOKFLLLjVqEhzG1XhhdDAPulGXzxOdvQ1HYTz1ajC+CEyrR+KkzbPktXpj7UlWgCedfeE
OPWXSFT0KEo5WXsabtS5MK0HTQHpAyfD2UVh8TbYTQs03Gxzr2m/CnTITqpfVSc9MfqvWQaSJwsc
uJn+aJwnPIIuDaYwOzktwq+t3J/6dM158r1ZYrvAzQPfB6ds8XPaBvObtqajmgRh8SrqPNx3WTzt
Pr4R3huF3JW6D1QMuMPq9b3VguFuSmD2nmWn4bmdBKq/5rhmuTFvu+sgDmTYzM2iUTvLvCzunSQB
5SCXeQkRn3wIMmW5K21j2ppSCMh+iP6xQTKvJGNRiyZw1ACyXn9Ub9jFNBRq7uEu1tzLrUwA2Fsr
fcTba417hiYvcctsxbI8amojB2TeZoFIRxBALK+f8kFJfjkoMH68RO9tTMpOcwuL8zLLnl1/jqpM
oZVITu3xkCHi0Sr+UbWigxnV4yFHE+K/olKPomnG790wig0w13bTqlqMUrT2GlnZmj7ZDV6W+Z3v
WEjCzDM8hkV4UzRgMCIMXL067I+tbrh2VCDThamvD5k5jeVNnvbaS8iJ2eaOvJOb3tlOctt+wXdx
Zn7qTk6zPu9dJ0S3xkF998y/a7tx2nS7qEcQl7fR6L7badS6SEuOr13jyHd1jlOhnDTV5IaaAD6X
pNrPjyd7Dg+udirdHMKTGc5Nz5TFvZ7roh0m1D5H2ZNr4Ct6OAmkAHPn1CrohKSpLe460JivuVKI
OyFL00pN7natuReRS6NRrs/Et2VRzk7CypmiRPGSIY1ffds5FtE0HP1E24O0BO3e1f4Bua/vWRHF
GyPvzK2FnYM6YZc3Tn220gS82eT8nJmxRJsdK4IbF5tAMRuaS6ni0bxPTokahOcR+t+PMvXX8s2b
m2gein4jpDv2F/I31zPvt2EzGk6uUF3Ip4tkWPVmUOmRf7y+N+Eho9i4tFKTgSkBk+R6FKgFSYi8
vezN5OBNojbpUcuVHr2xcfA4WtVLaRjdrkRwfeXZu+EI8ORR1CWDpa4GTWBZugYsXna209Qe1snY
yqVx/VXCJWQ7pL16XzbKeLRC40smA0SM8gDsJFZ/3tiG9stoYSlLM7nDOiTwXxLExo9Fh69uXpXf
waxfyNJlV4md5jQ6Q+pJYc07Tlnmj57MfBMEEtVjgWzWXhtwZe0LaV+AkNgmmSF9o22i7kcsW1e2
8k2syedShYWsyv9oliwC8SQXToe7NJ3HskIWlfrV1prw+4xGBaMAzWnRtbLiw8ryzlf79fll1LlF
A5QQV6AbN01rsuO002sPlb8DqA6r/mxQAZSKDoj0riW2LvV4o+aHtHpFF8ft+1MDGUPKvgYR2PD0
Kajr7XzNFrpOrfPJ7xGMUItZ/+woRXhZOT+KXt3HTbRN8scmlHBA2CPfHLZ0P5T0WPgaVpYI7Yhm
Y+vxLlCZ/hDdwwc450FsbKQm34Zdv4+saA8T72gl/Q4e7hY1vBR4Qlgh+ZmFx0HPdnWUbOdAMUEU
MeFf8zGqHY6NHgD4BK4CvtjeaUa1z2yMp/l70MvYLdt7PRFbX7oDvX1ILGUTBz9lfs2gH1pVPdT+
eEipkSAgVXVhxMMINf7jRbhNfylw0B+zyCvnuvGyJZ2ZtUyvqpI9v53cQpo6N8ZkEO025yxpY+CN
zNZhAM20Vc2kgvtSTwhQxuVpNK0/klbmd4mRWVufFsUGY+hgJ8E42NaVrT2Qvq2JCt9oXoAmR/aL
Uhd7hqt/abThxLavSIlKiclo8mNWiPKMSqtC0bCX7vUpUB5DORFuCKRb6W19J1eNv6sTTbnHY/ob
EAcvs2iRz2Iy5WaKo37va0520dJp7eW9vSPBGNDip8xL14E+5PXtZU56o9UjWKmCasF2TIdgP6pW
+fTx+r03ykxaoFlD4Enr+noUp5CNDmJgC9XPxkosRwjXlFFo+3iUd546ohkQa0gjzSWxZVBYtVno
y1rdXrBBsk50wr6peCG4Var+HmT4fJqe4vvYHajLbeKqRsDGiibHTYNY3DO/ynbl98yTd311AAej
TU6SBkoX6Ybrz87TyqgCKS4ulZNpGy2Pe8/OUO3ORGDsRRn+wKO42/UA/DZZTuiFgb21EXHz8vHv
uJ39GcbBfCByDf18OS2GCIYI35fsMjnWD0ePcFQL5HzlGbwZRAcKj/sFMk70mG+aJJlTB5h9RJI3
Ibp5ho9I9a8e8pXb+CaYmkdB1pDND0GJBOB6RiPBNtWUUfIkPZ92TdIVu9bMu6NTgIOw7TDat6I3
76TRtg7gA6WVCP1NC+FqRfEsAxg6y5NTnqHueT2+pk6ZFhm98Wj0AjF27FldZcCtpszDYEuKp8PQ
ok7oOoIKvj2inibS/0an01wRJxetRqqsVuNxgyDOl6jrABIFUoe9YmWpl8GJrKNN2/k+rrveHTF8
3328EW4eULI/OF0Ie+E5M+sAX//6fEjTpmmM2IvTUtlSfcrgU0UUjPrmUCnizhStvHYmb55PBGd4
q2ctWZaMlbses9KHimmkxZPiorRpsDO59BHSIdaQ678soYm7Iac2rUyT8YAfBj6Xvlnc1ZOwDyPy
jpuPZ+Am+qQ2ySGYNUtRG6O2c/1rHDT2/UJMBVwLG7cVQ2hfSgSF/0ijpK+c/tsDQeNMxUaXRh1Y
yeWpCwdD92MJuEIpZfGesgNwJWQUV0a5iT6ZNVC6sFDmVaWtcv1BLfyGkdpF5PlWm+2jEB/UGPmy
PTLnwecy7cWXOPfDfUXba2Xk27YogmAYh+K6Bc9xziKvh46H3tdbsym8tm+M7RDK7QMODBH+g9E+
14d4H8DrdKskzO8sPA46xBo3UaZ3Pz9e0tsrYRY34sEFQEMRfokW861ep1dTp55hgBNBUqQ5NIa1
UaKxfyqicUQGnQZPrvdILPu1ujILt0eKpAqJfMCTbyIfi5i0V3GJmOQ+9aDWhG4GYeqgt0a35QQ+
R11s7zIlWvNUu63JAX7g/rFlshpqLMuKNHKoEyJftvrIw6XvCFCLHZFekW6bWA++BZKcHkN5guCf
I3nqUvYJ3XxokWMPzPghK2J1kzdTQfNRk78bRcuhj4tYu9cS2fnX8zYzq5HEgF1NwxVY+fUeiaas
s4thkB91Sf1El7yj4qSj3eN3K8/PzTqAzyAJAt5CmRZO93wa/6qWSyl4iSJnoEnyrDT9ZmE7meVI
T1RV/NlP/bVe8vzfu3oI5vHoPMwFqLfa4/V4U6VnFa1++RHqaeOG1iA2ZpAkK191c13NoyAZTa5D
+Znq6/UoWZz4iMX18qMkpehg4w13p3Jju5TZp5UK123wxFg6VJY3LhsXyeJqLAahpOlUy4+hqb5o
M7AWc5d4o4OI+q23Q3foavnBL9QXYdauCs6+dOMqcA5BSrc0G+z/Pj7WbyrVyxnWwTkQUtBcIHS8
/nattSsxOKX8aAfFuM3M0N8hBRKdlFxr3UT2nUMkh/Fx8uXoT2HijOnCSQ6/O+qkodzepM4OQ636
UAVW42I9nu19WhUH007KI0qT/w1mEh6BT0oHOTZ++3FcbMtKHbmmJO3e6OP0UUx5+KM0/fFrhXb7
MclV474VuumVWaNsuM+xX9W78sxD5rwqWbvqrjPf3dczQBMTcA7xBgw2/OOvZ8Cy8ihq1QJ2odKa
W7OHOt53ylMcqRsn7w1YyfzfdV+h26fZwaaspHIlYLjtlVNWwKuJqAtk0Fxuvf4JvmlFapDBBVEz
6aQZ0vn/uDuv3rqRLd9/FaPf2cMcBnMOMAxbeysnxxdCttXMOfPT3x/lnnO0uQXxep4uLhr9YMhW
kcWqVavW+odOCRqvqo3xIkOr77wJ06dh7uOLXERDEIPJEt5BrOC1kWTRZZoyoUowS2c40/Z/6W2q
un5TY9CcQr+Py2Bfk+ScxRzZXkX24w3SKF42ZlaeV5HSOqKA9L4zTzAq50nRr3I/Um2zyIRLSZEq
/BZzYr2BZlOU376/+t4IsQiDUCdf9HwQbV/Hk2oUyrirEhg2kyLsVJTofV1pENqIpIpwGbXdZSZY
tVsn8z4d5oe2St1UwfpW7BvtkMX0YEkCW/+B/qflUtS46cxB2Yiup0GPh4QDwrWKHIOD4PjrmAE4
qtpsBLDianXeTCGSiSnMpdgEoxLV8Wg3vSJunHinkY9KLU0nSl4WB99aeS/Giqhc+Bg3VRDMD2iG
1VdiGG+1+Ja1fbT2F/KRAiZz0QNBAG11rqLfXPESCCiIrH95UgevGIfEa4e4AlC66UFwGv0oKtA8
Io2ivg+kYXnrV+eHqRNptXSSbuKkRN+7bHRqIt3YfCkGVfAqv8aZQImup0aSD7ESak5SoBsvC2Pj
ynE6PgB720rtTr7u8kiIeZFbENhoqBw/Ut6gAWJMKOkgP/eF/zMnzcrsR1YAUwlUMfo4+VtC7Cff
9mVIEO2I93DPedHPfTULGESP+lT40s0UaYHTInvqxmMx/G4JGBUkepaLyCtNIorixy8mishWJzRE
b9RaCnbmnJpfOqTb95lQKA/v7+OT5JDMjGHoRDGBMMVWOyQuhxjZYWT0xDrprqPkorNqjAAtS0gd
xIUU0aHF7smovZ9DEt4Y/BQhg8nXi3gk1SDaLWtMxJzgZxbpbXYzIH93hvSiv080o6YgIUkQN7G3
Er2hEh9FMyy9vkklXAqK3ssoitvloPlOEOjTRkg/TduXhwJ2zLwslMI1Z91MeoGDPcxuIkVtDhS1
RbcoCussCWrNTmgaHXpRvg+10UnEGNWmKNn7crpVVj3FgvEYVEcWeRuuEVwkjheBAqQSg58hvckr
6WoSo+AKrU3FI8sGyCRVhZvC6XCtTkzcMcfcO03yjeTqdH+RVXB14PJANeHEJiObg4SjpYcj3qkP
qioEhzZGNUsIy9ZFy8tLlWprS7/x1uC0AEjD0RExyVGXhO/VBkuR62ybrEhvpjKvkWEtrW91KOBG
1yaULgdTBN5B5SCmYsYibSqvGS2KBO9vitNdfvwQq7wio0aU1HWX3ghJJOwqXYi9tIiDj789CuR+
ejw0aCHhr+FhWWtJQpLF4Y08hGDsRElwhxwS0/ujvLBRjw8KyjC0DKFtIwJIzfV4RqNJVKt2ysOb
wBpcDnM7Sz6lSuTCVdqN2hdLvo2181b5pA65Y8SqDYjWttLOnQSshrtrw5/QY47wKRTtNnqS5+Ra
yc819bkLVAzjH+Twoz/iKpEAvewGx2yAmlTpnsx8Z+bDR4hQl2bQfyrrbwUeaV5dfkft+Pe/FwRA
zkBABBwEa1YypJ8u6CI5uMFT5cLMBBmviGYz4zkpVgJSMAERIiW4kATW+TYasyMZShXeJAjX70tt
Mhwfht5+sopdKBiBh0VH7QxmbDkGWLp9nsqSDcCh2fiib6zOhfUFvhnsLJe51enQIOphdeiL3Ax9
rNDcwGxQXCqk76+b080Pt4x1s0QA5GrXUbDsrD6IjDy4yef6cRBn66FqjPZRIFDhghIZXHFYwPe/
PSjpNHAQ8nrAW+uEPmwAUYUm0kKz2KSHGaOIC4Dl+K/44y5NhN4lE91yOj19Ua7ETCRXVey0Ibcf
749GHUO6wm2Oqgr4QE2PtU+iObeumY+SyzIKLqIqS8/ef9EXG47jXcmogJMAmoDHQaXieFQro49W
TXV+01o3c+E7Uoi/oZaiOJbZBQyDedh1cLTzxxEMrjg8pgK3OdXzh0Pp70tqVXpy3XYHhFtsw7zr
o29qZTn6NO2TaS8puNNA/4KblRU7ZQjtWHmQsislvDYsysCB1tzps7SbRDDrTYrGY2NHHKtWlO38
NjtrkMrspdZtkcs0muQpA/jsTSmYWbMGsBi2uAUN9bB/f0qWm9LrGaEkQYUOt1ljQd4AkDyeEWNm
b4tDNNznHA77SsQXrcIMci8UokJvDg2F1ugNL+vUrRD5krUdDY3WLUIrJO2LnwOlhOOhTSsLZw6l
9B6hTNluEaB96FLttpbb4IB/Cy20gLn2zcz3lJjtrXeDuo9bkOSZPiGX1Wcyrrx6dI7+j+oQhKZd
Rcg0MG99mDNst0b/0/uTddLvQ1qCm7+5yA6yik6sHscxSEK11oU7rt57RFTK88IQopsyTBtPKLV6
L3SNm2pi6QoDCcw0iqbnq4J0G5uRtR9bHI47Sur6JGM33kvKw2T2tdsWQXKbybG8sdxPEr0FsQMh
H3MSIijNj9UmKwSr6oy+Vu58KeCiIKvNDiJB8YVexjfZrNuPiLIQxmS/uApmU7Mr3eoc1If9XYVN
lYOlUu/gHh7/5hEMbI/O3nKNXRgcVIqPP3xSzEJhFaN85xdB6MW60LhdEPoblaN1wH4ZBYoM9mZw
8OnSHo8ylmmYD/NipTFF5Q77PbZdVbWH95fEiwrL61UMwA/gFdBuEH6k9Otzoc+kVGpTQbuLJava
6bU6OSVKr/ChxSeUAc6HREm8xEwf9UWjY2o6L+/j0ptGRH8ts629IhuTvZVb0jliK59rXHzsLnwI
wyhEKtn8GGvi6PZKXpxTZ9eJDtyAUFapHDmQQi9XjerS8jNtH4Zl7kizkOwozmqOKmYGyp0tqm/4
VDt5paqPZqKnjpoYFfpxZrpxcp1sZyaCWaCjQHAlD31ZjK9yyKgcZqvFJvCOXMfTdui9O5PTHyKP
Mv/F6BRXoQvF76b81j5HD/7GEbYsmdVXWND1AHeWciS3xOOPjdByK4d1K98B+NzD4lRrw9XVM4nr
wvvf+4Qs9vKaoC4QpIKIDtL7eCSsF82M3S/flZfmmX6WXI+78iDtYFrbgSfZ4i5zlLPyU+8Zd9qZ
cS66+Vnghrawe/851ufn+jHk48cY9a6LerGS71AJtjWk4FLtm1Ke1bIOfHNjja93ErkyuJYl9yIz
QUpk9cqqslRTQtTWRinXrgwz+NTklrVx+357ELDTlPU4mNceFyRUVe2nGeDpCDfFIoojDwO5aONV
lgP+aJ2gSwIEgl7/Il3H8XM8bdoQIuU6l/mN3gW4N8O1Rg66CBZmvu8ilvGN1kB2W4GZc4Rk3lo8
p++4YAl/VXMoa68ZexSHJ3iojF6JiQ57ciqWG9aWi+tqFMBeC8oA/92lvU4JTzl+xyyl8pMhPHFD
BTfr7BnY8T7lQn33/gpcgyN/jUMNHA0QamHs+eNx0Bjx2Q1qdjOK8XgI83GgU1s4RZEYHOdSi7lo
W9ZO7Wu1ayZougKGnx8bTfTPpB5PujbrC5uVUHiSUvcXUziF9pxA/a7qTj8LyvHQhfukj74PeP05
rVRfmGXyAC08Pivk8sek+8lGH32VDP16I/pC9LAWBPRaPmGCNe63uZLdVFZwN6mUe2u+kwYR1EbF
J7LVAI3KUhLN39vML+OqdIiI4GRUtGePZ3ICCGmgYU5BppG0j2mWRudlx5WuVbPATivjc1Nu2UG/
sUhApIBQpqDG664RC4nKQTJUUXrTGmq496fZdFIFatTLGvmPH+N/Bs/F7a+d1fzzv/jzj6KcaN6G
7eqP/7wpn/OHtn5+bq+eyv9a/um//uo/j//Iv/z7N7tP7dPRH7wc7uh01z3X0/1zg6nQy5g8w/I3
/29/+OH55bc8TuXzP/74UXR5u/w29MbyP/7+0eHnP/5YTD3+4/Wv//tn108Z/2xXP+c/wg8PRdeG
z3X+4Sn/+eG/MdWof7TRjw+X/LFZ/7Lnp6b9xx+G8SddI1Jd8kdmHlDTHx+G5+UnivXnUgNcoutC
5H5pEuZF3Yb/+IN73Z/UKtjG/DsC74uhTLOMzc9U608wA3DJ6OTTivvjf5756LP8+zN9yLvstojy
tuFhWGD/DouLrhiH5sJKg8RFfFojgmLcYtpiDkJH0cLmMVGMBFcXSX/qRdXfpUoPtA/Tde/VxP39
EK8HfUHHHY1K44YyF0c2wxNFVnkgRWo/5YoRO2nSuVV3LWmXqfG9ti7n+F6Nc6ev7xr5vmpjL1vs
dq3UleLHKn9Qo8Tth6+dNtiFIR6y+jsdnh02xXbS7xH/So3xkNF00Ls7yBS73kf0UA2cKL6UrcdK
ovndJDaJsG3BMlCb0Zm6/KwPJbsUSY3KMxn/3pZ66Puvu0LfMcmr112dPUqNdRsKGLFjPJhX0XVl
d3Zmz66wK5z6pvSUu/RTndqSI9vWxql3HNdOR17dtAZMoEUfHA/Noq6zgcve+PWXQIq9Ko/+6kbt
oDZ/bbzs8u3e+7bLQfwqGyw0HVSPwpCAZrxd5e1al8asne60M39fHHB33D28P+TJGj6e3jUVcSqK
gTYCI4bknOnN7Ki7YeNK8eYQJO0L34ICwvo+JXX9LLUyhdDR+DGbJCjabVCh3VZ8yuKv77/NCtL1
9zd7NdZqtaRabVT9UnQNrnMaPz/Ns+pjvR8vijNYOtfBc3Au36gcSRf5XXgWtLbyOMb28Pn9p1hV
5V+eYjEdgy5EZWTJzY4/o5o2XR3HaeI0KPpKLmJLnNGG3U9eqdthYEeSLW/hJd9YOkdjrlZrJtW6
iP0aY3Jz6rGrzVv8BYKRTlORzLuNNzwdjRSDmpdGkZbMbO1KTflJyAT0cB2jEFQnkNPxLrDgKCdT
qLt5oSh7Lm3tLp/L7ErFYtMFfmE+4QPV7ZtKqTDsbrobruHyjRCZyfOU6OrvrTrCI6kIrT+CJVq+
KNQefwNJEyTiX4SEphYuzWyR/oMV+ReKMAHm8wUw0PRINkLGcX6AnOPicghIGE4R/wFhOR5UlDIr
leRMRwJea+zMDOodeU+0f3/2lyjwKkqAW+edKKlSpVhOxnUlIJ0opkZmM4GMxpYDtLreUf7Wc+2x
FiGEjcVkXNCVAvOf1LoRUXHVt26OqxYr596SJNOnJvcCcYxxy/GbSiUwSDmGLi/TFvM0KbUoBZIy
q0g7YeKVFVi2l99Cvc6dqLLqiziknJBE0uRYQuuf9x01wfdnZRVmXhCkCGmQB9JhBaC7mvu5sNo8
wHRk1yr6DG5tri7isqoOam0+KxAZ96BY443DeKXitdQvGE9crkVQnvhvNQ2FUsStkIcMOo3ZQ5l1
4i7qrOSjIcfJPlSUOsOfYZpdFW8EcmIs3EY7AnowOSYkQdVGdHqL4bxqSy3PBD6ZtciVECCbtJYY
7WUxLIZqrnYhEkkI90zJhW/0ChXK2t+JvvkzGSiiFFw6pADrltaq9I1Lzum0AGijz29CZMXQmCrl
8erQZr+C/1UhC8gSCR3aNRKrIu3FAnRVEd7neiwPQD7UdDojxRO/+GFdPRloIOuYdQ8zUXKs/O/v
L5AV/ZeJeWHjQQBBpIv/1tdYNRgaoa/kHv9uBclCirjzfQyEe5+DOLw3tDaqbFHtS0rpwTT+wAhA
M93UUCYEg+s6vjWzLJPsQTYEbPOqef4YyUoQuRtPuQqtyzGJeqO5aFhRO0CK4HjuUKprjcHI9T0x
wL/EizD7Ig2JbyOiiM5TP0m7RMEh0DQCShjQ7A60ovFVMVvLQdS1c1Q8sZy51VCHKhNQgm23cd87
+brLE1K7g75BEg1yenVVTialMTo6Bvvcn4zUVnNd8qQKkoZUl7JN62k4LyRfQaoPmjqWvJkXB6bk
hCoUPkAQw8ZhtGzsV+HwZcL4uHANKY0jWbVabGWltC0YeH0fU9bj+AszL/HLgb0lbakZvjHUgksl
uHMFpDy6qumIrdZFWYsSPZzEZ7Gm8zIoNXV+igtbee8yicdvBd+WmiMcSgRWTuQ1paaqxkpL/P1U
xz8mK4qR3ZBCmkpY3Edprj5Swq2eOqUpbL1NalzB69pBS9Z0hhFfEQNR041dvapVLqJZNDzgPS4I
DGx69FWEHRSCGBw0f++3bfxzTBX1zuq0gxikghPjvXFGkC8u0rC1drlQyx+lCempIZ7b3ThEaNH7
QnfR6L0OU6M3W68e2vw8mZvsrAUbd19xHHtSP9eH9zfU6TfjqUEBcdnj3iSum4Mpx5eJHqm/73pj
vowixF/GrhL3qS9OW3t3+f6rj0YNBFnHxe4RRMCSH7zK37UksPQx0qx9Uardo1nHAdSvxS1uwehr
dme1+I6aWfMcIpW6k2Mp2RcThbVdncfalvbzOhlevtcSPDHwWkSViXvHTzMgaGsZvezv266uAHf5
yZ060k8rw1FJ3BS0OY7yGhZfTguj52fO1oKZppaqN5siLum4w+MeopWaeegHAUWYuApHBA2VFCf5
vu2Vy66v46dMi7Vib2Q0cKDNSVwBa0ipG6f7yam2vAzcA/Bx1BcX3tHxy7ToYyCQzMv48AJ3Wbd0
tAe/3QPs6zwtS/NdVhqx19Cb82AAp24gG93Zby8lLtzA9CACgVFYbwC9iYFnN2wAazT6XVSm85nf
p/pFJidbaMAlPV2tpEX+h+LWEmjRojl+3VjsdXTJRWEfpr7mdkofupQa8LCZRtMd0RJBbRH/jrYw
Suf9l1zC5cnISMgxMKBJQMTHI6cgIaY4qYR9PuXNXhCjpwKfHgffEKJ8UuaukOWil1VwBTCqLjbi
3hu7dcneUKmgPIpHyWrNRnWZJuYcB4eyCLRLv5vE25y1ZwvQQDZedJ0wsqKOhlqFs7ENM9FEiffA
ljVp4mKC0ol6upvI6txe8zu3kNJkI0S8+X7QLBZ23ouH1fHsZkrP8dGhgd8GZu+1jfDZYOtjCjaU
GyO9+XqAO3HmQJ2La+jxSH0oy61ZSLwetxIX/ooNtC76asy9f65kvvqgifO395fO6csR+gAcYWgE
6lBZS7mgI59OAVN6SFKr3BmpVe8asQt2g5hZG3eg0/2xDMUexE8A3vSaDi4oNPWVlnXSxHGR2aJe
cN2PZmQ/Bk3JPbPGwioz4QMWwMjff8vTiUXWcfHYXXDUGmMfT+w4p7FFOA8OSmjmB8EEIpTK/Xhd
G0vmGJW+K45ztpV0nR4tbAjEqZa0HrjuSbExNlNJmszgUIRwMBhRBvs01/g92dU8ZAeo3xQ2zDKo
+wNCeNJ5OllCRe0vD74WY7hVAVjR1ZdkgKIrXmjk+WDugPYczwIhesznxLL2lYlI46A20FRq0k89
rNDsJ4I4TV5rrkyT92A18XSehNzN9EDAy9UQK4AIqX+XJYhBtKFUQDpvuvMqHqYvmREjm5eLjZeN
in4R+XF5i919dzDyJDmk+TRCrY7bA8Lt2a00+spVOynpuahEYEiGvgLYQJs2MltjI5E4/e6EQ5g/
y5WKFoC2Ck2DGhU10AsQCV3o1vL1XNOw0b7k1XXUbzF53xhrSVZIarkH0D5chf8RUmud1fQko8gI
r6rO+kKrQ7xAEx1RjDJ9bOZNPuEbJyz4LADTWETp5ErrikmE2sEcACjB5xPNEEkJ9nobjjiHY4qN
OkezR1sXxXLLSlyzVYxLv5j8jSk+vfvwCER+LmrQf8ihjhdVEWGCMsuANxMT92hJt56ErgpcfZpl
Tx+SLWnj03iFdAWTSw8cgDRYnuPh8hwCaIkf5sHMp+5cEqLqah7l/jKdpnZDmPj0VF26BTotP3Jn
y1hLa6Ev3k1DmIeH0dTPg8Kv0djLDFdV4eo3zCb5u+8/ACrS3Uod4o0r0roiyW5dylKELQA43Nm0
1cRCfFKEfhYijlVIGPkUmYcqUEKvsJTaYb3P+2bKhO9Nn0qeicnGTV4InxHiNayN8/10YYNdIXBz
X4NMjazf8ZSbaaxlI54HhxzlAz2tRlfKhPlrlw7KVR0qYu/E05bv2bIxjzOaZUz0PHRgiJQjlm/z
Kiv363jACMaAEqukkedLcXhFyjpsrN3TxYTMr0T/GFwW3cE13L5Dw0jIKxRghhwpiVSu5L1So+kP
o7DdqG2+sZiWGVyYItiQEyGOX8iqlUEdjDQ+pEWDQK2vPaainlwgACPuJa5RjtoX6WVcimhe51h4
v3/+nW5SXpTcUOYqSL3z5drxajpLqegS3yzjA5Tw1Bv9qthVvlbZY6Ec5t5oNnbOqmO+nDSMxwqF
NaUy5jouqW07oPKAFHQsKqE76Mbo9eoUeJMfBvs4N4Vrv4uaczGo4x2nVeJIZhvuwxbL4aqrsUAU
O4R+uyj6Lnb1BJmpMPZTq/kuKa0PSlGLL6S5V50OkhB/OQ7OaNGPV/4s4FdF/fVJ69s7RW/aj+/P
4xsBlxcjztKnfJGJWu2FIJHCpsub+EDbM7Y7E78LE9ciO/TzAMXh+gI8mXg+jG3nmiM/HMFHbySJ
b04u3hCca9wUETZbZfuNMHQSUK/kMPpS5Y1Ut91SHhXTLhrpEzDU+Eao4CRTjyvUPYiZ9lLONfOL
JPXTmdib4V4uqq/dkM1eEyLd1Oj6AHdS0/amoIBFVHEXNsivz3OJy2ZfaTQgBUHNSVSGJ4XfmxlK
fobk4Jab31txBgw0OT7RhnR7FdqrrIziENtnpHXVeNeWUu7N1RRiORIoLmrV+JCU+fT0/hd9KwQA
jyGqwXGEH7/8/NXOUKVY6LHaiA+V3mm2WIwFZd5Bca1aKzYuL29sQqrvCyGXKq8BXPF4qChoOilu
a9aOUEjIE4nBRReAkZWVcTxDY2QLqPZGDEX6gs3Hoauy7ddVyaJe1HRYq1Ij6a6i1gieICS4sRxP
s3qVITijEDGhgrwOLcKM2ZAQzPHBH/R+T0kkdAD2Dk6Tct9uxdy6FuShcNk3/kZ+/eb7LSQ4loxO
T381n20Q92Usm/GhkUyo75JQfMKZs759f4G89dXoRb1ozC6xbJXWTQidUtwQCGWjJXlFIPpX09QL
e8EQkjvdb7bkkd8eD5gAtxXKJ9oqwqBiktVDx3z2UeyByCl2MhAuh8YY1Mt2qwX51tcjyaDhSUq1
GPAdr8kEyGdgGYxmNFJ2gUJA4kLVnfdjMju1NF3p1fglEILC+19MKl0wdjl9qRMsqUW/p/ZzLT6E
pQz/NDaqXSClnR34k3BlRKJ2978YDw7YMhxGVev2W1vlqpX1IfYepQQgfU7zSz/m0w0Wpcy+GLZo
92+c9sDSFtTvcuiSHx9Pq5KnhRlV3H2ocwrOgLXEfmxIG1voJQdBBAlm4UtGjdUK94MohBvJxhtB
jXx8YeIvJd8TjTeUhHSOXz05lLyb7XfaeD3G9bcRtYj9+xP79kgsnUVlhKR8tTtCOtdWUoXpAaCb
7wWRVe/riF45mh5bmLW3zt4XA4BFywNZ3vX5AKJwlBrqzodQbMPv4OeqwzRVBlj4GIMivSsPwZib
V0Mx+w7JUPNF65stBZc3GikglxDbJmukEgs7+fjLlvAtcl+a4oMowA8UdVSDyNMB7mfWTN24h7Zm
ZNKetY8OdB4WTqArIcvAL/fI+fdn708/WiaMd5wow7Ckr4sUHRw6wI3Hz6MKMIHlahb2UVxJkt0a
YfFX1qrSjVEY4XwGrGlS922ZqD/TOvWrM131h8uxGrSvTVuOFJd16UHPx/qqHWvIHlI3yp9jRFrP
taFXPsH7TUR7wp/sdjbHKLDFZAEvyn1AxSL52rf5PUWNDj+JuTN3NDizZz/Kh9GDNa99xX+9MQkj
scvFEWX3cr6XOym9zltYBD5JxX2mquWtoIRxbOdD1k52oolTiqAbialb+XoS2lGAjyuC2Xnr9jhC
xpdqGOC2MAhwZ3Y17dnU9jEQOOviqiTn0aC82UncmAyqtemPAq3cT1kWceJmYzd8N8spvTKRDPys
YsoSor8T0nTWB8W3u86gNY+QWSa72P3ql2ItlVdjJaMMp8Rj9kVuiIZ1HYyANic6NkgEBV1iT2rY
eBhjWE/VVDSfshmlQ1fSMgxEoqYVHloeG63iJMgkd44y6Wsm5sFDNxYRWv+tnhh2JbbRg6AVJWII
xmSO9tyBv0ylWLsczPIZM9tPgSEYmjemufSlaqN83MsTPddrCuzD9wqQu5eIEORtisOx5AaxoeyX
+TZukOBtJntAGvHCpK6TO1lHDuZEo2o0noJc9WcIqcl3I5T71tM5ab6qhTEEeCPo01dLanXjnIa3
imxdHxnX5TyFT1oS+dahFgzpINS1kuPI0XfXONM26C5lQ57ZGFjW/lmuFRi9L6h/ZIsLAD6C3vlX
1qjXD34y0FupgT1I3ij4s2lHXW5w1AloCbpCZM0PmRrRMu38woRVADUH9eKwzz9mSomoFXjPdq+G
RXE/AFw9zLBlXXQRxSs8gst7PGIpcvtdRcPB6Pv+rsznKnbqxkpaO5076VH0iSb7Ou3iy1msxVs0
gjPVTvwR3r4uCMloT/oghmdlJAb7Tq+UyfGzqTNdqdGvikkff+QVAk9Oqxp+bwdD1VZuIYspMoha
Jv4MZz8BsTTPounKCPJ+kYey/x40SWwBvYO9Zze1WH5VtKh4ttS0fVC0uXuaxUgaWcyj4qooufMk
wRDfxG0waU4zadp3rR1q0fHHSiyx6zOFgWUYAv0btfoBrQSTWqIPCtHJO01/appwyuBYh8VTEidD
7AmA0b/ICTKzEcVHxVbMqMycIFp+TxqnOCMADlIP4lBI3zWKpcmZP4zmLc2lQLbzpFBjJ+FK40K1
UD9FKK6d59UUo2MYSfgICEHe49ouq/k3a6C2ikxEhIFFGU1B5CkyxjAhx0dBh7eaFBZIomieyqn8
xZiyMLRDq2QnqREtKqcTwzrYdXk3TV4aRh2uHNOc0veK9RTrtby5hSw75bYyGoFLGKh/FM2YfRaU
WD1khSXHthiC6VzMD5qDNYzKpznJ+5+oXgEyjqKgDxwpSvzGaRLJjPDCEgQAZWHafa0H0UocdGib
b0GM2KItD7NZ7RAtQGE+7tpPw5TqkwO5rFLtQEkxL+G5w8wNAZuqFJLVqTpYXdzCGwiz63So/Mw2
q3oE1Jm12n0szgqX7hL6iF3l9XgbooqEEHQ58EE7lu6uW7TywnrWfoo+lx8Uq4Lpto7hKIMjiNsc
ycReY6lHZXRLAA96Z9YU1BjVeQqeBspts8PS6+mD9G1y2cfJ+L338/C7MUmDbIs9GBMbLQULgaRk
tu6nBtMTtyloIF0sgm+PaYeSjj0NARXyQW9EyWPnjfDxpi5xaNand5lYtT+0Mr5o5+izOGtqtysR
ioDi50PZPSRGXYpuKaCCmoE6HVwflNtgp/1Y1i5roQhvy1CFPCJVRr4v5LkPzhshNAyXjpVw182K
HntRPNf3TdSF95bZY8zCZD5iv3mZadZnro5x7Oodhw1C+0SOpM+7SyQsZhyCWcBfy64vI6RTWVti
GqDnqwfoVzhZnvmzZyadHHldEkWPcaoEXxOpCj/x63E3ohrFd5qTyT+fA8RT7Uhgs9iUdIq/CtWX
O1tqhexjBh7yY9ekVcNLpaNuSxNaJa4lCHlg+zm5iB022oQr4Kxo9+aELmaKcvVlWiWQzLpRwCMm
71qh9szBqgMsMXyfxRQm6FEibIOhpUVzZMB6M/EgcJYtpBfyqzlresMeq7ANqXpkqO1ANECmQDRH
69A2hfS17wMcMYOhN21dKjPJKQJhuGAxQ9c0lNLoMZcZytLVi3Y07FQpWhieFgDhKdeLr1lVNTcl
CSK8OMUacTYMKTg7MhRy0R5KbAY9ueqlL0KomVeIcVt/uzz9f42gh1fwKl9bEPpHEHqkXTngs6fm
w6FJAcy/xsu//NNfgHm0xP4EorLUk+hTIL9NjvcLML/8BI0IypPgdhDhWTjh/wLMi39SH1ag+ZKL
whlfoFP/A5iXRMD0KOaCrVsukstv/A3M/Euf/lWOqdPcxYADjwOU9LGuW8P0LAWlBuig0r4qG+Uc
LYp6sCshM0K3LDUXVeBqJthmEcjJWKl2qgW4uxYh9vbKcJnVtVnYUiN+Rx+3PIR6cEteCKawl++t
VCUt6Nu4vq5CIOt94M8/+mqUHO5pGCRSCM0Pqt9cFf3wN/bwt9bbf3dNWz+l0VP+we7q56fuQ/HX
h4f2iQIFJIfmmLTx/ySHA7rneyvw+nn44Dylzz+LPKIw9osWsnA/Xv7d38vPkP/kLkNDEPQtzIjF
wfnv5aeZfy4rbPH5MOk0L0yOfy0/80+6iCiDIWhO+4k+yb+Xnyz/ucg1w++n0k3BGaTpbyy/1RUT
pQ56L3A2kGFjGSJXc3zDKUyjDahJ+vdZ+X0g8oufw2KDkreqPP4agvfkibktnwh9CWhxTKE6+vdK
JMKL+NJaOM9bT1Lw2PbqRjdl3dd5GYyK2YJIWTbTug3uR9awQDCF+4GysTNdW9RwqzOTO3PkZOo+
P5ONjSHfer2lQbcIGdErXPehxbiVShUH0vvur+Jb8VF9AM++OciqbvXyWgtmgcsoaiPgi48/ExnB
YCq55t+XsWn3RoCqb+2oWrybg+j334fTHawJNWLaY2v7bx+MQQDK17+nvOgI6scy/aKXpS1bja1T
e3i1YW5/hbkj8s7xBXt5L/gPoGKp4hBq1yahBpeUsuDK9RAC/tBr3IW36sLrBU7VmdWNHM9SC2Mv
LTP7qgQ9tAmUwnAKHkpfvERUUgw0V+gG7/33WFX6QFsej7IqSamVbPZTMAcPfu/5gq0rn/0bfdeb
tW38ns8J1dAFbErvDkwQOCi+0PELSU2A84MVhA9N2ddOkuwqTU42iukvs/LqUPo1CKcfZGys2SEs
Hg8yDoqSx9zeH+qfZoIAgTOVQPIO4/fiIH/H643SSzja8mfkKUBeDb9ngvr3OwLzpBilIM239nKR
0UDLW7kIH/r046RWD+FQ7Asp+TFU5caHW9e9fr3pq6GW9fNqfXBUQZocqvABv2lMj4x7suebaidf
jlfZRuFwVVI/GWr15ZbLhZEhjP0g6f2hDmcnaH8TJrEMQbIDCQVFNmg26wa+qCOmaKU1byOiGD1p
F1qENALCfa0k7f8PdeexHDeXpukrwgS82QJIQ1I0YmbKbRCiDLw98Fc/D1jdHUwkgxnqWc2ioqJK
/6+TOPYzr4mKa3ff5eFa1gcY4ivFAwuO1eQJQ6smTQ0PY6TiCsnl2vqkPB+frfcGWSqtYKtBAIJo
Ph8EBVqqow13RBmlfyV1D3X3FP+ju++y5cDELj4tTBwNyLWRSGIX8PQjNTrUrZEcdQUp/cgKpOgf
L7zXYYAKERHAyrh4DOVxajS8EaKDnZMJzrXtKVZ5jSD+3owtJNGFBs8oa1S2cDLUt82QW3VoNl32
EGVYuUfJlfLo5XamQouKHmYnC5xgLU2c17M5GyiFH5TMU/pU8RpduiZktI6Ol2U5G2S1+C19S6TU
GMS/fzxqe1V3na/9IzUcL9y/PD/N3uSj8OZXt/pdM7o4695N7ueP99+737mgvKF3AXNf4z+hDJVR
JIn4oNGrWbrlD2HRbv7fxljdt5HIYieQa1ZMz/b2NIIF/7d+3n8m8s1XrHoJU4IkWNRW8WFo7WYT
GZ3fQuG4clTfnyp4fvhl0hJdu/oNgo6IjQ/XoUibfUL1JyqutESujbB6aFuAYPk49YzABSfk0IuK
KxO1kuZ4vQkWbND/fMTy1r95ESyrc5IhHuNDs1V3MHZ2sx+7x9yz/fhPUPFCxKenX9Zu8B8md3oZ
ZDd4tj39Crz73e+EskcBBGl5VATPf4QRDX3byHN86NLuJpxTP5SuIYuvDLFutoRxDRQ0nuKD82jb
8U4U18RFXtFp51EEhxeNHii1Mtf3OrXVawDowaBxeF8oce9we9mKXXmf3hsPwdHa/Pp+u7d81tF8
zu7Trbovt80u2kzu7//F4XrzM1bvbpQnIoxTJT7Y5qHoljD2mvKhulxDH33paluCRMVLKrXiA6Xs
XXA7/REpnkiwjlBzsTzTReJ5k22qHdJ8i8EyaJLHcHsNvffuglKaAAH8GrmtvnNuEykeByM+hGa9
G7o6/ympdfDn48lc/pKLL4U/Qo8Qv6+LllhLRZY43owPcfkQaJDupbup07xyvNY8f/dr3gy0PHJv
jqFSSM5Q9kwpaBxPsys6TNeGeHeDgjqAl8J/EHlaXYpjVGQzTILkcP+S32Zb5U75Go5uv7c2tT97
mpf7hYeb9Ka7C/3M66Dafx720a18t/9fvDEE9BiNglzh16w+titiYoI5Tw56KR60JH8YlWuogFe/
rPOVWxTaFplYgjaQY6t7zSy7GIGQFLPcorf+iFnqD0oyto0LOxlIiaEP4/ceD+G/1Thk36YZ02iR
atmp0vvk3tRG9TlGkf+2wZEIu7lJojdVJn3wy0YPi9txXpo8edLW912QyH/HUJl+9WYux66Jhtb9
IEMgIOJRNLAPNveCGzW9hMevKvRjVqslrP5MKj7D2pXvVTPgfxugBR1P5FhouGlW2SmtvEkfF+nQ
UaA/rRQPARLbeABos/4813l0j1y0CTlxtEdtM+IFUrp21iCRrg49zYK4UYfY19OozlwHwYIAaZRg
hpFqKOW3yZbR21I5XzI9N0jRro3J7N+PT89FfcLgyFgkNIBCVAQE1/WWyTLjOugH59gJB7e/1kxK
cS8cbDtckXX9sZvSKfbrSFQJfUpyV6+rha3vZlpxHZKVQffl41+03Exnu0IBSaFAqIOVCmBpLUaQ
F3pVxHHSHyBXPkzVc6kbf51saWo+8Dr966sGx4P0BKKHukQHa7DrHMdpNIyhzGCyayko2TdXrid9
iZTOvgcaBOeInU6uoAOVPL825EpXw7zU46ONYDnl9zarvptIf/4GnN0Kz9YL+VnSGql3jVFrFCC3
hnXbJFHyN4/T8KlzaoI8tU1B4xbSlDWnLuxF8trS/RK0Abkvuj/l78BW8ydpHKu/bWfKv1Uxdz8m
/FYdNwh6LQYHP6IIknd2hX3s3BUVVvVG+mzWDhg/RP6VCYlHfOFDQ80/I2s0nuzI1qApJjUOikYE
yGUD6lIt3AaK0X3Y0NZ3s1xJjd1IZzFyaZJALP94L6zxFzaSVjIAVjYp5kNLjfF88iypFlFb9/FR
opN/L9sQsmWlazxUrsrSjYes/WFaQrq1gxKaQhBqz2ER/qJDO2wix7xmh/RKVD1fS7ILuP2kSotR
wsXPqUqnq+syPaZyiqFHroT+GAT2XprkalO2SngHHBh4KySRQ1NVlttNWnnSZMAa7qh3YiNqu39o
jGC8BUome3OZSQenCqOtg/w6hcHBOgRBtpWGqbzXaEJt5bFWttlkTLfckSX2A91832eW40eDTh8w
abXNx1P+yl4+/0b0ergLsDsm6yRtP5/yAVvUxmkV+ehY2XItlXr7t7dh9rlVqah3MXIS3/Oqn280
pZFQqsla/fOgvTbYZXRPQ9LvY2FPzc/OnKcnerHRF1465SimCgf1CUfKyZvKoXpq85x3eiJI0XoP
6JJypL9cfzbilMjSyrv03gSSEbtzDWra65zQ/gMOfvwWNaKxXAoy8Z8eH6jKM+2ok71Iqms0ls20
r71YlkaAXwIOcBWUzleJVvwTUF4zdeWkV1u3z630m9rH9S/aecHgKlUlf6mpqR4GKWnv1bTrdLc3
HckPstSCtvPxJF8Webh1kecgkKYODYho9bziAZrBEUqcY2pO7RYmMS4PnZxprlQ70n3XWPojkZJ0
l0fJfC803gHcH52vH/+Ki4CGHhOiSDSTKOBBl1zFiHOqV2hx9+lRdImz57ky/LawrCuIypVaJ+nL
QpAGv0z/gFLGRQ4mh0osGXFeHIOgUtx66EzQeKjvwgjfp3y0h3dIPoXmLlAXz8W5xcczD1ClEBPa
ZNFgPAnO3fafvx15jgVKirflUjQ43+VlG0ZGrg3FsRhse9u0pbGZ5/yaZehlPLdwr6DsLI6wpBtr
UgkWoUpEe7Y8Znkj7iJTDh5sKTT39pK0V1N6aMs6/6SElr4ZMnAJM8IHmzw0cq/D0mkD83d0a9BQ
3ghdwR0CrIYUWdL8OU+fbQH2oRvGfG9ik7zvACHse6mv7loD8R47SYU3w4TeEGnEngi0a4DjZY+e
XRTLt/FK04+ka8RVcT6FoR0atSXq8jhgTeELE+ij0GUKzKkR7T5erRXAkm4kUG30euCcLgpFa9Xx
dmab6vVcHm2zTe6cIDE3VoX4+Jjgodpn2PjlfZYeHQWFqwo9t5uPh784KMvw6CpaEJ6olK3lFEwz
K4PJbKsjgankjeYYPMggVa60pV6x0+sJpb2xRCPwb+jOnU9oBfxIABapj8DrIg9MAGTvdG7nTVqb
0U7N43aLz5r8HOaByauu3DdagjOOokt7NcumWyjXuVuNKczCdlTBNsTW31hCOSqd69EtiKIjXuw8
9mw5VLdjVYz+x/O0rPjqAzCtgVm6mKOoCC+ffwCKQ4VUxH19dMYOrQljwTDL+D8Ywji0lQGSEHbC
x0Ne9DlI5snm/zOsba0tmyItiHir5/qYSoaGhRLW2nY7axs0LpgjqbNcIlnS3TRTrrQk3vtY9MwR
DkVClDLcarValZZ2WM/N0UnRHLGD1kYke56zjQ6Mw09lvTuUtnqN+/3OVmRuKfrRfONr1w+H3OS6
LBStOSaixDB6jAOonJFx5X26PNqk06SfDiePyHXNOVGA9rQVm+uIlWWCd2D00kLv9zpUTv55y2iY
sKMcwCNEHrimbHah6CszMrRjWHC0HAdYMe/7vJskNJpMoA6+IWnhlU2z1kbiq9iiFILofuMTAsT3
fKOqoQ2PfCilYxKPGJlDgBU9QFInQAm9xVDYse+UqDsu8nttYIPh6o3nNtArN0ivQYwvF5TsmqK4
+rqPgY+f/5RGE3qMO4d0jFoaW7jX/R3j7r/QNmdylW+7mstePD+YGHotds5g/yEarNtXmSbnWITi
OdFYtbMx1RKvOhVhHK208w1Q7nD38am8jNuJb14hAUQ3QKcv/H0m3ZZko7WOIjZ/lLW2C4MmdRM9
+jwGB+y+wMcWYIDxhi9SBRgvhsxpfeWAXn70Ikxpg1UHSsBxWWb+Tb2GshRpJhpDR61wDDygp/kW
fXKLrkA5LZ608pVX4t1UGo7DkuUtRk1r2kFe8HzxWtrHKJbBtaICr34vwFI8CXVOerehpfOsTzPG
2Zk2GrMnqeUQbYM403+3vPv/XE5d0EKvQCMY6RBJVps8r7Oxt4zKOcLuclw5lKQF8/n345U2lv15
vrVoZi+k2QWib/A2n8/y1MhNFgd6foqDqidL73P2lZ20+6qZldkzsr69kadI0Xet3umDl9bWlLq5
KEp6qWA8ceex+xe5wrXG0+GDhb6tD07mVbFKr4t09VHOSlSotSb9NueYtLlGV1HjjhQjRJraDOwn
ErLiaxU1w7jIqTWOP6j4RE3GmKJPPzWPuMg2st9mU0fSK8X9jdolEXi+NJC+kDarhZfEwvkeg66H
u61YCI6j84i/o4TIBpLbs3oqnRk0Kb7CsuQK2H/8sqDqQr+QE0NsRRJrk1vBtX+c1DoZPc4gLjNR
VT5nci3//njK39lnaMDjuggyb5GhWlOFI603RV+31Sl0jG5bO+CDnVmTMuQjbM3TAb56RpAh+JIk
t0Y/9dswqdJTHbTX2nqXdxdaOqCClj4lvM21OnlZV7lVKVVywu0gvJvMEHMJ3WyuXSZLLH6+xRiG
HAXeORoiiFyfbzHZAJjapEFyGkIr2dexbN+FlplTr0HDYLF93Qd2LDZxJ0XPSjdYLhtN+B9P+uVl
suDqQNMATQJpt5bDL4PM1OfSjE8yjlb3NLPH0zA28gMI5KM2jc01VdV3xqNmDksL7XeCm3XIWeEf
jp/AGJ/yFCcfKQr7/awuL5Ehj1sjjK514y4BFrzDrx5kXJULjGt1W5DWo1uL3/MJPcp2P4kFmS30
cLMIfCAUUdeUSgcOn1Oa7mg62bYMbEzvgx5bRruMvNGKiwNMWHETwdf3E5KGK32wy1Bv+YXc42RS
5G3rKcESIOqohiUnW2EJjMYBTsXw8K1GOC+LqvnYd/WpiK+W5d/Z5wu8EqQTyfLiU7jagDWqXWCP
kxNlKhhcBJlbqonDlffqnUfTtkCKqShzcJFeaFOakTzqvW0CJrAoXSEWiqkKjrpbg6LsDksibVv1
luamqdl8mowuvTVgfvhFJGv+AHLjyo5fFnx16qgLA96g/A/mxlpd7LUy1o1UFOkpzp3HMZ3+mnZ5
NIPwOx7vD6LsXz4+YJchJ3EgnCZITZS0L5r3eDhMVozG+mmYjerOlELjWbLnb5QtlSsfdplMAn8k
dUUMHfgaj/X5arZhYOS5UIuTMTs/0lBunxyo+g/JgMVFo4hhgzLecJO3ivBjOzY3//ydZAzUAmx0
AuGFrfaS3cGUSOl0nqzZkm/zhrJfJZv1BnWua9hDKIgXa+jAFaOMvsgAogq3Ci7NSi2T2QmaU8UR
rfZyH2u+bMNmQBVT5JtKl9LKKwtt+DEbkybvAmmxsqy7pPxZlFnS3VlBluW7AfkU1OGQik1dtSqN
g2LX4dOkSHO4MbVZ3WpmmdGqiAfMnaA7b3q5i7QNLPLswYxZCV9F+/an0g/63wS1rH2vVI1+a0K2
/TmmQVu5WC+S01oY4OAei7V2wFkmIvDDxo6/O2U3dTtrAPs3kBW/2CrWsq6NOezT2E36SxGmTuwh
9Y6gtqkhstdm1vBJqwpnWAKN6TmI+OfcnhT/2SkSaA+kGfiFQpA7iVCe3ILj6EcLju1Wrgqcygw+
TcBLM3pkpY2qNb1+yKyDKI363jI6w95GeNf1yNSpqNuYdZFLLgywbD9VLIO7tBWoXFHBu7G6Tr0N
qW4ey1oK/pIApwO1+07GxaSW+m+z0tFzmo0023RlJ8/g56wx9+Ki5P+RgcwMUIgWaIGMSZe8S5WF
PBKWbdR5MuJ9lTu3U0SAWQ7WzpFoNrEKtATQrZvmxyZMpe+13cqtV+hK3wEgqjXHpdE02f5QJird
FUPDdo9+W6S6RIyY+1CCSjcmvu1fZyMwsWrqSTDxycsC8wmDWHoklUhUOEKO3MH7caCD+Eg6moGf
RmYGo6lviq/c1G3pd+qYWa6Ngnm7KalF2W471NMd4gnOS0wR9yXo9Rx+dRjJ/EVNaW4MiEU1DlX5
DD+rwJvA73QjvomdTgJmCknsxBuh5m6f2SX5mtVrDw7BZeFaWUluysYovkP5Qk+gpEItj6PYcAUY
tyFWU8cZgpsXGvHoq7OO3cwYBfOEDeD48CqN92iKtNFci+p/4cellTbenDfxs0NL74Bka9JiizyH
txFWGvdAnaafCSVU01PnMbehwnez7ArJwpI97NAAFUqR/7GNPEjckZr6sXECh2W0w+hzy8H7jkSH
BXvFrp+kdsr+dF2WfWp0MwYmHOrl3YgJiuNLpghf6laEX2lZSqZvV4X8NANqLl0h4pM+6OlOyeoS
qy8NKJ9H3pV/sUq9u6vNKdrZdRV1rq4OkU1tQo5zrxbV9KWcyOaZonQ2vSbSIYWEKvaqkwM5yx2J
a77Clq6fy1SVf9SicRre/rh5rpvGEm4jCNLdOeiNe6eNm9ZL7DnaVropFZuk1TfN1KanSdX7h0qJ
B8mFKIMQXazMKGgYQMsYwRziH4Vkm4/hXIQvBWRezr6E9stthkUiC+089oVtfgvohjeEPBKcUkua
xx90UcnZ4abC5TZDLfGbLDMdSllKWfuBlPbmoqc9/a5tp73rx0Td22JgGqY68lIomf7Qx/KndJDN
31Fjoz8elZ32Vdbm4ZHlYOeFFN3gXUpQid0yLLUvMX8mfEcuEbeLM7M7ziNh/jEdZgXRg9aZf49K
quA27GS/Q9UpJTczq+rghJkF7VDML5Yx6nTZIHR4bdFnuynE2y/UtYISbV3Nf3ss6EQuPfSJc+PI
OZZrMCB+m/QqfD1P6fyBBvga6qlZe2xstXS11tbupZDMBvx4UN/meF7IpHcxgg+trUylO4Y9bs6q
Pcl/1b4OnojWhkMYSNMXaFjTrVMQrbvSEGApPlKfo4wU1dOfxHZmpq/u0KEbDW79qlRHyYPDorJk
QYYXdFjWtewSvyShr8/sPe44jBIR8O6Tz4Wdxp/kISkVn7Ur4HjaLd7zihFMV8o3l4GggyETjyhl
t1dGwuoBR9BZqdOpPgWmyG9DYaheaduZz9IhI5NJjt8N/bTvQuNaVL7WVKNwBDycXjk1jUXsZg1R
akZTS8Mp604pyTW+Azy7+0gvwg1EM2Pw5dKyc0qzLVY/4zTxpOGIOw2epOWVlxVCPIpATu9VPVEh
3EHwvJVTa/7JWyduJksgoVEMCk6Y1FYbiGS50T46XNOWz4R0wAqGJj5lYVtASlSJP4WCqZBL0RtX
7wgBGiw/sbVFb3ykioxpnxJ+7szM7K8EqpeANGad8jQZEYBeEtBVrqDreKI7ndKcVLWCSJ1M5ueh
1X/mSFU9GHjIb8qmLNCjLOJdog2t3+T56A25hfVvmXAOTKsFRdBqn/Sh5/nMpmxfCYSs4BGoD3BZ
+l0FcH7Xd4m6GfTZvmnHsHqmbhPe6tSXr8SDl5HnUqvB8IeltZALXOLFN3WihFdunByjOfUzs5lO
JTLNkdR5XW4aV2ZuCS3PY+q3Q10EuY6K+2AoWc1p6qJwo8W4yjszEoj/GmJiY00lkaYbGvAga84/
aJT1aELhqjgFUvVz6J3uMbTt2tMkyfj78UjvfA8HAhYDPb5FvGu1ESpg8V0Ym+WpWUiGI+Vd14A9
vvvnUYhgl4SIYJaa7yoTQV/Qrk38pU7RyBPXZghHpibOBv82ChpLJrpgJhUKbjBO+PmsTbIU0KHu
6y8pL4VXdnrsVS2gi49HeYUYvt0CjMBk6Xjr0eqB0LKasrlsjXZSg/5L6f7AOkS4s1t6lle5f3G9
864CKNabez3cau5Ms4ox1GU42TNcuOK+8OKNtOEuZ6xkcyu78fbjL1wSmPUHUtAHKGG+GuetANIE
AmBpUHL/YlbOY6sRmWtV8oIVzh9JlFdKruv9t3zd27FW+U2QOJlQdan/0uefdONXnBw//pZX9NNH
H7MkWG/uBlVBojkdmb47x61dx239btP7Ny+6l7m2q3jPkbfjavPVLXK/vuxeIWisSwJkb4t4Kjy4
ZT5xMVjtFqggpVmo2nhK60JWIHuXE2W+CSEYr0pVcYvcL5CyqkhaeZOWsVoBJpusCCiRnOkbcgbj
MZPFXFxJYl+Fgt7My+vv4n4hFqZRaVEWO58XuYmjQCrr6QQPdPzWKW2HFAKprCVF801X64GHxUjw
bJWxRhfHQQu0VAM3lMTwOBWVucUXvnms6/7zoIjsUzs1rT/VcujHepo+f7yGqz3y+lMRHVo6TAin
XDifz+SXRHXmeHJmS/K7qQZRMpJafjzKatdzlBUKk1yGyNujj/Uq3PJmowi91yR0MawTGpL25ziX
ZC+tROellN32gTn8l27UP/FZ7+NfTSnKv+2auXrmRfb/m08Zovpvpv6CZf3lZ9H9bLtzdiv/xn+z
W2U4rGSSDmU0asaLQM5/sVtN8/+gWoba8lLQovHHXfE/7Fbt/1AbAQgCy2Zhdy3tqv8mV6v8hbBE
EcyCewbCmJX9B3brymkX6Dwq7wv3D9zEIue3VrpMBtVKq9xuDr0xml/tgJpTjULUTppgJrQ2pZAI
Cv8nIVL1Jm665K4pUvUnhRHVGymPbSRU3tHGtObHENceXwu1+ZEQwNqBycTRBSn/lzez+/SfM/1R
63D5wSAe6M7SyYO2uHoWUTiP6dwD0gXqOfvZOM+bvkTzoVSFs1Wy6Bpj41Vh7c3V8jpDAIbwiWHW
+S/W4u2Vmwijs2curUMfO/IXvXYezXyeMNeQhk032l/TTC9v2yJL9o4Vg14HAQNzvM9IPi3braT+
Pm1D4SXZEHjo8nWf+gFV9qbNaiomtnBLJ7G2+qRbuwRXdCSi1Wn/8ZSt8xN6Mgschjo1Fi//oeq/
/QJKOia3cN4eUFKN0MjpBndKwthzNJHhfG0d5KQRN5LoDh+Pe9EYYuDXkI8mI+ALCtbnUyeNSZ/P
xdgegKt0t5Okxjs1rOK7vMNixGn1xh0sqbspw2DYV5Mk+ahbCB//j2uCaO/9EsanOQRghvbrOgTF
YkmrgqzuDgbOLfskK7VPdjT3n2LC/v1k6OKJwoeybYXc3FhGArBFYKCil5S1rszJO4tBzwDhTIci
HkS6i3AEPIxcVPOBwL6jYZChRTB0w6lmB+2sKRuPzShQ/8DS2lN4mx44TekGYxmdShYFvA4Nzc8D
hjxf6eKr9xiH9V9sKcvg7TralUD3ogmDnQDXE7uGpwRI/HoBtdxSsgyo78Guh/jeiurqV1TlAGiK
WNxH2gAFYGzMXRdMxSGpzObW7Au22DQXylYu03Grlea85Y/jXQEwD+su3qGPJ3QdUPIT6X6xrjr9
EAuxiNUe68JaDymiHvRYaLukmlCtUXnlEye9xh19bzpQA+AIWdyVoCWX3/LmUaVMGzn0RNRDX+uY
gth5XMwu5Dcw8y1moqqXADk69kVryC7i2/IzOfho4e80JdnGqZoGXrASqwJ2P0pnWyusDfMOuSnl
a6/V2u+PJ2bdVgAWzC+E6opAJtoea8iDMBpjRihdO2D2G++aPkAgTu+rndxOeM/3iXpXZ/N0Q32r
8CncXIUjXWx0ChMkSK/NQqSHzeXP30xWp2dVl6Hbd9CU3vieTaDUbmnGC3VRGJYPgKMnzRXFmKaA
lXQ0r+qMnNi3EMZB00sWxg+s0abCR4nVuVGCysjcEav5k6Zn1i9HjvCKHYVxB9jJEp6ZTjjmRaY9
FqDJIutX3Jg6dBTE2sKNyBHoZHgNeoUzJOKmoU1fQXCo4U0Mc6qgFjD2w+y3nTrPniiLPPfUYNSP
vVMblRsCLGxd5LrS39Sbnd+WGorADaY8TD3bTsXRgo02AxZS5j8p2JkSSS5Trf1KnxDFArqUyjug
xDPdyqrK+q3TVo66aYe82oW9TQ3Y7nF08TJ1wcLNGZjijdIvlUbc77DgnDolEttwbpI7mnwSPe2g
0TI3B8CT3idlQl24s1BC9OMgBjJbiOqYmE1MOboLU19XGo2+XaOqwa5H/nX063ROpJvKGJC6ldsG
LWY1jx4rUditN6iDIXuFGLJrAekFxJg9TVeeSw+rjuVSWV18YaGLIUk662Dmo7OhVSO7iMHF216q
9B8lKP8n7JFQQCoN44AOavR7jDL9ymWxiopRU0A4ETn1xWyHLuL6TChlGeVR2VoHKa/TnTpXo1dQ
IXf7sCj3uaUO/sdn8OJyYjyCPsQ4ncX4YN3vsnC1mTBMtw+SFA/7LMIcxChDa0tp8xpV651P06kS
cFEDdQREvLoHuWMTycAa/tCUEWj0yAi3qQSJYhRquM1VGuT//Gk8YwSOxEWEjYsAy9vjDXqzC4PR
dg7pTOtirnWTQ5v+KeRM/fdFI9qFe8ZUQtle07JqHbBOkMvBYaCsjkCcE/phJQX7ngfBH5pgvJbk
rvEd7BIqAkuKS8BHe3+V5OZViu2JU0gHPVPLfSoabdNjlk6XkVNamLxocQuQs8bOYlNntb530uSa
F8s60162KmAxcL4UZxb/rFXsFDhKL5pSMg4TaHU0KSVQnzdpXcuND77JDnxjzHWuskCnMwiYGt/v
lk0Yek1haSfc3GKYuNViBfTxul+GUgDpEN5ZMIvoZiKEcr7wmpbbaVIHzsGIO9MbneCmCpziRqlN
5YDVmHVXItXoOlrQ+7Jk0Xstp+EBCy/zyga8DMyJ5xbCOdueZAikwvkP4farTUQs02PW5tKvIBTx
N6N09Mc60trfHZMx+crUwgGqk2z8ieq4mntyF4eKb9mOpHxzEGT8ErUZTpiaEX5JMHOAr2xJAJlT
yDAnTeUD/RhxuMQjVaPKJ08501xluobLMbjuwv14bi/PMHscnRwoYDpJ41pSumuqdiRJDw5ShGpa
ZZaa280mrbuo6LaQsa6d4ffGY97Y51gc2K+aYG/PcKdlppxj9Xlw1GaPM0Dgx5Q7EAl9bFq7u7Jx
3lmvBZjFbci+QVt6XdCkdiXUCN3IQ2Hr2aHU2vhRDfDCpvFTIRo5hTcYwUggtNXGj5p28LWRvEDr
1F+Cm/k+bMHfxSBsdplqZHsnMe0E4UZqo3kQGsKNJmHfWGB1N1lVz6C/4vobIJlrAOH35oztxr5f
xMgIOc93HZaKgdxJcUiYFxZubAY/+mT+LXr1hWb15uP9cPl8MGOLYTggHAoBa3ljNCDVehCGdNDA
03hFrv2IhgoKnKF9/3igdw41I1HWYytQqqeHcv5VA0pl+WQ44bGM6vYHQrIzWvvoMLqlPg6SN9VG
InlFEoiYRLvvZzdEm/XHgE/U7Oa006srPMh3ogV+EEHCEiiQROqrw60XrRLnVREeM7Ox9vhnDk8t
jFtvaIDcyYloN20tZ5/or1cb2wnsR9KS6kpfT+ejzzJ/5n4BKRPyE7uQra0mBV1gW2RRdKR7OtxU
gDg2RowX8Mdz/84oeKw4JBVUiAAaLRvuTZxciEaYaT0CB0jbyI8IwPyY5u+V0/fOtkUleyGwkslx
aWrno+RNadEbpCDdirkGdSoOAGyogta9r3TTn48/ae37yONF7skTStVLgc27RtEj6ahKNp5+R15s
vwgRHP40IP9deMAJGmXXRK3xoGc9jcQgC/LkM8hklPgaVPeehhqV2c3stNMpUyvnqbel8kUtKv3G
DLzaqndabgqNYBnkrAeiu9l//NuX83u+6DSplnLcawcJkPr5RJlKLzn00pOjkMVtYtKBg1R0KjP9
TjayX6oi8iuX/uUhXwZE5otJW9x3VzvdSKJ0Rsg8OQ5IXBNUSOE2yDp5UwW9c2UTvDcUNUeUvuAY
LGn9+bdlhRHmGnrKx6GaHAw6MBgelMZwJyW7xgt5byhIZg5bAHMEbpbzoRo1QQ9f8DgT/yb+XJfh
zmxS6SZSlWtmPa9qPeslYwwqggr3sbZuYY0RuFtNb8tjqtfdZ9ts1G/hbFsvJi2K750yab+1vpPu
Fz10pB3z1IKyKQEWwEsMOicGrdKpL5l2DFFpVQxNWP5K01lPvVBKaBSj0dGoFOqNmjhwHtpPQZU2
s8+W1ObNIGLxVKRGqXOO9ARAd9Y2302pMl+aJjABoGtjX3h9g1PWbaIAVXAlWRkepba2bhI0krNP
odmPn2QR0qOfQ3Mgs5saU/MtlBdCGGXR4OXzrJpe7IzqdCfTO7U8Hk/7MwBzAFrYdRbttknkZHZ1
s6q/S7kO01cNouiHXI0awPKkbLJNbak4ZKEPM/xVhlDj2aq7bSJRMXX70jExTOyqDKeHaSofGqkS
kD/ArhPah33fuLmZ4g0XJ474pNWtNMMbH8cH9GtPrRQECbLz03SXtZX84+PjqC0X02pxadPCiKTw
S9yw1nlRtUyvU6WpjnmYRwjrslcHD1mFZAQVYliBr8hzgsTMZJtQGkY7fQnMZlK8Omuaz2XfDNwY
Wm19nYnZ6ZYVrbwFt5xEbh+M4obGlXZTTGH1JQt7w5Np5z+kTVRC4u209qGHHZptWlvrP8cYU/8S
cPOFp+bDANZOt9I/tSHHsVvmmWp7Q9Qq48Ya2uRbPLbStTTolQS0mgnSSeaCljMlzLVXTAIZqQWn
0xz1VHV+GUXLM9xAlc1dpa+qnl8RR2yhCC66O8lVJe9MaWhbV6PI73g65vbbPAeI5GUOpqsuYg7B
L8miIeSXTa2auIzL31s8ejG7r/Xink+qek+viOHdZI6xDk2llBp2m4WK5uq5UTy0LIBbQ6kxr/RR
Ly9hiEHkP4skKBJd6+Sy6srECjqn+r/sncd23Mi2pt+lx43T8GYKpKEVjUhKzAmWKJUC3gYC5un7
A+vUKjGpxVy64zusKpUiEQjs2OY3D/pkajsjqOKLxFDfpWY128THrN7LoT98fNLeRyxa44iAMy6j
1clA5G3EQnykk4Hq6weDrvWmbbA+N0vb2+rdOH/+eKn3Vz5V3dpFhBHDGPCYPtopJCdqI2sfhAF/
yzX6YRtM03IisVgvjrfnhVXWdiXWt0CLjxsuNJAd6SRt+zAh6LHpdf8mGbR2K2KAQomc76uWIsNR
+bT9+Ol+U7oyl8K1jhe39rmP4/Fs2E0KM6Z/6Ek7vuneol97tZ5czx4SAfWiGbdNLoutS/Db5G7u
f6JXGvyF+ZJ3lnZlfOJC/+3P4ZOxqFdf9/zoRpdKkj0WrnwAljft7bR8MLsOVJSDH8PcJJxx3Z/v
MD5dDR08az8ts7or41y/MJu0OpHY/ubVQ75GUgeJmZWFfpTtuRlsTHvSe0jKUAXKdkw2eqVOIW5+
EytW6AijXw4yhpDHtVYrfIgnqRofUC4xrnWh5u/ospE0o3kst1ntzqjaaALpjdruL0p+67xFGSdJ
o1YfBmi5esFF5Oo5uClfG7rV/E/IEqOxdPk+FH0/bBwXehLq5m3ibpbZ7EGIanO58cGwmhszUU1+
hiGl8z1OpRGZaJcH0YIz+Skq4fHoH6gP0heQjnSLjjdq00eZ7WD4yhbpPD2AKoz3puq5NfPeas9b
LEwlfZx9ZfX9FW/kcalU9lhWZrPHLcEJE6Ziu1JkMy2Ltr6Y4krt6qQ3LkYR1xtQmdOJguI30gMc
IKQNaJdBhXtvwzcbbgrxeHoQujc/4WWoIsB7RRGm+N9uuz7TNrmvny0ZoDmDs3IPyFQ77/2mvmg9
EdyYSSCfQfbK3cef7HHsW/dw/Tb4ZEE0YW35NvY1akh6x63mh7ZKRNi0qbocTAWkZJiT/8FSnEfY
BsBxyEOPXhei8JaLdOn8MKQt5HjdaSPcT8r9YCXdiQB4fIusT8XcA5E4vrhVwPntU+kSCJUDhP9h
vRkj5SX9wzzGfiSyVl1XuEZfGy5JzcdbeVxorYvChUMegJEHNIejRY2gHVLXUyza2gU45gm7CXvS
tkrQj9Lb5FSL+V14Y8FVY52qHW0auG9HVSpKfYXsB6k/lH0w7yySkylyRJpcNaqzN2aO646+DhOW
yaEfooxH1dXDI9onwfVYie7EEf/Nnq9EklWTe932Y2bv0AQa35atP9CuzCOVDtN9Tc8hHMfS2LWd
OW2daZxP7PnvYsAqIQ6KDSwFbNc16v5SQ/udbeVm4y8PDm4al0vgVGFup5iiTELue/g9eM1o9UPT
VcVOX3L9oWf0tqGX1FwOo7zWGHdcOp2t3w2NJnHIapYrMv1607raH1PZSSQ49au4Ez7ttMPe/lT0
Zxgte/Xy0CVp+ZTVg7lmV8GuU31z4lNbj9qvCQAngyyD3NniaNBOPjoZtTERgO3CeLC9YTlnSjGf
47Zt7pwCWoGYlU6NUU/4cebyRP52fMuRqDNiQSADSSJGf8cPCZREp/ccLA+umvUL2ZnzLRIr3z7+
0t4/Hkxf4tZqhMVA6bWF9MtLnxE2o8Qt9IeqycuN4h+/VLpdhoFd5zurb6aLri3Vp1JIdSLDsdaX
9HZn4V1Sq6/ZIqT9Y5WHWQmsVVKEhZrFnjfS1+z7Etgu+P1gMBHis9O82ywY8HyrekHmLOthGjcS
GQUkyvTS2zLD1PWo8RX0FwxOmkezT5yzidF/h3HGwt8EbfaT5dUQhZdqXn5OJnyeqIGChkhjOnxG
LODZcZbi1u9ALuw4BgK+MpS2n/bi1JcBWJLlQqaemHZxn6eHQWDl26VgGyKbEeOTnB30qVMKxJsi
8KAJWEBW2hMp9Wuz5M0+we5fmW2Ima0WvvZR6uUXap3Euflj1uvtJQQafdhkTj1deXNaCCSx0LW7
0ZhaYEri2eVdibW9HtVxiTqGhd7OEOGLXjuh3QJTDmOpVTJCeOWbVg7ZOrSFwYPCRaqFU1VVm6xS
E/btyVjWl5qUwCZwyMrgEZWtul8QsRC7wJQOvJJYyNBwNJlG9Hv6MyYpyGDZVZs9f3xE3+vtwKw2
EHfg1qf99k6LvNbKsR4t2T56VpJcNjinnBlOVqdRJtxKEIHqOg3LZGg/UdZkZwIBMcwtBreeI7vV
tDasAf0nUTcn1upCVqgzAd9jW6g2SEJUBgxnA4x8vvZbFEpDL8jrZoOjUvJiM5eSmNrn2U4t9E6i
uPK6m3w06DGW7mLLnYER6oli/d1nwacIVnnFYnDx8f2/jW3MLxqVC79+VKrtdiifEWd4c8kFrgP2
nlNSb0s8Jc90kdhY0Zd5eyLuvOtjE1vRv4azSSdlNTk4un1txGD7wU/VY+Dk41lel+229mR+BuXM
2SzCGc61MUdi1Te5jDGhicbaze4Sr5z3H7/595IeKLD8PaACgrHCr97uhdKnFEmwenqcy1E+e8bo
g5iTGMTBqPOzIhKNw/xoMhvz66IvFEbCy8VNhdW5Ql+tkHelpbxIz+fi75f0v0jN/8Nc8peX9A6p
+enb0A1vcJrrn/8vThM0JvMPEE7oKeB045Eh/4vT5N8CX2MYzH2yHql/cJr43OgW5TvwQPQGPIvW
6r9ATf4j7Jy1i2wzH3deP/4/QGq+luu/xlL+pvVHUNMDXcABcv34frnuIAngRtbW8S23IXldgoJH
378AEZnPGh/n8NzUQgQ9wa9kI+RYT79K/fHZlsILpYe8riwhdmmT92T44LcwpHMbrdj5nv0Fxicg
bon/4ev2/u9J46Txov/fP2/z/UnD9+bw17d3pkvr//X3edNwu/kPFyJ5+3o7rEyPfw+c8x92HUF/
Utp1EMFR/OfAmQFoYlhBFL3GGmlXhNo/wGDH/A+wQhKutRPOBJtB0j8/8Pbvc9Qf/fOvMNujsmKV
eaBwIqfm73qFlRwdN5P24KzA8T8X3uSj8CDmLyOZJtj+BjM4V5pf3V5WxsYtCnUdx6l3D6Yi+TZK
h4vICfLh+Zcd/O8P/PUH8dS/pFzr7yGBQG6BbBLhC+Dzb49/uiQxA+TUfjZK5V+OadpeLJYsoik3
T0Ec1kf790tjKSjq3pq1OMB2WO/oGqNlMJOjTdmhifd+ifeZH+JATTGM5gTpMg4sRXpKvO63a4KV
w7KEQwHg8u3jSSeYK0R5s0MPBafegwOLsi3+gidKgqML8r/P9ss6nMhfo4jjKTUOYs4Ocjdtqp24
ENv2/JseaptTE6AjtOT7pY6KshY4fGExLz14ISI1oQurKA71TRp9bzdnY2iF0KtPFIJHoyDkC3g0
9hBUvbnSU45pDwXdjbjLMvNlYCAC6LryzXORdTa+c8wk3b2nd43YeJijbmOj0ZoICEktNgqSXxCZ
guQkQvtKLFFj1RAcOwaPcaSczk1IUKmZo6DXcysS5liaJNYjIO4swSEqTLQ8v7G8KqbQHmv/xZcj
8ACKkMkJrdkoK7xXBflc1zjuc1wq9wy5BVUxjwmaJZwgL+37dFFWNPABtWERm/kCCL8fzG0xecb3
pu4LYJFWL3/0deri7sB4qNtOfhbnCFfFjFonvY6RRCvmKeyJLw/T7BoNgowVFrzVkuY+UtJu2YQW
CujBPo2tJYjKhmFWmDUD3TlRD3kA7x2s/8aQVdZfWq3RMD8ojeyqD2QnIqnZuJAqTBinCKp04zAX
SsE1Lv1sXuNwuSIipoz0eyljs4+YEnfFRgyyvJ/BWf3Z5Pz1Za8RcuXiERL1Y+25IAmC1Cm75SUx
FrnvjIqqfZi1E5nc21p2XcUkx6ZVRSsJ6Mpxw2q2yB8bPdZfGg/D0jRH+tAyu1Md23cf5usyhDd/
zReoKY/iLXZ2WZf2hfGij4S/SCUNcFWljAr8Uq8XTKHctvycTkn64Mog/qtomEqGAzq9h8GLDXv7
Z+F27ZgBfSCxCQAPQ3t4Gyd6fIaJxjNPXQl3h/7EuIsN2Zx1s7ec0NF5G/r4RonndASZFAPiWltY
b5dK/DgT5lCVzwTGYpenvRYNmZ9H85yKyGa4GHnuBEEQzvsVdOXy8U+edF1+XZi8z+Y+BnByFO3p
SQ+9YZTWM6pUVYg5Gp3xSQ1bB9nQE9H37VF6XQopY5IHMJrwSY7bBv44+0lGnvncYit7OzJj3vmq
PUUxIAf45fr6e5X1tHJzrcSvY+hMLyxz9mTjPtdtgi6353bXJsLcUbyk82WA1MOXjzfwqA9DpUfj
eJ1HIhBFhvwqI/pLYopC6BDEoycPccP8wDUXIxpsd9zJrF02CbL9X612kt9wiVlO7CeT7eNn5cTQ
TocsFVBkIXX39uzIxi9KhWbIN5Vm+UtpLL7Yaw4ixWEqO1Vd0dQAwRFj/eyHFdzgfIsqS2VGGIo2
QVgtidXuS7fF/LQ2vLLbqdEDbULlDSbYl1myrR2Mjs4HUy5cmDjbv0xo6eSbsaGHjJg/2AK6abOL
0kHViWsbP6TzsbfJGIRBmN6TvGU/FrpFA/a1ok3PKw/luH0yO8aMkolk09LMEme+w3W0pZ2q4b5t
jdMTbJWs3adB4o2h22nxJ7YvzvdZm+T+brG9IngolWdfm2ikgCvPBQIRS+WOGUR/SxubrQ0h/gcq
UVVDDlN66ryyVC3DuZ7kDVIrTR713eg0+1GfHX0XoBASbFbk9NNkN/4jOtb84WwwizrCghWjX4FJ
AZDbBbFfrnVjOnM8kWbRjPG4fV1jGx3glS5cTLRq01uuB+ZA2ZlVgVi+TRocPM8Ko9Rd1AUddcNH
oIoodo0iP2vtLrmARw2zGT5JluyhcZQOX18PJsU3kkKPrEbv4s2kN6Ozb4De4/ONhD2vzMSP/Dao
0lX3BUhqt/f6hu63Zk2A6hdEKoAz8F5m+A3jSLvJ88XP3qtRscAwi6vebo1uGyQwZwgxrsFdrjOR
W0Xp9RFtWFPKTerkKHeLkdiTx7Z4Wlzh3+d5WcKmqExfAB9B94M+vxs8AIQen8pan4uIZotzh6xM
VzJsCyiv6tFBi0bGlFtqQbdnY/VBtplxGi5DHSPwduNBAsVEoxvandWqrrgzMF+2wBvHXn9eJEGm
NotXVGMIIaYc9plbJk9DG7RfumUR3/M5ENZFa2Xt5ci8N97mRV/7WzWM2g81rcbiyDZDiNXTOnhc
OjP5OZVo+m/jFgGJKJh6i+OsNQl3eWYlTw0u2was3YHq0SvN/FbzbLx5ByTJdkOZoJ/D+AYfeqtf
nlxbSixW5VATro0JcehGN9PdIC3EYOG1IfZYJ67b73LVT+q84KfejXFvXkwMSOlpevWYRhoyXA0+
4yPD4QoiwBaZozjqXWgckIjwT38oEoriA/mbn/7ISbf8TyARkhsxVNqj0/cGt6U+5+NVZZpZdqVj
gSEvU2eEjef38G/Cag70S6F1GMR7kznluzLwRrVdZNxkMB6y8UG4hZ5tAznZ1+Wo+4/IrwbPDRgg
zB0NN/9ad+Bkw9wCHhma+Hbft5lfkzFJvbhJZ8PoUVSp/LsMkvZf+IEFP61MGl96FHem0HE6YeJa
v/A/OFPjrr0+CvpNjh7y/ZIXQLwRWbfvDP7KkhZwNW0HukdjZGH1TIY3B1O7ZYQn6jAY7ebGEV1/
bU+iytnAdiAlLYr2B5I7o7PNfKd40PQhmEOrVy4cTfArVjfEaC/FpQdetjPvmPimT6oth4d5sWrY
N55Q91rvZ4dEjg6PkgSonSP8hscgLwvobeEj7OjrsbtxnNwAATR46hp0HkRqTRs13NpUzlYNleow
HFd2/12NiPeFmGjrbqjnjvfS5DDaQnjaGmr2/cLgc477/qfnqXHTSryvYQBqxTVjF/k5RWI7AWw9
j7cxxto9KJcCTb3cqarbZEhQnskzjzdRFUZ/Z9VzAjDWytMpZC9RFKs0JX7MDtgnAmLlBbglD2Tr
Qgq95RwX1m3rENc2o6vpX4W+2tdjMgHxtcxd2s65bhdRgcDD/AmalkHbFhfEOATwin41gGPzzBlJ
Nq+CcurJi00jGzdIZQXjBSHLtDaA8Gs8ti2++ihus6bZ4tY9OGE11e4XdwKZETJl1m5a0o90W1rl
0ERaXiwICaVV8Zznpv3I7AMPxF7rCjwsC2NeNlhfBM8ShdZ+G/RYxtLrCRA5laM7MDEQftBGzBoX
QiMWHzftssqG9P0kRmaeUCjCtBW4ZExFlaiNwlhg2ggjnolyZd+jWbU0HkMExPdRJ5oSHRkBkJAX
mTU31XZszOwR2mhZb9GV1X4URk1O0WtjKcFKlWhgLWIcOEc1ivkb25RGx/65Kdi32h36KFmCsg51
fNCdSLnDYG3TptBRRZPt81RpMGp9Zy7Px2HuZvgMXWfuisRr/HOrLhVBE+6dBLNkcKgr+g4yBOSW
OLuJKWSziYVPd2saOvzLM80NYNqq2b1HTk58LysAeKhuJ/LSzJr0vsrB2uaOnqBblsbdFZ2Uxonm
YVizPwS2sJ0iKZtCu+tb/O2TvEf0SMviu0E5/Y2VF3TsLZRuftIhWXQMYGPvYOZoSWyhVy3fFHyv
ZTeW8wTdVqhHf1INoHatm4dNY7bixktt90dFGtGHFkgqf8OUyrjLk9793i/x8rO0xLzztZgYWLht
i4KC9N1yY4J/Rw8KWZ0HvRyFsYf4SKXn9IHC522cm35rmh04ZdFqM9qcyj/MdUYBaOv5+FCkyJRu
eQomAUQRSuMuLpZbe2zs7wL5wzhsEbeqwrkY+5dsmPsbWdVImmoQX5ItNlPxy9ROM1vmTK0e2V6F
n3s1txJXhE780LxC/pAlfzakQs9/kjvPl6LI7K2s7ypmdEVUt7Ff7WCFO1/6Ueu4Xxcvc/bS9KYi
WpSG7DKwFO/aYVafbB1kyVCNIzJdDb7fAE5cmGARI7D+C63ccV/qqp4NNJ0GD4aOG7fwqO2es4Ha
5iEHxvc4MgfKN6U39/c9IistgD+9lhtuzOSA3Fj+nLW9y4nM3fIbyVL2vQSPTOBiVIcuiRyyW2cW
2Km2iIDmuxrNXpPtV8EXI0Oi0SqnKdlyK2Y28nnWdF4m/XgF8/QpcNr6pq5E+gSjzrDDsZZLt2OS
5y1II1n2oS2qXEWtqINkV+njcD9XPmbmE1lnzExLGyv+nE8kEHwnSWgY04SkWNtJGVlZll6bgxOU
zBiNsdy2U94KghphKjVS9J3AM6JxqGDlX9h9a87bchET7Z2pyeSWUzvJs0TTzbNyzoaIkxhfQzDB
oZZPQ34224o00pkcomBqj6GIkypcGFgdVK0GLmmjnOxNU6oJY6jCnb7YfKd5ZJm0pfk2icBmNmdX
kJF0aGHS8DfCBXwYwd1MJdBmMesbd5Kivcg6UexiyBoANWVRxjfYW5XfGr12Ud6blOUzSS18M9SX
mC1IxridkGypBM2OcjSnuoLcmFbDPjasUm3NwcssMgatIfqrIfiSVG19C0pdXoPwhTrBeK/HOibX
lHkQogfxmPaue1XZODUMSCKjej2Z4/gArrcxI62usb4w/A77Fpv8IqTtkZ2tcaUgJW7AjjqyHqt9
DEznIVPt2sbJIVLuB7MlfOjj4vZR0XTOGMWJMS47gFHeSzXPxa0cLIiZGVf7uZb6ikhCTXXnLngh
Xeid8h/j2JHifG7LvtkMS5Xal+YKj5m3osmaOKOvP7T9Hc7TeR+KxrbFTtNA7+7zsiZOGWMTf09z
+CkRLQHrBtnCHOU1dBv6M1N6/U3R5aY8t03CJsRUnX5N1aJLGRn2bC7bWesSKAiLO1WhKef+ln6Y
0nceGmGXXT8bX8u6DL7rDeEgMkStl1u4pXkXDjo5SCSQzFqisSjhm3p2hRZkn+bqGmMTrgWYI8jb
me6S3rSBl4davFTjbmIOQabedc28cZlk96FT1tqNlPoy7VogRDo3ia9++NkI39dAGb5axSa14Qzf
jTFEaAyj4AqsMlo4tDarsJnt6mB06HjGQm/OHWo4d9eqNrv3xbCgprWkhEtJ/XLbQmNBFE7NVhp5
wez9Fbwq6hdVlX2h8otvSGNyuOxm053ZWcXIZeiQQiuIWMRhYekvQS1mFDa7/L7lUwPYgmY09CXf
vedQ+C9u7l0t6Yrvu7cnTlmY+a7/SBUL5T8eOzVechkP38zKHIrQAYxy43eIMIRunGjppmiK+skk
pMXXs4zzNI1s3OAQAUhG3E1MXYon0Rtpd6WaMkW7S60PNrlFn1yUaHze+HHi1Zez4yh0o7Ave9bo
8WG+RYWssw1OciEQc2w2BKD6x9CVBH8MP/De0tSYIuFD71/RzBNBHHaJo74kdFBezGwCYOFRwzKT
HwbnIk2T+QsHAeeX3Eote6/MGg8bg77VJklW9HyC8jKhLO/juzLAnAWEehNvUPj1LjF4Q/gvll15
t6Q6lDAMtQ+6PaJFGruFBpqj4juUIu+eKM6TJ61uqoPT2sPLCDzxScXS6kJUB7Srpsib+lb5gwL7
DDCxa2npmsONZbjLg61UCdDTQ/aCpMB5VrMHgC6IE7fj9cspDVe78P5FTH31fY69IL6gyRHrl7pm
gnCUQI5AnAdZ/pUf0X0pNeV+zqZmunfETCDycHi6yi0NP77KmwPkSBOXSYEXz/Vd2VsTb6VM/G5j
4h3lnidemuzLWuBN40qE533gAROQlWX+Dm/yBfN1KSDFWNnlQIOb3KDyl82QEU3Cyk8pZmZp9XY4
94vz2DUDLdy0FsFOGlBWEfP0kgCAielVmyYpG85pPetLWOWjoMZPrP5rT3OI0cIoavvaTRPX2CPv
kMgr2xdes82znJ7bOAXTl8yzBg1Yil9WKKI2XrHp56UvLxPTbdwt2kiOt/WHTt17E2P/EHG6sT9X
DK3NL2KBkRFaXSqQ0fTHyt0aeaV+ppWy7F2m11W6SzQvddF57JcMFAzdonMnRqTJjunoYkyg14+2
z/jpVrBpZ46omu48WD8vbNb94GVcusFDOGEcDNw5uurCqZvBONOrGicHbl6V75LWrQbI5FPckCn5
jRdRNHP5WWY2OrvazJx0Zyz2JC/EZC3ZdmwxdCelmfTqAkWJID8sWtV2UVbas4PsqehQffXbCa/Z
0ihbADZxnH+mAVHZT+ns0IpnQ7zljPfijbtCW994jFcO91tmJrdSWtgfTXjnGdGkl+qhAVj0lfpo
6kIcJYunBL4hSZ6OUuMubihxgozEJ1IlvclNDubtuph0O+bv7Nty7yUTBP1AzEwqCrK+NbOo6895
IrMvimOVRYPrZcxcEMHiU2jSuj9Dyoo6O+5GEiujHewW8d50fqyQF8G4iLbMXca0sgp1rWm/GIU9
iCguOBSXILzX+tLKS+fSLOIG1Ya8cr76IJnHaFRO/VAWs+5sGSJA4vq/NPpNB6CL9Ty4bv1XE6RI
hKV6av34uO34rpnqYQQKzGydy68N5LUN+kvbcVmmdpbLjE9C4Y5bgG3+ti6ME4u866W+LkKHGCEU
iPyvKI9fFskLlwYNvdznCYmFjfKt+Kx28NGGS0O+OmSnsPPveqmsR4YMcA/8DPjgoyknovVSYuYd
Py9BjxAf+TnFXapf0wKtdojLPyV+Ou+0aclOQLXeP6iJXwbNfrJZ9vJY2qQbpZ26Mq8OgSerPTTb
7lIjx4i6coFqng/y7g/fHncdsggwPJjVQXU+atw6rWEMBb3YQzAmy37K4TTped/+0RSDVvibVXDN
entGvNoZZ2FZ9DRKrb40a+47N5Edxh5ac0I14N1xZGbPCSEd0QF8gQZ5u5SmJEm3J6oDSs8BSWrR
3sxONTx8vG1vp+DrA2EfA6IONjCrAHJ6uwr9HxlPS1EddGRbQOPDQ7NRIB9ow0Yfr/S75/l1paPP
a5ow4gz0qjpovpDnFk27jRU0Pz9e5N2pW4EO8BSY/jA5ADX99nHaUfd1WArVoRhFvutqH79GYbbP
c9tbn0Z/0c4/Xu8YgL/uH+Nh6JZMepjtO0dvCUHtAiZe2x/mFUAptKYqI2iJzmeEtYsNvgbNWTWJ
hxjDslsoedNO6yxMJ8FnuHeLK93Qicf262RL/cQQ7DcvdvXX4MchrLBidt/uhDGLTjV8cAeHqLnH
+dQOB5jf50szfP94D37zYhFI5MtDi5XSzj06Qh1DC67LqT3IsSsjrzZzJNat+EQ8+d3zYMHDFw4a
j470+it+CZyFxMFytEt5yIrApPlT/lgKrYwSxtEnVjpCqrx+E8xciJWcIRu1o+OYScnmjaLvD4Wm
4m051OYZvfXqhmLDONNaNAQQOkque+S4nyAFAlmRY3O9GL35l6OEOBEHjj1Z1yNGWb+iEIBrEdmO
kBxTYy+DX83jAR3mDIlMT1G0BEnm7guSA7SUKX/MbWy2sJ1aphAbt++bACamL25HVdtf3Vi2KEjb
qIliXxRMkMMo+WNmFsF8XpkwiKLcrQxM5IpBnDWtVV5rXiV+FFap3fjO2CybBXfcR/ynaz8MOlql
0YwB9J0i/N9oeYwN0h8eqfWWxIxkfQfwzI5jX1zmNbM+139Oy9S4qrPJ+MLIL999vMpvjpSPtg3+
lZzcVdD17ZHy6hYUeGIMB4vy/kCO2V4r1yh3duucctf5zVKIeYMnRG7GWnWLjpayDEROllgeCkw5
IeySqwJN/pK1XXXiod4NMAEWrAfFgJTPiu+YN5ojYIdXy2HsvO2iuf6W7HPa5sb4l5ulGYak6Ynv
5d2zwQlAwtUiqQFB9o4vlQ4oWNe+JQ9CUro5hfGZ3FZH3irpP//hC1vZB4hXrA8HgOIVrPNLDFC+
qVVFK9TBH2jrxGk+7rDHMCLfhLb78VLvgwBrrcmgRzJIFD32Q/JmOnZx4w8HO04W2NXgJI3emSI4
AktULyrZNi1MUoDPzxPF5VetGIYzLU2cjZ5O7tOJX2NxPv5FkBGS+DVId8NHgeUUgAF/e37momx0
LW3UIaO8CxVQ4bNJBSh/mcxv6BP493E2x3h7de69pxp9S7HtPHVlqdP1CPaZ2evPH/+k3731FSKD
v9ya4+lH8Vjz+pFevaUOw6CnVyj569tkcNoL2sqnDtixb+j69Phk8+pRPl334uguq9xmVKM5TAfN
c2cRMl7HtoQuExD2pffmGyCzlD3+YE5PPhplRWgVTrDvnJoxPFo+4ycUyacl7M2Zdr6nCsBXutdX
P+3ktY1IJX9BR40Ss2OjXlxaFU/GqGlPRZboDx9v27otRy+Sc+UhyqMjKkzm8PZFmhOyeUVqTYdx
qSpE3BTGFn5cnbgzjkW4X3eMd6ODZKLYfRcFCuajxlxW86Eykm6rtZ77aWkWHL2tprxPYOxFbSm9
MClb45OXpd0tBrTs2DzJLao3YufJcrgE32afUXlNZx/vwXpYj/cAcDM1gckwBeG0t3tgmF0u0yWb
D5PhDCF5SrlNWvHcxnxjiRrrP71MOD3wJUy0aaFIgXl+u1zAQGEd5s8HpgZMHeMp2zZiOsWN+s1D
AY+hzQRyBaLAcdztLBnrqdksB83V18ZnCilgTq2w1hft2uyN/8FTrYxHAiKBFwboUUQwBw2YR1DP
h9HVtQucFpmYY6m2/fhV/ea4gl+Hj7TyvdAHPso9ykag9Cy6GQWfhZdTKO2lrOtTSgTHosEcVxcY
OjBVUBGs5R9nXI45+m2QGYc487qLoYXQCsknprFqM8wp6Z3tZTeUqyYYs//ejg81vcsQ3ZbiKgV7
Ts8JfNBMy+ra8tHq1PyUlDswLoecoWM1ZtWJI/x+X0hFEbihmY4oJmDBt2fKLZ2mijXDODS5SHdN
W2IXNNjJic/4fYxlFTbHRq4Onu+rk/0v912n+dbg4oN8yKog3mdKLzdzF7ebQI7WiQd6f3wBzRFl
7fWa4ZNcf8ovS2W6JQPskpyD79Bnh1hvwm/t3OvAbqcLpuLW5uOD9S5N4cyylO7ywRAKjvVzZ9xn
ARXpwYHnNvY4akMORuLFxYNyabEWLZRxPszSfvh42WMWDZuJpDs5PQ0eLhMkod4+J0JfNJQ7qR0A
RZlnRAWpfWpatDwva9b8pEE3uq7nvEH2BYRszww5cb7GZgm9YXG14NDbzKQjHEnogn78094fqfWX
re0Sh5oNUP7bX5aMblDjHBcfJLCRz3zayWPppfmJVX6z7ygp0FJwoTNx/Rx90DH0oFiTmXbIR+hs
aCu2G1cYLaO5pGs/pW6a7jGNFydC8G9W5WjxJrm+gSkeQ16N1oqxvWKIQh2hnQuci//KsVh5zgqZ
7I2hcrZ5UOR/xhxeX7XHpBkYHyk3T3u0ocHYdIOL5/03G2femWYjEm8TUOaio1fe18keDJd24nz9
5iUGKzcLfg9Yf17m25fYmpqODM5UfeOckSZyt12ngOtOxIX3qyCuB7aVgwIJED7g21UY/LVmJ93m
m+ssP2Bm9hu9L09daMfBh0rbpdzkA6VVuTKM3y7C/MhsQDQ535rYuyY4uZdeslhh4tTO/s9OvmVA
WKGGILEn0UYj7e1KlUV915Crfiul314iAGJHkxDxzcerHMsForH3egIp9gh19AqPQpxnaMDDBs7D
ko4l2MgxMBFhM1WWXrWe5lxh75pdMyUIVDgWWHpsGh8QC85EyulCjV48QHxp7pCitjDDK4zKAviS
BPspMLJmX6V6L8N0BDm/0WpD3QWLHzx1umaQbJZdYVI4I9N94sM6Dtuvz8TZ5ovBRfU9yFvl9UAJ
zdaNxvb/s3cmy41r27X9FYf7uIFio2q4A4CkKImSMlNZqYNgSinUdY2v90Aeh68IKsRIt/06jufj
c7YAbuxirTnHxHVebHAHVtftLO5RCVwi2qzn3Wq0NSofcaTt5zajda2SelqLBbIw/eTCM51NvOV3
WrYizh34Ptf8Dc4brQInJztWcSK5aaphcbaxf6ZD//vjKXE+EqfPRSO+WJyokK8Ww7DpgnkmOu0Y
pPx2g2RwqSu5ms94Dby/HkrgJNVIWeUYxs91OsezvEKbmo7RMZdH9SYtSAafK6zDrPDGhSX+7OrK
YRALA8YVdnOWv/XyMMTcvPtcJMccUA0GEdF6Bbp+ZL7gtDxdYG/mRFPKjphy/3ev5aOn1dpwG04h
QK+Yvs6Fw8X5vDn9g1YPLwUACRtTTo5obGjMKZl0FaSgOi88+HvDYKfEXInIgdSWZRd6c4apFSvr
61JLjlEdyF5tZ/KDpQ3Fr49/yeWE8Pb2wts1AOmy9i4HCO6/q1GKCLnY0MIh6mXAGKnc3VIZGW+Q
xdvf20zjngn3ZjNP5bzp/DC+0OdYb6XL8BaFABZKGeDD+p5hCtSySPSKI10w8zbG4+WwrHQ7TZ8i
D654+ERK5f/hzZ4Mujo1+WpYIcKzimObdNnOCGCgdVbfX5gmZ4czno0KJ55Dnos1bR0dqxsjGne/
KI9hUoY/CjhwqNQqUhUnpduUZMrvQ0XQXmeedrvAIIEcKKBdOAg7Zndm3aeyptubj3/v8yUWOhoB
8+o/Bsk19CKG3h6QglofBRLs21Qy9W/WEvSk0Rw8dG1wKULtnfGgKlCUlJcTKuST0/mVpJ0ZgQ5u
jmgS5/sRvf5DVZmjE1i5fCgFZI+Pn2/tA2ZfxJ4s6P2wMyIBMFcDamVVmBqi0KNv1oq+jbNMV52o
gezktL0VPgNps77Zsyy9tAl8oQjx9FXYNASfErGY3dUjs9Wr2Df3OsdksG/GYMtehVVLdroi0TP+
Y6m5rcuceG0xWuar0SLPuLBrvPPx04qhMMgKgNFyXbQXhGimSts0RzvtFPQoVnNTKL5/4WWdj8Id
FcmbymmFBq6+Kt900UDDIZzbo5414wYEhnxFZORfJrXxizAKQGwwyhqFojXOLUoHoxUo647G3KSu
YiWJh+JY+9vlEpOwivnVou8m8Cesfnco5JhetWQ+Zlz5tnI0+xvkq9GFz+dsucTPvux5LJrLbW+x
Jb9dlBdfRS1DMTnSTJGaTRgKHCVaGisbmBn1IdZGeY9gbkg3qPbJlzXt9MJp+eyD4i9Aj4lLajkj
McFP/wKydbjvaHJ/bENJ3Ez9MCFG7pE8ZSPyikVn/vEHdbpCs+/SrdFgpKlckpmS65mo5F3XkGY6
0xIsvyO5LErH6OaR4E5duwKxEm/CaIlq+XjUP3Saf+9L/wzLmkE5FlPheVUNYUrblboyP7WTVnzO
zKKFyTP0aGQTgi4VdzbN6No0AwJThBb28t7Ah80pLiaD9sJXcnqu+vOn6PCj8GcvpE2gcadvXI2Q
eeWCWlg7WxnK6Xx2lYiCWDna3V+1Of8MxbNyncfQKtPYWA3VIptN89rAx4GfZVfgO0GXE/pXiD0v
XdBXC+WfsbghMJu5VYKSXkOINR+sAVHJ8pNdRoHp6vOUPBSxj66Vo3kfbQY1qB97AjRKj/OerSP6
7QPNnZK0uiWC1xceCK/uCi0f7hEtKGUNqkxe3ee67UsPdpAAdNUj6VFSaME7ObPr0RJV8/XjiXL6
Qf7zFKwrGPE1qodn2IcpMmrIyTLTE04kXH2rVe6F0rRuBUfr8zwO8i0OlupXpuX9YYrN/MI97J3J
sQg1ljopqw99t9PJEU2NlJKpPj/1itF4jYTYLOLAhA+D5JCPH/XdodjcEL2zWJ+d7/sxb1u4uPKT
iDBsd5YEtMpPUX41+DQ+Hmop+K2+PjbRpVW71LSNNUxDS9VJy0kKecoQeXoRmqffjZ+oLpTMGnYY
xY22kuzrkJTtC2WO0+Xtn99zodLZlCFZYNXln7859RZlbPYF9o6nMa3q55idY8P/tViqoeF+Tpv4
Un/8vbdKZUNbrhYUutctjKJNSHHj0vsUNG26wzBkXZNBbXkzfp4Lb/X82Rb7Lpu6Ba2B9s96rvQK
yctRpT2JjCXVBcEWbzW7qn7gO8fEFIV5+P3j33Flm15eJ9kFXB64QCy42DWuG8dn6/fRLD9Zcd2b
294SZbXB+RR+HuxmeMrHEo1zlETJp15o5S1rbn5r6kHsVvwXL+wk55OKvwV+A9Q1DsR8sKc/LcrK
nvPeUv9FUBFRj4A9FQETTV2VLGoskXH6GNUjMsu8VJ8/fhGnJ50/72Epm7F3LqCMM/nRLBWwo1tN
eyLwqL9OZz/1ZBt18MejnM8ldDM09ihI8pnKa6wo/I05xGhoP6lSZbnyaKskNfTHgIj1v94okMEw
Z1m9Oc7TTTx9l+rYDC1rXXyk26t4SiyyrV5LHXCrqL10jzl/dxx5ZaIYkW2IxeN6OlZId77q7DY5
loGd/0xGWmsIJ9VNECD8rfugOCg40DYYasU3aTAEy34LUCvLkXhiMnHNDhlwJFWXTkLnb5spLaD9
LG7uJTjp9O+apaqEvWqmx8GKY89uos4tpibYqRHd0Y9/2PdeAZ0EMppJjYJytPzzN6sSMuMx1KHD
w6sbs50858WmCIWy/3iU86MWQM4/pHugfRDRVutD6zdADsinOgLr025r6jz0d+UBd4weYQMYzZ/I
HVrv40HfeTSTCxqXNNjZUEmWr/bNo5Wtmo54cErOzRB3WyHy/ZTHf3+GotAJ0XXRp7AcrZc+M5Sl
cZziijtA6pPXDV5SliR1myd+fOGA/Kfherp5Qaoie4k2Podk1r7TJzKQVXX13FG1ls0Ay5PdGs9W
IIU3mp+M98z0iqa7oRO5His6IIUUMU7kgM02DXewQuOKa7CRYLtIJZggQ6/Rdi9n3J+cfvHK5Gaq
OIM2N4/qGNbJVo4N5VqPZMDgAMWJFVJwkpBMM5rMSorB8muO3cFyxjHVv46UHEqnYu3Bs7Xch5zW
1DBUIAP+Adev+5mVOn8jsojOrUFxPSJ47V+6jth5fF1xXnq2Svthj1RT+jXLWSmcrCzFVpZhLrqU
E3ocwxY5hHUh85gRWqDMQfE9zA6ZMepNY+Ie36POjl/MviL6Ssq18WEYcupnhV8Xo2c1CgZJMutn
8GtxrUs3RI0EspsViRxi25ED34txFkuumrTqc0B97nMbhONroWN0pgfjY3UfzbQ66rMFSqBuZetX
rkHxdZGeFwcjt0bFydokoy5utnHu9WmM/zSftQyD3TjrhqtiVMABhzqk3WTWQvrAfmd96wF2Xqpk
rsqLiJfYFTnALbkunDr4pk5nS5kgGc6DNn+xYJl2wSsM+C3+2Nl6zIvCtXPq3fm+iH8l0WcFX8/H
H99KcHk++uo2p+QlOCuzy18G3TlM+Hmfiy/i0P4wPum+Wypu1O1K02t3Hw+7PjSvn3n1zeeaVQZC
YtRUow8y68/4Bq8lqXZIq3SQqhuTcLumv7C8rff/9ajLX/VmpUkMXAV+O/CsuF9Mk/f7DcFxymtv
8c/64sKa/c4Fh+XMZMuiFU/Fdn00T0e154PP6yORRAV5UWhpbhJt+h0RhfNQ2ot5PJLGq0jpUNuo
RCtVvigfa6F3WygnoVcpbbKdOr3YC3b2/dyE1qbJqSYFcjtec7XHBFum6h7Chbiwvb+zKNMskMnx
A94NCnc1LULcnaNKFswxH+qSq3aNuN4olM3H0+CdDZTiDLJ2YvGQr6zpIABNB2Mam/RYddiJyX60
vWnucWAEk/5/GIqzkWb+yalAGHH62wdCG+AAaOzVxHpfZUZgeEra2nvwUtOFb+qdXRQu24LZRGKw
7GynQ/katsxeT7OjFKp4iGlccS4I6vyml+YqdOrWtz9z4p8+//3L/HOPRglFrWu9j8IjgTVl+vmx
04lDIZuZ8OfB19w5ssILx8zzewTlei4STA+0Buh0Tp9Q0fLYHg07PxYaQZfmjIUtDMPkahAdoNqh
jrcfP9o7xRhDBv1DGMPSbT/j1EoklQ4iTZewAoG5qaLXkcSkujZqTzlUNv3vUkpSQ81x75rog2gj
0Blc+JzXaxYXXvhSiFsXiD3IZPX0obVuGn0qlPysMe6wln7lQdNb/y6TlOgenLS/zfgTHew0yaaa
tPHCMelsVlGQ4Q1w8QY9iNxgddgUZhzAackU+iRK84NJ/FsRooAnHsf7EsHelT00xYXf+fyROcUA
aqOZzM2JOu3pI+dzbseccNRj0MwQ7jFwV04pkwpBHGfzkKQDxIKmyw5mVTcba24uKYrPViGemVMh
L57RF/3d6fiDkYbYNjT1KPy69SZdjLfxrF+6X/xR1L89r3F7QQhKy5LJjG9j/eUMtD/YnzP9SI29
UZwgJ3MXB2lj3xRlkHYLn0RKPYEI8odoMBICYgnA1cgUXgo3LJL2LpQs42drk9DjFmS3KF6mTYWK
a6vXCb0ZBvkzdBfrpiu07tDnvr9psfMQVJNi8y3ohS+OLf/VnJLi2c+J4yiNJos9hdmmuU01xaEH
EEm5wvpeGuTw9tiOAq2ff0rqoIZ4+H389SN5Cs8aXCAE0ak6V64B6e2r5deYUXzyRa9gk1l7Zeob
eacYPcignKNW4Mhg6XsyawtFd3RsZhWKMNz9m1aE+q0WBf3goIMt74siU4VT57l8J3U6f/0Yj9p1
oIvseUwiAV6OietmeYibeAbs2zoYmvqnBp/fDhURrEZ/zKTp0tJwtqmr+LFYZhfsKlvtOsJ1DLBx
V+MojnPt+xPgqD6D4FsIgyO2Yuw5YyJPVYYieoCzbfd77LnYeSuJ47vb1mEWeSDXo0+aJJnfSpXq
ujOMpvg8kc5xp/BOuus8taULHxYacqbuyZwT+IQo6eokpsp00VYbLGgGZUhK7MUa3nVs1R0O4DpP
4NaZ4IdBZVP4wmm8ICRUrbKJEPYV+TGc4+Io4jGlS9mDE/QMM/DFjlyn5pYQ+/YXaVHSF7uT9Pp6
zFVYHIrWESAW2fV400pjO7t5IUfmru96YDGpb8XPuO6N2ekqbDdOvrg3+3ZQfxkptmWnBmriO7Nv
jv52TIcEidPQ46+HHARrr1BzTHc2wCd9C0w9jlwlbcpn6ElS7SUFUdvG0I/TDpG7UDaDTdyWa0ql
Dhpc9hP7Cxy2fKKYZ4FY8wn6/AI9btTdqB6Key7TwSFG5t85SlPMP21/nG5UK8p8Nyyb4NAlLUQY
e5Iw4sh1Mn8yCeWTvCAppatuMMDmA7uJD4Hcjb4XEjhQwKIA4OIpSWf/MIpO+RK1TZpsonayfqVB
MR8yjJ/qFiyZ1JC4NaAtqIV8P+rt9JPKMxiHXtZZ8UiyNn+LpMNgyALsf8qTzOpR9xWJfdOmRfBU
NACxnJioavL0bJ/bUxIOgGS0OnYM0daf9SIrbVcmPhZFZtrpz8kwVz4vv9DLDSZeCRgUuTCPZNcW
8iFr4VR4sa2O8a60CXT0hiovFI9gvkH6NkkIx71QVoLKi6t2nA5pRVChS8ZCfxzLopzuQG1L8SdM
4H78ZJS+LqEPrLoBZ7ISSc1nTfZTC3ZEHBTxVTf3Yw+5PJ+M9DCEMpoXtLeScWUiApDcog6KrzHm
ysYpSZsSXhwkcoMmgnqTQ8pWt0OOAdOEm54P72kyyt+m0bbfCdDmX1H0cBoQA6nNo6/BmzLIadO2
s+83t5kkhTI+6FhdmNthdc01XUmcJuh8GJZTzwkjq1Q7vpuI/Sb3pGyUYUfplIgSs4u7q0FrStKx
k7rsN75khUuSrDQlN5klp78pIBm3k4jJdgt9VQckNCjGgfpo/Sy0RlQurR7jBoxdjJtz9Ll0jSVc
F+BLoMzQHkUjACU5C9xu6qxxt+h6+d8g1wk3hBpp855+bC5fdyKepA0FOPXWbMZQeJlUgeYVHQrf
PfSp6nMw9lK+h/RcJrck7trRfT1oJv4OSlV7pWuKaxzCeQV9XprT5zD0zTvLt4h+KzVyxbEZaUHt
KGVmHnhObd5KU8565fdGdQcOVXrt2hLVPYHEGkSsMfPhW6SxfxgEuJfrsVCC4AqhuH2lhJyRXCZ9
2rhyqxWql2hDp27HYSRQSZRGGrmN4jfZVil66BP0l6E5xIWVmaT2hJ12hfAQ5JsvBxic54FvCA9H
A9qi4A93Cmssn01IGahPVXq6W5Uf+oeNdZso9SDtweupUfC5l9uscirypn4iGPD1jSKNybRJQt/f
t0BcTAd0T/rcKxUGDDUMZ9kjeY9la0jUfKPa/B1eaQfRjR7x90GVU5LICc0qfNaaSNd2S2WgQpNf
Gp+CBG7cNejT4oY2EXyG2kpwfS2pzDq7pTRBdBWzuSyUavrV9KmmOA1IsMeZbfa16pK6dbjFB8jr
YQ/ZcOKm6MlvLEhyOLXtEqbAPEY7q1OC7+NcIxhRe6sxWJ9aRXU1P6WyQ/CgOHSymaAhqudIeBVF
qHIBsIU6pRYSibZGN9HdbCHcEjTZJNwefGhnASUIdX5EvmXjM/Cr9tskivLVanLtibUcNlihBeJ7
Ek/Vr7JqOZ4ZUhTzZjUzLHZTXZpHfty5dMvWHNn0ijB5lMpIyTzOFx0hV/D4X0SamOiEeUhO8a2i
bLSohnMronAsHT2MCF6kBJT2DluLEnl5P1A8V8BZuIQhFfKmxa85OWZnp0BvM7QD3jxY2q4IuJO5
VS37X9XCaHK6YlL8FZe9/nUy2qqg+tRE6qYFDfWTempgeepoJ/fDmPEidLtSbmtNam8h5Klf4jw3
jqYPY90B5NLdWuQUBa5SSNEvFg6RuY0N08HRCDRgifNncUe6A6QJf5qAanGSpGzWWiXoSFTsNrUp
6E2UrPzCvDImGk6e8OWYPU+TQwlqmdFaztBFYpukJbf0vGCRdaYyk3+KKLW/0ezPQmiaVadzAIvN
q5ZMd3aHUlFfw7gxUreWk+i5IGowg+cQpzeiTecOHlUhQ5gZi0H1AIWNP+umDwfO0UUVb4t8SiCp
JnC+AIl0MNTyJNI+cbQD3FaSw/FjlqK0u07QOUD4KKpAdabaToVTzlJfblhpqOFwxOHDavIZ8pus
hd1TlUvZcxVJc3AFgk3exVMEOhMowHSt9VlkwBQEnOSoWdp+00XQPpVQYh7sQQmrq050ImD7MdVH
kVvlZ4Rv5UNO1GMCGKHkRJhy7d7mvlrIDviE5N6wpGej0tqc/lLGijqMUkdAdxr1/NrxaCmbUbEl
yGaFYo97egxkH+WQlG84mcgURqM+egGLmEE6oyAe7PxOzWP4kaXQvrJ6ixhK2qxC/KBBxOWz1fIH
k26EBtRhmsWumRJaWUPaDSwXRqT9zsmyU+/TQPMPUSsPtHzECIywwTT4lVWdXWZsYgG8sU2Uz5OV
2RHq1Fj/SuVDNm8iy8qTnQIfJnXoV/rWl5yldnBBwAzTz4Fzf+do42R2u66BybSlTN90dNLo9hJU
J9jyhwmayQAitN1x4OBrKiDHTNd2PMv+k6C2OO+TUCmLX7lsQDqU52rutp0VGMfakuLJMcY5/KyJ
SoUSNTQka3fcAL/TU4cmPeJhkK4NQLLfQmJiqKMS+OrI4dQbnrDG4smOlBSUHFi4YQNIRMUjVVj8
GyEXIZdOYJx9GpUpHO5Svy71V36/Tv6Z+OjTQJlGsnxdscwEm9au1fQ2ZNGAyN2q2uesqofsStLj
rL7W0jEMtgOZgca3EjLvLWR64zFSRKdtkXUor4A3ptozCPpJvJap2HjZgINs23Ral3hjWoiS9mBX
zXgQte4G+ZmtbuKWo0bPqvwE8KbsPJmKVOTh0WwLSD+FoKhmS9XPXpnVES2r3I8HVUln82ESRCbu
ilmtR88kYiFwLT5g2aMPOcYsXCqpNVqbDL+7eDIlF2Vg8ZQpvlTup6zmEFEbCHMdungaJhSRZc9a
a0zsFVOVJFsxpUlwC/kkIq6WOrWn+NzkoDBAvdqaPRVz1+8KnGGUqeUHZNgDJ3XLbL71bThUe64x
IJN44uylLGXzrpx6SdpKIBAmp6lbc3D7XIlUV2chetB1cJ87cIG9uWmC1tBQ3dfNb27K8iOEpPbI
Ei0V20LGMmOLIQtQjRnqPlEkMbk90T7fJV+aG145l4ltHXXybcxllRVjCsmvtvrabBz+i82nUY4r
7hxZJZU7gEL1nVFX8rgdFW5snpapU+MQQiX7N2WilLcZyhtoEEOQtnAUiIbeKHGaHdIMj4UjV4b6
awwrdu/eBATl+n2lbIJGwqdQwF/fimCWhdN2fZT/5AQWb6yxKVyMgmClSx2LDlQq4GquHVTsaeo0
sefG9Ry4TZ8B+Q/VpPGCKitqNDC2Vrk99DquFUYSJETMZ3MEApOK+g4L41Dv5EaVd2YKU+m2LFh0
kqhW5NtkVtSHzO4q3RV1QEBrt/Suue3IkuGlRLY+jbo8/pCVKclh546os4u6sWuvaCSThDQq9b6r
96Zswu6au9vO4P/jFBG9Qj4qMTwnjSpebWu2P0/6oMT7VDKAEEoElnOby/wfctXN91ksicgZWlk/
9sA/BUxdySq2LLcjcts4U9o7Qk71+k4tx/lZ96uivq6nAZC73y8MbsDE3MfZcF4HrTb6TT/Zpey2
2UJOVK1JfEnzMSbdjmk6bIZmmuDY69NsOCrMZfvWgmQ2e31XDYM3EP92l3b4n2ENDGx8CsKy0Y1y
opCuDDMPf0gc2H+ZfjC3LjhVGVIAADG+ek2i/RurWfgbCnGmPbYjjSGcZM1wQBM99Ve+Tb9qRyl0
fK1g6nEwzUf91xJ5W3oFYHHdK43AhnG/sMxiJ0XI/JgCmwvdoqTtyKpFgAXvlhsnDxvVxyJOrJDr
ihrlNJaS8cUGLw8nLSahYdNJnbjnwmhOXJCpTbDvCPMR0oCFU0VVA1BOVEdbl5YymKUCJw1oYsmP
7yCvmtIerEQG3RIIqHJdK9kE71frKbhrUth9jYaFjSmMzMRo7ifZVotREyzdNvpnODxx1gV6VLu6
AEx0JSl9rm3UgSY83vQMOCbkwuihKevlHdS68m0cI7pibIjdcQyH6Q5lwHAfxdnk7wX8h4oDVynd
QZYJCJvSiv4n3i4ihcNxLA7kDmVg7lDbIzkaNe25D6PGv7bnGU3tZDbGVZWZ1e/Zh2G7UTHmSk43
izDzbMK3HkFc1jehRmHKKQxobE5KGvMXwMgdnue2nShlSrbcXKV63Oj3QFVMmKpDkXEXRyly1asj
B1/69OIGayG8WV8jR8HN6glapujk+DDNijiOtWn2jpoobJ0AwELhqiG3SMcc9WZwOqNvf85zAe+h
MM2Mq2QYWTcjcBb/RtUEdY+OE5XsjKHRPC45IF9nGPy3tlYO4aYpyIzw9Ng07/1QGHdxVM4vWSO1
wuW/Vb2GaWK8DBXHZsfmfT2BjGxGshAq62gB/lqGDMfY8YtU+0EZL/iS9PC1uJ1Hau/0HPwbEH92
+VBB8MWvRxJrwoWXoAeWHqDtm1YmI/Yx43MS8KMhfVLQ6HzWkZINmfNAk98aCNbBRZL30Ow0o25/
1GMcvX5cF1/X4U8bWtSRTuuj4E1lOfFpoxmj6qVp5k7yK4nRoBDDC+2TsyrbSZOSFvXpSIPUDb7a
9/nLKPX3FJoZSXMNq+foC+Gq3ar248ePti79rh9tVW0vczDsDQE2L2VCD5x+XR49fDzCuvm0HmFV
3NbzMpCAj+YvVF+cxcMmPQ/jhTHOqnzLa0ONg1QW4QrqwNVri0qdVpCSv+T7Zic8cyft/y5k438a
uG+GWL2ocW701hrV/AUd+abOXkLlkkBt5SM4H2L1prASKlCNeApuR6zFueqQWf+t8urNfG1/Ch5m
N9x9/NusGw9/fps3D7XMjjedWh3XbANxP38JrY5E6F3VUZnaiSLfpcFVLn3HuXWhu/PufHsz4qq9
otZTU5sJIxpYiXzC8ZpLbcF3P9Y3Iyz//M0zUWFk16C+9SJL8lZIYm/AZPb966S5oD8565at396q
tuzj/o3MbspfcFPsUYS6k1mz76VeVx/AZ7uy0mzj/HetXMQ3vbtMoNAClbQoiPXVfKecO5e0DPMX
8wtCjuvsW3RdkLHgJDvxhWt74sUHUPRfptvJuZSc9O6UeTP06jugdD8ZkWrlL7197Mav3BKCofYs
7UUO7qQUd6r29PEcfXf9eDPg6qtA2JxrU23mLxlfnN1+w9zvysC+Px7l/R/zzTCrTwHDLWxNYGIs
Icr288MDEGwPwNCFYd6d/m9GWU1/PBqh1lFQeclM8hw490TR9uMHuTQ1VtNfnYSEhJ7XVUKwbTeU
D5SFU+GOBGpd8le9u+y+eZrVByCJhGQlhbEKyzW3+pP5BMA4u/DKlLNRSHWmZcg8V2zyxYzVL1PN
RSDUeVReVGMcHhB9gY3tjQBjezx7U7hoa6s2ONCy0khaylOX01vyK4bT73WjQLMeNxmHEtsQXl1I
vUuSrUAZWloX/tCVU5f121ZkmB1/wtdZGZfAurcrj6Z25cLu83+hGKU3zgVkTFyTfKuQrFkziry2
0qzXbLlYOmUXg77Ag0BqSa815idltDWQsvqc39iTP/9KcAbQfR+0oXVQ1LTlNVoAk7AUy6a42knk
k2dLo9rp1dnC/6vB6PVVbG4fT6f3N6VFf7BArRaLxulDmRU9z2zZvq34Cra6XjjGsfkZfLU/UT7c
h8Ud2TCXdsKzX/zkFHSGDsvirI0UjVNQZsUcZp9m/37ixZV0Y4NLUWkXlVmr9QUdOtCkjMNddozu
ouvkk7U3HtDumdy9b8k+C2BY/84u7B3vLmpvxGirOe0rfaMjJOCcN32Z7e9l6YI3+/iXe3ehfjPE
ajZORRNndBvZaVHWOZLySWIeSu1DUvc/BfXkvDva4fOfMf8/6fI/yQB78/rPki4fjmV3/I878i53
8NZ/H0/iVZd/9X/iVXX7X4KymgKqBFEnXJ//TbsU8r/Q+izeIwNxDWSyf6ddyuRg6mSn8v9U/i34
fnyETdG14X/9J7CWfy3teMiCC9NFhtL2N3GXy7z7d7vcMlEjo2pCss9/kM1oTfOAwYx+FzzebYN5
Cea01kqvuSLUqzcv5+Gf/+DbEMvTuflnGNLCUVgv8ElDX4sJMn8uJFrY1q3UlulXTWYhF3Vb3GG2
zL8HGIm+AzdX9+Dn5O8VmTl/pbpbhufMZOM5AQ+hghNZffKA4utGz/XgkMsE5imJlXnZOHz++BnP
X6VtAD1Daoo5A57V8g7enEND2aRLrQThAUyY79L6IgeEOpz78SinC8k/j2IuIc9L3DP/c/kr3oxC
Xkjg21MUHmSaio5ECZJkr5mWk5VdcrW890DIvuRFa2eC61vdgpOuYlqDlD+QbdA929S3txAiEKZ9
/ETvDYNLnN0e2QZr/+rHaUNLnwg1CA9jn7UbfAUySTZJe0EZsjLM/HlxCycT1iBIPnRmq+Ux6puC
0pEcHkDWlIeGbCXae3K6LXz199CM8M0aIIRa11nbAeO2149zwb3PsP9+LmL0Wsg+UPsW1d3pD9iT
x+dLqNEPYQPPLbQynbwDM71wiF526dPvmlmOWBKfJScUa+3+p2THYURTw0OVyC8DeBbHNspPOhlS
gP1Hw/vrnxDEAPOEpQrB1xonQ31TqSPbCA8RXa1dR1qng++4unA0eWfqYzWQcZAx9fmSV28Oz2/P
1a6OD9o8+uBM0srjpPJ7kOnH/+XzCJgF2CfRPy1RkGtjTJbUSkrPKDu02BgQmjF5qLc2yoUV4+xH
EkwE7ty403S+snX2rd9aGfznkhVjRi5lBFnyYgQEjxIrZH3iWnvJ/Hf2pTGehe6YHwgHqliPNyla
M9RNGB1IREy8MCbpTtKsbPO3Lw/RMQZUOGxAKbHwnE7wig5hZdE2PoyqruxJVeupOCfahVHOv+cF
GsJ8Q8zEJqkbq9WpWASHtelnaPpE7tSjkCmXV+NLlBf2NmwD9R7J8yfNqprXsq+Le8psOWKK4pJQ
7vyl6ggpTXWxwC2r12r5ivR0KhQMfgcRigm2pPTiS9Elkeo7g7AOc/Xl9o+fZ+0KSxu16KqID8xG
UrPx8xp1nWlUf/sZc9p/O8rqUQhS8ZtUm8JDqybkhqkCmsMAz//j+XH2GbOlLB8X5w5QM6hPT+eH
PWHnlpUiO2SSKgjKGSAehlK3odpnXSgTvj8URgsUkouEcfnnbzZLubAGqzDl7DBlivFFw07uO2o1
tN+SxVhwYR9blp+TJVewi7EC4t5fLq5rIfFcN8RimGVxgKL0MKLN21ejUIn5mFxF7t20AsVm5cMl
Gsn51GBYnfeIK4pVZE32BlA+9m1A68JSAkTiWeQ7tOqTv/7RGAXQMkQqFkSm++mbtMI8LhGXFAea
yFbp9iqpKjcV0iSKYG0bBfuP58g77xJqJJ8wBkVE0msHIKlGc8OlvjxguFIswhpJiiBUraOBYs3W
XWDO1sskdcZhLEGQXPghz5dlDiOcuWUNtx4S5tWsCcgjLLTRrA5FixrdIwfTDBzc+/HPMEy1J5I5
wVt//LxnE5WTj8Beyra2MBSt1etVE4KQqiBrDgE9HAcAKMVfO0bd4Sv6BV/72XxhKA4gimBbW3Aa
q6eD6RybRlm0B12V1VcxRMpdKTfI2/76iTjfsGQtoQqwwVe7AOIMelV52h/mTulv4O5m26xrgn0A
LefHx0Od/V6cPLidcKTjG19CFU7nZmEntUA91R1qCwlEyo90PRAq5s6W1F4JpbUunODe+bEAH3L7
4sCqAL9Z3vCbVSXAU6mHdtMdJJUHgmHeevkSCUI0jnn18aOdfQfLo+FKNTkc6Kybq6GYevUoJ113
4DSkHEn/QY4X9NntSNjKXT7XRPIVNkmXJh3Sw8dDA/JZL2jL4JDN+P7UZR9fzRS9lEQK4Em9r3rU
wJ9Gc5TEprEG3fqEXxidyXI7RYxfzcp8S+SrKq6zGm8dGl1MWNk2rsqsd0mNaYYNAX+y0dKfTa0C
y6FPOewOmQonUU0MsrSHVVBrnl7HBLESBIigRO96/5tk5BLn40kT6VVCZLvqoSIuml2m4Ptx/Kqs
Gmp+kTJ6Qh4Q29p2EetPdTxnk1v62fw9zdUoecBdy21MjcrGuMlJ5KJGGIwkJ31Roo4WuYzoU9/C
9+3iI8ldQ7vVelXAkeVGbt8nsf7fnJ3XktzIlYafCBHwZi/Ldje70PRmbhAzNPAJb59+v6QUuywU
ohA90sWERIlZmUhzzG+aX1ZTa730ZlOiZ9TlS/NRFx7mIF0WltUBA9wcY8YKH9UHA6AA9Xiza76G
+ew4B6Cybvjsugi9QhU1csDKjRHluyijz/cMjqh8VtUx+9y2Tm0cE1IDnM4nK37UMIUz/h4NMHQ+
boxl/BKBc5qOsZjdvxri+S8KXoLZefbSNjo19lCE5zkdgu5Lllap8gyPIHEeRxd2DXp7EwKt75JB
syoAxehDvMz4ag0nvBmcv2kL41kX5cJNHwsBYu4QjJ07P1ROSQ8Pl+iCwnXSQ6rocRtsH3szifOd
qIfEPQW6Mn5QeonlKNUq+VqDwo1wqXMwzGyAvLp7ozOw+AH/Ev9dRioVtkq1RLRvSaEfFVyuIGQ0
DWjnEnxjssvToPknGHT7fTuMZGSc3z5+VluzkKp3pvcTvKE7710wk/E+brmiz0EUTPlhtpXSvCii
t4ZTOjuA7HZew8E8RkSIzksOogLxEPTPnX8i0AvJTkmdLkxAJFqVeyydGehuoXjFP4AaUNcGToAj
HiiJ7mQ2uHS8S+sY91xwr6r+10geFP2csT3VH5TYcotzFqiYk4LxLpGrDu2oO83YEVsnx0oy9THQ
KRmcGguA9N71UvxNd2RJ6UzQA/zqCZ2oxn5MW5z8DCQb3c4EMAtd4CCoIIOwSumlH5p5qKZ9k2K5
98bOHAy3elwdur+mSauakzcMRnyKU9ynjtBiy+GpAcbVNLvJsEbxBnsEXC0rxZKIkB5E3Zu6EVl6
sXCc1X7gSoxfNv65SVReOujMoAAbtwcgS3Vbf2xRTIrPVhKUyt92n1P+LZE/6g+FrhbZuW9iD+BH
mNnvKN9EYEhAK2uqJFnQJrO9CDKyk5VFfZ67oC0f45T/825K3Dg7znWL3VLZgoh/8ggG7IMNeRHz
OZ6p4Djgr/fWDsWAndZAVemlqes2Re2r1N2v+P6meb+j3lOLz7PW28GPWWtF+BWLcX2A8Zohnn0Q
qppH3WM5pzZ2Y4o7Gs3fZVZZ7fuU0z49KyXPyjl1cgoObWm0bbBLIryz6sMcDcWPfkqrFnOyCMFE
cXLGuKtV9uKAEfAOXoSa+wipGvO5iQwr+yLr/+neQrUz6ptdVbs4z70ZsZg+ZxPr9Vjb+cSNTZFt
KD6U2EEqOJxhH/12yBNvfsACy8zemXZteXulijXliaOFEpGdhX38UIMCsvZ2Hbm4bE7BIL7jOD2P
b6daOJJzX4MOx8c7FsNPnGSL/lcaT3r/3kuLsPWTxJzJlIlkjHNZAxr6metqPmEsW1rz/HEScwAC
RkUBsX+qkGmvv2fFqNZv1SIX8UFlEyTHBrKg95RPncHB0tUM02QDxks2zMZ01pIuz/EKxnzuQmPe
sk5gMsPiVw7Wv9P2Eddz4gIzJ5Lt9uYwGs9B6JjfNdok3t8B5zo82g3oraMtoD7sChxEB3Tu07g1
HhJYp9MhBTMFrLuMLD3bj7iLgLdyR/trn4GheObCc4KdGyVRelD0MPWLZvTqI4GkCzyg6b3PeZS7
3NFI4v3wPHRIsK9W5vGNlzcgt0Y8X8HsjINrHQkdcvMh0npP3bXWDKPEi1A43rW6GkFxEKr5S7QY
EO2G3Kq0XWekRXYcsiT+i1fAoCHsWSitlUoXPUUgXYEuVwa9IH1ys/yEgJj6dgSB4+1h55jMtCsU
8yNCStH3Kh/SmVYnF9FzpXmCmxOkW3pwh7ZT/dYSMO1dEYvmwLoU6mFyR7PcO01Y/miHJgB8k3dz
uYPkSw1rVMDvvBVjPtcPUCdjTexHpUrbU4AW7HSug9mLnmtpdhzuwAoZMABbAFHHqHBy+5Drsont
jmRne7U2DLoHvY088dxWoO13eTZ6EJSSRAP41eHyDMQnt6x3FVgcXFlRSn5feoRlXOYAql4iTNFG
RKWsxnzfCTes39ZVlnDEYnQlDokxTPGOm6ApfA9CBge8Bm57MK3KriBxD1pwHvBK15+cOuqVdzmg
qGyXV2r5Fw+Jjdo7NVHAE0Pj7ZJwxFU6I3T7iya6mj9VGVRdEGo4kv/oIrV6BnjU42MZY1Y9n7lf
rGTfdmnaS3fduGv3wRxY4jxWemvviz6CBJb2RC37vi9UfcedDcmNyxw3b9BIQfSgoL8TnQCpDCAc
8WxAVqCpWlt9QxlrmHaeQhnjVDtu8mvq9SR+5H8efwjNpv3c1OVYg4oa5fMTIY+T7l3IP5gBjgWw
ozS22DWWWefKe2FUlXd0sCO0PlRh0ENTazQaSvvGhrT1ZhRZ+cOSsckjUCJHoI0aJRRFxrC08LLm
mA7nqtCM6aKpY1icyllwZwVUWruznvcJx0IkoOnpw6X5oR7gDz16rRJ9jp28NndGUTgfYE/GLibX
VVVAxwi8H3GsYX7Z1PrAx2sDysJ1OYd/0yGuxMNEGChOWSKpFkbYJvXrswsCfUqlUoPTQDbrOgQ3
hFECwueuGdyUnRIrX6tEGkgEU3i6HwavBvsINeKCZyEBby2q+rY+h73ROt3FK3OAjQZWCQ3eODgR
aVuVpNWhSLElB5qK7RILhuzk2E/g3i8zdkhEf6r6VQ3U+SluTOHfn9VCHIOlY+Fo+tCOcV1Uk343
Sf/IYRrd7ocQUB4+9hV294RpiT8rdvoEXya8QO7TxcMocaK7FCwmNIgw139CRxYvVZ1q72oiqC13
hZXE1CWFQ1ESgRwKlItcp1Qx2KaWgZjbAAh5DgbzyezjYKOysDYKBHu0N2hpILy++J5zPCvt3DLK
3GfBTqm68ZRSSTzeX9+VlJTWDH0uOnTUEpaa7pB72m7SreGiD1RLYqoYZ7VOwKlrWfW1a5rk1Skp
YTowVXQVaQhSUr4+D8PkRYA01RmysKXvEz4U74JS7cFjl4fXTo1NY1IIQtkdVbWl4M/UOKKYM1O9
JGpN5pk3ja7Bo6MldVCqwQn2WTKChbo/6G0eLJWEqQWh/wMmQV/sjdDJg0rXQu9idqM3wV+1mviM
KCEiebPhBuWx6VvRv82w2ikumdTW2vgB1wgFeV4o1GNMycvBw4EU7fUCd5GuVloXKxfcmt2nwSm1
lylXSEQbDaWEpCFBPiRNEJsb495uVxJwuhAI2VHgc5aioKgtBFRXCulW7rhHeMyQQguenfvLezsK
AgiyKSWN+FwwKNezU/VgGu3CDS5B2s6nyYT77sgI4/4oN/cbgiSQPyl0SbMQ21yA2LKeAonq9c6l
KzJkxGhd7Ql1KkRiMn3j/N1MaDHUoiSkNlkPSH5yLs7QaZdKFe4LZaIt2MrtKLDB2A40+OlJUZe/
XjY3LPPKFIN3KRMFAifaRhBtvHbjxrpdNgr+VCLZgnSw9WWBt4eFZmpZHfolfLb9hFoAuaBZKVi+
40Xz+f43WpkSFgnUBekSATBY7nOnd3Sksz0J7QvV+kXQtcdlr7PNjWf1ZhxZW+LGQl8T0VE23/XS
zbMOI7fReMAJqE+VaWh/CSOaN56521N7PcpiG9hVXIUdJoIXA3ZhZ4oRyH7sPeCJGnxMkmzglUmG
jS7lzZg0pP5cQfnnf7yssz3nXqTkkd9CVd31QjlqzU/FKTqcsa35hATElujT2gahBUVlHgceQCZy
rf8YMR1h7MsEwoebknWodw35E5h2PX4YrOm/iJ/v4/+EP4sVJMfNh6McSduf80tlF+dS+WP+GGzS
h0RJQzXy49zBkwslJYcof9wySF1ZRQAz8pZA7Ucq1FwP00Rj7GpxH/kClXg/KcqC5FETL/hiYHWp
t9OED/uwJTW9spISpkPwBdKW8GAxKoW+tC6mLvIdEYjH2hLxMYkhJ1QFElr3D9pNhCDXEQ8pQgQ+
2o1ILx0MTSvbOUJFoIFtpKjpZUKqON7hO4y2ml7EGwi0tQ9H2IPHKsIevKOLwMcJMXuwCj3yx9xw
voaupX1LPbM43p/W6ii0zZEVAlWpLfWtVIzCyxF+tA99sGogMpZ28OJNsxq99gJh/WQNHgqANONa
6nz0ttlD0Wpjv7KM6lHHYvRoTEm9cZjXNgQPIzZHZBrYwC0WrWybSAFYF/sAiMIHD0wItNFEXJwM
HcH7K7e2IaTVFNcHoQaNoOsdn8FAI08bYt9S6/dt5pEHihSlBrP7Rq/96/3BVufFvoNF8VufZ/Fy
JUXk1C5ODL5oMvNFDYfq+9yMNQhlfatbsrYjiNu475GTIRyWP+WPC0NkIiuMNiO90IyQKkrdB81n
xXOi/uP9Oa0ORPpEC5Zrg37J9UCZGcfCgDTqB4FoKT9iwvjZgJDeHl8/jgRu8BiTELo3Dr+k/aZQ
ksRHOLH74kz2iG/JXGav9G7jGgKzRjzGMeIf4AGv5zNXcL/njg2BjkF3CCMNJTfHjT68dja0uqUC
LII58istRmnaaKJcUqW+W4/jc1b16nNup9kG+up2vxGegkZCCArzA7xsrudC+0b1aoonfhNmybc5
7quT1RWAkTJYuBsHaWssmUv8seESN3Nhj8+p38f6/A44InrmjTocqReHG9fD7ZZDxp7CM8gPFYSB
thiqo18RhNAN/TY3gs+ZEmh4ecfOa5M78PCyKkBazIN4k/zkdmmYdZwnfp/GjXPU7MHr3tcAofq9
l86usRFvrk6KTwUq1ALKsIxq1UALHaszuPPwHTt01K8RZeu2NKPlzXmFlsChXroSco4kWOi3jtMf
X0mX+YXVcS0EyMBQmwR1UBE9W/1DrbrFc+cOyTN0O8VHC2hsoEzn7iutuuUBQz8KPBSq0cSh3uLr
WU1SFeZUJb7T0PSjgjgH8b4rkuKLFiIDeLh/0OTfdjNhXKJklsVzoi5iUTM0IVgqdeJD329OFOUo
qtjQ4k0zTZ7spGvfhKLRH2qPCtP9kVc+qAuRkxSS91j+6/pAoPsQe1keJX4yZdkB7Y/42A36tLFL
10aB5wAMCviLfQPZsNyRdkjVJn4MXO6LrSaQYvkv4y2Pvtt3EsE86hxyGUnKlxsnoPIeWCPrqBjD
/MFuzfJDgljX3g6IEUs6WN7r7xMU+gh66YSDUTUXN2TuTMMcYr/hlw1YzclV+lPWoJHfUp/cuIzl
l1juEVBz5JSke3jnLcINIaCyJWYQ+2nYdCfORAjs8FL2uvoZJZT+kMz9VoFh5bakpsK/eQOQr18+
zwP9xCxG1sa3es085cS9T44yKqi1OM3Gbbl2AqieSDlAbl0cR673YR23JGMj9xha19kHO0I3vGqV
/GlohXroNSuxdnVQek9N6vQbb/bqLCWpiIlSnV8qR4809kzcKxJ/1OzmL8NrE8DmDT5jtEeDdqsa
t7pFMQyFHMT9wg13PdEoyqvJZQzf7VDuC0qjPEQzGm+i18QbLC3Mb/cP+Oq2+WO8xbbJMSVMVdow
fj6g75s42c+wU9JdPibJE633/FlLs3wjtV5bUcyFAJ4hEChdd6/naIgsGjzo2z4aidObIIncYddH
nfgWRHBUNu7OBVmPgI6r+s/RFluHLgj9+URPfK1uSvMwYtK5A74QvE26ZDyLRESgIuhLTq3bIfro
GOILjIOtyGLBjfrvz4As8dvvCn3+RX7oYbHuDbHDSzwMlMcE8mQ/qhRtdyn2TQOxL0JMD4QN7IEm
fDG8qy09eNvFZfiQl0byONZ4Lke2sMqNK35tB+DCBTqUKEQ3l1rXrtsMdpCoyLhpXXRMi2RoTkJL
6VdSN+3S8yCcf3jsy42ccnUToCEKDoo0Aq+5601AKTQIug4oT2c1/lwI4/OcBOqxymxl4+5Ye13I
lImyJDIbUN71SJWr1IHbcncYo6TABSI52FOvnu4fpLUbilQc4Mnv0GQJs20L5EKbbkr8gkK9r6KQ
8AGl1OZZRwXm/ey0HkrzZvugoZO7gcpbXUnMiPh2Lgm6t1hJrF/VshFa4qdeah29Bs55qPfGkzTe
2dgr8q9aPjIUsBGAgrNoekv8LQ9YFxOGp/481j9zj63aNtX8s6kM/RuViukcRe70rXCL/CeojWYD
VrZ6hgzCH1hHYIAtXW7lPwK/TA0r/iRI/Zqc4KwoaPo/Ib+Js44+lvWHtIzbL05uZeCOBu3HmFvf
JtGbp9LtjA/YlIJfiaxh/vb6Dw+BwfJsnb4QvjPXPyqdpppOJiGSWhiUempNm09BiX+aPkw9hYVM
/EWTu3mvoNOxsSBrew4WCJ7sKrZjSDZdDz0Yae8VKu03pwgGZx8lCBLv0GIBclXn6iAOChDqcaep
qVMc0ALyuo2jJQe42Q8eFmsGZDDQy4utpxhBRDLQJL4+p9pLBTjsE9SU5KKNSnho1Mg6e1FvvI61
/5+rFPg3tAcKHvJMX0/bq/BPUK0y8TMcuMKdVZjofgItUV566nqPhtC2iOxrR8yk8kUuRdhvL/3O
wikaUwAWiV8bGEXsh7wrvEM2Ijm0c+IMNZH7W2ptWU1MluCqUJkl8rieYD8Hau5mHk9WVLuMM1T/
NGkI8tCL4uiEMJD3KyLT+nx/1LXQA7C7FNGiimnrixcKokWHNhsPQYdAbLubwwxxGR0I0Fly67qT
0WnNp/tDrq0rmSlqWyRFKIgtop2xTYopgTzod6MhXpwoHKdDWYd9BHrZTN/9i8HwGQHqSwObtO16
VePQndtJtCT3Vp19tjq6kadijLN/EJlAW/n+YLddcsIOBsPh0oa0h+PS9WijJ5rKc1nNpiCPUZJ0
2COaFh4BCM17W0O5NjO1d7GK/bKT6BEi+w7F6rBxip2Chci/uLjpmPBCgPuk2LDYUbLrgOdmngIF
6tJvQd62flpEdNGId1zfSMfqBT+RwN4hfVc+Wy4ly41fcEu6kQvCXQUYmJeKO/x6QTDrqCsLqQu/
Thtz72mNOj7PvTUhkRvPL4gcK/Ee4NzbVmvNZyV2NDTzNKlSOCAXd//jrN2bIDKoWpOS0VGUJ+GP
d6QPk6hCtjX1EzNyT/QhCsm6D6s3XelOp66LvO/mmGeXsijsrX0hv/vyypSEUoNGJiaYyziwqbsp
zBA99kVON3zHrWV+bVHa+6q0VlLv7alBm6jvInc3D2WLHrSoRvRQK0i4GxHL2i1DNkUVA/IAG3Wx
J5Ihz9J07lJf6yYAynFNNXyPBDqIqHmiPnlq0zD4pSiZOm/EfmsjQ0PGYZRn87YM2jIvoXCf+QjV
ac4uLIUaHTuUot6jd6ZixwB+ct8h8rzV2127byCjygaNdGNYWjaZo1dM5qDwclhF9qyN1bA3VVG9
7/XY2cg71uYI/Y8tJg0Sbsy40O9GjhN5Qh92rHEKRrQ3KWrZj+AMlDdNHn1ORK9urOv69P5/zEWk
21guwOZSpL5KZezNMIXvgbaJN9gN54/3T9DaW0HVkg6bQ8cB3ub1CSoAKVcq4Dc/KCqMewc9neZz
hS0o2s86ZsK7oVPqjWhndUzpTUkBBwDJ8gIJPANGy1Sm/iBAh+3MdsbZghMO2SY1vGPRO1vP/to9
QUApgyuXHbOs0SL521Wpoaf+GFvqMcBYKd7rIqgedD213wxOjIJcwyt5ULx6q1Wwun+IqCiryGjb
kH/+xx0VoWQY9jr7Rwnrp0INfDsZAZHZ3TslDprDlG/VOVYTZaQG/m/ExQUtPDys3DFJfaHDADAJ
vQ5NWQVHACz1k9O0yLE64luOGPBZb/v5HCOGu3ElraVq6GHSsADKBWR7EUtTs9UasMKpr+fCOsee
Wu5cO+g3yo2rnxXDcsKc/5Avr5c2myNjrjBX9CPhpCeL2j5eD7Z7CJU+eu6ByJz6dpI6GBPsgfvn
ZvWE/jH04qvaaGehCajRzKCXpew83DQ+VW4M9Fd1JA3i/miryykJ6/LQ0O5cfNEwbvrabLLMnxT8
AnbYmRNZldWAxfX9gdamBW4buJpHTxV3ousVRf+VfkAsEzO31IpdYltjeyK8zSko1Cqsnn8xHNG4
5IfZFKcXt0+pl4iLhy471abjsItFVn0Bxt/8Uuygy/7FniS3k4002akxFmFjNiaRImaFq67LykMD
42g/F2O0sSdXV9DldmPX0z5Z8qvhNjVF6MWZ39LTwL4YzXn9bIio/TA0jttsfK+1q5RQEBI1mEnM
8BbBqdLQ0/O6OvNxP0k/tCZ2CjUGtV9R9DDdfUMJ4V9UmUjYZN8doCG56iLYCIQmEEWYM99yFIcY
Py/PvdcCjc8g1+yLaDLfVkEzPbx6o3jQIklmKMC7PBzX+7K1sFEwBMGWORvBsHMdI6N5CFwagdFG
38gv1iJcOJG/k3H82WFjXo/GjR3YNYLHlCcEzLPebp5i7Iceq0lMZzvETgsLhhzB34rltWq1Oihm
43zNtEZs7KaV7+vRtmEnWbD/bhzJ7SZQMm7QzE96cywfuzoA4B7kKtSFOp6Nj62om7/uL/XKe4VU
jSzPgyJlWy3OZC2gXPXzQExHnfUfrQhh3dWxeswhubwAMQ1OUHjQHr0/6soNR9lSUhw5myhrLpa8
iUoPAx6VDyzmSTnUkYMleDPgHXu8P9Ba7YkbDvorRR6p0LKIrQA9O0oh6twf68lMj1rt0YCz9SL7
NLcF6TKkpET6Xu+T3kqOhA35IapCCLkIdlyCrKkebDEqb+//qrXvLLtmFqeYGHMJ8ZxrDwXiKcl9
oBrasa36OEO9qajOUAHVR8Dv5bf7A64FCVg/yeKfSSJ9A/7Wg6HtEXTOfCKgYN+K1tvPpT49si8G
yQtTMbnujA4SHyQNlRX7qCqp2Jj22l7jqiT0pB/DI7B41+gvAWbwONaUVeePSM//7SrZ9KCYvfOh
tGL7xHbboujLnbTI2zyUzaiTY8cK43rxxI1pZioDXWffxUfqfReq9vympHxfYweJhjraNl/ge+G3
0IoOg1GEkYz58/3FX/vahIOUssEx09Rf3KHlADXOGjnVyMPjyVgOwrQOFunhT6cWffvGm/El3Hgp
1pYaQ12NPA30LQiZ6zutro3ITk0787E07z/puDQ/5mpiXpypLw9tpioPEfDj0/2Jrg5KuZ5SM41n
pHeuBx1HazLqNsx9R++LIxRU5axOMbyGTK0eNH1svw0p6mT3B12Iu/0uK1LK5BRJECYQ9WXwmbVB
1ipW7qMhXXyh2BvDX3KGz/VcDGfVwErVjSekha15p5hBeLARA9rT0ikfMdSOjm5dmOeihH688bvk
Ei93nqVLTS9Cbko4i08QYKbBnQ1fULgw2nql9Q6AiAZE1cEE7BUN5mpgwHPsYzQiTb2hCYqFE4jz
YF9UE+Y0GLJvvKtrO5G0hEyaEAINk8VPmpKpxOSsyn3azM6wG3ug76xOJ2nUsVrzyvST0DYWYu0E
yraDzKb557JeoWGSEtieDm9yKrWTVVf6owdk5hFcbnUaLSmk7Sr2vs/xBNzBPp62NsjatrR4TmnO
E07cpGRZPERC0HX2bRN9gsPQ0adDkNGA1Qa9aj7joG5d2FwYwpQo5A8Uvm3o4zsulXpfK2n1lDT1
9CsawcDiquoWP4I2LOOdqg/Zj/ubRu7V6z3DqZMZDjQduqzL1xhNmdpMAgBtyEwO3R7ynvbJwJL0
dRbO8szALOCvd7gZKXIuOxBpMiLBIXtrbUXVbuI/WjyCZVc8aZkD4frVs4LrDJpdbjsGW2y7au48
2HM20MPMtLFWiIoKBeIwroZXhxWsG2gKjL1l8LjEbRilyE0R0xXHg77aGUGRHyBzbamXyWdq8ZEw
oAXVQ9eQoGLZMlR0o2G2lBdogBcx8C+3dA/ASOJuJzBp/pwrQhoHNYBVdrhDp/3f95fz9kDxmqEg
KlMbwuMlfsMlrgAaFqc+SCvnrQeRdj4KvVfDr6VSl9QiEU/4jrtCzNPStk1zHJRiejU7BtENapCS
CKFJwKL8kX/UOaqIjkSsDKnvxFN2RCO+HWjCx0XKidEmEE+Vy2GpMv3b/cnfXmE8aIAPJOSTM7IM
nZwwDgtCFdK6etSDPVJac3gcGzfHGy9n+EPUm3ho3x/09gZhUCgZJjkXn32JfBAoCZb6yBevzWz+
QTlw3ju91Z9N7MafSczjr5WHVvL9QVdmClSXBh2NFqmftAgbFCW0y66j6Gmbg0edl/AdDmImJg8e
qhfDzM1Ud39/zNt0VpZ3OTmUBmEXLAG1SZRFeYr5qD+rCEocurxHAj+rjMrYubnSfbw/2toMaWpI
NCUXnrn0JK2oBhSBm5Nc2oOB2IFQdby6R+WT27TY6Chpq2xcECvzowMpBXwtrlfAXde7tgBKYZde
kPma3qr249yqFWY+tF/Kz/DL6lc/tw4JFaQmiIGUW5cd/tlMOmvSDeEb2VwcVDhdfp/XsKUpZZ1N
uhSfXr2eYJNV8gmgctSn5Tb+40yispUK182EHyR29jC3hoEksj79FHiIjPsWT4mtq3DlYICbAEQs
0V242y4iPsTAtSSeO+EDA9eVQzkGLwFEQewhpuzB6jvvjZdp2hY8b+WVpDzABUxFgqds2YuhVhEB
np2FzwWkf1Lgb/+DlcT0eH81V0dBOQntSChfN0I8Wh2aXQKPzC/GojhGRtPvXWXYChNXzgBrB9GA
9ZNwvMWORPBTVGY1FkAzyIdPmMTN3m6IrUQ/zbob6adGn/DVuj+120HBv0JQhxJMYgJy/nqj4GyL
hVHjCT9qY+u9E83mB0wIxc85CqwPWdHZWwrMt2sJn4KMD5CoZC0tSRWJkBKmqlH4nW0rx640u1PQ
t8pGH2VtWlJgF5KSQbSxRBuK0DSTyHYZJXcgyuvZsLNynF2dBquUZtaN0/1lXJ2VhHEAAZEBx+Lb
JVPgtC46J76tDMYlaiFpGsW08QzcHjH+flO+PuRVQM/V62/VKgpdtjqt/CETyZMI5uwYhH3PO5vr
wG2bePwahG6gbWyR25tSDkvpBJFgKJzLXmuJb1k2Gl7pIwHVv1hhoj3RGsfoxbY9zGFfvZDAjOCl
G6BhAIYsFjLuyOH0MKr82u6/d2Xenafw9bxaxAfZefKkeRCml7ujQqlk8vqh9pOuEsaO0nf1dWqo
/B3vT2ZlFxJae6hUgju9FfCaAmGGGQUtH4+keNeXTvikufovPSuFPyrlFtT7djhuYGr4OjBbwGTL
C2QqTGSD0nnwoyL8Nlaus1fU5p1t9e6+zaYtytJt7Pv7vv8dg1EXXpI487YSKuo8I37Oig1eLcBD
FKvHNj3yfHvPos8jD+WAKq+Og/CGrTb87WHgsoRSTG+Ph5WKzvVhcAXQfpFWEycczWDh1l9abf4c
gqfaV9bwIkq1Or3ya/KoAXWUOBcKDCRm1yN2FmbjRuUplwiLt0M9mkdFj5GkES7v26y9NmL4PZrD
sQPlwPou3lMNA/EeorlyiTNdfSBBa+FKx+38wINvl7uA+2FjxJtzTsGZgO93IqjTbFqsaDx2apFV
ZJxIR8z2YSwUBXutQHd+1Go0Whtn4+bGZDTebZk0MTli6evVpAlrgKKQ7Jkee1Fz7JR3ZjdtAQ7X
5kRsgEYmB4tDLzfxH3HQONQhVkJO7A/jPBxSF5MqN8eqUcnE8NoggQlJWhjnXWqpLy+VLLISgbwu
pmfFWD6B5MmOk4av3P1NKD/CVcbJKGgzynyOwOeGUMdtH/QWanJ+R3nlI+7YKbKfcUIxsc3DQPwz
iDhVsx3+NFr4pjOCscD6vNa9LSWNtYUljqXZxfIhC7JY2EhRgzAdwdRTcgyKI9axRXNAdcjqL4ln
b7kbrG0W4JnEs9yjlBXlr/njM3pNb3WO1ZPNC4DWuqoW2GsUom03Xp+1WfEiSAAdkRgtietxhnrK
J3A2AGoyJ0GwtYvdHzF+Z/jZxor5rwYDO0IBjtRuiZ8O2kCD0cFggEB7qgY4gBzhNtfv5xwLjo1H
/HYFuUQwKQGubaIUcoO4VMMxj0IK7v1UmscYbSlE8GfvtV2r32vH001RSb4JiwhliEOvtQeFHmhe
eTC6rLqNUUQyku8QaeMX3c6TV586vhbPHX0yKiDaMvDKSxS8qI/lPt0KyQMaHKGc2rxAxfD+wbt5
XJkajVZkwQka4BzLBf5jC/aJCCKrpnZZZ21fIZ2m5coO4bliOjh9GYc7bI+pc9wf9OaRY1DOGN+L
RJVpLk6ZjeGfFld56IeFqfix9LhSUAlEl6fOH+ay+aajPbcRZa5MlF6TLq8xKtU3bbKEFkkSg/z1
zWTEKLIuzW+FVw3veTmSgxKgNLMxydtDx46UNhQ0XEFAL9XqS7fwxnGgQZGO1D4OXuE03xU1nD7W
yoRY2f0VvZ0dvRA6MC7QPeDvzuKRqwrVjGxwc34+Kkqx1/VaLQ9DOSkVknBOhA2ylVdbtg23nxGy
NYgYCfMmz1qKGyWemdl23ma+N1tYk804T++yyWzf64SP0r45RM6xi7WNt+L2zJvIbHDeafQRIS3B
T+gwdogk0nbwhhlMqpcAzxyd+tVhEexMGGTkWrKzulTjsgVwvNmhg4mT+U/MJeNfmRDdZxe/TsCo
tNA/3P+Ci+1Cj5iUDq9EiQJGGmV54vGTR9xIL8YLd2qw12T/zkXoD/srZ0uYebGAcih2pE77Ctir
A8Pm+syrgKfU0rWni0DQ+0MdFzYV1TneiLvWRqERg/0Kv5hy2+KQt9iEp6KdxotqNtRLeH+OiWlk
Gxt/KegrJyMPNFVisCmQQRdvqBUMY11E1nSRfJ50b2hJpR+FVyNGG1eclYPXN864dypn+hW2elns
gLrYzyHJoeEPKMt+08LCeV+obTUeG5Fj5BwbWYBCYdxgvsUcVGUXggjrdw1OTt3joKJ4+WQWidJe
mp4Tsi+GvMpOdJ/N4axPRhGd1CzI7RdlNCb74M1q+Rhipxodq2Ag9dtNphOGz4ntNNElLfHMPnrl
VA/7UK1VVsokeXtQgd1Mj8Kr8k9pGjm4XdelMb5uj/9eO6D8RP1UuDhSi08061qJZqCrXqpONI9B
VnpHLc+SEzLd0h6y0l9HCJLjUTQH3kNLhlx/WZXR8lQxlXzQLsZQmXvNKK2jBDfiNmskW/uCPfxH
QPmfoXTCHV5tmsTLkIfORG/jQKZd1LRtd10I6mFuwq3XUy7QchRA43Qb2YKIWS0W0HSiDPmq0bjg
eqGgEVuPwWlwGjystVTZYx7+q000uzhNPRS6+/fFyvFiIWWA5QBeumn7G8rQ5/GYjZfKEvlBKCJ8
p+qZs7FDFlc8y0hZE8wVhTuaIZQir68KDoJqj8g0XDxz+GjHaDqOrrqrRPQzRARjNwVbmc3ttEyd
k0eLUAIoaOFeD6iIbrBroWiXxBblQ5OIT5NZblHiVgf5rTxFkUSGddeDeEXTtYld6ZewBcLfhVp0
4r6YD/e/0O2NTm0cQ1eUoJDSMpZ6eW1WtoZC7/wCCCIoTn05N9YOcDX1cfS0N9mEK5+KIhqkeNTO
AOYuJ+U4bRVMQW9exsjTvnUI6T4a0OKfQCyElwpq/mlMp2TjLV6ZI3hYhv3t4klf8nolFUtrJnRj
zQtJsfLDdOvg0zzgfY0V9lS9LgpnLwLq5rSZ0uiFTtWiXWQNkxbXiWtekDRCS1Gx0oNZRrDLUKQ9
BDTlNk7YIqb6z3iyASe1FKiLyF30R2ic5vYQBhRkLkmQDocxsPK9MzZIGhd9t0PpeHx3f7/cfkAZ
Ef+2iKD1SOPxery4iCEO/i9n57Ujt9GG6SsiwBxOyQ4zI023giXZOiEkS2bOsXj1+3D+xa5JNppo
n9gCBLu6ihW+8Aa0Ml6Jha3e84VWts8Wbp71s+I0VvWugacDWD/NEmMnVt3eYwZizzwDBJFA2New
y1YmxBsmxXiNKlF4/ij7PwFCA5YCJ3Ue60B80mEzeqPS70ke3VjkGVUKNJcKACxRbTnpmI52IGxE
7einDocy9lv0jYXvgja13TwfzYc/KlUTbmqDRsT8Oqw2EYTsqoQIS7XLCnIXCnlyTqYo9LQoTXq3
6kX/z/2vur1rGA+NRRJhALSkAssJCmcK9TRqpVdWX3fbNkcXxK722g9riCeblWGgUM0To++xEdQb
Jz2xElN6NSTjkuvJdGj68sdgyP8YrRa4dtR+jkK7OViyuA6K8WTH47iziVY1nP/9BKgrHFJmy723
nCm4cQCfRDaXTje78GBi9j58TgqSAZSMHbuN3RJdgeyMO0Ho/+4UBRFjS0bbd+fe3Z4jsjsaMeRc
pLV00Ze/Y9LVKkyiJLg4le+4ou5KhT59U/4wSwi4ZQxzUQ/Haq/Isp3+bJJH8kWlkqRoLefZW85I
ozSLLoUpzCfIAY046mVWym4TqqZAbFk2f2iqMAy3nLT2S65U+u9H9xqtDAqr2tyI4rFe3caWVctW
NABPC9GCe20SJT4aeTXs7OjtkaWWNJf+ceZhw60xVvFo+UkKXviSS6rsDvHwQu/Idp1eegFHsFcr
2J4fRqM+BhwCzxWixuXX5LJqqzhoswvuK/lfiZbrR9uJh6f7K/eWjSwjuXkYFg9JL+Qo13X3EDcE
fVKl4hLF9mSqbsXqJW5dUxg9d50S/S5yXZ4OTj6UqGFL2DoMLwGKGMPBztHWM0u5tzwzw2TnM6JU
zq+ALoniKg7wYy9u5Ko4CMUJtGduHCve4W7cWiKqzby+tA3m1sFyibK4s4q8c7JLrHSmR/Nf8qwC
wfn7S7R96gE4zeZ7EI7AG2+KlSOyk8Lx84uFxRVWkLZ5GPzU9Epg0Kf7Q20mRFEP9Nasm8z22jAy
O38yy9zyi0urOJE39KHk2eiW7zRTN/cEo3BW2FPkQPT/VvdV4cddrqRDyYHNolMFeNcLa2FK+Kyj
oOkChu9Pnak+qEs7C0TNehZAuKBrM83Vhta0ITVRMqkurdlOXiN1sG51ZTw+vITkV+TDWKpStVyX
LNNsjBKBjctlwKbXa5s2IO0so52rdrMnmMt8y9IJ5D1Fp3m58/CnMKIqGpgLivRPkzDj15TQ5kDl
Z6/puB0KgaS3WBOeLrS31bKNE9LTvTOVl2lozHPT6dahD0xoi1L48ANCAAT1BHoG1bsZAbecFZWY
RENsvrp0yqh+49skqKDgVneMKzFGbjV0PrI3k/pofDsPi+UTFoBvSMLVDOU2ztWwrKtLrGoQ6loR
H/vBn/7ykzA7OVkqPchWYicyIKAFQmlyrU3xPGqruRKRVxfZTssnG5T2OUyS9tgl1oNtv7ehWMwZ
+0nHmKrhcklHQ+n0tFYYKlLKJzlGWLCJ9O6YUBt6FyM8+fHR7Y+mCsEQlTsyPOSml+PpVhk7kq9V
F+DJ5rHIjPyUKdKDINP/zYoKIUcAyD8llOUoRtXpUdo71QXBRPkQ2ErmpoM5nQxVlDtx6/ZKZEKU
IWmT4XwKmW05lKUk5tBOdnWZDMX/AdJq+NC0Ytq547dX4nKU1Wei5RX4EtJLF2gihheZVjt6WqzW
OPuAa/0lGcPfndnHX/7Dx8IkZb6r+GTrxK6yckOB2F1fpsAOXobZAETDkufxFWS7A2Ihj0RjYe38
a+itL4W1WV86hEg5yjGGUGEkHr4RiUhmaPMsPQbtcPUW+3jDVLXNRm/8OPF0xC4vdhWML5bSaR/u
L9uNGxHzaRpoM++YJ2K1xwEuBhDXpuoS9E7wOa0n+Vko4btARP1OdHRzJGoKwGFn7O26lBtRtjPy
1qoQY5a7g93YkauEse2JiP7C/Und2OezBj/3LmiZGb693OeEMa3WZ3F9acdA8rJSzU9qoH36D4NQ
iZyrCXRf1xFsJpud2YR5fVHmzL7NpsFthbJ3mDZx8ttOIPSd2SIUIVf3ed1j+1J2PRuOk/pcldjO
VAITJoK16jnI8j3D4ltfSZ2BMnMUi+npfLj/Va+wIqpaTieYVeSPMXGg6KRTLkXtteuNotvZE7c+
FMhB0GiziAgFu+VoGlRTPxNTDf1bK89RIONXa+Bedv9L3Z7T/xtljQ3zHahpaKzWlyaK6gNl/tyr
Yty1ijD4fX+kW/Ohg0AQQ2CmgQFYzgcOYjtRmKwvtRT1z/Ew6V7QjP7xP4xChshHYvttIM+BmhcI
ETr1pUTa7lAr4m8lw+ToPwwyi+XQDSFiX0fqUV0NUjAkzcVXQ8xoh3Y4h8J4PEgneObl4+OAENxg
f1EetJ3OLpoLgAn7u6L1hvOs4+2onv/DbCDAzhw33vJ1UouZXmtOftagFFtPk+sko2y6dZ5Xe9Kp
N3cAsNo3ThnNkHkv/uv8tI7RQuiKWLZMiAOpgeVisfhwPsudPUMWANkjjsWbtxwl7Ywx6nWk5XDr
045+2WB/ZwHFeHjRyNFmUR2kqOAxqKtRerDRRm0iYJf2ihfHkXTQyu7xG45gBDzJ7OYx/3s1StDH
JpZFBqwBnJE+qFEk/w0TTvsYTG3yPHIJ/bg/qzmeWiTplJWYD30+yl1U1VePq533hTXagLEnq5S7
pyJsK+nzEIpuevUHUVSv+ej75imyMHh+ohHdBg+H6FQOqQSjbUYKAnR6uaxDxpKPel9ekrqhRBsG
gfK7THGx8WCHSX8iMNTt3YDbV4SshxFnvWT2zDqg0J0Ytz+hc8yIYDovzyU9O4FjmM6480FbttQs
2ysHb8ckZWR38opQ0NqgseQOomgMTO4SCHkID46cVua3dNL64Iuk15L2o0ziYKeIsb3pl2POv+lf
py9ohn6k5tte2k5W3ycUxw5mmLV/ioQY9P422h70+TrhqqfjPrv5rr6ibU+NLqHxeIGxJR3GGhR1
WgXlzgN5axHZqpiOUCuj5rOaUNQrbS83VXcRWvI105vOneL4fTepz11c7AW3t1Zvdteixw39WF2n
+0WhTAkl3e6CVWbzgqDYT5DN4mxPeFnfX7zNSPPtxY6Gg0Bbiydm+Z0kjcpf2Y7txS5K6RCjFgoh
SWvcaBL1zlCb78S9xYsMWnr2cN9wLzJRFZGJNfDFz1H9SmKnO8RtuXfAbkyIKBAAODCrGT29upCb
auyVSM17lE+iSnWDNvo1Jn6GR7aBY/XDi0d13ASwwFmm0bnaEzomy9Vgqz0gJLOApV7CVcWRz1FK
r8J7d29qm/vyDVEPOo5sZL4/VvclcZNRN5k+XFR74BnogBrmHtr+Zv2EOaZB21g02DrSquu/VqR8
3U4gsl1aAtFZjZN3iGLXBjsq8BrgE8sXM02jY0+pxWsUvzsPk7Gnt7DJXKkQszEh6nG26buugm3A
TVNYDZkGyhebZIU4i+zEjk9YwekXNa2tn6nmR492P2mYcTfzJs3Sz6TOy7NgB2NFJ7e2Lp0NN+JM
BygwzmiyK9iG9ZLYU17angeqrsgvs3foltEDXQ43Dl2fBG1hQ27uZa8NFdOV1d3bcfvRZosGmvBw
5Dh767RF0tA3c7R4uqQh1PJDbbfsTqtt7BzvWoTDdg75fLwWbzrCsPStaMZBKZjJustJlUo8++0I
7YL1oX4ICyBPprDrk2qMMi52leo1XUQ/mSLwU1Ope2/BZt8gOvimn00zkFtmLW9jhmA4ss6aLoi8
1cHJHmqGaLSmTd/R5qoNrJHx1MU4F3eM0/3LYHM6GRrQCNgUas+kUdpy5roS4hDsFwoq5XZZnuJe
C5WTU4aheuSk9uOBZ9ewPSMc0+lYSo3+oNjOjJgCScfqg7ueLcxWCWNlEkUVSq9f4gkzVCNx7A9K
SCwVDo3yGTfpvSbL5lMDO1MgR9lEvfQJ1zdt22VONE2mAUdKqp9UyU/MZ6MwUtqUvJHHJI/wkR0q
C2iE3qoYcepkytrx/qpvDtH8I2YTw5mtZREaL1ddAiWRiTQxKDAgvMOVlL5MuaHu9BY2hwgKAPLR
5CvUWFVgmctRsqac7N5GHG0IleJlEFZyKKn7Hzpj1/by5lBzuxXoPJesszpAdEpIWhTbvxhOq4tT
i9lZ5gU44U6e3qEH6z66frNpEJBhXrE3HvpyZpZWWdnYt9ZldMrANQOklqsoKneSvk3wNIvbkeyB
LKWKspHGLlWHZlNiW5eeOt3Vsmv1bwsgy3M54IXoZLn8/f6stovIpiBbBnfJQvLhlrNKe0mb2s52
LqGwE2goyCF4NHTTjyaya4/eeLxOFN3nbv3M5V97kdSqkeI63fgXuPQ5KuuSqA9SWZdHudEN3Ksx
KQcqKdmZelSk0EwRv9ennfW9MV+aT3Q8Z9n3uXmznG9cGjb9FDZNgeb7U6F03SHKCvvYW53YKcW/
cccXN7xG9EvNmteZtjOY6OVYppbObIshuda+UrVuiIN7eY758No1kauuPpoRF+4Bd188U2oihfYk
13Wtn8teCOmJGzElFzCCBibGMNtVx1oYiy9ovOT1SYqjwXfVvDWTd/Wk1T24Tcf4p24qo3ALo1fE
AI0863vXrEpEqMPE0bqvtYh0RkEQvT7EXdq1B5HGBQJNgtOku0lQQ6uE5ZX7fyS67g9PclLYgVtz
oUjuoJjNWVCg9j1khXTtnOjteFWy1hw++o7p+89xB1zuvTJIVf2qBFVdHxqnRE9jzCNde85Vo4gx
vdbbDABdqmff4LeJ6VTrtT96Ip7G7I/Ogpx7rgM5CI6x2jbTQTbIi1w7Nccf6LvksSdrHIhjlGUI
BJYxxN2jnQWj7Q72pFUfk0btMaqvTUN6QlXY7z3O2RCcWFdZP04Jcj0fu5zWXeMqQgzOScbQtf4W
4v9ux25KNqYhIVJVrX6tpaHCaFBW+i9xX9vZ91HtuuyDFNXUgYMySPw/xgo/p97DKz70X2wtyrsP
/qjK4pOjFY0AkxIpwfM01ErplshTlWcATgbxL5Gn+RHgrF083T/P21v+/xoxEphRnVz7WfVWxAVT
aOU1RBT+2GB65ZZq0BwfHQWmPWw9agFoChCaLXd2ZjRZmXbpcCUR7z6Wmd4f41Dd6zJtQxS6S+Rc
GhTZWRNiNYqv6Y3opfmCN1P1gJVR8Ucto757zDsJXx29yR2DonLc//no7KiNs3ZIarE3tDVxDg2I
qMboKL5KVTyMXiwG3Q3tysx3soTtXU9nAblWJOrp1NHiXa5iVSS63PFqXYek5ZD1hZr+k0II/sru
B0dUp4pR7ny4+X+5vJIYkhkxPUqXoNOXQ2qhitVopSVXKZkK9aQ2lZ8ecyjB/Xt0ISb74d1ImoMk
JJvkDa+7el2igiKNLSOOkCFffUx7oZz87FHOO+EcfX5QMnNIyR+cVcyRj0MwwXb0L4mmt+cSbOSn
opv6JxnNuyN+0OD5Ht0gDMgHmxVD5k7AKn5U9ViPcYXxL9Dm1LMT41+BG9SDlnHztKBTgtLgtXqT
3lp+q4wSVG6aUXx1Bl2/alNoepYUWDufaLsJaQZR/IfoAZKB5Gc5CmD1BiPELLmSn2rfh6qavoYa
rixaaWcnSS7zndTR3uxAyl10xNkXNHMRDV6Ol4/KhHJbX16LITXeKYT4/cHHD+Eb3arwhZnKr1wK
/e9mVMadStutoecWBHtlxqyvKzhJGmRj3evVNYeN2z+VeYqgLoIkE4ZFQrOKs0C0pH0ZFIh054lO
2Q4LYHs30xdFkglHKKAH0D2XU08DdaJqYA5XXc3FC1rXvptRmNn5oLdGQdx+Tq/mQdaQVj+hiG8a
6Xh9g3dWmRT9Hsty2tMH2d4k1By4SggZOQLIlS8nkwMZgxHUj9e4zt+FvmR5SRvEWOdAqrl/2t5s
ipeX1gztJiMndQEdvK7mTJFeabUWiyuek1MOEj8IP1Wm6FrPSic1P/TqMNkfyiao5SPxh1F9GBOz
VdwBqsrwI8gk6mfVMOWBGxudZB8N3xreG0MgGb+cEDOYh+9YlPlg9ZizgQK/d3XpSVYaKEQ94koA
NFciU/lpVNrualtEM/eXZnt40f8jvuQssatpRCw/QqDJfTdBq7sS0fa128AbfsrDof9V0H79QzKH
ujndH/HGZ+f4ISsK/3pGba/KTZqf1ENixNO1T7r+Bbpi5gnqiwd7spSddbyxkR2yyJmbj8wOCJrl
5Pw6kQK9TbKrLGTlqQ2m0IPwmuws4TbIIMDgikX5nkooqddyFCuStUmCTHvtqr57UmO9/Apj0jhK
1AVdBzXLQ9p1YqedcmtqQLBnyXTkijap66wIH4xOy6AlRPwyyjNPpUa6d3BufCxuHCpaCKfw1q8D
maDuu1iK8/walZQTHBoZZ7BIuTfIWvJBF1P5vUMIIHMhjQ1nvx5eRlkfvutxkL6k+DS+o3teH4MC
mJupZ3vqFps1oFg5iyvPmBHIeG/yrv/ueziRUIXVKdc+yykSGHbjypKlPt/fr9tR5hI60FAwRNQs
1yeErhwEswDH+FCA2Z2iRDna4O53tupaqZKjRwmdKHXmI81I1NUuisl5i0Rtu0uqZsJ0HZ3A9TcS
D13zPpiMSn7NO1LaJ1rSAkreZNnlOZXsyX6pgjxQPb+L4/aIb/Q0uqM59JRPJpHtCbtttsOsqsQz
yi6n6Aj6c7nVTYUmYVfX3UWV1MqNIw2cHaI+rqQm6s7W2y77TDOgxAb2n1rxupYKioAEDB73hU5K
7fVWWJy1OHEOj37c+cgywjzILGaznFCK2DAuy1V/GfUGjImjhmeqp9mj0d7MMJ5xOSCNKRe+PU//
2qiynjQKWHr5Mkmm8lL0SXaQOyHtbKHNVf42CmwQ6oS4U66xzBWcNnDyNaOQ47hdbPzstOmpqDCe
Mf1gz7B1uxUoYrER6E/MTbp1mc4YYpLPVFOodTt+5GoJdBCjqQIq3an27f5XujnW3CvXIExha7I6
G4XfQOFE7vIi5THq4nWoe4XEu+GYFHzvD7XddkxrttRBtQwY65p6jl9e2iHCoFyGNjA9RQ78QzRV
e13izZPBpwL7C4EYBRIu8dWrOyXp0KoTi4enXHEYulxQn+mkz60GdafWivKkmNEeCezm1KjcynOi
uE2GR9MOG0qHymUSojlpOTXBMOn2SnQ3RyGkgEMCvpl3fnmilK4NmrDQlUuomZnXNXn1TuuCPWOL
26MAoUGcfCZtrDqPZjuKsQLPia9Va3h+HFfPktTsMaxujgLPm1sIAsUGXZkYIRKdwmbf1Rb6/TH3
ctVKe1CQm5sB/tZMfSGjXoMRM5HkZk+yccFFavLULLqasv8HLul/xEX52uf+Y1advDRsvv8/3rqM
H8qxgT8OXygu2+95gNVJ5wTlwci7PTT4pmsxjwROgJ43ieHGmqdBPrnThaRctAEzzl61n6Igf7JC
hEC0avpSTcV3v/M/4vfwoILE2xxZTZiwlA/oas5f9l83bpPWRhtH7A+EEPyz2vUCjLGTP6WkjI/G
s0xyhlcBriG9oAC+HCpp2RbTxCYJO0f1MMq23cLRqEYO7V4ec2s/cuECBOcZISJZ3YMyBeeGdq2K
raeDK6GTSS8mLOrz/Svw1m1rklnPMDiy+TU0KRr1zhAoMV9q37KP2PD89oFHHOwg2Wuyrw3V+Ewg
gihs09cFUkLTYrl2kDma0u+K6ZJrSYh+6Qj2SJSqlxZWfh6ws7h2Uzi+dr3Sn0ql9U/UO8unvA0G
yqDWnpLSdnkBiRNHIsdBNAZJa/lrslwThj7p02U0AuHlqYPY9pRrDwc2JKJgsGbMDv3btQkQvZ86
QGZUveQs6yFo++/GWO3JE2ynwrXIfkR0hwbCRgWTlm9CUUYTl0AqpZMS9Pig2a2+s1M2EQfSJWAx
aHfPhHMe5+WC+X7YKaETWpeoMt8L23jtoXK6IfJdtJ/3NstmSgbdFmSpYUiCCQKSsRzMGZET7ePG
uCCppR+GTMf2JtP2JDdvjQKtcoYY0t3hGy1HAfjbx87YGxejNirXVHvnpCfdHj/65igUbeGtAkcA
4bEcxbZrwDjwBC7Q3CNIw5KGw33gf75/kG+MMmtTzI8ksgA0zJajlMAu9AmS6CXQiumAEbxy7Ftp
PNwfZXNd0JKDC4NM74zX3oTQo3DaZpRiG4Wspv1cpXSNIi1p/0YXpds5OreGQtsJgiafZ4ZoLidk
Rwg61/yQS9b1uVtMan+2dJqMkRPXj3ahmRWAptkBlZiI7Hc5FGXTFCWpjE6jlIQH/FfRHpHRJ2+y
aQ8WduMzYXg0s0Lpr7PtVkNFRdFmUkNTM5AxfO18pXtV7FY8+urPE4I9BC+ARIdO7XJCdUi9L9Ii
JuTof0XYQj9rnYPsgD0+Wj2chRtAJmEhR6yJwMFyoLxFxyUKsuCqoTZ0tEv17wJRukczKgIK3j+e
j1mUapP6d1UQUbdQqDkP+SeMFMMvEqJ2n+7v7M2H4YBQn1LI3Sw6VOtuM52dLuqTKb/2Mk2cukHE
2FKlYWdTwylkRRbVSZIaeg6koZQmt2QyOScsVM3Ovgx1LYpDqdrBhwrLvdHraPvpILbVwrqyIFV6
CEUyBF8jUYz2Rwu7S/UlQD9r+JZGcpIfRV6hE2cSCZce/VL1UtZJ739ThqGc3FBr6eUWitQbrhr3
pvZcGpJdu3gewLpxW7MZ8X5GPjk/4+GaNIfMESJ1C1sOpIOK3c/oJSbB/clv08Z0FTUe9GMhj4N2
ypyhrU6O0gzZOcDocXzpetuszo7lZ6cIZTRLuHSKRvWTyIpp+BPcHr1isxrtlyAJ9eoJPVknfB6c
pPgn5Tr5TSyuKadpiO3gvZOHenSatfK71h31SY4OQwk059M4koJ89BM9DM9iUGrKTVIk6vfqYBs4
N1BgxvFWydPR1Rrf+V5kHWeXWNuRUS/AzMKNijz7bIZgWb2x1NXELdA9zt8TlYz1qdLj6ZOcNtZf
iTKkBb82LcPDOEn6d1unDnK0RT6pn81eM9qnCG9f1YPFJqkuQhcVOs2WX5rq0QSMUf5qsi75COhF
UVA0IYo85a2B629WYwZ2jRUk215EXQ7DeWxwjjolMQz3J59EFy0LNN76j0Ok9H9JFKyB/fCsG6nn
hJKv/6aSGsieOY2p+AfPOUv1YlxVWi8fs7LxUjP2rU8T0aJzqnq97L0866f+bCi5ET+1pjWiLJAV
YpBeed2hZuq1HnwoWKLop2MNfnKUKQCGp8pOtD9DI9c1D55iWh6dIcmsj3IiUojrvR9+CgbJSb3S
bEoJBSm5qg69FQ8yG6Pr1cMwhiG2qNDQ9XdJ0ifKSzb4IiLnFU78oYVwLZ70Ok8ml48hgShorMr2
MrQKhAduIQ7/mUTQ2p4T1NnfftDkn8wAAzXXIGxsvDIY4k+d0Eb5j3TqtFchjykmzuw0xUFazZRj
T+SGVBxwhi2m57aVsxYHBmo9H41JT+NDG+pSdFX0VIrPMWlycAbwYobHSSps9SjCtgNgMn+Gb1Wp
NOqJWodqeHIcD+VpLOJSPgN36VRPSaywcundO+OZ9lAs3DBKp+/oEZr97F7CeXL1ytfTQ4Rkzvde
wXjp0ADvKF30B0b1YGuVYhxK3O2NY902svlbUapM9kKtVhOgJo76odLkyPygyEVTJC7ksubPhHOr
eKaRBCpAuFRpT0Wjy3/fvwo3L69JRWlWxYeqDFZ0XbBQBnkYUqmorwElrFPrlNGTEUnq17pF0vf+
UDdu3RnBBC4UzXicsldxHs4jRqg2TX01ytZ8Cvsh87Re0Q73R9mErnNINPe44Hlz7a47aXlL2wsD
7PpakQe9gGivYRyS5QA9PyF8/uv+aNs5AVqihsnKEY8T8S3fxEpyfDkd4u7qFINAj8wsXDmQq+P9
UbY15Lm6g8YmbMNZ8GGNSoREZnUBn+oqpCwfXEXKMQ2qygByrR8raucmtmaHxybJuuyX4ohZuzKR
fGBEyVA07/M0KcZTWkGWfU2s1OhcXKz9hzsXwD7oSsMmJWme0avLtUBwwacR07fXxOlt45ANg/zO
GJ3xQcN1uFtw0OkP8IbTn6ZYvRxHbbRRlDDskOeERFomYZ+5QEPjL3Rw9OMIDuoUmF0e7GysTYsY
1VGg/RpAzdlEac1zSaNw9NuBnKiyev/Zsn7GyoB3W9BAPU5yoBJha7pq3UkPs6NAZkKCB1WARDQq
SKv5BjJiVVNpmpe8VMazPpvVofj0+f4W286OeJiSwFtyZIDPXC5qrU1aNmulXTTbl06mpGvvYrqg
B6O09VOaqO/SCMkcpxm0h6NKInGScvQ+iWeIMJcDa13FQ6i1zmWoWL8ArNu7Biu6nah/cyugQ0fp
g1xpNt/beCyS/VXVYErOpe78+KOTWPFJ0UvpWxsCgEKdYfpyfzm31yoHljI6z8mMnFhzNJWSQxb6
znDl9pV56uv4EBM/umE37vnG3hiKBI/uEtE/99C67RoErFs4yt01M0R/QJcu+YJqpvauLKRupzd5
cygqzKAW6RhC9V9+KymshDOEeneto2C0PI4bJR0jCDoCLLmuzNP9RVzbOPJSUEenOTcbxZB86PPv
+VexT5RpK6vCGq4tN1p2hbopYY81pQaKkDbWbl7T8Z8950ZtqW6h9XL1xdbx7AXdWMYW8t9KFDzh
iE7HZFDCaK8Wswnv+XmAtrmNuJJnu9nlz7MHqW3B5fdXS1IiTxtigj3aaO8j1aHlZFTQM0dpr8Nw
48WhIAkLCMo5hTV1/lH/WpNQQ+VD0Hi9ck11oYvjjfHBZ0121n77qed3jR010xi3GblI0d1Msmm8
qh0tYU+TiumKDasTHTox6cFOaHBjtP+xXqwZbrwpF4osmhRqZ9MVgqR4iqIOEKsfRe/hAv28v6e2
32xmSlJmnbNlRKlW95xTYGybCX+88nJLH9FqDIxnaubqIc9sLTshB1MJL02GOvQeHphmO1VknvE3
Pdvld0utAMgJSNUr5YfyQEldckNFGg6d7BRXparSp2EOgu8Purn2kAAnHEKlkgeEf85//6/NYk2I
chd9IK55KpxPUT8F73LJcJDri/r3TZagKH9/wBsfkuIkWS1XBD6va/VURe8a0qmcAVn818CK0TRB
E/yL77fR+f5Q24PAs0Gdkg9Jrd9Z9ynN3Fe0ycrEtZHt8J0aJ6gQZtGeU8KtFeRdgi+Mmum21Fbo
WqCQ0oir7ofiq2VEzSFQjPQsd7F/6FDI3gGC3VhA7CPREFM5CezU1XPYTmaDjEQuX5XUMfFkLTui
Vszs4nrcM865sYAMhczNrKc+IwqXmwMrnr6Imkq+asHgH5E01590LX64Ikr1g9NGqZKeIXflakJa
lqZhjuD11Rha/TkZHPFKAWRP5+HGXND4o97KRQwyaN3dHfKmoT1dK9fGAi2RpO0Is3TMDve33JsT
2qKgw2Tm6i4CsFz8NA+XSzZYUSDZli9fe3qG2sEvNcBzBdUKRASLUf4pjTaQ9hZQ8kdRh5VzAvrf
BAGlllJynkQtq4mn+s74VVijmH6oQ55ax1y2OsPDHnSwr7Way6knm0CmXxK/rv+2/MhsX4oq6u0v
FMxKGW2xiE6lZoRhfBJhLz1oD8+jS/ditmkGTcdyrpETLepsaZ9XylXPIutCboOuf1JGMypRUb7d
X9Abp2smO3KEyQspha02x1hnXCKxrFzTQoa3rRiAZl24ddoHCsV1c6zTWDV3QsHtVuFNpLFMCWn2
oFt3Se0W+bJxzPGNkRL1rNoROKZJb3a2yvzLlzuFajY0apZxpuuqq5klqtLnCSINV8cs+p+p0fQn
Nq72KZ8oBomxNr/p+Ho/K0LWd6Cs2xuE/AggKYk2OhTcI8s92vkakKGQPYqIRvk+rYXytUsA7A6C
yt/9z3djKRmKPjCFVOhPazgjD04rNQVD+Vo6vGpslZdI7azn+6Nsn2wighk3ScBJcrnWrbJaNKux
gdeuVEvrQ24Mxikbc/t1VOvgcxKZ6S8H7/jT/UG3U0ORG1U1MKwwP6EyLFcRpeW0LnJVu9KFcTyz
TqKvthMaDwfUMxKKr4QkPG30tUOaKGNdFFhHXTF1jN7jzMtRtwfz1aysPezvdltQdgF0yiVJUM2f
lxPKRsspJZqgV0cOf9aT0z7LXSlOQ9js9fNu3JKo0UEAoT+FXCEX5nKo0KQqq1eacQW9nkh4GkPw
i49JjPDTs6Lj93iI9KGEfYSpkvJihtPUHCqzKq6yU9n1UY3GUnyLotFBqbTX5w7XqMvxU2D10YdK
JIE4iFqqfuH5HEQfLXAiwZOKxEZ2NHM5CqEo2Rg+K10WOS6YlcqH/pQ2Yi/UmRdsecI54PDw0Ihj
D1BsWs4SffbcH+xCu9ZN9E/RVppn6d1z6UMAUqPmh+jDZ5HUeJpJOyHsja05g/JJZQlJZkDYcmAz
baaBUrF61ZzCfD/pkvQjNWpl5wC84fBW86PTziOAJgvjrMt1PYos9WTXxhVKlO1RNDcuqW12hyBu
24+K1TRXGRXfszC6whvFUH7AdiA6FGa75xO33bmzbTFvOkEl7Uhlvh/+FcSSxHURMgT21cJ2wqVa
KXn1WBWUvKfk+Oipn5l/82HkAZzVtpZDtWYRZD69tKsu2dFRw9yCVgL9hPuj3JgQkGJyRgpYGHas
sbdiSspSslODkIjCcWZEwblXJxyxQ/bO/aG2z5A1d/EJXOe63KYfjbhb4nRlY1yVwJIOIujaL6aS
9F5Q21QBFTuEETgqIj6MWlru0Dm2+5Sx6eRxcbNbKcsuF3NI5TKSVcaOo8g5TDhIkOyo0eH+DG8u
Jn4GEG/p26FVvRzF6lMca5reuEZT2Z0DTHvfhyRiJ8zo93KB7YlnQtYMBJ+tGkCOLYeqamnEUlU2
rgJIJtqhvBGfnChrvoVs20OiadmvtI67P30qbYEbBKazp2B6a7KzQS+7ht7o5r3QIz3s2TvGtYTp
8HmUwv4VrcXgm5kZexWzG+efJxexPjYoSOyNV0lR60hV+Kp5RdCnt578qZcsN6lMB3akFceWVzjh
8LVoojojeB3T/iw7TVS9mrWC41QFICvfyfhurT8BM68YGfxcHFquv54ICwXQ2rzqQSOos6cZvUrx
R9lUR70wDbfxlZ+NE5yUIn1Y6BesPDQoYCMKZSiQ+cuhJyxPhtmh5krobHt9JPsg0oP6HNVttzPL
W9941l3hDWX5YQEsh2ponFCkDK1rn4+qC6YJ05TWRKMk8fVP98/OFqbFtBCuYUMRgVDtWY3VDniy
V8FgsZ/aXjrAjBt+x2mFSmMmZdPHQWmEcK2pS69iSKLxAMvWT/4PZ9+1HLmSLPkr1+Yds9Di2p37
kJClUUXRJF9gZDcJICEyocXXr4M7u9tEtbG2d+zY9OlDgQKQGRnh4eHutaztLg0t9NFXMjm5hZQs
F/168CwlPRIvoAiAENc8qr6M26ZiiXkaxFo9sr7oDyPYZPff3/sfroIaBwKO0ENdLKJWb1RPY44Z
ks46GUM3gnNSNuyl1/TpRgD+w9tc5hgwCIUqGy9rRTvSWWJ0s1CYOFGKDLSjaboMmjR4UqKrN+5o
SThWzw1hcHlkyJEhpLw6Jw2qzkbXi+YpN9v+odeSaAd6HXqeRi4SUY26x79+ghCyAR0Y4yOgZKir
yFsKrJKBaZkn3Yhywtscg3pme8sQ/U8P8LOZByh9OZdXD7DrGyW2zMw6ZUXZuZHZdbbEjAKCvOIt
e6s/LInPiTWQghZpsbXmqqbFRmxUuXVqxmpyhpZzG4p3t2QG/nSVxW0BPD48NWhhfd3fSV2PYwf0
56S18D5pIa7nUMA8wV+/HPQ7IHe9cGTRh1jFylFKSnQuszjEqaj5JRs6IirRreGWP9wLyFRYBVhv
iB/r1EyHnjBkNiAJxQclt7vUyDYZIuQtTOwqi8E+/RT5RdsYydnaINWkg2QUsNQN1cLsZmdC0Jof
pKwpgYu1o2DCSgreZw7mtblkV40sYrZXb8HszkdTbc5QMZfHC0wzwVgAMFDnNpJzuG8vMhMCJRrC
3HMqQnSFVPCwtRzYPVn496wrhSCPAFYdTHNgYEGIRom+SqppxUMNIZOwRWxJYbirtyKxugEyXFBX
mPI3BsfO+sAMSCoQKY7zyzymGryChL7llKAPFcF5qYLAzI7XEYg0SiykUFiAn6dFMlmjP4cM/qKX
lGotC2qZyZqrQtlo2I3QtDKIKAEpfh5qMZ2hWSVN+k5QU8k4pVbOqk0KI4UIYygDlKVKebLQupub
eSJww+g5ESBRmtVODL6g+ia18OJ5/8uFh9QIA4dokaKJiEmIVVnUKzWY2KjPTrJctF7bYNiiiMGa
/surGCAwf8L4CK3XKl49Eg1okkzmqUOa4ehKETttAbH6769yFVGXq2B8CHN4Sxq0TvgaQZBkDF6Z
J5N1NNRhikSKPlZ3uTKObjTkzdP317vaTouyv4Y+L+AbPMT1YWGplcXwVelEu5R5lQxh3KRWtb++
q2WqEaks0A0A6PoqAGkYDREhbyGf6tioHWZQ7mHuTdhpfBQ2mlzd0mq4foqoVBdNCHCwJRzty+7+
vX6jotDpdaOc4PKkhnDZsxKSgBH+GEeKEBOxg230989xuYMvJyFAN1CjF+2Ehe67hsCmxmp5pvRI
FOuiMBzN4NW7OkwJ9/USQd6vNGHUPFg7jPoNQOdTVHB1aQz/gDcL9vQC4K8ORRD9Fuc7yzoVzdhN
Rz5a+c/MKLOn2hiy2DMyuXuBqRH6hXk2xiN0JC1ouHRW1L3ztmiEjZXDoIooei5YDtakCUqfAr7H
Q6KbjeyjLK1nJ01VA6Oa1djyZ8UoYsjVdXTSbJ7VXeoyYEq106Uaa++sSNc/Irk3fmCEVelJOkEH
kYggCb72DRrE3vcP/vM0Xt0+6Iroq2EqBEXfWm9ZEqSp0yE9coJuACcVunonag2aSuhkaW9KPz2W
Zu9MUO//WbO+eVZrnd86LdYvf4EJkTkCVQKdHPnj1+VWJ+BaQd7BOgk0S/2hraUa3Wk5zuypzbIb
YOvVyWQi3wI6uIjQL/PWq9cdDUpbNnVjnawYLMMBpRnBjOyLPhYqKYXKL0v5HJs4ar5/zleBwgQc
Ai4Q8FAU9/rVPdZGIWpZSsMhZd3TILCcQM1Yfvz+Klep13IVzExIoB4hkK/hXa2aYeuVlTRseiHz
jUIS9+U4Zx4grlv11VWMQOGOCwEqAGQAOG0dI6yhKSCzBuAlt+AmoY/PYxYbdoSR/Lbrkxvx4frG
MOW6gFs4QWSILqyuFiflyGLO47Aeem4DQUCnOefKUSq6v7YkBPwBfjYActwUUCX562osxhEqefCw
COnI0OSp6sLrc4jGfP+mrtcD7gIiigAngEaiavx6FQFgHZPLCmdUHeU28o5kw2hs+d9f5Q+PbamY
cHigjw24egU8VonBjGxIMjy2TIkdziz+Ys4Y5yW0KRPR+f5qV0EcTROcgbgjAxrB6Gh8vSctSge9
GHDuilo8E62AsppVCT9r3u8E2jMfNMxbuot/uEGcUaBqQ5ZmORtXl+wQK/Q5a7MQNHe+ibQWra+p
FXLsrjbqn7+/vz+8M2vpnuAgXiYRP8njvx2LiTHGqhhziEaxJj5YEKe+p2rB3L+/CpqvMs7fRcVl
/RSBkSRCKxhFOEszaHKFILhQ52A33tWf7mVpv0K3EtsKmPTXd5XEVCohXFCEcmdGHuZT9Nc40ejL
394LtGFU0KQWIXJAwaurCBbPYqpFeGJcBZcYgngk7qtbRpjXIR1X0fBSMCwGOcv1jp0NcZZZU5Yh
y5XZLzDV5VpTNnsQnGo3qiCPpIJ++K6tCv0WDeZ6ySuLHgECEiqSZaDj62OMBomDdJwUIZOMfrjI
daHTI2Zj5DGsUUqW95PMuzedRxr9a6H3T0cGBSoq6BoC4Vo+2m+rseF5I9GhYWGe6INpM27BiA4m
u3+/xdA9R1MISQveIASMvl4nT6fImM2YhVEPvRZQ7AtbKyB+ZuW68ddBcZFcwPmFkwu6ressUKEF
A227ZWHJ584DOqKHjLbsRsZ3jZMuyg4YkYLUDfIK8Gy+3lHaUKUThJyFPc2GQM/UzEsMIfJRi6Wu
PHDdKQrwUoGPm/YI4ym3Nwf1WCLm3QjP12copvax1dHXXjoY69UzQZ8VOKXBQg6rHX+oSp0UQ1K6
ilBHjpShj/bX2xHaXXiFQKMxqr3G94tY1UZeUx5Wdc8ckA/PJbwv/j9uCjUtzutFEeSqD1vKuZqb
RcdDTMTE9qxY1C6tCCOlcsTdYhab4Pub+sMWxJQgeMWoH8BxXBcrqCnmeqoNHmKnKDZOJ8VN0d32
rBwkR3MGsgCeavz6/UWvwyfkI5D+oEYC+QIg3tclhLAdQWRxESeKZMuOIIap2TJSS/PGG/vDCgGy
BQQbQ1xwaFrTLSTQhkdtEquQtaX4keoluxSZXj42MPhzZZ7+NTUVk2IYccJRCkITdPNWaYkp14Om
DCYPQVdXtouktpcPo+mI+i0s8qo1gCshrACORPRCwrrKw+u6Au8zxp0BhVHcJs6r3kYZgumkSs6g
Y5LmhfigTxjctvqk3WDVsqfv3+EfFg7AZAx5gYqGALqG9ZpOrvp5pk2IEMcUF+G6ll1FGrpiazGJ
VxtIGwiXkokau1HPf44vfym6FuoMGqQ4O5YMcK2gniQpBSeo08K8go+GgfNJ4xBRhfgBj7fQ/6zS
jcVBjNonEDivP7gxzoYvDgVt7kpjxtgZyZg+6x+S3rBqB4d2a/LbUa6aZaZHLDffP6j1IsRoAJYC
3tHCr1hqp6+LvRswetDPUh72Rtk4/ZxtYyEKSzX+gd7x3+JEy8VAwAGIs5RpVzqrssQ6yZhpGSas
keD4mvfwYBX/tnrBVSDdjCC1UJlQKq1uqcm53BZlW4dwL9RtTRMsH0vtQbM4s8GUaG8cOevFvlwO
jD0U2Cgs0KNbnvBvZzVXwdw0zakJUy4YfqviiMmtXnIxUdXbgznmfjMNplvXemzLU5XciCLraIXL
Y54NORKyIxzja9Gbvq+kbG54GyZ9FAFuxcBDHYm99/0yub4K9vGn0gOiIkLyKnboDeR/lTnuQqjU
mIcKw2JFMBbVcCtB/myL/L57ZIy6wyACnhdLS1Vfpwl6kwul1XVDCNwGLjqyQkfTb6xZ3EJvdi69
3Jzps6oJlXROaghOzA7GlyAfC2ZAC60kU+yaCtCCjBHfnMfpPe0VcfYx10ZH2+wHSMxMPdRmMGJp
UUq6TDdnP44K/S0zxOI+jQAakKJOKJyWzdh6mqAFizEfUXhQ9Eanf5kT4WaBGqDsBWFr8R1cdVOU
DKN+Y1WOIbOEF7lXEz9hVL+xw6/GlZarmIiCkBDApbDNvy5QpYpls0j5BMi0lyS3HrVWJRVIb5Mz
CyVUn6xxBFwljK0Ftd54jMswV7D7farFZuPB55pCkKUGykdGaNsIDhpNyvCXldHivYCVjG2Lxi5A
lFWxxytzABo387C3TOTahWQchaJD4/5zHf+Pn+N/xu8MRQDI9mXz3/+Fv/9kfMLkQ9Ku/vrfJ/5e
3rX1+3t7eOX/tfzo//nWrz/434cUuFfDPtr1d335Ifz+f1/feW1fv/zFLdu0nc7dez1d3psubz8v
gE+6fOf/6xf/4/3zt9xP/P1f//jJOoQu/LYYU7P/+PeXNr/+9Q9wSn7b0svv//cXj68Ffu7wWjfJ
a57/x6bJX8tfzdWPvr82LX6LIf0T/DpQGrD3Fr9uBM/h/fMruvjPhbWCAI7pOiSaONRLhsFD/JD6
T5hZo6+KGIhQ+Dkw0LBu+ZL6z+WNIoWDbh9OYYgK/ON/P4IvL+v/vrz/KKHMzNKybf71j9VhhWoT
0/tAOpAN4loIe19X8iAVeTGIaXGpR7G2pUois2je9YOuENhlmzeS3SWm/RaKPq8G9GtR4dcW/vxq
3+g0HsZc4MUFvnWZV5zlOT4NCsVoS3tgSpISZOJp8NtL+fcd/36Hf7gmesbgBuERA0JaE84LGiVy
V4zZpZ+M05haLBjb0edN6oo9M/xUznapdYsU/ofH+omIAUlCVnj1WHu9tzom5flFnrU56Ftz047W
j1YwMWam3xKLhAf3+rlCwwepNXLs5bliaObrW4RcV2nSXNQvaLr2HmYTldQxs1/iSKQxhjTmrxTs
kbJ86uI7iaL5cjTbk1IGGsyuI1uMHbm1Z+nVmsnC+U9+mfEvkz2MFZTBQ7HftP2Hom5M6kIyvU28
nN6rzUlPdjlYc5qb9raR2HXhm83zDMfhMuZkrG35vqs3TeKoe3pmiTspvyZ2r/Z3SQndtdNsPMPw
Yea+afqRdlEMaAecRfViapQ0UoykVgbYfG5FwYeIRWcEqT/KgRDDYwVdP+ViRhvFN7YKMLOkINAY
sB7nVz1xCq21x3ybPqs/sjeZ25kQztrPXCgOqc5tUNcrFg4ghKrFuyk+T+adZr5WwBqmviMlP8vV
G7ghTsNgWy+/99ELeLewsSdx5zXKpmcllANzKEA9RfM5Kh0oCogD+qtdjztGuJ+eDJoTSfkhpLt6
3Or6TPKZE0vaiRxznKQJyxT0ePBCbRbHdmx5WAsQsKqznRo5xvDcCbau+hAtSNkGDZDvN8K6dwGk
ByRHKDZAEPOz77c6G+GoXsfFYOmXIS0qW9cjFTriU+SAor1kOJHqmU2q7MuhAiooVPesVW9x76/2
xVJ2IgygmY7uyVXSMxktWhSTrl5a87Wd2sRuhwZW2HywiIxU8EYi96erAeVchHPRsEUJ/3VbaAJU
KRng20veWQ9RwhNi6B04Dz3dj3XS3rjaVaABnvupigdcFUO0azuJaDB6oVPG/H6EADlBFuKorfFg
8GjTDsVOt9KHqS5v5TufDIQvIRVXBR6J2ggpOhrFq1N+imLYEWRGdl9P2nNrBEmBQQqrjUSSmlnl
SrSZSZ3oI2anhwDddaxlntynRX/Wh9IkTWcqm6LNmIvKCqUDvXy/6D5BmS+fD60BOG1B6h0HIWyh
lqf2Wy6fyhp4QXJs3ZX8YHQ+3rah2K0ZaLJjKTY6gaoYTFkgeeNGHFweQX6BJNwV3jMsQgvNU9Kj
5XTXBlSwqVcc6p20rTba1kAGSjr0jyvbOugd7tHGN9Y1wc9Jg1Nh2MLGsLqSE0iNeSKhSNBEIvwS
9s2WBRon+rF5i++SrbyrX/Jt7CU+ZoRcGZwCgcgGkagTXbTn75/GZyC+fhrocKOFBxLO+gCMOcrr
qcqsO/NhmGzlZ1zZFJOd2AI1gTZk9GHs2EPeEjnMd3gQ0POMRIdD0sMiMHWpHyGbLVR2dccPw46+
szfch8FJf2tVfcpKf/c5FzDgt7cGD4phmPvEuqMbvlcnAsQ02dQe27FACEqE0Q8Jz/YpO85edO6f
pFO5n7ada5AISvSyD/wqOiQbK0BZIF+UjbIYc3kpC6zOZbkjVE6eONAkmbM9VW1zfGgTp1TIUJGx
JVpj4wTrTZK5yUCMwNhFmyGUzuMFFPfWILzANzqjRtLEqTo/14kyn9RxN2teEx0sFk4YWGfPbXsp
K1upifqUHyPCPDWAA8mZH9gJQ0rsrj5QX/C+f7+f7dD1c0NPFmRDjJwtFNavzy0DHaqAoYB5lz6K
W+kkbeYT3TfH4mgRLRB+qI8NKc5dhdVKsozEI9Eg9NLY0OoS4NjZ2sNLMbp5aZvMbsZNPYR1DbFc
sLQg4mPj5/La70zXSL1Z85MK7gWOOdhp50zUN6EmyUkHr1zVlRK72dOdljnlC84diOEJybbi2HRe
/lLdCdtuY/6gL/oP6dAfIXUf4uBRIIt7RklXwE0EweOuE4mm3ln9JtEc7IeKBYrqCAzmK7Byc6ze
hceG2JIiIfQGr/rT1/z6KS4io3iWyzj216c4UeQ4BU6zu+gQHdLHbqtskofI5k6+rxJbHF1BJIx5
SWODNmoVpDjom87Ld+Uu9SvHOrPN6Mqe6sGeWP4xtSQ/3LIaQZGHz/D7ZwQODb80wOJoCFkYs13F
Xa4yyHhG1XTOTT8tfCZtqUVgYaZjP8a5jPi/y3hEGsst4k0cb3m6yY2z3p9puRGtLbhODX9WrQez
3TaY0I8P2mSLijNFAU3t6ic3vbgnAPPbj+mURA6mTJRz2ZJaJLJE1F9ZRaxX0NI+ZN3t2EM8PZn1
SRpdfF2p7XwiNIGOo212rmbYwwDxJK9mTirfzcxpKmcatoweMVFS506U+nniYZC8NUrkNokNjzJi
KRhZ2/biA7risKc5ztmBV35ClyCL7C+lBpnLY6umdmdYjlw+6Ar0jh1szB5ED9OrWt8QXXqB1k33
BmRK0e+ybkdlj2XnXvD16W1CrqiX4HeBHaKXpDIUN8O8dw0dvlzFLeLDqAwgX41MkNpRQQTESBjU
Y4mWSQaKB8Zh4RyiOTp8IuG4RWpjX4wXIwn77gC3cq83H1PjHrOYpKB4WrfUr9bJBUiBOmiH2Opo
fKOEWm31qJAbqGcm4gWePpCiGukm0ifFrSK5sefKuHFyXF3t0zEOsiCoBsHVWicXYkFVnaUQCotN
81dTI3VTsowSEQJiOC7lG6yPNcAB9BylKlhhy/wPHNPXIjNtKuoNsOD4jupFRTqpAienLH+ir7zk
+VvYNol2amzKvlf2MTSTgLE66hzXMG4ytjVTbmnz/uEDLV15FKpIrQBnrdtqwkDVVIQKxAWmZz/q
IdE8JI4kMfR9rHRoX8eR3yo4VIUC4hcCZB2Ns6azAtWIeDYmjPF8H+jXuR4yPKQ1UElB1oXuzZWN
n2yOMeRE5guU430VcoHwUmghtAUpsVkSnLlgEVlaMP8La/kCtfxeyy5B5UvQ0RZZRKQPQMFBilk3
iMdUaQ1Q9cRLl/LGFbNGtHspbqABhpX3t3e4wGjIUjARgAdvrJa3EOdqEkN47NJCOJiwyG1HA7pV
c5KgsnxRFKo7maTeOD+RnF/dIfR/0M9EjwFxH7jV19A/1jJXas7lS5ZhUtAu6CZRf1m5YmcMttZQ
Mg4662jEr5ADI0pvETojKIhHUzxoVkY4e9aqe7W9RPyxFMNx3JXj3cQfp+atarFKxrsk3w/tW6rv
1HaPbDkrdxirN6egrA7THACplFQXVmMo4uBuqxb2E+h1bdHbdGNUQSYzBD9UeOZpBq43BzUlIz8b
KXZ9WHYHTQ8K8VmsEMBV4VjNgTodMuGDoeaAY7bdyCmB9oyBo1d90uNLZ10M9lgZqIQCAx/EPAmx
Jys/c/aoTS4bj03sDHqAM643zrm4sbRdDRJw+WEZFPnAXrfgq4GbLhwB8/ppT3p4F0xkFlxL+GHS
B3k+yskFFbahOxHuKcVTFLay+g43Vq1/lRjEa89pdZ+jvMUMNpX8ZOCwg9lQPCsBB23tGMI+bTuH
F0DbzchRtAMUUrufCRPgZfYqSXim2gtkTSFwRrju55KdNNCiQ6MUxU5QL3zhDUfrTd2gftaN+767
T/CtaabbtXIHG/TRfOwsT1JcWQmAUaQRCuclVjfcVehuuDWPenVqIy1beuaYcQc6jDD3dXlVaTnE
0FVWL0ka5yjYIfTNudmSErZhZNKE2k4lfqtPf5VNA4OFCjYYkwikuOw6V0jmeBnBEJXLrP8qe4Dh
M+R5XbGKicl2WfXRCEe0bNQRh2l8VtptDF2v0peig1o9toWHgNKMz4Lp5cahGA/QvkplCAFqZxOl
gHaepBcYPqsq4cATkDTW2yF3Y0A7+nYCtU2ljkLxZKdtxbzecuBcYuxLUigPyOrmEB0O3TpbfeeK
CRkUR4u9XvFkEKwFuzG3UGElXNyW4nZs3uPSUzW3zV32K9J9Ec9O3FrnPjscZ4XUwymhT2zSiJbX
pEoxu9RhePPMDUaM+tFQtnFvp/UpVzxjJGV6Y+odYz1XoQO8EhD6MPwOkWJ07r++W7OBXthUKvIl
VbYQfEa20O/zDcRj3NwePnoISB7mntRPqoHZWTuaMMAG1qZO+ugsztuRVQSif4o9Ggee7HP1bflL
DNX+tHiMwPHunbwkM3dkBYIINnQJhbvpyOYtNQ5JeTgxYG2ZLXYlsmZ1o+JsVqZ3eGZChvqpM/EI
GP7Ys3FTSNwDUdXKX6z0daIHC5gPeuJwYErvEhAqxkB446HUHDDPKMW7uHdK/TGaHvqut80YKn3T
a6yeFd6jUDrAI1LQT1whCvIAUSrsYkBAqE/T9Gp2e4uJKJguQorZiG7fO6yyo/YiCsDsmA3xpNKU
0bVwYo2g6VPrfqKQIr5vNOZG3ZuUDpjbyIhW30NKfnlkE+rBLgtEHAP1QUZxTVHDp7ADtatsJLrh
TI/SvpMPleLLA9HFo5pe6tcBeiLhgOGCuSOmcMh1lcTVSYuOER2cFJKO9S8FsS05yN0YpC10Iwdt
X9Zhoz1KcRRkMcpxfqpa91WD0rbWvbFR20OzYQOlIGKOFeEjlMqcwngX9YRUYOU2c4IROb+soZNU
eUb7E2Rko4gQ1z04XS2lUISx5RkSlzViZjYRQb0v+DaaNiPMWDrgel0XxgomV/U3nv/SlHuZwGNS
GH0t88E/rvOALqrsOAuQ5nvMJA94mX758ii/CdxLQKqKPFF06EV46ERH+hXDkhrFS+Whx2Mx28rQ
MTpkiY/zoD+3x3FGCexhPA3dYpvmPuaqqRcZPhNTwgq3yrZT7vCHFmaXNgq4nMzuiMYRJ0q8ER0w
O/0BIlWQ/Xbj5pB2bmJ4emA5jYv4kDxnUOd4iXeWx47ZqxBWCSkk0l9Gt9sMQQd0+NQBS9U3BnCX
S/ISl2QUiBhUdynFp5tUnGV2uuE7+kMlYmRP51p11B+3rNE+m6pfUxto+Cz0noVhhAp6hRMx5PJF
BuXTC63B1ehTLpIRHAcUiAmBsSpkmSTLpWIpY4MC14rzzsEswQ5CoSqBiPcRM7EPjWDsGzG70Y1e
NWqhxofhd6jSLdyLhWy/xJ3fsBALlNZUiLrxQpO8s2NNZk5W9rfUfq4yStw6ZP8xbQa/VEzTrU4m
pU2jyqSTeKHQUiNc6x7FRAzhBocif35txTkcqHUjZmJ6eB0zgVUCtFysavDk0UP4em9o9QsypZN0
KdDunW3RcAoxABCVzogEXlU6wL9HBdyuoJSPVPATrNP5MUeMBQrPN+a7lDpvCD+8XSCLDv7Z0iWm
mJcXno2qssf+mGqIGbspee/0cB7epeLJaHZi/tZ3Iei8jD6W/cdseqYCFMuWahgEkUog6DRk1IFq
DHJOCSg8MSoPa4AmXjnZsOnF4DFDJkW3ab0pDWccHLmz89TGjhkwXDARdB6SfGsCVvY0Ww3kHQCN
AInIuXFRTNrACx1AV77kTXbl9l7jxkfzHL2wj+gh++BPzNUctkMfBd+HrpFXubrbP2c/ijfpudpJ
G/llOgv4UwsHiHiLaJKjjQLTNQf/lHEwS142X3ohmMqNYuzH4Vz6phLw4q3Pfk4FlD124BMI/UGk
p3bYCE1JIN9GUh702h2t9iJ7Kpyy2mODz7KXVlsp21kAceJNngal4lmZP44EBzZ83UCJwP/3F/G+
eoYea/E8AeZm0GogaOYJKkIggY6w8Zy+fV8goNC9XjyGuTTaFwTkuhqZWihkmHk3XxLJUapg1ANK
96rqSaMXWS6SSvx3VXfkdIMWHBG5jYWtvliwl1fdnt+XxlvHjsDizfnQIrGGxKzk9ynhiZvMngab
WZRvFGazdnPJn4UnXtjs2NhIroEQ5ES/ayN3kBxauPIpupueYJqcTR5jRDurT/2j9JFcyscCq+Ec
73mAD7StDomX4RdYL/ngjJia2EenzjNcfMZN+chftcfehwFASQTNzu4Q7j+0mhhYcJD40J1UcjpO
UnzAIDkZQc6J+AqCjxHoGw5PC+kew9Me3yYvJbNzleRus2k/gATi4JRI86wdMny0g3LQXMsW3MLP
fN1pvHivExwmtuiBhpsR4ZUCoMGGoraCcV0i3kX76F4cgHcA9RF/yZvYp8B44CVMSXWAzfhRCfpA
/9UgWrvMk9/kH3SHsTztDIaUel8NBDtuRnPLpbOTZe4wbTVgqJI7l4GInlX/ixvnqd9Myl3CZ18b
91bi0cbG1zCytxwKJTEu4nP5Izvoz90AeyYSH4qHqiL4x+Au/gH9UhcCnXmQ85Va0uh2ktkQsBhw
uSGwFnXrndkf2CACrXtqpi3IOwbi+1sfGL5Z2O0M1N4dEj9VnP6ctbb0MPzS3vuD3KKLQWr8JpMU
6FFm8EXGtglq3c5jO4K1RuY3mi+3xyw/iKZnqA6+mWV2Cdfa9wQjKnBCoPZIHXNyxM6LtG1kOTXd
QaJbgx+rspEkz2TbZDhngFjjQO8+1BT51J2CFnEfpJXfqAfo9CvNaUBpQt22dfAfO4OY3GfMaQeE
OjJjucBxA/IPBOK1k4X2HTqRN2r/awgERiNLpwckURUp7pqAp2p1AR5lMV+KzoDA7YAdHqVjTrIe
/Q7wYrdtdpHqvS53YclcUytkR8D/bEzSAOJVshso7RUihY+DYwMODcsEIRpeX4+OWqlHDN0m0kV6
skprckUN48Scoa0xmjfOKbT6rkIN6MLIDKzF2QDQwAqNEPNIgfg2ny+jUwTVtjuO++FRdqlnuUOI
rZFW0Eu3i2Tbjfc8s8FMlAARP8ihej9RYoZAyWkfYuyfAjEXUI+gEvYgn9OUtpz6ZkLMn/PDJBJb
ey2g2qwRvbVzg+TQtDe9Bms7lA23aE95Yw+9axTLAdVRd2ROjbIM/u0h/Vg2+ml67vpAofexepx6
F4qyYjiFfCc/10G8KfatO29jP/WtS+YLbrubQtXJfGCrP/B9J4T3x/J12POj7A2IS8pRVUhFjwaW
ZOQ01NVmSDBvp9Rvs8PcwurzUKj4HI4ajtQG4qtWSziMFLS/XME4SzhyJFs18G7sIRQelth4EEN8
/PgFKvbxgxiivyY+KR8CYmS+A05sxCR6nmcHfRgURIgxeqhcdEd3mC0RzZv3yG89leC8dWRv/gBL
TLSI8FC+gbcM3XZ83uxhwL4zSfWOB72EmmDe6k/JpWEkvWf3KIWELT/nFTZoXy6npvXLCgfBViUo
phP89+atR9BCKylDgUG6D+aWh+qUPgE22ZrHbmsF+oW+xzifh229z++1n9NWPmRvIPQj7BohQGH8
KYxb+qAoaCs7aocSmrTSTlOWrTrr+7w/N9HObI6D5QhexrZ5H0wj9KnOXRum6iFWvbT2Ot0RFIdL
Xmoi6CA8OLngW41vKY7QBXPqQwgfpDigGCq39RcA1nqDwO0Uja1RrBaS/bBKsjALBKK7Uxvy7iDL
wdR58nSR1UPW2PA1bnDf5V7oDnkLHQzQ6LSDlT6C2Bo1xLiB6/5hz6JTARLSMhUGzvKqsWJ20HuN
xna+zJhePAnwbN/1hTSSqB9Vt2q16a9jBASdMTePgZZFOXvdnKZMn+gwCNkFEsi63aYmImZdbZmY
/ZpM4ZbJ1Kff2JcaAuAOcg7IKIG+uUhHfQ1JFuUKRP/N7EKbiDtwkXzTZLjSK/+TvfPqjdv6+/xb
CfZ66WU5bJdLTtWoWSONJN8QcmPvna9+P5STJ5qRo0EWeID/AgsYgRM7OuThKb/yLRhsAGD8Jisc
mCNZUtDkUF5AXARD5iZZxpWKOpfbpHBfuK0Me5TWYPSw6bHbZmX79bePQ6fTz8DMUw2aq+sIsAHe
PSlylkMrR02UhnfFZOe0dlqWqWE0C5Idd+rVdvvxcK+Y/rfzMo8Hfpye5AyDgIJ4PC9xYadTUSfh
nRVO/S4px8sh8qxVXAc1VNvpW2mQUY2RFi5Ha6LREljmitJw5uYiqXZdRc7I+1SOFAlvgyZCS1mv
MC8xAjpzx70yLo+eFNoddHcwb7DfyU1OZqZOpRL2vjbt1S8t4ylO0jnJvXQj1vreW1sX6TL/TL80
2PsX+Q/tkaOepmj4JYldKaVe61ThyohuRb6Cnkq5JgEA0V6nFFzClRSu4nhBSKJ7C5XSjxJy/+9b
cS26jX2XRjtf2WWeq+M3BbE3caPKQYNeg0aNHs601K0OUvcWkf22IohY0fq0e+LrRZleZSrF28+S
d9cT7kfLsFxSEyAQGXf8VpOc8Gu+HD+XKU0uB4kCTgkqGZ1GicQNCZeI5biPHhtOPzBWphtGbhAt
KoJAGM/9mSl+Bb2cTjE4cdo6rzR8cXIGxIZiUn5N5P1UVJcgB+OFZg66mwRclIU0qA679qXDJtwp
YqKrVL4RivczwuBkS1Pk9uOleVqzM5ALRox9dvWBvAdN8HhlkgoHBls226so5dHFSW6E6Lu1F35D
9J+o9WHs8k3UD/YZLNRpHfh1XEh2HE7YDUCTPR4307C0MOow23e2tGoUQF3FEE1OaGBLroYqxSyj
PtNQebfpedVZtYaEiQ7HK7b0bRlBEkpTK1qZ7qM86paVuRs1wyPJI5qP0nj18bz+ZrB5I6FKgD4A
ujIn1QSI93pY6DrzGpVPYZARYGvWj1xpH8YkPBeZngZn/HiKCEAbCAfna+UkEtRKTaa47fd7b4op
uWU1sbZKy+bjV3q9LI4XLpob1NFpDc3UgFNodwSwu1ZKo9ujjEkxK5+c4T6Y1UYceWL7E/S5Fklv
uLGSWx0VY3mJ9psOoDV7aMNtnu2i4E6yb4phV+jLyFvntu7qySrRl2oK5H3ZDgvcnrXqvqgXCfqK
9XqQFrbY1PGiCVe6t2sUlPS3mb3zxXIUy2ra2N7S1mlRL5SfpJN0rdH9JXLEbSu8T++VgzkgdbvU
Qre4Jvbiz5ND3Dly7pTBUilddA3UzsXLPadlmFzDqmlCOADXkYls5ZzE4/pjSS5Ci1W5wsUaZYdo
16Qb2VvH/bq7ytbnfMpOq1B8yhkvh/Ybx4MFUu94XwhZSnF+kdu9HE+Y1HY39PicyVYHt2uqp1bP
b+BInzuR5hPn+MOisUOfmWU0L9ZTQd7MDJAJxsl6D8c3Ig0cFvg/B0ug7WC7ulos4MBQEuqGTSY1
/rLMi3Pt5fevPVPyNSDaUAaE+XotvSnxyf6E95M+ZPtEEockTEO3EoHnRmVWLptIVRdR/hP7j+TM
m7/fpRzB4DFnjw/A16dGH3WLfmbYFdV+RD7korHWElg8PdDdVPGl9cfb5x36k5oiMcBsNoBl9Kyr
cfxppUZuvb7KGay39iWu8qgLRbQEfgb9bS5lKOfgIOxONi2kpMjPBIK/GR3k6Uz6BQVI6mqdFFFz
7vsgw+JqL2WyTc9iWiCDdqW1ernQw/BqvOzLKKIJ6B/ozD19/OrvpxnpCjzgEe2AEMHRe/zmqggL
v7Oyal+n9Q71pJnTYnNetIYz2PXZc+rdamY0ymLwnGdU/2kh20bUDYifXu+BVjQbCll9sx2kyXda
1Thos5qcmhUjDebYOrOc3mFBgYDzlnxiCrmgUjT1+EUD3saUCjpgKarxalzJ9wF46Kzdt420yypE
ijqVlvTQmJJjcyG4IEStpQi3hu0DwSwSedVM8srshbGv6bN//Bnehec8HuRFjduexj6CqyeXfVQk
EmBcX74bSyyx/GH8GXRlvTLyonbUmO4+wYAJdJ1Wph0PnMwNSXQZPDahSrNLpGLVWG2+TA3CvUK7
g0XaLqsUxFsRnXnUdysGuCrcISjLbEwi9ZMn7RCxNobMKPZ2AX57qumY2EWpwFyNv+ERcs7z990F
OmOykTthgSqwpE8NcOy6rZXMN/M9qukakHJwK4nXJmf2oP7unIUBBoSGug2NAJC4J4d7r+PPXatJ
uC8Bq4VOaqvPmjLc1cG0DcowvzQEaDV/nGgCi7LYGTrPYUuJdjW0xo0n+/Zt7tmoo0zAewZTv+gw
X7ou8GbcxciXOcb0JKyU1m4VGTeYvIEbmlqs8NRvFkBeKfC+2n4gbXkMqqUUhdVkuLZLnWo3Xgou
Ot6gDWQClUZIF1Ls5Xd2mi0ireEDTJNYF6Zcf26pjnqN1X2ezGUCl/gOWMGIiNitWeI72YRnwtP3
mRNTBgwRfgzXE5fTCYK8DrGCaOsk2k9NGrkYMWtuJ5f5wkyU3JUnSn5h1HgXbRvfcpjfQ/7pnUa2
f8iNfAWDe6kNontE5tSdKuoAlWpXKwTgxJnQ6FUD9ugGnR+TR5wlNWfXlJONX6qZ39pWFu71XgrX
Wt9pN0qTS0tU0FQEPlhOrZeDJigyhwY50NOmxbYiYEGLJncrCgG3fvacFkl6MaEVk5ooQcSiXSMr
XV8Kyd81nqJuPj4O3t25LEGYAPZ87UIKOBUj1NqskgK972ZEl73WWBSX9NYcXwa6btl97iQWrmb/
fkwOSPRqEMYHRHoS9veqDkLX6qo7NWq+TUn9Iw2Sx8SLt6nlcQnS95Lkc1bsyqmAwmwHhyAIC4gY
ByX00xsB3dxKNXBsuMvChZZdGWJv2mgTD4csww+qdXzlSU+v4CE15UVqgNkBmxk6zAo5qo8KVrkM
Q+R24fOMqSvDyQiteqGRqdUjuAJvcvwJKIb61WyA/341EGPKtV1FwQ/uj9rddAg3JWITZRgL3qnD
dQe6p4g33njbJAtzXGYxuSaJ0KFOSrcrHlLla18ua9p3rb7F8dEOfgL7TQIqg8bao6Keigcj31iP
mbHosydN2/UQbWblOLe+1a1lO9IJA/BDm9RYGq37ygodfkrFHRqzTlousmEbm1fCuDGrB4/6nfEo
ErG04huIkk51hxx1l68KHxFsKrHXY7EYLUd65tSl4RXqW89cmTPMlB+1jDPIFVznACHXSnHmPn1/
C9gkoBC4cT5SidFOzstEHvF9NFBWrDUN5MRAcdMLr31gtXnfxWeW5i+ZuONNzHDsBJvbwJ5/e3x7
h3qaymEp+rtWrHr1c2443nRT13w8uXT1eqknFAr0J9N6sYsrnEwB5e2D5iloL2rtWRM/FPFj6Clx
Fbd+8SORrgIPfbKliB+nFpUwem07T6YH86BYD+PYIuP16Heq27S2g4jaKqRNJkVu49HRAFTRgRnp
463X3vXBVa6ufeuptYFIFd/VukKmgvoFX6huQ1eBw9uUBev50fYuxqByUP0mK9PxrqSuTiVlqJtt
F0hLrUfk1+0B0Im+pXTSU5SjsBwjddMBj6CXZufwGSJ0K0dqkjI+q/T/2tR3JO2Hon8PpcLJlFv7
aSCZquB9SQD5M6oF/lOZp+uORx+pZ1f8qQqFqffwnzQOoGIcOUROueY2iWlwd8/6F6gDPbX4yokO
HWClxFWtz1VxF8XfBc3jGOGdYthaQeLY/r3tfw6r59y4k0HMBDjAOraxK1GJniAUAXRLozuPhxH2
1s7XbfEMfAoY87BINNATrNh2jc2cBS6dSnS5tVRnOuTcea4XOLbtUmehj9Y+qD+V/RAs6IArAnBX
fKnCVBCuyQMHy7b4LH2mK9h91XZD6lKfD9d55opqiccklSj8qmrqNaDX1EUOko9LUl7E1tdePUj2
MveX9ILSYNHhxhQvfc2FMm+0azPaIGFtkxt7FyEwxv6LXVOS3KrmthxXUbXqZzbeWAEIuYxe//Mw
3jQVIHT4cfXwKAcj/bjnNn8e6OOCwu2DhXnov09ohYfL1lpDLqRBW6n3dnyBbFeG5W/z5FtbrEXN
7mViZVqQVyzCjblX3QbLmHOMdUJX1F7n7VKzFtawAw/PUcivrLuspH0MMirekpMNOMgkAAcu03YZ
FdcGQJGs/hrP/eTBiettpnwWPLxUfO+Uz12y94Z9RLOxRmt02FnV1uBGz+OHLLjKvGtNWav+Okgv
hL/2osu4vYiSi7Kd03tt2oCOzKYbJdsZyiITq1S/G/tHiHxa99Amq3Tb5jejtR7Eqgjvqxhq4J3S
3rY0/r1Hle0xDVvdXtrWJUD2VN+o2camRQoM6sKgIXmO8P8q4HRykJig4MjxEAkk3HsXvebYXzVj
dzfRAAzBliZR45hZM65GRd5HUdJvp9Lob0RTCqdOfUTvUK33UJ1ZBzJVlLJVqQvHw6zVCmKujAl/
zU5rXNNIwTGkHi0Up7W7eyvK7htv7t+q+TIxZdAPMxAsA6zVpMGwLgefCkxXyKuu5ppKbDl29eDR
bjTFKcy0BC2LigkpiFE2bpgY4D2nfB13QLM+vvffp5/ERDAO5zwQbXX0Wo7PVqnQ60gJpGSvenJ/
awTdotSyhSq8zpk6hcu4g8xi+V+Htq4dWfbPaZ4rcwR29E14gJkfOHMf5+x7js3fVBj0Fon5SdeT
PcmbuPQxk5C1cVU04mdYAx1smraF3ENxuBqH3sVQ+DukcXpOBQv947mYv/67J8FYQ6X9M5u3n4S0
/ZQEdhJ16X5K5Gdfn7i7RzKunFB3bajXaHqcs4l/H57OL28gog2EXyf9O0nAs1TD0kMVlD5rfIOt
POvdJja/aYVt3abChzjRqlujylLwsLW39ER1g6nwvcZleFFaI4g+I33wEduBODhWhEBZ5zZV7Njq
D3Pg0oL9PJyZpVdU1/E0wTLA5AV/Bzon8mlIHU5eGI9hGQODY310Shasu0FW3d5ru4XSh82ySLrJ
UX3SJQO0bmSn/m0DxMKn3dhmSbcSvq2sR1lu12orHL2sczdGYXfle7Wx0rPcXlvmzIFJI8AYdVOv
a6UwNmMO6grFm29jZtaXo5Ku+1E9Jz04Ry6nLwclk0+iC2gcp3KK9VgMXi6meK9CqnB6q74f8Z/5
eJ29ih99NMjJV/d8PVbV2ANIU8s0OrCyW4VKVYCj4R/CgvFnYvxsGAml2MQIl0ZtP5XtTTYkxSoy
ET9HKNZVkPEdLPhBfQfki66TKwNlWExoIxLEcjMMcJdSBKHA7lubQvjQEgrJXNkLvq62+viVfrOL
52K6ShULqwTQ4ye7uAgx19aDSbozGoBNqK9Ny1LuKA5Yfr8NCpKW2T2i9S/1YS7v+n4FrdYyAGj1
1pkFeiqKxGaaOxcGYMm5hfFODa2xhYdZaS7dtWWy1hutW+OTGi6lSWxzXYWkoOJ+NIHKEzFiW8qo
3dhhQ5AAT2Lp6wRhekqnJTLPARl/+2AYAoAdZLtriFQcH3VZ0WdRUlXSXWmPk9v4/Z02lVvig2TB
2Qb5N2ueu9ZbDB7fEPXGnUwdwTVHUFIdBiRYcQb7PB2ePv52vzmEyOI59fh6WGej5X78WFWL6Mro
F/4+8azseiKfNbR27SVWv5syb2t4drUoYst3BzHIruBvuUZdGDtdV5aRtBvyS40uqZDRTPfrJiVW
MH5mdjCuyjGTMQjKfy22f6Wr8o9qKUcKKx+qr/wH6qqQCb/5du90VfYvSJX8sfmR/Mhe/ucf/7v+
9iOrUWb5A42VP+6rsG5esj++v/zhtlnw8lZz5fXH/tJckcQnxPTofZFOAVHC64D7+JfoioS0CgIq
pP9US9D2e9Vj+VN1RTI/GQIVdLRVIHihdmUQJ/wpuyIJ+RMODToJoU6ThFX9L1RXTuKRWe5Vx2+T
ah8hyXwznpyN05AOYZoHFzLm3smqNtFvThYZfNJsU2VKlz7Q2Svyr34sBkikgaRVhP5KS5gVqWYA
Tv/NBN/+OpTf8spODja6PfAK2Re8NCSVuY50vDmwBBpjy4ZfmiDbCnqnbIndu6hIK801tDEPv0ld
bSH+ketpB1yhnnS73gz1pEmUwDBGz6TlYEwqOWtln0OtnBRQDBoWNuk3Doqz3BK+lCdP59tpYhOA
tk5OMwa0fJG2JcF/YwbYcxHoSkBs0JGHnerNQBQOHT2xytsoSwZ7hQrpDIXyfUs+g6Y5qQ4CT5iV
DUCkUc+W5wrBHPS9CepUOp+ZZIQXVaYn+bic5FYMlxKGVDSPS3y8sDKoDHUikW1xUC8PnH6i28aK
HZqWq3SRZ1iu1kvjBMrSxpEStOxYR/epkpiPRKTJ0C3iKgrBY1ed3oIt8pQR98zXb//fcM7c5ym/
ToWbjo6ifzyw/hOPoZmd/7/+2sXvjqH7PJtlLn8pRc1yUEjB8a+vmk4SMv+fqAvPSrbwA+ZD4+/z
xbQ/AYzE9BBmMAYosyHsX+eLon+a/7aF/RHeqpBsCc7/Ol9U8Qk5uFk5BEN1pJE4E/56tj938C/V
rd/rOp2gRXUgNLNpH/Wkue2FFtFJEmginq7jCK4/DFZuX1Lmrbd2lEqLLIJ5qLO0NmosZ/cixL/V
yWNkkUSmDluMLSqXmAZ9/QZxeyycq+lMMsbUvAk+eTL6D+jqwZ8nfkHL6OTsS4dC9v1Qah48Oaio
5lPJK41SuaW1H68qSZxz+j4Odv8cj89BS0xDTeA09Qo6ECXT6HcPfo3BTtLDnEIZUjl3hB53V34N
AwaC02l2joele3wYBF4RK14WdA+FCcw6k+wc8kBgSYhh2P0dti5IaERWc5mqhrZozLpzpbJqzzQs
5rn7O+bmIRDVwVYKDAY4WQL7k5MyjCNRe7aVU1rux03djP7zWMIesvCVeZREQfki9zx0jnIZHg9A
0Tc75Hf3yLtJoHlFUomiOWgewtKT8SWh15OSz6XtBhKnlwOmbdXButXkRrnOdbNbtHqk7rSyHq6j
QTy1nG9nPsS7z43WGvHdLG4NawewzfF3yJpYmurEbw6VqnrgzallNJVpnBllfpHjiWYU9i/hNz6K
7+QfhiHqSyUYmkNpaNVWDWMQ+gFGRFWEWuSZSZ0z8uOxsB+C7M0uBvgNoPL4jaai6xU8L8bDqNT6
wh/aaIUsnAJGw7IvOhWjZCcvAmDYjfRk9PD4EnASm1DKwkfP99TUxZnwnA/IcRVhXmigfUBYmlzL
ZET6SRVBUL2J0rbqD4YmfWnp/UMCyDbRoH9G4M0JwuJcW/39hBMpARMhYeV8hCd1PAmqhbuPUSTj
IR8wwMZ/yF74SFIi/xWaZ1bxu6GINYjMCDqQ9qVTerKCmlIfay707pC0sAnTEMLohKoupLta/XX5
/iOhf67pH31ahtJQ59QYDzOVU+BJVpRREXh9e2ilLF0Npi1deK1RuV6l63f5aMhLxaxMTI3Sc/z+
370kGTDh7wzdAuxzPJ9R0waFiKvhkFJD3ChNKyGkkScroY/n3CjeHfi8JA0+ONCEcbOmy/FQA3YU
oT2pw8ET3qVZx0+YtiXOYIZoDNba1493y7uFOQeKMOjYJ1y1TOrxYGahmknX4QUXDwXkVAysMjeO
zHpTjGlxOYVSumszcMj/elRFp3JHn5g7HHWG41GraYqp1wTyYYpT72vcI5WBpetaC1VpI7W1Rp9N
0n5+POY8bSdrB0gh80rJEGU3cbIjeArRdXYpHzofZrXde7E78QM2/3qUV9lfgR8GaKVXbvubGDfr
epKsxpsORh3Yy0CvG8fShnNu1Cf0T84TSgWz3i6HNwA0IpfjCfSQlO4KvTMOUWFdpXCMCh9KXVOg
Ng1zuVoqGuJmumNHmyA5DKiUR/KIkOMI+5jwYTh8/NK/2RxzpECZZ5YbIYY7fppSCwoE71PjYIHC
rYE5T/mwUNHK/XiY3771jGYksZndXU9hqGNsorJFE+yAqgaIiB5twV14Ze17sdTAOjjqtvyGzJn/
HR6Bdw4D+7uXfDv4yU7BgiGx06o2Dpl9JdpL07z2gzPEnfdDkENTaAOMhHALSPfjeewwGJYTKWoe
tUFO1smEOUwam50TJXr8r9cpNzEbn7gSLDq/Ox5K6lMhgri1D2Vv9MtYJY0F01+cOa/nkP9k06mv
fibzyiCCFyf3HsawVUiV3z5YVpfHIMLz5oePRZvnehGdy4WX0x91jHwqUWFI0nXRNMHPMkto0vnK
MJvKlkI8y22KAZ/iGUG8AHaQfU/1DHHKrJk9TDwRlFShrDhs1oGemB4UzjhBy0lrxp0oyu4W5BrQ
dAvGAIg6vE76VsrljR+WrJVazNp/GtptP62cGsOZg+79ocP7awSZED7pILymHW+OA12JSyrevXnI
6iRfFphJ06Ooz0kXvwtj6YFzdpMnAKWbMZnHHzNDYL1Srdo+jB5nZ+wpqGZ4TW6qF6odUmktxdhc
tj2k6MiLZ5XDOkn/FQRsPpDonL1WgXgMQGsnWcpE8l4PoeQf9F61tzha1gtVjuON1OfZMg7oPH58
Fryf2Nnlj9gdDzmUq4Vx/MpU48tUqZr4IFd+vDAnBJaMFMLCx6O8n1hG4cejoQ80EXHa41HUQfGG
SK3jQ8BNDaZEK/RVNJbILPSdfpv5XbXzM6qhWgm8ZPT94syB8Nvx57QU1M9sGnvylmhUimTCLe5g
Cz28LpruWSphT4Q5QY6R4gjXDwNKFlouPQFPOteIOikkzR+V1wfoa1CXxpvolO4+JL0lBYERHRK4
oT3islyv1c7EV2GJ4XxxHwU+ehYjDWCYUplrlFOyKUdFnFlbv/nWtGYRywLrR23rtYH7ZhPh7CH0
QuIrwNWZ1kPYgH9s83r98bf+7Sh0eBRiHPg/r3opb0bpJ98uS5MVlZdNuqyTYbgo5OicVNhvR+G8
tbm17ZnLcbyikj41M92K44PRQNfp+6CAgmjWZ87dV0rUcbAzx3KKBZXpVynweJjW6zCo6uToMEqx
hchnXl9JegWv2q91fFmxf6L9ojr2KOzHvC+DqyS10wf8teRvs2u3S9Y74HePwKY5dD9NuQWeOPQm
kBZpysafSiypazFoE3onTTUukzBG18iDFOx1CuCWj7/Mb3YBLwPse36bOV0/fhl18OlUeG10SCd6
N63JXsc4BwyHpACDGFXhSl7+NcVar+jGcxi4k1rv6yaAboN0GYEjX+00dctTmGAYKaK8kFT6krkD
vyMVyraSITfFhRKtR20wN33ZyqtS73Ucqr3xbvDkcOXHXvB/sRcQZZr7RVSgxelcGFR+7D7NooOd
yOa2lvEF7QNxzll9ntF3y4fY4HUcSmwnsXJnm0PVdFN4mKw+dr14QPDQ9tNtmKbTdsr14cze+80k
zzLLTDHcBErOp2EzvbGK5VrVB7vvngsTHYE8UHWnV4xxOw2a8aQ03VMnUPjq8j7aKq0MH17u6p1W
5fHy4+V20m2YBTTpdLzatlgzmHWuOr6tUwdhCgRkzJqDj6lniYpLU1+QKKVL366DNau+fmTispXh
C8BWRTCD8Ev5zKJ/V5Gcn4K7nN4H1Rny3ZNVX0p851gzm7lkYKEVUjaPhKf+tpeB+vQyRL40g/aA
pWm2GvU4+dq02njvSeqPzEbffmzuRr2yzxTMzDlge7MyuAvmWgZV/FkYjHjjNKDLeysD/dk9mdz2
l35bRE9GXQMq9GCuoftjWijN1RUAbQc4oH7lW0n5ZJSjaJAInlAcGhMtuS6z1vsSKM2sjWQm+pVh
BlrtdD3sFVSEEgMMs98p96kYgDFKY5DfNMaUgN4EE/OEOnI7OFPTZ/clVjqoFGt6clv3tfKZchso
pRBM/L1aF9oAH7FEmKvK/fKLHybBN/S2xH2S5hFE8akGLjeQpgF2KyYwP6rulXddL2VfsrRSDqNl
o5qrtzlSI0LzaJeA3QteVLmZQBYGsb3LByO7giPif+tSLeNWQuzmqzah3J4rgfYd3gCM6ihO1a9a
h1GrqxoDJsu2X34Wk4wKJh5PPi3mQiaYnVhLiMdpwbfCNlOkPHqCc01vZ0SRbVf3Up2D8kujwp4A
BU3ozeVBET3LWer9Sg3+Gzoc/891UnWuln9uYexf0vzlqIUx//3/amEonyijYQKszqWZV0/Dv1qk
pvoJkVEcRInUYD+Q1v1XB0P7hLkWInZU/eiGoor0dweDzioBLKEAlnTsp1ld7190MF5TqTc7k/Qb
qwhlNpLnIQhHT5Jw+KJTlXWDdl+EZSk9Axa3b8LBZ5mlxALbOOmo6k5e9pJ1cQGlLi31VQX5AB6J
NxXfi9BDSKbRdSdXg1F2LbnEGN1S+D8Qo1bjWb1ULntUqYsMkQzTRgOo79PJqRPDuBUsSaTAZa2O
XT8eVXMRqWO+jybpS9XVKE5kap9/lQkYxlk8kAwIWoR0RzozBXMG16WOmnRjsWxlPfieGoXF4Z/R
J0SYt0LvKG2S4jbURLoqm74r3V7thvbMuf8uNOM6hWnDLUQCA9X1JDSr+LAhAYZyn8ihh/pkW7lp
KrrFmyV1++uDvO0dv7taGQUWrUzSO+OktZOUIqmSpi2LkMMtE/UyC/JqNWh1u5KgOi21Lj2nsf2b
dcGr0OGYtVc5/+bW/tvbrFXTDM8vfbw35GIkXcm750GzJG0Vcbn+jKlFxOBdIntd+nLAV1bMPnVq
rQDcPuQUVorGi5CDz8S3NJObH56c23g4wG823cbsIUv4Yy72IsRRw1ULMT605qjDeNHogy/DApRa
NvZVvSSHB91Ooz7OF9OES70Tt/3UuEFh4kwIXSm6qZUauSOhFSP6R0ijSzaMmIUhChRBPLO8i6d+
eJEMGMGuVLfaix4a1U+RxhGy8AKEpCOoZKZnLuJ3H2wusKECgRsxOmtM4vH89bBom3YwhvvGz356
U77zJeZmUu0NrJtw9bo6/v/Z+z9gMnJAEqgD1mc9IpRLWPXPZzHqY0Xxo2oAsvzyC3p7Lv/2Z/11
Tsv2J9jiM0TjT+jJ361m/ogTGCQYgS0wsLkL/ZeBkPxpNiClfkJpn0rNXMj6s9OsyJ+o+dNNkqka
U5qDaPAvjmn4m8cR1Ok0nMbWyGOEbdiKaNumu0BEjqn8SDn+BCUqCfEoZbwGda/2ixEXsemh9JFl
X4K1ivSlhZ6jd0EYFECOZveJZR5vzG8xuwdFSOOuLG8N73qy12BgRLIxp0dELSPz+yxfmQEXC5tv
pfisiEvPv++8beAvsNRGhVPRX8Jgb8XXUnttFheluquxRrUuRXRLhB3zz53k7abwph7WloUEiLdT
AN6r4XUlEZOBWpuaa3M2YkFUM/5qZhsPbQf7oIc3OcYUVeYgG1HNxTYbkQhUqJKrFNWJbmsoq87b
oZ9pZPeEWrHmquVCijZqtQ36F7VD+D9HS8Or3ai9S8d9oN1P8laKH5XpSxdvzeDKqzdpszU41/p1
xc/pV0axQRNSty8NhUpgcrCR44/dZqBpfzOMayOkZXMT2JdKv4wSROU3Q3Ch9Vdjd4ueUe2BJUXE
9Xlm8KAyh+qcFt1C//S0jYmO1vSE4OsGrZz5V76axGMwfG7j+6InCo12KdoW+nUl9mW995KrKNig
jBbhy2AtQ6hkpRNPi4Z80biopA3C9ypKRspKLdZl8Mv0/l+dI7/Hn/wHIktmyMc/nwTrHwTQ4VFc
Nv8Pv7a7MD6hMEmKBlWbIh2Rz1+7HfwZ7rtv4CH8yZ+bXWhA03T0jOH96tTWZijun5tdKJ8I1mgt
UrUmCOAM+Teb/ZfY5d9BGQxVwkGAYtZcqYTPewrlputrz0isajlZTRmvkzFiSfVmYRxCndLzKmg9
uXZLv9OMlSGq4UHtEuuFJx62npWj59SRM2F+EbQCXVcQY+2FLOOatKtjzX7SvRYpjqZJ7di1QjvW
15kf9zCKpq67GVSzLhHtVWExpn5tfWkSA0xYbcsjwlR26V1llk17quqbYJaGz6XcpduAOmUs98Nl
0yia51iA6FzfBF1103detAk72b5sjGS89gFFvAg9Kn8SEM7St4H8Mk0jVVIq/vFzbmcJjtFj0qOH
lwTydQhD4rkpO/PBztI+XAckVDkilgGGFMbooxPo9cKsnT5JJ9Ra/bR+QWZH+R5kqYI81RSmj2pD
Q8ORR18j3WymFOlVpSu9BZaA2GooQNyf9MCYdhmCLcZWIndfh0pyo4oKZde2t6sLNSBaWKd1Jl1X
iQ7+2M6j6HsQxRKdMSHGi8oobNhxXWMauKmMdYL6LMm5q6sNmryikrpuQQ+sDp3GyzTyQomGOAeJ
poHDz9qCogBiKVd5Efod8jCt+kXUmYJjm5FUn7kg/Zmug1xl1EzUMuRYJLpTqo11U8UaNleJbwWT
W6Y18hiDQDF/KUmietRy3f4KBimG/KTFpIx12isvHeWvyvUD0vFFHPTNRRdUlrHx4OHR0SiiFGsK
NWsgSpSitBwzbadbo1YVndxy7IuNFYmodnwTD8iV1GfqhnivVxeG3ONUliuT9ZBmfZhSXItM37XR
aMbxuFHGECR6FkrrdrDRXBZCMsuLsi7gyCW6jJ1QmeUlxKQcnrZLPFaom6ZEzHcQNswN+vtWtwzs
oEFxO6wQH7OjSt1bPcLL2dAExJ+TRfVsCCwnVDNtBE/JGgMBNdaom9bdwxBXEx5qZoRwp2K3qXEx
BVnUupFsipfEH2VQ7qZh7kqr9arlaFh5Cl3NmxHchm6mSz0tUBghg7auzCk3Ylf0pjU6KmhB2ICJ
ZOCkY9bTtIlK3KIcEYIt2OTWbJ6KXDZKbUEaIzw9CmX4kmFT91xIKiZDorES5qcWNaBOe+z4fdKP
K3ms7K/V1PCTyhbuYDAW1dWkZQp6kUokb5q0wximj3K2rWYMc03WCFDzsCX4/vGghM9mO8HOg2Lc
UEuICOS3AeZYumvLnBDYD5bVT4Uqi+ZGtMbihQJnd66SkYQ4iSblCeVeT3800zyLXU0MeI6ChS+Z
TCGqQ52Fyc+EmseXtG5KLIWq4v+wdx5LbiPp2r4iTAAJv6UByTJSlaSWqrVByMIkvE3g6v8HmvnP
iGANeTTr092LjuhoJdMg8zOvCX90VYVaNV/g+MYexJzusoqy6LZvS8xNqISizCT9JuuhdxrxJw8/
5XE7mrVjbF0V69GWHl7fb2ViRDO63SniMO1spWgmGRhmo+5ZoEUjl8OzLey0de9wBKnFxupiK96a
ckCjsbKoffGIa/OTp6YRDVM7zvOd7nW5Dka06tEZ9bQCPaC4dfWT03pjeuhQAsb1JqMxH5RzKcZg
0iKuJoe6k3mcfAkrmLIY16EZWU2GIE1TQGG2qhy/gWrUGqSoU3cIwlplCFYN0nopbYykt56nko9e
V/rfy1DvX/DKtLQdLpDtcCCrh5SBE2X3wVeTk6BHPUjn2FedwGh9QqggCLXUHdHhNaKKm0c302/8
HNWfEidPVIBxiPVZ+RZKoUy8fxe7Mor3eaUN47Ep+9k8RNlsdO+sJuaEaNpkO0+9IoA8sYzal4KW
owzGscWJwJdZ/V1Pxm7L8GGQ5k6+I9N8tupMcQnXfYrdQOnmnMy8O4oIlQE7ROqwmRO2lR4i22f7
8OxsHP4cOz8k5H8Pc1k8pqOAcpiHJ5ut91DB88rpCRfOvR9hqJ0Y48bI+zcygtrDZ5xXw1ur1r+1
jK3bCPiYqXEnm/5g9jG8uXDcxA4/YJDjzvTgCFL8AmqJALwPf7eC3pbQR2sb+wVLke9TW7xXBIbW
WAWDIb4Y0dPQ1Y+5nFBgno5mG5/aDtetyN9PRNEzRFEDWSyVTPu8jl+awdN2nV3XR7cZP/RFiINa
mqij6aBNXRTvyLe52mobAQnvsYhNsc3waNRR0nb7b3jW4iWBl/3oM1qmo3vXwMgeQ+/ON9NP9mTG
QZfp9OfTbCdCVEMh+o0S36dZZqjSTnfJXMk7qzW1OzzrPwBPzze21e6Q/SyPozyKMudLnZqTjCCB
x4V3xHEQg+HhXWv0p8Hx73yj4u5J8StQX+dBR51kdKcT//+nsIk+tanVbsLCep/J5G5w43tPmg9y
mNBM8mbM4PTpMNSK0FTnj62QwY8z9c3W0mKfD3Hrb0fbGNyNTdm9QFiyyPlQm26vWSIABconOt+n
WBZkhXE/Ghhu5QU8RNt62yP+s224cUBpnxZ6VrXxvPqFZGCXp/JH6fjQfLJjn4qjPnkfq3YBF8wx
ooK5Jz+C797qTvW2FcneSCiQzl7+yF2EvpvKk32s0nIfz7Qd4gJFKJzpkaJcApms+5aU4l1T51TD
+Ri3/awjgZEFdVl/GET6wnW6pWwdnzQ6QQO6MkRGJXdAgjayVQOFCAh93tdueV/X2ReRxZ8U2hj4
7xrGB1dg32CJHu10z4dlA4dN89RjS519l/ox1P5SPQ/QPRciptyXfY1utqYJ6x5U3zfPglVXuoPx
OBrGtOnUi1Uhp+enzg+G26WkVnHSILzdDbaP1G1IiJYbjynmKWYc1gePcGMnKu37DPUZQtB+zubw
TlRN9b61XEITMVOMWWQ+nqwUqavCfJfq0Pwyv0fyXjjoGuiD9XffDPPDLKOdrIE/ZHW/kcX0LKwx
yFOo0oUg+/LYw7SwnvKiOjTNmyYaohON1zfFjEiM1p2arPBZ+eTrnMSPM6KcMzgpU0VvNMc+dZPz
5HYpTlk8suCSd1AV3wsbjfF4ROLUifax5SKojwrMIo4XbWBJkBLWndhZZSg2ncyPXY8llyYfpybC
Th6hWCN/VwDaaF2kBrlRI91/wnx5a5MrSsPAxi2UR7/msPn1IZp26FXiUvg5ligbN+1fBBkvCYLe
fvytqEhZs+dkIo9tOM7l+34y75yQ7ce+hSBQ2ybQzUw0wc1oHp/66GOGBrprNEHYoFPof9fK7mFC
U6vvwvCRbt+93qWBloHK9aYQQaIfo2EigGkZ+zqWKK/GmArwxlTYNArU95r+iLvQPqVQuhuWoVDM
+xzisGeBzjIOIfblGzrou0g6fjCMEvNZ3mjfIdUMuZnF/E3WE+Jn0p53FKP6zdQQjOhz973AOrUE
ib1LZ3gNY2HBiM7fjHaLYU9T7GTGddImL/kIQpypoWgxSujIdv2F0Bq9xvKLEkvVytEnQH4ObOPP
bscGnaJZd7+bSKkaY1jHpAVd5+1jTRctnRFPL/Af65sJAelcfoaOjLZj6mReijkakvJwj3R040tn
HBFC6DXASilvQVv1CSqRY5tvhySx8CpzcutbY6f5F8PKkfml0RtWe8cN8RwJqzxX2xCqL6FWUSTN
DuabcbSdAQVUXzm8iB30pI1Vhe195eX4KEJ6M9FdqfsfrK0cTsIJ3WTn4JyOdHXlOc9plOc/M1xO
kf/VkSkAow/FXffqMdoozMU/6pkbDw+aIrx664RJ9+SCV43p+Q/W+0pEhgdA2LeyXayw1cP0RFXf
+bQQ21FN1uhBDjcZoHaBhM1GeUxsV7kdhH2Dp+F5HEXbIuvdTW+xbsbQBJgKNQjV5WrEq07pHrS+
iO7daKX8wBxVsexOrxyLZ9ETS2DpZ8K5K2WifRrnUntDYDLV93Jy5D5vJ/e7QSvMoWnUU3qFzTt/
/b8KZDf9IqQsgnH/uc7wDq76eZmBMuD/rzNosOH/AR3e5QEhmwcrT1nvX7bk/j8WyhywTkqHgBOX
ntG/Cg2e8Q8Q0ZQVMXTVIUdb1CD+XWgAE2fQGqLIQL0SrN8fVBVpFf3ell1Kmgt7gM75ApBZ+sXn
RerQLGMdH8iZa1e3IgjVeuJsoz5t+hdldVVGHSGtZBeUNajCJ50WpvMu9Lw0PZJ++dNTY6jKBJ8H
ZsXLd6Mp8+GY5pRnNxm+Bch6h43+LEu//Ajkx0M4NqdDTh4pE3tfxk7oPFuxHYYByGstRtykKLzG
IrzXStUGrUSWDOGNFLT9vq5F/44ChU6mIzT9CaG59puvdxq635qf8uopg9eOJJlUoUzwd6ZfihJ+
aPX2i9GbC/gnBYuw00f6agQpVBPtMeQ5lklCf3m0OkKJoi8QCnUSN26DNLHlO41ePir96VBlgS4G
wznp9KMzK3DaiaXKNL/mZez8JiKP/e0YvdLxeW1vAFEt4CU2Gtmp872ptWIQrJmbgkuP0oa+eNPQ
7J4r/z6XRpPsrg+3Qm0tZ2FB/oD5//UPUNnz8cIEjI9ldJSWU64HayOGCFIHPCZr/KqLnChg7pI6
vi+Lcsq+zX5rfBiqsX2ZxpYjMCWtuiWiew7g4Rdx1y7wOQA8/Itjrn5RG2lzGkUFsXeb6jARLK0U
O6ymNYHytznOSKuMMf47md8SB9WFQsM8d6NbP2PFabYgROq4IVL6p6kF9Whtruw4RT9rWUjhIEYQ
CEZ6Av70rSwk0vYy7kY9sEItxDOKjpq8V5Fj/tCNrN4ZSoOqKWUl5i9mNAC05Mh7SJ9Qk4lrLKwW
t0XkTTStOKVJFcr9EOUyfx7DeQq/2YNqkSbWKSHZt0zKuUB+g2MsM+Jzp1y54MEpWa57lnrqxVPS
2SjrJKiFf57Bs+R7JzaRqrx+qs67YMtAgM1ZOagPLsjhX4fuN3ScXZghZySkzha7qnMwwvAy49HK
FfYTBexchIrsnJzq+qjrT4dR+XCwUkELbFEaXfUuc29Eg82JKZ54iwZ1LOHom04Z4knhN8frY13M
EJkTCCx8NCiP6AgXnH82EZjWTMgMT9XQyVSFIAKKdMduKgbvDgVGW9x3PXBL/8btsICJ/l0hZmFh
LgKjwacCpRMLqvT5sLTmPTNvI4fwJ5qdrTJa+ZSHKcF74YftR2Nq2qCjIU6B/H/etv/FpbQM6zgg
OylMgwFfK/XNIh+nUlg2w+rzXNMDGtVj73lVv0lgT327PhoF9dUkLRcYK5V6huXVW00SVKUY5tlN
I9wWZX9smso9hL1pHrQw859aeGnIVJozxiJK3ThCsLEvBgd3QbXfAJ+xGG+sBg9DWYukNjk/baiq
ItpKn6Lsu7Yh5/mS0fhtfWgR/O6DZ8+IwsUykhg1GIOWwfCWFebV9NPazsEmupSNMz25Kh0KWkYm
1i160Wfiba00h7A7k6JLEcXv53J+HstWlYeQDc6fy7kgxXBGY6Kaj7BsPb2rOt1BECV0NOd5Dodk
/mkmdWWPR7115CLuMLo6/b9k0IYfIG7nCKOIcSA7TScvlY/WmAjrTUIBqH4G8OWobSSiEveWMTMj
917qKEQgv2KMHiZkI3xr7DFLK98rPOCaKYjmRMz9tjeKBAccEh9nOPlWlFt4Yqeun/0Vzxn17VhF
s6GIb2P07FNzVjO2fCLJdtFgF1gbyypySOfdPta8U5VlI4LLkW7Gbyi8FCm+xWVuHfkzIn8OYk2V
4bCVjJx+zYq4Cx/EUohD987wuTpa3dG88k3spl6anzi5Lj5VlbKVv+vmAaFfBLM0DVeg3hWhvc9q
kSvzCT8G0GU/C9MpxuZYV3mmJbvSxGJFwCq16tjd9mY4EcdH04C/VJTkmvfD13IfEbFmlFRZHbty
yQzK2K2+atiyiC0S4Oj5JSbosG7vG6PW/iC+cbsdzc44/eH7WVbcaWZIZELZJK0FyURROWjrR3OM
3KWhK0gVVpfiWm6NbV9uReoV2SdLzCRIjWOU453ondw/jtGYU7aIwHaf4mLQtDfkaBFvkIZYRvt+
EQEunohgqp9Avzz/XdRoIy4YfQW14IXiQBTzslODwuBJqkl/JDZMBJqAvm/eD2pqy8DsxUQ9XzqJ
fed1qAdjzQTuTP1FJVodI98NZVDBl+R3GTJDTr/KU4xEY7doPiR6jo1cCdSO5DnTot6Zv3qFBige
98ysx9Iw80pLHkajNYvuoa1FbDiHqqDtQj1ylPEM7yJCEWTWOpSD0ZSb70fHG8yDanOZncaKd0Vh
HdMlvRfdeZFmu/XeTX0r/eC6Zt5/pLY/T/22blI9PgGU0WKOrmfkKpDCzCoEuXQdrZxNZ1OBpkPU
W/pdOUSDk28GdPpmKuQqs0t8mOBru+amHzuHDNzS8hEZx4k2vKmGStsuNW8q/EqTunjynImVJQms
Z+uraCIDQz+njqu9FYJZ3OVRI6FWSJuwVB+xsv6sRIqdkk0lqn9TCRpiD/PkGdOjk/cUr6lyaWCW
pBhrcMKhPqiHqXSN+OCNrhE9GrYXJR/dLIlk/zikeeW1e4DhZTdtORyWOlWJ3oXe16yh1vYX6apE
cX8GuKUmHuOxg+zhqdCP/2oHK0mOjtVWY3+Xw5l3ToN0pRkFniq6Rrxtpkyj9qTnnVs+l5S1W22X
tSY3BWUew8r+nsheu0+9lnu4q82aoX/M3V7v7109x4pTa8wufNTCmHK0Gi3r29SB3rz1IJ5f1+RR
6ABw2ZLFAJAiWlzekt8ijbCwY6l5qFbWE20Vuhbtqc3LeqdcMLaVcocbD8TleAtBB8T/IpW/IJDP
x0sXwmk/TH4gwzE+Ashqj6WL5rxncknPMxbqf/IWLvMTS2C+qIlx4KDLnY+nhc4wdKPnY8aFYzOn
UQUqHmYaSGH74PWegYll6O00x7xFRlplBr+GBkmNkoDg8qQ3vXoJ+5K4IhMzaVoft/Gd5KpQ20mB
59D1uP6kO5gZZ9Bu8dFoGhs313zMg7ROkfR3ysL4I6PIJfLxLGCTPsBICCZgnc8XwohMLaFvE/6M
6ejepb0hTvZCcr2+3Ofbyyguf7YNPMCmvUrTfzVKqPWIX6ms+Sl5cKvNWGl6i4AWceWhsLwIX6pm
aedeH3Sd8IAXAouAmgVbvGRjqz12QkpGJTWhnzVf2YC9XVHIQyP0VAVk6iNozETiXYQ45EyWGk7d
yQthaL5c/xWXU0e710SbZzHRgG67+hXKdurQM+Ml8IlpiZqHSkUIgON86pnNY02WGOUbRFlQa70+
8Hm4t9iR6+j2+S43Fwo05prBjCz9JATEvaM5JOg5hjEw7oMneuNdwe0YH0o8czeUTIfF5AhB7OP1
4c+zhuWY60j28xd8EdAdjnl+sDQROT18KTeYQKIdM1PUd5EY4zdhQaB0Y6dfGYvyDqiypZoDXGS1
xpnoZjMlWQ2Isf0HxG5hagNxfKqcVO3/dFogj5fjxFle5CqXXPC3izHr9QFEfa1B+IhcbOUVMJCo
1GgO66h+3xDrWX73v9OSX1cFD6wDcBlwDRUvcT7YhKsLfihRdGjTxjuljaQrYGGRKKoeez+v0J1N
mWrmjSvhlVERLSAtAYJrCPKT81EjryX4NS0Nl5Gsey6FGE+OA6VHKF28RyAIrJo2QA65vrC/suSz
yS6sfsQ/aXRA90M34nxYDzyDiTo6IrHuLPVDng4jgT0A5mxDe8KhbxRpeIYbMw3ZfZZVebltJ90d
N77epNEtefuLI0WBBGIPv4kGJ6/S6khF/RBG1IPxTk4NbdxWPZjhj0NfI+o/1Un3p0v+66Ii4bWQ
WGanV89t2kDDEH1LE8prhiZIZF7T8DbGrTXJfOe5efu9dxLvXzJK/1HJ4fxu4nwh6kkCyq3EW0Ru
thrWGupSxXXYHkapEFk1xfhOL9oRU9y+1zZUcLAnvb7L53fyrxEXTRsKJSTbXIarE61LQzN7wr9D
NBp70eTR24LO/KEQXfWJQ/0irLR4l3eReogI556vD76+EdlGSl98ThTmuJzWwhWqsvSsdsLuMJUk
nTKDHiOTsv2QWXg1jAUwgVGrMOZNpbqxvyse0TJvJPx4YQmlKHphXHx+uMOo0KJ4UMNh6KP5kHi4
h/oq978184B+UWKhjzx2ckunOdlnQz8eHdBTBwlMbucmeBKKHsxTHwrsCq+vycU55xghfcNWIufB
VbM652Xl8Dh0zXTQaoUgg91XB62dvww50pXXR7pYfUayqHFgVeMDa1kXO+ykzuGLztMhS9DrVYXQ
wQy1aPantvZ3p8XtAyZrzkZzo+6WjdVrk3RgZ1OgZ3C6e+erX1pR0VizPx2oqhHj2QO4JzOLvvis
7ffrs1zrq6GEtZhv6GCb4XyiILvaaUuDgU0DzjiwAuDtM5wK9a7B2Z22+6nOnHZbCtpUwqujN8qf
jEPXpg5Ej0Z/X82TE8xZ/cnKRbWNSNQAvhk5OAsZ/0C07datc74jRNvwKQlB4b0sbmKUo8+Xpcvz
moG8dGcn8ALvMk1Z82dNy8Ag9lEo37qV277L6QGWAJ1oN//RgeCqR63GspFXWZ5TFHlWKyVHTw2Z
a8/BSNf+VGhV8WzXwxdpxMOBCkK2bePRvyu0pAuu79H5A/evgV2CXXDk8FQv9ABA9kkHkBTWu0bx
PdPkmO9it9HVNjfdCnif5QwfE5pGf10f9/y6XcZdEqqFweoDbaVbdb7ehpBl5DaTHvSJJw6U3gXK
VkocshhddL8ds9N/MR57zIdNckXV73y8ajIVxR4K6naIf7kLjfRRS+nlNHP6NTaUfuN6fW16i+8A
1AIaYIRJ58NpZgUczat1MLSl/7bAucXeAkKz6dmXFWU3J7RuxAyvjki5FjFZZC24x85HLDvTTwyi
92C0dICcfi0OE2XDvRkO6SZXVnlDCWA5kf8OUf65geybscCIucbXZeLMQlBSVYIFtYCxRTFy5bAl
1W5wJu+/GAqUC0okvFU4YK4+jkXJo7dEOAdQv2iKT5MGJ6xU3l6GKtT+6BH457y4HbGNWIT8dLEa
rDPGaLK8xAjSUdkPrR17D07dYFxAte7d9TN5uYQLAY9Pj7iWh9Bdncl8dJx5TG09EPCb937sy40O
4/Mv2da3JDgvP3MAkYuECxRZUrB1rNH5gEyhV+mBRBN3b1s9RttRiqIdPkkBDDcQTiPWQH8+PzLq
ZefYIpQCz49k78SjPnidjkN34voAlK3yg7JGMzsRF+W3Hrb1Dc5hhJgMaWZpCnEhrT454fdyiIdE
BImr9fVbo3TraZMUnQeRVjWtWe+yWIQ4C1iIkH9Io0phKnp9wq+sMvc4FU3mu8jXrSaMXjZaoAOe
SWLWWpp0AEmKCjXsmkIAJldAuK05zf4oMVoOLMoKv1puJm8Xsrjnq+zOWS7skUFrx0WEm/D9FPHa
4SHvAgsyJ3uX91Pzx5/kQhQVcNKXVxPewvmgLG6PfyVmV0nqvAx6NgbGBHbVzr32n8SR/xiXv7am
S6DE8aVfgnbN+Uham6ge1DC2WibBuCiy/kTeRIyYyfkwaAt+CneAG83FV75MFE48RDc8ZIbJ3s8H
TUARpPbcmrxOU7zrHBDbfT3LY7uAMa+fmct7my3TaSjAAOG9WJ+ZxKSQqzkTJtV5LrZxoplvRjcZ
H0Klxe8yAbbv+nivTI0TSty3cN9Q7FqtZ+6UgzamjCdK4LHG3KknK86/y1p1x+sjLYt0/kIQ6xPZ
wTSG/gZ9ZbWIdTVK2U9zgI5b96L3BeA9PSvSGy/75TBUHqja0UlDjxmy8fkwPu5uQM7Q5W/12Jro
mlBi2opSmJ+uT+fyfqGuAq6GIIkiEm/D+TgeAHgNfKsR6Bna91hg+MFMGfi7HgPXHkI0zqhvDUEK
ePfGk3R5RBbADjrlgqYzRaRVojh7WodM1Qw3zRq1oKjNnx69gQdtEH+jOO3srs/ztdGoTNKgxI3M
Q1PhfJ4FeYMR0RGCBVzUZFxuH+3htjRbM8vcuzqZ3PYPR1yq6xYilBR1qNAREJ6PGOIZXebR3C2i
q/gS+caPXrh3yoE1SBt6vLGa6w+A0XjWKYwBfQEctRbvKYx88EvdR4NSG/RTTUx40PIyzDY5OMLi
D6OyX4MR6SKqimI9B/R8ajapahl3DFb1Ij4IuDw7mfc1jL4Ia9mqdG58c+c1haWyzOS4lxdYGFXm
tVKIB+oDmR2r2yujs09FVE3PvZ+F9m7qcchmvPYxnJvwJFrHfuHf6j+8XZbxIblhBE3hSr84qq0k
dBpTDf+YKFNb6qlpMNHfxRSwmW+cmot9BIIBc33BfoDHAJZxvrTKH0LwD2a1H1tn+ntIsyp+quq+
Te8c5HGern8Urw2G5xwPHhUwvsTVx2+CWzONxCJMqor0PvQkFNiSDmnnt9Wfz4ty41KKsDmc3noL
FcJCVg3FfD8bcd0Ax40GAPNhucg8j3Xx+Y8nthhNEzEBpkEvdXW3yN4JgYPx7UW01AOyJO+jrP10
18Wg+K8PtX7JKarwGgCe4VyQbK8hgWh4ohkTugBQw667c1oHoKyw9osIKKJJZrqtqvmWl9IvN5zf
HyEGpXBJ3EuFjeOyvlsSz6RBnZXt3q384kmzOSawPZruOI/0dxGIMu5d0YcBODg93FKqm/aJspJ6
E89a/gy0mmZfVsJH/OO1QK9mET/w8CLgYlgfXtmha0AvH6/fIijU7Gfb2kKDPqJLdXTyJgkazFBu
GRZfbAF/HHqOhMfmkrb9Ukf8rWLfpVZkghQZMZa0JxB/QAutBiYVmK35pHcNRQeju/E+X3w6y5gL
2JCdIBPQ17d7pDQVy3LcW1MmfyZm7wct8cKprPT2xmG2WLWzzV6GgkXvs+uUdNYRh5kijWNPybgf
LVuDRqKNf+W9P727vnevjUJaz/eJIBL3zzLh3xYxmeca+y1EKltLs/D6bqqtrofjja/ltWUjYSN6
WrLDC/GP2Jw6IXp33LtmPdwpIesAioyWITJW30rUXjsWvwxf+CrBJC2A4d9nZNpdb9ZVpPaiFubO
t+d6U4PTeY7RYNkYcoQQ0PfFn95zy829AOmW6S3OwueDJoh4GUbaMyg86p2OgOIbbp5pb4i8Dq7v
2Cvzo3/DLcCxp627Dmkw0umK3qOKO4rJ/I6oMh58KWJyoPOT7kNp6eoQkpF+vT7qKzv4CwHpEGsQ
NF40HWPk8c0GWn9iDz/NvjRQvCw86mrWdKPa9PpIACJhlFINEatPzMoLKtq2ySeW6NFxdjQuE7+F
2EPr/MbFtY6CuUQXJvr/DLUKaNww1kKUIca958kKLQeJ8fgAFWLrSLMDCRbGT9oQIYfSlOON2GaF
myO4WcZeHGeZI0Jo6zi4Sb3Erfp53HeI0y8Eo/HkR1H8lLlKgSrO5VBuiqRFeNtxYDI42BY/6UOo
3urof93zRqSnyQ+rnURCjyZwRfObLBZr+uv7/sr9sPjTLOI20Hp5xM8Pdkje6FsUGPdwLn4aRTZB
BnO9G9fDOkpf1oKXFNQGWE1y8VX0M+OhTcWGLW8HV95VXLyB14TmgzfE5t5Qk3GjynARWC7jITzj
/coLEKE7nxRoKsyF4eXu2xo2XtvRzDZ7Kwko+hu7xWMZOp/CUHQE8Z9V6pb+32tfsEmiTJrMOSAs
OB++x+usDxMwbLWjskejNgb90DoQ4twSNSZs57L+bWd3tnXDc/vVZSanBDWxdMrWYI3ZyEY16Bw5
ROL6Hcmsd99C/9k5eQYxSHq3+gCvnHFEawWnjs8YUZi1ovTQAmacHWPYV3ACcQ5qnfQHRU77A3QI
1W2GrLECDKGd70M6DruqSSIESnSr/lFOhsT6MK4wlh3CrNsPukrKDdDochd5yvty/ZBfXjkcBvJD
ZJzYjwsxwLYccsrQA9ypgXy0mmVl7O0G64gthipmeCP8vtyGJYSgbUgNCO3bRdDs9weKj810KpBt
e1PCbgWxMv8NQYNbJuxiZqsZNy7U18azaE/ijsAnTCh+Pp5RZTPmgOgCDJEc4JIhKZv9VSJlXmza
PvXBYrFP5Y1BX1lS9DrI76k9m2AdVq9wZ9FN7/W038NTloeZztonPQJnHYooTbfXt+/yjkLqi4IC
iSLT5KydTxDw3ORhRTTt47hvf4gBa+QMMfNP10dZ4buWG/t8mNU6ttbYjE4yT3topvaudbv4xWj0
tCarEeJnbbau9miYJcI4k4j0H9GcqWfdSor3ddKGt4RTL9aXNrdJmsMKUwSnEHo+Z/h3INgIEQL0
e+JdDtbpWMZobU/kl/vrE784PxTz0eciPaUYjWbx6rqK0NhG17qxgzIZ+ieQZNY+ygF76VON6M4k
e3XjbXxlwEVpj4br4tBA9ft8bvEo+y5GmDrwWrt40Nnyj6YHn8fzY/sx7l1N3XjkLt4DgrdFp50g
mwYGK3s+IPla1hVTKgJ0Zcu3Iomcd7opzZ+RBQNlk4MGpRSn0zS5i3pfz49tot3KoS5CkWV0pPe5
L/2lbbs6XMR5vpnJQQRREdd/F7Qu36CM2r/obVdOW6lS2OM97NYmFfWNg315lFhLWKG/WHZ8PquA
y43H3gqdSQQ0UhY+E2Zqe+RG+1OUI2B84zBdvH3MEzcgfDGodtAEW53bykSQ1JorEcC4Lnb4PSFT
qOc/czRqEH/qMYEejT//VugTcNeiPMRXDETzfHttFEBHXiGUJKpJg+upteOuzlrXfimjUPduvLKv
HCbAn9hU/OqXXpTblelrtjV2ZkDOmuwsMan7ufaqXWmY1XuzGptAj2T2OEBaQ/VAlD+uf60XlyEH
BQQq9Cs6GQRsq48nSudw7qvMCGZH5vi3uOFp9jGpuT7KCtTFMhI+cFjZRrpDwNhWlwJK0laOICba
NkoPP9WqGE9tYoUvbZ7hetr1IcmdjNss3mezraptOYnhM7Vm17rxS16Zrw0HdGGeGEs5a/VDbJAI
bUVHLFAysj/WYMxOQ9bWNxo3l1fSAi/idoCwQpywfrOdRnldQVIWZE3y0xJQija6z86CE88fQg88
/PX1fWVWvJzkipQfiVTXn4kpnWggMcHDWx+/xWjq7WzNu9WtWY7CWYWBjSMcQNGUy484dHXttRov
xty1VmBNdoQXBH73ZF/t0RedPFyfz8X6UVyAjctcADYurlznn2BXNGR1cBSDZAShjW4WgCAHuYQn
oy2fw1QOu+vjXUyN8TiUODeYPCO0hlbjuSLp3LkzOJ5x+JcOGm4H2L9od1bTILx1fbCLO43BMBLy
UERcWG7rBpvm5lbZpqkRTKKY3sPyb//KsxkwsjnHdyRmtN/Leb4R9Lwy6FIxRumR2A4f2dVFmvda
A3+BGQLprB6qwdfvndK1D1yvzh7j3wlhFuiw12d6+dmj3a0j1EmSBibXXfcbkGb33blgqoZsoidD
4M+HaV+zw8QT6RekDfZljhrAYFhl0OuljRuld+upfGVvl09i6cJToAdQer63ejFGmuYg7aflsb3H
HnAA2TAjIRNDDb0+34vPkOnSpSVXQ0GYnsfqGFW9JsIGhkogQl8+jmqK7ucU4tb1UV7ZSkJkPguK
ii79v9X7pCm/8JyWK7suYyuIkzDFJKqJA01PrPsIeYd7aBu32vuvreKvHhWQYJAo6yTU6d05cT12
UrHTCKAX2R2oFMQ8Jrg71+f3yscP0OWXFDPXNI/j+YZ5YY7rAS0HYtVU39WaqW2xrml3SVUnD1ok
bjW8X1tPXgMiXQCw1ONWu2aG8EoWYBw6GlK8FV1J46Ewwj1gWH9rhuik9Y5Mg+uTfHU9aWxSs+W7
4PI+n2QukDapgcQHo4cgc93JZhMLzd/rcNZuDPXKelIqEdynqF8DsxPnQwFTVmJoYhHYmYY4TZUR
0mzA5Ph/Q7C0dpHtNjeev1dWlBEX9i5/LyCp8xFzRL7GOiRqG6NI7aImnQE0C/cAbbB5EFP8ecJi
4kYW8MqCciwZi14qb9T6M4/denZ6dpkrPIu2zmClAVJy8cZJ81vmJBfBN14AhP0mORNSEkhrnU+v
0pUlpB/qgQl7M5BmVe4KFZU7s8qahbE3B603V3vEtf64P7aMDDCcGgnZJXX+85GtxpuKpM+BMiVh
vgNC2G1aC11oPDnm/+LUUHNYQjciC4BM50P5vdc5pgSglaKXE3g11sVpP+RvRYz+k9C6WxXO1/YP
2VB7qYYv7PLVByHBY0f9xAUTLQfHmQBMYLmXH8E1fP/jT88iTOJu4U1Ywt7zmaX0EFzEsphUPBXi
+zjlvfNsIJlpLJn4/HJ9tMuvj1SY54cHaMForB/eeW6EKX0u6oq8OdAsHOwTUsYDShdIzWR0H6+P
d7mOi9QE5VEMighp9NU6dkAHkHJARbKPdftoZYAZYjHXnx0vjN9dH+qV530ZC1A7ZxHg2doirUfD
gfy/R7dDuZXdbZ3RzTJULBO3qQ8ILaRRYHfwVd84jZAy3yr0z4cPCAc56khdLYxO13/Q5b2DcTqp
Kej6peu2dg2q6OXWpSYpB0dhaNcbHkQZfVWONec7e0IGYk8VHcSmOyTSuDH2K/tMSkxLc8GqgGJe
/vtvnTFUsitDhYONzwy8BV4QT9wVsfACaL/11gVnfCOiu7yFfl2wtDSJ6WwQd+cDZsk8EoEUfoAU
pAz6aUheQm8oTpQF9X1aa+1jbv4/zs5rR1Jl69ZPhIQ3t6StzOrybW9QuwUEBIEP4OnPR/83XVmt
Su2zpW3Ue6lJgjAzxhwmSWKdjOrK9v62scwSJeAAoi3MadzYL941C3pHVsMEeTOrsdrwUr792MD4
I1a1/r6MznTGSimKc6/yb80JhnEz1uqglkm/uEEz7SSRmlcm49vxB90CtFwvXdFqNv56OEak3k7u
K6oiV2Vnz+6GXTG31TlTarmrvfDx/an2r8fBkYPkvzL9ue29fhysPU45mLl7gwbAc2NjNrARIWEO
sRWMy64p3ag8vP/Ityt7zSLlVgmdlFL6EnjhY4a1hTpz7xQZ+Sayw1cTMaGv8GKM0msUE2s9pF9d
9+B7UDjjvozDMTS9i7NmIQcbTSIHKk5N7dYNa3wDu8F+mvqlIm517LfeUqBQl6X8web5BYOMYCMn
Oqme8tWVd39bWZMvBxuRXRtiIlzI18MtCwiXg9XadFpkfyj7aC42iL0ydWVRvf2sa44dTFoGeMXX
Ls4Gs7PHscwAt/Jqzl6kGeRnv7TkWcIcjL0y/PH+J/3Ha0FGgAO9Yt7O/7ll/LVpdIVfpZkLlbSY
GGNsG7y7MFPmw/tP+cfE4W04EdbLNALCi7lah31aL5UJoFUK96WfslLGUaE1YbLNYMfvP+ztHkzH
aMWSTJpmq9X26y81N8XM/TcBHuyy7HtmRN53ZEfpcgMabHQ7jonJOOQtZhVXPt0/3nJNlGVTYvvl
prvO57/GsreCfi3W1hvRMpw9PDIwheyGBnWgYX58/yX/MU14Fv04qrG10L2YjqEFQjC5wFkEDstT
xma5FQ7+B0g+yG0JiuwK5fifz1ubv3xGFv/lod6F/hQOgc9BWyzJsRRheQqoVW7CpnC3NsDP7v/j
/bi2UwCurOpLQSAVbeu3/ezuSXDyd5ENZVYVSbAp1nvYnPj9tRPlzWbDec3ipm5Bp7IKgl5/PKeY
MydsQnfftEvQ7uuqD56NfGogYyTElZhhF2CVGbRuGht1N2TboOyiAw7nemdWGG/DJL625byZT/wk
6OxsuMwqB2rN65+0wDVtPejV+4rbHx10e95VE/SMMpivJVu++bw8aqW7+QheAUkvz65M4PpLP9Td
03Ot79J6mA7ZMmW7XiBYGBE7X5lOb7YdngezbMUoSVOBxP761bw8SdZUbnff2xhxYmBOhzteZswM
r2wGb8aQXYArEiQ0aH0ghheHMha7FIZjYR9YmmLfTy55C1Fr79jJP78/Y9+8Emwy9h0+FH1Sso8v
tp0pNDo/heB9cBCxPDNpvBOShOyKfvPtU/ir6YavGwyBQZcFJt4mNkzuzjtYynDkLi+EbadxMpX4
c/7PQ8e2yCUcPS4Jg8Flh2dxSrefVB8eEqRMP2kvYSZfzThhEQjwPzN1A3SpK2OWJ6Ghulx9Ja6r
nnKa8JAXLt0js+23OCE5t4nTn0vTSP6n2MS1p8IVFg4Z/IjVyexyVozFgNdsW4cH158JtnSW5Zw0
rnF8f0b8AYn/LmDQj68ihlViB1iG+Of1LB/9AOKv6nGMNrTlx46FnW57g6x58LeRwFp0jMfBC/QH
VghDaqPiSA60STPnhBLBJ8shKuyIM6QLyli3VdlvysLxnDidurndW/DuvzWDJ39nddo+63oJ71H8
Og9eQpIA9XA5f4QwO5yTwref9TT0ZpwS325tUPnbeaxF6v0UU1/jzo5i+MMUmtP3TNtYPjYAw+de
AOVtA3su6Cm2drScgLDY/wq37u24CuYEk2bUio+pxrp6E9noNe9MNfbjbVIHzrRTZeH/ipwOUTFR
C9lL0pb6u7SXDJJEADZym3Yu3kZsPk1/TLw+vVPdqPHelYEx7n2vyXG+tSyp0EemEtPnwhTBztd4
sj6Ebd390oOS1YEGb0iA2GrYP3rTon85KfLJbTqxGiEjOrkeNnPrFdLFpprs4W3piknWp6HSWAgI
n1401lWD9rOD5Ql8yOI+TNuk2tpRMch7sprxYE/b1Et+O+40iB2FB3aWuZk78qavpyUk/082mBPj
BN82DKE7AB5QjubNXjo6kphvh/QujD2JkWK6UQQFTL9l3XgN6JsTjWxHwzx/HpPAKRa87KM2OnTG
iE7syoxkwr2akMAbTH34LQSa0Xu6qBroaixWnY0pnupCHUTt9lssdK0yzlJ32Q+0JuJULTkS2Ert
2p4kifeff3nMUNBTAK62CkgqqOrX3fqvCmlcSC1EaSx2iT+pUx9035NxICQjNJp9YKv+5f3H/SHy
/v2+3P3ZuTjUVt07XcaL9/XsJCsXHMROqSPrZK8jW7b7ZWptbEor+oTbJZMkYrt2bXs3QdeE/Q53
Lvs8LeYQHfC/t71D4Ip8IZioMRPcSlszjCUB2sTKdwSbfFMd8Qwx7LbJ/KAGs0iesblBKuVgOdrc
Ye1rnmitOqRzogrDxou18Cgpw8fPfRpYamc32u63flCAWnhOMQVx2/k9FmBSW8m9HJXqthh2VkWs
g5RKiC5G1X7tYCIFmDMYGS1ZhHcvtY1o/76AvH5r4eys4vXQ/WGO+eju2kaI6i7C2cE5aCyaraMt
7OI/yxWFR6ZRwxUrZtcQ0YMO7PqpE2P6lS8l/Y2FSx+25F0+fgg8Y9lp3fT5M07OhXnmt075j8Kj
ffMpFUa63PbL3DnYWuNxjqkCwcbhpiqQGuMgANt8srpOP+QTVrCH2YgIooiKyflAYuec/3KWqDpw
n4V1UtCEidydRz/MiMVANzrb+B7Cydi3RNvO2yJvpf2l6dNmqo86zzKiS7CxzXENFakFUwsPsz7O
tb94BLz4ytiObdSkDw5hO9MztoLWr56yzjqDmVkpJjh1RG80tEu5SzAWx1u/xZLsy/szkavbxdJb
vVq4ZAELYM0L0H8x9bss1zZbnjpho2SRt9GA5RBM0a8LPjOUSvsYj/Oo3eOx4b+URJ78F6VsCw91
lXC0FwqWcNy1NqyyHnhnOBIEnv8wwyq7SxUHOR7+LnZ6jmXX7i5nQaROjMUQCl0sCGc7lnlmV/fM
cWyxK2li+1rPJEnwvUylHkYj1fUj1GpD7r1QJmpnmtrLN1VTOa2J8Ri2ardjG1hF3M8mxicbk5SV
aa9QlBYfDCnyfFdhxT/i6YpzXvjZnTt3+eobS+h9sdtS/Qi7zMF7D3Ot7ibMU/y9B7y2sKJjP7DL
u2jGGPF3PidRzUbkd2K+I1dIWad5KIYdmYW22EdZGbV45UcOiS0BnMDuG629YDOXdYK/W1ZH/Uks
mVdL9jMPi/Y5aZp8my8jCSNWJlJSMIAB71ybMBq8Eolq/+r7cvTjyoUbdJMPgZr3ImV1f0jKFON9
xgZgKckdcUq61sCrPpVeNz/idhYNsW1OS7D3chQihQcS89hqXZEskk0FyQPuYN7MFdZlZ4MS/9Hw
5OpVH7aT7jgq7XY2NlmLff7Hwg7sL0srkwHX1JbVh52M0WDdLkvyTbamkxvzNinxgd8GKvSMDY0N
XNY3nc1Zh/m/cgl+CZ1ZLnA2xnrUsZ+p3Lw3K2yefgYEaxJeMztK7vqsHQgDgucpykcKF+/T1FRd
8QLwvGwNgonCkyfC9GdbltZTPZC5e8Pwm/O2weLyS8/6SY/YO/GRBazrxtgm3mIfHFOIINa+QmWP
pZTzJemc3MNTd8i3HJ0OsUsY/c3fqxxx2X2Hy8r8vY46h89k2VN5NxVZmZNKlEwv6RAGYkOkrt5C
JaYv249ldUwVLlFbMorwkSJkJvNQamOQZcclDrrlx8qYk2+uUffOfd5bCx9caDPDybmWR08bs/0S
4PmV33a4rIEb1aPKXxKnk8I+6BKF3U3UMvsH8od6p2224D+F3C2uruYXzC693y7/J+QQd4HtGjvY
oZYzWQ5F3xGvxTF3TBsrS3wSgNrO3QhBdvD3YKF981kniUvqQeJj83DOQkO4p2zJwmBfWQRztEbQ
6eNco/H9kEVN4JyXxJDWtuxFPdKVxncUGUw4RTtbDXb5i/7ZGJ35uzyK1cQZ6p0ZNMFhwNIfd8U0
zyYHwqSRL4Q14bQRO0XX1d/IX3fKXdf59k8zoRHwc6zrvNtmcunTR2Nw2k+u1aBGqfzJmQ+ztl21
ieosPw/DVMwfWpRSEwAUp8uu7C3jBkzDoPgbR2roeGiiaBDxjOnp3lwlDBMAvMy+oNsoFTExcvjY
VNh6/0cN5pCzg9KwPmHzpq14Eqb1i4RRcc1B4LLEgCO99vtpf0PzAa68uMcLd7BHo+lM0jGmsjwQ
WDsTLxTQmpti4XWEd/VDaxjP1/b3y+2dx4KNUNLgie76l42IdIZjQP6DdyooF6vHkDShaN4AjLQ/
HaJc/TuvHZcElx84BzsCKeR0qDPJbuZOhrc8RBPOZ3FY6OU/b54Xb9OpaiSrKyGBpzssRtL9INWH
jJy419oMUNZbpFtEQWNv5TgMY3EFXP7TTX9VOdFQWTvgEM7Xm/MlE9rlRlZM9NdPodWlqDUdNZQ3
WLYRPYlDe0HZrLDPLysVfnQrcoB2jQzq4CF0Z4ebwET349ao0txcrzaW28SKBnTyxCVLoOYihc7B
1pC4EALN2OQ/d0UvTq6qLe+5cgv3c+j1FgnhOaaiN8Q7yWuUtz88iNevt2qhwOlX0cZb+UvUw1JN
Umc8keUz1fuyMs0Pg89Nuu7b6l7MZFvsencQZBGlU5JB8u6+tjNRxdsZp9qTEc5fXXo7v6HDlVBK
ibH46A7jrzDR9jVR6ZvCAVQGBqKN6JlTG2Dzdc3s0nBtg27WJ+3Pc63jqe5IyktFTS86nphQHWF/
wrwLiOlT+5UD97+6t9CixK99bWzDogERWJfcX1W7O2S0QRPfPPVgnh9pYvW7BgY67qmCI4dsPmrX
95eTta7S19/HhPWPd0Ww9pvfYA+8al+T6OWf4HmQ40NrS6ltOHK5OAe1I8I7WNkY5Y5pHp4MGyhk
jltippeNNQQF0TJkLEbBYzF2C+FkXVmOL0L4BJWklYdr3aSH3CZbjMPH53/VpP/Ro7ryDuvd4tUr
AG6t9/7/g7zfWAsMJVF6njOFp5Q4spuagugeHD66bZsp+D202iBIsaiuASlvnwoICyZMRDEgbXi5
biNnaBJ7AP6ty0B4h1a0kT4qHYzhQ1rOZfZSRE4f3oYWfs/Xatx1Jr5+Y77Yqs3HWYin2xfzpCoc
A2yolqRREgsZ6hC74R5hUvqY0xZ9MJpG17FoHFKqLCzw7XtSczpv76Zzgv9ZixPukY+X381CjKTE
zk3rlYdJ2uWXKbURgDiiRnXA/ab6r+MdHSxTkzq6omJ8M/P+sJnpWyIv/MOyfj3Z067LBtusjFPg
DzhG5ul37fXzb84S74GzMN3NVjbcY1np/Z49Ypnen/h/jIJejyEOKpByuC1wnuB9+Prx9khENrba
xXlcnMbaZlGqb8u+8UFrKD3kdsoLLK8nJ3Ob5wC4tOHk97oH/NQ9cnPqQgZfndRT6c4OKHCTzbjI
RP4gbiz/MAckBO6LhSvnRk0q6KY4g5tm7AiYCdo5drHy7h80nPVb/B7dKZ5c8g9QstToI+Mqq91f
rkemYAytDN+atLf8foeTepae6VhF9nmYbR3Gc1fUxte656osblxH++EGyCoys9iziG1HJJN05uH9
YXvDAwA2XOm9DkgvPF/+6/WwVXqJAMZMcdZ+Oi1kx839yeoWfQeCrg7gAOIc0RuPTSv9VU+hdUJQ
1H9//0dczhwOSWwn4D0AZUJyuoTrozXlM/GH8Vy1dIJuyoRaZM3TtEgxGUewTccRvrl1rVY7e8NT
Zn52c2WW+//5Z9ARX7V6bAQhNITXQzEti7bCMuvPRTC3zk77wbQZcK2fSC3NpEWsUN7vvLQwPoyT
LON5LNWVSfwHVvl7EjMSkDxNYBdoiHAeL75GG2VAcnnWnEm8SMPDasGwxN0YYh269AO5H3kyjc0t
V6z2h9v0oY3dv6vuin4a2iXGHBunizLFe4LAJKPbD20+ttvWavyij3vTnvtjOJqD2AuI07eKkL/p
e8I3jk6jVuG5chOMhoygrE9dlLb48IdtU/t7j7SPQ0LgQLV7f8Qvewy8Ll349UU5XFerpdcjri2b
KC+DIDkj9H9OZmgQzJUVn7Omr90rLcY3PfH1WeAHEAz4vvT9Lp4lBLmi5Nqo86iNnxOiM5eQUkns
zkhW2KEewEbjvHUCtW+rXn7USZZtCcsdvoLIjTdw4q6uvcuCm43epLvC1P9jY3BpsjEDaOp2Fu2Z
+Dty4Pp+JGytKpp+Y3pAmBu7ywkffH/E/zANXs+w1WSKqoT5zeZxWW6znfjm1PTDGf+6kFuRV9bO
kZTTbiRIscdE0yV0dszPnWmkxvOMYLC+b4i22BIU2ZdflgyA6ksE0HGfZ5GR7qqobM+CStYmZs6G
RXsb+EuZHATAPaF3fkqkWFUUwv86kmvCceVUufbuELcU+hGZF+ctV9r+i+Gq3BD7BjchtRlHdmkw
G3cK75APNemVefcGU2LooVjh6AxVaWVwXkyGWieGW6WjOju+09/NmWemUE66ujxaNCdDPL/W8NfW
6xri6Ia+/omuYwr3lhB63oQd8/OELMLc5nA9CJoTfvaprFM1H6fFMogxm23nZiRV+iore+26XXw+
5CbcMFaFC105+/WK6St6/5lW7TkImLz3neJQ/5BnAMOWhc3uuSks785cWi85GHbpZffG6BZk/zl+
gT06AT3B5/cn1D/WFXQWgGIYPDSd38j/7JZoygIiBLumU58nf4Q9OZAnYVnqfmjC7EHrKHmgvLdv
Ws9rRGziYEZke+ROn9MWuuSVGf6PVYWPQrjSTTjW3rB7pkwmWg+lc+7AkIF6Fl/HgVUtB7eh1b+Y
dKCvPPHNGUpbbGXM0iZlY1mNGl9/FDWMpZUYZn929Ji2G10H1bRxepmbWz6mJCi3dbXdPVmCf2gX
KhDWrQFcBN2mKB3vyhd5OwC8Pj8CBwb0QW9+jQ7cJDVrvz17XeDnN+VC/2trpu7o/whSnddb4odd
4+b9abAumL/mJRUCXCP4wuuKwlfxUniFUnxis/TpDhBVMm6seVhejDXth4oib5srI/6Pp9GFCeie
c8WmZllr+b/uVUgiK7aGYJUEWEu1pnyay2bGSu/kkKf23/uvdtE45tUstAFwy2nnsuj+LIC/HlbM
/ujVxeLuln5pgQ1pi9CRNJwrl4C378TUgf/CHQTN+hv/nDryJoIcAfBzqRb9YbQ6P/usB/rZR4wd
k+QK7nJ5kV/bO1w60MWvt3jUl+vt+a/Xms0xGxJP+ITeuJ5F7CoBZgW3wyEJueex8+mDNtZUU2lR
g7Wbyp6HcRsNSfnDWNkuO5o8WUHYPDNr3El36ZZmi6HZQv+UnE6fuGjREF8ajoSUWdfK1ot9kF9P
Lx9PGHpiyKrpfF/8+hH4OnAX/7EjwPOBjlQkwBFdbOnBST4QRy6/EVhATFIiMKapK1USp1zrL7Vr
i+5K1bbOtr/m/vpb+AmU8ogr1rb4Rd04zKZXqcrNnqo06Kw4dVN/Q0Cw9U23WfCcTVMA4BiVV4gg
F8ucp65qDv7FilszCy+OsEr01Ah6HB9DXSW/kiGTL4kRLssPo2o6tSWCU89XzBQuddH/90zi9yAp
sxDgarwe9UpCrAGdNx9nvk10U0+wsM+1q6pQxlVS2phHOLLwD0mXSryLiB0t668GJ/2ynSOdtjuA
eZwtruwGF9eH9VdBHVuN9KD6QEy4KJrrxU3Ij+uQYBfLrg/K2d8wOW60LVwPqxS3OiWTy04EAF45
xwwOVHutuFw/8V9TgN0Pe1LOZVRvUDC4Rr0emILcnb6YE+uxaqw0x9yfvIZDWxuL8cUhqOZh6Std
7fJ2bEcskecu+5jABZGnCjGCWZwcjIasGFq5JzE9YDu61r7+059+/QPZKEB2aR7DE+GHvv6BrWqT
oDB7H8ZBYy14jQ0Ix1Iaslk9EwdlSuPWbWeMzIHZo6yKrWEJrI1ocWB/NEMdjfsWHgA9J3hULkdc
5ZTVs105aXdO9FTdLJgU6/9aCCFuHjcGyD/cPS07EpNTncTtgAc/cF+VYGW6sdy2f5aTzHq6+HOd
h9uyro2w39qpYR0tOXt6P1lzJO+TqKqLvRGlooiHOhznx7BpfcAQo8eEqh2phXaiTD3jpJLcazfD
sOgXvMFzBwt2onRxppSz6O9o0NvuY13YKf3n0hDaf6i6CY/Ram7AvkjGq4ejPeV46hFcYDzxq8ov
YE609TUftNx4pc6pkM1ilqehme7g6bvyIVGV312Dvy5XGZNpVadzDQ6gKfpgra+/VW0oeHFubz3q
Ro+3pNdJ8IZ5rjaVqC25qVxR2kQVF7nep+zhW3vSWMam2dpRQ6p6hQqwzozXMwdVHE0XKrvV7fBS
0tUr7aaDcpunfknudTdlxwjkmXS0DqCjSor/QrdKjtaYqCu7zT8fDC4JJsYSZz95PQyGdmsbm572
aYrc7EirTMZBBamOP5YPIpyNL4jz+cMW9fPx/SP/sqLjE0CN55VXOWAQ0nx+/eysLpkL05w91TrI
om3XjCICP4Yhu0FbU2x8Yoqdl3y0gs1i1vmTRov+uYyEvLKxvB0DyIX8GBsyI2yrS7a+QaO0FcoY
noaAmU5qlh1bpZxv5Ti3B9Nt8u/kgGabsveNT+8PwcWhxgiAgvzhr4Gdw2++2NFKIjpbKZXxGFqk
lJEjMmbzbS5a4W6hDc7IQPvRItlLRVc30z9v9XrK8a4ELaDDdOA+rxHBf5cmZg4njzCh8kmvjRrA
aqcp19vLTIgosMzKeFRknMp4iSbcKbLIrZbnafK4bvVz5JDRnhuT0Lcaq1H/yGWIOGmb7W76j9zp
bBa/Z2SKmtzBBLdxTThTduhTO1KbKdJJeTvVQ9bEIcnoJMbX00RU59JaNKmLqj0rnSpJ2BercNeP
tGlkKOx5I01zQutIgx82Wm6l9dYO8FbFtTJziz1orRr3QCqGwMCpKYbuhcJMPfjOvHxL2AGTR081
jX8gSburdrCtlwgxhCm6QxfkbrNZep+8g8wfzODn0iNg2BAnWCcnvG5KNoceu5ID0KbwH5IwlbeV
oPF6mGXkrVEFhj0wVAxYf2r7pgu2NWDpsA1G3Ko2srN9mAG0rZpnSOyie6iSsJdnXMQFfrTwi+mm
Km9MrIo4e5nTDcYfutgH6OSf0IcEKg6ypP1cQGrgEtqJZfrq+dL7tt7nQyhnQ/cA5abyD0M+SkGb
syXCmOgm3BFglupjKCtDf9Lu3B6LfBLwqHynNW61psSLw1rP2c4XtH05pqoRGgcBG50rfrWaripW
RsqGAJPOjdt8C3Ua+A+rXGl5gOxsWDcQAr0u28xRkP4JJXc2VHHO0hwbXZkfBDuwaPaLXlpsxeXA
8bYEM0t6UrXTf219S6tbBKDl2VIQAX+jNgsfKi31J1vNUxhj+jBW27RSdbS1JaQH0gPtcruUaXSE
j8QlaWNKupCbKMvgLCAYC09ZkyfzwdNkzBICTT9Yh4v4zLWyjLazsdJ4/BL/2o29pBAdDjD2TPFF
OZ2IDvVS1/OGFi2culaFXYRoxcuSTUvYHO47nttG5c3sTKV5E1rV+KMpZVpsMTjAC4NNcww/dlw8
ndshlUOAsCwzmhiT1zGQx6YUttiwIYxnKyDw7rnHXAauwAxmh7GFjPz5nolQyu+dTZlzl0y20jeG
Fy1e7BmGqA/BYPQSyqEu5BmUofdeEKCk4+3SmB4ZzVNm/1yWuWBx6Rr9urZl6BX0aslPJtZqlOVu
Um59kIF2rRcDNs2S7v08624gPFW9vV+LGioqGZgfJ6PGyJig8TpBQ5N4ai9CGB3yTipJKtnOy0Bv
N4sousfRVaJ8sJdhxqqzkEZyhfv+dpNE2ELPnCKcFiNo3uuNCo4vLBA/758gvdhbCHDhTtSZeTub
KvuohmF1OHPd//VAZtGt93rEqyt66l6cTYDTsDfQbj0VJY0WKcv8JRSh+hkFHSC1Yj1bZ5Ds5L4i
hfsaD/HtgeR5qFi5cdBfBO25qLVlaHZYHTjeI5N5sax4CLE5l7HPAkXzuaaMZ8ksxztYg2i5th2W
5Nnx/ZPpH4czjrYWXMjVHBWuzcUA+J1chD/l+VM1mZRGbZkW9x19qRtXNsmzM5ru0XNmAhz7JXic
IpQrRp8bV26gF9cvzkcWJdbIK2mds/nSYW0S7VRGlpJPpSetgizcPp/TA+uLfIcUGqt541mtH1yp
B/71VEz6qYgACWgrX7x6KcFu3XKpnwKCBh8VVqy/+6RajnDrS+wC6bNcuVv9oxj1QXYgeqOC5XLr
XFy0xxrJWONU6qkL0qo6GtVUTDvoXkTXN0oFW2vIwvBubvSnKjXEgb5yBymWau5Di47n4f1P/3b2
+SaNGbAfJt9q2PB6vdUZdMfasuon3aryW9fXza2cE2+jaaefCxo4xL+k7Ap6MoYrq+4fS52aBNU/
sAKKrzf1UMApXU6NenKwar4bB8fcTtobvk+Ay/FcetxtRS+e3n/ft58br1vgJ7wNmOqYcb5+39Jq
8KOca/E0DvAw61xwChpaySKe8npPqwiG4ftP/PMeF7WXgy2WhRyW7eXNAtd+S7XQKfexyBforRUR
BqAZfpiNx5ST1UL87JX7BXcjZ983bmWwfydZ1H9mNzBwJwmb9TzuU9WcBrd0xB0YBYdyktjLM78c
8jybi1yy2FCzE/2aAzlA0S1mTP82ViJnp4uHvKWW277/Ym+mDuYCECPYpPFUXjO0Xw8lEhMFj2EU
zzIQ5bKNOq85GlAeD1Y9mscgIkQsDoCIoA1WwbUcxwuEgsm6YnrsWlQU9PcuYycK0WtHTnX57HqZ
3neGyZShUkJfWzabqh2LIzZgzr0DI/FkED31/P67X2L06/NXqIz/pDWO1madZ39hfZjmW7CVW/OJ
1aKdjSFKvAAVrJDf2JHnj+BWbtwsZtAdRONXL0OdlWVMykzwEYKBpHMovU/v/6Q3y4m9C3/KFY1Y
BVTu5cym3d4YJUpiUeTlk4Ns4Yhl45JA63a9Iy5Bye24tNc8GN6sJ4ztWLpWtDp22eCfr8dhgUie
gIS7T01iJOGZ4HEsnRoJmVw1UXHUEFV/vv+eF6guI0/OyTq8tB5XU72Lu3xmUBMMUzo/DZMhX7rG
UE9BbolDVlJdv/+ot0MK1g/1HnsLDmb6J69fDkdZSMQ6Sp/rrG4/K21/1Xnonyuu9zIekqHY+UYt
/tdLOlXs6k1EU5GNGeDi9UNbmnyw3JrkKe+c9MydLdwQpK4o8xLvzm+C4NxUlH0xK3u8AoC+HVqe
jFifxi6AGLP79aMXe1JTUQ7ZswKbOSK1ggtrjW16n7Ro1K6cgzR0+OtebYx4WTFdYVfRPl7n7uvH
KSYzd6g8eKL8aNpHiBO6odpaCqlRWUq3+20GCPZfFpS1GcoDC0u2iRJcxL4aMGON10M2i7u+t9Bt
2LXxK2yaIt93eS4fdBjJZO/AA2njxRA5BF9QpuzUhEXnlDG+kH0Yd3gldnTqs6TZ9oE35jgyIcu4
0dpSAx7xkTX8tPIwKu8KjwwvblmFa033/dr5jnuyvdzjoLsqpyUTNJ9qmcuPjSizEhZc7q9Q+Zgu
u3Qwm58WG0KxVb5o080sOmeMfXbpu64dELZQWJuQibKq/R127izjeejq/oPXd8ZXAcd5uIMA2X3K
WmV8Cauh+1kuliN2KK+WB9+TibtJx8zrb01n8J7cSS4/IQxz+cRkzoqLEWh5g8iHyNDctpMhLuc0
+6AdG0tvjfOnOPVSqKchsYb+pqq6xdsqOhMbwlpgtKU0n6p46OVibtwo1HJn+tOSHknmNjdGiCr1
UzNZRnQY0q7+T4uwYFWUyFQPZWjq7Lni5m78bm1SNR8gcIstZaWa9l4klHnGnda/TYVTGjHAbv8f
/4a6TpGpf0b+qJ2d2w95FQPajB8NPTf2Z9XW1antOBdOiLSccIcn2iC2c2YNXx3OdLVDwYUfAABe
N0J3htsd1zCuKZz5c39rD60HTZjQOeXfzWWKSbFp0ud6CLktTfvQVHN764Jd5B+9Tshmm3DbmzYd
kdDlcZqo1eIsq8Zg47nKO7aqkhb8emQL8aAG4R48wnuGD80MdrLx8VAbPwVeUyQnzKJGe9wtdpIv
xYb7VlR/kzZcnNhr0urTgICt2M7pOBzGOcyc50mtdArHLluoJZSiWUx9OjtxZkdcUHHWWqZtrlT4
BfA+8n82LQzZLeYi/ccmdSOx6W0RiDOOa5Xazr01u7cyRP93Aw8//z6Qb+3vVZobXOVHZxjVdqy1
+JlyTH1Ooe19k2Ul29gw62oPCSvy7kSehh+I7giqHUEpSfAF+FvVW6C7OSAvuUahFjD/szhHVJWj
Hhu8X2z+ffc4eHq6GwzIoVtYxjQNBja3IZZ+T1csV471pUT2Zj4U/ULcdBzkvv8UJoD+cM0kiFOL
O9uRyyC7CJhAoZshFn3WzLuuyJv83m3J89tHPcHDH9U4uVEfY+Gc6ZifOpsCf2ZaSBsvMypcDkdd
qjjpIEYda0Lke9ZNIaddEOAxG8MNcbwPImv7L22lh58r6e0XSZWWsdF82um2G6PuW4UFVn5bkaWn
bqa5qvF9+H+UndlunNq6hZ8Iib65hWrtsp2y4yTODUqyEvoJTHqe/nz43OyiIpeytBUt7SWFAiaz
+f8xvjHZtm8m6egcs6awiqMKprlnNyaSb1YnmuK/ULqtSUmg0+1A71L9V42bNTxkVecJPy/YeW+G
akLWQchjLY+osHOL4gbQvTNq/MoOMkMO7a+wmfrsrm9hyr6knZVrB1FPMKvoZynZvs7GwvKJjMVJ
wXjE/+CyWhzAW420F0sJE7qI+wyCUZKQU4BCvt8saMORucGJ4o3au6F5VOIuje4cJxQmT1CH3eqm
hR5SwcsTbdOG0nx05tGZ0k1aWkmyY7tqUyg08+obTuFk8DsrxFPq4wcwZpBaJjEaSqrHO8EGwnpt
yTTpHvqQclpQaK6QaCrtrvTNSLe/DGGNCSw0pXzoeKqdtaknlP/3RhVrM9F4FCl8U9HSYjdaVrVN
G502QmbiQQ7QuKf2s2cjj8gxRMSmHYx1BnFKKzOl8QVWvy1/gV7vbTywvzOiIX7PaSVeDU1rukPv
8YIew3ZyRiwU6gw+Oykh5QrHan5UPQLXR6wvTs9eSuZ6MBmVEd9NraqAz4nbfHQ2GMBKfa9gIFvC
Ekb5pxy8VPGdvFR+Kxj1e0wMnlUTwxY6t9g3a4UyWyLXcVBGswFcHOzrJC+nqloEM3394kZxPB4b
wgWOcQ1eYJMBJQEDblWN/SfKvOSJYpeiYEHka9SEKmk/dcj/tpj6MyvIE0bS1qrN4rfmSKIO4yGs
2sACyqju00QOJ2dKCu+fd1kYN5btI5sdpA5rhV5kO6iEtFi+FCDGKtarztuOueb6iq32yta0436T
5JG8FYFyfYRgw4qanKI8TcarppAnVYUH18KVxVXI0u7Jsti3nYuIfh7bmBm3bQc9SPpp+AZVuR78
Yc6iW/jk6w00W2d90dDh8aNDYFxugmoKsflQauXLjB/kZ811UT/FA/a0uFQCbFXq8V83tRiqOe1T
uVjkxWtpjWkMJk9zMp5RA0SnJrbSaqOa0ERHa2qeQahnmJvLbrix3bu+Ty6LfMam1Ibtd502PMum
0JtoMJ6H2GPrNsfxjiXFfczyuXi07fLl3++SsxAlYRhU14du5K2TMPTGeEYH2Xwfp9Ty1TTqghHx
0BR0FqTWulbzf62m0MOHhg94m44NkKtVLa+skC2lfZy/WB3HET/yaqAhZdE/4c9tMc9PleK3dNfw
DTbuLVrP9XhGxYZyDI0WpYYr+UlSqILKWe8+d0OFiwoVKxJtouMDImfjZtNlZnJoZoqLQYUT6esw
hDhfPn7qf/kJqCAhQnAoXGgaq7MZkgE59l0mXtoxU/xpyCAsDpowHD+qvYoW+Sz8SB2cb8JTvB6A
gNXfoClcDzOmQtp6cA5UYLLr0xOVXLXPaqd54Zhj7GkqDi2gJs28MyMy1BtditePb/nqguRZU7bl
pZssYMypq+9XbVIFObf+ohGC8VAPOBSHxLTu6OzUd7hDbsF5r2u1FA7RQ1gUdZaS6bpg6ZRQXfFf
hi9WKWRNB8luWag8hCN+pyhRSXB0Yr8Os+t8Nu0OqbtuDOWTgqDwFjjlugiy/BTum0mE7xqLwuW9
OxY+xzrtwxdTdAN0HFM8um5dQSMQ2HC0XCQ7XRPKZojU8C1fAr4TTRrf46nTnit3Bifx8bv4yw9a
MrQWYRnvgm7z6kQ5GbSBXOa3zxqEhJNKK+Sty8ENBomFVwpGVpNsapRMlMf0GSB9pHEgyTy+Bkuv
1J9tX93ClF19EWCRrAVN+/6u6MBePqIs9LxaanFOB0aVo0/MgfujbfLhuxnP1onJ4ttkNcYBu756
zJLSqm48kvXwhEOIYJbW+zJU8M+tXpE36aGVd7k8K3VSxXdYWmT+yamE2xzweYGsBVWII/Dj97Cu
m3BRvgose1gf6aus8bgiEkmR5q77KQOw8V/bcmreN/y/+l5XWQO29ljIbmcMRS1vTPvrmiTzH1gr
NGPgF6nQrycgtZNI1hQK+chYvJ8h8SgPVTkTupDq3uBtrTlV3nIQD2bQ2M0UHz++76vS/iLURNsA
EId/WcQdl28bxZ6UOKyjcynq8ceoK1hxxUwqqNHk2RsurHbvmZFyJnYyxdKSda9V18++ywb8Vu3q
ap7gtyzISxib6KaXUvflbyFK02zQOuRnrUimuwWWt+UUlR5CoFL3xhLs6XeeF4XgSJpiH7pz9qWX
c2gcbjyT5Tr/W+Xh8hRpgaUvyxI+utWakCaa0Q0Ui89Tr4qjnKbi0ZSjwzkQidIvCcvuh2OOzYsh
XOU3BcoIv7F1Y5K+HhY2dS2UxMyZFOfWejYvw+Wf5r117kioKgNbdGmJL8JUX6XamtMmNjvRBSY2
Jdsn0anTtx8/hOsPgsUQcycYBewAiHov30UH2DQda3U8g98ozhl50LvZ6bxAD0W5z41BOfKIbu2r
lwd7+eBRUL5HYiJlpKS3mgyJCjL6qoi6c9POnefbofAqf8gt5UhlJ91/fIdX8wzJmzxbNj8qfBOg
Kpd3mKAakHWhaWdXzbvIByhBraJowj8JEQe7iIisG6eG9cTKSgs1hmWQq9F+uOLvF2NDYjqSLnOe
vcPYz+LBjsdkekR20R8Zx9kXOtnWlhquwxc257F746X+7ZaZ1dnooFa/jv4go1ErpVqr5xnsVbij
5tVPj1EH8DwUiaYdc1p4+Y32+NVA5q4R8PP04HfoHPlWjxl9SdFkk3om7iOBzNLOzYHSSmcGqts7
xokqUvGNimBYBGYZxv99/JL/8syXtYQpnWILG+vVlGK3Nd+MkMaZNa1sfex28mu1gHyzFsjQgdUr
3YuYKhWWAScIMbndmGCvhrSBvYfGHQROvmK01pe3T7OhUidF188z/Z92YyaVYh4zDWqb9MIouTHE
3o9CF18QNWuNNBC0WuAosdNdXq6JBegp1fPOIoX6t6nr3sJn0JbmcEKK0Jb7rsmgfRRh3Bq4IW1k
maWVjcpPxCSGQcW6741DJ9CZRYmXgKX1+jw3/N6MES8FtVk1xX3bTGrlQAm14h29stQKytTilFQ5
netXehNvcXRDs/GJJIGOFHBURY3bNzEl8aSqetgbo5tYm9FaNv2tZ7ZPST+m7Y3WgGZwr+tnwZ56
yaJden1roGTTJ21JN8k+59NIyakvzykAKhNfD1yusgvZzsdJ7tx3SVVum7Ed9mZlix+dG0/fgMf0
e7Sj6q0fdbW24JNZlBvLaCQlbd3zik29t2KoNWdNUOzeJ0okvROOqaLTgtwVyp4HXlFlhDzhbatW
L5R9xCyWPKdaJW7RHq4meX4MFDz0wBwIiNlbTYFo32I5j+V81nUR5/BR4nCTTOPUB45WWVtszoOf
ZqGx+fij/NtlcTov2QDsedz1ngOTlAPvpdTODqAV66jYkpw3gmqpWtd11SunBlnUrqnb9kaj6i8f
I+sZs8CyonHiXP77/7RAR4mHE12fekaMlv2xpTtvYqnoBJ/jGqxv3OXax7mcrFAvckHOt+zs16sZ
dSPhzXOvnkM8I28RGqEu6DiXCQp9ebxBKTCn98j3h03cVY6+raOBhoUmUnnU0BifXOlM/Sf4OPa3
Xs8M3a+V2Xb8MZLqRtptOm2Him7ES4dAOw6g0yTOBpZRfUhwM/d+mVXC25hDkmMekf2ifdemNvEh
dXrFLfvTWjKATJkhjTx1oaOhwl9HBuhpFtWDUbX3YgBH+RCFDZXxuU8B7GPMSMJPVWZS1qQ/XhRB
mM/2rwqH1nCCARw/esoMxqrN9PqL4Ldlvtf18a4j8Fi9U0cvV/ZYjtBYlwi5h/vKyPvvqU4WzzaZ
FGUXTpkhbpwH1vvi9/thA0iqNDMqrq7VUMnSvJx15Og4RfOs+dx6tfaU5nZNn4YeU+pnYTond5SR
+ycpmk6cDSpvna9RgI6/4CAXN/wlq4WMNZs9Ojakd0ksvdblm/qfocsW3Itrep2njKcsMzzAczYH
aqY1xsZ26ASqPp9V+UVPbDFshglPoJ8qc2HcWM7fveD/M6suP+T9VIb5g1MLs8flD2ks6c2jZaen
NDTHugtEOTTDt9JCgxnQZcoAF06OpHmQNPSofdH0trOZhdaeJjTk7f3gytaKUTiC/dFYUUq2X77S
eZrUgtIoVPe3mUQjfC40PCenklMOeCYqRWCH6J1vbA9WMxFJerqLYwd5NwcOFs7VU41Bzg1tFOon
iltd81UtteRIV3bQNhSnq7QLcEaE1m6WeDdeP54E30HKFw+Say+5NojY+HL4AZcPUu09aJJdY94D
ojNHhP3ISUnxjhOM8EAMi6H4nJJrHvNbAIThoWuyvE+CPBxk0/h1prcjbfY0hPza2tE3DN74V5s+
cq1dggqYxdxqs/uiU9Ho6lD70KGiEFepbuWFco9irH7T3a58RrMJKiErvFaelDBRl36TPhWhb8qM
rl7SFo0fd+NYB5onjKd2dAFA5106RScIRPLOjQG/bYFCRm1g9EhGaU4xCr8VTTeJXZETdArgklND
m/V1tIs0rRpfMXkkX9oeRe2mBd73S3FQnpzKxowxnDSl+8tNCAa+KwrZ/1eEdC989jwNRx009sW+
9Dh/7W1Hqe7z0oLb2RY65/UM3/QBohrOCCdM0Sn70PgS91RRr8fG3FBb3tm5NXn3FJ2Uej/UjnbM
Kq9MuEGzn7Y33jAv8PIFU+5iVaWL9A4BWh2ti4Gyp97N8QnwTTVsaIl0B1Ol0bOHJT4f2mzUvn58
xeuPE20aF6SMvLgwr8YzHVCHNTeNT3WZmN1/Xj/o32Gvu/2e0MqoImdo1lgq6lDojk8x3QkAKMFy
xI+bWjQgbQEXLIYvPNNn19ToLssSbdrPUWmNGzMtdRssl5d8mZRqSB6tyC2dQ4eoyLgx2633scuH
iex/ifRmQWQ/u5KUFOpkgQNW4pMuqzY9Dm0qKg3+BGBr32uq9BjrQ5jceXVXeijE0zLWOT9Y6ege
RRiTs8oOoNW3pduWaQNgUle/WkntPVnUugF+m3qO2GHQUY0+AqGePtcVuJmt9Mx85xnM8HcgXbOX
bE40sedzUXGxW7acs83YZCPpkEoKrzHQklDHGNCY+fvi6rgtVTovBTf78XtdnaF4GpgvKNdyjqDd
xLR5OVV0ZCLXUet59w7C89+V61iITBOwd5oZflIV3pTf0yShQBML79arWG2j3y+O3QwHDA0Y3srq
4p4zRTNkZvd+4JDGItymA44Csn3FTycu0+iV41TuQCPztB+Ui6zktQEhYP+03CEhQgICUx/Yiq79
AP3SttIXmjM9Gcj0e+1OS7MpfaUMiFTFz92878YgtirlCx/oDKfJCovoMaxjNdkAoXQJcpzxe+1w
Q2Tel0iLvSc3nI2GEc0EJykYwDZiP+eVjwBny+zQjLL+OWoj0okbJ633Z375dS+NIT41vH50MdaP
ZbZSvsRKte7HripK+AZQEb1Hzaq7LXKWutkZnOr3VpGKbB9bSvHNVJgn6Ru7Vj1XoKeQ8/+uZWwn
dyodtMQXhAIrb56sMQSkFMDEzgGZoG+0ijJMGhQyVbvnUbp1q2xLep/sPgT+M2x6Rc5Ca7mpWe/R
/0fFBjeeZ3+3Cg71L1o9uuWDmyVRs3GatOENWu4EqHNME/MoDZyiLzQ6hfEpA/rcn1oMt0g84nGu
gkFLJmtrosLgIFBUuoYYxZ3FXgo1HF4AZvJYTad3zrKAG/HoOVn6LFBOIk0Y7UlWUBKqOvxapjSy
WKyoLhDa62Zm+s0ODUAXDV+O8oqClPJeK8YUoHONbyI0UeaACvMmiIVCqeSfJMlcoIYVx6UvH39a
7yfi9Xt0aE5g2yU1AnHz5beV5KoFOKXT7vNq6anamXR/sFWN8l9zo4v8l+amIvZbLZy3cKGnZDvF
i8W1d/gANp2jxZH0ZTg1+gOb7Ex7ku+q7FS2xmsEh3+h0BUQ876XidU7L1Gcscxa6lAbrOhz3H+r
mtyJf9VxL7cCl1Lobb26Mb3Aa1NWfjeaxxePMlWCTwIZQRWz7bxxUPnL7MJvIhHSRlHvgjC4fAJ4
iNzcLbzp3kYP2WAn8rpPhmIa3QPfnK7em7LHSOD1XdI8pK06J8ONH3C9CzPIa12a6RSDrCsHBY2f
kXZ3r913NsX2h6xVowdpdi0IgTxUKSekBVgseMqz3H389pdd/OXLZ/OFf2LZigHrs1e7/DgvKcl3
ZXoCVTlkmPsVcR71nMQ61aqcGzPp2m3PTEpxG2ABZjaT8bYuhbWWKg2iUt17LSp6yTHIjYzoEBJe
TRC4MYjyW1cThBAMxlBlARApxWIiVBRtV6it7jabvJua4b6e0nHvEvBl+uocpf1ZVCLXjwzXocgB
/Io2uvGYrl8Qo2JBzNMQJ+BhjQlQtcxN46RX7nFEutoemqGKD3MmCOq5xOHAYmD1X7SO+fLGhf/y
fvC28KhA9/Hn2nhAh6gclTZNTm6cdiOySuoGr2oXwedGNzRa/a128PW3QAceGBE7KByXTOuX3wIK
o66O0yQ9tSSlk5SqQiPf9Gyfw0/spN3kyVVDrULA2cQ/OxKEmvPHA3L51lYDciGYATRYgECU8C6v
z+nKSeEuePd1J9K7MVwO/Eyr6rmjefKg5+Hc39hbvJchLi9JYsVCUQCHxLe9DiqgR5xXhRo5nHQ1
B7jUSNvhjE1PNveKWsr6Wx61SRNko0SRGoOlQ14jrNj9pEVT8WZHWhSCqu6Bar/gSIXuqqtTYd9q
lP5la2sBUEcvRPMaQsa6kqsqg1N5toxOtReyb/Qnpc/mX/3Qdo/KBAXFl0WCByZbWvdZHldPLkTI
BcHchtpTLKpWRDt8REp7slssAr6tF7Hy6IncRm4wYaU7KKNh/VRCTZHJpuMdiF3kFH10o7Jw/S1Z
JqogPAj03MAorKYc0dXV3NDbPpWjpt2lUYpKqFeTWDkkcY6Q2lcMVsUtTk1R3XKVv1MoVu/aYp3j
xLtoDXCtXQ6vuIylqymJcz+k6fjNcpH6CR+1P4pjpxoiZo+5VV2if9owXMLHqesHhgqT2QckFDZB
j0ZlepmAWktW704UP2YTNeBrSmd1/kKWQofIUUm88q2uJ+Ng2VkfhUBX4+UY30agtbaeS7kmGOdC
IC52nLrZNoOnjKdawwTyS9ZKlcineIibRm5jpU9F5E9VVtJrGnpbOKfRoP/7uSfz4AgprjJ3TQE9
z2fSXmTTRIY1PlRS8YPPtOMUgz3RDiIq3N8HQ43GfFe5jcHs9fFne1Wd4btZ6vyLmQFh+HqCdFKn
QtpXU+OwZ3UIMlcngkPqSvE1igBxBoikYELttAoZ011SOuJHWmqm0h0//hl/GVsoh5YWGk0euh2r
ZkMGbHqpBUQnl9my2Chew8nAjWcVTXVjDvu5sd1NJi0Q0P98YSxwjGdkHojD1lIpKJkcRSJCL9AW
dBlbeKIbZB+X/ARFoiksivSEKebWueidKLQaz2y+6agxK5jGVZCdExfsYvtwvl9U3Y4TyLS35W6C
d5r7Ze72v9WxSkO/Bxrv3YWmOz/IVoh2GzaDqaBnNwEqD0nq3qfp5G57dnnOUs7Twt3sAWXH1+8V
IL9VuJxfwywDBNY0xdQ8sHHV3ENIGWK6j70pte/7yerbH/lE5MCj4sC+ep5rM/vRjzXVEqUewMFY
ITTtYUt/Abz+pjGzUPQbyFS3kLfvi9TlU1movGxoWcPwMuurYbA0DRxDqB5i6jLFAE0XX26MNhPT
cw2k5gtfLFsEoBzeZ84F5Rug894dNxiA5wZpNA0KsRciVf5DQgut9uOh8pdfx/RjUEeENb3YKNYF
xB69QRy6uIDzbsanB9BiiI+mlnDG8ObMdfaRVjYPQ9zZ4atejQUbbMJCkhoiEUbDzx7+X2MD4Cox
f/RTJRPznwczdV+2Oti08InxHV1Okq1DVXfEu3rqrSG9U90Uq4WU1Faio9kyUPZkNJNJayKxFvLG
HvF6/V+OkzZSPH1BXqzVIMPUzlkPw54cisb9Qw4NEk5HJgdEBx36JLtKzBtbrOtKN3GblHLZgLtL
aMLaQqM7aaWnoV6crBGP/X2Xh4l98MLB3ctEnHGVzH8y2Gk+4ODpsy0HJM314JVnFWhgdWMCW+uC
3x85NTw2yfgsr6vLiFXdSs+b9pTOvTIlAQpotd9QZnNHyDHWqJmfLLhmTx1cXCWAUW/l526ue3J1
6DLiyPAHzLcxsQ0qAsaXuhx604Z7ELbKa5MrZnhmFlLiYwMurDos/Of404wozb61Zbav3iSTMFpx
GMKLO4od7OUoylk0C6NOmlMk3Cz9nhpGLJ4RBrtw5unN3pkIk0tw5cyX4FTBFGJoyJPhCzHv2S6x
FSI7WLo0YCMKpXABxJniT8Cc6ryF+PPFC2p78azSroNEkc/h9zDrncivcdDnm7Iq3NfE4WTj19rE
dE/nM3T2mshxLgDsqBMz30DUN4c7q8wS3IBxOC6ogpTtQbtpCX8qDmEXFi5kBN2KvtskKvUbU8lU
a0tTtwSDE8YcbWe9IavHskRXPEZWbnj0mj3zezikmnLXjrrdPCv5aC/7MhubA34gF0GrpieH1pIJ
/c8MecaxY1zWvjaYbetXKp3nrTbTTjnawEzDQzxqEAOtXGdbB9PUIZC9pbH2w85ouL+nDFdR5RPc
jlchtzMXrVwzuLny1YYLDyQgNiSc5I9nsauVFtLTcoRj14ygwlq3Yyyo4xZZMtFJsYXW/YytHs9b
iMPzjrgkBUJazK5jkWDcmj2vDihcmKmdhoFDWZlJ4nJYtXFFH8RFBj3Ni+S6tJT40NiDXv8hhyFp
7pJaq5yDhMtdBhNTyU9rEPbbnNcZMU3qmHnTW2RxgqIzmNJVZHpJStEdM5s0g7vI1Iil9VtQ1z9j
lpBbMYhrtSOfN2JjWmrvMnY6hSt5gj5ms1HoIj15CsWPvZZOzsaYLBwahgxPdGqAspMuTDZ2mA/5
vqCAEgdmqhk+tTCHPAw46jeKD9fzH7+J3RvGaiYcgGar6R4QhtrKvChOjPl2Iu/FNFP0xqV0Tk2E
4Sggl4V1muwQY9dEtfwpnNB7wxhGCqdilEP35eOhdT1xsINbetR0/Ba0yuqAELUOuxhEoyc2EbPq
e3QXt06eaQ6FZsc9qjbb54+v+G5AvdgwvFMAF2w2WihaFqslOWfHkGddSehA5lYxlOCavCISP9QM
MSD5igGVywQDZ2nmMu6DqRt4DhsXyBpyiiJS6v6ThhFD3LPbjiCiEg7gAWw2qVcMvltGcxHf+A6u
PgOXLjONSPySODLZd19+BtBGadN1g3VyRtBuXVY6L27eTtLXMVq+4F3H9VYgLn4SfezcaIGay19+
8bjo2y36LVQ9eHpZqlYXJ0CIpBTPODFqXJEdlUarvrSmWpKmM7gRESWtY8T0+UWF+UTfWkmTWqE/
TpI4GwdbHTZOjqLYGmm3qX5MDsjPuHWn8qHKh0yeF+bPtMfRmMPWIAlLDyRY5PNQ9yN1ZpjhRhy4
itfNGaydLJleVFUx3V+ZJrPfZiYSUp70pM8CrTCmONBpo39OMGuN/gRcztmGpoP/kJih1rsX6ljq
RHv1jYeFCMV5gprH1Gsr3TDNKNpmUlURveldKU9DGiNR8HOEiUYXREQ9nEdDw+x7YzSu51amB6YG
DaKGQ8sBuNzl46XxR0W2VsXdKPvSQlHU8hlos6PukUR3zxhVidWyllwlTl33k9UVO+x95UGtSKti
vm73kym1O1OL3edUDBDXbYLEfHLkbp0/rn6pqfLPcvZgq8ZedjUZx+ChU+zj8g7fvHVw8zz5r6TG
fZhwLG0rXS2f8uwfmVzMgYt2xaKpCGqV66+uSeWgHMJGGe7yGmZBMlZ9EKq6CPD3DweNPYmfGE5/
Y8gvc87/jngXVTTqaAq0VMdYdFZlqSqtcF+7dXcQ5lx8thw4gn5Mz6D1G5VC/o0RsJ4B36/GXEQS
PMVgtPGXA8BpPYWIcrU7VAQzUv4Siep3MKuqzaSNMQPUg1r1j5v+5ZpLYQRJA6OOvJDLa0Z6P9Q1
qTEH1PfWV6hMct5UbpSJRxNpGnFXisw/Fy0brRsX/tujZTnklIbIZNGEXV4Y9oJH1r3WHcq2kRtn
sMp5h+E7aXxEFM6tgIurR0sNlm4qpCQkcThOVt+WtFEhCY68x8Ic482Y2enWK0Arkf39U1bs8j/+
lt8rDhcDh+tht+CCKKGWMNTLu+sKb8AxOtsHCTY7J2+pnqIO3fIit/+Ek8wcAqeb7fnJTqbqTmZK
ZZ9yQkuqT3UhOW7XsxZ9Jy1FT4BzKQpctdZAL5LiAVQ2up1ab66Wqz9qZrRxq0+gnjb2UKafRYpL
bcuC53mHxBX6GYQYqMtMAAw4CenZw8FL8iJ+9aYZgNZOtCFe7S0Dzgx/JVFhaT9iusFMHoC223kI
arVr81+S6hNm9zqyMCAXqVXHUCtLKnhCJGEbmOhqf6lQWeN7FXpbviP6xYm+Zpx2u2ODIGtTk5UW
HYmg6+vAMCeL+ZxZVj8NbIO3wkW4FcjaQCKpD05f1ugdDI3zj4hxj4spEgiVnb6Xn53Uy8rfH7+s
v4wNqoIelSOP7aW6TpFVNJOTECyA41RG2vxZj1MNEVmh/h5GOXeP+ZTpNz70q7FPN3uBRlC+YUNj
reH3XtKz2bPy5JhJLX9EPqrJHUJF9buStEm5/fj21lsGglX+v3thQOpm27D6wouybCkfTAh8iOc0
KClQNQSNP27ckFBTdJjVVjSgrXxPKW55Wv5yo+iLFp4n4BGO2KvtipUMblhggOYjH0OEF7p6F2mV
8cCA6X99fJvrzQm3uRgzXTTX7E9gRl5+cTmhchzVpH1gHRn8Wi9TokhINEtvvLu/XMdF0kzHDiEn
AtvVLWleA9q5TNxDBC3B/Nqr/WDdFdJUu1sz5NUqC8oE1AYePcIKmEpWM2SS6ARbENdzQD8ePtGC
HZ7VyAWjUYhqJrQ2p2XmDX1+oxWzGi/v8k2GJoUgIMec41eX1Tixd7IfjXOVetE2z0j0tI2aAFNp
GNUB13wufE4zzh9FxObh45e43pG/X5yC6KIbxZZEEOvlWzRBAWZNE+pnzQOmhRHcy8I6aNy5l8cJ
9qvx0vTpsB+dyiB6S7HEg4cpNydc2FLvo3h2p21ktYNFCZ3oxIe06YenLBOuvvn4h67mjPff6dE9
4iyKKpCS1eXv1CJCfAh7185yctQvugjTNMiasQuYrHOxka5MXj6+4vVrobhNB2hZpBdI1eqKVOFU
BA9SPxNRNkdPnZia11hX8mkzOr3W4hdTtTfwwXF0NJzG/PLx1Zf16n/WM+4XpyhtQf5c6uvrYtnU
9kZFJ0A/dwv9vBk165cTWn2gCIBzChGeG+yq3q7J6dU3ij3fGBfXj5tyLqVlztELweo9Mvt/VKDc
pYlefDbOUUUMTV9WRGJahf7qAQLWgso12/nGrLmaud5vmD/gFnF4B32zGogwITuPsHnzHBLPMwaZ
Y/avSplSejCTWv/08dNdfen/fzGar5iueMic6y5HE9F9qt5Uwjq3ExXix9FplT/gIaAb24Y6PpAr
F7MHa//dowEX29X4n4MDzl3fI480VQrG2pluRfZTURBDBJRynDsTROU/nhne7xEN7UJn0ryFQHV5
jzr0iaFF+XamY8TuNh0V5Wz3ofoEVBOFXoy7a1M23Xij7XhtrmPMLq79ReZvs7VeLX96nNhSL0Pz
XEWzR1CCicxadp1TBVZijBshiua/Bq4MpnOFNNrZirb4vfS3j9/w338G6VwL8Yv5XFu9YqWEfTQq
jnnuDUWDfWZkOxvKM3yxSCj3Whvbd3Y6Vb+mOHEfESuFGE2TWwaEdc1neQlIMFgdNT5Tm47y5Usg
G70ta1ZSXkLT1UdtAvCzh5oRob6JEgiaPcKsT3M22gKfSwabxRuGeZlQ4vyAL7mebiw2f/mwgcOx
XtMbBiS6tuGb0hR5JjPzXBcZgjCZxDug2/o2dbzs1IaVvDFvX3/WIODYBQEv56p0Yi4fQJzi4CF1
N/w013gNSNkpqq9qjq5dUKOQN+aQ60mTnQjflwl6nn3JeiX1wixWKr3KztpYie6plels7Mdm6DeG
rcSEX7pJ72xEXNdvNrlB3zy1B2x14yhyPbfQFuI0wuRNne/KhN5SZlRKayrPZdcUP/k9XZAOgyGD
rCzceR+GkX6fhST7fDzgr14s8zSjfUFnUjLCdX75oDUWpT4aoDqgnxjFjo6sj5caLmhbNbuKlveN
27y+HvAINLOLpBxZ67rCWgLxn5CGhucyG+Pw2Bqd+GxWiMygIkVNu83Mcf63nhUCdi7JA11qIMyg
6421APsPisn1zo3VVt2x9KxkX+cOacGVJcZhr862md14rOtK8vtFF9c0Z1lG1pW5JrZpmeRlET3n
mh6R7kOMmfwGkMmdP4/NaKYb2bBFvdNrL3+ggICVePKImV0Y3cV4rNta1tt+sGPlxod1NdZBF5EB
wSEKrSwKk9X2xIsnq8JP5p0Lp+1eM0lQFmwnF7wQR3rzqa8zTqv0NvOz6AvB4dtJbljM/jICsLAj
2FIxENOcWP2CXivq0pim6LknfutOjxL9LSwBa7qtjLIg0/LoVsN0+RsvNkXcM/SMhcOLHBZq6OUY
H0PCAOB8eGdY6rNyXxp5ccwr1+VrHgn6zty5MjdxgrEnoExAm+njT+xqLjOhBEB04KyDn42m7eXl
c61HSg9Y6zlG65PuhszJ902VRfHeon104/u6vleSb5f7XOQ7Fn32y4v1RpuIcKiz51RR2mOF9Prz
bNXGd0x63zwQcTuommjUYQ4B5fn4Pq/XzuWdAg5lH4ZyyFxf2yjB7zpAQp9TGDhfQP6ae/K+1GM7
KPLNjq0SdB2ihTZUUOcMIvkzAqm68bH/5cNbWMBUy/CEL/zM1YZQ2ET5AGF3zkZDrqikLdy2L8kY
KdYTDQHQAADT2b0kWOiXqNhRCQ+mIrLR1+ohFQQ0xfpJDvo83xj272foy1EI0ANpARaI9+r8ahiI
ttRF72YeuziW9i1x21a9Ab7n9H4u1Ylgc3KHQ3KjI7W7d+0mqQPSc5ptjKgsOrjktID2+j/KzmNJ
Tmbbwk9EBN5MoUxXtTeyE0IttbAJJCT26c+HzkRdpeiKf3QH57/KhgJy595rfSsf4zwC1JEDm6sn
8YVcM9864uLRbLrjM0TcnJHArveC6TeN6OFBkbGzPJEM2IwRwynZbFMMC68Xfvm1v3p6bTBiAoPv
q8k2dnLT87xYDE8NvGGur7XbLLG8yIXNSyfJU1jkswT0v2FDbQAwc13OJp4Nry1uPH24lEZxto/a
7to+RDDo2tAaTnvePduO52KUfkTG5TAkLq3kc+Iarbft9DEZQuH7SLYSt82fP74J/1iYTY0OFe43
ziKnDQcXLn4d8wl6DJzWIKMF88ZXRgHFsAcRTtRasQwvaZJqy4XX7vzzQkWmM2ti4kt6/WmTig8B
ybnllDwp5RgCHr4hI4TS0iCRdcovNNrPK9M1cQNuK20ODnn66QnPbxAoDbDEn/qyTN5Q5nTFXg25
pe5HbQyc7QwaaA2BcREyClSo9TMgNa3ZWEYhrU2nS+3Ce/Wvrw7HlXU7+yNkOD04aEmibDm46VM2
Vt6nht38rq91rFiGBeIU5LkMmR5OByHsGJuMNkyo7lK1//jX/0MVO3kF/hAxVlctDbJTKTCyXFhN
KgkeR62vmoOdaYsfEslgEgqEVXHZiqweIOllRQs8cfCcr4nTATts7DLvr6Zaq+JPsTWrONTskkRi
RNYpKmrp3ZvEZj3gi0pFWNLGklE8T9XzTJ6CE5HI7qg7iFxzFva2SG6XJC3fvJ7Cg2Z3Zd20AVzX
XVJYefbs61mfRig3fDCNDugsJggFSGnQx7F7NIy23Do9Ishd2mjZHMUStcXeqZW270sfYroTQ9zH
q6vHwQboTZ39zI1U0jrvSdkp8tnKo27guSdcpOsIonSMLg1XPSWqnWDM9ZD6tnpAHj7MNwqj3Ljp
ay2VR91YdOuH5ZT2fOyUbc7biVQugjNSv0YfmMnlnsBP63sTVAaOnSLPPn384/051Z3+eLCv2TnA
t+EzOKmCh74uHVO68aOyq/nXXI1y2ae+5rrI0vrMjmpSG/CMzFgEQ9H5on812coSItIDUe6KTrVD
2A5S3dnAWZNw8Ov+JwxKmUVFXHfNhYLiz8zl5M9dhQAGZ37OC/zJ7zf5rJpwciSB9pgulRg2+DTx
GNVJPOus7aTp9WAOpbxPVKf7ew1hVUssz8hJphPxYIcNVFQOVe1oDTLUpl63tzzaPaOlLk/CZbSM
1yXWeQ6sUm9+GGNePHtCz+0thE992hgK6tgW+7G4dxqy3LcaQhcW7gRWNoChpuQpHwqb/wOW5VBK
7lfYpMMstwoJw6X3f61oTm8Gnl/OiAgt173//c3QaciQbhTEj4yyLf0HGx1RIyGWxjRhRDU39teK
4RgxweNc6XdYf4NjkOlafcQGpY9OFA8EpdZ0fS6dYc8LXXQbJGSh0ePTzEng/R/mKs+u3dmqngom
6O291abLtxyzSnaH2ti5ws3TXdiHz1ekG0vbjcKeASyehPcrppOlmroIxBNmKlMnxIe56yy8oQ2T
bmbEVF/S1f5rQShAfO6YTtKLXv/3v/p96KVo9sdd8yTc0b9iBySQZe4ZMzfInYy93sVNd/Xxu3q+
zdJKR0rLPv6vznOZaCJYjL55giPeOaFNJHpXWosR9aLKI6sXwBZbhlsXlj0/N1HfrGMnun7wy0/L
CoHPw3cyr3oaAxl7dxn45TrKg0n+IpYIGzIj+CUAnbxOfheSkV0UYWbf9hc2+3/ccN54Tm+MYGDj
BSfP1OANmdlSwTyBASOapkPuxvcw/eba+KxrWTcXyul/rIfNlVENXE9mb6dnFzUlowbJqX2qCQna
izr+HlSIu/AkdXuSCtOnj3/cf2zmXBqjWB4bSINnkZkV0KFxni35FJNHYOzyOcVJ40MjjymSrXnX
Um+kW2ocw7we6CezKQ11mT1hj1LFhaPyv64dWw+fxz+Cpz/8jL8ebh0MCkkRQ/uUxPG4T8ylubEK
w1qwcdb35OaiB/746v9Mt99/ylaDHzUkbzFkrVMiBxMrG3hBjw4zs4nHxCjsvNIgm4KrpfHopedt
3/qkMiQsrZMkhNAQG+m9DiawCql3RxWZufThZOuVZsF0Nzy86BAriSK0C47Y0rKJ1k0qvYr0fkEe
0fMZSTF69Ras77oYdmmrYyccfZjTCDDrznkIJu9Szvk/3uFVOcHAHQUxr9Na0v51ZwM716zJVeWT
bPvyRU9Ld4eJGUNAbo3HplmKA/ve4eOb+4+DIeOQ1VlCqejicTvZNAWW6qqNF+/JBuv5xM+JmsGc
rO9ybM29q3X5FybKapcGPXc6SdzmKA1DM6MYJZMgudCY//O7xZTIJJ6HPWtlZ6536a+7MAcq8zoQ
kE9JZhTEL88kEwuitybUpb550xSA7C5UDueP9NpOxmHDAANV9Zm/JmvGIh8K76nEuKIBWIffyk2Y
P2U5qA48ne10obQ6P52wokU24trwW/m47y9yJDIF4RsrFvGyfEszZUflsmRu2Mpq2H78E2Op4F97
9wIBboZftO5/fLa4zverxU4hKfLSgK+0t/Q/UluB98B+j6z4lTZMN3W7BFPrALJSZSZpfWMBkzpJ
+8T+xJtdBl/ByWmdHvJGyfka7KhGikLc5eWVU7ul/sb71rkwb/LB39QFYrofyozJ/XTiBWVaTqZv
e4XJPTlOOjGEKEYV9RY49emgTwAXXhJlJfbdimEuwsbBucaNMPLe+kGDCjfEcTKbmTp/oH1XbhBY
afORdA7z1kxE5/QRxCYd+r7t9CYnyjkwP2mc0dgImnR64Yw7LIQg2uRvOsKKd6TikAWNq7MvQi2P
vS/eYA13a0FfXLVoU3bOOKVqI3M6v5uR97GE/IMyMkw0fUrnaCSzUP+E51PpYUHJGUfN2C6PviYD
b1s6wfCa2oRbbnyn1u+FGvVnY3KM2Q2dyh7iQ57XTXzjpomPaDYznEfhx10FDbA0vjhV0c2IwY34
Ia8nPIwCm3y7qS1lvlGPOtbnitewvq4Th6xWnHTydUmb9kfb0z7b97rRXfM+azBkwEYsYVHUc/bS
1gxcLXLVv5IKKR8zO5FzxBwpfhIFDSngqkURiYE23aaWZXcNUrXOo0xO3pMLwP9znIzDS+EV8c+h
CIwypPteicNgJsnXBnXeG61JI97CsJbJM3b6xYpEwTkgLGE4WBGJPaq8q6whHu9yfaxfod5wipqN
nPavtIIU+n9J9ggsD5MUrpl+YbPJgk5XgOar7nXBK+Jfp0aaS/LqfEKIyA8L0h2HxMS+9ZdYBY/o
EAgE0HThXvvmPH6i3VnnO+zY1TVlmh9ErUtgB7tCCollzmb56C6VUlscSokK89xtCLWnNveePCLH
vFAHbPPd8bz6R9+YY3HHRaWbZR78frsgoD+ichZmaI96Pz7PPm65zbIQWb9t40K+NTE8TMo9fVyi
Ovb68lPP9NAkLqEGgW8PneG9kNMdv442x9tnPLnTcO3rhSYjr+njdJ8KUmtpyMxDu4llPS9Rg9PT
VhgLHMVjzrTtR6sYh0Qdw0OxzQmJXF+vhDjgLFPGtOkZtxOtN6UGZ7GggYKdrQLFKNcltHHXHIyv
Q0XmwTejkbZ5n0Ct7p8tbv9XOjj18GqnHmmaISkEZn1Ik3K80Qejrb8nIzLdR0axC6CqsSU2kZTx
zvvZd0k+/u7SzHbvOhiYy05AOJjDxvXVsdazYApX44bFTwSt1Cm64L6x49a5LpJWn/CuDJjt5pbg
7WicR05Nm5jMkDtkWY448h+WW0XMxuRG0BVpT5bUSiv0mVrhyo85cX4WTpESG6g36lAucqTWVGpe
whL1ox46iVi8zbzY0nuCo5fU/L5F5280oXdDpFo53rfLshgHjj/a3h1yJ9jjPEWTphKXBJesn7Nh
VwWKfERTljMAYpgWycFdUKG9DHYTtHdcb1x/yrFncposW9h4hjTdB5wRibG1hRJvSiNC5sJWeVYw
sGsj41hFDYzdGYK//65btEsasqhnhDWm8xgDHy1wicTQ4AZMDUd7wZ61j8u4uCRoONu+GFSh94UZ
RrmN4Hf93//aoxGhJf7AAe/JLSvtV1EnL4qWRbYxiQHrLpR/Z5uzA+CcYyLTv/X8dpqZqNtkMGFR
8UFUDPWubhbxmnK0kWE8O86Tqdr5QoF7Xm0zkHAYuXNlmOYRUby/uoXOEsgwk0gZKM9b4KD6XTbV
1S/cIcad0XbTUXc7a28szjBHEKhiGU6D/fXjXfv0ZMWQG8kKvUu+6rTGz+TUTDkFriHxbM5WbYZW
wxTM6OvsVavLfNfqOUephey6ibCUEYJjK/r/PJLCzUCeEL1r/GXBmaNO1Ig/SRIrn/Hkynin5+b0
ppU9U4qiZeM9kkNqXjhPnjdSHdiCFKRcMQdazjvv7z05dLC1+Eo8dVZWh6VD3EvuyeRWdpLaIGiM
5m4kV9zfzF3ZvTZ1XIW0u2dUZTbN3v9aF/J+rbh1zjoUoxjt3v8xoNLoGJrV9OSP4DLn3FARXAMF
wMFR3mOgtEsu83+8V8wAOd+hFUJVcKrzRTHtLWVvzU9OU+KClqlzJaxi/DyrOr5kzT/9eKwPGAN+
2iErSRJv/vuLc3NfixM/qZ97pzWTTWCpAH6kJJAz8HJ1k/Zt+8AAUrx9/Fz7/LN/16Isaxv4BBjq
U+Xj1ny/bDo28OBas3n2sYrF93FV8TzxInZfFitN9k0y1MlGVJy3bi2ChL58vPrpDV5XX8MoeLGR
vzHzfb861V08NOAXn2kCQYkXVe09Ah4bDm43EFPz8WKnXy4y+2hxIR2lIgcRb50U+d5S5JaLAerZ
HJU+EeSEIR/dIimjzNHMVztp0vTCkmfjNEb5HMsJDMQECyj/tAeKynKEFhDIF6FZQJ/DFcllkYFU
ebCICimSK9SRo/G51idqder5JdggmLFe68Rk9Nn6iTFH0LI8uDmpDpErmXI/36G1NW8cK3bZYK1E
66JUAIjjhD0EO+hXoPhri9jnX7qWTF9mlOXfSthz7vPHN/T8keXigN1wcFp1x6d+hsDhnzT9Sr30
pD3+XrWKNy3ng5dCTXOkTZ17nS1j/vnjRc9EnSzIBGn1q9PtAUmxPtF/bXaiT/xm8av6heRx4Eii
hW4V9V6WXCdO7zmHlBzvDfGUAnP23Dre0TcaYp86rbX2ELeHBgNwPzd7jrPTVTBT5VyZs6amp4//
znWzf/9irWxUPlRUt2ART5v1mYMgppCd+Ty3VQMpmV6J2luYxC58FM9fIdYJuK2cwWk1nqJwDVUn
9Jst83mQXT7vqsX75aA4yyJj0Bly/PeL4mPI9XCE5eU9fV9F0dgdZLVnrdJIrSqSKj145GXNF/ad
f13U3+ucnJCRsOflqBOuwVlA+lhV0CGE0FHmeMPUByHZx5f1r+VgW+sWkkKcOafDOWKbvGbyF+s5
Y/pNydZk146TlT/1tKgu9UbPnwsa3yjL1+8uS57KD7K8Ul6amZw04mL8NmpN7IYDXc1P//WS6Oqv
Jpz1/cSLcLKdSKmDdmWG/JJM0iAPtlcL2yaztijLW/P148XONpEVw7Kyfhjs6pQoJ19WFySp4ZPA
+GLVRd9uUlEFrxz8IJL7vT3foBLLXpwsb34vmLHGCy/A2VdoXRwBIj5ipr7s1++/B4gFrKWgH/HC
qYnMwAAvtYW/zw/CPE7KeK+aojoYsbsc/vtFAxegAkYMt1pe36+LHwZHIi7Tl1S1MaMcMn+2ldcn
LwsRyi81JF96E73uZqHtSPc/b2YIGGijoBgDdYfm9mR1j5Q7zWokbqqcZqk1FnjXpkr7YXeyOfRp
d6knd/aKrOtRWvPQIu6FcvT+atF2xqlAVvgCWtnXjuloiGY39XGJegYkRrD5+OaevSUAxVbp1cqt
IlnjFPJluiA4Kb3IAG0TJeicCPtXsDSXQrjO6NIM41e13VpY4pG0TktK205L9lkxv/gZ7ZHvhIJb
cHaln5Bz1w79rVvSSbsyezeItxaDK3qsoyul3FdOMB9LL3PKsHTHbrmKM0eBYXUaEChk7nZjyql3
bpejdGXZvvh+2lzVut4axItpvYiKYSFlFboNp/pQVZzo1R5vPhQB4ulcIu/b/EeadfAZPr6zZz8k
FFV2DI+KfhVJnM5KWio5T0EdeFlczUONMXlfDZIn99LtL2E4zpfC0k87ldgizP1gvN8/M+NiJhjx
0vYFsrZ6SdMiMKMx657I9nP63ceXdV5p/QHUY0oi+YSz0R+SxF9lAXrbjKOj2b70qxVtH09deeWN
dmBFME5U+zvQVd6t+pbF2adW3zyj+F/omy8TzQ4j7gSUh2pZ0mqjd572OOtCmpEnuwnRwJDYxA7a
yfIzT3wmEZ3bm78dqrUrZgdzs9PUGtqZa2kn7yX+GnFBz3L2fV3jLsDgrIYJyuRTlgqveFtkruhf
DK8b4PkRlgLPvukfJrOtv8ym12xtUrH3OV3nC4/LWdG8/nq4iHkT6ZCfVehGIGQSE8f40qT08kAJ
NgzOiZq1+6jNdNntRZoslwIYzj7p69vI8BDjEC8oQqn3D04vKSo9HMsvhjT6aQ9qq0KT0uSkLVCu
jXcV4TK7siv+81bCuowPAStQDWDGOXlg29ZJssxqhxfTIlM85FfVj6m1HHz8Od8GzsfEIrvmpY7K
2WuyVoe4vxjX6h4V3EmxM6RTmyuwRi9VT0+TSC9kHGEwaKXYxaNXNtuP35SzMz0zSw/xCHg8Ng8+
6ydXidYIVVs1p59mtOrXmWQUbaRjfkOn7zZr671rZ8b9yji9o1HnXPVc8p1sx+7Ck3Vy2WxdIK7Y
vZhzIXemY/b+RwaSkjpOwwjcE5QVO2/mkLobrLi7HTSAhU8fX/W/VrOZJ5HORIGCCOD9aoAIBYzj
WCP9ys8VJhg0rSiy2vRuFv33/7oWg39ySlwk5H/OnO/X8qQjS/JtA4DLevdznES87YGfE4zjzfrD
f12LBEtu4WpCYMXTQ61ISs1PvDE9+rED6neYHPjhcJXbjWp8lFwfr3byNeA3w/5J0YPHmjcEieL7
K1vBiS5U9PjQlIF9VQZz96Dns9yQM+RvTFN0F6Im/rEe2xVyZDoOf05979erND7DuZ26B9BzQ+jj
W78a9BpOjZJtsM8J/L5UEfx7Rab6nKgQqTgnV2iYWLqXfnEOlXQ+Z740HtiyuyOO0zFqnXHYf3xD
14f8r1PiekPpaaJEBiywejpOlitU0sMzI76jQA2yAVVkh5qj11urL4ww1rX5KhNqQTsVlPs4sMTu
4+VPvwV/1uezzu3FL0Nn7aSMFC6sNk2V/oEM3vRb6svyOqkm/RutBPHNHzTFRDEwi8hyKv9G2Pq8
jxGWHsVi6xf+lJM97v9/CdNX+lDuys803//UjsVQeaKHfaigM2+cfpl/QtPwdi04xHtafQXqLIDC
VwVU17eP78L5twEDLpB0tpwACdQpS21hLNFRyLkHDUP4Ec0f6eKpyJ69Wl7yFa+/5+nvzX7Kr66v
P7t/8hkSuHg4GLFUU9nNbuyzesNmR+QtKR57d0bn//Glneykf+4q/jjuK5pBjgnrpf9VFYFda51i
Nnicjdm2aGHm3bVPXGlkdHq7aWemwhF3tb2w7PllMvUlkY/Ow6orO/XrIMUBeBJP9sHL0vQrwyoR
uks/7Sar0yN4mcaF48L5ZYJjoKbFQEFVS4f5/WUGC6MuLRmtw1Da5FqPmbkJ7FQ9xXEVO6HkHPig
9SbjpY/v7vmDw7Ic5pkJcKVo5t8vm1Sxvn51bT6HQ7Y3Eukc/I5KkMRD9/Hjpf51hah8fFpK7F7u
6evB0TbuBiXswyxb/XfHxPJLnNMSIuTeXaaQ5txyS/JoPf3XO0s7hAM2MErKsDXo6P0lwliUMfz/
4OCio7qVJsygqNIC50aJ2bjRkMBGre9mVx9f7dnzs67KoWyVsmF2O71aD9VQJ/rBxwZlew+JpyAk
mdijftg2CKlQFLZ/YcWznxIGhM7Dyrp8f/jwv7/OiUji2J9M55B7s0lKSiXSq2zW4zAtG72+sBgN
Ov65998B6Ih//ZwnNR+zHJPElw5wpmuNT8LBEHJoWhcIDMajMQinNiiCECl469wh6230V0+kHY4r
y1MHvRqmGNZ75gAlGMwRwAcqC7eNzIWuKch8js5hV+Vi3gpHtU9eZdY//MaxvyX5qme29Fl/YQOf
usgEP6zhfk5G5q2JU/cPuiVisV2GWMgvJky0+WYUWus/DDVk262XBo1zZc+yajezHcfmV0T92RDZ
Ps/mcTFrr9xZQ6/Xm6FtluEz0j/TemaDMwhbEeRAhDoKIhFWRRl/qhGEEQ1akfazrQ0j+VzVhpZs
TJH1d41VVZzLuOC7IXON5gHxt3fQ8mliApy5pbfNBls+lxRgPzxTeM/KjheC8axAuxrbxPptEoDy
qjtDp0U4+aoawbqW5WFTwp4MFUHuB/5MGyVV0xdyC0g2649J36UP4yJM9853BVSGFgv8vZfpyRMW
luJbRcEIKoXbF3p2Gxzz2FFpZJEsUEcACn3xyTAqxNdjMdpfAYa2NC0NY5HbZI6Vtff7ium6mLSf
rbRLcztq0jE2iwViIOT/r78GBe6D7BRtEKJzK5vrzJuDuAzTwhpuvSFANJFDCnRv/Zh5eESbVCMS
yk1N9zbNR27rAuf/uZdtEu/FUKS3LUnMbaj7zfizSBxyZ5G89BBSEu1n7hkktqD9Kr8lZQ51CQVB
K/VHrWzAKjulKMsHDoW29lpYcjl2IvGD1zEoRL6bUlOKzTBoiEtH2UzBUWs6/YbeICqFbp4lQjQ1
TUBxHGwe95VHpEwozKa0d4Zbs8O2ulHvnRTR2T0WfJSAgxxQoaN5Sor9CLV4ijI/yfSfjTHkza3u
AfPfSqY67u8uyJI0csjE6u9roaxlm1jC+Q38FNId3432xutg0TJjUZ3h3MfOhE7Od5e62HlgwTbQ
WeL+s16202xEtrLsG+UxPu5DOutyJJ5lnrQ3IYPl0SZiafnBRKGeq62Ie/EKJSJX38w51n40o+Lt
kXhokC038VyXBO6oBYYNcbv0kJO67WvFFCbVk2eZWl61KbR5KK+9uarJki9cfS74ameFHinUKl1I
r7nQnnkbkXKWZj0cR4wtwNrTrvV+FsrUPHr7g9fuyIZScxCygadfilyjMV4g0ltHWcr5qZPuLa9K
NQIaI+cLvR7mtWflDot1NQE/fUCcaXhHt9MaGdXZXL61MpM285JGaluiWOXA39aV6guQw1EdCU4W
V16hUuhgs1P710ldj/KqWgzc72yIYxM20K7n67KXdveLfljW/Ro0u2ke0qJhFBORejA0V75yaiey
Rd8eKtIc6J/NwziH4JuhSGvBqENKU5rT3NAXsMv7YpxK/NSWNf+CXxtMmzLjsw2Qcs40JPyAorfc
WbN7YCRs+xuwecaXth2rh8zRXH+XtP5Uh7NZOxlZcUXOi9Et/XPlksQKDLMO2jBtuj657dYYJmBA
CpiigfTdZKBOowMhjO7dMoxFruwOdRYccjADnyrw0244egn/QWCNXdh7boIOreZR2UHwLo+tTfIe
5gbXvBbaGoAgKlUiDGL4VGzLuJ/yzayk/jkQi9ZuRoKV4I5lU08T0cvEwbda4iMVqWn0WJYFFDNJ
kaa9l4QE2DdSJu73Skz+PXgYpqOd3ffobkp7yLfewH14bcd8Sphf9MkQTUM9QX4FVgm+3Z1iK2zp
ZiW7xmn7hKzJNhujBFETgXgc/t80RuC/xzIJXiekiS9ua0knWs+4NQqnYPo19DlfHwvy5XWukvRp
cWvw8UMw8uEo0zT4rGmDVR7MVM/lHqbTcsh5TJm1xXX8ZUpKiQba77PvU+Hpt57EgLLRlqa/Tc3C
T6J0mfth6/fadAiCrv5aaoiPw3E2Gw9dtabwxgXW71YzO2CdbiflNhYNLah+8rJf5IxUdFJrrw7W
jM2SjxBAei0FRWAvuwWBVrAnDxm2iWoHzYiwkvAjLZ0q7tOUDE2ANOb8aJKrkqITc/ryPkiL6TMa
yPIxz+Js2WmBK+t7O5ea/WjZGkPDkKI57g4TYPXfal5Tr1qrkMVjOS3O9axGomc1ba6+N7Gavump
dIod1urA3IGnbW/SdZhHJK+y77q5cI1w7F2ccMPagNpLY3FvvApRb+ghc3kp6QG/QeYz5GFavBGI
luz4VWzw9xy+Db+MengPIrLIlyp3sk44KceqqRBvxTC8r6yBmxsWgKFvzVjaNhuOLW4HZ3Q/jXGj
Yy+VTnBkMJ44G7ezc3FoYzl2B4vTn9qSr9jr27YONMKZ8h5pYpl38sbKhhLTv5ul3SaryU+MnI4p
ZehmyhlvHUJW7kdOvnKT61Wn01IVq2DOcrObMkiCaefXlWvd2HgRf+VtjIoxhedNnMAoVB6Cquie
fGF7KGD9rMy3HP77t94XzTdlwf7a0rlVV5xqdcY9gqZlGKdO8SiyuOkRmOvlEBpa0eNtCPix9tgd
+idUcMRLUQIa93PdeNRZBBR/CwrTW+6r0vZRoObk7oUG55YqnDpKGHacqob/SnCPFtqFoTw+Q4Hx
07OzaoS9P6pbpfntDy3Rx+LG0sfuzRD0lMKlJhHgWRclPqWhrfwvltPJLjJGMbzlmjEVh54gxOrK
NJo4uea/sIKo0brUCzsz7e/9CbPEtZ924y9vSPBJpq501GejVkWzTbpWp/VaCsu4wru65jUtM8zL
zDaUuc8WXz05aZ9nXCDnwk1nxb5PzGHcxvRQzOZu7hs042lbGHmoqIOtN2gSKtv7ixkXG9m4wzao
O2Q+NTrKt4H9RO1qf4IwPiYTCk+nGF1gm4mXfA3sDvUf4w0z3/A8D0HkJK7thyb2v/Qw1WLO95ru
z17Y9rrMrntjrmwaqFZcXZXFmG6RrDvxvvQ663OWyqXeKnKDCFbrZ+qyIFjmZ8jPk9xnE2XklnRV
l8YTdRo4OW1yvCsRBMWTlmmjtUtQQvpRs3j+Q54YaCYqZPG3TWDVybEzJPJpazbs4qovEv8tDSp8
cjD1B3cnpiqvI5GmsWR/9c12UzQ9v3pQp5U64pvCuebg7Ei/SCRCLV7JHsdQhbhx484UeKjz0XVc
leAiqNob1xC3MUjoeC+bmJjArI6z/FCAxeBFHPF/hHQeoTdXc4ZgDMR8Wj+5tmOMx5SHHgFzJeMX
b0m1NjS1xOhhUAf1L1KPCswjDqWg47HbHEcTGnQ/lrwARRFn13qJ24M0TVqtWGv1vtx2QYK3okM1
vCB0XijpSgloPbRJiiZN1Ot56DduNg36+lDngs5+kmwr2091fOi1ZzzgXyo6/Ggik6EeKLBYs5MW
18W0TP5mWrri3q3Nur0WwlSbDpyWIM2mVry/XbNM6sVRfdBtGHvxF3iLIz5VgtTNF70x4jHCcKZ4
AUysibux1WrSlK0uNQ6c7nujCKe6UdO9iaunOJjOLIKwqyEf8AFPm12ihnZMQjT2yD9W6CNVtmfC
kQcvE3dfar+dWjod/pBsjKHM611JqHKw7WSvPRY0163vfsq/HDaYlOII46arbRrQedqDamyD0oAv
V7Px24ZlZW+K+hYQbkeZIkrtSdbL+OK3QYlEQPaqACELkFFrFd9vn+IUuJOmqvqG2ZJZHGx7QAlv
BDW/XG2Mc38H39ELIkQAzXhrd4JyhkZjrj1QWVN6OYmsvGdSZrRvWKmt+PsyyvZOAY5Xe60Dm3bB
lvivrgKzJfpQNJE5AZ80MJyCXkyvEvuAbvi4DAixTISyUdxr9k4X8+/VKLu/cLRf/83Toy9o/gCE
NShUfBfvT9ojGBRJ2J51YELh5TcWXkxrIyjgIVPn05itkbvE7BppK81jnPIZCptxMK8KR2vNHXlW
MHldapJPaEKSdJvwCfdC+rnZL6YM/AqukaQ3eotgbgO2w32xg96ubiDiGz9psFU7c07n9NZzCn48
xeRT2/RDD6Cq0zhsPjVenpnX5jSKCcACcPTtbJcDN6Mr8qjU6+reHwc+iqFGRtz0vWiwOYT14tu/
GbbE9sEQqf9JB7E339Rycr64ClRHWLGF/MaJxiEwcGMt2yl70UpOXz5SE95RSah61vqwg4tRlTu7
LnFQKbhJ/p5sxkYdM4+8uwM4J13taA8t17M7mtXOIA3Q2KazW3yaA79PPzVaPIsNR0IAiXaPn5rd
QcUXZg5rz+fdLwgYB08QqgcGHLRKTp4aemrdCDIvPWpBZT+NnbXcFCIzGY0v5USbOvF+opBs9+nU
v3z88Jx3aXDMoD+iI4VOB8nJ+2cn4WRPtlmdHwPlHn1PxG8w/FfJ25hdsi+ftaBA2OJ5WjVmSBHs
U10VCUaTjv/DPUwZY79Z8e4BlJ2jphUYBuLywj39Ryee9eheMhRD4YsW9P2lMapvmAXEzsFtguzK
zJb8QVtGsrXL1p0/my0pTB4PyrWZ9eSKDrFHDdgPjX3U8fC/fXybz35g9DREWfAjg8dH63UyFaAs
NANVoaUjEXK4apvexL1AUBoKUkSJgq/+9643X/M0jr3Nf18aHga/L0QIB635+9tgNEnNuFB3D1ay
1nUcX3aUCu0uYE5CqRpX/VeP23TtFdqw+3jpf/0EjAEgJRPAg1D0T07OX81yy0b3IbzZPTASgZZX
Scv7H2Vn1hsn0kbhX4TEvtxC721nc2wnuUFJJmFfC6iCX/89+LuJuyO3Mos0mhmJBopa3vec54RM
DfFKINDGiLoIWcaS8ooRGgOA7RBGIzjcgVXzHbzjUt2Ynf8yBIFB8ufKaqSleDHaLctrpwR2zHFe
JrFvZR10G01p+mlUZZtRScvVLXPaX978yp8EfoXOmsL2RVNWBBD7i0Y6R3jg5gYQQ7KXDpBgvCTp
yTRmtRc9IVLWYlef3n76f1mK0MUh5+Tbtmzm69cvXhiKcAJFpyIYBn9Xxkn+ncrrRNB6oB1HkknX
mIyl+vfhRued1vv66fHRrc/jz1duVnGy1s+IMoGk8L0sAyvdTSZmNWl6stlQTkkiGzsXFOJ5CW4p
ZP72uNfOE38YgHsvLz9rahk8wKPHoMD0V8NeO/tqlh86OXh1JNI+/plkjTjU7OKrGwvxdQkaTBTC
DkQxaPbQAr2+9Rq7X0mBg97qSKUhzDsmpYiDOumqgZB1HubovSNlcmJys8m9hydd/nP/hC8ZcwFt
a8ziweWc14yTFYjUd44gCk3Uul1yRC50V3j1ckNBc/1tr7Ansg4gtwKhNS+JicKTkCIX5pWRmu60
s2r4xayQPoWzKrXL7m6qSuw6PZFs3i7oirz7GFBrT3eoxv07ORnTrdbcVWQgUZABMZY4a1ddDZP+
6xfggr41SJ70j2nbOXuzZxMf2uz6924ZLGeFoiknY1ktH7yyG8rzqJNScLZr7BXnCqzFBo41FYvC
yPqtVgnk8//4QdLkZ1Ay/TMfope/aFUGvmAJ9sf8VLYT9Vg3x3bNWWBjJJ75a7Gb7QSmrL9x0asP
govSNsTrg0oD7erF9L8IW9B/KIqTUxlaGvZuYr7rvaI7p0lSLkdRZsZIDWXO00Oi4xT81+mAy9P+
gTdmEGRKMMbrV+Loncmaa5NXJfG8DjXS8VDQeKO8VBrdIcdTiWwE0wJOO3d6ePuBX987vu+XzTiU
ELS7Fxtj3rw0FzrRxzjpiaAxWzhJJhy0KBGJPGGCbI69O8gu6vRR//32ta9SVVn0YM/BVmPnjfDp
cjawOBbNbTVnR51swkcSvft6rxuD4uSV065Gzhi0d6ru0JiItBriJ2mSbrJpx6myKCSQ3ryxh2aq
k2ghnLH8bviqNc+kRyX6vqh66+COhfry9o++Wh/X1WJVTdG3Wy1BFx9QW0uN2p/dsmXCwUuR4stM
7srOdPr/JhXYt3IfrzefXM7h+XB64e9L3ZQxKdqzndseywTIvU1h9fcA32I31IbIbzTQr1bD9dbo
JK2UiZX5eXFrekPmnGqQ8iY2gsliRLOFTdJyyX80VJZtpT/pn7Nsnm5sOa7nSZ4oaiIar8hEmfEv
VoWVtMDMOBnHPqgmdaKqam4Hq57uM7ZeX7uUY2sPcB+DdFBWcZg3mvjVNxMFZ7QNyQ35z9UTx+2H
PgyWCVV/YJUXT6GdNQotQ2cdDRA1z7hf5XvbSqzgWAX2VP+be1MHQYewmcGEtRGt6uWdE8whnbpB
ikNxC6UjUdy9ccgYeP5RM5EsENXRYy6fsZyWN7DCVwPZZ5YF14x9E28Sv+D1tLNidLOaQ+5xcVVp
hibfzr1V05tqzOm923r3b38314+VyyFZMIgj5gh3uc9NyAJW1NSmY4/pe9MOc/4BA2O+V7K8tb+6
GsfcGe10RKsoJRByXewnHRuPe7bU09HM9Hxf2Wa8zYGNRVVCqZNYHvNdZSTDP7/JVeFIP399nphU
1x/1x6YOKYg3IEiejsFYS3+T1m45RVOJGSqkcWmXh2Tpul95V6ny+PaTvZrCUasze4I2XBWk7G1e
X7mlWuMBT1yOSMjiZ3tJzI+Ua01na8WTLk5z5pHQRjAXwA5YULAd3r789dN+0XFxPAaTC17wYvka
q6rXOJ3YR7IPAwz2upeGpV02p0EW5rYQ1a/OgC739kWvRxNax5UIw+7ZYRt3MWNkqtDymbX02GRt
cSoNZ7Ii4u68PtKoL8WHt6929akQcI5BB/b2aji7smTKIKUhYHj9ue1aWUFsaOlgJUlK/9Ct5S8q
uzzhf74kxt9VoYdyFtXsxXDKajKe/FIOZyR6Bp1OWdJ7K3M2COjaVXJqk264cZfrM3tVYQmoFkHY
wZuwWsovt4bEktQxA2k866SbG/t0AIN7bAcahr/evrerHFGKRQimmPBwk3DBy11eT+vfzXNc/xB5
mvaYacKto4zSbfZfIpT74DtCzUG0UJgD4IGt5qvO+K3u6afkH+jSyuxnU3vSDQkZ927psa9ftrfO
/ZzOOJMSbW+9/pxgP8BpS0b93FYUJ0MTA3RooiP46BOJdqjEfKMIc/X5orFH5bQy8w3EOZfcKpIR
AeSqgOZtqZR3Et5ivyPF7bcyjHSfxK4xfsw7Sz/kk8z3b7+Iq68oINce8xRn0ReZ//rf/5izEGA7
Q0Xg2ZlUy8kdw8qykCk7KnarO/LM0hv77OsBtt4qoloKXAi7Lk/by2CRURfXzdnym95+0rxGL3dV
iX3lxki+fqScrC1ykui1YVy/xAVgkqIv62rtuWRHk81b0G/Typkei+fKmX111BBe9XCetWr66cZ2
8/Xt53p5fWIkVmABJjgEZaiX1yH2x3OdskTvWQrTM2zd6qtVmDaBjg5IeHMldsR9k3/H97zsbW0q
k83b176cjl+uvVYXWP9Wc+HFCapQnUb4CNduWF3DrAciSQuEjqLXLl8GWdVPKu3V89sXvfxm1osy
gjlUIifmGHGx4vKx5/5c9tk5i/nswwxN0ydbdqRADYpMz5z+enJjgrwkNLDOrpAAMloxMbDwXuJW
kTyaJKws+Zn01HQL5ic+AncePlheNmxc5ZYHePhtNJLVbET9gGDNw1F142n/5U2vtQTE8CRiMrIv
JoscXUsn6Fad8a1bzwF9uvca8OGzP9kI1Jw4V6fA0+TGgcBy42t6WVj/nK/XB8BBBDEomx1MKxfr
vkDBYwAqy88p3USyDegAYzBPaGaFNck+j32JnoveW0/+7tIuyxG/ohZHRaLROB/kRFhWb867cUZd
hWrf2oBhcg8tgu0zrYT8+yTSmwjul1LqxY/G9c9HwdBkt3J51h5rDpxuXy+nXgb5O1eBxt1oEulq
CEUPGlI21ECbCTvMI2QtpfqQ50nyW4zWGnCQF2BsexaUz7XZiV/IuuSjpbKkPGi56Wqh6bJY3AWo
FrOv+FlKtYuDJovvKish3H6i2XyH3qZKntLOTn+pTC+CrVe78gkQ9jTt4tnsDzPtXFTfbaL9TttY
GVAnrDid6dTkbfeeBsV4hxexX+qQ6l2db4QYR/F5pkdf7FTXteA+4Tbo5h6DgW3wJnSn+l41nbFl
VtXSb93SzeJdYwZjx6hEChORR2t9GBVkk8dmcBIRarMxJsO2soSjH2yrbn6lQI7fG+kyfquV4dak
mJnTY0L7CeLRkqnfgzRaDUVnX3THwrU4KQZMeVNo20N21rrYsbdj6cldEztUmhYSmHamlfrxKQh6
wlJVaRD0gLBmKj83iF7y970x6PJggYV4h0NnlSV4IyAK6SwD6N2GTk8EGsvTtlnfFdV9Xxbx0YY3
qMIgd7vx4+x2yoiMho42u0HkcMDFhEg2nUeqOxBs6gGbTK/koxziqn6P+SdpoqZeCHvU/ck9z9hX
48gZR4rCQbYMx6IVzRDODZykgWjXKYSJ5H/D+kq2rGl2qtjkdDzHTUJG7Vfgm7Ye5nIApOV4qfox
Aj4fwwzp2C9fQqZ4NxUW4fZDaZqfgnHuk3c1kZ3zfcs8gRd76iovKhaFTqWaB+vs5vBQQ8B5vdhm
9Ai+4cwUH2W6FGuGsTeL/ZJkXhrRw08BHI1WsPMkwL29EdsMEaT3M3AmXxQ72v9Qz8DRmmZEILOv
7zpr6auDrDo92bKzISXOqLvhv2lOup+63jr5dqInX36wvbgt7hY/to29NjmdcR/EnUVdZnT9p2V0
lvYYTEhdHM+R48dsKS3jjipi+dNT6aiHwCbonOzzqRWMNQ6ED35CAOWvsVNJe26HYEATOFrVN+Qd
fvIb1UNafHRk5anfDp2+YlvjFYxhkRFifLCSriU6eixqBApUp/aSkwenVGXNH0Yrr7KtbXXJcJwD
lcCmShZUohXfQLsBfSvEJo4VMW6iYZY8KnuizI7qQDc+8eFq1kOsSuQb3pQCxC8taf+kHSvLTTKt
iqciq20zXMZyGB4RQpnPfsq090HIfNiKptSNz1k6ojWLDRjFmxkVsvsln2PJUZoAJjcgVWGx/zNc
HhJxxbbeR16xVB9X7t5jVSZpsRlT3XmkFKeKR1DBevlY254SYUnlUxybJAO1OSVa2WsQphtp4JhB
CzdtCrkE9Xema/GdPuHyrTZy/T+dMIGM5G+kN98GUYDa1Xvh72EAB8amsOJu2seGjEekCUTCbpSD
AhvTwsT/aAdD0p8MQS0mBKikfwLUvZYH1eDcSb3CtkZWF5h88l/i+tz1JA5H9pSQ7bsIy4hyT8fV
i7tzfK9ER2m70/ul+qrRSUEISpIh34czdUPE99C3d/RQ43GrdyRiRbpyqb2ZQ5qeyNNjNbFYGL7j
722TEBW+O4SQxYKzMdqq3y6N9JxdXLdOg+xYFmrb5Ev8RWSz7CMKm6KhbRU0XyYsq10EmLb/Mgct
H23MefbZypLgaz6Ckbr3TIKt9RR+30nr43gfNLamR1MixupAxQjgUVhSxD21i5kVexSm7G6qljAY
FeUkCyD5hKb+yUjr2T41pJ6mRxPo7rFzlrH52NLCbs0QZl1qbJBSZveBXYzzaWRhP2lU240NAMza
3a6a+KegRI+5YasGRCwWhtSYkRvra1pBxtm3AWroPSe23Nv4iFP0KFVrPIhrCFg64YymA4B0MNXN
Q1CxvD3bWWnWH9pReOJEqBoyobw12wrP7txrhyZtk1+xcAxswczbk70dKsNWG4ClyI9npJCEZdKH
978EiRk8k06bLZE+V5VHbDqwjA0yXJcY+QQB/RE5uy8PWWqTCoVMe0A/lY/Uft7PwxA370TuTvJM
6WtBQ12hzECO1WS1GL5KPW2zowRjcFf6QVHcVVOvThX4Uf3TFCj7xHkJmh+xYdq4md2hNdhNT93R
MoC7bzjfm9WxnaYhjyQRpcHG4dzyoMg7e7RBO9qHvpm99DlmSyo/rGKyr0wgzY/BSrX7BfNreUpn
XNRfHKoccptCC9Th9GuVsfGB0xWfUW8Z3Wn0AeN1JMdlWz13EuM7RwcNIKjZNXerK+aIw53Ezap0
G6h5rmhNBw0QvlOBBzJb2r0a26XlS1Z2MdwtoO68d8tQy/7X6Kber7RsmmZHFcweDjrsuP+AyaIH
BszhojKI7ZxWsEEDuNmsOgpETZws9otT9f0PKqWy3bh+af8KGn5KFMxw93ZoxA17o9zEMX62qWvU
d8ECIhndPaLs8hmuX5sfyZE00t/xGJs2JMm4flYltrdDkgEhiPyymg5AMG3/aGmZ81Qa1CbHbTXr
1ASoAKdnz5mVs+3rXrMOs+Z1NmZ32yzPRNzL75mXTcMmdzRdO6cdWIGzPXplEhGUZXt38eTre5AV
HMKaGmjvo670YD/T1gG6pRNHtIP00dQ/EuaJJKqbjqgvz4PJECk0Je6+ZD01duvrdKEFxUEWigEg
fmMjk8NrQdXrHTNUkm30JGm26UQ6wnGNOCrAMacCbkFraHqLp9yvnjQrR5XZaqMd76raYsHvOhBn
qGpMuTGz2kz33gKicMcecUKQCOIwDycD3OF9PaOVjjSZ9OPWSMpk3LjD4DyrQM5J1PIjGziinZdv
ZROUP7q5W23cwYRwcchKb+fb6cQ2xm9idmhBh2rX0oJHM5k98cPLm0wr2FPr42+v8ZCKNUOOPXHS
M+qHU2r6+X1vL4Y5hG615PdF3ZbOcfb8bFPGVeZstUVZsC2t2p1DQ3rCieq2teItW+AZ9ZtXuDbK
U83LvpHMXbLXTaV6X1BCJQcBWeS4yWp/8t9RjxHp+8qrQTTOcBL3FWntbOnoaAV7bRBejXSySWak
cx1Bkzh02qAALxSi5PQ+4Ocp2vs+o2LyiQpS/gQ6bakPKuiBl7LDMLuNBC33RWsmNO4AG8vKjCZa
5u0B3ivxXn1WOtoWPxrq/c5BpjbVjpoiCfJA4Y9FVlaHZZdq8qeZNYkMvbax7C2DG5Gab1YzhUlq
2RETTuV+Kwq76LcEKMiCmYrS3kaZHriLLiOEPhk0kUSdtMR9ZrnCfee1eNCCUEcu3J4bIrPh8Wvo
gqOUfRlJ5lpuoLYubdDTuvSD+h6ledtTeI21Lo8aNsfVnQQ2nzNmSw2RBVLrdcdNkf8jsRSjw+bR
7jRv1fyCTsndqpoRUffis+prp9gYDTibbea55HdYigQ0d8m1+adcIPBtsKXIY6cXPWo7IB7BfRKX
C5Z1i5XA/NAGUnxc9GQs7rBXBD3WAhH0SY2TCCTH3VIZ6TdXc9L+GI/BzLxFZcT8pPlDAbTVWvee
OFFFshXgYFIYXH6peWHQgJSkF7Sk1o4VdYQwm9MT2QyirJNNncgS1DwQq/uUILYfCPFb2utD4KV7
rSinQ2YFqoWVXRRFOCDD0e/kIjUrQuuf9RuD4lS1qzL2axEJZPFnLk106tDNS3PKut6VewZR52Bf
ypUexSKwivdzKRZt7wijomLYpl1kAlEL3k1jxnbJTtPaeKqWVTNaznVanNK4BwKgilGILQLb9uAm
ZaZvwWJxwDNQBZMoUSC+3DhNo9NpphWkxVnodEHXMJN1QR1NWu5VbEWGQv7wNTYkYTn4jtomQVDq
G8xlThs6GNfmI/sRczgsq6F66QK3BxOoeTEKWHqJpCyttLv1yEgaaIbxwCmMwr+vg8Retjxl/Mkp
aX5TOLSL+7lyTXafqw8lOYu5Eh1uIxdv0zgobD9lpTImqybZytJf0s8QXuNdwC4/qTejDPonLzan
/NTZTfbZyGZv3pYz3tghHHJs76HZjnmzVVkN/HTqx748iKnj3691Yf9MoUmr2Oz0yPoR144OVHJV
oH6vMtf5Gi8zOs/YXDR/izaUnTNJIq0ClDwsA9Rs1g0jSgvmiCbMCBIp7lTmeuJec83m3jdVZR4S
QUAcXzKeTqLLweHKUKZK571VcxFNUx9/cX3kP6GL/2wDIcfhSaIu6aJWqto7JUDivC0Y5OnbPNoD
92CZSmzZgcQ8fQTX7hMJ3i36WFdOxYkl3d9COV/qDSCx4FfPDFLEqCDcof85FE3+tQN1q56qssGS
p8d4DGuZWT/xgXTzvSdQs+6lUSffoGRM80kntmgmvKYpho8i7odTZfdGs0llZclDMZjmzmjhb6AW
TrvsVDVeQnLKXCx1vp+WIHU2CdGCLGRWNqKFoBqo+Z9JQpn6k+T89b1bEuN3m8HTCUufsMe9NfJu
FQtZtQ2Uoy+berQINQhbK+u6NGwXgQ2I/TkySFPg8wsT5N4fDVMV+g5BaLmcairMw85bmlZtONQ4
MkIL0jzOVYdoFG2FG+Ch7ApmUt1Z7GeP+HW1nafYaLcGwnNj01mZGY005KtnwPRLsKuI0XUfTLTL
4rHThs7dZAuhPptkcVJ7N3uZ74V25ix+BNHcWL7FwlXqHYuwHDbM3JVznChOc/J1dBRmHeRvxYSZ
eyZ6nKUsTvbAz8crwiyWRElOrXhPJLEr4Caj7Q4XdCapHRKAWdWgORNDskl0l2HLQUdvQjaCtrwf
i158xCci8r3r1qazX30GJ+kiuAqNssK24+SL0e0XAwQmqg+iS+4LPp7vfcZEsbGCOPd3eTflMyaC
LiuybWyllXoXuN3gPbHQGt4juHi2+yGCov67ETsi/9BhFjbufEHNNSKJulvuMT4Z6L/nudK3ltcF
P5hZWcfqRqUtodvsJkO9m5Fq9wJXzLYctS7bqTzRnwWSTT3qxxQBdUwOPGrXWSa/3CQfdM5xrjYk
oW1ksVbfqDJe13Qtx4bSSZ/A5x/8tQr5Rz25N5aCMab3ZwNw1PQ+d42EydIv0fTjp2z3vUc94lPF
yP3HSBGKrKgcQPk6yKLRL1166l0rF35eNOXZavR6B5ieiUjT8ICGXpYPewEsfDpBCnKtW+Xdtf38
ulBIBxfqAZIAmnyBcVHdHGA0l4nJlVGFsIXjpF1q1L1ak554kug4srzqR6IKDBwmFIfQ7U03Gimy
/GdMSXWjeX2lUKD5Z9EERDaHMpI27kWnRHjKkbajFefKR37Bcr8sJ0qGZUMVpG0fO/THw3kueppW
OD++5V5KSQD5CjY6AxfG29X2q6Izkwd/sTNnz+UYl+kbmprLNDCH5C6bnPLJLJf8KAxAC8xiJeaf
ogUuOXgYK2DGb9++9FWh30IjhUqTziTcPf+S3NrxgY42KpSTR/bqF3Ps451mWzg/bGs6Y768FVV/
dasMfBB76FHIxMCqddHNIEMrWWprLk4y7ZooldJ574DGv1/4jQyBtRYlh2c+xvTWG19bFq/GH1de
eSxrbh8e30smi3I5GPd2UJ6EQtG+LWa/zz9azjgrHJgvMoYxIclvRhMT+amqCVSb2eHsvBpqyqz3
+IPceZyDbV9MdfCca0pf9gWzk71z3DJPCQ5LZvtY+pDsQJ2bJO+9/aouGyQ0jnlJHnsE2jLIS17+
+x+zRq2qCtlJkT+KRCxbGzdrFdqpYJrHmcV632LzvaMq06KoaQtFNgFpWEzyrghujJqL+evll9A/
X90j6F34Na/nr/V0TDKCyh8t0ITFJoXgt5fZku6Ndum/BNNsbSGV3tK5vkwRf7xCLoscAxga0WV8
Ld6lMEIM/TJlyisfizpr34OpKLDi65V17GWz5GG8mvPDNJ26NrRZM/e9j+rFJyGOSm6L3RNcFTky
N97KxRe0/igK5pDFmU9Bv1z25/I4MKSeMGe0VZ0OIa7hceMJa8SHJ0DChGk3euwLMfgkm7ae+47C
cW5i5C0b7bOvuvy/jnn+Z4Xhpw6tFA1lZJbpuBeylDcUQpd9en6rt2LHeYBU0Ez3Rb/3xwhiC+KI
pUvnBz6SrmZTCFiLADNsmCFhYUKGdDoh2CEDNQhZ4zyoRQQdlr/tSau+8G7EfJ7bpnkac8P814iY
9beRGopIlKnZN+y12fzqtyHNs8ZAPbDlFWdk2sEnUziZHnZ1Wx0dnugtedz1m+OK1roGMxu5/PH6
irUdiKnWRvVQZjEurWJM47uA8w2YAapoWdgqq/xHMtTLG+D27FUlhhjtMhF4LKbKnDylHjJqoJ88
15+/FLi4no25yDd89Pbvt4fnxXz7cj0Ehbxvmucu6/7re1yTrgbeo3qwFwcffi0aRLjl/Gi2ntbB
B9fY8sWB+MBhsL2hlv7bpVE6rN1BqGKgq19f2lWwL9gizg+g3cVh9DVnRVM5P5tWF7tidOyjPiX+
Y1Xbw+PbN73e1Ot5YiV+2kQR05NZ9T0XV64MlO6CK7OsFx/BC3Q9kUPUVrXEtG7IxP5yLVrz2M2A
ydtILNep8o9hm7RdMFf2vDwUoyG+GMofzisMa4QRAbb3Rov4LyOWi6Gupe0AG+mSdkcnbyoQHc8P
pHURDzCwDTYI+xxHBMb6CKmj6CCqvf0w/3pNbAUBaimPvy++EjlMWqA4ez4wefyEqiXbyBd2oO2a
orchJA2iHW5sj//2TB0IYMjaLYBI7sUzNagcWQCGuU2Ymw+t2byvRWE9lfP84+17u17H+Cr+uNA6
hP94eTgwV03wMj8wPa8O/pzA4R5yTz9W3mNM5NEBW6Xz8+2LXj1QlCLs/FFN4tdYFXavL+p05eKX
mac+O33GwTtIJcWUuAicbpc1qHTgBmHavPEWX5xmf34TkLQQ1q1Tv7HKoS6FDaJrF6P0vPYRRbAF
+m4Bdr5VQcnuIWvz6kPTQYM/JmZuHrqU1sfOXzpDP9amOQb7JLVEd1qMZ89t++ckXbwPdleLHd7z
5a6TZtQNTlR6E/ZeADvpGFXKnfX93FmFxkneAfNN3TgANkNYUvqQ2LE6DHHS9ZGbitoNkzaHx4L6
xvpgJSktDwI++6cpg4ZBWPssv+RBasX/UcRIlu91rtr/mmn275Q5YXonAjMVOKVNv7jx0C5PCRzN
OKjgJELKxQyKeOz1q7LbyYtnxNqPPUcFzDtJjpnLHGYV740eUxeyAocGSk7d4gfNPMrepSM9SDsO
Zap+romI/Lexw7RG6cVdoek2+vGrANC2TYXnx8OjUcvARlzRkD0b1xrBKZxgik0lennjY7zada3X
RAq0npjQAiFNef0QEgrvnWya6VHWxijDjIP2GOUgMmrKRYu0t55RTP8FBDP7UecL/T4JpFQgMyab
sF9jaXq0SuSlVjeexeUssf4uB107HxFTPcLD179LtbgrrFi2j94wVffJMsYHhEXJsi5olBT++cHj
UQ1YRQmTw9x3sZhRI3AJ+KQaYzup9SOOR/+nnVgy2dAikaAEPF9WN0bf5eTE/SHjW6VAnAkBGpiv
709YAwIFrxsftYpWcB/U3RNyPH0nRCl/9syIzbmEKyNviPfXOe/VRIHAbj0Qc3X3JRDo9WUrIIb0
22ztswXtVOzNwfXeW6MvvhpeDkCtYtJnuqq95pwveXPrpb4cvF9fnoGNapIKHrJr71JT2MfADqie
e5+hK9H+cJRfqq9LnszOxuldb3gUFglgfiUdhlwTP/qGpTmHeU5hIJn2UHyvEisL9tJmlt3TzhUP
/pxDbSlMYYjtYk/kxA6ztOsNzRYzJwqjr10O+aPfH+y4U5rk7IB1Te0Joc4QXRPrCiDHKAw5blRL
fQPsgR48+vOqRV/iusfWkxj5VrOntNgXDSMBkf/YjVuZxCYh92WmDfdKpYF8T1ch+MUxzm9/yXye
7YeZUI72owP4gOtO/YxBONShvvf3bqwH/n//OIgZv+i0XDSwiPvYQLx+tZk+ep2/JMFnSBRwKTzw
M5/Jw6vOrZm17pYgjOYW6/VqEBPNi/SY4cSxlVPFxVKOYKABXkExVNVZh9ohT+33w1yX9DwTN1nJ
PnRGPhmJ0cS7t2/2r1fmW6W+QZnLvPQAAwVZqFdP9SOrnuRLoSqpD+b43qsNHfbzTJxBGd9WMa4T
wZ/j18HzgU4dVAlyb4j6FxOFVwgWYla/tSUCkLgXhvMMBMMLTh3JE96OspycSCddiGTMNf1MDInW
RCMYlPREYJSbnQK/oXaqT9nwvaI7fWtzdflcKHi92LGZXCyLX3uxpsVprjcWIXWPY+H2doigpv0O
GLJvtvFsq+/KmeOHDg6Atnn7fVxO1y/XxXS/Ohs4vV/aU9J+Qryi6uRJc+IWPU4Dr6Gf/I/ZlDbb
ty91VSn5/7UQpbNoYUC/zGqepYHOwNC0x1614jyIof0+xaTqaZlpRK3RZda28qvAiQQp8/mRs4F7
HBxPBDf265dz6fo7Vv+zZWIJYs2+GP2FTQef4OT4cZ6Ubx0WchO/lKKq6aVKqDf2KgaK6mRczLsq
Y6n8x0WLtcrk/l8ygzCuvvAj/9jeLoZftB4G0CcV63qOnwLoz9TE8jmndY1Bl07cjSd/fcPrFZm4
WY6p1FyWExOTuUcDfPUE/Gk82YXTbmQl5buqxPse9hars564c4Mr0hX7t9/6RYGPNLmAcy5PGdcj
juTLAnOGhAbsxVA8dUmp73Uh9bumHGMEAUPuoNOS03bILec9aYj9ltp4feNlXw/wF5+QzRabwyAi
/Neza5HOsY/+s3hKplmeNaPx9g7C9W0x2tqtZfJvz5mxvR6O2AVCe3h9LeHRLomNrHxSS1vvptSp
vgrPlqGGu2yP8W75SumVtPqhLG6dQa/njxVs72KVXMkdeHVeX3rspEYbOiie/MVF7d8H+YOejt22
Qx1zWkTQPcca/Zi33+3lmYl3S/kWdY1HuM5qm3x9UaUq2jaC4jgELdy0KJiAAWcGrIUoy/JChUis
jFv2hr/c6Xqwp0kOz4Fd5kWVUzNgTPVZUz2h+XNPw7gMnxlZC7tZchQ48ljul2HRkn8fRsB0Ah4s
1Rqyby/m53wI4mW0lvoJpcWJRl9iRZLqytaUMbSrtx/rXz4ZyjNgqymtreCCyyG78LFCzq2emjie
vlWxCraGDcuG5OT2CMfbPLfUpb6SlWXcY+C+9Vb/fnlERy9uberIr98qDz8Bl+PyVkdVqbMae78O
sZJQxa3GxvvUzfjlUyOmW5hyYN10pG+4N+bIv71kyhqArXXsdkjvX/+GIVNUq+OiforxEj7xf4hN
4YFOHZQO2TTI5yRUWiP+sTa2jmegRWxyXaLfGWKvr9pWWdDLNqufltlNDm6gdHcL7lrsm1a4SaSa
oYv0OsCx03HAevul/+1b4uj0Er+FROdyWHNizQs+1vrJm9FrRRK5LUoToX7FoKfKbbPA5b0xpq8O
0tQh6ft4fLoUIVZHyev7TSck5l5m5c+tZs4jpeUep2gmh3Q7OABxUC2WCAkTQ3unJnYKezbQzsnr
cZWhMtLz8sYZ53qDsP4e3NEcG4Gi4EZ+/XtMJyWId0iz5zlOLKSOjZziPYRgKiOB3aLITDkHqW1Q
tJm31dWQt5ueRN0xyqiG+TdeyNVnwCwKV33dqJhrP+Xi4cx6FvuTaSXsE/Ph54yi4S6VJL7ux1zB
ShmETkJKjQzKiUbXzPNj7aENeXtQ/PU3UA3WOfQQ63H5gqyZlHSa9tlzL5xlI/F5HLQ2K78XxfRd
6ov3mFkVBNQ6Tpco6Yr0xvx+9RXyCOhosWzzTdABvVjPGtnKxoF0+Fzribfle+lyesNxv5mGIfhq
0LK/A6GW3diSXpU2MHXRS1r3DCBiaUteTEAN8aOLyHvtCQZfsWlIpdejrOUYV5pB9ljZygNz3M2r
IGa4s5EcHIb5f5ydV4/Tyt/HX5El93Lr9GSXZdklAW4s4IB77371z2f43xAnisUjnZsDEpMpnvmV
b4lxDvXl/qXnYC7Uku9tAu1xUarnF/HiXJ/KgYQEJo3lX7QBqRA3yCBVDGM+ySiNRLKrpaP15Htx
tc9HO1/z3U4Lp+AmrGA9RG9CtInID+fJt2IIGq45IQlshv47KB7nLNS5nhJLTz6bkm6i5hOWyc9h
ivvz4wN4cysxNMa0Jp8lKRBdzuu5g97FBtrgBChDne9RQ6rZiZJiUhmOR6Mr7N3j8e6cONJRelbU
RG0a3+L3/BUba1OodCA8wgsRVv/WyklDKqbKKzM05PVkePrHwOc0PB70ziQ52zoQRLJDahti/f8a
NLZjFK17Nbo4iP6+wPzmWikVE2nzGrtqaYmddW+OGCAhCcDa8syIv/9ruJHUwIRVFtOs9m20RaVp
pVJ1gBcaoLNp+iCCNTVxFi5Xg3/1KgOGKclbLjrtWKLdvOpS0cNKH+z4kmm4u8lZgLRaO8lwZ2Lq
LY8X9N4MHUsEoiAYFCLE6xnqbc2VCmvg3FnYqw8Uq98KZUQKfIosMHdGTFIrB6+PB73zlagquhr0
BlAjoAl+PegUmJImd6l0llrJKVzfieKL1mfW2k+Mbk20rnWrDOznyYpMa+ELvfOSEotShTUBi1Cc
njf0EHiQ1cgwvbOfY9fnqlBuKnhPlRog86x4IFBNvBMTpNdRyvWyZlVgIUoZFv61GzdJv3u8Fjeb
TYmcnjz5LZsgIvTrtQgIHMcC3P8ZMXD5YI4GqM+w7mR7nTQADxa2++b7EaNxrkhAxLme+0hUqurH
dSsHZ1sKnY3XpfKu9OJjm6EWgxj36Lw9nt3SeLOX2VPLoRmgTZ5bPw5/TZZXB65Vdn2Knq/5I0z8
Rv1/zBDNNDJJ8DFEJrOzhVFRgW6PHpzDsvjuSy3cpMaK32vgakwwC7/8+wRFb88AD0Z5f95poykc
RZQbo7Pc1OEn0KDpMbX8ait5dM1XBIR2dHg84u2BIX1UKIwJS1EcZ2f3fGj6PWW4IjqbcovlhNMp
YBJlSh9dkcpLq3lzPcAWJ3FkOeHyKvK8Bmgj66hQc43OdsRdJwH1945ZZzXFeqjScVrblqcdlACw
9fbxLG8PDgOL5js1Ca6KuTiKMqqxUZtGeA4GUGWrsXASaS3pYaxswOTXn6GZwe97PObNtSQmSzsR
k3U+EOC6158iFAYURL02PjdNk3/2QsgxQIcd54MlDfa7NyXjf55WpRgWJEG8ZEF1G1FT5aJjS6EV
/hGxw2xf8yYMdSnW4jPBjfctrWyktNNA83dS6hk/0AMMEdcoBxU6d0DuXo/1sIFEUP7zfcTPMBHt
FoE9eIlZIOnhSZnCzIrONKamblNFRuxv5LgfadJJ1vvjFb+J18SciVdFBInO2Px4QbYea6eQYtgu
MtrDTjbUP6qRuq3Ne7kNHUoGLpC94luW+WDeYW3E58e/4M45I3f+E7ALPdN5gTENg8mOJ2pOKBG0
6msxFcEu9mkNrXBG8LfylCTKvwapopzJE0RjnO/qpu2m0NQYJM2Iz1PZVvW69B3q16Zd5G8SBLU9
lFrnJ2Sbpt1FreY3vAZesIBjuvNZ08ymlghUCBXZeZia4CohGVgjnIFp2pJbKFby3FVS91OmrOxs
aEb09gWOab7wVYva/VVkw9Rt7mTeXoCEdFGuvzDongRwlZecUz2K6k2Udeq4Bz+ZLuzqnfnRciUz
oRyB/sL8XJktCPs09bOzE9baF6OxYQLCUV/VcIfeWQ7/ZYCBvPDy3CZDIOs4x6R/2OlQepo9dqUy
YODjRekZg97B/x57epHskA5tKUBJmv9GKFnpa5lnvf0htzr6Cwr6bhXM3K49oLDeTBup7KOlpOjO
g4FgDqwJ+qHkRvNoC3lwxUcVLD0rWhkEmwJ2kUtbxO5OyH9Xw0KEfmc0BIHRsmb5IUnMm665DtSh
LdhRGG1t+QrwHFVLap5W/J8Boy9cuLPvDUfyTyQDGhw25OzOpidW5XIFog6KWwebXCPHWlHvqn9L
+JR9fXxZ3Dm+rB9nFxwPog9zdyqlbnGPwYMCIoahTbvAw0no6EVZ/PnxOHcnpQkjNVQhiNJmBwnp
hjziasjPYxEXXxUHmhOy9HTJc6VbuIHvvHmIKVC/wecZ4bP54UBhFA0f5CfOpj21GEgpZXeCIqbs
kwlzp6w2lXcUrqNtMmntgqzcnauXdwb5XBJX+jvzflYGSF0LtDE7y2WKmYFuVpz/2LN2NYTWt7aJ
lsyz79wK3HbilBD90pyfhdrDCDhUS6z8bMm++snxzWRdk4WhQ5bEz4FXlP6GfhRQzse7eW+eaPiB
NSG950YSu/1XEqk0ZROOWlmcUVQoVzgkhJtCi/O1NtaA9FGX3v3jeOwnWHSV9gI4bf7nerxkhL1U
joly1mkNnzAHqAG36HTe4flCTK1hii71C28OLKOIb50SFEUbxKyuh5R0mzI7DhRnHyXVbZCM9Usc
NDgRpEMNmPrx/G4jJRqCNG1ARaJNj0Tg7BVJtCYH5q2o50gZ6zcrK/uPdg+PbZumQJCQDCyMct8p
CmzZREowxCqtA2iBJVmsm+Mk+pJcBVTAiB8I3a4nrdF2RC5B0c6Ym8l76KfDBdsjSAd2l2FAaOww
K4uWLB1vEMjESlR5oF3QDhViYbPJZ0mfj36sq2d8pJJLFHQIBqIR+7EdaxVm1TCUP+RBw5FObqZL
VlTRevAtrMqwSMRlu0SrYKyC4dfjLbk54vwoijK0aDEnpFIy+1F5HNey3BraWcqS8EdXh4mHq0Xv
qPCPPT/dV2EF+OPxmLdnjjHRvENPCnQZykbXy9+QrEf5YGrnIrOt7xH2fB9K1BbgjwXq5vFQN/e+
mJ7gDQDXF8JK4qf89QVDVJzEA6qfu6HXmxVyK1myrnppSX3s3okStVuuRIJDfV5N9e1W1svRNzBG
S4on2vr6N7/DLaT2lfo/A9uPxG01bekJuLd5SI2ChQLQgJvwbCFNaRzymF90blo5Nt3W6OAehjW6
LPTXrS9D6yDt83hB7+2dUJIjOuPuv4HhVk1JG8OvtDM0BP1J8i293CX9gD5G3tlLOpS3u0fHhIkR
JXA5Mdr17uX46kppHGnnKtRU6YOFUoa2aapaNn8+ntXNW0rWBDiDHaRVg6jn7CuAmQpgZjIwLNZk
BIr1RuTjTuzJnwLusm1mo3C+7jVYHkjYWsnCIb09PIzOvYhov4iE5h7CVA2LLGhN41yECvrwUoHc
V1+WezSEqrUPBVNyHXMst4/nfHt4rkdVrxc3icswSVSJUeWxewtQfDnk8KHgZajG7wie9MLjdm+N
iWK5bgnTHTT6rserUDnocS80z2i2J5vEVoMNpcTQLU2/fkaYpFxFHoLNWMC0/4+ZMleKAyi28tiJ
Y/bXJRB1Pn467WSe0a/CgTPR5XAVZFNdbXIHcbdg9HHD+ffFFZ0tanWEtzcl9m6wsFmsEvNcJrG+
h4XmbfQWK8s1kEITfGxslj8ej3jvENFklIkI6e7x3VxPUhqBKMZYdJ2bwrQvXTWo6XYIsd9ZRb4K
eVpJc5q6TY3S8BIP6P7QDAtqUuH8i7//a30HZlQaqFydQeMHmCV5Fd6FFd3DqlLqAw5NrDwY/SXH
WXG7XaWkEBwot4hiExrHWHBfDxuPo51FGCtekPSQ9wZSPwMwt/yXTUutcZMEJjBQYWuNWImPIpv5
r+cZECF1aEHnsyF3zmfddo0M8VgqLm3oqwgy1c1FCZV2w595qwJV789KNWonK62ChZFv1lvwHyww
ubQ2WPA5dEHLB6NGiK+8RH6UodCg6Juy7/Kd1ochGiyFfwzTpFp4tO+sNsgmsEFIMQK1nbcbyqKw
Id3V1SWo4OxUuV8+IQlY7ZB/sje4OSkbjO2LDbag5Se9b6SFb/g2dKR7LrqDwkpZF9t+vdtF5htO
htLZxUSBo0XxQXJ+maBypxdZGyd9ZxEsYZtqGlJN6BJm2V7C89w8xLiNLtzXN28gP4Udh8ckIATG
XOW0GGKdDYjrC4wpjE/9ScNscgy/R0pvLFSc1JsnUIxFcwFYGXU9YIvX0/arCKmyWq8u0CwLZ+UT
1r6NvdUqG0zv6qdqbCV/QzDrobUUBRnmTUJ3rsTkh/JTEEKN1AcpqnEaTCjdc/dBLcE5yce5NpKs
j1pgSN4WWUUTMekiaqaV0+ZT6KLP2qKnBXPfWgV5PL0lNZTRf7yxmBolF15bMEbCI/t6alOCAEWD
OcBFRTZ1PeXCgM10qnWIeduhaYsPxHXFAhX25tFjTBvmJrIzfETcHddjAokEiGn5zQW3UYu5Ckv1
gV7SNCGHJ9vFv9eGxYACqS84C2DKZ5cU2CKn8oyuuaDVol+KmuYjl7+09S1ZOlIwBOzStWW0UaIp
S1eBrbWoi2CX/M9LzYxpg4pmgEOn+XraHRIe+SAX7QVcU/DCL/3aJqG/6/Qh3chtpe69Rl0Cc928
9wiWG4A6uJ+RtjbmOJ/Bj+CODXp7SUqUulc53zQYEgOBmXaU9WNvpfZOU3H2c6k5fXk83z80t+u3
QVR7yLX4D/syY77PalFDOe+SC9Xp4HMfy+neHqrWWpWZn0EXLutxi40wmlhNGvRPg+JU34IG8Sqp
Qvvr0NZKC2+uk/L/epTeXyL8qrYtMi57JIx9Vys+BvlWllRnH8Hr24UtUO+FCOL2vmUGJCyAx7ni
ufSutywe5a7CUSW5GPEYfW3gZj01SLmpro5MxkZKlGSttDQW4AQHbjlp6uHxEt75UmC+0FOhJAGQ
fM76cBqvzn05Ty+FrQUfS1TVPgQSFqqYFaJh5BfWQk1JvXNeVDQaLDYMmWF1vmVtEicY1ivZhSZ6
9VSrVrzHDqND6XKaOtzi9PzFcfzgvVSttHW9bpSlVYZs02sMbfVDgvDS2zhVQ4tOnA7deLLKM6X6
aQ323lknhtmsASxKr/Qw49bN66SNV4MxeftKU9M3DYbYyhon9EhTjfctTEv9KY4DMqnHy6qKMHd2
MkX7j/QXNjI9stmnOEgOsq2Fml4ccMj41WAxi4WAWeWZ2xh1/w2slIPufoygDn06zd9goh0XB8Hh
17bYttjNKu2K8Ec9FdIXZwr0agsxTTfcoaDmIYAyY+gmfGZH4DroRllqYD4XapJJq8czmR1QoVms
A/jF5wqaGCiSWVQNqhq8Zql7R3AI5ZZeuLImAc8RFdVgPdWlte4Qsdoh9oG+ateEm8fDz87nn+Ep
H8Dsxd0DMvEsnYi8pAZH7yCCqcXZLs9wl4mVlCKCbQeEv8E/8v4pPNIn5lNAkYdaGWHX9fdYTJ5V
ZdKUHEeUe0xgUb1qfsLP2JaFFrFV/0wRH4bIl0SLbOJZvPdnaEGH4uWitUcOMx96jL288ROE8lP5
A0oRabjSQDV8ltDyilZY0v/25WBcWOA53OLPsGQS5EuA/xTA1tfDpp5t0sscaYvL8qi5Wh/nO3vM
ok9B3mfIKkEO3JmVFUJwbFT7Q5x2UM8Kqvg/zQoB68fbfffXoJwC2gLArinPS8CGileTgF0fm1oK
cBcZUm/TtYn2rktoa7vY+alCtsqZzrQ8I67JvqijFYbNU/RC9bhZuK5mt9WfxaHnTNGFWiav++z4
mUXfdnIqp8cm7X+FZt1tpqxC2Cr3NAoxdG1cS0XuUg5UFKgeL4W4If66QcTQcLwFHZGilggMr/cl
wTJPrtCBO0oB1VIzUPLRpUvzQ+fC/vx4qD+luPlY1N0RnaBcC1p6Nk2UnrK2a+McKf8gPWhaApM9
S+rwFdJZnr/XQ5V/HXtDst/azmw+a5KWo/SE2czOQfUIVH7RKP4XqaHGetLJ+dU1KLvccMEAl796
s7M+t1oQK1sZIYnx7fGPv7dOxJfUtglBeMbEBfZXWpqUU9OFcV0c+1EZ3+vSP0dj1T5rnuktXIV3
RyKq5JW2SY/mUSWiwqUtZX5x9CVZ3U6mb6E5S560SQu/jxcyoTsnjyuIWXERwLGZA4EcOJCY0SvF
EZ93MLvox/XDATMN/0MvVQpC1Z2WvsH411ECmVK7Xzj4d+aK5wG1c2rGtnlbO5ejiVpVXBybMo1e
2iA1P9ZT3X9V5F7bP97A25kykEIIicIIWIM5hk/Kq06vx6w7EiwjMdxg3illknHgxU6eJckMnqmU
f25Vf6maO0u6gEWCxOQjcyCZ0H+d88TKrJMtD11O1Hvt8CltLZzURFa8sJQ39zolVMhylKa4XoVg
w/UBbezQDFW5ao+TlSibocGwPvOraSdLo7RqqqreD355ebymN6+2INbSZLJhnOGVNm9CmOStVmEa
xbFSwV6v7CYpNznip+/ygJkiymG59TEvKgOhZs9HmSuukua/xz/hzrRBeEGWIhETrmOzd6VGyTJQ
odEc6G5YqFD3Ba7x6jSdIrvHIyWn2uMmbdYtnKbbTTWp1VgQPhS8lG6w/3IWR0aP3NYxx0A+cJVO
il+1Bh33x7O7fag4O/SWKOVS0xXcnetdlcIC9BHe2cfAwRfmcw/6HyUt8CH5uZocZXDHMAoRwnZC
RTrEtpo12x6BMN+17STLm33RYpj76fGPut114eIkAN8gfh0I/de/qQIe2CGo1x2TliIZ5cAS9249
Hg7cMpnmes4Q//Iir99gFlMctAZ/j8c/4Hbx+QECPSIYmI41T4OlFtnb1kj6oyL72n/aKGmtKyX6
9M9fFNVWsG6iOiPw1CJo/PvKN/tqrAurO3boS35NtORMvcTegGUsniCo9Xuhn7oYmYgDe/VI0tQE
u01MAnyEJH+242HRoLhqqsNx5NR+xEGvKFZshty6SilkH4Ey9u+h1Wgo/zWDScCoeOU2w+9rXKN3
QfVw4LiGH4xQCsDokRIQzCeDsdKMPiLUi+vaWqcKTMYVsqPIH0KW9rAAwDRbJwyrseC0rAouWhyB
RxrSRjk1ipx5uFwOdpe6weQlLxBOg+IttkHFUXIfwUNbXdO++46Z8U8h9FW8odtbIVlKFVF/181c
al/4oOx9Fo6x8k3BXMH5NXVKTd4kaVBz2rDrzSfB5VJcCkiV6XYK5W4StgC+KYKXDYdMypsLchfF
2StapziWRq59hwxSw4NMs3JUXe4HJVtDxzeNVVHiBkjrtE12xVA02YUYVPqVIRTt7IWdJYqULEvu
QjZEwbBLh99BPjhPeoZLmcvZa2xkzK3J2XWAdOyVbyjdkzOEauViAlJ91qMxfo87CuXYhHsOqv9d
DWrZQwly2OW4575LEKVYLxwMdHdCkx4vFuycgsukDp4KqEuPhl9xFAYlVV6qC8hHort/0LFy+p7U
Ro+MfmVp0jPq2d1bhChr+ZVWavfRw7ncW5OkFarbWZM/vRQA7ktXUyur/6jCupBciijhm4f6W7zy
TS+JN3pZlPZBKRssJMsoxWiuDvsAPxQjTKvfLBLqviWNo2zVRja1M/wN7G9ekrT5QnTzJ7WZnW/a
JgC+iTcg5hmzUsSECq5JrFkdba2Xz4GNa7wbegiRulEKSEtFJX5cSVGqN8+ANAbVWyFiIw5Y0cov
ieH4uIN4TTvgAUqhc5s2zP4QBRNCN65JSoNms6MV09JFLOLg+c/m18LJpesEVHH2vMZ26FMkCOuj
hWbX2sThtXNTNcrRqW9bQKLW8AklvBwzqir9UONMCe1HVY5NXNnfgNhNSyizm8iJVrRj89TzAMEx
cWbvXofeTNqoZoX4O2brkaej9DhKPdJQvjIuPHbzcjkhDDEv5S8xf9HanyUJkHQRyLey+sjnzUbx
/gw9oooAFGlidx9TBWX3yiZptpI8/RQMZbD1EvBGC2fnzpxRXQDvwMVPzjJPXR0Sx7bzapz76tHc
YbLQPadVHW4SLVcWhropCNAfYCSL1gRxOOyE67tfBWxMyNHrx7RSy9ckzlLMx/2RmyHJg1JZdUVQ
fHn8qt1EMrA9yCtYZPDj1Afmz02RWU1fquVRVwLjNY/S/ADiWnpW83T6JUk+6vTgXpfO9ayCJNPg
EzZ6AogqYORz4FfUZWrmNKN+wvSG6ik66+Y3WDsdcrMmJDps12t/a4RGXa0IbscffYSEy3qcGikU
9iHywpt7s+4m2l8WsHaQdSQFc+75lDQ1UZVlnGoaIYeJhGXbJLq0VtRWWqlDtwRsF5/t1WcNgM8G
gwoei645QcX1Pk+dCQ6gCvRT1RnGhveg/xklaqVsJ4wTc4r4dfTqBwg7PWdpjEbSP265GB0rNKRE
ePyg+FyPro91MCgY15w8g4+4RasMPn/VnyrDQN8cFdv0o+7kkrx9POydRbaFzCLSNCT9aGxcD2uU
g2Z3ra2eMJ9wVqlih9U5IVD8mQR+Jp8jE8nAxyPehIxCQQLsG9QB0fWbIybHAM9ayfGUkxWO6tku
jGyrTIq6Q8hD+4lTpINHDs46aCfr6k6n1FcsIJ3v7DP0Jvq6kCO5v+f0Gr+vgSapmnKqQPd/SYdW
e5MqqAQY4En7OB3kQ2L65XMhC8Lw47nf3FpgtNhf5D1holBzm33Xatuk/KGjnOKxGWsXF9LpXa0c
tLZ9RFMXWny3VzWjgRhCVIDxwHLODjQ9vz6H/q2c+FiF+q2EbgJ0b9UNiHHXGffaHq5V9qtEev4N
B0u1PwzqEP3zcl//itmc9Q6wOioZyqmsPP9i5CZXZmFNGjYw3jB9RflXXxWp71eQvjI/X3iv7q04
igoAy1GHA6A7W4MxRd0+G1jxofVo0qCgj6uLCjiPToEVLmzv7clCfRI0Hgh6kQTPgc5+aqayWZrq
KZD7WDu1so1JSJ76BxwFzRAPB7356UnxFD4nXt5mC/t9+ylTszNUUDBsNl1P8eH9laNoUTDmWH2a
J2nyMF7yUSMf12Mbji9WYYVregPGAuP+7ogCGgJ4X/AXZpeHbfStk1M7PWlZWmwSPMZrV5Yz5bVw
KnPTSar677tJfk+JiRdZKH2Ld/OvKeotugVIuFqnUoFiqU29lm5SAMIynkRNuTDYnd2Esw1dgBCP
os1cUNyUZANDeUs9xRAHXwYtNt8Qep+OajeVbixnPYp/Rhyu88KzFlK/m1Mr+jdAZ4lrsAG8KeD0
HVryVTohB5b7er2V40EmMo6nIocKiUjgwrm92Ucq35xYLgT0awFDzIqxMjZPhDZyyUzjQjgVhQe0
d+JTCBr7kCAw9K8rC3SQa5A+KqRs+uWz8cwqQlIOp6+TYUTStij5MgsnbFYB7cKNksfKJZaC8LOS
dNrrP17AjEwkoUFGELbI+uwAOZ1kdIY6VqcmatRX2Zy0lxgk4CrCSaJwH491E8QxFgAeg5sXMA8w
6OvDGqTc7E6oV6dWx5rI8Jv4WPGaY1rTgQtQyAVdNSqXqrh39hIoO+eHgjFQHm02qh/Ccsn8QT3V
aWP4q7oPpfeqNJy3DgeDDdpJ7cLhuX1mAKwgqULvhKsAmvnsip2C0DYlMDEnydOTT9gueNVPU44s
hSNrZpT5XDPUo7NnCEGdFGjPAQ0eL3CoS4X5oqjg7aejkQKhAEKWQnd7/muwdeLTCuzxVKm5tZVT
YTbqjz8J25bu29uCHJxhGjTUkrl3Bd77eoPzJm2DylKmk08NIT2ok0ly3sleuVP7jMou4uJ2vx40
1BdKVGGqd3kinMGnJdfHEXRPVESfHx+5myuLX4QAB0RQIS8JbfD6FxV6AtQZV6xTMTQ+Mj6mUicr
LyRFOmHChUofUth2uPKDLGx2GZm3/f74B9yeeS5Kbi3amABTbmDRY2qPPs2z4aRjggEeHdTJii5G
Yu6nMlT1bYiRc/8N9pW2WEyYZeU8enDQ6GGTqf3p5mnXc+fCagzyBf+lRfV1OiUWW2Cd4rYGC+9K
GCKiwJL2uR9/H9osbje+P+URKnlJ7LwpEQrjzrowjAbPCKZmKQs3+vywsCVCAkIoQAJ9QHpy9joP
YgiEWvsXvxkdvX4aMonEEShVU1t7O5cQMpS1NNApzQ++qWwmjwJv4k6lVeYHqQkaoGncGdPS5zs7
MqwWR4YAiRuDoOEG7OhNmYOsloMPJoW80e0pYdf7AMREta5MRP660RifDQXb1G3RjWr6j0mnGJ/i
5p8snnD8Rt2spruqsC7qU2lrxS5lG0weA6C8P7vM8ndq0Q3J1hmTOE7dROmz4oA6ljyikewNK7Rl
vGThPhPfyF9p4J8fRHYCA5/nUOWzvj5HWRJLXiBF2lOC39u+gUsyugFWXkvPg9jw63Fg/9ApQXOf
W+Tm0U0aZzTrBLiLlUiYB2I6N8Qu6gqWtUoybKI3XZrl5ioLpyZ1AZAAdSqHGiji4y92dl8yXX6G
6F1QcbjjN97S2C61XLKfYgNHKTeV+NFuVaI3APcW8uLCcLfHjeHoXYBwpMUIE/N6dZ3EgOw5mPZT
q6vD1o5HJT/okocvax7EqzIJh7UlKeZartE3WtjZe2PDbKW/STEHwTPxdP4VPYZtmRZDl9hPEpk+
ij+UruhDeb16AFXsS/uIvM9xg3DM3iBOIpP0eKVnd6NYaXAGiJrTRiCom7eNoVtF3UhC+iTVqLrp
0DjW3FjGdpIwBqjGUdrXQbgUDtyZMzwVVMbpc/I0zMUIFC58I5Yb54l0PCrXiRZheEkjaVybehid
/LrHbwiI9atW9Yq68HHfmzHZLmYwgBWpTN7EIh3yVRSbnvhMi43VOcl+jDzt2ZSVS50F3YYKur19
vMpzZAEUgD+O54QjonHObl/vMsY7/jBN4/gsx74WrcdIr+0foPWU99zQ0b72jc4ROnddZ75ncjz6
X4aqoENJHyb8mNqJ8YYlapJ8AhymD6vE8EfDcsfByvxLY7ZeVbiTPCntypGLcYcnybREDpx/kaIz
zY0g9GX+MOjEBfXXMa06W8rtRtGe8K7LN6MTKdFKcyrnuZXDUVr4HudbRCGGVgvpDRwjFmveVJTV
dFIzSmInH4PFjVJHOKAreX80o27CsThSPrWdsVQGubn6mBgRE9APHcMaYC7XMxyCKSl0CfhYa0WK
76qFUlvv9G6VVl5ZEdoz702qyQ1NKW+g2ZX0Acpxq1oQnRZgu/PPg0kLprDoq2I0wgd6/UtyZ8B8
kDr/84jTH8bYjjRN6yJX+s7cStLY74rS6uv9mGEj9g1BXwfPuMfn9U9j/O93QHC70JgmaiNToEYx
O69oiGQ4L5fyk4N8p79mkwsfVVPwxG7Ulpa09vwpPkWjLPsH6rbK56qHUUe3V6uhhfU5BmzaCqX7
PvpQeVwBJf2v3JpWKJw5nocUfji0+8wr1ewF7zRzWDGgWb8XfhCYm0TRsLmlfhRor6nXT8ZuGLrh
i1Eo7XCwvFaWV1Fdtd3ON9K82/h6oAWrRpX9l5oQP9gCTm74g8RBfsLWJsDcyJl1qlzSoEvtNT59
WeOSP0g6Rq8IEvJz6uG9IONsCpeGYhyvJSDveGN2YHrrjd73ifIKTnk4VL7jDy+KVqsoi8IK1tc9
donW16ifpnc5ALnmKkEKCebxftx8ENDeuKf/pFBUY63ZI4EhpxWghho8oT8tK1tD7coXv9SkDzVO
hWsjTct8TzC5VBWdpW18fdxV4gjqMLUgy4uD+tdHr01+n9ZG4TzZWjmtcimuD3UmkOvZOJivMZ6E
/9hBYUQCPioX4gIWCiOzo585iHcgHuU8tZlhrz0knF/bxujXRJz4/z5e1Jvol8GQycaJhsmh0Ti/
ZuKB9lhdFcEzuLdJ2cdGCJoNXLSsuROtzZGanJzb6zIaG2FAaWFkbTWjHK9DIwhO4itOFr782wXn
F4F0oo0s1mDOsqk9m/Y3/KznzK6MHyPu8Z9J0Wm118JES2mspfbCzbUuloBrDzo0TUPYldc7TLQ3
hHD1/Ofc0JqTyrBbWprh0ewHY+HdvRkKFTT4WlD+hJ4t2cr1UG3QeeRZpvpUgWn80Krh8EEqqxCT
Ulglj3d2fpUjEEYpjr4BaTDNuHm03I2V3wJoMk+JE5bSpqlLZ9M1nmG6o8nn7UpF4xxQt0WoWA+G
r042Wh8f/wKxblf3JyGVEO2l4sqnY84pCENftUVZJe2zHFhmvk7Qsk+e/HJMx++PB/ojmDgfCVE0
B2k7URM0ZjtY+pDrYpzgSYcAkK/qSbOehh4TjXWRetrHMUcfxi1HpQhI4lDYWPm9mkpb3l1q4C4M
aFN6V1pA1c/4FSnkFknbY5Wo53hw25FBjx6/VtM5N+Tr2FYBaDl7vqN11kIgenP0WTFEUhFNo+gH
0nk2D6WqWkqzkCOpjjTHtraUF6SElKOHxujvtpKWMDp3xuNxE/wQbhqaqLPjqHS1UimYkjy33ZSv
Et1Lv/NSqaMba+nHtMjNhSv85vhTiYZZICBJULMJfK+Pfy1FRkc42jzbEzqTdWh6vDVmPH0nFW3f
Hx+Km+dCjMVzAaKPb5vO6fVY4GCcCEWv5lkuK/VZiQZp69iRd1L8Ut3WrTH8VoNhXNjAm0FpR4P0
B+rDtc2YsySqt3Cwx+QYIUdrEsQqJPlMtY93SluArwPiY626OI+/PZ7qzYcmRiVqQ4CE0hLN6eup
emOuYqndyM+FMoEolIxw/ArKMDg8HuZm90BOERNxWoRPEBf09TAFPTId+wnl2apsTGLVTE9PxK/m
q9pbyubxWDcnk7HEgeRrZlbU8K7Hgt02yCHev89DqGdHvgF1i+XKdDRCxJCw3cmK8+MB701O1Axx
4wBFRmJ2PWAhh9TBog7raVSuZJfTi3j7BNDqgMJJv3RO/uCDr24sUnpeAp54FghE5OxLh8cKz240
4g+T5+v2OqooD68HJ2pp9ypQaqey1BwEmY3qnBdm/AUAEMLBPpoQhps7eHEgzOvgAeIPzScNpFKx
Sk1YSzIM796lzmZJ39D6t2rYJrgs/ayHlKM4VlbSfSNw89Jsm7QFFshd0qbnPu7tT9WgESPK6Qj+
H7frsLgAipUwbni8zn/knK5nrhoC0y94JKz2PLD3ELQAz+Arz2ZsyrVDDlHZEzZQpGvjxtcCOzwZ
uP28UGvzsZ/0ff1jpBW4vEc6sT8d0jptj3CdC/UQh4NNqSkyrMFN07iG6Y38loPfhKrG57xHki3b
VHTR+6c0QQ6iXo2o+VYQlkM1bz/lNcv3lUhYCdde3QzSwm03R1Ghpi5mKmZJuohK3SybKpFEq/Kk
j2EJh1W10dVIAyEFSn6llr21p6+fj2tq5sYHkIaRoGMq1iHVfO/dN/Lxte71/jvZFnQL03OSeB2l
k7lVZSlZYXr8+/G+zG6uP7+VWIvwhy+c61m9Pv8dWmIollbFxUwU6cuYp90HZFRxgwc1tQm8Ot4X
hpcuHIZ5h+J/o3JhUX6FBUZ39nrUQY1RBgyM/EJ/KTkMRPP7Difrk9ANeJK1bDrHVG3xJZON4+An
6SocMdj+55mLFxCuDRAp0rzZQ9EMqZzLUCIvFfA/F5lK9BJ7O/mqtcXwQdPGZs3b6S00aEXW8NdX
ICZOZs9/1Bgpxs/RHYqekIGXWn3pcrPa9DTc2eN8PASB+jkY2+lgYJjpZunYLbxQ4h67HpgBoUdC
5ILpw7yvV9zBI7tV6ry/sLj9oak1/8BVK22GQv6eFna98GbczlOUEkXLR6Xr48ybPgD1uUKzobs4
PVhcy4SmU472sM6tQFv7WhK91hggv/ZOu1RTnGc2LDGBFINz11DOoIZ6PVNYC0oyhM14KTynO7Y4
ilPA1B06ionyWfbkeFskcQptqCQmjiR7XNcwvPaDpC4lWbO35X+/hIgOaQhKR7Qorn9J8H+cndeO
3EgSrp+IAL25Jcu0b5mWWNINMUZD7z2f/nzZB+egi1UoohcLCLujwWZlMjMyI+I301Ln5dhNfjDN
6p+O19GdoTWJ39a1sfF510/h97GESgEZMrKjvHvOx0qHWDIzo519Z5gcCgjxssB9HFBJ9NLFsiM3
q4Bk0uErYseNjWr5ux8UTCa6gW7MfVQ60Q+ehE7u9UFSv2oVOoy7uJo06SHNx/y3YaCx6CaqUugu
n7QLvbEPjB+3T+S19ULFBziBqMKD4D+fg23PNdULY/JZU9qQcwVABpvWuTqiktVsPJ4uD4QlRPHJ
kkSXiir0+WDRUJdLB23Tt6w4QPylCdL9ki94Wg5Wh3VOrdrjFttEHLLzQ0hOxr3Ae+odMrE6hEY4
ZABYe8XPcRf0VE0aduS14ezKs2w/Rk2kHIsaDc0uVZeQIk46baRmVyYNKoRyu1hhxOtWz48MGTsT
tVvVH8mE9olqlk95PsvuWMnmf3FcDt9uf9HL24VeLEkNKjB80Au6lBo09RKhJeJLnR3sTSvNvZZB
96bSOAcprMKdHSH/fnvQq5N8hzKAUjTpbpx/WfIahJPBa/gVt+8xKJTsPu/z7sVYumpfsJ02zt7l
tgWtIfqr7FzMBS4uks6RsgUCrx/SFDtBkepaVwt75es8DYbyufSec86GFf1csW0FGHM1uWXRmiJt
Nd8qGiWCQuJQtxuRHmhc4j5F/bIj5w31Man3WB1YX/JYsj7tGeNQOuEph8QioAZO0fmPoLFaoSKk
mT4gFSV2dVTdjzPYUc8IS3l2+zZH0sHYlHS4uFQY1rYoiiuoDPB0EB/iQ0kul5A8NSC0+MUCKcIk
iaddi2niLkkkw7cQw3q0WnU+2vgw3n1yTzliVPoAQDJ5u68TPE60JEXaYvioUye/MbtLHpw5sL7q
lVrsxxh7ov9hPKBG6PXRDqC4cT5Ve57smUvc8PVELwjbFr0qwClJ/GIPZXRssFfdmOHFUWWGPErI
Hih2AsNcPYeQ14Grwln1J0kafxRVCZkW74CDpDR0qaJi+NGAmduill8ZFdUDQdrEpYRSkTjLHz5p
mi9jBmZZ8ufY+uFEYeCVitLvclGNEOZDf3K5a7dw1RcHlhBMkkmLHRcK4vFqH9FTyLAxVCUf8kb+
V9WZ3INaXf0YBsv6cfs7Xm5ZMRQFXVFfJBCuYpGdyjop3ij5gRnLj9UYVUdtivRTo+EoNeo6mVg3
kHEi/bdFQrg6NH1sYHlCxWedhZRD1StTHIUnDS3C+VsWt/o3x8jxls1gDNUIzEjGQXFy+DnFCE1p
I1BdRGFRsn8HuRKsxG1z/mXnOhEk4CY66UlV/mcXc/8wTVb9FYaubPD4srd8Tq4OCLgWxqOo168V
J/XJkUanUqPTFIV55A4qaiBQi34hblm4kpwZGwfmyi4S0paMRLUb6snqtZJ1jZYvoeb4cxWHLe8m
HhOe1OMG5+Y6IWhjPa8Nh10JepLvCMh1VXUwsXGcNSugT6ule6Om2erKaiDfqc2Y1Z+9QjFPpDBI
MZLTeQm5yCobz85goROLHrFy10+Dfug6REU9Ay0UY2e2VX1/+6RcmR9DkhjxFBOgXfV8v1SpWfGA
jcNTZfQQ/rVokL43WTlNwKXqf2+PdWWroEoJtwIPOwpna65KRHdes9ByODWpU+3oeKavwOLSYzd3
yQFA+J//YTjWkRqvTsK5buxIKBMYM2H7VPdLglJk0ukPatJ0h1AxFgnSHoSd/2VEYS8LjoSi1urw
IaTYN0qSRadMLdPOa8I8Hh7apLDUXbMUSYr3S4rXzu1Br31Bisoi3WF1uS3Pv+AQ6dKS0h/1pSST
5Ocat83Cw/9r7g7QlI2tK/nK1UFwe4dIIc9wAaQAn9pGuZNHJ8x0aXnSzJGKQ+P00nFJprp6RoHp
OcWhZIMEczlLlVPBtczZfzc3O5+lkjcx2XMen+xGxXsAQK7hlc3ETa3MW8fw6ljEbkDH1Cgv6vRq
qaR4ENXxKSwi9R5EtXYAO98/o7xRbpz460NBvpAZDBWFVTRrOluftaphWqhrl7uplNU9NgvmV0cO
2s/HMtaQUP3/BhNX14dbXx4rW6plOzpVyTjWbmkNc+eGqplId3ZSbHUfLjcKo9HqFF4JPG7W5PtG
UnpH0pha5Qz67PWhjQBQjrM3FuZ2+bKgfPJYEC7ePnsc3jGfRBmBLrogASp1GIn+cnyivBzfKVnv
nIBfQluKpHLLMf3K16PgQaYFzZ/qzvpyqEzYhmOkxqeeaf1wKg2cTGAJzYgy0z+b7nAnULgmeBJZ
ROPh/OPV6jzlzbhEpznX9CeMpaTnrBtVb5zbrUzu2rSAKlmkGcJ2Z62SjfxORmlUik5LNOWctbbV
Mcvuxzb0uBisaCOAXV4LQoELsggCtEjVrTdKwr7sVTNNTg1iEV/MsfwxRqYEMaVX3uKx77/d3iCX
D7Tz4VZv/NksIwPhhehUjAtwJ+CPOZfPODq/7dasX50QwtNbO1YQz1J+0P726BuTXWc0UozLntOG
yckc4oF6gDq4Aa+nL9LYLLgd6PnGtrk2HmGTG56TT/FW/P2HM18EAYxN7r+T09jjY+ok0vfQtgbc
B2fjr4Y+xVb17eqAcIxgD4ruzpqtWHZqWXB9xKdhdoLv8qQWz6UZVl5nL9k9yPD+c7QqNL5grkOi
o0mGXArl+/MJOnqv1QP4wZNOQVlzW0jz8nM/R/W4L3q1WO6cvpatxzGelsSjmbgloXxtvggFCcFm
kO+gWM/HHySrCwNABSe70kc6rRXvp9mq/byQy39Zja02x7XDiTyWAFArDLtmZ2aZFGtRG8SnrGqG
b9nYU+vQgDDem+FSbAnPXh0MvyjWmCo2/PTzydHUHWCKydGplIK2f226ob5Xy2quXiYQlBtF+ssS
Mvhr6FpwArk0KImt9iqeB8oIDjc55TTRAhrk6PN50xQbIKecpXMRa8l+2yCPPDUaW/5pPsZuryrp
00QitvEwvnJ9CQ4ZXDlA4ZdyWEVRZMOQVRwcpTSNVy10JjqCUeAcxoCdjbxJH8V3lNbAbN0OEZdm
KayDoHSDw1OFAqr4Kh/ObNDlsZb1XXpKCjVIdnXQzT90M2g8s00d3dWJ+/ypzJSX27is/GKsC94O
neG8zEs/PHdqtcUqEB/6rITKTwLqy8HlBSEaDOc/SatyC3pXkJyK3Mhnb0gog7k6B/t4e+5XThMm
oRYtHnJvSgWrccIJOQcDWORJ1auJBF1GSH5Z2gzxlhnKd1+31tfbI165DoiKJB50hXS051ZvdjXl
ekc/Pj9lYR48zjN9XQxaF1QqAnX5N64d6VsbKC2sM9vaMDO8MlmBeCQ4c5YFouB8UVMzKtJpQZtT
G4pT3crd7ClmXGP1JxXof5mbsfnKV6Q3ShlaiHXR41tBCgZ5oJsL+vikJnk/7ssa1quLYojZbWzh
KzNDP42SAKKoJHzrJH3KlBAoZZWfqlSXQzcFOrnTm1hgMo0ad1Gz3RInuBY8YItTYgLwAnBxzVLs
E81oUCTLT00cqIfGonk9t4v6h+pi+NDpRXxH8a3zaHvrhif6cmBFl+SQKNL84/aOuhI5bGr8vJ/I
qkE3rI7vUKvhMvNtT1GjOhKl0iTxYkQFgTm01imWLTwUtVTe3x51veRgd+FHEjnJdWWot6uTg/Z4
b1Etnf1YD9vjzL9zn8Q9sbMahz9W6oSfVWAXAyJ7QY+NGMVDaDXg0gzcRcyUvppmP05J2N2X49JM
Lv2W/kmZnPiTL3sxIJm86J+IPHAtNwKKLszx/1F9DfHt4i5CMeIPmkdSu2vTZauzJz7Sx4AnBqOv
x+uPAjTAXLHcH2JwRmWwwfBO9oMlzZIdhdS8/SY5VhjttLrIlo0odO3rCZcmkebRMV4/uXvV7rQM
xKtfzU2nPGOcmGdPqHloP5cknPf1PDcb7ybxedYT5Kql5oPcFzf76vPVQ6Q4U4ERCuTDxY1MuhqN
bBSP40CG6JULGbwMz+oXVZvl2McOcte3N+z6mIgVRnCB6rN4N/G8OF/h2qiqaqgSxYepYuSu2qva
N3TTsrtF6Cy6g9QnXwbdyb7fHnYdA//vsOSlcF9EM2V1OsOlN4almxVfrmulcKuCXMvFSUXf3R7n
yhfVETgQWSjvmQv61JxDt4irWPYXa9Tbo9G1zbDrkVOPj3Giym+DOpqfdZxgbqJ5IQQ8KVsg4nG+
pFKX4x7tlKqPmrKuH8uw7KXclZLYau8VPRoal7JcKf26PdMLWAnDsp4gDnDXZk21VV1BWxAz1/pR
85N2Kb9Esp7vZNSoCnAz9ch/jYCz61AMh1mP9s00QkpUG3Pj9XjlwNIcfy/3C17RejslWqv0ad3r
1IWtrPFa2wzu5YiGlmtk5hZRfP1oEDMGK27TCAT0i6vP+ULjZzTVGNdqfhrMi/MgK1K9q+Aad07a
IDRoONRuWs0qn2rH2ioyXtnABAiODPAOoORrlaO4yp2KRrXuD7PW5zvoAom+d7pwS3btygbm7oYT
+a4ejyvB+RyLTK3JXjQdsJDRODgeJNERj9pAP43zkvyiP1Y7d7d30tVlFTw8WtdE+jX4v0kleuFx
wNTGMZyPbVgBGe3gAOluoGnSU7c4mbIbJj04ZeOyBWG5EhER4BIAaipxtBdWAQm2VEHXYeJ+QcH0
rwrYVnOcilxND+j8jw+TNBbzfTs44zejC0kGEgOVoM/f4sibknFQdSQmrhMueD7VAIxV8aF+JOnj
LMEJcpGuq5zXHG0C5alQbYQdby/71YlTq0NIAhE4SGfnXzoOIfego6r6VROp6YsUTPmulbG13WvZ
MFpeGMeLeAAXpbEz+JcFqSVSTrd/xLXtRuPj//8I9fxHSCraa4tSqX4tK90riKr8V055ZG8WRotP
Qq5tTPrK9UOU4P0iFCZ4Mq7ugdpCtC/EhstXJZAY3MrZgEjerL4lHU3CfdVlC6pqehx+tosvYgf3
Cc9jivZwElav/m7OOlsZUs2Pyqb9K0LaOXiOclmSDjGo0fwQzIn9WxWMs88vMNc8ybwG9I8n4mqB
xxZgfaVrPjXmdg+x1zkEYDEzVzWXeL8Y05Yf0bUVttjGIqV/dyg4HxANdVp0Tav7dqm0T6kzDs+l
VSZwbOrUxjG5KCKoAdSttozgrg6M5gQIQ6H9un67pVgSF1ZTar40lsohxorSHce0eXbkEQ5zFQcl
xqKzGmUbV/7VcXFFBDlA/YtDfD7hXJ8GRQ8bzTdLrX2Z5n76NuQDDR+1rtEtoSs7IXOLkvAW+eTa
3QcORqSQhC8QpecDF1gEl1WtaFgZ1Muwq+bBmA5ZWI2Si6F5XmwEqavzFDoXgP1IceTV0TG6LByB
++i+2UeZn1bS8gWeqR24hbpUHNYm0vZlRB/q+PkdzK0HZZkIKdBj59Nc1DQqAWrqfoX58VFKuiT0
dKftTTeOnQKFiYxijnd7zGtzRciBxxT3OShOETs/5gGFPk9Gk+u+HOsvXRWqflf32pGE0hDdbQDk
mjT/uj3mtRueXJbyEyp7vM5XY0qA0bSI57A/N0USHgCoZYegw3XhcHuca9uGTBUYCCmj4DSczw0F
Q2x4BwtQUy1Zf7CRUjNvGQegovosd9PGaOJXrxIOkeCADaP2AABwdTrCANdwxWxNH5pt8KhWfZnv
yql8rpvmJFVJdlSIivYDQsWqmwdBtTH8lQ9JJIIHwBVHHXytywyACEcjqzT9dp4m8ygNgRmi2qiP
flNMS3OHLgk0Oz2P5y2/9isTZ89ifwwSD3modZcoSEbLhG3PyIY+CqFibRckaty5XRX8xyvDTNww
VClxjVOJScVUxrr8+cgk1HMpY4KAJB1Z7agEpf5Sz2XLL2GrHodcwbZQmmhuRI6xIG47Ia5EH3VL
QuLKnU6rSshk8rSgubMaVrHp9KFFavn1qMnxvja0dHCV2vlPSsJedStz1Da+8rW1FvAtEfhxVVgz
/mZtkfnMseX30hj2vZdNSfR31Sd5tJOHPpAOWjG30tHRlxLr5cZS3xr+yZakxbV5U8oWSEGBTFxf
BJOqzvKMuJOfNHnjLt1oulI9RY1rJME3DJKjLfL0tc39ccDV4wnfnE7K5sD05V4qk30HaORbPDny
cBcAN9nZCLAWrpKEUr3/dAghhadTCMwQeK2zqig2ajtNWVHzhYuoqvDOblHZ68E6eHrY9RtU1Stx
EfQsPWUAn4LOsopXmjqhrq0Hhh+mjR64+E3HulvYw7RRmbgSF+GmaiDHkO8EP7KKVEg1I1ID79zH
+rNekIlAqfFrNFXYAsWTNjf+59dQgDcgrQi7gfVu0eUMhtCiGX45o5v7EEe21XpBZdL5TOrC3lDH
u5JjiWILbAhuNBBUq0W09DCRCfWGbxYwm7w4BtZU44j5rclx+jOcXn7NuXe+oYI4bUShq0MDt4dk
RsnnQuLGLDIKBKOp+xPXLVB2TW7v9VQvknsVxFHzoCIIBgE+muN/Jf73J/Uk3r0TwbkjKcsfGE6L
Q/ThKscRY2jTrrN8LUJEG+eh5Lc81Lo311azAfi+PI+gqbAOYftw3fAkPB9KxUJk1GOFQowcNqMn
lW31L9o55nzIMs3o97Ycw+yW64J27O3NdBl6VIo/rDC0QS7b9ee1panvRhIJvyjMUEjYhfkOKTRd
/S7MLO4Wo4uG/24PeXlcGBL1JE6l0FdZ1y4VLa/D0RgA6dZ5/xRKepx7NUmsJ0txtNVevowBQLCx
Y0egFljJxdtIdhZI/Fls+upQxv8o1qy0hzBz6i05qGvriCgHWi0CsMZD9/wLTmqnmCGi875hL01x
SFMrXnbJbEnG0dRKa5eawbQl2XJl14B3oRwKhpNLbF3gtnvLbI20cXxarlp9aOuSrlRSJ6aA6rTB
Y2UP9h9YyvVWrfLy1iQNpt5CPizMb9aaXCziTFMX0GhQlobjobweHmLam/HBbkPtr7y1l908Kkvs
SXLU6zu0YtOtIsSVBf/4G9a9qVptke8Ow/hUGHL6GrZdnOzTCk/Vnd2juK7PSxd8OhSK7B9wu6i8
45Sx+sb2aHf9gFbaiStniR4xMRo0r46dVHNNjMpRDkyqxk3mvPsZJF2/EfYvo6EYHWEQHfEJKhBi
QT6Go5nMuaTEcVIDQ3mbKQQEHs8J863pdEA3U5F84YlaYhqQaxuB+MqJ5bTyQqL8TyplrsKTVrdm
lumm5E+UYx51CXZ4nlrS9w5A0PF2cLj2WYWlFy8E1AkuJG4yaKJLMaXhCS2ZxkWlJfziJMG865fs
uzo5xtvt4a4cIVO0FISICIzftc80QBgZl6xU8rMiwroVfaJp3ucsfrzXMUWfQreZAaOF1mRuNHOv
BCbBsWdYpB/JjVdPsLYP0ZQ0g+jUB9VsHtJhDK1jZ8XG/7CgVH8R1CQLprwifseHbTNoVVLWkRGf
FCxwj1wyExqacLUyexnaY2xI1Nhvr+m1T8iVQjOM9qqQ5zkfscmH2EkmLT51sBbHQwxCoDg6c2NE
d9AIrOY+R8v46+0xr31HukM84GnokrasDkeeBujn60CF1Q5xiXGRJy+XsOcwys75avZGs2/1fMtw
+NqxoPhLdYzVpTG/GlRa4JeotR2eImiwk5sQDe/VWMu/tg2cxdsTvDoWHu/k+SDsKLSfL2pCfU4C
VgRsPhvrL3IqV16A8o2zK/tRLjb2zLW9ybOLrwfpA9j8uj5koe5oIYB0StUu/0tW0jI8dllcF7vP
TwqYCG90Vg/6gQh5H/ZmGy1Nq6W542exNRzwL7MCT+u6ULs35qW13j4/GluDXgHutjybV/tSMxB5
UCTZ8Qd7lJEWbYU9r97JRbxvEy369/Zo19aQZJYOO1MDESL+/sPcpqCyooyXhm/Q339BRQoMEKio
Jt3fHufatcBF/I64ImyuRUIEf8tO+yzwaXsY+Z0TWvEznRL7eVHAsSLYZhcDUCiEEf8KyfCajeGv
PQWojpC2UrVFlH61qLI82DBjaslPF8emd6hhvIccQPlYtgPM9MmpDyxxfMScJW33edEWP27P/9rJ
F9KA7FOhknJRMwijtAoSInjUV8FzALHtOSVneSqMJaP7gPFd2+Taxmm80sLEugKcJBIYcD0QQjr/
unqhYMUaxI6vhHOTPpdlE7gtzp7aEdsZHffDIshD20UMTlUfaZjlL4GBa/SpQLTiz+0FUMRpPC+U
USIDVkz+QDpIBfD8t4SUXYfKKQM/zzB7cRuW+w7WfBUgH6F0D/LghMdQSTs8V2fjKAEKzj3SUmUf
0Dabvcyq011tFFvEm2vXANZSnDY86QBnrYJI2KrGQhMwgFNV5vpuarN6vK9SOYbjPYf9nYRD7P3t
pbg6JEccL2l2Aj3B85VATbgP1VK3/KlbkIGTtLp75ueN9l7TJ42nWZQbP28P+U5CWa0+uJ137B34
VXKp8zErJD2KfOxNbNArW/Ej2cHJmJ0hKQfqy03rQrJQNbdMpLzxomgI0S3V5F/pMgVfA0dGTzgt
o+LeqYOpOGlSj/3M7V94JUDwswSzjRyeN8Dqloqt0gk0Iwzo41RJ7Tpz3jveTB7td4MqJThCqka+
N7TMNr4YVat9MouHjEnxXTwd+R4I5a4PKIo77ZhWyDDOaVR/1xOzlt1UkpW72gGBeshqUt67wBIq
y3A2zOVwe/oiAH34PmJ42t/o8yLygVLNGtCMsZUd8sQKnlGRKvGxU/tg9AZhC0IDF7eW26OtFpvR
iECiAy6QgaI3eb4basUSRj6l+lyVceHNfRbtLT3KDw6gijvDTst7h0O6g8XUbCQn65Akhha1Cl4i
GkMjBXQ+tNnPbdhHi/psdmHy2Ex1TJkkMr0ucTTLBVmR76qqU5+7WtbuzNnuXKwr2q2iyeoI8itE
mYj/AGaBX7QORkUkJ3qfDPpTgDvHa9sjIRHEPL+CtJw9FcexLab1Kv7D26RoKrCfApmkwgk4n/bg
kOuWc8ell6fLn7pJfo3CAjidSI/yrNO9ZEnsu9tf+WJPAXOAmk/LENwplJHVmHFnSyGY6uR5LKX4
Mewn82+nN3/HjpNvlDAvllMAKsTEIDOxtOvWzqwFutyMcvq8pGWCi7MSVPVOK8bZRCUn7H9D0uy2
8MTXZqcJHgePTXGniL//8HLpq6Ft6L6kz1nSFfdL2Ev4B42AvvB+C98+v5KCpwVTHLYBML3zsYbI
btsoMdPnKUCzyg4V5S8N3MTfWhEPWy+la/OCfoNSMDUTvt3qbJaMnoe6knI2K6SLGoO+ii3390A6
k43k7tpn4+mM4B3RR6APz6cFdIqQHOQZQacS276Xn+MxSY5GglPLPgmVbssc+vIYEG2IOIxJMU9Z
exBrWsLDr+WjxVRNfxpxYv+0A7sNMNpLOk5/uSA3ANRpSyrrMuywQzmCAPCpRgOEEUvxYbfMckaJ
0rb4gs4Q/VUYqb4fshaYMFZ83aGaZ+u3KTlK7OWJvvym9D/9VLHP3t/eR6tnKFGAXwEGho4ZBRqA
Xee/os8MY5iXmAXv5emLzMobUf1vGk6DfN/YZeOSySzaDvec0ENldUst+uJ7A2KjSi6KcHivX7Q1
FgtWs52N86veZeXwiDyr3u0BlyW1gd6snIVE/MEI7I2rfS1hJXJdWoVI2TEq+JB3kPOHxe+6uNYb
QBOvVhrXtukWtZR+17QawSKvbqqhHHjzRJi9dNTsvinC5O2xDAxoEqaUm4o3B3byLy6VZecOQzk6
hgsM0hofrNzI5icriFXdpXzR/337a62frPzu93wF5ivAEmBLq4LSaFVoTA91/xJjP7or57nHcyEa
SpenkGZ7ZYvpotVKwWPkKNL3OC2dY+KoVeeNuK3InqyX0VsXdOHGLlo/5uBQQ6MQXRXeS6D07NVm
ptrtBKU0DC9DPPeYfhZZFnlZJ5mvYRV33X7Qu+YHKmhRO7v2hGdoV5l6y9u2sRMP1FU1fU0NOJOe
HKtO8qpMiaRsRMyLnS6KgHBMgD6BGYfcer7T47LXS7lL0hd5nirbizQVpczeSF7yFhfqXZmMrX5w
gt7GC94OmvZoIuC1BSC5iDYmbxz8J5GiAENPlnv+I2yjHBEOaLoXMwch00Np/NtIarnd205BbbJM
h12hW4t/e9tcTp06FjKi9L2ABFxYQXRG3zSDZHYvAKH6w1QHw705J5PpdjgAWLHqlUae7KS5sr9W
pjVsxPQro9OxgMoCZpXHzZpQWQbmOPWy07+EjozmbTfK/cGwjFE9UuGSw79gjndfyNMqOlVDNgkl
K0R5N+pcF4HmHcoJWlUABKyLllgZUhPnBuheVMkMDrYU8aBX7Plfu1UCr1al5tftJb8ynrDGAgyA
Qg/os9WBaCzqrhSjkteWzDp0pxmEm+cUafVFybPyj4lMT3q8PeRlcOCGphHFGeQFySxX74/ZTkqk
6PviNeSZa7tzGcwhwKRkkDQ01/oAL25TixqOXZXr8j6fJLM/8PRtqtLtgVn9NFRokk9a2msxjqx6
HcnTRqAQP+EsqaB7TdEBWB6IXuzwxF75EHfncowctR7jV7Wd8/xlaucQNFPTBz9TRMS2YNqXOw8p
IVaZi4X9R/XvfDSGT4xprKtXxypmbKqlMeJP2tqwqr7Xnf0LdWTNRYrBfJjrWN4SDHg3sF/Nlk4P
mRvHDobZukfYJHmTwAaNXksMYl/TYdI0DxJ4GX+ZzKAGjTjpc/8zAl9R7Kw+TaqXaEj1zK0J7r/a
Jp0DpOUM+ycBrQm9fgmcEH810rFDJudkIO08G8B07YrOVTUlePIaVqlORztVS6r/RsErdKHJ77Zy
qekvBfv8GXnO5GvuwBp3+zguvkIXVZ1jbYx9s7OmeJl2bY2swD4otSwPacm3WG5CU6aP3QbS96SM
1eRrFFrd3w6aHdEbJnBQl8PQYecs6D0QR+pUfcskK/iJE5ejPZjLNCd7K7OC7A9QkbZ6TKmjaz+K
WIaI5WhZo+2MSA+DHTSioX7IOz0baQSKxAfoQV0dYGQb0wPwnkZ/rGEa/Jq0too9Y7KW9l7CRli7
H5Jkbl7ZQgARp2GhfjeWTgbiRgpbC/amXEXS4fZ5u7K7SFdRlaTHDdbz4lksY5cZFUn8anTd+DA3
5fSmYv/3FFBW5PTpbf1HSmtjRgVViXO2WbZVmL38BVBYgL2QwvELwM2d72+K2T2nm1cMIqf9t0bK
orcoyrtdY8nQOtsM37ZYkvUXPa6CA0jZLbTT5ficYiAOqA6wi5w1xzprrAXldDWgRgcK8ZCUDpAy
BxGrzFPtVFCUnGYx9VNi9/Vzj0BStnNocaYbN/t7Afr8nJFwEWP5HYImsG5pZoY5L6Wjxq9xsSyW
i6lpLH+3G619GsehtV1FzfMn7mXrVOAd+4BoRnaCbhva3xYuf9PPkqpK3pSA/sovI0OJ/THJWsnY
sr64vBNskjUhE82rk37gKhy1NTopiCXUrwq2TA+zmsA0jXKuJleivCUhcCaX/9zeo2u2Hg8zmw4k
HQIqzDC61mPGOaZGjjMUr0O7KONeksfiLbbbotmXg2DUZpGBK7mbKm2c/FgiR8s9tZDG51FJahwz
JS1MjV+3f9P7hX/2ucQzkTWgCiwY8+taj7EUiCqMufKlKZvMeamCqO++zCTx6lMoJ+24G9rIMd2s
0J3o62xMhvRspdWMH5VcDgLem0TZGwJ45ejJ3YBZiVpLXbofmrlIf+KYMVbHLp9H522q+jnclyiz
vzTIMk3fUCDNp0MVaKG88ch511NcTYoqPspt3Gv8sb7wtbpP7b7QtS94qy/38hwu/9h9WWjfLTUI
j1pXO4kf1zXn0onG2HlwUATI7vWu73zNrMtsF+GC+GTq8In8JovqJ2ukXHHEza6XnpQiHfIfjhHH
87fcovroNYWV+1mgxsNGiWZNihYwLBgRHChKQ9yQa5JCZI5FYuVZ/yq3qM1B3tRKRFzlsgy/DWNr
xW6+SE50l8fGiL971tduByLu+xLqobZP6Sjwb09mV22kbBexht+CZjbujQBfhG3FeayLo2Toi3yY
Xou8tJQ71OrClyWuy4cAqoOXFln+CzRvDPHVGqa3ZbTjjafLxenlBzA2eGjKspdBZgiSUh0tZ3rV
e/wcXexb9H9zs4kNb1RAD8hdNG5M+bJEQBNMFMsAyIGaQJDnfM5aRPNXx03pVYao/rc8Dg/zEiYH
YWbiJqTljjvZKVJnihWUX1oS3WdKJ1uo2stcWfwKmv2iVEivyFmt/DSptdaRlLxChkLntq9rvdtJ
xaQ+SNCEQm+QCmW6lwe0rEt0oIpHbbKTeHGHOtcmIe0BB3CSFi15Nsxu0HfS2MK9VpyMEvpotPC2
jFnZcoq9DHz8auqocFPJmAmAq8ewAgkD0MlMKbWt8BjN1OFv7o982Ze9urwE3fKPxY9MQas21l5q
JYS4krH4KpUmOtS3A97lzgEMjOYQr24Qaiijnn9GHaJwX6ViASvdOkSJ/a+OXsWbjPvwS5q1lfPZ
Wjo4etAmsHdhRNI0W9V0lliQqzp7fiWcN9gBtMuXqrX1ox2r4feoXwx3mRzOh9U3xun2VC/yWwGn
F3RTQMFU1d539If3PSX7hjL2YL4u7dD9HIK0jREnDxVrH9BC/qK12X9x6fQ/b496ZYFRfYYmKETd
hHbo+QLj/Dk5VWtYrzb8pcEFDZceBstcfuVdmzz3dfzf7fEushjKB7zoBX9OSPmvcautNTTtKEXG
67KAzchrdXrru6b3hKH9Rgy4DHvnQ62mtphpI9llYryaRY4hnx01mMXIoDN2UR2NB0T54mPq5Nl+
0qbkFW7+FgPz8nGFby1lQur24OV4wKxKFmGJmnRCw+11QtQwvdfzqmrvmqBZUrd36uYOxWWQMGZi
5/8U3VjC1gBVs9xnXa2/DHSO/taWIflaY2TVe7i2xocijeat7snlvtMEoA4VcxJg7G7EDvmw76RB
qSYeoeprJY0Im8tTv5PNZnxDQgQ9MVVasmNAY7X8bJcB+ysheydEnKjHrXsopqNNTcIL/RW7ZNkL
bKvy2ki3vpZUWu8oNIT3tzfeO2n67JWBBAAKsYC88HXn/2Q1T6eNJ72CSvI6E1eVY8qzQnODNDMV
t5LBnjxEnYzEsy2b073Sj+Bgu7B1JG5kWBneAKNe8pLYCIZjyl37ShY1jU/a0ks4Yc26/KdSY3s+
Wl3R3fWKPAcAuMo6dWt7ssrcC1Q52ZWqljl7IDyjcew7BfMuNU4HhTqSbqeumhezoJVYS7hrVclI
vxq9oR/h+PcIQcnS+J2CYFP8/j+kndeO3Ea0rp+IAHO4ZacJGvWMZEmUbgjZkphz5tPvr2YfYE+z
iSZGxzBswDJQXcUKK/wBOKn6VddmiZtBsILcPiqH+7DtJ/+hBv/lZWitvERd0/kfBtLkwq1xGUdK
Oh9a4/ftVb0+zugAgICiPEjjATzN5eYxmqboilqxzi39snDvZ4YvHXLo33Q9u87fYjq9ahgvPyKx
DGUQqtDCoOlyPGA6Evh92TgrHZawO63Qif4SWhNuLRvyyaqsZj4pU9RlLul/Xxy0nuv6HjyadBdG
ltr+GAqg44ifzbANRO9334GTUdzIwekOSY5EoazXZMRttxdq7ZcT3Aq0BL5uPCyLlcpKKDzBkLRn
PwB0Z1WZGu7VudHPFhVT459A76QdmGxJ/ZMlXXJIaF/Zz0rV5pVr5ihhHyJAH6e6pFgAwrUr+sSV
QTN0PyWnKHaNaufpZ1Y8mLfay9fXqCBXYw2JaAd+wUs19CCJOrPCFOTMkUD+KypCV84t7aEpitKt
HcnZ52P1w+lRz+cNeXerlayUzWUBcoZWd3U74dtk58nQteeJl/NFcfzwRwEqFWHlSD/NU1d/rZu+
3+Kvi2202GYAjIAQANEkCFq+xVKbSjOKv8W5GTHB2CO/5u+t0tbuyrHx96NdN+0912N2lwUF5mi3
t8r1k0wKQUuAx5GCs70cvNALI7KNtD5n8Nvv5Aqy1U62feJWypBeHsjJz9sDrrwAsF95pAw0QUHA
LrYmskqFmU1xfy4qoFT70S9GReiiB8j8h8Mu7MuAVCFLvtwedmWRqXsIAiFuH1DexM968/C08EBn
O+yGs02ilHr8ABw/LQvjwP0QNGXzq6buYjzls5EXny1/ajfurtXxoc+oTJAGxzLM7WopJwwrurON
v0MCEAS/5k6bQMNOTu2n7DgT1rU0oZFxKiRD3ur8rC27gKjwhWll8vpezl8bMM9MlaQ/x3ieVKAC
48g+6nbvv2g5knvofkpUv0cp2ihsrOwvEWRSReAygj2w+Nw0upy+nBzmPYOOUocIkmGI4cm/qh9x
mw4Yy2zs6JXLDxoPkALRM+UZXgqa5GaiVeze4TzaVjQ+5KOW/+GOT7V9YplJ84gGf/IrES3Ek5I6
/n9DbfXSvq7G3t+pUm/qj9qgJtJJymsJm9XATErqY5aZuciddgBFdTtGhLyPzMPtPfoaFVzeBIKA
RCGISjgJ7LJON6ixWhRTPp9jJRpeVPiH2r5E64tevuaXH8YgiZ/DgPL0bkbZOTxIJgHufu77tn5s
wjAqaIYizuYWOKoAecMbtXInh57wDqWp0rkroQ80LuXZUnvMlUJNvLIzk2FXpKP1R55b5Rusd85f
RB3aOWnFgEDoMAeYTd+e6PWmgLGCYIcwmRSYpUWiNaaWUmqWhKqBJsd3NY/Sl4Ds8ymDBbrnVPQb
4dhKkkk7A8cwZPsF39RcZFqtgne3I9f9WbGrJJ3dWaV86LaF0vrNLuyi4ZGjEzoHA4HbeK/mBm6o
RlRp35C+7aIXxZzNf9+7BMKbieuPWp9AWi7Oo5Qhoj82+nxWnVDR3A4DVbyynOihJx0+IoqMAeDt
Ea9vAEYUUkoktkA3loWveiydeZCG+dzqdewOeqo+BKP0j2+X3EeF3Mn/5Vw8p9uDXn9p6iJCNIXH
lMrzkuNc2H1m15Avz4WK11SeJ7qbjPBq7FS+G0ar/uf2cNcR4uVwi9sGQxj8A/1BPvcT0uuwXNof
6CJ7WTypG+/JdaAiwKiUWchjSeKXsWhi66OS1qV8LrOpOVr94FtHSk1G+m/TCCeVRG3QNgDJhixj
MSd2sovGZHTeycwkqaFugMiRUB6AornMqLsoc6wp9I2zpUz17NKaV4H9BfKhwZlt4xStfEsReHOT
g8TjhhWL/+YJ1UO7KnIEJM5Nn84nEBQTootGio9v3Zj3pDiZcrz9OddG5L20wAGwgYj5L0cM/VrH
X3lUzkolQcC0kvDkjPqY7oKsC/bz0GwFJyv7R1SihNQZiB8a/5cD1kGjNKCz1HPez+N80DOjt5/l
VHewxlFVX99IS8U9d3nfE/UJlpmQWwFku1hRrOBUp68d5VxEXDCZhM7KCZfFWt0oel8HHwI8SDOD
uEMkNAs0ihSWMxihRD0PbdHtlEan75MawzHDUnpHEiXfoz4U7/FlpWz87k/ICSF/Eo5DSG0vPmEf
aNpYUYk9J2mVPISIGd1rPkCTDmrkHi2hTZSomMtyTeE/wGslZmGzLj5hVFFLxN1QxZs513djGI+n
AkmMD3kahB8UP3Z2Du7GL9iMqE8o4ju7qO6mA/pbm04JKxeuENKhKAOWBZqJuELenBdy6irXcJI7
8wKnn+daSX7lBPt3Otfu4OZKps97RVJtaeOcrm1iitFILYoy21VZsRvKKRJabmeavNrJGew+ciVx
A5mab208Y6tjGRAjqGFSll2myNSb9ASGpHw2iqr/UcVS/Rk/RPDPvWIEGw/Y6lgCNkFqCxRtWd8u
0EgI1ZF5lVo2/ur9AKtdUthe/1l0Nkb1tzfu2tcTSp241cmCwrbYR0qsO3NN4fSMPI1zhyg9om1x
3hydRp6/09uHkVjP0Zfbg65NEUAI8J/XLbysUxWl3nVdPSvnCMH2F/wg5IdMrfAdpM9Cw/QvBhNN
C5QDqI8u92fb2OXk09c4F8kcl48yso8HzZYQ9Y2k1NhYzpWrnEIMcDisfYBVXeWZg90hORRzlZtG
7OwTpJdk8mpH/VFVg7TvEP9+p66UeBuprYtrj/CDT7i4euYwC/VCSrWzJdnVHpqAlsMbtuO90H1w
lVqzjmxpZQOmvvIJQY1RqOKBpJOw7H9NVt0N3axz/0Sl+p1nO1V+Ujpp7njkdP29aClwRDj60fEB
FwuyQfyYN1eMTTLgzJNJOTWq0/sh73+XDfyKNqUgzv5MtC0zn5VTwYBCdZ8jQQC7OBWWnZdjRAnr
bGql3P3XC/W3O0qORndiT/tUu1VsTfctgvLzhj7n2tDEHhbev+D5WdnLuUapESN2EWtnyZLKZ8Ba
WXKytCmzT2DUkh8kRAP81mz4m7jHRKsGZURqJBTYF4tsBkmbh9zh51kyk33dWFl3UKLZf5oDuzrL
XVrUG/W7tT0kvNWElKwQE1lMNcBJSdYaTT1TJZaeI9x2rH1V9HFyTMw5SzYWdiU7Mi1xJAU4A2DG
su81KiWkLXjCz3NN8meHTmburaylSpBL8wMBWnTslQTNsDZrHyTNCqKPYSkFD5RPlE+376RrbBzm
VARepO2CdgD34PIr21oaJPCS0+coMPnWRd9quhvlY/SpqOfxkVelvW/iqUTR3hzghxsjKnXlWP8C
JkmJGseXYge9fUuK/TqCoqRMHUOIJXHmlp0kpQb7Zhlt/exD/UjcyC8JK8BmfQDwQ/lXHaTPCVAq
N5rwl994917vxsuQhs1H8ioYPpy6paENoLUkxDWrZdOXv5FnBnAfGsYHFGasU6gk2ae8zvtDq0a6
a3ZB/TAYcb9x0VwfPluFQk6LSXC6r9R/qYRjeZzb4zMBTdztxgjI20g15AVViNhxbRUGYlPJ6pZD
y/WzwX6kFgt6iY4WZIPL7ZCjOtjHTjk8T77W/55tp72HAtRIX0Dr8wQbemAF736pAJRSrCIoxz/h
qkCpTxk2RW1on7NAOYV1oqpu08YFBLLM/pTNlf/z9pa/PuwijcQsDK063oDX0/nmDg/naGjRVbYw
E2iL333fG5RDTf/bgAf559tDXZ8uXH3B8xA/CXdWtvLlcupZwGObJ/VHvK3m+04f8/uuKqzk4AyZ
/6Cn/nDuw04+hG2i1bsKuckvhtaGBSrlSuSF2lT8FyVK0W7s8Ks8CIIFUFONJi2QFnBqlz9Lrf2q
BeFSf8w6tfoNiXeE2kTrori7Pf+r3STsmcgj0TERIvZLKnHrRLmu+N30ERKHPZz0POTE6C0putEE
+e9gNs3j/9+IiwX3Y7PVJ0RbP3YQM5qdZOvpnR+0zYcI+MspitTT7fGWm0nYRNDwAU8AhpxdvHir
KrOR4DBF2VOZ68k9z7L2VGj+WQmTdzMBX4dC8BeJFP5B1fLyo6VVNuVBmWVPkeXT0tKxGAbRlxYe
mFkszu3W/Kkg3zbtEgXJlNvTXF5HYmw6JdDcqWcD7VQux+4aY1SHzk6fxpEWVJRWJqy/zHYDs1NK
NKls7XeO9vP326Muto/glgJeFMGy6OhyG12OOs5TYjdSGnjT2BhPSCx2e7O2850eoxHDaZu2iGri
sXtz8f/vgGAYeERomQNJvBzQapRWVkfZ/9bhEJH9q+dl74Gm8++qqZKdpxibuOwTLoOG+awgT+Xs
qjnYkjBYLPXrbxBtA+JLIVdyVU2nV9b78yx9i+LZD/dV7sikPhUA9F9DgrsLkC6z8oEGBXV5uL3e
y4fvf8dmoTmwdNFpkV3OX6GNrfao3Hvx2PcHuwviXSn7xrEIfcm5s4zE+lMRLX5s9Lw+yXkbxofZ
rKWNn7G6Am9+xWKj900zNH2D4+GkFc1wl2rlCHo20ub6xYyi8fcw6zFqHHGtb3lXivktvz+NMs6W
aM5dsa5SP8NHK9GkbxDKcAovJ117aUrSF+IMbAJvr/YixHldbGB7bG94ELCuxDK8eYeMyJCrOhhC
D6ByLX+S1VyV3FHBXnZPyBM86k1rJ78JkodTXubN1s21drhMghyhFIvS55LfZ80o3Rd1FXh+jfmh
U2bxec7z6nviwAEgrMvNjSB77XBB++DZoRmpc7Iv56tJkxMMhRXgjzHYw36meXAAMRdr+5Y7lH6v
Llnjvo/tKd61BYSuHeVrqdoIvtc+MT5C9AQFQom37/JXzFXZKcVcBp6FyOndoDn+XpsaY1+ZgMJv
f+D1oQQgiqSePEr8+ZsPLBkp489G4CnjkHytVSGMozqwi5S2t7YSxbXBeGwJ5iHvUeFc3NCawh1p
thjq4ts5PlHZ1FP87qsSN3clMtT3Jd2vexejdiDbBA/kS4tVJHgY5sau/G9hVSugaBItnI6D1ATz
AarvYB1vr+TaXgUFT4L/SlBbaqGpTTsGhRBVMirkLAdLTfZJWdrPUzgEbuBPWzq/a4spsiFh9IFA
4ZJNSDUvSHu5lL7pBIZu6Vho5aV9kP/j6GG6ZRyzci5sUnxHyBkwvWVnSq/R6pQwRvwGMiXcMc/5
QQHMdt/N5V0z9c4/uRZZRy2RhsS1C6zFN87lymSJTbmIRMLFvxbfsqTlBkCrCbxWmeK7ppvaxy4E
6gHPibji9odcpr5i4zAYxXf6GcAEl85SBkUgktpO4oUt6vyjFUjWr7DM62jP/18dsiGuo92cyJRQ
u3mWi11lCxBfDvan31dN+W57OvGDQKFCfhN9OuAol4fUD8ZsTFOFrVUqwwnmBkWrLESbtRzb7kFh
DbbgJ2vfm29NPRWCgXW13lkSSXUTGpmnq/2fwMrmbE9V19F2DXffnTVL0dmHEnTwfc2+q7Wt4dc+
t1DZE8U6ahCvKcubWylQM11JIx8LJiPWfqT2gHZ2OOs/cy7+X7e/9upQlHNh/stC7lL8+ZuhTCvo
Gs2pY6+LQsnfyUj25C6qrEPpjnJabeSRK+8pOQY9boXHm8bZInXV1TEeWygQXjp3Wv2pKI1MfjZj
sxy+UDi2nN3s9H32n68ozak2qPm83J7tyiVl847zoIraLp3vy9mWAKv9ILVjrwz0CdAFusZ/SG71
fyytMfpjZo7hFoB6dYEFUE40X6iaL+JVBO/4wIkUe3puTuPOHA0rJWKjXXj241H5cXuCa6OJqpxJ
XVkA3hej+e1Ya2NUJTiFjX5GL6AKZuucZXam/hsNg/7+NwaVH3J1GXyYkHu5XM+0y8AnyVbsFTr2
ZO7ALZnv26aY7yqrCLdQLOuT+7/RxNd9s1d9FZ62EkSxp7XIfrxM1Vz7j0CyjV92G25pK6wNBihL
WMyh5kB4cDmYAcBe7yW8hPMy8dtPY5zG9m7uMKN9USGMGxu37trJEDBlqMbcOVeYMyqLhTTVU+Sp
ktZnrlGSOKk56Cg306j6nYLBdgoNiGrf/EILeGj/4mTQi2TLCIwfzhmX0y2BCRRBaSVe09TWz8aa
rJMSD8mhkBrtJQL8uvXMrK4vqpZCwA+HgKVaRqubXaQCyvYGpZbnvZOgTeCqaCUNu0yuNnuuq8PR
TEDjRPicLt+Qvgz7tkSG2jNDDSZtUytzsmtkK9u19lBv2AyJxVrkKLQ6RKkBBi9VrEWgN/ltk7dp
nHpON9jVozxFs/Y4QB3ZiF5XrjMHJhqtVOhOfLzFdapZTtDXlZZ5fjaa6VGJdCMe3Wiop6NRSfP8
UFipvqWosjooOrCoPKqIOCwDr0ELraoXxpPd6OeonY2AhFypG4dm3xaJZh4VtHC3rCVXPh/OrbRU
UT2jC7BMTAJ0Cw21khNPMuoQVRqFiqtek3P7ZQQBN4fbc/siXZ0lb9WrthLRx2JpJ7Ueg7kpEs+o
puG7k493U6Bq5Q4Hjaylpj60W8meeHuWm4b+HNUUvijIoMXbpAB2jycEcLw5K/JP+sxtS015Nrud
UXHLPtGiBzUvy52Vvf9VRkwYAVa02Xkal03kGcabjZdC6lFLz6qjUSJUYyVNpj2lM67xu3BUtahz
g9KX7V0tZb399fZir31dABEifXCEJL/48zcXOxpxPXIpZuapWVL8sntHejJ7zfR3EODH0/vHQnqI
hEFEICAwL8dyJFR6I7/GSzOojA+RkudfSI18343l9uftodauASGZQW+Q9grh5OVQkt4SiqBz7+V+
oIz7bGqt4ABnbMtJYG35QJQB3SI41rhyLscpalMd9NbKvSC0jX9pltuYSHY5siA53re357Q6lkCh
UxOh7qcv3gnEtUyMuJ3MsxsjvUPdp3jGydmyXHbYFntvdSxuTzDgdHiu8uWgQ2IPWmrqVQluV/dJ
MjSnNueKOCmQ1/+5PbG146cSpxELO2zDZekWrYEQw0/cSJM+NjH6kA3XhpVyTgZETdxuHH/Xujbe
3x50dYbgYMB0Eu+ju3X55WA7zEWXsvHrpNE/pG3a/ZqMup/2RgveeX97sLUrjeIwQljkadB+lp9O
oMQUmZ0fp3lqnepcyyY3UmogI/KsBth953Dyj7cHXZshSTqNMpRlBe3kcoYOEstSpOO4ast1Ebmj
A3y20Cb7sQysLTzF6liCL45oBTUBfTEW5T9T9Wc/8xxjoO9twj07FMaAi5SihVsdyLXVfFUZZGpC
nGYxWKRbkW2mJvKNVN6zI8JGaQbUuK4PSlaH9gM58TsbfyIxhwYPWvX/DbnYLTYA7hILttzLGtRP
PkSp1v/AoKqudnYld5+Gii7V7a+3OkmhM8WlTHtoiVCJq7ZvhrQtPFPGhgtm+/jRlyIldnv82+8n
Jc4//8WAJEpcYkKUSV90vYy5mUvFyQovtMLsNPA5XdOM5F2X1c0jz9O8cZ2tTvDNeIuvOBhBlupB
XnhDxbPHDPmIlB7138Te+c9UKe2N2qY4ZMtXnrI91UagOEAqF3f11LBdgqYuPEvO6mxfm6MK766w
q43QcO0sECEIjXFkfPj35bkrx87pAgo4+At31fdU0aS7JsiKl3Zy3gfYfN2VAu5LAIGnDu/d5Uhz
K1g0eV94+ADG6iEFGPKzSsPNEHDtUwl9QiHlh7vXVds7yOMYu5rCi606eMmKyv8cz013B4vvU17V
2kZQtDXc4kMNwIbBqMaFV9vCcK/PcsctckUqqP+rQbk3reYvUk6YVmAaxO7n2y1CE+JmZ+5UPfdq
0lJ9b8WWdjT9rK4+G7WabOnIre1EahKoskGNF2Yrl98txEEsCcKhQIvesJ5jqYsQzKtKY+OJW0ls
Cc0JLulIcpMs87xh7BO/mYzc61C89x9tNZS7U1qa1akkc/nQGphW7Go/LGSIRuWWZvPaV3w7+uLN
k61GhCs2odGsyS9BkQTNMcuUwnET5BDkvVNiuHT7CltbV7GgAt0qmoOLKyyvTQSOYiX3xi6Lh5Mq
KUN1zHt5C6q4Pg6ZH9xA1FCXjcCqzSjokyp4iM9K5X9OpAzls0P5553SL68HXCi/IHQshFeXPrax
NU7FHHWchCrKpFOY1Q/6iIxTmlsfw6Lwt5wDV7+Z0MkAVYPW1/JCqcvZl8gCC08f/b5y08Ev9lOQ
znd11XbmLjScLWzZ6h4FbQFxAZAi7brLo5BXWlJWjVR4kjTUD3YxN7scYNifmbbgidPavOAOlt6P
Ki/f7c2yFnUab0ZeHPm6zQdtSJPSm5vYPkjjMN2lUpO5SZOHpxl/ym9O6Uv7vxgUzKnA2VPbXt4z
iPaUQZg2hYfGGjpHUu3bbjlAgI4JZfYy13i3swd960la3bAWTuIYqQC1MRYJbpkMJZ3ygAvHpndy
krrEsg8CZLfx9K2u6ZtxFl/TmWUqErFJ0DJUB5iz0X+4BSpC1Yqm/CFCkvwpCdr2w+1FXXtwUSHn
fTIJP8EMXu6hCDU0IIMif5gzaTzFaNnJx0obS+0DaqzGtHGtrg6nIcMpKvekLIvAhayh6cbaSTw0
VlTpX0yruuRJ7ozS7F3RLY6/357e2sdDMUym/wIFBFzW5fRafeTtDdscllJNoU5RUgLCqnbMLUPY
tdNPf0BQwCi6okB4OZCpVEaBWXXqWUkR/dsWajDfFVAU82MJKwvan6F1d7fntjqkyPwo9tL11hdz
m9VJkyenzTwcuLLw7BiA6f/0EOGah6DFN2KXotJWb8QXS9zZ67XKDMFiQMK9Ng2lh15ZcmRJ+P/N
gfGzmYEJH4mmMuW3ovfFvM/0NFVPXY+c6jkdUsVCbbRuNQONPX0IO9cqIIud6qoJow8Twd6X26uy
tsPIS0F7C/9hiuCXH6JpzaCrEBf29DKYP+dwJnt3itPpPsgc5/PtsdaOLH0hsEt8Beoli91M9tvm
kSalXgfXs97LYVgOn9VWj31XphK/c5L4h23Pmbkx7tquBvzGEWKC1wALJBtaohAObV93qfMVknQr
RTtFHustmOHaHhMhEFLFgsq6LHHlY91KcTllXoOylr9XI3/6g6+yjGywn/8wGmU63V7StakJTRlq
GggwXRW8rbQArjxFbGopa8eXsJ3r9FQXdj7sbg+0tk/E4dFMgci9wozwghlzkpOVtkmqhW6v1FF3
Z8tT1xybcBrsjRdzdSGRpeSoglIBtHm5LbOyx/7dBFKXt+N4ipACe7RnXNjcqI0saxeH4+j/zVLi
Ay6a75Sylj5DdQKwTFal3FNirM4Oc+HTDdHBuP++vZKrU8O8SwR07MllbS3JSrSHW5JfU2oj2j9d
iNlqhPjqsFPbMTT3MQC+La88EWEsE1KxmELEX9BQFkcvS7QimZBr80YLtxBDjvPO9c252VuzPSW7
nv7fB+B2/l0WJ+UzddXy39uzXjv7pCEUY0lWyVQXHxQTJW53OgaejHl85PqtrJSQfdsA6lQJ3Epu
zAphzsgyv94eeG25gTQzcRDAXHOL2Cue8IaOSf49u5DkA8E6utdm3zrmnmZw86UBwTZvBAmrcyXg
wlpSKO8sY3a5LLXeaqXMa3NriI+JAz32QZLKrv4pxXOIpGLdYijlImGXbAW562NzEwgsGzfCYp2r
tDQGAT71Zo2KQGDEmfWIAYlA59hp/n20w0Zzew0k3UY3bO2CoKlAzx+i+TVJRTanxpykhop7jKQl
pt9JMz7aJhffJ4g6cbhVol4DsIDogsQF8IljuyRxlQ1yznYSU3evB+WrMYb3+qBSdZe7MfgQWnXy
o4778CGWrfqrmuSYsxhq9lnpJuPl9g67XnLeT6pnLDqdfx6Yy7tKicbCmgENepLfVMdUk6xHu83i
EBoS+pluCaYEioAzNs+3x73e2Yz7KhrNcwM9YhHQ9KAvot6yQ0+z+vKkprofHzi4RrtLo24Wn7pM
NuLRFVyqGBPSDI1BQVJZ3CPyPCJkhVAkmXabWG5vzemdSlF0+OJIWl27tJZM62GMnCY9Tn7yizSh
cQJXjcdyi6Z4faXxU0gAMPKmaXBFwLQsyPVGZ0VeXJHZzDBlfpdDNEcPWQVW+eCP5tieJNzpyRCk
zN4ZbaJbp9ufYGUT8iOQVoAeQsn2WrKd0kBuZDT0rZgIFpHuov0v1zrDLZPGPFgRtgWYaQJaYxNP
XmQO/Mc0QMqcLKXZ1BC6jgaErqdQeUEXE9CwOKNvOmylOrcIlo6hN4+2iQCGXirZkVoeMoa35706
kMDb09inLL48e8Ukg1tSgtCrQni9CBkn0XBMrbTewtVsDLR8Nmq1No0qrhhIc6q7iCIFOs0I95Qb
H3LtLIHaQSlPYOu5UC5Xzq5lOUnsMfKaBA05l0qXLJ90tL+GY2XC9EcFUa62TF5Fsnj5KLNrIKHC
2IHUh3Ln5aAVrVopD9TIC9AbCR/hLI//OkoafByLfExPoCrC0dWGuT/lU2UmG99wde8yEQICwaI0
lyK3amR0ilZVmDn2XfHV0sLhQx+2gXEcA+pDbtqEKHIHRWzOh5hqre4qYz+YOVQHW/mdl3Jb7W/v
qusnhPUgItJE55G/xUX7Zvu2uhz7vlPGXjwY+ddUnmt6LVjQHcyMc3R7rLWNhcg7KqkUmbjSFkcl
bEqlUeY48Vo4SOMT6i8qUuR1PTpbxZ/1kYQZhjAjvQZaRmhMtmHDrALdnPYlyNn2D8YT5VZXZW35
iJWp3wEt4J+L2kScqk1lSQngHjX9KI9h8V3q2/+mebKCja2zNiUhi0wMy0GgEnL5oVIfobsMW2eP
nzGkB1RgO3TM6Qs0G8iztTseEUFMX3hwgIUsnpvMBAefo/nuRWFoTZ+cYkijn+hVRbGLB2MZfUzs
sPchIcpVd+qlNji3g+lvifasPfBvf8XigZe1HuuHrIq9tm3ku95OESDMCJz37VDrD0ZqqI8gK7p+
I+VaG1ZcDsLQCFzhErAR08Q1ujKMPSsc8mQfBIF+jz6P/A84K8zn5g79ig+wZect2fi1jYRkO5gj
IdBz1TOIugFT+EqNvQh8/CNgSuIX1cKYSujZm1uQ8tXRqKO/liCA4y4iViec4MUPY+yhS5Yeqml0
PjtROVHCG6PPtw/92nbidgezJfD59Jcu923R55VulEkMUStEOBIjgrJ1YZ3G8S5oAkPdNZYGCLdM
kjRyA3ivO1kJdfvT7V+xNmFUSURCQkoCbv/yV9RK1809DDzP9lFd2sljpJQvRRYNlqv1BR63t4db
e9qQhKZ3/cpdX74yKpy0dkh5QksKPb97Q/46dLgsxIgyfgHTHW8Mtz67/xtO3B1vLvGg0idlzjLc
bE0tqQ941VnOSznPwCtIbqOtV2ztkLyWlARqXMQ8l8NlTWurtVIEnol5TvohU2W/QVoSH53oVMeO
9MPyq8E4hFJtlsfbC7s6U0oUADp4P65KZzyD0wgtCri+YQ6fMFkSji1Sme7tHE3J22OtfkRo0BAO
BTvhqjA7DWBva8YKK2XYYaZmPFZlJ7vA9MN9aI3WuxvYgm4hg92GDIycyuKGl/RoQk1OCrxZ1/Nx
H2Zm4OyluQs2Lvi1NSR4p5xOYYL3ZHHBW0ML3l7qYq9pq+gc13Umii5SklW7VlU7dWNaa8tI6QVk
IQhcAFuLo+dkfeZ3FeH6SP8JE6hZN35KU6EdbHuIv86jtvl2rE7wFdBo8yQTmV/uTy2hGGoCEvHy
LOiPaR865U5Kihb5UdSA9rd3yepgNJZFV40Hc0lkw6YgKBB2DL1Q1ersgK5iMbkqmiYtwnioVd0e
bXUxgVBhDCd8k5ZoTbPBpr6OrNAbaFE8YdlQPikgNvegcGJjF8kRseL7R6T8CLJJaNyT9V4upgI7
Z4o78hskf3NEfto/Ru0nL3nVDQdl6MON5Vyb4Jvhli9TbZpSVyAd7RWYYu3zeSSNQxPjQH4c/Zmp
Jvz+m+kJLpwBRPuqQdmNEPsxQuLzIdf4CyDckzGZ2OvlnTm5fmn0f3FV0x6kakywKMwuL5ezMv2o
UmgseL2ZK9OulKrpnyZpfedEpK/d357cWrLDETAECx8lkWXlQEWKahioWHipUskHlZrfXQnM/tEM
ZUdyba0pEO6WHXfGAujn7aHXviPFT4jEcOyJWxfbBvO7VMZdLPGmVvueSqMcu2bQJI+6MuKZGsjp
t9vjrb1J1DpZWG4Yaq2L8ZIka4xcGqFnWGb1m9Jqm++zIskPvVlod4Szzp3j1+p8uD3s2umn5MVf
Qsr3ijONOgvMNqsDSNmN6v04UIja1SYkpjwupWzjbKwORpohLJkh3S/14lqriJpADlNQan3jwYDm
hBhW3x1qS+/G41/MDCwqmQCgGSDElxs1laO8jY0US5wAqgTCqtmLLaU0jBoj/JuA4hV/B2QGdP+S
4ZiNQTb3KJZ5o9RV852FS9BPswzzZ0SNDLedcElw1T5QtxjPi00qoIycQKpq7FFSnSXwKSE0dUop
pF7UzvKjWtjfFL0Jsa6YPwxZmWxEwost+r+jWbzwQqANiPTiIUxiCRyI0WZPpjzgMhugv6y6E347
/qFUgnrXQJ16mCtT6zb2zfXAcN34hJRK2fiQii4/ZRX6aZToY/YU++H0EMTFl45lbqC8+MpdlIwE
AWU6vq/1y2ypE9LVBsQBtgU5pstBMxikvpEH+VNg2xPQv1RzmmMa6SO3uuFreP0NTbHxVq1NFLgc
ylSobQDEXUy0rwJfjdm4T9y9ylFLG+dO1jDZCjBae24mM90hNb816OJUvk4UqRi43aQ4BG+LQYOw
nyDxlPlTNWnNoY9mRT8EQTc/xaA/tljVOqv2pnxF1ZX2hqbT0eWgYG2wOJVNFflASwznECjgW4RM
ug85N5PHrfx7eTQYyAE3TaGfyhCP62JWlab4aZ81ziH0EWzxJ13/hPN47wpLr3Nrt8XGu7g6HtGa
kG02yBIX4w2xqkhDaTmHuCitY5OzM3PysgMgnnEHoXtjuOVHe52eePVFpk+FaLE7Fe4zO5RU55Da
ZfUjktrqULZmdKJsvMW5X/lkoNWYF94nBG3LcqrSGJAjax1zhKww9kWgtrtcbd/JNGFj0CilySiK
iuAOlx1OoxpiX8tH5zBiV+4GemEe9BADBVXJs6MpIeZVwFo/ocGjHm4/FNfzY2TxTiAdwdu71NzE
mzBTfbN3Dn2sOUdTGToc+4It1tDWKIuNrwYOmImudQ7cY8oj/TbzGJr4Ctyey/UuFHMR+4+MD0iB
2DZvEulkULQy12rngBCssFYcdCoWkPtto+0OUds47u3x1mYlMEZUJUQ7baksA8OtqnUM8g7NbMXH
aCabpbinHm+PsjYrge81aB9hNbAcRfblsm6zwD7Us23eJRDrQrdWc4t+uzYRWYNFee+8MPwBUg8W
TRHedkvUiWzNfje2SnKce7t4as2peoIDHe9vz+vqEBMpYH2BGg1XFVt+8bWCRDFbLcH6qprVaieb
vKFjnccH8D9bujRX/mfC34vrltcMvRCE0Rb7TzJLSWpUHISaoIq/pHRJT4bTSfMuU1Trh5517TP3
f3TQGjsM0fo2/HNrNubvIGs6vIdQXtU39urysRO/CHYESC7WGAn3xezL/+HsOpbk5NXoE1FFDlug
0zDRY4/DhvLvIIkkIZCQePp78MrT0zVdvmu7Ro3iF05YO5gL1Eu7z+jUn/pgGm4MYqYS7Q8oyMer
d2Mh8X0lmb805X8Pum21vw8II1wK6MPsIWYr97Mn67J2AO/XDRy6/311UblHRg0JkU28/PVQkcTs
OhRDhZQzaNDA5hQu3LMdUA1uhmvqP5c+LMKDtzm+oLl5LjWp6lY5gepg9DEx0KuRKaQxKpHpFO8B
mh+vqSC+OZJYvC0t24Tp0Q85l0fXMBixcz+0e5CT2b0LoTAwhaDB0kB9Yd83yT9CibxtswDUgy+D
6iKe2O0i+mvdgEmodejjFbDh6EOddDE76GoM5UgQlb2/bmdJ5zYUiAQgtiAE28BLZyfFp6FPhkzX
u3BISPpJgzvbH6OWcnkKO7R1iw5GI76CNXoEmx89LnAee/8XXFhLJEgbXBT7B43Fs0Db9eaAJI1y
dn69RD9rGTdeafpAPNYR4/zKJXRhJVFIw2e6AKcCgHaW0LtkBTtodhFJtNwA4DIwGOzMyYZ+b9Sy
ZNAqk6u4AnF8O8c4GMgDEcAAaAzS2evlHLoWGkHp1u9f+qTw+3UuxeKr/QpqzCP2rCpnIimkRAS5
8rnnI29CKX9OydY1BKP+LE6b6xi+UMC5VD2sHNbD5iHxjWXBdA/OFth1cLmcsiL2e1k1LYVm4r+t
7Nb+3ujRaOuBuQgsxOvvlk1CkhrGoJXbp6ksYDk5/oCHSbDTaKteuV+3v/V3qP1nLICA4cmO5gVs
Rl+PBcG1CUUFqisyaZ/upIZ0CJSE7XjqAubPZTa2TfMhjclympuBJLcIGTJyeP+Dzy95/AigmYBZ
wwWIVPU8Tg2o07Vt1iwVWA78WGc+ecoam35oxJQ9ARgy76Pezz68P+j5lsZIYL0jf9s218aaef3l
M37NmghAiegIvOYvcLVRzNlnoDrNO6fx1vn7gGuE/lu5HRWx16Nuv+qvKyptaeBDqHmpFtms7Yu3
Jl1ULgA7Rp/DGNzeAmn18vH9Lz2/KbYxASGBbsHWJUai+npM1+GR9qfOVoMzrekOWkNal3BCa708
ZdNyzT/hwsQCuoJo74+tGLL918NpgZrmsGS2guNafNDRTD61Id5tbX0qCmUbdi1Eert/AIFGKwEq
gjGisfPL2PHcbEwpWytvxU2RR94MtNY4zd7JJa4THzWeg/sZ0gBXegznQIdtNRGQAW2JpAc4qfNe
PywTZFQzu1Qz8ZxPqayVylnPEq+U6/Dop2MCehmAgY/1VMfNXobU+1Q7UHA5ATg4XzOgfHtrIXLD
zeFBWR1l0HMKQabDmQ+ammpsFPkKcjC5abn7Sy3cecahSh4getx8wHN1rcL09hLZQsat4wgdl80Q
5vWKr43qp9EZl6o2g9n7LCAlAY75BYgx73agtHla0Nu+C+t1enC8GPpe72/wix8OeC2k7nCVQVvi
9fi1Bmg4SrAMqGvpZ0jMZxLKuRpaFtC3iNeCEta9jMHY/QKWkL+8P/iFzYc2HVoGiNCBcz+Xu6JQ
y1S1wcd3dHV28J9p72RmfHC+rZ7LJZon2P658kpqf3FUJHGbWM+GeD97Iww0iiD3kCwV5ZTtbJjY
KoEfQem7rZAoes/DAXfmNcevc5TetuEh171JW4fbE/WmAO25NJrhmwhYAiT77UaBA4qKcUh10uyx
rw3baW7IPmqjB2eL/DwYzx3+jwkHdgBPFvJYJEavVxutMNyakL6vHFrr7xkUrih1KSrvaPF9qCkb
P8wOzfbvD7qFjq/fSXw4QNVbHrIZ75wNCgmWefXm1ODBl/HBgRCHyCGOWf98f5hLy4qwEm1YyBBg
es+WFbz0TXe6gyj3ZCRur8RCEM51XFEYnyWkCKbWe7BwFBZX4oALb8RWTky3+wyCwedHOLSdqVvW
YxcnQuzrfq4fl1F+HKZ+uLJzLx1WjBNDSwflWqAKXy8fUkRX+ZM2lYCBysdptPaTz9v06JDOX/ZJ
YtUD8WWG3AuU4SsX9oWvxFsPyhp06XBVnq9ivcLREjVbW/lQZM9xgJbK1w2XN8HqedfcxC/ciqjO
4kIAswE1q+TsqQ9ol66ETbbypPaRg4igpOHsn5BiA1LE+p++mwa/Y9N8DING/PjnjfSnCA5dccjQ
QYH09SzHSOJX7SVrFera1nvElOCT5UyMNSmMVRm9HTRTbpkA2HpNT+TCCkNZF0AYdKo2d6yzyEoF
DciIrcFzDJMaJ4dxHF1vw9UyoJdT1BZkA5tpd3bcMW+YHq7xTd+49uKSwrUIIiayaniank+8Ctt6
6aSDVc5SjZGGLHJKEoApfDf4bB2KxbEdp8UIoOBQQOCMuKdh9RpRogAR+5Cdbei4Czfx+W/u0LGx
alnHS+UviauvPF0X7hWIEQOmAKduADbPI4h10z5kgW8qVy72SxrWYZG4Y/OP/e3t3kY/FryhAOcO
ceDZdtCwZos82tsKpYUm2Xmr2+/CABx/cDX6ZjiYSLlXsrcL2x+EkM0sHs08JObbLvkr0oXEsGga
365VhrIQbBil1vdrk7j3A2StH+bZIwPMEJJgPLU0Xr4z6cJG5P1DcOG4o2MJ4RCAMlCBOO8jhODc
O3PUuPgJGmwit1XsYw0LwBHKfbrr/rFqtM0xbk7EvcBgwRvv7IloQAEE2rd3qy7m9k4ECi7RdhOm
PA2k76+Bry68FMjXNpWSP6OdO4fBk4F1NYTVqjQgy6FJQ/OBQVP4xQ2UezSp0bnKWnsle7m0phAG
RIgN1CBas2dXGl5Mw72eulUDy4xikll4MwlLc0/4/Q7QNwgGAnj85KRMPNTBSK48wpe+GRI7m/XV
n+L12fB0SSiAvJ5XoQiZ/OjVmtyiM0RvOuF5vECETXkZ281q4/19tP3ds8cfxVcUfGBdsDEMz05P
6viUtFJ7VSyCpWbQcVg7dS/xUkMNoE6dOSx8kbD69/vDXrpHoWmF1wMXA17Ks2FN4A7Md3AwqdMG
JTRogufUurLwHHC5IC/e7KRBdzHoTHeFcnMpzkPrDYcWDUYU7M+7uJGLbkezTGulUb5ihdqOzoS6
gPSSj13WqiZvNKjhX2doLNFb9M4BaGzBb4faYO39s//YdobRCETLBxZVUCA6qz6FQ4gDpMVa0UHC
PbOFCRmIRzS3rlhKu8g5X1wtD9CnzE6qgSxKzUM3nwJ6DbdzKeEDLG+TOdzq0QCwvb7UIL1PmjTC
LxkcPX63KhbfTWucYpoIOzJrgjJxYg7UiZKooq/M8ptsRhnFWwhO5Pvb48JpAGoPiTZABRBcPMec
UryATbr4WCMogx0jVOZ2uG3WpYQCpLj3Wxcc+WGg45VDeGFXAoKCW+4Phu8tRJvGfEB33VY2cyYX
lGJuddGiskN2PE6HCJreE/wM09qIsgk9VA2vfPeFWx01SPR40IyGyM95th84qNwpSCJW1LrhXtTr
mMsU/NG0T7x/j1U34xK0uyGPBj/IsxMYciM1Wn94w2DlW9mpAfEMJ1LkCy68O3+Ck2k+2abtIfAQ
BOPh/QW+eAqBKcAxRBCHttbZE+oMPJwc18MKe5oVOrTRvee1Lc9TGMnfGIePJYgI4iHqQ6TYBrX1
PBo5mGHv/45LE74ZqyLfA6YLCKvXm75z+ehF07bpQw8me4NlJRHWhx09c6588oVwCKUcFFM2GXBE
Rf7roQIY0SiwotwKyZb/NMbdtPOZ5z29/0EXnrFXo5zdJ2SUgGXMGGWOO+/zbLr6y5D46d6TKbQZ
PZU+J0PdnYCxkmUAT47P7w9/fnDBAsYWxR/8I+KEi/r1RyISZJFJV1u1ss7u0qQbv7SjaT67tmcN
XhI/G3KoKodX4pPzr4a/Ffx+0BlBWgHzi/PmT4+ej/ShvlkBRrkClw6kTpYHbLSHtp+FKm3MBAqt
Ynwe51TLsmtR/bpCjjnfSttv2MJPEC6QTb+5szJvmTLbekll00aD5oCeaVh6sgHKo2un5B8hV4g9
0c1MIRoE1AAq+ee5ZpdBMBocvqQiiPg/9X0zFv1U91W8ZsuThbEriHTpNbH382jhz6Co8mKusczx
+b1MUtWIcBjSqgX+qMhEaoHumufkmYetvIcuZzLt/nVDgfoM1V8gqrG8CPZfb6hRTFg6KtLK1qBc
u2pWT9S4soqUM7FSOhN/hpr/sF55Cd7uYwz7h6yJkhvMQc+GbVXEo7CjaUUaPzp5gYKJNmLQ7ElR
5Zf9YJPC1om5dh2d3xGY3w1stbWFN3eCcxAND7oY2vEZ9pCIFURnEpplZR+H8Mp5f1ovbFYMhPYA
oPFwCTjPY0Op6plA7rvqExRgIJ6u9mMd+acetOMrV8LFoQCOwKUAs443ok8TH0OWLU1aRauid5OM
fPDTRlEsPuFXNsulofCeITFG9zAFzfL1ZplA8krAe8wqoaLxznO7ZQ8YVPR50ck1h7cLJwHfsvV/
N3wEGjyvh0JSmEHqvs8q5RD9INcExw8i3NVSE/o4CZOd3l+wSzsDGiBAjqO6vKFAXo9nPA6Nt0R6
VcPaGcD/tf1R+1RfmcBL2x4wSjR9UYDa8LCvRwFvBzATRHVVmnA4itt+moA0SeboJEDmrQ9BVA8H
HbD0GjxjW5m/05Bt429SfBve5E+Z7vXAST0BHaraoBL+7K05/BPtTQirs+MUOV5dAIDoH/rYtbcK
Tt1OUUf9VQzrefD35yfAtgi8MSj5vMmE+IC9k5HYrxY1hmCKhQkvZce7veyNhupT3AlECQ3rYAff
ob/0/vpemvlkkz5EgRQg6HNy8ILrYAxDElQJnWATaIQ86gEHhDlUPlvmpPkEI+Aryd+lTbXdrNtH
g41/fl6AvXFQzqJeFUA2vmRo2/3HZj5+ff/T3sR6mFlYfqG0HG2oWQR9rxfXHXhKAZv3q2HImpsB
TZpdPE8wVHNmf4ceewJomyPuRwIT9m62Ky8nll0TUr4wwTBDDDHF2GNQh9rujr9qNn4E2bK1z7zK
RKEOyQ722VNYQMCk94reBKaddxr9K+IXYLzhjBTvT8KF3QWHcNSF0fyO4jeUKxZopePJDSu1EHLH
+tT7SPic7CnkqubCrqb/FSSDU6apulaVvnBVoaawFfdxK24L8frL8Z7wybZjWDEGwsARcnUqKiZw
bL4Ek4kE3Y3z4vrkylVy4S6GHAzWHNgYDJueoX9qMmbuAp2iykCma1dH6/QBPIcUROggPr4/txcu
D+QxyGU24udWfH/9gZBTIGIRwq+coBn4fpb+EpdaEhFGANhCnrKgSCiihyV0BvY8wgj6NCwiE/9+
mqAfgsXFVGOhz+cZRhIS0VHmwxo567J8ZmG3SxMRrle20oX1hGAGVhKupxCaPz9OqV38dApZUM0s
I785ClIyX6Nx2pEpXXJF9TVC8YWjs4H7UfJEOw4fcLaB1hT6SNwfgkov7vq9W1q0Aaf1iWmRHoAu
Xm7XJuuvlOMufSTOi4tnfBv4HO8U+lrBFJgGVTfBTztddAi8ETCxXqTCHRLjayDwi+OhwYsdhAQc
9Y/XewiqaoheNaRSWROyMqlDAzKWHAoIcXYHBDDq9P6evXAfoLgBujCGQyU5237PX9dRi5egUauI
q67WPmRtUDPOzFdKbap2MJ32DDnWU4ZmL8TnqWP2C5Qzr4E8L1zMqPoDX5WBVbsJmW0L/9ePgBgJ
F3Tu4iodw1SIwus9Kj4tvUoQYkg2urdR02jt7+asGZqPAI5Aya+YfG5V3tWmvRb+vp0UpE2wAENy
g8rvG3lLk8Flw/IxrgZU2Lsd4ZO6aZtIFyQI26cWKkxP6dRmL2kw/B/PP8YGvBsNJVREAJh/PRdG
raAIYXNVS7dqU+AtgeojUbxNCsflQt8u6cx0gfKbR/IJWPdf72+It/clNjvEcPAyoe8NFa/X46/+
zD3m1GEFa3Me5uvQLwfdr3GTj27QXbmq3t6Y22Cb1iSAsMBTbD/m74VvfLyE4RBVycDsLm3osG9H
mhyDZXpGAFK/ZHBXehgCOhxWpZvhyg12cXjMMcqd4VaCOptrppiIYK4UVhjP3gKRhk5aH9UfFupB
68HW4p4qwGHLJemEycMJGfCVcOvibEOkeJsF3NTnvakMymFJsiZ4jqO+/2jd7sPkL/zEjLl20C+N
BHIpIh9AVxC9nx10ufJmjGkaVs5Ij3ByqH8QFrr7UBv6jxU94EM2xAQEKGE+gpU9u8Lw3I4D9IQi
QFWySTxCdQlKWnugBnrz2FMFr8YS9sTZF+A5XVKt0OB9+fctvHn04PGDJeMbazAWtE0XjXFUtesS
VLKbzAeXjiqnI3yd3h/qbeS6NfyA6EbPZLOd2/79rw3c2jZQXGdR5RBooBXgeQO6TeJg+Pz+OG+f
BQhfoqKDujhe9Tdv+gqjChGKMamQL9O9l5onaDJrmre1G+S8Xq8Vsi7tFtTOIDqA6w8VnrODSQTe
wlFhvDrU1uTTFCAbmpdhOMZ6EFc2zHbMXidd+DiQgrciAB6h886pM4pkRJqTVDzt4heQ1RdZZXBV
6X/a1ITyu79AtzyX9czDK6/fpWnFBQMBxq2RjlL/6+VLZ7VEblvHlXTRMs/TyEkLwaOocPquaXOP
t//9+zoiVML9ilYpzsj28vy1X2Qw+iknaVxBqEjMx7QLOpmHc0cetOyzZQe61LVa2aXZBbAG2wdh
N+BMZ0upR50G2joxIn4xPo560EeajPFDJFR3XBlxp6JL2XCtLnjpDcV9hng4QFTxxjAG92YLKUTs
oESGopiBikTCKtvutmGiKb1otna3QIvm2Sj3H40f8GyjIgJsJFw7ELrhMX09yz6HQxejLK2G2lEF
XTtnx3rK9svowj8P3oRXttGF0wL6RApVgk0V903gr3yXT56L8VDUjU4A6KW3UGXqvy1B6l2p7l7Y
sdg9m0LgNrNvqruJQRIbjhaVuVgEO3jUQRaxBiVk7TwNdlFyjVh0cTxUHhGeQWsMLanXU9noro6T
GgXIYdYjeMlOdr/Gvfhvde1037f6Giz80lSilgxlsgCMHFDdXo/HEg1bbsfGAFgOQzmZGa9xA+Cn
CaxzDd7/ptWI8G6TO9xie9DpoHn9erBm6MXUZSSrIGIe7eeeOR/7tIH56jDafRNJWYRO0OKWTawu
Peh+kjypI+8zirLBFdjU2+OCn7J1/DZlJrRfzi6GmCHGRh8kw3MFeVuQj+jnwUae3q1s7k6xZ4OX
MBwJ30MzYfj+/qV0rnO8hbkgdQGFD4MIYEyDs1fMlynxYTubVd3qu6DYDsOUL0k2fZ9cprvchL0+
hVmvdk7NHZVHPIGTYJTNYVfaUKefB3j9PCROeu0c45o6239QWEMwjNRkO1voWZ3nQ2QUouXSgSal
5wMgxKO2DQqUx+a5oC3pgzzua7crtbXJk4yQ6OeztAbdQwVbPKhKLXIoIydTn2AsHAU7RYEDKLJA
Ia8KOh7JMvYgA1VDzyParZCmCgpjQhjyQo7KlOCd2PVl6/McPdE5TrFEdRPYAqqkvpmLpskgXFP0
od95qjAQkSIqX9bea9ZCT5rV983qDu1ndLuk/k5cf2T7IUaMcAR/paFTLpo4ql8c5cvZz+s+SAzk
YTrHErjwpFIuvzTfJvkYW704MXRX+2X5GIaSsDsD92e1p7B/dr+itMDtg2B8YKdAhE72JVpokh5r
16KJmE94AjydZ6OupwMHNxDmU/5Ksv5GyE5DpLohMTnFrgjhH6PT2nuM0hGI11YoLQrKiInXPAIv
S0Ax0MUMrW27/lLMtZ3KvXBtxMlKH9ytzKaSHSayjP2tTYUOHyiBoH8FT+WQHfxw6lLIRPtQ38pB
de6Po8jc7jSAcWo+AZph+mLwOlnv/MzGIcT8pG2PLEWpdxfAAMPmUHuIor0jpzrdwVrB6wu0f8gI
hxbiT0+L8vz1JwSE/ODOWSLYN4MG3MFdK4tsL+8dA2pdrlP0Ix9VHNP1Z+TIlu1TWJbQu1nBN2Fv
WsednxIydOuhjaHPXILKv7GpvB4kggroNk3MCfDXNStk15n0CxwZufmFtrbxoLgeIzO86WIoAP+A
QcLARbnMi2XRbgHfOiz4CHPYKfeCdey6PKUDoX0OdFag/MKgx7YpJHNwtj75CrJ2cGiunZnfZZ0V
dQnfsJnNeRdw4jRQKoKy1e0aD2ivOdzMy9EHaQj/be0YF6xARyim7K5e50TeMQcUNBiaxjbovJKN
g7ceDfpZsGCWwIM69yTYGu5FMLcxoYVY+nj8bLnxupvGxGG9H4IOgL/dqpyGHCMDMYxxh1haQt0E
ZdZ0XnLPjgtdwBFegawre4lD2ufDVIv4ZsgSkIlXNEn4CQL4U/boCRY0ceEpGOje65qQ6Sep15YV
0PZoJm9H415NUwFrbIB+wmyMW6gt1w4upmxZMMUF+hIUgssep+jXlSpavWEXNatZd4MDRGpulJMl
3x2oEW34RI/fSW0bntdeO2f5RjfqX9rJMWo3CwHdmwx5LgrcvRTtC2oyqQP59HoW+3VEc88vAp/G
/n2CFuda1noK/VsVxWN0smmCVKrsOAAkB9/W/fit7tEkuBn6OF2fl06PhhaOnZSXN8vakp+CSQVY
j+vVLEM824zu6ha+48bTAfT7AagnJ+Fwr1nX1a1xV6WKiGPjjok6gRrWdHfGnXz7OEV2mhagXUmd
VUaSaM173iThz5b7sA7P3WbRTc6CzNngqDpx65912Dv2eyC4kC9Q/jTiRkLWsP1AGIGeC6g4BFpb
qDqFqLtD/isfszXMHmvpKveGglG5Vo0TT75/otwmtcgnjuZB6ZMZChv7PoqBl4B4cR9/o8HokB9M
aRkBIYTW5Y76qlGHVgh33PtK++QGiyvFDwGpCXkHr13Hunkcti7OAjSQ6PKfIkO77kENS5su91Sk
9ZEsEKTAM5PO3g/U911Ccog9uvaDU0v8pyBldXuUvoW+XYtqHXkQ06j0vUdHR59cMfXmBRskiYtg
MaMqYhlO4qBjz4xH6muXHu0stu0+SKP/szxJmrWSM0HrKdad15zmmS/wsbVMaFxSwkFDyCeSed81
AAzTqUnHQe3N7Nbm+yDwoBQpwEjQVo15uklgBkRuQtWLSKfpZc14CJnfegzB3HAJDd1voIWK6Gag
1tp53xmITX2BBhTkH5YUj4K3x7PTq0Mm4kxMMNsCpHNHQbiYk0KsTcOLpl4WccQbOI4fIYzBpy9A
yrmW72IFVeNvxmL74LEw05AgyQF+STz4sLO3pzYFBO0+iSlqm6DfQ0IcfV8zZAWkRGN+6l3FnBPG
TuLndbEL+0QJTvXJRYZqjsLxGSDmUcQty7swY7d6jusZmemUdt+j2ImXSqEPsgnmzq2NXtABaLsv
thNL7MNNFmfm2EeAKnA8mu3kHdoxsmrJLWra8UEB8jN/QI055CUido7apBSRiEUOmBqylWwEUPDR
oq497IYmBfAg76Oep/Ad5QxmSQJR9N3YwBd81+rUCeYciGXCyh6Ua6cYnDSeVD4bhKG5grAIP1Kr
JB6LEfDdAmvrQ4KjZ2F8JHASWfPNCSWrssHldNdCdYx+jWKe2ZsgNjJcdibok+UGwPc0+6om7bAP
RGe+gvjppGRwlDKps9xMMxhFeTfGwh9LF+cU1u3wifikXCCGb9Ua1s5BrwNjdAfEMEsEdCJjtn5v
p0V0vyc5uviFHJXu7BG2MOP6whsatk0hkDGvhQ17OL8VJpyxpvAwy8zDOmeB3cOHBN2l/wJn1WNY
4J009XMN2YI9bFDGGfCyydDDAF6if0+YpbxC7wwE1xKcjxo6Pd42Ix0QlD9xKw1mN/O+K6FrAFKm
9VfoRg/r2o2PzehgqewC58IC8Bo3yh2RRb872rLnREqq8XLDDulGKT0hPiNGVa2x9Y+RTejCO3DN
G3eWJo4o4EUcfY2aNGX3Qgxpe+imVA4HNbQIwF1oYIDnDA2fPYidsPVTovZRD4UBa4bfqrzhfpF1
lGA0wJ0Plk+1lws9658sVdB2TlPCvsmgJi8ysC5gjSTR3p71qnsOAlJHD6Zbl2YHEIiCqk47uzw7
gOwStntlk1HdmraX5Og5CsjNkeEZvem7YXk2QVCbx3FMnexrPbQey8EZjj+EKCA7HxxoSS4/xh7m
GB73dFAg7Ksf7RphOU2gI69y3V79bEGAa4suFOHzNPPgEQbIa5hng5+NFTQE29JuRKCTy10oc4jE
zE3Ze3OMSBjKmAjtYBBpCkusxw+4bUl0FP5kQpjCBtOzQBeA4VHANP2SPBxlkXhQly3TuFak5KGg
z7XGhiy8xOmfGR/FzzZN5/rgZ4rbb2ufBN1Pu0Lls7BJG2M3U+G5poT8Jxx76ILO5TcEmCp7ctqR
Ly+zD4U5IHeJ6Y8rZHMgldk7TX+LOEmgkj21CGYkHvMR8Xo9Jk943ph7s6A5GZZZakOVQ843dfcM
23Xt84A0ye8a2C0kZxnSwwMBdkUcxgbRcrFYXrfABOhQPfoSLcRb5Yll+RI6aFvlgqtl2MF+gmTH
lqNpgCBqJeTQqJgEUTn2foztEwUm2c0hTWCcZWHQk3m4Bm+1Vi47eCFxYobwLot5rnTkfujazvxq
3KHXZYRf8rENnGze4QkL/TxOtbYPa229DFlUiDABruurzVi5QtxAFFE3jm3ZWg19e7SXe1o2owff
aScliThy8Muzr3g++2jX4JVyDmimmbXOV9eVTrlwEMLQq0774dAG6VTfU9kG5HObyGTYLcKdgkOz
hC4vLI0iuYdqDVvuJisVOkpimPh3VE1Ut3OSFk8cCXCdfR2blfunDQPIQFJYTHYkwRLwz0Go4wPc
myWgP31gVZ/3rWnpLltitjwis0iWEjFj2gCqOXrryRcgjiJbhGRyW1cuTxuCYx00yQ1uEEBd80im
Mi6adlR7Aii/LuMl6wVm1J/R+/ZNX5fw01mSAlQ7Oh5WELXmPExJ23/m0g30vncDsZaJMsqWbcpr
uN3AdsY9GTjHxTu/k9DvbEQLOmLQRsR+XBeZuHC167gtBg4lcBdHCCEWOSKvsmb+uKKKCiAFENrZ
Amjv5M29yp0mJh2rotok3vjo6ABP7VLALdHzUZiP0Y/odOreJHPnhWU9jlNqkBJTkiCABe38dly1
Bz0uXEVQ/wuN+MXmNhhBGPStvYt7yNHfI3cewv8oVrQvFbT+sd+0NyOHIyGGmrIBMFPPqPjZ1kCf
lo1SSIIM5Le+pADJ4+xJJ/hiw4CZkzfWHZo1Pl2Ck0fULG+EDzv6gqa2HXLmTtkzFA+jT7D9tt8i
xLJubkYNUclBWZGCm+LZbodTHMiijS1Jv8Mzzm0KR6HnAkZqt0JLXLTBKVi78KlHvoVCyeRl48kO
DizCRm8I4hzCITYtheTTnDPjQG60TjPTl46xJi244PpBtR5gQh41QDZ0Te3PVctDi/sAFLG8QX2y
Ka0XSJrzzdj3aFhLgoJyEX5BxSNje87SOShIL4axGCGtI3bNKoDhClKahDCtbemQD2kfW9j59Xjm
1h482Wka3DgP/Tn9nemJfB0o5MTzJKTxb1dm5L94Tda+WBpIUQWZFB7+qbZ3kbMhE9wu0glijqxx
diILSZf7gkRfFjSEf1Oje11QuHTYIs50/62FiztSJ4ZroARonCP7Ec1Qn9bGVfB+5UAQ+0HHIiA+
UVEp55Ah2oc3fOjlAbQW/ouMs4x5iyazyUcoXHyMJZKTnPkmbnam7RIHCLmka4sF7FFwbhfVitJx
5snBXZqop2HpZVbUqGLcOhrid7nulTftxtASKKMjyHTyYLKb0Hdoa1VwX/Ys71c1eAVDckKLhcss
yaGvSB8G41qZxxAiXA8aOchD3NINcl5HRu9BrodtNeKC+RZuV2DfmlCtX0AERt631OOK6sBoIHBN
IBPyUfkN58WShO0PpGccLGFHWnk029m71XDY8ApvZAx2aDoDkzizk/eYBmsLeQQ3049OGLaqZNbC
YH0AXOp2gRrNHWgTnSgyXJAQLSST+O1PTezuathDCUgrOfww97ijS6ClmqlIoP2Px9JAXTXvCNLi
3DEZOqdrNkBTdYql/9thsFkuvAkyKgV2WScLDY3XDyF+mbcD1ovQ3exas5aUWUjqtShaJHnLVP9R
DL5Z8tQIvA50QkBfkph5P/rANbpU3POaskHhEb+FNDGeZgCpHlVg4JY1xA79zv15aEHrbV0nR0IL
tHukuqVERDmT/Yrk5A5QK1RBIW8bIaEzYDzsIF71P47OazluHAvDT8Qq5nDL0EnZsuRww7I9NpgJ
kGDC0+/Xe7O1VZ7xSN0kcM4fw5WU1hbLSBzp8Ns2smTrWOyCvTfUn/DkQ5B6gfFcTmfj7WTl2egr
twZpYLnPRJUls+YLbuaYASc2FTuB4zVLyWd8n+BcGgSqfNThf5F1t6j27lFnbhspGjoO3hvb+Wyr
Ob5vtsFvWTfOz72NtzyZDmJ17HJonpcVsIXTpIy/KnFM9WnyQi7cCsWPShW6GzCQ0XjfCSt1OqwU
gWQtBzu48JoNHgelcvp03ubdSxtP+VE+uOYQ/N1bXxDOJHH5eyTVpQiXqi13jBg7Ph2uiXTeHafE
B9f7eHqHI2QGjWicuAvqwy0tVbviQxXOqtJINq4gQHDs+9wZYvs5rGdtcznbhEMimU7cTIRN8p/v
jTVeNg6+77VbBXUalhGZi9G0jm/MP5q4ao92z/QI6SROXaaB7Q3xYolA4ODHUry5CmTF60gR1YfF
0COl2rKo7nb/JSxR9PKJOO4Jdz8Il9PbQZkH9VD/ZmJwcd6oxfpvG+c2KPZuCt8HLuU+G5dKsl/b
cfXPbvSoC+Cn42fvjsuY9wtbW6ornGmZoftkfke4LPqXKtL7/DzanrpFa1i/180UL+lYOc3TwiU9
nEyMzPfWacUPOSyRM8IuLKUsxNCX1GxuusmaXXYBw70H8+gzx19awMQoI3AdHx6G8LBMebbMmPUA
EtUJOVs3nnxwp+MEfsjSMlK8mtLjabjXx7WsMp+4aJ2JAA9vwXAxNQ8dOHNd2DAqyVd7NSW4Zrh1
LIrEMB+bVceFIu+SnV/qvi3cxW7ewtry7avLG7NlGGOH5U9n2Sijx27yl0dHAfFfywUPwqWsDSWh
CbOAzKm8nd6lZxpgF1KaEFkMrgIVZkvWmTrmiB1duv7TAZvupPtAxgNa6zBwz2Kf6YI41qXiH9GR
L67MIrudxb1l9tT2SMjIIEzhmpyB8qSL3EmIy+I6wKejK58/7ZZtlbQNbUf/ZFlm0Pnq+7zBLhVX
9sVuEAHWkwzbM1HoTQMNguYow/JoJxkb+VqnEOzVfO7VMrB+JdMWfI+CJlpP0QwelHV6afoUOFTr
P7LeAwgFi90za0Qc9fkQB2RopiYe6pgHwB6dOxz8/6FpMV8NO037Fht3+0S+VstMypD/1KCpwXiq
GtD18yAW612D8LqpmvqphoFax2jMVmM5mLHGMvznu5ILbiD9pU9VnbACDzRd894j7bGKja1oz4w7
u1eZaKXOA7KLT4Hmss9WgZ1bucFoTmWwTJ9Tm7Q6PXjSmrxj3+vJHoHQKbjpgQy9ca6iwo/66KWn
74UXuNq0fWrDjtOO414WUVJbbQa1cHxxlRV/t4UVN7dYmMV5dZXqmW9chrcCd/I8pdwqynu6o7aK
AsDDmGuEIOtLjWdjzre5QjLa9ryUJ8esxI3zSi9bllTsvldMKOWrsrVQxSID5wt3biLysreH7/O2
BCo199iWh5oGUL8YfMXqk2ye96UDLa1TSUPw7zaiMYP+Gg4BDNSLBI6oBX8oZOV62RL66krfolky
4ffLP7576++yJINMW+aBf+RdstwMY2O61J78HS5CifqeGwWHcEqaTjSFbtdEFM2wjXHWRXP3Z/SM
nAtJ4gn3rznW51EH3m//vviks2F9OLMM9AKiuBtvQ8yunR9x5Zb5JtflR92P4a8QPvBf6dTjL5FY
JAKWpTU5qW18dy+4XJiqmrkHDJt7AlkeWxqXCioC5zFvwQP4ndnqUhm0x0u3zlOf6eYI3vhuo4OX
2R8+fRWNLYkn1T3ZtlqDz55lx8liaRaf8TWMloyfrR9Poh1WcMM55voqCekY0tE31V4snNBP97fy
gwCscspi3GZ9UUJlmFMI0POu9uiekhBsHxMtQntet71Rl8Pdl3d0LEOV+5M2r2rmhiviYVzMQw0o
fBSsWXxdNQEOSdavFlSQSz+e4GNf/SYLSUKYMl0qb8skEMlQTHT56DRZUJKlwd5VrGoEFPM5V0NY
Z0b75rlf7nKvntl350ttEgVUMNdRHk0qzptuJXQnJIDxBJbgipNvz/sfhzs9LMTRi+tKTFibDzvk
CMTcTCbOVlagH40/VqfFH/gEB3Jrx3RUdfW+jCGYOs/u8H109p1ZaQu3NusJeZSpXsbh1ahaqZxM
7+YDqt2uM1hu87dcWYxy0XVTkMm2jt/3UanorIwqfyaj1d02a9LLowj96loH1Rwy3jvbRxNs2s0a
lBU71JIejhxfEe3buq6aa2tUlJzikoDmLIA5stjsdHUDa9l0GkDd3pSPRjx1JzNt2WrP1QMqpHbK
utAtZd5y0dzYhhWJA9Hk6byf6XzJpgPBSaYmWd1Rt2S08RCAawKhriNUbivuJSHKiI+ZoCZVBPBO
zGNMYk3eCku/M0+Pa7p69FmmW9W6GL6xnP/zyhiLcOuO5olf3FRPQWBV260+VlZ9tw/Er5gcJiud
VkDo7F7L+0RhdcPZTWX2D3nEIOhxvVN81qhu+W6mwyrTo49VmS1gE8dJYJ77tHc8njas3I+yCq0P
X9jlL3oD5pi5pwWrPkyCURf4tU1xCI/2bfLESA2lUwUPHjPpmnn+MXyYSZT/dk7gI2WJbl98fKRe
Cu4/LulO0KqTCduxfjS7RcZ5m7ACZsioTVNYtKPB73nj7qZ9OcRd1i/WXaDXusBPrUzIOFpDHsR8
W3ERFr42NaPeIYMwDRdJOs+YiKjOsZAvcx57MWQiqzHvx95MG8yIFQx9iuVJrfk2BewC9lQd3i1Y
lOVk6zKDEEl/HV4jWrRw3O6abi9ixPr/mj0Z0CSV/f49WuUmTkeQWGsOXrSWV0tMg/tsIR7tTiIE
7OW6rqNHgrE3Fwinr787CxmGDL7u2IMWsCfSr6CO9eT4nYO1K7S5KeXq8G5E6lDMncdef/Mkj98p
qiqt0tEM1d9YxYYwcUfX/LUiqvzcgi7l3+/dLb7UbDTxaQkqELTdqb1z4ldddbY6yIXzJAe5Pmvc
pFHqDhsgILzHyp48MckWOIdUnDHNNjX7G2f0Cd1XuV1KRy+KOcR1vjZ7VJkz2DWD7NxXW5tHZNfs
LzWGYN6crge2vT/oX3A6TSTXd9vkcEnQKN7xwlP7BhKYmG1LRRhu8lzr2S36ylf6NMqFUvFjiWWb
giAk9iX0u+AbZyoPJyURLU9ft4kj9cIlsLjgGUqwpU/Hg2wnDUK5WfpILRCrOtWwfOD0otkbUgR1
nGSbHdYqc5uK+TFhWe7SckgI3RtBpr+5vK1lvk8uzRPjvlDlxaPH/yrhtLe+mZN3M1q8zkjeQB/X
wdwNXP7e/DqgcJhqBmQLRSUO17k0znQYprqg/OX1CaG03t4tJrcjq7pFpO9801WFitmJJ/YE1CVJ
VzThpiVjPZILdG42AdztutZWBrMQfGLObdaM+ILW5Mvi+t8HJXbCbZQXPxHQyOBuO9v0CH8xijOk
odPf4igo2yerP2bxFZeZsi6ITbjyHeOvEP/SOX4k9aLgxHoiFx4CVTf6G0/E7KZToAnOaJgcwOZL
d2toug9XCD+v95qirmTEcR/Va3wSWwnJZQXel2QqK7fY98Hin27D2iYaWowM6DZu1Ke7wO543gBg
+k9ew6pv0zLZ3OOpG5ymf9+48z9L4fbHO/GBfOREYsV94ZH18NufvLk/8WNR0UlFQem9zBpH3492
d7R6KpF1L+fNreYiXpnuL+PQcyVKQ1RK6k9++HMfPU2MdM9LdxlJXPcu9iYH+91HvmDy4+j9uZjj
cOJQJjfm4BjU5s2u+/6gMHCFN0qNM1XBeQC4clI1QOg8HhLkIfUZWTXVSzv/24J8G5ZyYp+Cqwuj
Hn3vIgQpOJaSdX+Vu+YL3VXsavDSJhjfm7my+sysnmoeqD5LvJOkcSF5NWu4WicdjqssSFHsx4cq
psou9Vwo1EtgBnuFavZqnY2Dv42PVd3her1/SNvDkJgg/LoRVb8/OzxhglkGMi94N8FMeUaB9HFS
TeHXLMYMk/QsPbW7PP4MR8+9tXLtXKbYLT83cCesR+sOFwbzHkepWqZpzctWTL+XFdqvgBtrfxoE
QlVBn1qX5Gt4DPiNddU9r0F49FdhLUsGHLRmyq7eWKgnzrT2hfvmswzjMkvCafrdbct05UQLvlPd
67NR0sH50+C5s56dzWfZnXEA8MbEv6hqlZ/RFnxrSekgeqyTH2KN65RHRKVev3Bw5X47Dud6Et2n
o3c/PNmy00AF1f4z8vck4a7qyuW/znPa59CmJR31xhguqa+UsW5LUsdjhi4HLLSZJoJr9Bokf82i
oSpwk9cXoYKERsMd4KosRfRHeb7wT9z+if9ljA7pniqmtT3vG9ESvWi3YRqsdehe6AYzZ0hz7wG8
C1zPH/svLlLUE/hGPKRWXa1/fJd08xlpBOeN3+hiimWznrZh1PvJqxPXvDQ9uUFVQERIAeM/FHZQ
EcmGfSzIY7YSiJyoCX41QwUMEC/340WIo/wNjS1/xc3xgtA8GfI2oigiXaZk4PJ0sdelszWgMLOU
GxWT0ICjM73jS242vZ7pN/anLNR2r6mI5Y5KKzpT7ZxHJxlTTtepY5BktdC7WW1eW59lgcKJ5W0t
t/k61zh8WZqS9icDQv+M0tVmBQun4DLxTHpsY4uHNlOKNj51XV39I60rBOpmm/vhkafksJ7Fx59R
4FbItlLWf6OKLyUITKXf8JtGKfK5toJ8W4bnJtij7kST1uR9V0c8/N3k3gI22xpkOtLV8Y3kXMF6
YO4AUODY1mPbJ1Py/UAB5D033rB+r8y0DCCN/W5dym7pGoQ5U7JxrKBeSU1gbVHeK4u3P9YufOGE
mvjslSYqT8qO6ulJWd0WQvdVwd8qHu3/kMSKOcWNb9tfDqYi7DtevTXvR2djnezjNf5LHSJvTrk3
bTEM+1ydgy2CeZ0Ywh6RVLU3NFYOeScCNYfPd2XBY+xzoYN2lF94BFkAZb+3zsnW9rxlddioqdgY
flWOKWnUf7WslhUtjstlY3H+OxcHHxOQpgJkyz3YkvXxmHbl8J9TCfJxLmhxrpuYqna2Fl0xow/B
fKqcQGwZAqEhGbIOCUibl5FDp0KX7Izwkwn5qcKS7a+LkJ2dluTw2bXZOeTdVD3PualaaWVO48hv
YYeIJt1qfyFfRJkmTtdFlIgbEg901CPoImG48bkMYquK5nRC648YbAvb+iYmJ9nTXcrgr6XXYX4+
rJXhzjekRCJFoQeoJZb0D9Vgesxmf9o17WMC+cwWI1rNj0F3VloejVxunTGHe7pvBoBfNk9RuIG4
p9y6flnog9srTfaI4jkhjSqgHVB+JLpJkBz5S83gaAGk3DuWULw0qItYpA8FlSEpQJ1u4ViZ8BLh
+dO5DiZxXDvR+lVR88sEp3X34xXSJxiqNBya4Knam+5NVvv0jYWmZOG27OGLKJ3gyl2j7Twxi2IT
NcMdql866zr1RvQpTuuxKcp6Gr4c0Li/m/1Inn3pyY05Zqr/aUZKAGcY2DETC4Q+QLdZ3Ut0eMxe
yNteGvtY/9pW3a7pjnjOS3uV9A/N2OirAmgkgQWu6z6ZOpQ09537l6W9R3jouf3XMerbJp+UA/XW
zqJzUlRcdpQ5sd5/dFW/X7nvzQMFnzbcpl+JLud0ehPG5v9BnWxYqi0nzru4O4hh3io++Ki0kbOF
zrgFKfTHkRQ69qeb23Tbp09KfJCNZTnuRb0d3W2HmRtvJI52Ponc1hJgalTNqyu2dn1YqUv8Vw/I
KFNc+WTTuhBgHuXGzvR5uGN4mnH5oCZwSdY8DUzU96CrumE1sdQcAZm0ZZdqkzCMu3stP4K46f9y
HiIAaUVXvdqxXRX3q97k8eLF5d8YSeApjkuI1sYJOtQiqpw+S1IwIGMZjGPS9sugy9t+4CzgJiek
0K0QEPHSdD4X2n5wR+z+tC3UNuCORYwhttOKZv8xMTv3C2h1N2ekHZu6QOIBbWyNq+6+tI0z/PB7
EIps853eu7Z2p7vHaBQ9rJa7SHnkdeVWkGjoKwu4H92dZ35PJKc6CPoUtGkY4O95jItgqmqZd6Hy
4Re8hqVhN6RgnxVrxPCsk8XeriVgESQp5alKHc2XGbq8LXQlmu69K1v8TA0/LrNDz69IOREECCWk
tn/RdalbvgjSLm900Yw6C0zrgy9aqBQeZ8GqlHP/CedsiJ1j2w42C8lCP7jgfaHV2ZcW0T27/0Fi
TaZd4nJS3XTDkneR1v/tbStKfuiYQlBgfuS6C8vP7zAaKzeHIg6qLOksz846u4x+BcFOGMMOcZ3v
QmG2H9ukOkUUkT92/jb94VO1/trykLJQLKH2xRuiCOoMCSXsVCkYQqPGnRYUhs04/0ZizcaOgNx9
otfdfJ15ncasLq314WAW3wtnaOzf5Jpvjwd5W9V5s+z4y4bZxE/drlumS7gYptmg162b8aI0HaZd
0gozr18JxtKoSEGyVDkyKIzENLEglNGnCQ5gG+2uXnLxZSnL17nzRX09EHSEWeSvW09qVeQt1AfW
gXuqLWlzASy0iebKkKsLa94l9vkIQzi+yenmZ0NckMpap5xHnlDU+UFa2tEGXTAlyXr2y30vL5s7
oXjSDQXUgYwZSNombrwrSxBWtoW3Pcg4KzcLIzvw38l0jfdMbigCEceVtZPbswFcBYxdolQEuy2Z
xYe9+lbVdWz9NCxQ4jwCinUZT+i4OlSvyWG7ckEGa45GFTxvR3oU5ZTOosj2yaaKTksE5pltWxBu
l428nz4LW9dwZaOSEzzTkutkDHv7V4Ko9W8TaLfjRyjn4OywhET3f5O7uTl4Hd/hUpslm6wy5t9U
gpMaoY39pRbhhkAZC1ST+hbcyh7N/femRFv2RGyuqE7eNuzf2lZPdbbVTeidfHYzaBo6iZfzskw7
R0AStc51trivz21N4u4jHXbSOrF/RTTLQmdFZ2YsUMwGEM++4GGxrFxt6/Tg6YVSh6HkHIjjlo/X
stR/axeGyzmudekzgdSt4cCx/Okx3Pnysl7V65vuUXOCCwWTlybTXWZvQesOp6A0jXgxnaeTPFw8
fzmF3BHRPzeS0SeW2HI/7XCY0a1J4vm3x3sN/tG7IHIypBwrtQFsycnrBWoVMw19xvA0PTnSbh4a
Z/ZPrbVuT4msHMIFuBKeR5oMPpBIUnNvOiwNiALj2XtC4AtNZk2e9yYj34hsUmSX3ihh9b8Gk0pe
el8dbQ7X39PZuAbDOyZAr38QyD9WsOXKhh+LS+uyJApYJdxH1y4iKEd2Gr/5PBahzUffjGF7MfzG
z1hCW4LcQgQxZ6t15SN+IKQuasUhcdeJNIprG6cul3oowhyV5yZSf9M+s64JWIwjb8ZubvlEc6BM
9HuYpKTUoGhEoWaEoop/JEQmxznCc3TkTWKmP6hi0QJXYNsaasM3pw0vduHUVXkjDlfLYvX2+uOY
Q561O5v55TgEezuk6l0+LiptZ3qt6x+7BeybhtzDCF3Ln10/R48Q1fsbUpTjPzxRET4DYG4QGkSu
pJdUbT8+rrWP7mXYVr9Y6qD5XKQDDLNxE+Y2otsjlTA7X9DJLH/2FeUki0ETvXrhvSh7qIgou2P6
8mERe3ybqzH5OkIZP9MM0/2dk4Vtaq58fWtUG7zW7rq+jJOzfLellzB0JOv2ovjhAPpl0H1rFEO9
0cGyp1pO/t/e8KYi2yLrrRVB/9ArYzN3YcPL/cTen1RvQyVyl/RBRKvsZPrQ/HEWgHe53sX5Oui/
65jt52g65poOyssVoZ2p2N+LO3Bc1EuoTu0+yLNxouGv3DvvqssgvM6LPXzMzuw8CH+2oFF9VqJg
kFWejFB9wew+IaBcCvbo7Q3p6X/VsAo+D36YoSGZyOocJguSmVCy9KW5dFXyC/8dER/NnX+S6mxH
Ur+ggws/7i/0uXWh9KydH3szfn0ZPKHP8RA/CgkA7vqHnxLlC8EcqO4HQt7kGe73lCTd29DFLvQm
d202Jv6pWY/5QZD1MNjLTxQKf/tlQ4owHA8jEsWUP6V21Av3x1nO49dyIjgzqyVKnO2jlhbrFWmf
S6ZjuY45SrnwI753YBVBNHvZwK75FFRhhEZc6um/MDRueGqdLnoyc6eu2xzOAuh3Uijh4xHxSL0+
41vn6QYzQO0dD8t8MuM6LkXVtAdhNtKJsjBug+/aNdabwQD6OcWYQqpRTC+jNYj/NvTijFakOPwK
e9/+trBQ/LQmy/86WL3zAps9vtpz19+UsLY5t6vWOwnuikdnXPsiAYh+gNVnSl4Ot/83IrNEaDPu
VRr7MiwWlEPw727yfOjgrjRadQHO2v10WrRRaZc4za2DLz7HaKQhzEhb/wyHI/6lufVvLnTpv6RH
cRQ9O/AkCi3/AmbNnKNOKCX2J1Irhw/haKb4WKkHoDJs670w8t0ttf0rwHlSMAZA3q4KvC4x7g9r
8pGKmtYtlnnyP2LelUu7rTV0xgqQWbfvgnv71Yk8/ipritzfdXI3XeyBQO8XHDfO3A720B1mpO5J
7Zwg16LPRJj+kRGZCl/OrujVaf3uG5dzBHVXujfbIvQTEcRRjnTS1fZ53+LuwR5QZiMcsgboFaff
f3u+Vb3tIb6crm6s52ho9y+mmdw99Wblnlbp1j+ttfR+1NukdgwX03FlWLNWrCN++U52QP9jJ84H
0bDj13+nqvT4+0VZA42o1f0JIKC/YEiSqFWOkGduHzv+ngaC/BUFOCUCzNgiuTq9b4FFJhiYOEYI
rTligW1g3XjfxIg/Rg59XWyj8p4QU8oHjTzywUXAkepoMC87uWFVhjzPsfJgGxBCxhVHXcceWQAV
jq+JbA8YfRDEj1LM9VsL6Y201LZ24GYxip/LUQ4LfiskRNpY43/VMot8RhoXp6EOEpaGoKaVwmmq
Q6EY9IOnhDHyWVoaW1KI/+sPvAoKRM+Pzcc4JHj6ExxeGMfCuxPrJizL/c141dOwhVpUX430yzux
YtxKXRhKHP/N03bt3tjGQIpMYlnL37FXm52CsdmfXqXmENk4jvYf5YoY/tIqsfV/1sWPlrPGf9j+
bLujt1n44nIq2FtMkMWL1X5FCRl0iFPawekLdCaUMKu5k4ZlaggdkoiMnLDl7GZog5FfbmvdG3aP
9riya2iEfPdWTjw/gA0kKClsWRKnLaWx8ZdJHZ3+sMIKvV0Gg1+bUx2pMnrV9J+7T6JHHF0EgYiv
eGLMf8Rj131WHf1SXSp2gfF16BkaTuiC9t0+VZPTx+Z5tEIVydPMntGI8xyB1dVprFa5YsZL5FG/
K4Uud+Xe0yb+MUA9hEVQ16P+unj9Xe7RefI4cC0E6Jbnszeh6qhx0RmaRMcD7qFAKBsjY9CmVLiG
LaQU9mM3omKkeQ5Khu12tBt3lmi8IZdUtiO120XubWHlPA8wTfHF7Wdd8nlC5qg/HHIuYOpmlLPq
q1tS2fGtn81qnZGi1XpJ4xUtr8cAXy7UZtnxHB8zVWTszPYpiutNfF2siIs5XoidfEYWMy1gGrNn
t5SDYiH4CJ1uGa4rTrsIUoS5++YjGUhYafdty3zhluSfdwgzixrVX/tY+ZEuc37verZh0dx4/843
UiHDD7f914Lh1v56TJyUP+fI7nf2A7qz2XvELHr7BwHZLskzhsm1fQsX7UzPEkbXvWKlHt0zCRoT
Snl/gpzhSWglxqi96+vnUMLpIYqcba/woW6iczeWg/4XhkM7w9SgQH7H1VAO30ZvceChN9cFIfF2
xby61tKpn/ceFyzAOR0zblZjRCrPZg93WDaWNK4Oz7Y0g2+P+jQXMXFHDzbKjdLg94i9+mS5Xu19
r3QdWU8wngdf7zRb8/FcQnHFX3G2YDCwh2ok79aMSfPaIR2O0EEOXnnBTRmVKenyh7n2Bwa9lzmp
5xK2P/LYL4zFf7RK+bRicbHi5diPrAYr84cTaO5Yv5HWEzQvtHlwIJvYRlIxhDIAA6LBbJperGoF
CkmFpVqRZBreIgjO/IJJdHHsqEWpjDN56a5Y2RfY42iCSk/DbRSCYCc26OC73cWL88tvwhKTyKbx
rBQ4i2UJ5YkZ6h4dVE7Jch4FQ1Ah+QldJ+/07Ouzd9Cx6V0522Om7KWewIoGV3reT2lbPCLR3Fqu
RSN0xO6dWni31Ep2Vsn8is8m2B/LFeQ25aSzxrzk64wW1H93MCTzrEGixwCSL53Pxh499RqgGGpe
SieGF1eAFNM/NJ+9uPkxfw1upQrpduqBoYib1OG2ntEwbuUvErm36d+kxmC+Di6AbYHKtyp5ZsWh
zku0bP0jSQtWAtreJPKi1T6sD9ZQlmXuRAhCs2TzPf8nrlO/KYjR37bXBj2TdZpBBPG0Dtiw0yOK
gchwI8NgVwNLOWigUKawhCtDHlKX1J3cbqvNzZ2m49k/xSDe4hszo1YD/Le1e/YtSFS9bCeuFxcC
Yaqj2nqg6HaNOQWogoDYbklZ5/oIB/TtDD371rHbDcv04PtrIiFdZ934uYp869CgJfpw3q0d+gGW
iaX8PTT4RBDfOt76ZLXHEJ2DDk7oY9t7GtswNvDnd3oYXcE+4ft62JAJrXdZ8tFklAQq9QO3cbNd
xeh4AaccrtaRZLqgwdyQSN0UBx/KclzKgBzb91GN0AuuN/rNw1hKG52wJ2wYgCIGFVYvOmqa5qd0
GsGryq7vmi4fI6yy5YkBqHf1aWmcUcrrgM2on84dH8khP0MNXv/DxrviHoC0vPavYxzMXfjhlh7+
5rSinCHMnXqJazYqobr4Nkgx/Fs5SZLM6tYmOQVCrxiY0ebb5lzuXrs9ElGOFdawUa2vEV5SnK3k
0rxF2+qwEHltv2dbR6wPb8bsufPvkeR1B7diAMkQnuqRDpGXJRmnts9ARK3mMQpay/8RmZEuUEqO
luE0yIBCh1RyFFc2dnUseFcV+kn52EehAybRUann3yy8113hcV5y0KJrTB4OCIDxinRhgcBW7jA+
KVe27S3inoXM2SA7xhQZwZbwMJnNOYUDyOyl83aaFvHHeJP45lmtGC9glInlXlbnkJ7zMdEQf/yp
Im+svg0tSV4eelQctDqFdzQzaia6q4Z0ndsQdVCj0QjtNDRURbCCL7iskdusb7OXAFQVG21O8nHQ
DoYbMpLaaM5mMlLrtyGGqB7SLt5HRMdQgl16WFOd/JoIDZwF4LxV1RXhgWRmn/yp8Te3ILA/9NaX
OFgGc8VhLYff+CMgPPgtPOtNSlDPRydGTF3l0hLsa/22L+UXjNuawoEN1KJM8QojcB5durEfeL68
FsrIiEBgFi2t/Twxwf4XmFDpm69LwiisNVxgTCKVyHdjV8n0vbKQFfica20ibxBC2gKShCAbJ9wf
/v84Oo8lx3EgiH4RI+hAc5Uo22rv58JoM0MHehAk+PX7tLeNjZiZbokEqrIyX6X0ORWfU57k0cy4
k4KnD7ZLFlXVgWa9IwYhRS1/JCCx/CEAelH/wzXZ5/+8+brTk9Xy4MlxuGNmM9Rphd0T3OoFGU4y
hF5iuVktkGMLnb2RcZDlacKm2t4H+BHyR+mQu9qvpR82p9mUikJohQAlT17RClrmkFQhEc9oFTYj
ZKx2X7pR3Emg9hSFj57HrtZ72SmrJDuuYqMPubCdrE1KzazgSIyToXx63dp2Y09V0Oz6enD+mkbK
6hGbvhg1HlXevXONn+tcugillOrEgT/aKY7SH1zq02xt5ISjOulxhYVREqRd2H3bS5Wu5miyLJze
RAPPotnkLmCnTQa1BMYLMx2E/EhnlQDlKyL6rcVdgjDp60zrfcfotf+sB8R20pG2s7xjudANYQvu
H+fFw2LDzWT5RTskjY/97K5zTcTUyzh2drCBg+GG8bvZQktyqnTP5c/BqhHPmVZFvcWIUSumn3vp
llfjGCNSj4G6vbgnx12G8pBSL03HNqTcL6kAy8r6XJE6cLYWhR2/+1MLwGGLPJmqZTOFfil/KfEz
jLvgZ+laBPPY9GI8FfZQOhBbnxgBTd62xLtNwcUMtXnIMGCZtwwPGMwKi+s6aSMr8H+4X3r7MJMx
A7WaFgjaOgcIUGy8XqT9vogLt78jdmkVu0iZzv9NQzvU49a3a3/el9C7SkoS/MsLP2AWDF+IVywN
9iFflVvH8lGENiTvyOIaIV183llhwROYIiYalq0VYLmx0R1LqNNmFNeaOeterVAvmO7FVJT1Xg0q
zP+plOMMx2i2yPmF+HVkDpzxcM1pgJYM4Dj1oXPNkBFsxCxIX+I6ndd8m7VJZzvppKaWmAbNCxI0
2oQvcO/n8oLZhlR3qa/+gCGcivpYtJONB4VdG9Aa1Fh55sVXsfavo4qguyFWTEtlhaUpF2pIclx/
YIsMw6EX5NCOKl5kq3iSO2t5BjHBBG/fmRFhxghNyujQUPXkCVtVXcfsrRmH8aGKMhpevupZHGox
BbgpMTK5HrmycUkxyLcmI2g3p64UFz731dxNS+51e19pHX+TSeXESuxIKXajZIVrXjq2337iBvM/
O99ZuMU6zEXFpZwEYuAOmylkBuFOTn7juI1FAIznvBzwjyg0qITFRXK9qHxwx3eqz7F/d2fi2OwM
5qqaL9K2CIBSiIVDYibC4/LE896MUWKoqkjV6pAL1KKP0ip6sSuyFtGht6opwz2aliuLqWQDMzzq
4mXc99Vo1LPr1WqeMZfOeeMzfOhwb7KzB6/ReBxJiZUKbNE6tfdOyJvdIPOPK49wN5T58owH38of
Vtpn86fCoWJ9CUhzy3eVsbDx1HKwFitOU9uJv/hYW3MwQ4AfivDkUmaJXXdqwW7XR7TUNgsQ1h/4
ZUSdKNa07/KmhjEecYZheWF5G6EUAgDPYa+tfgMDw7dipo+4tLm9uXCD/rKCMB6HHXJj2Db4G0Yd
eIkPN6Iuj772uvKV3QotznLcDmL5jddsMD9IArb6YXAXuE8TCdbwXz5Vs/vXXvpRVxuGor50byVO
6nncpXajm0NvFyPv9zjHOoy4pLJZicRZWogS27AfOtIt0laFPEj0frAMLpn2I9P2wj8sOmuixzaD
i3ID4rRXT1XTReJu6K20eRoYsZYffYu1a5/Pa9zd2Uzjgo1n+SU7eOjviy+B+J+eBPZp7hFuUSfR
LNEutnbus5rRYQTkv67o/8GTbahZoZ94zfVvYMZ9WbSJvOFqoTQs7Bq4Qhh4tp7265s0s1f5LoQU
8ROZNvL7tMmV2yROx4l8jNMycI49Cpe/C1tOoBvFc9EfgD95OH06G4hwlLOfIjELmfOzKXp7vkIG
VnoQAZZh4VAyve894MtZ/WPggHwq+FC8aVKHIYrxzTD2nleSPMKExVnzgAVBQoggrE+MpXp3hUPt
o+xM2VpYu5rhjVDcubjJ+oTtHTn2r1ZE1vANL6aW03YmPAmd3/TW4t90s9MsVrIyx/q/U1uII+P3
LclhkgZeRWk2uDU96+/sUY507JYM0uWAjXIu7kRP9IY116uX7zM5ZuKofKSrHAwFvcV5XFZCXuTU
2+lqTw0IYt/yrdmGptipOywBc9a7J5LYjb9vVqtWFB/1CgSgJcEW3VKDNc6DJjVnhh1xfOASLifr
dKvKPmj2eb9MosNJEtvBF6V6DleMFDAt2VgHDX0mHhnm1biurE8aCLHwRGNeWra+j7V9TLBeZtC7
C4IcurzES1409OZNpbxPC63Kf+wrDqxTvjDiuGnwAhMS5M7SkEoqx0nGJohytMQya8rzxKS0hFm0
cpgBZunRuMHF9Pl+5Q/GjzoPzHAYQV6NLwMGkuv51nph8FYbuve/gBOi7nUKGkmYK3WXkPhdwwj1
jUCNDckkwEv7ptvYG/Y97XP7iWXApPjwoJUUP3Nn6+4R46NFIUdEkdcY94WrHy0DyZg5mpOvCXZL
WT9G9XS1sDi9Q/k/RBOJSR3I2Qo3cdunfXDJW4m5fsiwdexXVerpYMC8FDsf6IWA0TDgv7hUWUgK
OPaXpX5ufb+L77tqZfo4q4nfdY6o3pyEpW7T/DHnfLwdtY/g7D3UJTLTWaKNVzvBZx/H22rJYv+Q
hdHwOV5hAGQ8Y4OVRHvO/BVNCprjGa2PgRO9HFQX6mmWCF7CjiTgnzTyC7R5eryOmt9l7lC+rdAJ
Zio2zLMVhX2AoxPfWkqQEK9EZ31K2KbqhdGUal6ZGTMf3bTTmM+3OBHm9foPI6G2c0zyxG0Uinbh
xI0Z7p18yKpwZ+LWQYROlceqEOysZFp0Y3tk2ntXmTvuzZahlKXId2C3bKtR5wzbc5+eoKzEWOMf
9rARlOhaxV0a+721JRCqhq/FjGt3xLfdFtusCAAgRJQ7OI2KbAYIyu6ZSYhogyggGbT0cbQMt37u
yfh16doYV6/fRba/4fjKe/oPF1bPBmlsEWRhop4fOSJlmhRk4KLXtSFpT9SySDnWdoVTsklpEK0i
Tt72oUXATGROsyatncrIv8scl8rjVPk9u5uDvnVN94AHZ8rFE42Vx+5qtrKG/ksZ2958WgYJgBrF
FhE6q00cojOVhbcHkme7j7JuCvUoDAr4q4Kd4HzYEUPQfQqoRN6QJYbnqm3dRukmyEUagFYIu+hu
nlRVn6tibImIZoXPVpdDbvyZZYqDB3m/xKJrcpy27XVjKbNxt6xp7UUjS/WnjaeODyN3nPMcxVZx
TyKuoxUcWkqZpCEU0hws3TEg3mBOJOSXAF3CCMDkLodTUOPCyAl5VENI20qsIB3WHRNgNNQIDz99
mFUE/rCD6aTje5Tdujhy2jCRQu+z3Oiz7ah6P8zQu6iGfHr4/gkiooiRAnb818kylMsbYuxYu8Ax
Ii4zEgptfmRar/KkCZ/6Sck91ZfbImvQM0OWMLlPMsWppLZhU2brpwKFARiOHVEtfgVM3ymPluc3
k97FPR5TjIF56bg7YEG45mpbR+PDylQK/R/TSowFzZrgXoYmw2wOmUIWR7dQqs5vr9ibYSeH1eBk
GmnDmvsKUcAuTtO1LisoJAgFNsmkVYtHCe9mMEXZGZGK3u+um2PiCjjuhZr+0QmTltwy9bk6r5qg
lMvzMDsgwfZsZHeaG7p+Y/9dxz7uPVb5Dblr7V1/qSYWBk0tn+i6MoNIyOum5lF2uV0/AXiJgvkU
rp7fyTOpE1XeEdAp9y3Nd/UXFR2FibEVJjxFDBWYiOtML84cTLSvnZp/FgJi3JfZOj+hS0ThwW7b
4jfP8KNu1kVMXojqao9WvVk5vry9NcXru89L8ZtqkE1sEAIvtqGl9G4qfxnmf5T3zkPmNwUDzSmP
nURMxJUIQPXu/TKiUe2llebVyYrcZl9Lk3skNZfxUTtXWwfGZR3+cZBUW0gjM0gZnEMYK2cCy+Xz
AHGwucu5hatvTa7TdujK41wjOrmjN79yzoaRt7GDNjBvgzZUGBtaJUfuW6S5qy3Vnda7sSOfSGJx
HfTWGZyRxsfX147AbwXbm8kD4abNe8xL7kLGHN81tvn9yBUPGiPMxvCRi8f+ljLHAU7oxzvPIszb
A25nGnMNGszlGW3paLdT5ZKAz8mApYg9BaN1rzarmzCza/5qt4GBH2KTesG442F0AIPqfox1xJoN
2eI7O4qp66tzGTWeA/08rt1dM47ldClwMvaPgpVo3jsGXOW/Z7U/ufdphJhxY7HjdLgpMB1AiZFB
7Q7vSJi+OMHHkudu7Bfk9qCJY7w3YF4PcZoD0uWXtapTKdNUYUrN2sD7xqnXDPZ2KAHDnfDkhOU+
91ayW4Fjx9bdWEiN2F0bOp4NI99ofcsrUc+3GImAQsz/0+LhbOcPPlZRiBNSxes5rq1AfVrclpGi
XETURFVpcv4N9t84E5Y3eFsaCwqjOkYKus94AnlXHisbrXWldlBF0SDCxnW47PjilrgmIoFrgvFe
K+u42gp/rbB/gWNDIcWmmzb63UMw9XGfRcj3TjVa/g1lVGDfZHjxphuLOJSPT7Rqq+ndF6K3znaM
Sx/5XSwuLrh41MPRRcMXX1bcg4NjgYKYT6qqSJ12cVvdYzpdGiouL6x2jhgoGKhrZk6VaF4DGC9A
ZCo870HMOVU4/M10NRiUy3rxu10kmyXYS1Rq/9kFgkiIsCTg2iX4RNQXTfMyJxFdOIHScjbPi1WW
KKju7AFbyrBK3rn9vLbXkEbwwCpyrXeyzrJ5NzKCLB/mdI69xOZGz++MNNcwwlz+Kcjr3GVYE0nk
Odifd4EU5qkv8VhfPAsg183CEclMqxrcsyTLRIlM0YFUvoZEph4R6UhzQmyyvUPvkpzGeI5i/jB4
VXqSHHlEkyZc8vfcPcW4iTjIouPV/uJvwE10Dk9CRHDMn4KAgFNYzOoe82zl/czwJTKSoz7rfiyc
rWYg1KX7EdMxqLS8B1TsS8wlwzamxxZoYh1VLwtKxnIw847tvSwoyGzafU7G2QdKuy0HW2lIFpYV
U1+3zj/OU4k5qSdEVzfnrMDM6h8IkuVT4qCGrbtxMZmPrOnW39Fi3G7cLlHffsL0JEhchFMdXXcd
KivmIUXBIC1G0LXD2Njl+swSRsmXnrqgUw6raMIAknubW+1xXWxpHoF4kKaitx7Nq8mxGEOmaUrf
3Ldt5f3rPa/9SybUFodYRNmdl1Ji7spioqqyG3oUWmVaQuzhIxuWSYUV6kNgY9X7jGLrFGYFBGmV
WhIAxVp4/GxQFa6adR2oap/iYXnCFl8S3iJFfAEh2JIex7Pt7Pk9vCeiXs2X47hVcSz5cuq9HAaB
pgCh0WxCihTrzF++7EsrXIvnTiz/R7oox86pzULYBOQBjiCaVl5cdKWAYcWc/3gy0C8hJ9yP5fqR
uRS9Coc71dr9K7/R6H9mdTVO3yJHAkLUVlVzdAo9tKdcDgxG+7bL0h1DZPgoWTySS3AMYXimIm21
66BNYEHPi3p6dLG0m6OFNA3KxJFVduHRar5ZhyyD/ToU6dOEFOglnU91vasxRmmeAqKXyAUijxJw
qFirMzaM4GYZRttuvkylRLbl4aYqKmgN+53LOobqu2okUCmErXSUBKQb4ZZuYluMCTdRjK+SxFkv
dXAETZwB4IhKykLSBB0vktmxaazttkxi+jpZNBr5H6vwu+Xk9iBDHmw7S82VEsWCVazcnQyBNvQO
BebaY2jdlPbIBG4Tk7srd1NVWDjQwMKJu8we1V/0Okv8TpBNP4bRKcpnxsA4QUKmzXfMBwHHRuvs
npiVcctnvW2sIypn9Iv0JM+xBbGLVIafdzs/DMNHPOKq3AfjDJyF/KcDexk8cA1AgGXSWzmAsQPU
QpgaHy15jXuPlCsyYNoXwAeq1SLFJ1TnbjWj/v6V7OhwSBG9DSVWBV4DSGFn36Vwc8pTGwsMxqmX
reLcx7z+jOGd6D6zddNu1cJ85YxiqCUVVQemT7cONseOiyYh5qk6YARmvnNxZ+ptCwLMwTYVhc8z
7Vi3H3hg/lnAVK8kgtbQo+JNtfdxldbpIR8j+1R3svcvSJbkK8fqin2htcpfKiQfmH90C+4WCGt0
MAwYkfeFdEiAW6wwvO2bsL+3WZAst6wDa35nHhxmspol4gEqHosjmK9bLC2pGdxunKJxAhQRzCBJ
1YQVe4x1PIZHKgEGo3qubCxnjI/YbTWvwxOnAWbetcjHJYFltOK1ZPDsxQej+vWuCUX3oNLZl4fg
OhAPGNqEh2DpRoitMdmA4qZlZZfv7Ru+qOrIGCSjSabXcna9NYpwOEcdsovz5nSWUP2OcGGOFYCk
Sf1nngKnvFQj8d0DVVutWMAapL+GCdtNOjlRd1BzCe3OI3jwkeMLZ1BKz/wWwPWg9aN8YkdGwD1h
HRegwupLS6I0ByrNtUmyUnAUIssTCc+qwOUVo3b2bzI4hvZuRegyX6BQmOl/m75tiFLbaZ1LgINd
arMWlVhulOGR6KMbmz8Z1i9M3jpumrDnyMAfwglePDqTqRlnOnnhZHiJ2jxdjMHHnGX1mxzj9diO
zpR9SHtNwSq6AJL0vhhMM5C0wKmbTHMAkGJ0HcfbuJ6O7yDsTkyTelwie2y4zIwsywIrFDm8b7iw
B7YpkTitCEtzfa3Y6xc1fRTgaxcoQe1SJR7AsHjH3B9q7zC74HN4Qs42cczhqNldeReZIlySsDaa
hTK5ngrniVUkuvpd+r5ngpBGHRAfYDOO946JihUIO5fWqD25QwhqSjVt/NkzeYl3SHKo4IXs3OnY
1YqYeJRm05kgmoh+IgP24YMz3uQXoBNDssT4xpmmTMup4KNEGKkjeNHYM4pftwpYPM0tKgzzh36+
p4dfmhcJc+7fOJH/I5fcSfADrlg5JsdmrOqkL2Y8xSSETHbxsYIi55QzyA+3xqRzcoHKwz0paiMP
cxUvYm/aQZrnwmVhKIPUOOrOPVzTHJeQm/aHaKgFSdsOWXdTrlhq0YLhv1ZIkkw0jt2cL/ixIuAS
GVb6co9fh24znBf5GDAS75JCuVW3X3J3AogiK+7OLIrn6Xbpyu7c8ayTNQtX61B312V6U9Pbj2lf
WtGu9MR0WfvVwQe+8mbfSJylJKbbfjqVHlH8JHOnigCAKbCFpqnDCHTD7q8Oo6EKx8tCCJ0OarWG
S5P1ZOgaTcH2MljcjAdX08hsQiNK8adWJK42FYL/L1ds9hCNJPAPRMfKR2u2fDgI12ERuvOwDDia
mMFbGzgezKZmZxF/wuCaWOFZoXMnZQhtpSdpmhinzx8GAAX8ea2z95FlcnNCrsKRf9DZJ2+DMXC9
g2qksi3qUYjfFOUOLpcUWMjj0PUx9SoiRnuHQHa3jYy2/gSjpRasFQ4t3FSCdCN2r74XowlsXXEN
GJICdrixQU7fwbKnV3bYEvi6tKECAuJ4WK2gGM9/ApTV4l6WdjYRWbaAG3Jk1oN6aIfBJfRO7qg8
5HZAHTtZmjgCi70a5ggrq0aGZSRGsMSApInb1cVhaL1uuu2pdKdjX83Zty45hFFW7eUlM3r2dpNZ
wTkVTO/6BEGImgaatt1vJRthjoDDNWp9Xk4vcVaIYF978zzt53Luf/KYQvvaFKunprQEgOoJcx7E
ncCDrIONdiZLvPrvEpO/3FWV8arNkpc8xL7k4t/Qyc8fcdaFTSKbxisToA+aWVfnRodmbQsCgV1x
qTMjXxXICUySTVP9wWiYyZsOFu6b48LRuQFf5D0y55dvIHZWpnluNp6jSE8kzDHiYH5bzUyYMl1W
T95hT4v+MlHNwpMP9m0+Y7Jr+7s4EM1pGjs8pQAj4leC10DVtSRWjfGq7MydX2dE7IuKEVyudent
GCpMO3yFhnxYP0kkHZZAdVdsV4q5F5BR/DfQujbz3qef1/uyE0weUhce975jYUG6BUIRn6sUI0tC
TrGaj5X2ghOARHUAYagIH8x5jHN7pji5I1tZ27uiNRap7o5dFoThMKW72G0PhZezOUdhtaPzW03F
2VOFdrAHTLa+OmnpWrd5y7DqikAfyCRCCuAFTsFlz6r4ZP5q88iaTsfhnQzK1HpiNMX0KFrEoM52
0HvjaekzOewLjODWprTi+M/Sp6AoJBUf8N3FJY4VjEtmH0lH0v3GDQORl76KBEN3awnFB2HzMuL2
GDFM2BXU5mScQidtsZCbEoHIMyFzwzVsmjrpUsjaQMczNX06bky7sUnHXL1qdoKh/TpqSCZlhcWT
vJqFN6qJrf6+GtghdVCSZYUnIqGWOajSDsGE6R7jztpX9LPjiHaxXfHZ0Tiy72q4TDpqmp8R4sH9
rOi6L+kAMhYLKj59hBgfTPhGjWXQXFD4AYvBudM9rgmbw382JCCTdl3Lx8oP5U/K7/g8ljQ7ZPz5
IBEttX4BD6oGBEe5Mv8NDdB9mOeMBzqBH9zrmhApPOuqJinCNeqOgcGzxbFWxc55COPwvIzGexNR
Ud+xvhiwjoOl7S23XYhcfuhCKkXEXJ4N5RP8FwLm4y2mSWbm2YKBk1D65LSJk1tN+LXObMs4s30w
yg/FSE9Ol4k2nHTw6wgRW1ARwaJw3JSKaMbW9WG7bkJwOK/MbvmCS9OknAu5XtSe6lJGSSW0B9i4
tcqPUQTzKxhzNMQO5NsbXom0urDazho/gyxkWZ6t82GPZiHtOwDM4rbxGDcwqSzKH2NnzSUf5FD+
HV3PHtjRgixNoR9BO2XJA0Mr6mHglVobxYRr9tf+YyYaR5Sl5ns7Yt0vXxVLE6pXpdb+NmL6W39F
whf9A36o+Z+C2ldupbM6f6imuuYMo3qo8ULM1XcnrOqhHu0Kg17gQpYzlR1jXHeUmW9dYZMloqNB
OVGxPQyPcS4YNoZ82xejy+Jn8lLb+raJyhJYDAcT7nksUnoZ2i+ZOG5ILogRoX9cRqSAE7Qb7T8y
hwvtp3qlEuHwrVux3Eg7d6PHkNy8l+DoX6qz09bqVzux3R2mOZbtDQsjJaOcQjCebGZ8Z5s+6heN
eGdGO5ndAHVpo4S19s+y8+v4Af+tu/BPNvbftipi/+yKyLU/yLNOT62S6Xwei1qHRCIcZ4T3ijf3
gd5Epi8d+YR0q/GtL7sBPOzTgh2wZeQwjae4RHN/bgH0smvDm8ShakZ44NT3EJeIJ5Q4Iz6xqQXi
NoK8W2x0hN+TrWIsXThWMc5LkndlXO1HO8IUFjOe2fpwondAx1nJORW+5T0MM1sGL6lxFdarvpqW
LVMwZMV6jpfH3GQs9aJ0V3prvEJ8VsvgtNm2zZx63tRdWuPPFnDv8Kj0OUkfigKQiEPq/fVbJINb
G+fVO8S90j6kDCZCKEKuehIzl1QS5K27slykK9WvAI7GqC9GmYFNy4e9q/meMdeMhYO0so6tSIqS
MfMl7xH2XFFP/keo+sn7jqg+TyMLEpAB2VJT/Xi+8cYthU5LzIA3AjtEquIzUoNDW7/W3aVQrJxM
iMWlcFZbuqptbjPP2kDNGz4b38mZ17eDECSJw/47rhogEcPqDwUTKYX5H5zv+mulHh0EWGj/d61J
a9xm82QYckVVygygpaXpx8mlVaMVbjds9KBcg8SLa0AP0qJrbTR0OjCcIc+S9OV4z64VBBsGt1m4
FdVsIJmO7HkcMJ8PkJIq9ozQZrVX6CBmqCN2iBRRbMIx4RTw9xg9dcG4ZXdt06PgOO4rFXsAid9r
IItVFWQWLxfTxuVa+ucYTOXQcYf2h4UBGUsraCk4ilN0uo2tU/VA6nPi9uaCzAFHRvPLjM3kB+Q7
tIa40LOhdbDhg5F7xuksjFiODsXxskGHIe3Zw216HLGv4hWUMFQ2PY4hL4EJOX3m1QpTtEK5YtWK
XwflbbGGoDNCkgrYeoVuP9aRgfvVXhQCl5rrJ7ma6cATA5AH5oH12OOZSSnYyv7sxbFNrFJYLrTg
avL/ebGNrGF5ntwXprK+sdfj8hJDXN5PS8chl4Ly6lB/5fCG0wJAbFiyiwwt1B23VXfVjB3CDte4
CPzQJPYW961zc/t5rHXb7BhI47+uptrlm9B6+UUoqV8FQUABkotRzcatvYkNPCgnZCcg79Vg4AJB
TLVeP9uql99r4ObQRBnSsCyv9km1pUqlKHdVEKCgo61uHC+qn/I5xIUkZwy3/Go6+DEwVY98aYHZ
5lA8enJwRWHt7Tzo2A9urmbbusq7h77u3IyAZ4HggNVN5VvPxIB42Ri7yq1De/YyNUH/wNUpARQK
TnTyjA2L7QNc12+1PeOZX/J2fZ/qABMgb2adb0MdRPeFoykU6LQngpGuZeRmclxMopA2W3g7KSG7
fUryJdqy07l26BBKFHC8/92bHt31C4ZAGRLYxD2dMTAELi90/u/aH4OsX+3lOQwrAc4NsxVlHJ83
NVuG9mka1nz47WSRczPklG02atz3brjA2oXXG22udssDa2eamIztQLi9RA0ptiXv8wm+XdSfjWQc
vMnhWpCXzSP8rTO5l8/ZrWZM8CBgH3XlMleSTRr9SMK0MEwCgr/7sAuiN8fUCOeSGvYJjZP/xMl6
XWBTjLyYlpq6cLe2IayPEereunOjVD4WmZN/ddOVPEjizto3XDv5duhGni5oOOld4NTkiakeGBby
QXAbmzSmmA6zeGm3S3FtReqmoUqSbtBmu1Z7I6JfWfSYKdgd9oq7lGk7QZhrFNvEw0k7WEMShdHg
r7Va2V82AQ0uk/zIPaVBvb5rzsFpG48y/FgWa8gZOhXFK+Hg+UPWwo2IgfnTfQQsyd623gx7T9vc
WpuCVvY5Hp0UATeYYAcxwqbp90os6wgR2BDJVVXiXIZj+x4bVK1zyof3g40QjggwOVr8tcrDc4iN
tdjLFjoCJgA17ZopDe8DYaxpN4o6v7j1wpHsLWmZw+oQ3b0em+jHFLwuewIZsbVhh5Jb74BHMmDU
jCnQoZn+so4goA9du4Wh0ySW2UuEGICsMoxyfp08dHD0+YsYj8U0po9V7YHF0Bj882SBXdxu21bN
UKmGwvblZvZcl4fFnv0ziTPrK0Z+iqnBl+qOz5K59chKyBOjL34DUkDZtG/Y5kSPNS7dTVuidydR
7Bn+D1L/s5cyTOs3jHgcakZA/YTdCVKTT0EAqp2Ll1spIIUO5tZ7iTsq3EcjsH6iQGgmw4McsMZu
2KjE29usPdAJpsxZdJOJIvq23QHTt9cO/b9Z4zxgRUg7KxZ/KsCeP6sDGcXf1E43RHdXOgBuNB6r
FtMbErWHkx9HR+MeZtje04ckAzAQRmbDwgKZCOcS+2XS4oi3ukNLwMSgFZtgbUrdj1AYNPq9oYsU
R3CpjDSZqMEfZpLNldPn0XJk3kzoqtWDOZYsRqA2DKuc5V0xmWyRe/1XMQRDtItyRwJZ7oP8u+Ng
+grBCDO3V22c02HnyHZLo0isDuiTv3HcBWu6rfM+VO15HTwvOiEEd+RtY2y1fPyDGCb/ormI6r+s
5zF0tWp0m+tKqOHayoBxq2kpuniK/4QOhrEEUTYThMwYyRzcrskvXo3teHst5iD2y4U4miEEQKJT
DmO5XQs0h0nmDpl/L52/mEn7WA+crlkuBsB5DDreZbc8H25bz9iGYLbq/kmQsugDkj0huz4KSneC
zBkazWlah+G1skv+HOsoTHdfLAgim1Ba0VecQrWiKiNjsGnwXFcPc1aNbGSp0uo7RHKNj1Oooldr
iGaD3zAgTuPV7fSvNz4ZsRp6JF+MBZqXLdF09Ts4fdFwiMe+fcG2OIjNRNkLtqIJa3blZMMSvio2
HL7MsLsxE3jxaI7O4sG1zliqYw4xwepuJ9rGrhMVKu+Omc+kOArQXaMNea2qv5mdoVDfGWNW+6+F
X93llhglvB2C34fZW4KHbEZxfe+KmbFz6dndfGqrqCYQDjqtlVvErEJ+Tcw71Zg0OXljagqTEcfd
OKT+rAvNDS8XLunwV08KBCC/iiUvRbN6MWCWUTBOTste3IwRFkyWKhVpuVG+6FgtBdVpdO+j9FoG
diwAWAFy5gFOOK+qSiwg82y2jN1y4FxYQ+pl19kyHaB2u5U333O05PVfwaB7OPoItyz+mFD1N1CE
suaZfHtrnpwyME8GCytS1aIjXvA2gF7Is1rMUOHX0n1eUd9zrvFY56+wnePlPR9L3V5sR7nubc4q
cI67svSBKZAXSG8mvHysN6qJw+3CgHgS6ePq/wFUOdyjJJQQj7qyGpKOVd6UqoIJywatPR3vo2kw
5tjL9j+OzmzJUVyLol9EBAgQ8Go8O53z/EJkdlUxTwIh4Ovv8n3r6OjqyrRBOsPea6sL1ztXDX47
M/1hJEa8kY/+CNHBkiAw041Qb+lSNMHVlH7kb23NT/xR6aL1PnGVOsFTANuVTxtJMmNXSFmIh0jG
0g8c4i2ldQebbseuKLH3Ruv0QDWeB3FlBIt2Hj/dbmqUvMMPmnAGoXCO0Dwmi2F4B7QHiGRazVP/
hlsKEEYaqkTfsxJo/V2rmbF/6ZV3pOI7g+O7R9NQ5U/wxtiQeFJX74gme7kZ+8U8ZIOBcNSs04pE
FJ5rcHQrv5svLHV78d4O3TptLV8RA7lh742n2yS2U/xjWTC7J4XnYnwcCMDr3ltX8pgwS2Hs4aPI
5qH/Y9jroicKauQYqzME0EQ1WntiMg1yHZqShngFYPQe1hnWR92FjpS2q0bp4z2RTqHCNxdYF85X
pBjJVyhkZj/DNpzAf9HlnoHSqOBeo0AZ7irWtQdmH02DCh/xwglrCRCf1WEq+QuM02ebg/BZWKd8
smTxSsGIUB4wf6XsKa4LjCyvYaAa7xUTmAtOkDkcFj6EkFY8ALDAMIgl2YZ1DkPgNUcLIQ+U+/YR
aUQVvrL8I5PLQVeZbzu5iEdT59ly9IEf3BmTOq9JVGJAtHAL7Erd5Ge/sZm9sbNIwavkNcVSNPLo
x7M7VXdzf3OUSM3u7Km22KWfR/w3uHqxi+A1mBboPMgKR+u0oonMcDHasAkf3CElOdJdB7Pcs0ZC
qknCd+5+lw5b2y/eqcLfIfRE8kGn4nOF6woN5zfJ8QgvA0YKZLlVgZpqQusXJhYUuQGuiE3gcTef
BUOu/tq0bO9xhiXjtY+sCEWgDYQvwJEWYU9VrO9xIICVziL2wSNiqavrRv0rIqfmhx42SH4ifs0f
HQxMNEshSjYp+dr8w+emQuZllWCHNM9zlp3mNs2eUGGv6XYEfzDEGswr9BLWB1emvYrFHN9SXsW9
KG7HkY+bK+6tWmz9wuvr52TpBmfvrTV96jijXQWfYtaF/C87ePDD2g/3ZdQwKPDDjE1EM83gPJK6
j7YeSyWeujw37XbiPrbefUa68nMcrbcUxw1mitY6eAFXhdfwCW8IhhDhlYSXdWJ047Zc6wqDkaBk
jTqruG+9ecVkPJY560nVs1ELl2C+GwUx1ZRpoMwJ4Yhq3a3YF8L22la2elt61d1wbqtjPxZMi62r
ApHuPULOL72D5m1Xh3DhjXtvBeXVZnTgzQGdi6byUIx+9JVlYfA3REJMQbBG05+yljVhD4PuQBIA
dH9Ro6wJ3yR7p0GO08zv9LVoOpZ8cu68BqkUCV8moxjpsWodEyaYOK+JK8lOTucDF0IhgY10zUlf
OORYMH4ChAvLy41xsDxEiE5BnfYsdXf1kqd5LFEWFofK7nOiPuv+vyqq7JY+2+oQTlqRcY8pxVq7
8xH53/URa/0tk3XbMFTshAGxitsbnXNZPUxL77NBgpRiv0PEgUoHrZoWcApqsd7NawGs13GjTh9r
OXT9frEZuiPO6UUVk/rqWMcS7zYNulvA6BIShWdMNKPNRDDA5bRNWIM9+dSREEVhHw8D4lWd8xwu
VrN8eP9Pmyn6OcdqK4h9uyKxn09UQl52FaLtPulM6+EgHOkDRRg0gPZUZMMWm1aHKweC2t6Vjdlb
ASEhG7J0l3lfD5HKT3WO5h0SihMx8eSlYconTTAfEvZL9b1DhbBefF9O/m5MAnHL+cinoj0KP/Me
Ez153ZefEyNNeMgy6APb3OA9IUQMGlvFvhNXdgiUDbA8cQW5sEZDuyQEjIOAisqTvaTcjrJUdk/e
4lQnT1a5BebWHda9w3Cse5TTOvyN0L2ywliW0KkvQ5suWy1uLGymS+t2shjWX5jWst6wWgwOjxN4
foJvMFw8ViLs8r1DwXFLMmkL77NHNI/5fM6tH8e18bex6fHqHWo87ebxBHyiOrJ+WJ9XkfbRfBDY
kTwKbCz6gq/DuGzm3dWyLkia0IfUdUKpmUqLPSxMPWyfqiz2HCfWIwrGzonbEat1RLpfKetdKL1g
ipuMlQLqauXSmepGfy9DWF78GaFWHDF7jw5Su7KHngTbR1JKBlS48VJLxQ2OHSA40Uw7M9p+yUVg
GnDFrERWsAMr+0yZRWhfGzmX1keGBvGidBXMsYSXs+xJEiQItbfQDVBRUgkDNlrHjxVTUL1Higci
edQgitAPt08ccPYLESHJ+qT6gAKP3WbbUCvNeM6q7sZg9v3aAoRQjZ8E1yHqcNARoYhtkrcEJdw3
y0RR8B3ODDAQRwn32NZh/eD0XvvTNjd6yNrDTO6jaHHvCmvg8h9XMcNVKlr7UnfOon9rO4+6JxsD
456CuaOnX3zZvDpd7afngEV3dbYZlB283FVIKuZG2E8d60M0H44UP55ze1LyUBhy/1q/hYPihtg8
F+CHZieJJkmoTLTD8Ntx0m67dimUb4IiCQ9ih+BmL8s8Jd62Rg4RbGe+hXJ3Y6l6HPFEee7poJaG
m35UxbNa7Mk+eJoAzg0cDIYs7NUAaUzCxqjDzFxbyYFlsmRxOKRJ4B+SqdO3Zcjgrs9epuY/JF3I
vz0l0R1UyAyBgiC9+jCoYFrfEJNTbfjOnPxRukvHq3Ks5JEDB0IWwuURrJgLunXjjlT5p/9nhHza
ZuGCRAOvEvHfGKRkP9s9hpIdpHJOzrrLGuvHGnD2CqHK8KHMcv8ds0drf7FcbcJn03BOIqXkKrQJ
Ul47P3Z8ex2/3HmyLbZGN+nDNsv6MEENgnV5Y+gAUMjXWadOOWDe4BWNjgcai6Wo9TWsnncBdbUo
AIKFg10qKjUUcu278NNt/gU4VR+zDhSr5mycIDVbj5LnDqnfkF75iqovLJ0loRtDF0zEPbTDVQ8g
PWHcdtN0GZ2MULlN5tYpLzRfefOTMheSn143DILGoSmJ6GLkiladnoivRfP9UuGB1PI4e2pyuMN6
tO4w/4GNGTGyfMM6iELOADuZTkqFc3OsAvS6ey/gwD1nVHj+0Xb95FrRSa6PXrci+hiCdU4JDMlE
eqILRo29sVlUJuf+lsX9iKZgXQ927nf2g3aBkNfA0pACODVcK1X1miq14bfF/1hGwn9q3FKdbybZ
ddfeFgTAMtxHCcjqr1iYpW0nVFKohckV3+IAdM7YgiVLuDZM0+G1nMww/Tda9dCMCL9UsDy3YVZZ
O2Xm24MuhKR1oJJ6TUVJMvTG8CD9sJGzxNdN4eDuoCEm7qNjch2doo5m7VrXgTyvRFv4d6grmQqG
vOLjB0NMXR2iyrXmOBuiERrMooYt6JRq3A0MLbhNw5sNNq6kJ+efJUkG+MQ8vvO4xlGwmjcLkLf7
4IP1Yv1MvjTj/m23WJjgbz3bFVW76u+ZJcph39JUoMLIKhp3BI3l/DMujWawqDrzX2G6ZHn0p7nH
vD1OEcE5nLdY23zjT09MUhwH/d1NX8WVk93DwAxqJnAM1FjmE6oVC38xzROBnUN1yCYWirEhQ+Rs
16Mk78KMnKJlXnTtFnxf8HCz5NIukc/obeTs1NZjQybZsvHdgaiVsYe/uLcNdnAIYATCb41vpS9k
gAjnjMI34NfQ6VTvFRiB17kHsB9DUA/IT5mnjPXbPAVpsK9zxzqTpIRmRRRQeXasQqmmujF0+rgg
2hMXToG0iYCOonDqBYpwaqvtCkZH7l2mbr92VCwJ64houGccdBNnQqPdprixVz6NGV4fxg8qEJNp
8GAMLOpmzwCGFTuU8Rv5TJAjGQcjrHG372ZFEo3bmS1D3fYxLfBjx30y0CmgcFfkItwSghcH4Fwc
jtZks9Ub/f+Crtbt24jzWzyw8rVF3MvUQfoJsPCK7rC8KGiLa7wWGMtISasLcyZor/jrgAZK9yno
s4sbqDyFe+D281tT9Bby5jGyLgWpSvIut901Oue531YAs7z5byQ6nX9wlE1PdZQH7ZldLV7ZTcCC
7KmInPlGKrYNk8RwQkPqEmpJkPnc0VwYVqYMohzKHEePOGjJsR53SZu1n5gQ1+qBb7NpznjoCGpb
cnBoJ3aImAp4zN3lT0HJw52h5VDH+PoESQWCEfaWi4b9vNUlhpjuhkgiCuqk8kkfKdG1d/jvw42j
8VaFgHNtRLZ5e66ASYPwYRp2DHoiKGAJMszaarRQJKCzMH1eUQYGR7aEcn6rxgATygC54ag8VaYx
UvZbBiVBOO3zmKLfkZGprZdwxlrJ8cay75HxgfdktcwFHlM+IeLSs4QRj4eB9RBYBSLVjo3XT1sT
ObzpjNJoCwJvPlhLnV/Z2wvvUHCCnI09mwxpCDDO+8jzNckpHMCFi/fVD5sHjLP2QZJqA7KybdSw
XzIE/S+sK9NXglSb7tiUoXUw9Ugaid2H6lyGzBufZtadxQ82eQ3nLpRr/kcVFoGocEF58FmQuv3H
hGTjHFi9TWbmjGt96q20vjMrrtzNrEoXznGAsT4OcT1350VDx2YLFvnVPtDWDGlnIb6Bf2Mg6zj8
nluLjAemEhPbNHJV/PRhAoE3nyH5AGTPoH3+A36o0TKx13vm+8/4/cIgD3alC4oAPcFY6Y+qSlr8
1AE7Q0FGMRNI9i3NjutQeYeRWwdnDsFOzkYtFSBSrBb6rm7YVT3aChcUswv8wySi5u3O9AXcQRYg
K+UvGF9SLc2QrLvEGNC5PiOZ4M6DZvqYTWTYxV2WlR9jHRbuPiR2PiddffUflsYZkx0+pd7HrXiD
cK+scp4Q0bDgYKbrIoconOgbExLAG0AiY3/fMhQPNuhqum+YdBmTp+RGOiwo5ViMTThoLFkVBPYV
tHgbfwGT8BQZGy2hsIvuqaUqs480CuLDH7TDergIzZH80WZ9nG3UWWjQ0GLjpl7tC6ojgsdm1YXR
cxbUodqtolCMhUfxj4moob3jyftDSW3OCEVRINucxaBRJmX/u4mfSaAkVtE997LTTyE8Iz+2LIP8
B3UavtGF4K8bHbsno0iX1R9nyFGwx1R24R5ki5e86nDIzg6Iy+ov/iUX/hz2V4GSLx96gISGyTyB
3e5sTwcNf2J+92hm7T+J4/b5MUTvxFAQAzPIfKd5nRIf/czq5Sn+37QnC3TLumwaLwAxQsjy2Il2
KzR+rAqNt7wMgECotKJsib7IAgwg7AjAgJBNmuyekIWFV3pxER9lViBysJVzThJjjpb0koR58W8I
JBozCf5sZCgTFg4mhVvWJuZ1iqJgUunLrNbpziwsi+OWUNoktsd6ITIRo9mD4K4ZXv0mTNrN0I9N
fmgmywMJEc3pPSs1fnGhNOF6jdOKSzTCBNyoZMUzYFCwck4hdvmlwtYpf7HH3H2jNBmIx6CC9nHU
g9UfWg+X/oGYgltlaLFoP/V1Xx5nhcI/XqpgxdSXOuoCWHb+Rd1TVwRIUGndL7n2km02tCHsYo3+
fQsM0ceOKoEdILInwuFoq3BJiSPwErL5nLpM/jEu4siAFaKjLR2z9YMumu4xa21Qjonn6fq9XJKV
NZOPdf2Fvh50qhXQMsYoJNCOiSIQRyL09LKXayu7s6kyv72j1Jv5D4Xl/4OxN0KsGkRwSKIwJOBQ
1uhvU+z0/Yk8QVxzC6yxhFE6H9h7OObuK9j1kA2xxFcFlyYV8DYKhIIrLgx1ZLrRjZ9p2AWBvLiU
yctXs87KOs1EcV4HWWNFYtLovUtELDLOB4+oLRgGKyEMxmoHJIAy6xAFkoUJCMCOlDzw/mTewUQl
7L4C0c7roIgnO4JAz+DRqUKLW7SBBxHWHhjosaijaRdTSWvoRLq0MDvM+mYbssOdp/rlAZSQ8FDH
RsOt78JOvROFm0x7GAfkxKDAh8vdTnaoNoTLwiTlwtV3xFnegFaoc+lNltkC0uQW65Y1glbbyCzq
YzJkOlHDIEjbMcHCfRAGQr/B0h3JnaQN+NKqZZncISbmWIe0ZiPkJ7Zqk9DOREQsD+MzSCuyKehJ
LWxrtujOajBS3dk0wzfa4hiYg2M3/T2vabZelnLyvgurpGsnpWNY78pisX8Ggom6OFm74G0wZUNX
jpefZFJO0izGP10vLPhpB3YwHOUbzXFKjkLhWj0JI3Z0P5f2GF6HynBBg81w3jLTR/dMqsucOy+r
mJM3xtw1oiUcCm7KtFcraLRrafL8YXZMmMZ9q8jaswrdZGcunvKhpm0lCtIJovA6M2bFqu2O7r8C
+sbBCZYSvT4MyT1TEEueIWLOHBYiyR65zGyzYZEtnZ1ZczSYWQtsTqCE4XHqe+sTO7/4L6x64jVx
KvcH4oCqv52w2t9mJDwNEVLCIJ5OtigaqLOp8+iTXwlhyBMWUkz4ejTDYmFKEQ/OiA49cQbWuok7
ktzaMr29mwhzEzEvNRSosVuR820CHt5lm66Lr+POg9qzdYxV7lsGeW5cd7nrPbFFL/VuJsrptoKf
VLJbV1DfqFWturtSNJD6t5lINHzhgWlIPmR6SRflJuO7LFtKMbsgVgrLd4Rq1Jl4KXZNiCh9C/0A
p/iAy/evJ6bwraSsJZ15zrpf6JKoRcRsFn3tTCv6D5eN3y5QlfYZGVosTmC4jx9EegBokmgZH+wu
Q7VOVjOKHdBaHzVZUFGM9QJyRM5p77OpmsazX4ezvS2Fy4KkJMf5cfEYdh+HYpzHkxny8BmkAXMD
j6lFxI+uSRzO+czJWwKnsyGggi6/iRIyFHGEZuEx7P0AKY/AdXkiKhwxMhAyQdQfEZLvLj2E9YvG
OIHLZZS6zr5J0yd3CtBUM7f7ROiD4Mf3sVXumDxlLNnTymuGD79NovVEt6Yn+KJtBFo9TFb7qPik
mX+TBmjfqEl+9UwSx/Kw6IA2JcNwdsLjltb7jsTM9p5VV3iBxOvz0ElMOyAXWrjTK7k11aUGzeYc
EvV/PvschuBJW2D4IxlZu2hNPHXIPbAe36j0xYOZKQq3DpEYOhYKchfV1wJsI0YAkhFWMpsuqNSm
gzhQHvAJThghfcsRXF6eU5FD4K5Pk3ADpr+lGZ5q+G1MjEcfD9e7b5ML8FODqJCXCM4sMLEoSLXT
PYaZh6Z6y9/WLBbXdekwumDm6bIM5UI0MJDCiujjFc4AD3Y+Mdt3ENe8gFQw7d7MJnyisPTa3bjO
zaUbKnva+o6Hd71dKUg+aYuy9MDWYGIUXorhHLlQ87YUG260q0Y5vDWLpj3oMttAHVpy/9gGzJx3
Qgn5B5Ow5nDUXB+brmnERzGJ8AJ6svgMW0IuNkS0aPLylOx/WmXTUfctcQtE4aKY2fgsyOhwnNF/
RMyZkJYXtEO4G9XQtJge2/LkIrLRx6VtZ+/AeIbkIEpIFrdzidL6QGJD+7WS4Wl92vZC1roFFa+i
n0mmI+ml82OEyReBhdWX7Y9lIdONI7AH1LCyRUpICJ/F6CNTtfsNy3YtTyOBAtcBwMq8Ecky/oNq
Ucjt6rnYZVeJo/tIDoWRO6ZnbX2ezHqzLgBgQrZKClzEeg8jO1o3f/gvcFL/N+t6rN6hNVYr9jri
n7OpwSuBS7XKTlnjWE+42xWmtBDJxR35DIl9oT5PkEIvojf+oSVEKz0R0ltta50g14ghHyX1MYoA
klyMu4ChgUeAkM1joB3T0dTZhc3t8pTkPKRH7JwLd7PMSPxUPlcokj44Onsqe+Rxa2B6/wVbHLGd
daozd4f9CBsBQlVjQGN4JDFBVqNzyQfm5xDRXZ3lu2CsJOkZcIqW+dZC4C8BU6LWz2jSxj9ZdjXk
/5VliUXRqpUgfAUcP1q+DfXjSmXPn4Ozt2fDWipnW2DocHfERJG/J1uPhramnVsBQWAPJDmK//EW
YxWSfQAR445qP/qrkZGOyI97FkGtR7uw8Wn7meOoKv1I3YaR5oNkDZO8kBeHzxJIY4Rxk5cEIcxl
qYbO/UsVshb7iQvqb0sWzlc3EqJ9isIempVhQbMibBBsTXgCm+iMvUKdSSVIk3PXD87LGMma15Jt
hbOv8FOZM9kR8z9Sme3/GqZA1e2FqcId5hvJEnQMu3WrbAjdaAmt4R5cm7HexIQVKllypgzMG0uX
RjnNkWwxHSv1aw1gxr4mKbPsP11JXMBhQZLIZwrGyvvkAcR8EQ+QnpJjxpcvfpUcbee05Kj5mG91
s1Udg8C1S8yrwvtHE90j4J/5is7JLEmS3VqON6KP9JjC/bH8ggI85N0jLCEZlH2CgIWh2ELKmxyd
hYfynOB2xdIhEI9yIglo9Ilve11Akity61gmjHL1VszQYkGnwDlhE+daPteYdrmE7CSz5LUDzGxd
uPOydZdGwNd3YDekfHacnr0zdpcp39sTP/E96mjEWWbw1UlalnRPa+BXzOQ8iVVrgtTl0stYfr9P
+6C65zlNSDibmNIDPS4B0ARjLXc5dCyPj5Rl8ny2M0R4zIj9MHir8TgAiqtU4LIgbvWnnXfip0c7
E70OuBMB47MgPEdm0KTtyiJ45py3SDhbDKNW2ATN3dR5BHH2a41WH4JNdBxYUpFr74zuRYMNng+U
mDTbnRWGTBfxtdRbP5w9f4/EIKg+3ILVxykzlOSvUQbCZKPHNJNXoiYQQcOVljnqgqKW2QsjWZ/m
vWRQIA9jD8Wb0W59A1NEPnxW0OkBu5vtmlr0rJugJ9X0BYGVV9+vcKryPZO05LdpgZTiWUSOtq9H
MjLj2jEspGiRyPGbg27+tNZp/swCI61j53eBd2WmhpcPKWW5VUBK/jS685AzysKF5zo4jrWp8XYb
tIWSQdOKVqHcLJONZ77Qeja7muCbiFwrr2uOo0WO5c5XIZmuNhAW69TKSekzN5MzHUOX7usZJ810
8xbWtLpjCpM9j1jWb1acBoSSeTZxO6Gd+N8UD5woQ0MldhALA4tNgqABaW1FnNGhjjxi5jF4gjoV
o28e0V6H1VvA2O4WIazFhV9gcTkZkYtsyySCsOm6MHqjqluqrwij+gJhoMsn61kODTKXXANZweWL
XuMdYK8EJYhzB8W9QR4gd0oXQ35JyHRGhGt5WXlZOuM1X6skt++HH0olP50v+sD5aQZ2p0fc6Gm0
b93BvR9D+hcs31lqxVMJ1OLMfbNCn6QE5O90ZGM9F7CqGM+sXb+OL6a12xL1t4Y4cNbwyeRe+4zA
zmwm9PKTiXL6vJFMQc2YdWLumCT2FkxD5jGyceo0O+GiDiwIwF2ACnRMJ/tiKVuG8Uz6YHcnq4lk
xYgRHAPk3EsbQ/gZZycYC8hzWeyUKry/bV1QLRV5DVlSA/TaIOwNLoVIUjLEIdogeyc9nJ4YMRSA
11v30k5rUBzmsC68Hek3vDxyAPICOZEH4YU5cwhbaIk428GXWCaeUzRraF0jj1usHdPkPywsU/TU
KW7eu3JeJZ+P5M9GD4XUy/BKFp4qniT6nJs6RzsJVQM5ObiXWWaeGrhXoPgg8+GtL5ZcQrTClLwP
5kjQLkCu75D15UlyaGUGrH/jzHxOWChyKKrrtp5dJQgID7zmg0Z3frKl2ziAaHN8CAzI5NlmkWTR
xFsewvigFC+kb69kdZkKcMcO62IdbgXHKo6avGsPWvZ98OZFOV0ly8h1jw0bl0MP82dE9s2mhu2T
YYufByJ443hFDY5zWPI+qUAThwhp63uYAvEnAyeHroijEg5pxLgImYVtf2QMXomkRDFINLnd+d9z
XpJaTSlCMjxdJkGTSUcQD2wTrstHVEAkeblO4z70i/RJVIM2Tr3YDgHn2KZPIPhgO1fwHkQZ5fZu
QdZ0Cz2Rvn1YAbS+smhmj9KgqS4PkpEGMrD0/5HIQPtwhWgl7LM3i6iAPi8JEVA1lQwLwpGE0lHN
3jcqFGglbMzwGC4hc3lIq71fXaJa+XuXIQWxLn0l5y2lo+BkJYsOZbksZpZuWiP04vzp4LLjjmD4
zPWcxFA10r/5aPcELrYTaOlodf/onBS+tEryX3ogsBZoEP9AjyXbwcEjfnJrRmUbAsgL65dzGCl/
MvAQ7igSif6sLCdAUlZBH7xrWw8enefqvjnmM6pYRHCAyu8z2u3vmllVsQ1UULzanfcw6zmqHlQx
i7sg0OUcL8p3yYhZAjCO0WLZ7rGXswfqg3UgM3GwDzlHBFrNF/r0Ue7Zra6kGayaMqeqloJKtB6o
r6D8rabBflnTP0IpQgAIwb4pn4JOTPlVi7X8z1lbz9nVNdYGzW9m0fbE9O/rb7mgITzUq9vNMepU
ordTTU94dhj9DXETOEW3sUrZInloavtDTaX56J0+6Pd1aJxopwrHci9tGiWfPBNTf4Bj6qcfUwWQ
Ow6sgQF5ECzyWi/0FNsQvR8x0XOXEvPUJ2Lhhk3EaxQawum6aFynd9UbEJwm8u27loSTeguohGRQ
Bl/uvG0dL3tvFhvnlVuCycBqxH4x2s4RervYnoehvuItaalomwbVzuIs9sVefMKqO5ynwDHCVNuo
3Yqa2u/VxvlnP09YsPILAWld883YfIQLrTKsUgtP4pxUz3S+6Sf4PYZrWLGYaekgSb3YT20LL2Ja
o/attwMxA4jsWglHLlZZa413axPoLl7oe/KXye8Vh9gc+NE2QmKGkXBizAfWDE/KjMxY9Unlcahr
G2/cYGl+xpvGBFMKA1ZQUDzgkzOkh6YdcL92Vd1FMNNhM3WsMfq0YHZWdPh3+s4wnGxyqRH6Git0
kIdjw6OpqAbXae1DRqCJWa+4jjMWsr2F3V49ii7vnT2dV9e+L429ktzlut0Y7cs8GfCRywyP8iDx
OD/Xnaf5YCHLAZ1AZKxxW7LMjpazWpEx7mficuprHzZS3hX5yPl4cVKvJVkFpXY4gbPjnPPgHnS+
PrCW1/qXPdTsfyZsSIt3ldVomYlAgZUQOwOhtttCdWtzZzOsR01WM8EFExYmI7ioPsAdPzFCrw5O
wx9/ySr8TiDWWFUg1O20b50LzZz6sNp1lj/2FVrNDQ1/z39UG5MBsUvJC0DzPqm70Zmr+atIW0EA
m7V4xDTYVRNHnTdcyKLx1hcbzpx77qYKOJTlLFNw0jTC8yanBCU+lDwKZgyNXCh3vR4M08GwPviP
/sfgDSgDB5EZRSRKKi7pBgpQCjaITgp66FmxUtVxol2x0h+D1N46ED4hIUjbNNuxRUO8jYSlq2e7
IPNPbXpJeO5VLVxcyL1GgE1X1g9SPxfCHZorhdQyvPuG7pfZZpmmW9+acQ26CHFhl8h2/G/03TW7
xzUv7hpHq1dk3nZ9dHsBHUxiBrEZGLTE2SwulWDVCGZBrdPYbILyfrwrZg0HuTLJjNakn25EsBZQ
1FdToI7FBlSGvyXvl9kBFpUVkSyUnJsxAySGFNWOIKDzxXjBwe0jVN05KF55XKJ1YN1GYmYVo9gi
DBVUM26kiDKQANkAaB+rdmO669wK2vSmByZN1O6MdrAkdCU6laOnw0+Hse1Hi/IXzQsinGtWFfl6
b02TXX+DGFH5I4kHnARs+M2KHFxVUfCi6dP6LawF89MOFiV761OZHNHDJ59og7sTtDJU9+jibF56
2qm7qe5RMY63Qo1YRyZOrywc+uACUBdfgY340olNPzvzUaMrELu+dkb5mPHwYgirIHzcW5pMh+3M
tfcbKuT0ByF9neGAZLi4UU4oi63TdFV05okmnQLC3y2fwXRfbEYqtfUlvQAkkWE5z3zfdmx8Bst3
PboCVBuwZ8eL6rp01Udfr079Z/XDxTrzNwT1S+708yPJr7N9Zwnb/6Ay9OqK9Oa5ALcJnQFtSdwV
Q+h8zLU3L+WB76JMWURjH/SZLBJx+t1lrk72lRsU7zmrVGLWSl4+bHs3gPoLC8soY/0dNeNbUqSp
wmIvFCZKUHiVs/ep0Kor6+ck+eblXV1guCz00S70WWpv6TBvvv2xNsQl429SQQ0GQBTFz1gC7Lyd
lXRAhS/EjXVS+oHYirBisKerZEBDqfPc618M/1idSp9TmDOUybP32q7jfM6iAgRDz91Cuk3RYlHu
JMx4IMH+7VErC/lDG+YNHzXG0jNPmEFFP4U4s0QnaQRJVPeg/KZAiH/xYfneMQgLMuozyPbdR8Xm
pCNxim8dM//iIDTrQQzuBSrxD5+4+HukDEQFwroazJ6kMTEiski6mVFIUI+MqELvHUSkJLKtmiz3
DY2+1x4MwiPnVN4IQJRTZBg9Sx8/jzbjVB0r4OfZrvCdDt8n4riLybo0IkoJl8XOdXD+UbpYycnu
ZjxGw1qUv7zk6ttgc4cmK233k/0RuXQLVMTokElBaDNbtO6zCRKHCNtpSN/XvtaPYKaYXLe4HZC3
ESyNw6P1puaXqiwyf0vL5X7pfGIxt6lW+XzGXFI/N5EO/2XgRwyZ7MKEiGFDyFhFNjZljDR8Xt+D
2ROngXw0N7ZctpbxyES2Y4XDVXRgoZogBW40lJS88b2XNlRLidsKIpVyqlvF1Dm1y+LiFqmO5ryY
GRcSM3oKxwlZTd1Ndb3Px1mqraEyIwoSIjuJwgiNyfudO9bGWZS2SGRUzuwSPCViRmozR5FQosVe
E1Nu7Urf96+itDSaj9UtHrhe2MRPkRCw5FXgs7hvZ9kHcW5xOu1JUZnDQzIHNzY4cO1i/EjKG22o
UmGq0O3YGDGH1Aw/pZODXQsBCGH4JQ1hwn8wMDcVbv3aIMzhPaeQ8zYGowrUWOzRYng2OkIOsEFr
v4rrhJX435qDCo+V8awyrhdmORARyMKpobqlL474H0fn1RwpDkbRX0SVAAHitXO77XZO80LZHg85
iCTg1+9hX3dqtqa7QfrCvee6OKt45uc3NntU0DAA6caZQ3TwSVO7RsIbGOu3y3R6kWUd5jf1EjfJ
yfLj6q7KCc7G9KfH0dlM6eKS3S2Z6uxGDGWfEw65+Cb1IfK9UTlkl0G0VbZaaMP6zpAcIX5mzyF5
Cp9uBHLHctoPHhu43DEmBb1lfuyBN/Kz+M21MdccdemgtDwD9i6nzxFvAPLVyQuL48Dk7AlCoPo7
IuNDhz+Wtvw0UT9Md8T8EOWJPhZgMyz+mhCwHhP+RiVOw6bRrn5wWag7onIRMLi4PJ4D45A/jGZC
intlMfTSZ3sRC/tNACzDtbK9ntwY0Zb2g7dMqXv0uI1CpOCWzNvmMIx5YTQidFITBuBhCAip4CtP
ifkSUvkFIMnsQI4biNC5RbPCCp91oRbqL64oJflHkP98Qo8zBsQdI83dlGnH+AE/owGHI7oZu3Rq
d4Dsq9mHIiXplnDclbhdqDyn27AhmfsgjVA3kCWi7zEAqbkbCtttPqgjx4xMe86KLwdIxhsYk4FY
kLj6DdrRHCs5uW9YMoLfhBuZqAubjgCPOMlcBJ1fQ7QFZudoWHgYU6b6H/31OJ8mkYHrawgAeUOT
zaGPoY7bWEeCTUigHaY0ifG96AImePmDKmX5wpbp/gFrzIdxFGsdJnhY6g4BEqI1SgfTXUqYy3Ja
BkqGLX4SrEshpeAHEdH2wjcfhtOJJI5hdQrSnN8zN878B9RTlUDmQsWl77zU8ZdbaIXWvMMtGOAn
J0IF9p+9crfaii6JdzsADNiiqyq/deOb7twAaIJtELhZcYngWVkAmYlFefIEfyvbRKgyGQajtef4
BBlh3wFwzbEVjm3wtDQ9KRvI9FMSrAd8bbwNJCKnXKGvbiOsvxjhbfcUwCcTj1PSR9zeqAkITcGX
Vu9atyyz66puf+UtIU+my4p5CwYnc1jFzvnJsXUOsjqPiOf6wcuC+LOPHHkaiEVhQZrJ6dYPs06e
M0I5YbJR80Ozx3JEukoasrav36wiK2nEUrpmsmwxxO/dsSRsRw6j08NdS0zzZ2qdNti52u6XI4vb
fL5RzLXYvUNcrv6iIw75IjLe7/qz9AEJHvEVuOawhgPNb15ujf02y1f2J3AL0kRYa+kofHIz3nMq
V+njGcPeD2SJGLVtmzek1W4ytCobUVtk58Yx5dSNH5adBsSL5jw6rNc5MJiCJC1H9qu61bWdl4p1
WcIWdO6qrUvQurNdCOgcnwsq+eQAR0s81THozY1Yf2UGm2WfHrH35CEjjpoTtYh7g5LIlOJWCFWe
iJ0kq4IWadEnwD0IBTJK+89sDjAzhJy0pxGVK58X+dkDQBo/+oY9luKdiX1NyRO15AGyXprv2F+Q
XBElngX7cvQgdSmO3FfjzIjuBmmzL518t4XU2FvzXjiudh+SeVy4bXDyIwZCP/3SJ86ME3FJ9d0o
uJ5DpzHhIZE2kykWstWC0reQ5N2i+Wif6CdaTLz4iH5VqV19IWPAkFUwpcMt730ZoMsVzQvCDIK/
0XPQv7RWbiKAhPOQ7Ifa8+4z9oQL/EwMo2mrl++a9z2muxrgGjOW92xcmyz6AKHAtI2gJuB8Jaog
OOG5YQcOSAbmnqb9Q3Llhk52dDl1qnNHFzbuW0jL1XBgeZI6e35XG7N7YhS7pWJwl71mvhN2u7Zm
0+IfUXX0nI8iBUlpPzl5RpenW8+yjn3tzu3Rczq+BSdll8CjGKMPyaxZvA7SMwXNloUSoRHMnHYi
TaPgd4LvEpECRWoHQjMNOK+Cg43GykwdrxiT1eIJ4eI8X7MGexXPMhjbehgbLlOSEu5Yhg4MRAdO
tyOABO+LJYeDEJa+uj/qCuT8GckkCqs0h6iw9XBqvKxGsIT72dLYJKqxu8ssClyyHWd2O9bk9MyG
456qsS8cxH6EHMQ4hdAz9DfG4sLYYYLh6CRvrYpvfPJvgdV3Kr5nqg4DyODTMftAyWV6HbOezBTK
hgQ8XUwq5YfKRXEXxnAMSGTGOYNhGyl478otw1KO88jS6lsiKIGIp9Hw7jrm5YwYqmR4XOKOhBMm
D+qG5A3SF5s8ii92bqnwTYthOBVkgOQbX41II0gCm1GTMZZftQGmXaSojjA7HXPL9jUJnoAfQfBl
Sq+upS0Iqqrxpv0upFz2OwSURm7FalM4+WUywTTyQrpwC+mqQVflylOTzFBcB4+0AQqgSqkD9ctg
7htSkfYFDXqwjwFxuLedClu9bwkykZtxAEdwyDOHimskTy07T2DRfnU8obDDjghok1zAf+1Cftwp
8QOw3hBbSFQ5sXxKl7MeDUDCNKNg502WBKuDyWrjY8/mhpVuoLmirw16ksDl1+ia8ZTnXfeny6be
Q9FE3vOa8g3OgXu7Hbq0ucU7q9V48knj625y4RQ2Oh6u0w9bN7gPSgNzCEmWLvlpjDOx2dR4FrcI
3QE4trQxXzpo8hHFwaznEWEmeJfPSBT1EZxYKd4kYvD8CX5H1F4nQFgL5z61hZlgLvprUGoaYbNz
WD0zW1wgLaBXwzO80Qzasme/DFAfBORqKxb3CRVxRu2OTymPO/+KZ4IcIDYAK6NlIVxo3tZOx5Yh
z8du9a2UOZl2ac5A0Q49/3FOyR04BYnizNr4BbNzkux6om5Q6XL8sxkvZlaz0V4WqqKN4qmUUXZw
EkIu4bMM4Iaf8lLY4QpgsbrpKUSij8xCe03Zb3IiLOf4QINRSL1b5jr841lFnuy0bS3da0NyW74r
UCRfsZxNz6kVZWaD35VBz0QXr7Yd5OK7ioHkU9lSKLOb7MyNq1xUmh7G/afYilO6GUNI+4HQzOwc
IJqejw2kWvlp0a1nZLSg/sm2o5XF4P2WtIBL2Y3d8rlIgxB3y8tdANIVjmlQz8Ih++7ToVzzr0Lj
66vLeIv7kAEoGnbl5UXEuhRJ6dxvyqhBzyKCFB6bTBgRX4cAeclFQZFjI1hG6CN33HWePJDRbSnS
LIgnr68cgJFE1Bl77B8x0gPW2rYcS5J88SCGLAOYChrojv6tHpyNw8IRcjs6trT4US4qNE5LzmV0
+GRtAVDLiW5EkkgdkFi3lp6c+W6oYq/5yzBwYnoT2cLHvF47qX2swB+h0iswtGOQh/y8qH6P/D6P
v2pbhc5eTskUXxxQKwPJlvaURMvHxHX1N0ENN1FGdaJ4JNwFP8KuQSEyUex2hX3N0nD1TtH8vrUl
Pr0n9o6u/Gjc3gLi4cjRTm9rsbTefprAueyRC+fDr6SHkBFL1QQ2Rjty+XpX9rZeiZaxjuDYUum4
yb0iHt1G0ZRmLWa7Yh7bK27OMd9zDhbVPYAoiZYQxF18m3pINx5amwb7O5o6uE97u5NTxPIYWWeC
V54ljf/jUU44q/Q3Kj5cbjY8HgNTrJtQwFz+mLHmIYEvu0ak7N1qdkXGsNprdg6m7XBPkQ/7hv8j
uOGvcBoWP36R2BtYKrJiSYNjzWp5/O6kslucuUljHUzd+vZR6Z6aeQELmEAiCsjY2HUowkLCr1Rk
BKbpkhJr61hkqLDnToL6FhV4GBOuli6ShQuqljE+d3brCbhd2jfzd01scHAcpc+KFCIvzuTPPKNu
RnjpJPFulHUzI640YXk75dqpyU1P6KDHCAbIt208ODaGUVSP8IFLILqH+cHtgGfPZpUVJgLqbtWM
2E+7FJRlMDZAXQAzq8Y5LtnSTlcYtIFk4gYhB8GPmMLXiZFHse/KcA6OAx6b7tCgzc6mben1JYn3
kG7EM9lBJGsynHLas3CbjlzhVOYFZx6WHheASR2NDJ5BTVoByeETvRlmisVJAQkiBkKTH1LfQMOF
x3CAKqir/FQCeZA1BgwOQ9LTxsDmrSU6KBObmd1485n3fe+/+BqhLHlLrU8skQlIvdzWmUncDis5
HS37YyZhYbMLMqwl/Ee2Fd/VMOfVFrddZzZTHAn5maukzZIL703gYovO0eXXeAlA5m+IC+GUZiQs
yPCLRRtBLfNBxG1Upn0omK0kr4F12ATgCV4R3gI65oYP03Jxf0zMPtxb9hW5+PUrlPVIcScLfDFi
aakIk8iZhkItJs3cF8jmwTYG8uQ28eAiMZxZKdyUPpPWk5EqXd2OwuVUJyqEzCvMM2jwemb+Ww8p
x5+COm78i76BsR8RRo4aSEPRUFIkhJaOK88Y66knBIOuShoeemlr3/fxf7NXvwtAj8sH5ULQGWDq
AnTCCVonw9NA+aXDG6bZHaC4La7PFPxOhd23SK8BxCCTXYET1kYdaiBrWu/x/ToliMVKBEJtwebj
k57JPjCo11W2jIe8yoLiM6IOGC+KJ68/mqolm6KMw9SwRq+68DROdm+OjbBJ4LM6Ca6IsQVGV2PP
M+lKK2X0zLi/H5EBJ+g42650wIMZpUhUj6F97cvBn84FvRVqUL6kcleiV2ORjFqBgVlWpE8oZTVz
fm/MSTbStA3bGR9Es6sqav6dZcKe0oj5Bd1aUpFOh3La2XTu3CcnBjbefArY/IkdKy3x4vAAhSdB
qPI3pzxDxjLz5W3t9oTYOu3yrgvhDHtR5pXBFt7h3pKYRZgpeREqAtwGzEWbKRnPRERFv13tEqfc
eJHqfpGHeN4XrY3d8JOggNv6yFi8E+HK2jyiniP2Zphc6Ap11pXBgbkeDORcd9a2JlqNdZ87WiPL
PE6kbtfg6TMYTRYlv3Nl6gvakAygXr7QRdlU7RREhTdh8ogdzGwKJCmGcZ2nl65r6/ACdGGscTMX
6NhiQuydPaspSrUgjoksCbKUByuw6gz1Zj15C4ci5EakvCr5sPo6XU4lyMaOZ9uuogunADKpflT9
T8LW8UUUYmLli+MMpbxdUw9XEvkHsynqBIbiNGwblava20zY5YBKzD7vgAXylHil0A//2EACvIfZ
pRDZU934CFBoUJIb0mWC8R6peJaeu9DrxSWYitnbkwyRvHajVAr1Lz3gHfxy/ZYpxJVffhUzlas8
cFq7yGMvcGhy2/oTK6/47XGUV/wadvc6WMuMpYrMv3JrUHp9A4vB4k8OLyuEJlrzN0df6CcsyaVz
Xkhu+yliv6lBOUEYR8/XLCmJgbFxWPNl5tJB3/ztRzRg0EjDcHkkNyu5ryE+zceoLD29ZcO7htfU
Iqj3AWnOhMy0QXVCZZzInd3UoWYGisjxsXfYNR36lliq+6Vnsv/MtooUDr6fpOa4JR5pw8LAO9Ii
QctLuvwNhIL7z6vT7ISkGsw9xq30Reoh1jeZ74K+IGcHLrqvLHGd4xHnL9Gi5dMo5FgfSn+2FQlL
oSRKD9St3kg/7Z51NeUMpzmMDhni5uqo0jq+V5LV9ml0mXYRu1OE2FJHoiL3Vqd94FEyicTGDRhA
3ydVaXxQ44PE3ND1ioFMnFlb306xIJABIIMzM5bpHFg2Tu/BBJI2oYox95ABra9weYnbsfwAx6mN
eIiQWqwxxFCEvnWs2ohUjBylQM70WbZE9bQpe2iCRa2HWk1ACeHaZO4GUVqMKhOn03paY2o7aJ/X
+CuKMbLtgsjyntAdAa0fKhM/6lJkf6WViduKMTmDuP8hXVboIdvPl2U9EPHeI0os5x4Ge58xSgPH
W916YCrQh/WdWHXSUxSSgQTOLF+hhf0F1kCA3KxbuG38vDQ/tk0NHJBkAGUjqNPzSBTBOmfC/YcU
cJRkc1lL2e+E3+j5grY9bm4Rp2GJmLLkk6pv9gnxauKXAa+Hd2O8hMQrnA35e2X1zXdGePzfDMqm
fbMmOb9YLZLLLVvG6kbzkdJdgpWccY1N3sZLbXfhW8w5+uRNeVOg/+LwFWjwW/FSgtRtzqTxjAf2
fnzLKgoIInQbz2wDxOcdxQ3g2An4c/TN2MpFzgGlrDgKL3Odk9Aq/VmEWP4qlkskLg5Ldgwh2OLK
swqhTpR6M2vKkE9PQrWIsary6oQ0ucIEuxLxB9Fesdfd9oAEJdtxnhTmJrUHuVPmzMxIYFpuzDAG
8LcQ2t8hterjM7+gC7TZRvu8q4SXs+hoQjq6ycojIN190dmXHg9juhncCV8VN291ndvUjNgTjA2V
yLGrnbtA17ldlla/DSofPvA5gtMJLZXn+yCmjtwOvb12iGnc/NEMg2CepAzZPitr7P62i8B4H/aG
MCTEIpmvLoVT+eM3zjvGs8CH/e/YzLyUgyP1tGG5J36JPZ1/2bRWw61eIuSYG7+K4h8bCU8Op27p
3JNKSfre1AB3OE1RwzsHZOSquhu08qpDR1vnbt1Ae+2zLCMW4cTahQfkgQMZH0S5ri9t27+YGArL
njXqihJEREFAEnU7CWrwX+h2sypxcRwhdNuaXmKYiJPE+fRZB3u3HWlg00uFexqojZuUxPYiWsLs
bI1gfdzIss9qCAviXPKWstjvI6+6ICsjIxTgRP2TWQvT6JTC/lnVMv/ASRZ/R3DwzL6aubtRc4R0
pv0Y4GxPZXsfNVSJ2zgZoabXfRt/gtbGfgS2yWc1V0eaYVDMEg/RowfYB13jsPMClywsgqqKcptL
XP4E3AdrKKG05BPiHxaOfkoQ80Q8t3oobd/9CzBgBHQuW/erSNCTnLBb0BG7NWIfwr7mYO8TZ1Td
u9hGcu7vVORXW2DUu5q09VYKKvwDTFQKd/mu8NRyhro+gSgsJ5CJogwbd5dONn6XxuSdpJrXA2hM
9IX9SY/1BNgMmoZ9tEMUgvyrSsKLelAkuwRbsdjg7lDDo2lpeTaqxap6U3dedqoGuoTLrBMNILxl
ArBZaIC8fWINWXDg7J7PtBQSMTBRrr51NRIbRnASEU3PHoOpO74zFk3EfdmwR/iHrQaf9n4IGmCj
hxExdRrfsfwjRPrIosHt+n0W4Cml/3BGL+N7zuNnaxJeCowpjIb2tho895VDPAj2XpJk3XYOiviz
wzHR/V1m/NVyzyy3t7e+wbtNYLd0yy+dFP5l6LEPYC9BSlASAoXGeJfPctB3CPHm7jCYuUZQiCTG
mnYelVjE0+5YuCB1xOjuiR0vjggPVq7e5HPhhDAaAqd99+G81kdcuE19nXGGWtgmI3jPWxBcVfJA
8lfqMPleGNqgupkRD7M4heqAv5xEHKhjfrHNLbmYi+FgTE8LBzQ6L2IDYzzIiIzO6Ed6mkkZjGvQ
gB9yaGB5K7aLJ6bXZAlbidu3K9sDsiK73NsoEp+8GJPZLijJD2KcYhWvGQkBzl3U+BSvDCSQmzLZ
b+UrU7nhN+QFplZW3kgk4ORzLeP98QXbQIJrtzw16/Ef1Lo8+o03BqfGZrTMVguEzYnljhP/Jd4L
MSS4Qukf6iZB6B1g8E1OJOjMLotz2Yrq4iVDP/zlgnfSO6AQfF8Zhr0VolPLZ2et159QQsTRM5Sp
daM4LxI4QTHzWB9Wx3hyMAuoL+64WDkn6cWILqlih/dgTub0GMeY/je6mzCV0ZEjWaeXFwxWEpvm
xadkhEzjF6rcZoqad1uhULKfPJp6dgslUerZfaIwqHIDgJDKF8jOFEVQH4E3KOUpwETN/EDV45AL
oKBC3QF39H47AB3zLWMM1b2MtiD0jZm4RkAUWMG5zIEkPZqU0vejwTHhn9yY4RASqspgPU+WcTPH
njW8J4mn6pvaIKjdMlltBPFWug3v3XrqxJ5BpeBuIJ6y/ufYrAQPyNc8GKdJlTACdeF4PqNvH4vz
mBhGZsxjQqRPMdJO+egiQP0c8IO5dy2pxf3BjigwYCg42H3mnJ/rMJLcvtIi2snoLea+hATttkV0
8sOEBN83KQHyFjHgZAOLJ8oAWaoVNclLU6r5i7piHh91SIAzEUXG9o4o4BwsQ1YjVblBa141d3Fc
ddmFtIYguzY1y59dCMCQlTVej4rhDtBuF8MmNkAA/I4LXZUBuILDhB6r0SFRAbjVutsa5UvfPk6l
F2UvQz6m6Pv5WTi05oxlPNdMGFkPqW8HbftCp2GIHo3tuGQDZS09QRRaRr3/3mBQmYBYDHjW+RPl
hu+9CufubxbSRp8wQg3eaVSenb5z5dnWAxNzEz3JONPdiTKGZEEzBS6ecdfmSim9TlYPE9rsZL/u
fOyT8PC87f0U5RY9Netsdk2CDJJIYjePSo/ilDKnI2YW0oXVIjqSB2bThgrbIcxI3TQxhpu976Vd
+QOQAK7FlATph5YmPk8SGwsDJYdcLEQj46vjM+lANKfNdLbHDE+YjI3/E5G33m1bBtOkD+UWl2gQ
js6VUThRJHnGs7pbbzB/nbr676EDWoiBN5woFoA1WBpkQsA3q85uT8sohpVWpTFUiRC5JyubOW+A
CihQpG2llpsowMrEzGuCGalHJTSAQEMeT8dcKN7mPQKVtlDTH6tKi8c5CZME41TiodhEig25GSbe
+9RwP2KJbONXkcB8YTpvrDsLkwNOpY4Xaosgj2oe0Zoc1wje9A29df8vNQ1qJAsJPhvlJvX4KxAy
GKhbKchyCsC/GK+xIHuoiSN2yHj9dl40YIVE/o00uTKLes/9PKt3Grn9B7p+lnupPxlyZvEZfqKp
cQgMIkvl7HvE1+1HBuNv/bLueDqnnK8tD+kdTEMGm0Veq+EdrGjxtSxOtyLVTGRtk2BwH0EFmSfj
RP0nmZXVP6eT+XdE3uyN45gBiGODMH8zcZljc0Na9MVwFOVVO+u22bdwGKx9WBbZRzhUIPBs9M+f
KT61ZwttfIK8GfnJzmBZvJYJgVmbsK3RXwFxa3+6nGqFPbuTP2Kldd9C4Tr/8jT9P61pGILtosoW
dfbgawH50s6JBkR9zPYuruydbzucixPS03zHFrm8KJSZkI+IOdYbFIwwlQ240opDT+NfnKUmvQh7
JIuMLOJcIxWFxVGpfExCjsw4b5dsxkahE8RrG9UJOgK6PavA0Sfrf61sOn9Lmmb7S51Vp3vHVEFK
AVNB7cwqJ7j0iA4FTirJJlzVDZ9VE26T0lYEYXHju0WPsYjzaiAsCuGqEmhU0Ctm0XjkMCh/zajl
t2U4b1cgeGndDI2vfwJWfCEavrIi+TVkIL+PLchX+2GR+tq7tnrmzon9E0l8xDfM6GaBYVR8T5uB
c5XuzUqD9twyAgXvN8bFc6s7Qikd7msSfWuWtnublcs/2Q3Wi0ERfFp049zDVF7pOmCZOnZmeYLg
hKt9a8LMKY9pFGNCm5NCXdpiCV8rKBjDdoDjgLqxrrGNpA5FCioQ7L0hG8EHC9GMPptSOU/j2CeP
OrK5C2NJgBbQgXi62t1YAeZASu5uEuBkF0x9y7cYqc63iUvW9caf6MLZsNo4auU4TW9GzHAyaUbZ
e7KzblFnuxUz4SQszx5ip3E7tF7/yFpNv2TxXN9lFfFYGzQzDM68LugeC6iPjGniYPpn5xnaETZh
/tHN+6I+9IJ88oNlkUC/RXdOgKXS0/IH+5R+Vu0YIyIRqze4H+2qPFA3kWjOe1+PW2FRTu0rL13M
1qQKvBViOrFhxpc/ZLlIvrE9BcyITO2lOzyM2VNIYxtQNUbl1+BawU+Y9WO240kgI6uhJXsKof3w
z7Dx8exZIuhLuNoUtktcWkzaliZ/bcMZnUppGe82buzKOYRUTnoTdBkHaNwySCI2iHN1EwIn+2in
KcB87PP7UzVEPBpcaAiEOBtgsw9Naj+Qhcg5BZDL/orZE/FQ1YM8dnNffHiDU3wAbqk++95FWGmL
Wd6ycMheosqHBd1XjOvPY5mVx2KC9reb2Gt/IsOhQ4oCjZTfLIigqB0yyt7AqSFvOqjNkxOUB5bj
HfbW8Swr2mcVIfgG7zSz52p5GcEzNQ3lAME2iKzsQEAzpnckTzJfgh+y3FsDxsxrP0q6zWfXtwhd
xgCisANp93HGLTTtLZxYf4okGe+NwqRHee14FG1jKZdViMUUDKRc8WoJlF4brKMCTWQch2bHtKfL
9gIREELOjjnwphvCFb/OtoVpTh3Yb4r3l4W6X+Wgxw3N7iZu46HfMhwaG/biKAH2CCfgPZNrnL97
BH+JzZIbYs3ztlNg5caEZAjdRbRgMdgweSg5Kq8qWOILwphm2sG/z+LPrEvcfylSJ3+DhqtjvF70
mDDKpP5KQTVcRGpW+L+xoRPTdcSKYJW5eof7a8/3DGtb6B8otu6SaXLKs51NkEyAdpSgihwN2TOj
calPVZutwksYFHCfdCvivQV6ebyAqmSZKFsUngwrbO866tL6HRBjH731nw6vNTZY50g0/fHn0kb9
PqwCdnf0Vslr3sIkDLNGP+dTGXyHbWe4RTkD8anCAtnPwpFQlRiF3spBgtmkQQPVo4CmFUdSD+HG
cU9qs2kdp5yIPgAghzwUGyEcHV0cSSyucQjpOEpOXlNDGlGG6n2fwB/zONQ9888lwSje27RCPVvs
zlpNCU13xsppf3i6Z2RsjVx5Wwu6C9sOHwQQNphqloicMvLlnBxS6EaEHf4jwLnNaw9VEOAYm/Nb
dsKssYQY6e2Ebar3gnDcDLp+Hb0h1MfWGcXGPTY9i0t+HPzkNrmEa2bmpFZ/dUXv5jTlZ1uUVXKh
gJD3/P4aVXiTJd9YkOvXUpWMn5tIxuVNDGGDwbwlmBCkrJK6Qzuq+jkiIYfyOY+9O4nLCfzO5JvP
OO65pdlxyHaX2E4c7EefHPuNcMoGXQ8T651h06U2Y4ZDEqF+1967NL548z1Lf/Omk4fh+1H9b8L1
Q54sEguEqnLIvlSIg9od6CQPlUjgQOHM6x9D4oYYNWZ1dUbA3ozMnwJix9aik2FHMDnvBZB59iHs
ilcvMzE04CpVdS7iZB3/dzl6wQGTMHkF7F+5jXSC2tZ1J55SAmaq6wRw+yeGU0TYzaJTvU36PH7r
kJNOvLhVf1V1OVksMXhZN04+4F4p3LYn4SCMfnnAGedAGq4YrmfimZOxfI6Xqq12Xt/Nf2ysF48s
HHpvy3hdg/qGh3WNln59Ysisew+C2ZxJqpViu3ShWHlUEfAMOx7zGDDJtHzYSJ3vcANirBADIA2+
PsHYLfDGBp0+YdMGqmgC45Evg25/nmzYXYLFKkVLbnn1rggt987maSSrJS3VhfRvrEr8nE69c1uX
1eE8uRRjPQGTYmuZ1mGHTXWCFcheQrNvc8tv94i0+fY5hoK3QqbMbBPEPcw9dOOeeP75aE1p63ff
UbRv5TQyx+gRPD/O5WqVorhVuwq8frYOerDFakpafEOFpC0bMA2cWlw3BLak4/hKqGH1TOM9fk9J
lmMr6ojJsRg1NNuKmWW5SYgUF9t4Ke2j0xN2SL26mndbt8rfkKy3bx3kvYzLcXUypNbMxjoE5g2P
ISPQyx3T4B+Higp2eE8ytTdFb74SqFjvS8P+deO7THH3xMWl/kkrjGXHmJr1vlMDrRfq8AztlynS
N1fiXgDFSTD9TdJZ1RO6wgStDgZ5fFpRNX0mDbXWNqmYVO5gNdpnTi4a+g4RSrGzkAuYE1aC+IqZ
i62Wy+QDKmPKtUMyWellW7yGfogHP425A1h1A0mPa/NdFmx8Djijur1NdABbQo3YhnFn21o7tvhj
8sR8OabcamprN+GEFNd+yuxpF1YFOrNZsaY99ySMvuDn7U4AAwXrwQW5I+taVqyssJ1s2GfDEoFe
4JFwd5B43M/B6uFGtiRQ9udEYWY/rI+Lx9fLW7Rnmw1zgwYUWiW6wZZMLivw9cHC9kwDRRz4DEuQ
1PGp1pRXhZKwIZQk3ACRErmvbFY7AQIxrM1R2UYPW4pPrg5syvopIKssPmjbn/506bQSX1oHwzAr
V4mCAbkHsV39UH8xa5VgCxxsKBsLufFrBtAGSoxNht5GV4gvdzLPYfEIkSIOaSFqg6lLa/urb4BM
bznCnfsF3hAyGc+QHTWi2SKItZcc3ipcsbJdkpvlbE9Z2h2q0i/e1Twn3qaBsoUAg3qhOPVdE5Ii
jZMvOpLVRRvC9BBUaUtr8y8bMjyQTo+a61xaQQetkFKG2aM0MjrFjEqwtk/kX8MbKu6WeZQW10s8
Vi9+QPzJDttEFF4zzuc/Q2ISdkW1VvZOV5GhfSXP95vBAKyRYeoahkrs8txH2DBNu8NvmT2keesa
ZA384Q7D8sJ7gZWEzG1FkbNzPSv5WGSJ6jtO3fihGCu335PuJI9jIMhUmrx8uKPem9KjQ0uZbiQX
keDtH6DpdFZu/wB4yr7sAdbLtm2sqn2B064eSzGwWTSL04qjN6AMRbfc0tyxQ0jhd0OgYsbj6OwL
22n1i7ncrreFiPBsED1pL3tL+omFowt3B8d6ajFToU+BtEdxl5B6Oe64MFsqGcheH2OuAPW1Q+9/
SX9RLd4Y10aIGSdrOrU/jKdo8CRCSCLsqoOi4v11GUDGuwwdOQUmtpYH7EJcuF7N2g4TVv+rGNG0
jCScAJgSrrjoOApc92ApvPINxRCru6br5Z6BCooQJno0cgWkhRfmbc2tZiiHx6poK/NSAjQMNghy
2LagzSFVGRmzw1gyC7IV10/0aFx66akTXhnwFJcz0HvGrcPfBWVVtu9aJBY7G73GR87p/rfiOHqe
QdCm28rzl72i5YSPX8femztk1UV0JJnsZO2yRXe9+k8ZuMhoYEg1D4DNkvvFVRKjwVDM/5jSTr8C
O8sn5WRzo5i3ZrsGxB/UKtmX+wLa6FvCD/zEkgqlUD4w2k+TGnC9DiuJprxcJ21hM3QTS5yS2CnM
PPmVNwymEbXuaBqQ70Q7D38pvpih8lI2WfGIaCbx0aiqenQYRXA87+xkHjhEhOON4XOIF6069Mno
BxvHnk2O3aYVQTRuSsUeetgu9jT3t2nu1OyXEVp1f8gB4GsKcnbMDLi7VLjnGE7/wOqmnjXKI8bK
7NmrxWHitbWtkg1wyvO5xmj0bnrsiQuc2HXPgjdF23GYS249tLDnFdPhkvquwYf0eehODw6yGbwU
HieYfoicwPmPtPPakVvJ1vSrNPr6EMOgDQ7mzEWayrJSGUlJ6YaQ2aL3nk8/HzVzcCpZRCZU00D3
BlobWhmGESvW+g3NG7QFLPzXIitp/S+aJdRUblvWHAZoGZkI/6ORhYzlS4QpNCL5fWG3d1jXOcaV
0Y6RebAwNMx+wmnVbPQitKLu0WAscmuPsAMiibe6gzIr+b8vWkTng0RYsHgpeg7NQyBbu86upYPn
knUHX58GxD4MZMiEDHqB4s6+jmFHGHukCAdkVAJ86zYq9X11fj3wwofTN5CqOcr0mKDTnx6AfNO6
Q8KTQzI1Gi58bqjavo3wD1S2g8hyXCcAO2G4CtFq1gLrEWqPcB+fEMzBGXgbBFDWkVzQOH5g/wTH
yEFhbBNV4FLJLMJMwKG1TJ33ObnezsCy9IMJtB6/+wqoSFJzPm3gXyvfKgpuvy3DqL5Qy63qbYTU
AAlVilHLtgk980hTGwefNtcEGDwT0/NdmEOg2am+TPRt11nV7xkyjAdAb0Sz7EllwsMHyo7Xeawj
OYoAucFzbBh/SwuiNUbY6UBHCFg/mQ+UhngPD0u9BlKomZQgiuqhaBVz3KD27fywk368Qumd6jyW
Gg3Io7ahimYbOqi4vm3CrwMQ/W8+Rnnhfsj0jLoTjzUcx+iLmdf8DnrvUjHU6RrCFFk+AsEkZcVQ
IuHuT2Zr8L+KfDDSAuFv3nU2IKCpgXE4WGSrWxRAvWqP4hEG8bmJq0jYZY5LZR34ClTY1Lq1aOED
qaxjAJBOkyrPqmVQnzH1qPwdUIQdt+lkmu2djCrthZwP5JbvkBhvJhXn0H1vgHnZmCbCSoaq6tEN
3ifwSYqMhsoW8iPoo1CTeLjrhmKXt828RXYRtBnloPbDFKIgJQDvel5k+1sMzCIkP8QkP1u8aGmm
gqPQ8M7rNIhgYD/xEilj3NT7EXzYQBuLHE6j6FMUEMA5HvA/4xEMwBs1ggzjkDaopHVdV1lzG3m1
b+3CTuu7rTQ9ihHIr/Bvo6tjbqIs936AJKqPDqhQklRIFv+YotR/IRDWsU2skZ1daA1i8QO6tZuw
Qbx0B7XNODoq1d+rjCr1E4Ax6kuMLb5uwdg/IbE0/DAzvXjQLAxtr0J6ON4eqxrD2deYsHFj6rO0
kV7Rt94ZGsTjrVmywPgzWFWyxVWDqhparo66QWkLzQLZeSPN0ij6lSUZ3qxZnSkfEHVK0H6z1eo2
izP0lW1Lloc0xMDxxoFyf6c2VezaAQcyHqEICe7QOwCDCLoZ/JJoLMPeeFOYHsF4CHh+iHH9CMJ4
/NmjYMz7GrRJvTFHPww3FIZ5+/AcRnSW6eDmr6mJfrYCrf+qTU3+6JksFPXFjEJEpqBbj4WYjlzu
2Kvfo9TMaNO34XMs5gprmOpjh8i6ZL8ZeM5Bvxuo2vDag0RA8gohwPb76LuaI9oq4rCDs6Ag5ADv
aQqPzihsaxeAJXSuChrUxYaEgE4BosomJD3BZY3AeR8gFIHBFsxf6HM4t9n9Tx5/IzbJ5dDcsY68
yiPhhfOri2rcpuUo4s1eaKacNRXsr6ZjzLTkKUWNhrdXBhwOP4qPPLGGfAefwGyvqUxW5ba1hPmI
jM/wHf5i9T3ixfKTXq7f8uCbBjeBW/xM/7Nxke2uXgY0ylEZCgTyOkK3GDEikEzEf8B8A31Jpr8v
0SctrkvVDhDWqJwOD662oBF0G4Lrx57Kgkeg7f/9r//xv//Xz+F/+v/kj3ky0mb/V9amj3mYNfV/
/tv497/oKsz/782v//y3rZuqapiGA6rSpuAJBpU///n9Ocx8/mXxH4EaBnVV02gu9LR56JDCL7yg
ezwfxDoNYvJAUB3DkUIzTEe3LPs0CDVDmz6pHbtYplZfjVzKDzb3xWEK9R69WYG91YVhzX/jq2G9
iShPI04yNCXyFLFb5+r4yPmHR6hS+k+VJ42tPk4wBlCiCQ7nxzn/rW+iWjpeMTpNL6EvolIs6GSL
UKrr2HbzlJiR9aLrmaLscSML4ZCNwARlYqkHslW42+eDr06yraMFrdnsA2OxksBYKHmAX3Wjuhrv
Z0abfCKR8+7RivWym6KqeshT52OuTrPUeEChbW/r9vybXu0ekeIsbDVq4uLaBTl7ouL4iyZu+LWb
oMKNgeivsl5guHM+7Mo8C5WQeF2rjoMh/GnYDmhbYZZh7Frl8Jx6lLI7GYMLIscEMzDwCj7GYgY+
AeBNnO354IsvZt5aBJe0USXUQKGL0+CjNtLYzOrYTbSS1DeHU3ML6Dtpr8/HWZlboRoWbBRbY6CW
cxrHqnjgEoZBKrjqKErATcIVSCmn75ovPZqShwyTh6/no5r8rYstLACZkh5atmHA/TiNKulvD15m
Ry6bfBY6hQY6YlZQRAAd86YIHs6HW51MPhe2rAEbxJ5/zqsNBK0CSyCl4GSofPqtIjKPgR6gtnU+
zMq3IVRHtcC2S44fc7lhxFQPaGgkrpcPMExx8KmwcKdbZ3PBgdgqA827Oh9ybfmEyvaEHwDG15z/
/NXIlBnPW4F7csPe0MLnXsbkjwqRxr3fF0b+TZa+2qEZynP89nzotUnF14kPhEPdBqtxGtqv0b5H
ipvRFiOdgQih3xJxXb97xw59HWexQ2UXT1KEJpwUIH5Qykv/BZBducdxDXJDEKLom/vhj3cMjvKa
ZiHqrHFnnQ5OFHKiPq0nru3kTfcxjkute7IAT+3eE0d3LDCyknlcTCKcPzsdoBq7Aw8+pMZrdfKf
8wrE5YWNsrpalqCfInWk2ZYDAg0AjKnNUhfIs3mIsVPx90ioYvh4fkCrG9LRVFqvqrCltlitJDE9
CnxB5lrwtj6TsgRir6u6g/JfVNu8KU29FuD2IvLj85HXvj7oO/8VWVdPl4wzDAYIKDwXuXL1o7AT
1Bw5egQ0F6SIf9QNlbXzEdfGqqkackHg5TU+g9OISGhFuFbWmRu1wIg9kpyHphrSJxUpZaQic9qn
FKniC1HXzk6NLQncwLLgHy+ihqUxFX2dZS4mLg4Yf3UqfqB6WLg2ThE/z49wbU5fx1psT5rJ+QCt
jtUM9eaLozSzjFeJF/IAZfmpg+H+/P8XcLF9HMD7qt5FmZvKpGJwihVme9hMxYuoNeNrmcGhfce+
4fRC9pgSCU/ZxXwGuFZqBeZ6bt4nxoFmndk8yAgrve2USBO9Njuyyrvzw1z7GjUpDK5dTZjG8isB
jA7htmoTl/ZzXW4rDzvb/UC7/MJ0ru7Q/46z/CbMLCpFJJMEJdTgO73fEWJFoD+FMjblJ0xn+/AG
02D7UsK2ukVfhV2cng3qIkFn14nboY4lqNekHkiokjbjIfAGI7xwtq2F4/qT0rGFxlIuNk3QIOIx
hWEKXFD1rmKYWTdkhj6S1mn46fzCrU2oLvjaTUtaKpYjp58812HhQ6wl/dWM4efMdrjNdMAOm0T6
B97H17zs2wuLuPYRcryYqsl/NNAYpzGtlJaBGXAB9vSf7C1yS8UNvCr7Dncwn5JlVlb350cp5rNy
mZ/pOuxIUDOao0ntNOSIQGJjKQbXkmyC7zZIh6rrbpQuBwYCdmsuSEGVpQI10KdUZNFcmf1s5Xn+
Z6yuqwVMDJVOx5bm/OevkpvJaSoz1WXkKj5CHBsEO9o79Hwgf/PioMp7Ptrq0kqSYVPQRGRtT6OZ
kYIF4hhErgcY+gYacgGcH1rzs5VScyySUh4HRzUunLBrJ4GOhumcvxk6lO7TqAYibXP9d86EAxX6
wtjVu5ra5bA7P7q1uSSRIQOWcLBMsdi4CbxykC1d7BrYD921g1e0V0M8lQIsROldON7Wg5l8jVLT
5nT4dFBd3mOw4YyRi36q8R3haeVWzX0LcVi13Z8f19rHYeiWSmWBnoNjLEI1+giqS9FZNaFKXOtp
NW2HoBwfcRgBwA8lsbywYmv7hAKaYaKrIFVdXXyOZZqrqQ0h2G2bCnnoIB/6H2NtUdhpdejLWAZW
Q3WgAoQK9Pmxrk0rnwNcfoOnt6ouMhxZeyUXoiDZp0eAs2hYiP2UmXq/k+hLXAgmVqOZGlURbKXZ
oYtxciN62QjWzAVQW20LyvKfNGGjKmKX+kGBvrXjEGjhmFtj/2Ig24zuZGDJxxpa4h2dShONJUzd
aKZRXf4SK6V1c346xPwLlqcUeeZc9qGkRAp9us3wes0TLFYTF8Y+0HD0Iq5TpZr+iaHEg5gTMTBh
U3/qHBwy0RsVDaYovPu0qwD/jfO/Ze0z5vns2HxcFhW5xdI0fa8KNNMjN8kxjkTCUEUKJe/VOnjH
Xfc60HJVIm2o4yLnKZuq9bepQBdmp3VCiJs2B+t+4euaT5/lDNtsXRuYhGZC5D+dYbU2QYXKkioE
nah8CzRXAe1UWTaNJhTmKAdiJAosPPyA9FG9PT+na8ERLJqvvPl5q80f4qvj39KpkOBsJY82alVg
tSMY8Y/4SRjKC2K+Y3Qo6bFGD6i8xs2nwAZGdzj/A1a+ANJ79j+1J/g4YjH6tuiDquZ3HU0NTSx0
bpPWujYaM/sCaCvQ/364HP/ACbjpKIss39NJh6IEJTQH9k9bvSCzidibKNE0uTLhGIQ7O6vR1Mn8
vrpXKvCB77j/NJscg0SDnjAl+dPp1gYoi3FpOEcBrl/ONXKOVloGpfM0ClxyPAPc9LOJr2B24W5a
O2rQv9EMywY3RFtt8SHPeLQyotdytDqLzl7XaoIjxp+cxyIF1nxFldrPnuErgXKUTq8cyZ4haahY
9e0Vz0EmXG+6frj30QjC26QYW/1hHGBPuOc3xPoPlfPpy3fOabfYkjrNSVitmnd00HjKD1TocMNW
zW58REFERVBlpA0nOknPTjbD1N546gw2CcJwoFdfdKZ38EuuK2yzndg+sBvkQSRqdCF/W9u4VIMc
bl+Nr9dczGcFFbL3ClUeewWeqAEL7D7E9OInki3t9Pdpk0YqzIr8OYOXtbUYDU5fxbv7qHeILtN4
m+hSFmUv7pQu80u0TOs+MLZFK5zw4/nlmIexOJ3mr9Pky9QNHsKLYWIPMWhkIM4RBD06Dm2Dw0Wf
CF78Rgbq5mNdmflv9AWSb3UhkucBpfPo+vxPWEkGKA6ZzDV0HiQUFsdxQvsTSrrnHMHT0RVGpQY2
c5Ebn1tvgoijdZH8hlJ4bN6cj7uS9pAVI6Jl6jofzTJZxau7hVQovCNsnB50C3duNovWobbtT3F4
QJ44zC6MdT7ultONtrEQXAWSzsMi1ZqMGH2ZwvOOMULO4W3R0dWL4lxz8BiEgAuPsq3oaMHaRvMt
6L6eH/HansbAjyaAQ5VamIvoqLFlAlaacoxSRRt3cPoSILyaLPXoujOaarxw9Yn5L1wMF+EgZtnS
LQ5EufjW+47dg727R6m4FjXYBWnfTF6ciy9+NKjPXZmPL1EzzgYBYQmOb9Cia6lkCC6m2BczNVmu
7hXpqReK2WtpDxkPJWZV6PrbSxlvFGyuCl05mqh8fPGrqXuImRuauQhGRruu7lJEARsLCcQsgdZK
o915TAIUoxBTmqfr/MKsbEUuYtWeHy+C6szi3vBsylR4XyrHxKNlwKPQjIx/piQEnUdVqtqRuA/a
he2/shV5hQsdVRtaUBBST++q1LZUPB9959iWtn6bY1SPmS622nLnWGUMMA5zrfpA8cP3gJqGiffl
/JhX0j2GSx2VyrcqDGPerK9SE5HglQcExD4qfZzif+oUsJzHDoTW+Thrc0vXwkQci068ri2OFwFW
sISM4RyTMAWplY1CvbeDDieQGjFWzAbyrns6H3LlRNM5U6jeEJfa92Jog+icPMBD4Qh6q76Ler0P
Dk2oxQDwsDjcAteiqZ37PafO+cCrY/3TO0FLgNNlXvNXc2q2gGacvneONbLWt2nhlQCxNDSSbdW2
P3fCR+zgHREpvXOc6UJYcrGLOhrmIyoa3hG1ZedWwYTxK8RdODsUbVE/xmZVXJ2PuHKIcVPxBJ/7
Xlwai/Ws2hyYsNc4x5jD9MpH5vou1sJPcTW0n89HWtuhZJKcXHySmvknk3k1myACyoYMTh7HykCv
q2oQwvZRujLesWoQY0EVq3Qq35ySCIdSZ08VeTTKujkYoMuRe26t6FlXUIa9ynJFfDs/srU55IMA
hvGnKbu8cq1BtCF8BfbJrMUHvYge4harUbROyg4Lqwu1jLVtaQqHaaS+OFeiTrflEARhhJ03xR9g
dMA38wkeMAZwmwimxQ45a9++sC3Xlo5r3QIGQqpJVnEaMUIlGvnt0DlKduTepFMzY57QwHzH0r2O
o53G0bty0JNuco6ISPXPiYPT3lWuw3tBGWiWbZBak/7667WbWy7SMZlMQeJ2GlKMssPtRJdHRdO+
G17sHCd9OlZxaT2dD7RWwSSStHmKcn0jzH8aKc0G1ENQBz86EgfLtKnUB0ynWCtTqbIDmiy4zJoO
/N5cCeXR7IHza3WR/HP+Z6xsHoOSACmLSSZqLys2De85LKYGNk+DCr4eWeJzj4nklnjpB4Ht6oVh
r3wbvJSpllKuUSERLk60PEACqfUc5YiQP1n4JP2n2AsEKjoapKDzY1vZpnPyaZq8wrEDVBexnLj0
0kwzvKMyZQi44zo2YtQbzmXT84FWJtHEBU9QbSPrpBhxupRoB+J5FgnlaMga0C9C9kBJq9RU6mvc
/LL6s4hAfV94W6xkGJwb8zevAxmgv3caFI6R51fN5NMVwhfrJch8uRfagEWK2SOUv8MtRQseisAP
scUeyksbZy3JI74N9IPOMAjkxf7F6NOqysHzXXg2orvS2EgOlIRudkAAYvgkTF+7oTYRAgHN8CCK
hyT7CvcaNWvY6DhL/P0a8FPoHjtki6qx+HAtICJaZiu+C9sFoqJAtpbOaoboRQxkPzIn8el8QG1t
1bmayR6pAcGemP/81QUG6q5AxMpmAaSCADHFEdNNeQmV12MvAhutQ5ws/UeQozoW5kURGW6XdN2E
WxvGTlcqkp/RtY+FC0IIchLhB4RV0b7taYlVV45loBklUsPHUGAiBeiPA9foQyRrRXyU9czy4npR
YxCjSQ8a1isMe1+A6/Dv0SFrqh/nR7t2XFnk0KZFygWky1qcxaOSI1LbRr7bVyTLAZ6Gz5ZvGdHe
wDLK2FsxOlmwBDx31OWVH4BivDJzoDJ/n1cDk9FVyhgIfZA2nE66j/pX3RutcsSV3bNjAKmlM3xM
xZh9GrrMfkqFnd4MiWXfd/hE7c9PwtrhxVsLmUdkDdn4iy1f1oDtQ4c5QAW//uKFaBfhaJfVm5iS
64VY89+1eNwBq7LJM23KbbykTgeKBgYiBuboHdHQ4L2K0IRXocSBcBP60/0DZo2w/E3Y0TXa6L3a
b1DDN6ILH9VKqk27mdOTU1SjN7AoGuta3VZjM78w0WjDwBanL//FywL1mQsl6XctnPyHsTGH9Pff
zzS5xdwNYgKobZ6O3rdTyEl24x09RO72Vg1/GFdbqHhqYE6H87H+YDvfTLUDMIouArDrZZWmLE3Q
1ZCGjokauuCPw48esjM3YZF696oChhTdoWh4VCIj968w8NBgUpoww/BqBL4NWbQaigv1sbW3vSkp
29AHo2P8BqmV4RcrMCyjmGDJ8L7Fpe5RKxzrIEeBQaOnZC82PhU4i1gI3KSm/sVKcGatK2XiKEBi
bBMOfu5cuOfWtgOLYlHKoOlKdnu6Kq1DFaPtpHcstBSdcAvct3qd416vbnCXKMRGRQ4SaSFOgvNL
tB7YMekSkFgbS0SJbzulKPCdPoaJhMVo10P7UQ1mqzqfnsJ2UoCA7THgxs36fOC1M14CyzMx1jUB
tMw/7PUZH/Smj0yic9RjBC4l6kwbtWWDZJG4QWW+v7Dsq+EQXiUvnFWMlm8idcohezcB296p0s/W
QFV2U0SKth1shFxuuYnD7sP5Ea6dMxykZPJ0lkGTLT5xxCb6wola1rTDwXoTehZmsQhkxB8K+oMQ
C0sjhRMXt8nnyqizKyNo5Mv5n7B2rDJa5IPJnRAwn/O4V5Ocw0urq8FyjiHOF9cdSVuDoqv9q42C
Lt+dj7WWNc3XBgkLRQtzWQsKY8r71sBwTeRhrmEzQk/iUh5+pSrYGoH9t/JkTQ3S3LIAenrhqFkZ
KdVJACCUKC0ukcUHVAvQChWi6MdmZqYNWmGXB7NvvndKWYYXRroai8qDA0KQgqi6mNU0nlDmwrXA
ndIqvImR4kHwEqfPK9M0+vLCybCyceeWAxkILThKr/Ofv1rCtlMHXHXC0O1KGT3NeLTN6KXJQwcx
D1+x/FJTfWXX/umqAr2A3PMG/gEdL4IOWoZuq8c6POsoHBDErpoqubf88Y+Y32j9UNPJuIWEEAR3
g9rip3t+L63N8FyZmQsYSNS/gUZiWx5jAQKIQJn77CDh8k896E/XqFX9wsnwp7m1uKSs18EWW6fp
YCa1gxa6iPo5P0MAyuohjUR7qEZU+0m5EZ/YcJWjX2LyFn9p8g7h+s0AtwyiB7QgStG6aX2XSj5p
WxjCY3VhD6xOB4vB9QCCw7H00z2gxwYY/4BfOKrGgMpTFUjjkOoNsuVUxBFxOj/7q1sO4LvKyUVP
Ul+Ew57PBHXnEK6CmX2VaLhfXQ0oYiNaCeonuDes9sf5kOuL4Fhog9t0U0j9T4foBYHvA0nx3Uxz
gFltIKtZz3jyjMgaoI6dX3cqKkI3DSpH91nqWDjzOHZsB5sW7dgblZxh2uIPCTIJ26zil2yNXlwA
Pa+tAjWZ+cKigkfV8PQnZowf51eA6wG6DxGKYAZmEpgeXCsV2kAX1mA12NwMBuY5w5IW84HitJ3W
lhK6AntQ/2M9KU1zNeG22hwmFOV+n5/++cRafgJzN0GfM1HwZovLuOzM0cbnIHLTMguSnVkDXnxG
rG66dEyvZYR0JcnzeUsKQDSLSEDUTVRdUoRGSwUJ0Ji693c0I6Cvafgul1vgT4hOaCBoqTxHw42n
R8UecGuOH6RZXqNn312dH/vabjdBYHNjUTXi2X26rElTtIHeq5Erv0Vh1d2amVJ+EF4QevhTGPWl
83z1uUex1Px/8cxFrbs2al9HJiN0DSMS3Q12X2161eoDpHPVCu5Kqi3eI/Ya/tayGuyJeIFAhE+D
Mg/eccpaAFGp+QN7Y/1PRz7fJWQu6KNpWVqOG1x0o92Udfovk27q9u9nmbqtYVFHVcnBFvt5anpn
gqcaweMxcR+oBzvFprIF47dRuxK/BFIi9UJOsJKRUEjlFtEpHs1Hy+n4BjzANJGnoZvytsweHG+I
m4NAcfEBmVY/vgrL3h8PbYHmJm4tQ4b0/TsGbYHZAixK53KJDIIv0mpjzKE2WUAnMItRoKeqAb91
H3b+bPdKL8a7EHTt5ACgKiQFUKqf+vznrxIGRbFaT+VzdvVc6b70xYgpdOJwMaVd6p4f31ooai8k
diY5n1h2oivSaHCEdeAG6I9Ftxayf3s8K/SrNMtb9fp8sLWyGNAYHgzwz3i+//mwXg2sH4oW8hW1
wFSj+kEFJ+dyyHR1ug2aBPkG+hE0/tAhUtQDnTNMHyD/FsACTWjLUc0oLmQOaycHO1qHhQwkD/OS
05kO9Tazc2/00RdU7Ft/Ii9qS8MO98WI2siONkz6eH4O5h27PKcpkPD9kOsSevGkKJoKHfWq8t1U
iysTqeceWfQRZb38vlBMf1sqskt2iD/05YWzYj0yvcH/G/lPye7V5KterOJMKtnKUrb6nsau2T3D
nHZAsA+K/ZA6KTgthxQo279jzNI2SbSBSAFsOZ1lA5sZhevEd0d4TE8ADr1bWSP3+b3jjzYdsB95
a09q+c/fh/0D8ZxTEs22F4srAC5SgmwCwLmiueqQH9uEHNzXAbIbX7qiHxqUHKJ4esdoJR1CPihI
edryFYW4rtkOPsXWHKuBFw/LnJcaS7/bUkWI7SpOMVza+ImCQd/54a6VRTgtuNfnQxqU0/ytv1pg
5JNM7ttQObaq6Mc7idL5DaoSaOn4ajPbQ8K+T2RY2XcgbPFMtu2dUrIZtqJqJxQJ1EL73ICs9t+R
ddHDoRPOvteokJ7+Lh3ZpBke5rvNEECk42KFKJ75XuR2Fb4IFw7PtU+akpxuA+eZz5lFNAvVGPax
4bt+gj7dNu/soduVFfQhuxPtLkHj6T0LbrCzeaHD+7bm1OzVvFNggrikJqE72+48DxOOtzIsht9a
GnfoBvOC36kKinvnl3t1nAZVUNCV8wm+2N1IOYTIZAeBG03h5NLLadXH3in16dkD11TtDFRsL7Xc
5x20PLzIaKm9UCTgOlzMLRpHaBabXeiialJ/raJ6FricZLG19VS2FxZy7bzitUwog2yT++J0WnMt
zcIK7iAc2qBGTgTHlideClhL5INeJVeJHaM4UoU56ll/P7UzFpiqC+UByoynkfUpanikcf8GKAx9
7+JA3iOJ1aHfrgXfypEGwoW1XJtXCqxcijNQleU8DegpiYZ+gx64+DEAvNawu1Fv49osmj1KNVF4
AYO0klXRzESyn4chFftldwrRsmLWBOK5zNO8vq9xxio4DvwRhbV0qscPbRvjSWIns7xSiANrcXV+
glfGa4M5nBmGtKRoh5+OV0cfOp9w63IRPdN2hVbwXmhM+WsE5vhyPtTKZ8J7iC00w7qhwyzuHlyS
kFsy0sgdjAxT2mkyRHGrUP/BzVAO4D97JxvfcdVSTbCcmUVJKXj5bVot3iVZbYQ8kTqxc5wqcFBl
FPZvJObMu8pPkoMnALpe2EbzQbP4PHn+8DajP0/uuGSj2Cj9dApur0eQtZifgQeuuifMOfr4wom+
8mlCK7DAcFi8gWCKnq7faHma5VcDYGcDT/ltkthYXcSUbr2dRFo7eapz3aq39OqB9//9evJdztwm
ygxCLg5bI9DwlBkT4BV+n99bEBuuuqho8BIwtF0jlPHCKbQ2p+BHZtoND0w+mtOhQtQqE5y5ABl0
qArfCDMGJWsXSX8BqLJWPkEhAXAFbR2dp+ziKYfcWKY4yO8dAST2NxGK7Cj2Kf3NaI/KFs2f+JOW
osB08KsczeRe+UV5B30b32osJPpMCyGxyW5KbGP17sK+WjsvIDrqYCBIsd8U+st0QtK+reURuJCj
3pZ4kvrXmt307acIMwhlUypG+wyIQi8PhshD/+bv15y8gQocTCv+uVhzu+tMlP6Ay9plit1MUI+7
Ecze1ThY5hZfl3cwg+2ZkA9HB5yiXALaMVcPdBzNvGMNvfyHWuhajveXhfvDLiwmJUSbk4rx3TBh
w/10fqhr2w28Atf6fPOAGzzdbh4K1XQDUuXo2UCytrpSth0K+3b98x1xuONgrs0IkCUe18MlKUV8
lN7NFA7XcVHZydagKHcJ/bF20tNbRbWB2pQtlkXBHA1hRDbAIyJ52GxR4ErvdBUBSBiB4efzQ1oP
RfGRRJMn5rI/lKWNgtYzoXQljq+7VP0Re1X/uai5S98RCUwDECgSWkovp4ukIZGFuW/oHdMwaHZx
lmOJW3TqPXvYu3BVrw2KKhvVh3mp3igZlLHZTSkt3qMIkSMf0zrFTT7EJXfjF05/4a5cO9bJQoCr
8jaFHzv/mFeJLJLYtY70sXK0Ah9Tq1DtsZm3i27CewG79RuHFt906+hTfmHp5rNteXE583nuqKTP
xrLKoifUYE0QwS6Pk+o730fxktjqj6LVnHsRBR6a8NYsxx8W5X0TN9WFdGRl3FIlH0H1g1rAmx63
4kGIbfyOB0rqZC9KnQ7jduyc4k4zu+SbVTrhS+WgOHnhWF1JTXiucbHMHWOu0kUpIEYRcfRlHLiJ
LbOvaYuFjuxr09tYSmw8kzVEFw6X1YBs2fkI50283LcN8uhdYUbktbjzfEF223scav9FpG0suEgS
/8IA3x5mYKAoTM5QdyIucd7lrOWbo8V1HCnjPCP0yH1FEqZ/P/85vlk+uCOsHBgMno60Ludhv9q2
eqSmmYJJrluDT3hxMiGbTTfYRbCxR71B406XIcKc5l+LZSziLlIDZDqiQWBf4ULw5lLwbPMJ5cT8
kFLUwdUpVNGWH72/vQvnoFRwhHA4DoDQnw42GdiYAU4qbsdq7nj6Gbu4Qt0XEy3tGV3N/G/POuLx
vATWBGF2PsNP4wlIkFRH0aewILF3ECUKXd3gOFsoH0NAPsnffopzuLk0SHFMcvMu0nX8OXLN7uMS
rXaJHk3Q5zvMhbJramXVIS8Ma4tnsH3hu3i7gfj8eb1zPoP3BJ1zOsZxyIvUMIfcnQsoN4Pm3MVe
iNix1VPhTstI2URBX12AKL452XWC8oq2ePZx2pqLXdt7eRUgFpu7At8oexdQo3pOxkgdd2Vz8RW0
GgzALksJ1YMG++kIkZMfkftICrck3/nS5nnxZBcgUVAaV4e/zZjngb2KtcjWulBWvTZmhZuMOMfs
kUtH+RegIfKo57/7N8fZHGiG3JGoMYHLV6Q2FRGtqB7plKKQT32MACyG1/HWs30N3VHZXkjR17YJ
NHRJVY/HAADo00kcuA0q4IqZ2/A4umnYHDeozY/9BktT887Oa+WpDJv9+UG+yb0Z5Ougi20izBDv
Tj3K3bTKp3t2hoLHbDjgFC5xmPnSlon/I8CZc9PhEHXhYF3bNWgOgScE2Kdb9vKZjmDbgGBDDpAg
q8FOJbLbDR2i3Tva2cPx/EDfXBbzQEm3kf+bpTKWomKeTGzQ603u4gRQPsW4QyPAnmeZvzsfZ3VC
oeBDxbehYS0/dk3RbWWq28ydRlqSToqble9M/1Sq92PIbXVEFtYMaKUVWXLh6H6T5fwZ4X9Fpod2
un/KqdN8HP0yF0F7+aWQFM+sCbCr1vq4d7Sd82nSiwHXPFzAvBkorXw6P/S1D0ZAe+Idxe5FyfH0
Bxgtiu8FBowuQIg7TSuMDxpu17gs4JvYDVr27Xy4le8FbA3qkZypNA2XZabC4dDm20fqKDeaTaEO
Kd6ckqIkh0f8CWVSed/jA3F1PurKICHW8QIgNvzZZdkwRs4kc1qZuUD17btQzb0D7LrsFtYjLosx
miDl36Y5QJa4iEFWg7SwuUNOp7Us+qqeM0c3K5p4PwSVVl5XyO02f30Vn8ZZnD85Ii0DWrKZi+61
hxMQRPND13Ya3iENxY/z07iyWXlss24sBmjeZa7YpiEJQZinbq0XpYDU7bQ3oq3qnzOK2i3jCG4y
TgU8xjbVbC7zHOFa6RzO/4jVtTThQZF9cDsvC7FVW4qQ4i9riZY7paV4OviNJ69JSBAGbcDMn4+3
cuCBPZMC9Bsx3yQ7rVCgO3d65hYx7iNKwym3qem8Xk+Tk2UXts3q4MDxImmowmBbZnIaRjCe6fk5
B1HY4neVT8/00dWbqg7EBww3/Quf4+rgeGHNGDS+kKUqkLB97G0nBpfHXXU/tIZSb4q2D7KdEg6O
fuEzXPv4EZ+kPEjrh77yPPpXSblVaHaV1GHu8nVgxhth+jJ5tvokZNs+cqlPe0+v7d9/v37I/oGA
QcyD4s0ie/QtNYsxhucLMYR8cAqBdTZi/d8yO70kGbK2evApIM/TY1I5aE7HJ3K0sPsRU6GmQVL9
PtWjULnNMRAbH8iRB++b2ip0Fy/smdVZhbYKpotiJP89jYrbAOVqmDtuVKjqJ9BjUj806hD/EKUm
P5Ve/JCrAarU56d15coUCABzjv+prSzLvXZjAJPU69RVvTr87GCAumlarZA72YcCE9TMdIJNMEot
vw7wzA4u5Hmrg4YJhk7ArOy0ZFfQ68k9oaDalSRIr3seTkidU3pyozSV2LfBhL520iGofX7Uayts
Qpr5w4vk7Fkc6ygXNAGGvhwGfZWCYpLTljuyuI7KWdMdjMw7hjmTGYBwcdzxjj1dW9hseoYdImp9
Qku+4pRR7ioIyo+T2nQ3ZgOKdBtrfnEB4ry2tuzhWf6BPgVdmdOoUlE9HXQqWmGah5T2iDAQaZB/
FCo+jkPfKvtWN5qfcRPEL+fnd21ZSaMl1TqLf6iLvYwdDdaUNSplZdfYD6ikYyWH70G6KYpi3GlV
Wuwcs7gkjrZyr3G6zHgAotK0FafjrToVBY/QZ7wke9embvXPPcbAu2yETbkL6wLvlxhjZozEHM98
DqrO/nF+3PO+OSl2zfKywAKAZ7Kh6fid/oIp7oTqlfyCTJtkdBt2afCR/okcrs7HWTnviTO/U+ha
iDdgGy0KjKq00Roq8UTBfy0Z2/ammqo4xyQOK4Trd4SDvUg5edY3WILwqMFolOOtyEX3gp2Uw93S
7i3P8CZ4ZnmCot/fn0rs2/8OuDjsp36yeC8j391y0uIxZCs4qypOfSwqHoG4x+EwN4TZj7jspwsg
npWjgdBAaWijzhScxadqV7kW/x/O3qsnbq6N9/5EltzLqT2FYQgk3CQBTiwgidtyL8v2p98/5333
VsaDGPFIyVEUrfGqV/mXzEFYyYhwKPLtHj/7HUYh/Y/ak96vDFH7C5vmncPCiAuQGik9YPKrEZEp
HzsT79THpm7iO9WIHXBaI4arWEM1fwpl8PAOs7HU+XhR3zst/w67muN+wFJQM5Xs0Yual7IqnWNh
dhn2NeVQv1RhcwRKdIeVWX+NPWtZbz8e/d1pphwNrAIlMwKl05PSFpMe6h0rPA9V9Aje8Fjn0fTS
qeYEV92Rn4+vSRcA7pCi8We9g9HszpRUZuLR7rvXtimxozIi7VEZNOuS1vQ7ty7IPgr6qI2hzbVO
UrS+DwtPjRGBF+p1WFf5tdGEY++3StTvky7p8CKOw8UU+fMY6OX6+Wfo1ZJ6tZslCDCLR61JobA4
tedsPcW0fnaEgRdm9L1dyzsJGhwYBzfe6gkFg07vPzPTxzLvB3xYZr0brvVaDLgIKo63yRQdz7Sh
xmbq6uOt897lR6GLNh4cCLCjq61T9JHXCQWkN4jW6ThaUL9cyABvZt/2F+KEd4ciBiQL/Av6Wg0V
Igvea7GSPgI7bg5uPbeHoYRtKZATv/8fvoo2Kp8EBYoX7PRAKOVkZRN2oI/48KZ7Fz9Cf8x68zZx
eEj+h6Gwb15EEinirwkLzszG1RZzhGau8Wccssnc2bGJGVUsnHK8cM+8dx5Qffl/o602SjdlI/qP
aCPqeOJhElcB7fqihdIMEoFJQI3RUuijIezsK6stLoRA53hujgTwQJREUDZgv6ymdcZBXY0GRs97
AkL816VAxlPXJVoKULIccNWjfkMZzvovxzgcVxCQ/dcCg/FLvI339hLKZFx5cInJYVaxgV73Ez6Q
af6Yy1buhjhzjjTmm61tYUTtf36FwbCjEQNjmJOyugjwsIZhpSmCJwXPhyTvUy2okhYgdd3Rev54
sPfmGByOuYhRIvhJA+N06wqrrZSpKNNH+qbdBOhXy+R2Uud+O4gG71/D1noZtFjOTtca5m63Hn5u
1QbUV/3t45/yzqVEfsjdiwMGtglrgGDkpfHYCtTlklI4N0UiDS9wFOlb4VuYZ8ua5/ql/f3OS0bz
G8dCxGMWLNtqrumE2di4AvCqQZ2+WkDztJ2DPa/zJNOmRhQgcYvs868nXT4QMkhVLxH+KmTo9BLZ
1XlMHt2+SK/DeSyxtvbkeAWlU72NBlX5tBY3CJ8lNbUYbpHJWd2EyDmo+IaC61QmxfEh6LoHvD/F
V2iibmCnkbw04DuhNJgZFpIQAdmMdXPKkF2pOgMDplpqB32nj+U206SmXpjK97YM0tQkwCTdPGir
zdtqkT1GmstUDkr2TU9b7Mbz0pTRUdLijPZ15VJbDNGXGD87MieG1tSCX6NMBKrh9NgkCWgJXYPW
U0iPxHqgbh6j32RUAihvFqFFgnt4E1he4fz65DFZ9g3PGika6o44mpyOjPqQitaw1z9GGu3xwMGR
q6czbcfQpxN7NAKtmLvdNGiXroqzO5CBl6oRoBQgilRXTgdOC9dNyjGXKOJ3zZeyHK6jHiFi3Odz
+dmS2BJULpK8NDk0mo2rDYuxFO7WXuw8ZmY7/cSicrxP8LEKvGG6JAt0/lUMRUuYGweAA6fk9Kvq
RlrjoKXOY0/rU25LBTzA1oit8ZgXOM99vHZn183yWVTBiJrB3YCbOh2sSg0iqtQUTy6M8G3URvMf
U9rTz7hVy+/LPrsUz54dkOXjdIpqVPuhN6413OfKEG3TZcWTjK18azZtE2PW5eVH4VXzMypk4wGt
Te9/+EzyeGBp2ChBg1otXxh2djFCBn+qvcbeFIWqqD70E+EjBpBfYbzbaf/TiBZ+KawSSqerFk7F
SUxphounvJqlP8Lr/ZI7ffQlxldxV5WuvDDeWVzEvBI3u4vKxaKhu/rCybArqYxu/jRCCdpOfaJs
O9Uav9Nt6Xe4xca1n2djSuLghZ/0MOLBIIuHVQsemXv9LOXMizTGrXlK/6u0BufNOeguuRet+UCE
OMRclCh4FiETEvSc7lMkPJTebg3tRRvraVc2VfdEqe9Zn2YVUrIRP1Vjq+wyN+u+U3dob9K+/QYc
qnv4+Lj8lQP6pyTD7wDu91eQcAE4ct+e/o6i7ECKqHP9bOnCVirfUMQ4HLF17hFb7z1EpvwSTkGy
RXdChSmRpZHR+k7YpvJuFuZsXkW9W/ZvXdfp8ybvPPeHg1nfq5MB7ILhghM5+vtJCZABbKs33DbS
bn+D1bV+4pmstr5m5sOtUdl98nbh05Z75fTTcFMDGQOBbrnq1vdOZ3eySkIteR4lcOdbkA7dM166
OFMT9oKtnxw12mbIRFtXiVGbxra2R1UY2yIpxHyc1ErTvjqJEgt/jh0Zb6YijSbYnclc7ZWpzMJb
DUh1eUgjih54ZKKvc6hyPde+ZRn/6NiDYV1ATqxuN956gBMc+IVcvkhWLkWLf1oLM4C+0HHq6QWo
cXmv917S+56Gt0Kne2iQFMMFkhjhz3oSUS4FOAHUjwIpweP6Pk1koQjIeM+WSCprr7QTiZgPML62
rzVF6uaNAyBG+9L0kMY8lI2mrRWWWoFnt2PmuyaN3Gc1jhVtE3pTnvoAvwY3qBO7inepEjfFfY7X
ZubLco7urB7Wx43ldgZe9Z0ni33s1lrxszXDMDqaZmSU9V1dtpPafcGDNt+bBt2V+zlFT/IqK3uc
KHEkUCrshM1mHPb0YZprNS3yFn/hUUu+zlokvxR2o7u+o/Tpq93GOCyWZjM/mAWKN5tWGTiNwhH1
Lp2mcbjCAjQL92U66G0wiqjEOU7UabrrK2/sr0d3bqi9SWMK7dtyyMVbRkFs8B09bOqtY2Bb+DKZ
E1rybSacNBB5ZkX+iAynme5sIcPkPxgg4smbmLJjQYvcCWorF+mXqkaqu6dMYNKU9zurtpSjUYfO
s0NgFG+N2hN3dTP3HYIKeJ7vLYTTom3rTcI8jNjMVptOBzG5nYdGVlvsbUXnd2L07lFW1StflVbr
7cHoZaE/WRDTgzFqDVyLK2PqdrB5+uTQKFRo0DGYlfuWZyy8KtEZyH2AV2P84NWycreFZsfupu3B
td4UqloJ1Lbt3Bu26GeoSQAKd3SOg1lqDm0DNOWCug5TiEHT6P4wKJDaR2fSvfqBvMnsb63SKky6
/3N2rfeoBvxXxZzWm6ZoxlvVavreF1aceMjUzk10qAd99Hj6mtramkap5Xul95z0i5rpmX1bJZ0N
rhdV/fmqTdzU8zs3Br+ezwV0fHNUjklPKy4Y1FQWzxF6aH0w8sC/unbrTEFtl9VXLs5l1lIzQtkH
4fTpaKAkIW6dUs6/ormLkcnuSqfCyRixEqQehNqEju5XQyLdgNfKnvYRvjH57SxVRRO+kXGtVhsl
RzDgi0lIEj7gcqP1h7qOPO2LqTZKcQgxwR7LwOjrIn+I8lyJdiOKh/GLNth1cdeqjujKTduJUN/K
UK9QfnLyRE1/hErcx7ovtdYp9SCXSW79pwI6tI95Cbjq4NRlVNIuIm8IOHp996C6il5EO302jCoK
ZKI4gy9z2wyvpbRHjEqaJMoauNyDcNPOx0kEcccm1LN4o9tTSE0dT6XHaooj9XscNer9TFsw8psB
fOAh4VLWdqj9679D7MKOpoYuwAZuOCan+tCoxsMcK5N80YzKAIgyqH36XaI0fmsqRlzfWD2vks/d
hGay60aYudah9MYgsvSu2QyeDSxH6mWu3mOSnP7uAblat6pKRjRR07P9UUnzOcAa1trPKDxrvto4
9qs9F8bPGvELje0dY9NtTzM2x2FlSAEB1Glbv0RLKAr0OsIJtXbaskXfykVIwsyrEajRnGgo5s79
m4sLdx60mZJ/bYEsun5sl+54VdBmmfyhjUJ8gJ2izK9r3KjanRp38WE2hKFtmg7bdN+buqlD/05J
e3VLOFXmG8Rp3btBmZXab0270DZmaJXx3jBT3cRX2cLyeNfAFs0OA5ylFhQC/o3WEzIk+Vs4mJxr
0Ys23qBHO5h3MPG6/lo0SNHeIEafDvkuVWfTvk6aMP5piXRqN2I2rBidfh2DcqeOrAdI56ncKPPk
4EiL2uNQRn7tkkEHOpLZd5GZhd2j8MAsBTSI9BRzQHX5urIalA1dfb3a8f7r87bquaK+lYM+XKmy
0EnXGlgkQT7G+XxspQj7O8jXyCMI2LmPDW2jPzxsZvQ9KqZpN2poSL11jh3pgdXOgLwQ+Rft3qrm
4qvqZZ4VlHaTWltjNPtqN9FsGoLKrs1xp9DWBLudYYLpTxmYxytBfyTeFKHp/MQKNpmOsluYxq6w
zP7Qd97igAoL2Zdz1xU3TQbaa1vZyWgfCk2ynyFr67ZPB7Fs7s2kSKo9KKbB3oZqARq9rRxFuxkG
tPG0TYswlPY65YhB3apQTJH7s8ZU6DfRUkIFBxAxnx5vRh+E5DHVzz6VVZnsIaljCL0RVTznwcdx
0KqRQctvsUICyEK1izrUWueetnnYe1M2v6SR1Q5XZdSJhxqB6f4uNELOuMszgoU2nzjuyq4zKj8v
eveTojjLr6C2R8RCnQRhljXPD5sDDSdsW3sJDYFxMpf+o9Z5WQG55JIE5VmQxFBk7dS+4WmSS5un
QRK0hTSOukp/4VYsHtupi45OnDTPXTVPw77SnOySt8kqV+HjbKqjgIGRXySDXxcMMgSpMkLa+NUT
Zmz5ilPJW23ItZtOQYwsqjATcMoK84Sx06oLy7vKrpeOLnVFyhR/s0FrDa0rLElPqFHS166rxjrI
Jjt5yilGbexRiEvZwjJ1JyG1C0T4bzcOiBBM61Uxr20i16Izlb5Ecafcp7Chui+8HWW50WAyuBsr
ooS7L6zB8u7yHOr3tla7etg20UxQlhkpnALYZPUhBI7/YIIDHijwdt7wJ5Sxi8YzNP0++SGVWFV3
MExy9ZB4TfurLmxbcG+6eXmcgTcOV8R6hXEB5Xq2cSDqIyhCUsZhJM1dVZyGdLRbBKSsl9nQSfx4
zbXoa6bHzVEqQ8Omrfuy2X58Os+WjzEX6vrCmVzk3Vb5V9MX7qRT6n1ZXq3ehxkhk+teoWjil17U
X9K+tdZJEZNDUWSp+MN/ZeusvjGSiIzOcaK+jCkmaLuq0or+66i02KJbpDByazXaDJ+H1bM2hS7c
Z3AZgx7QloEnNSkiGYWfwuUU/8U1Unf2Hg7p3NzqVdFrVzhr2979jJV4hTn6Yqxc+JVhxNXvZKpC
i/B8gJcwIrSN6eT3ipcs2oaIcOS3nivyPNABLWZbvde1JxQdpebbZl2Dmqzon5HeVGl7XebxHD+Y
TWU1X6NCL3uM242xLzfgu9UoULAOV9wAccwwPeQmcFK/TEIdr2PomsrW0TMrHYLOHjRnhwYwdufB
aLYOSjlcFpTGt/lgDYuTedkVtM/CtBrae3PmCfvphVFevDpxY7WfrFpxVy0UQRI7FUIMVavVlYX2
cJrIRk5PdAqibTIXmBXFiXvrzMYr7o7KhQ7X+kmw4b2RGsPiooSq08w6vSG7Jh41GXfqk1KSK+zs
KYt2k5LpX1VhiWivuvOw0V1hpH4WG3Xkt3aZmRc2/vqw8RvQ4+WKpvhBo22tISojVYmEV+hPkR0Z
geNm2UMhy9indm8SckBi8z8+aWcll78jcrDBTaAcQE3g9KuzSuutOm31J8ckqkg6aPsibpKdLMPQ
V6Q971Hm0IIi6X4oiZIetd6MArcWl7T03/lyZp5Dj1gFJaa/Kfc/SXxuxTkHXBhPYZckBxXO1dYc
mukbkCv12He9vLrw4WdnHhQ91R0eqEXLlNfi9MObyemlJW3zaUq99pfTCfvWI++xjxBpHNVP+tT1
Nl2XzWKP85dCitsozbbXh2rehBJk2g6URXihlLGqm9Im4Ueh4AqDgUqtuaYURLjv9JDczCcAQHGg
o6y0dcu6V/15KORzXqJCsJsbI1R/XpiNdUVjGZjeJUQbXs1z0dA2m0C2cTM+xbEb/gBd0uQbJCyr
qzruDG8bl/E0b7IwjZ8yr2x+0jdNt1BuVe2Tr83f38H4wJSoSVMNPF0V00vK1JKj9dS3g/s1bXQn
CL3Y7ggCa4eg0y2zfv/xt78z55j9UPOnlrOQaVeXP31IVZnRhn2qkuRPKs3yqJolxlM5hKsNhbru
ByZE+ucQQ8tCIw0Cl9hEt3eRzzj9zkGjJKHmvf00jFK9MtUYSw45z+M9pW3Td60sukTDeed6Q7Jq
mVRkHgC0rGbWI8YWQ1VYT0XTzs22mJr5iNWLM/uIcYe3ILO6LDBSa5ABTKAyUBtjutBYX0eEy0fz
qZSuaQmw3VbV8t6oO1W0fLSKDsC+A/ZxTYxeBiNJ1kbNIB3miVFsptG6ZHb014rg3xhtGRrEKNgs
kKvYHi3Xzz/XS29QYMO50H1KxjCTX9KCHXEfC9MCB5JZer9FLSxrbiF5o75k966xHcjgZZCiTn5b
InAXH/JUKleDHfbzH3zn9T7xVfoNya5tHW18G03Z9SkmObF2P0OscIMKGtcNpKC2+vQjQe2RJhUq
+vSNgKaffkvdlIhTlYJprHjCU6vvUj8eTQFOwsuyWw0s0YVw+nzvMCKwNjpILt2HtXy+HZmh1lGd
fhokdKPZVLrHUemmXRfn+TUaz9pVa6jTvuJp2wse0guXwrI1TxeP1eNidAjSlvOyeqMwI+xMcmP7
yRvifq+7ZbeJYm9EOX2cdx9fBu+8h1y+HEkUZ4FI0uo4ndy4MucpHCv7yZaIW/s92k2HztP62C9r
2+w2g9sLqli99gUv+cK76jhuW52OFoC7pCqjT19O/ByeKcDrqrv00U9/TtaF5iAmzX6qJ334Ftth
vY2rSeycuNL8GU7p3hHmJ8VJuZwYlAmHgIWgOspzp4OOrgLvsursJ0JEZ2+XqnxNHQc4SAtz53Mt
1/9/LNQ7KN1jirROnigRG22TZvaTVurpD4l2ol+g9X9oy7K4sLbn18/yXUhqLC8+yPHVnVt7ALIU
Vv5J2APOVrzACMzpTTBl5SGxIiWIZnQbdStKLuzf9wdGgQvIPIy29TfGBjUhc7DsJ0W23mZMhuIK
RwoMoAoPyeq+3A6yeQktLb9w3641RJhc5HQYlAScmBKB09OFtIY+scy4Fs/miEbJA8hiT/MNN9Jo
+vaq8EuLPs9uyg1p7urcrJ0NeyvT8MWpZH40Y61jw8uKKnI7GOnWwGflkk/mOweObiIR/oKehcq8
7vklZVdmZT4az3HVPYehyHbWkMaBIYS+ySLcB0FhmoHZzpVfR6MI2jHy9imlu83HJ//8ksGlCvwl
9hxIHdjrALRL1LaP48F9QqYrBnI0jF/belBeJmkpl6pP5yEH2Ed0IsisTfr6azAd0PIqt8nAnjI6
EMdQM5pDGFspcHtV+TFrXYaaZnPpVC+n9vQWpU8E0p3aD115goDTzZDOkSNme0ieG92geUH7/anH
FaIlqTL7TdX046+PZ/S9AdGeW0wJlrLT2tqJsoSMI1NNn4fWmn4C3W23XqOre6gM02Pfqa8fD/c3
OF5/IPEFpJTFyI1m9ekHwrp1qt5xouc6cSv7vzLP9CqgntaqRxGria9UlEaR1vrVjnF4bAxcFf3J
6bR9Rcy7Hew2A0Mpk17sLIkJ/WMFyfXClLyz8EiYedzjxCDQLlcR0OSNk5GErfsUNma1KS0Cr3Ts
BNWwTL6Zee/6TZzywHw8M+9sbeRZYZaRW0D2WhOjlVbUM87ajIq6C0ClTL+ZvdF6VJW0TS8klOd3
HXvrr6Qk0SbByfJb/gm0FGGlIkYx7Vl1kjSo23LY500r/ILw/WjHan8/aX0VRBl0ks9+JaNBoQBy
hpHiGeGgwgqglX0snhETcwwffFIRyBb/DT/LzUtCu+9sNkYDRwcoE3Iy6ser78Rlq59kmz3jmKnq
QdHVI6aFJrK7eF/g6bg1u9KaNpFA52srMuk6L5C0x7uKHmzoW3qo/lERQXSOUzXU0xYNSjd9yLqW
ffrJaSGXAlXtYH1EofmsfpfgiIk3SBe/JhOPTlDiNLohSp7CLTLUl5ATZ6u/RCpIepLCksEC4zid
lTnLG8ydvPg118PsZrAzsXfznA450+MPpWJ8R+HxxmiH5sITe3bXLGUiCgjEpwhTwcU4HTguRipl
FPZeUt6HF0p083EYqvFbJerxBVLIJZON98cDvkUcTnXqrFhUOEZpjpn+ErZ5caULTLqGsRDbAqm8
2o/QYL5QnXpvQDIYlOJpzvBUrj7QCYVMknA0X4BguC/zMNpfC0F3TMXycGMM5kUX57P6CNcTZk2c
4b9Zm7NeSk2Nm97SlTc3b3p7U8q6I+PRY1rgoZcUR6OJxfAqtMmxlEMM1bm8Bwvddf8VxlRHOwxV
S67WItPT8ELuTDzOap7c9Av7F5YEj6ijncc1rRqlTTfmwxuogFixN7rXxkRSoHgTJ5Bj4VrhjUvt
Zh8prpjvzIZuEG3BluROSa3Yu60iPd8gP1M4m1GzcnnbVT2iMIVjqu1VUziyOIxKhMSQgGKN9CJw
KOtqbhMzuWpw7Rx2Uh1y5bELe4CPFCoNsXX7Ln4ziBVin9iZ6FwOWlLcZwLR9ziA+1lM6daujKau
/YLO8Xf6t8r06MWd82RYJMZfNDMxn4jNU/E2m0PUb1OvEHEAYEG8xl3nJH5VOJjtVZiF7r2oRlNf
DuMUf631hlJFVxn818BSSUbQ3aMLKg9lZFvJvZOm/T0qleF4pRRh/h+QERQNlAXBtJlShzagko3V
cdI7/WH22k57nvIZo60yy/L0bqAFcLRRg0z8mY6iWOyr7Px7a46qenDHFpSbP7cgpjetbaQ3HmRX
99qMXKP3nUhpsCcRTYZ5clJ53YFOSVz/bnMqR0Fbaw0dmVkv71OYyCZN+iQTN7j2GCrL54XfLafH
RaXVysn2LTszEQ6SsbJJSkgBe2SalZswz0cvSKRTNg92PcWq3PZmXWXF1g7R441x3IlidzcCZn+c
lVQ137J4SOUuyany7rxaMf6YSTiXORQm16NgbkvAUPLCA3x2LS7lrAXqTXwLY3Vd1tO8SE3ySp3e
uCK6fSxkv0vMLtotWbXfgLxDeBc1cTWR2YUU4GxkB3oY8Fn6qJRceAZO78XSRhQgnwbzly3VvEFa
AkbRBuyc9o3+Uvm9AZ2D2QTVz9LbdzjG0zj4+Pk5Kx0QeCDHgsYUiMGFInf6A6Z8TKw8L6I/Hep8
0TfD7dxHRWozgVje3ME2T9PjXIfNNo37/Duv03Qhrj8LuUDYUjugFUnmRbd5FZDQbtMKEpfslfBe
2yf4r0WbqpgKw0e55FbBRs6lme5Vl+CS6wubaiKqMATchNxL0L3KvYRbd2PVqPbrhH77rp6n+lDp
brUX6I6ijVjjd/HxTJurS5E2NnoTCDTQ/QR5u3Zw7EWE0rAzeq9otTkzGKJB+MryRl+Av62jyQXv
DsaWVwglD5uS4umKqopSzbyy3iuVosQ3x3Z4sMoo/w3oxvqkJBrCT0gTLPEk0Yu+OC6djqVPZjgl
ugxfVbyXrtJ27q7bpFZRxEWYpR4uiij/DcD/fVn+DggsCdofh4Uw5nRA5LCFSLzSo2ltxd+cwRvu
Qhf68aDK7jBhsxb5YUXNIG8q82DU1YveVcrVxwt5lhL//RGwuYij2LlgA05/RDNoFY1t4b3mda83
m9CeXT8hwvsed8N0LSfX3MZ2mr3JMQp/6/Es74RVqLlv5aq7+/i3rO+P/++nUKqmP0TNeE2PFkWv
jnM3eK+V5/b2wRuGovGHHitS35Po12wMrZ5pP5bpN62fom8fj36+pVl+FFT+7+iriUCCy7R6hD5f
a1kkG7t1pygwYkTkLtzP52eVcVzCKsjn1CDWNKvJ0EfpdS0TLvTsP9ODjWPPnbXnaZRHO/HmC22e
98YDuwLzGQMgwLirO6kcXHvyvMl9HaVloOM64nQ+TTLAD8d87uomufB97x1ZaBtExhxagPHLPP+T
lA0LhnfMI+9VRI31VR+b6KmI3fEwm6m4RCN779vopFNqWGhGRI+nY2UNEWGD3/ErHvXOuMc9WhxL
I3FnXxGKh1mvsIzvn94mYAU0shvKNsgYrabT1ArpKmkZviqh1kdBS/cq2qkZT/mFK/ad07BYFrBo
dCpp1K6SviqnkIE7QfjaqlUZlEXogYqolK2NTe+V3kwiqMuweUjTpt1//InvrOCSZUDch2RAXXq1
gnqH9KZZN96rhoO7t8eyOsWjyjTnrToCv7sQNazfTE49QpQk8MgnovW15rPbid4pQouUV2EqZrsU
ZCfht7odv4WVIogiutyPDC98/Pgj39k6XPJIP1AZY5ee1Z2xUaHCbDG9YRMhMVEOV6SK40HBxGBr
Zf0nzVyW14VG/0KJIYVjzCV2+edY0AxshKZOyuuCj7hW4ONshhL+1FZxk/TGZBYutdvfW8ZFAYs4
aCHH6KtlpO2UeiHiJa8RapvRBj5tGCi6nRZBEaeXbGPeuT0Zi0yJo/+3/3X6ecKScVvFQ/hamFWv
00g2gZdp46xeuF3e2y3EHeT7dO/ZLqsT7w1NbWSzE746edQfZl1O20xkyTV96/DGqWdxaKY5vPBI
vjfoYjtOURsGHpiN048by7D0sraP3hQyhcAUjdziHo2ZR6zVV33Vm18qPUkvnMLzQVFKo5ip00BF
R2PNNJDhoCahakdvfRJDjM2Rc6dDBB1t545RfVPojVf58L/NzccH43wlGXeJgKhrQQBau/JQsW7G
KHY4E1lnNH7NQhCSUDL68/E459uTCxR1JqYTvA192tNJxQPNztuyj99G6Xg3xpRPfiod+97UFW/7
+aEW/gR4D3IDfvDpUHmUZCk2gwlDyfxmUvT0AR9ksM2IWHz6WvlrtwjvhTd3gdWcDhXVbdxC6OCr
PKP4kiutchgnjaMwxDdu3Ja7j7/snU2CKgePA3foImOzulXMsHLyPoG506qttUmcsXv0FEMcci9N
wMwZOtqz5SVJ9nWaxSTSQUEhnNYFZb71N4JvaQqzKJM3VZVyb1B02Rh4kfrJlBm3VJg7GIaj/gOQ
x7j1MtW+8DC+t3EILZZS2MLbWqvwh0k9ObWhJG9U54YDz2QamE4h7p15SA4fT+/5I8G9TSUbUXTO
Arv1dDWt0h2s2a7zt3YURr1V86TMvrqI5evfqVB136IKuvUlyan3BqUWxkEjmSS0Wa1pXmUZEPay
fNMk9F4Vt+Bv1IWMm2ks4ivkNcYLt9s741EnIHHGrpNUbh1oFJ49N8CfyjejcSwfKHOCqqhsu42c
pPknpUx84cU/X8DlFaQhhboeRc11PRNgUFpE/Sje1Emfd24ZOd+HxMAUSBvmT7rGsHzQ6xArphsB
Spdq8ekKEkaUsZRV9qaEdAoepqwh/Q+9MFcOJXSBh4/3y9mXLXkcvPdF0or273oq0ZeMKmkk3dsi
8PTcoXrkawSoPL6KMfwPY5GZgZBYSh0Uw06/DPRYZatz0r8ZammBEkDQasubCMGjVZJLLYize4Yk
nNrskhvxZeSJp4MNJmzlOtTHN29s2xsjTOwA6UnrbhzSw+Cl20Qvsgtn7+wdAi0HGBh8ms4x8NaI
zLJyw0JEqf6mZirhS+cUtbrVqRVeyPvO12yh82HpTaeeKp2xHI9/AjMvG9qBPE1/6+hRwKvFXeQ6
HsOhC4TqXYoCl3k6SflZrwVrB/MU5WV6wKeDaa0F56X3xC9h9Qbgx8L6DiM0DeZROABAkyKAyOZt
o0wvfn28Nc+qDQiEIq6w6FujPKuCUDod2hhtI++boflDydR+SZA4O5JZTfd1CttINJH8VSEb+JCa
2niNt6T7Q88neWGu1zZhC97ZMVAppZBOXMPf0x+RFMoYlrPV/TYMsN3b2U7DxreSPqqpi009wiaJ
iuoRMv/md8XMY0Bxk6Fd5dJqMmrGuf7SZaDfD0LVSnV3YYbWO26haPCcIVFLlox0xerHGQnSIZ2w
9N/IFBn3gxkaLwpIq0cq3g3uZRp0tpHq0bYmEz3WaTE4gWcp2sJpLJdgwhx+NHM2/oSF0V/SYlg7
nzJzqAXx7C4WssBJ1q7RWuOKbtBm/bfadN6XhM7To2Ypovb11jXuJBxB6Xsdgkq+pFyf+3Qn4ngz
NJW86swY8mxs1rF1YT3XT8fyo0iEiQTIahae9ulyOgNx4pDZ2u95EuNvq9bKP5agqmqyavfIlF1y
O3tn/3BAqVEj0ow4BcoJpwOOEIvyWBud32nZqPhQyKJDD9HJO7+O2+iubKtCvXHiSfVNkfbupuSp
vg8Lc/DhB+a/iol4ZhfrXZ5uPt485zNB6XdJ1kmAwHSv8xJXlChK9Fr4K+utFyWzQ9r9xSBvQgfV
xjxtfn883Po+ptJLbx1WPluNhGRdqwy9voUKoUe/Ix4Bf1Zxh2mVWjk2VdsdpFEM16Z04+3Hg64v
r7+D4tpFhR/cLpXf08mHLhfDMWPQcgay2hmxuafl5UEILLWvPYqn+xF1mUMbwej9eOR3Zpc7mro2
he4FrLxadjnHtWX1SvQbhSL5VHVuuYnTxDia/ZhtRje++ni4s9mFQYTaKLc0rx3qI6sPJVJSkyRN
098cnDb3DSS13kajn1rEOXLpU9dCm9cyh0t55vopQgSEWV0qBYAKzgvCGn41PX4R2e9GcHSg3JSb
yGtCC2df3r3P7lgGo7UJp5xQbFGtPl3NqnH0wS367DfQimTyazitylYYVD/A3ytbJDua6pORO99H
HR/qmQEuiFji/5B2ZsttY2mef5WKvEc19mWiqy4AkBSpXbYlOW8Qtiwf7Pv+bHPXL9Y/KGtmTNAh
jroiozLSJYuHODjLt/yX5QD+5aqFJBnTKO+zV0OI/KIObPsSNnCwnyMgrO+/wt9MJUMBwOWiQb5m
zbmbIXWXiVxmr2GqRpvMUaTtGKpqDi2RAsGZ5zpZnstz4TWyZJjYYqwVSKhCxoqE4dgr6MXQi5JR
u+hoRu2mqZfuMtzm/ifjIVFjE2QCzF175cgtqKZYiYrXKDYEWhBlUbV7WR2NS1HnheSWpa6dgU6e
7P3lEdkNy3EDPnT96pKQnryUWNmrGcfjfRBX5aYuYtOtuwTAjdyo7VWlG4spcjmcC5p+8y65XlBA
Yu0sid/y81+WzWSQMAionq9hNxbQmWj3XzTVEEd0ujPz7v2F85t3yWCkJZzjxPJrqkaea1GWak3x
OueJtinwqt8AKRx3PXqM3gD17sxZ89vxuDlpnS5YsvXEZqrahWU2Fq9dHZsXFCQSfALr7I6LK79o
uObPtANOJxNdJYW6LvjoxXZoNZnVmFliyJTkdbYG+aESXeVTYJ7uKOSfw46fhpwEUXCbSJzfFM/k
1TmqlOA7CZbSV2FXJfY7s5qiuWCbT06jxvf4w8MZi+UK5FSv3ZpwDrdNP1dnWoinE8yXoEHA7YEC
CZWt49VDVXKS46lgc1pzvDOSIkZuItd+WGOZXDRO8VG0DiPhzgUclqIBpaZ1PRtF475spTl/bSb9
W9NV7YXQuLjK2fIjUqXt+8v19HUCDaMTS1lyMSpfC1ZBEeoSLZC6Vy3Rg5tInpGsiZ1or2v968dH
AklI2EFzn/b2KtaLHAwyW6nuX4NBLa9m1Qk3Qy+iLdby9e79oVb3L7AuxCxBxwJhUBAAWxvxTHOD
VIeUqT9FXujwhRt1Q1VNPJaiMfeZbQg/COXmHGnlt6MukDLOOY0Ae1lIvxwzA0DNoQ1b5SeEB13f
tHalPrZ62+1A6GgvWqmmTx0iK8rHDvPlYSmG0OIhmef6X+efdGZBRCut+nNSJ9zczTzQHgRq3Pdh
1gSKGyd1f+bmX67ZX5LQv0ZEno/W83IGrMuh5ohzjCpy7Wc40kUSXTE/qrElnanyrPbdX6MsT0WM
AaV3Dc/LWgqTea5oP1twPHsEV4BJDhLUzyLJ8ZecVBxDP4ZbY8i36jxXFCkm8fbqbLPHbnSkTNd+
VgUO25vl39mumiIoHFEHSGom4Hh/pa62318jcnrDXaBKSG57vGbKKkcfUE31n0AQo03jxOY+CtEp
lXpd2rw/1Ol8kmzRB6BNxj+05Y6H6gYnWjy5QuHKYqonEGJz5BtNESAfLmdQJ7Tu+4dHRFONhFjT
gW7wv+MRFWEXgwFyRrh63DiHznbuY7Jex49rHaJvg3XbmZV5ugURG2Meuea58OEwHI84BViPJjrS
HW6noKh23UFEQQhEmn426WhvcDoT3zTQcPm39590uYiOdwTjLXqD5LBQs9dAYicxQtNJayRVQX3K
12Lswj36YLarVaV4Elmi3KF1g9eJ1eiX5iRb5/ymT9cRipVwnbgpEZpgCo4fvFWd3mzlIhZuYuiA
TzBzvGWWoXDrxTmGyMn2XxRQgbksY1H2Wtt8lnkxSFJj9YJ+C/opILZR8enLTJQffZsMBMmG9QON
iv24vO1fDlRrqMap7uWRFRtkc7JxUNxX/bRFvus+50g0XRB1rTh0KgocZ06fNxDu0StlcOK4pXJI
n4Jz7njwoDLDoZw1llIAfWnazlQR1cswLcVdlGlIkKW21cpgwwEb+pNUyc5BCRAlg4U0F14VCzN3
q7yYWldNhowscFSIVWIXYYRIvysyFNU8pBZa3QUpa2KLi8pH9M2Iu0K6N+syzA9GLPUyRHts8lzN
lCfiYmVELKl0A7ih0ejpmrC/o1SUP4dZiA6jOVu11m2Cuba1wqcINMMXqlHreH5/tZ/sMi6bxRWJ
aJqyMQLLx1NDRbnS0lFThGs6WbPPmyC71vQq88KwzP8kERyfG9uuzzEDVikEXSNUMjjD2OGk16QR
x8P2BkIzepOpwg2hEDX7oSqm2ht6NPgu07K30gNcqeESLbcy21Q0Qc7lEScnKBSYRWt46czBTV0j
b0xoXtB7Bi1EiUp1Jhfga0sdGyy/7BVO3n03dWGcObVPHpoxEbVEs4PIaSn7Hj80SHGEdHr0lFzd
KH4UmLjd5iiT07gdnIM6jvrOAN2/NcfZPLMDfvO0RN3YVHP1LnSM1VlKepQYToKKojvV0YXViiq5
EKo6i4c20hr9qiAKzs7E2icrix45xahF+hOiFaST46dVhN7FHYXCGASurrstGoStp9SGkrnZIEpP
KiXnugbAEpw5at7qa0fbnYwGDOTC7ANJAuX3eGTEkgon0zQoJq3ct/lhJJ1saq/sNCV9auH6gzDW
O6W9sPECjFrPsoHvXI1mlHfXVj5whW/JqNG4qFF8vO26WQpdpVaBoWdS1pW+7bT6LiRYhcdXNihH
E2Qj+OZC5RXWjzBJzc7XCY/lvaWRrCK2RM8uuHRadrPqSrmlRDhlSc280bNMjm7MhCKLjzJ1Xfop
IMcPinkT3XHm4f9O1oPCJYX84/lIiJ9l8h71aXA631C/OGnoZtOnjx0k60FWk550Q6vNSqg+aZ+Q
y5DccXKjW+fMmlqv4/UgqySyDfH9NiShPpG6uZriCelQR3v7nPLveumuhtFWp5NpQckupbdnERfW
g/xp2p97knWUsR5ilUEVwjBIIngnCA2EV0rrSpNvvojP7Rf14f0Xsz511iOtTp0KCrkl14yk3CYH
VLiMjXEdHjBieX+Yc3O2ukhUsP4FvDv1KbjO/diXP+FRf/fvDbE6xaJBbwMpiNQnDmpP9wM33Ejb
94d48y/59exYz9Yq+IowH9LKiseovlU31W4bwTpwuy89OP0fkeRGz85e+NIeqTjjXEV0rRWw3qfr
7C+LpCppB54vFrtav2gCb8ru5KZ1a8k4KKqLHsyNYW+Etlc0yZWMCkDOXpIv52bLd/YHNDvMz4iz
NRCM35+WdUi6npXVCSID3o/TkTUUWt+z4b7Jv3b1mfPjtxuC62KpP9M7WZM21ZDIDw0O1k/ifs4O
yp/On8IX2+Li/Sf57TL9ZZjVbiimOHLChGGKn8lF8TI9S/tp9+8NsdoJklm2Wka78qnbiM2yTCf3
o9H02/v45SlWO6HVoJPP6TLEobwSB3Vf7ZNzO2E5gU52wi9jrHZCHeqlVeuModzmjttfgcnCb63+
XtZup3nJD/n7vzdtq3ihEY4stRmrv/g5X0qP2iHfnXv5a176Xzvsl2darWMrUcJSQk76KfizvFJ3
xZ/m3cC9fejrbfsYftFnt30Oz9iynFtxq4uxTYqxDiPGnCZPejIrXyo957P55d+bvdXNmJciReGR
2Rs248Vfi07bvz/Eby9fiqbEy4h3sU2Pwwi8dWZAeon6ZNWHQvpk65+MYXa14eu/N8xqbcuFCNJ4
Zpgy3DjGLk4OZelF+plN+taO/nV5k+JDNyL1MXEVAAu0uoBbC955ncrzV6exw9xVorG7D4A39tDE
IaZvi7xAmRAlrOhCwqYj9xO0Gn9GSa0TdmCCcKbqsJ5cABngrhYQK1AXWserc2kaxlqL20D5aicp
xm/ymN/WRMiEa5XmkoaOZyKpZRaPH38Rw6HDjRgQRdU1OwmlNb5O4oR/CiNzdDeIoxQ/58A6Fxau
bw6if5Ie8gBwqwBn1kL13RggyK2rwde+Ue0q9MC6dfKBxHi2FY9mVfNBry4ANcDkiHFByi9c97dL
9pdCQwpcNRJ1Wv6pVZnhse9y2bMlfKwsY8b8N27Lc6KB6w1O3syVtdSJEb3Q8JU53hctdSqwV1r0
rVGl6HIOk+jWxM3wGkFj+3Yu5uIqBbB/pth48v4WZzDFZlIRpqG1stqMmZbKo4TwMgqeKigUqg47
LAFU7/29ePL20MNfOu0AuanBgfY6fjSptJFaz5T8Wy1VTukhwV18chYz5R0Qk+zMjXP6SDBhFndN
8IekqWtRUrukHojlTfatNPPuqsaw8T6vjHMTtw6HmSxKtEsrCikM0qHVxMnBDCaOjsMXOuxIx0qm
cd1bkXJhTYvITmROIEgFDP6U0sPn92dz3QMDFEIT0SYnhX/Dxlv7XhtymlRSKOwvVciVAM11tOtv
1igDGs+LsEPV1q6jCJz1DIP3M2qUueq4phCJ9Jqk/LUzE/4Grjw6BGiEIeREvZMeC/iR1crlKgwQ
ZdfFYyuhe4wMSNJY+c7o2l7cZ8h2WJd1m+uKT/e5bjyBCLLjyjor71ON0kL5inNvNwVeg3Je0rom
ZGyzcp20MZtDpjZG6ZPqtn3mTYLC1sWkN7F+ztDoZPOR2yK5sKChWDvM6fEKrVIHM4Mh0b9MvSnd
gBBGULinM/ukj4EybqlZKz/kQZKrDzqN8C7p6lGbYg/SJQL5dDxwzQoObTOzv5QKM0fVM3DRwrAO
iMxr+wCg8LVeWNWZK3h5IccvjE0ProhHJpUHkH88aKAOfTqXTfAlbEI6X3WsNykmmo0GSbxrbWuX
Dpoy7aOsl3OoAWoe+OoAifnMsXC6h+jHQe4FDcKWBCh5/DX6JQ/T4Vh/MWfRzDdIqojax3zc1PYh
sLPKn2sKepthMEprI2S9lO7f30kn59IiK7K0WCinwcJY15bkuNSNSFaLxzmZooGuQDyOW6MKptDN
O1OcO5lOhmOuAdyxwoAAgXhd7RNb1BZGG1bymM5pStGnyaHASzG8cjdh3s8cEyezuzBauDJBK3M5
gw89nt0hgUVmhJ30Baep6T7ttM4rUy3flYkYXHumuDSl8ehTsbPd96f19IB6qxBim7P8A5Zvtagp
UxkIxKT1oxbW0k2dOc6V3sfOTTF1hsdD65dakqn3SqCHN7oS/lSVNjsTmJ1saK60hTC4MAb5jzVl
0DGyRJdERTjObUOJvUz7TdAt6qcsp/ygV+JrhHLZ5v0nX8856t406kFBEQlh3L1G7Rj6sMQUnfFY
l0V+19AHvR+yQe/vEQ+ffw6q1Zp+ZsxVfBOEc3Cu43MyOsAy8FfL+Mw7VfjjN442epX09jA+moVl
XwUphcjvTak6qRdpcU3fADxPtuOCGnbFhCzuR1/7WwGcC5E2AP8+wbkEvaD4aUbT40B6pHhhrNqH
PLG75KD1GNC4Bej1m7xRy09x1ZiHvJ+i71oRjMaZ420dBC/fA3A+9IoFy0ix+ngeJEMZnKmr5Meq
aYPJJUwo692gtmmNFJ4QYIu6rDyDgTkdE+gxQgEM+1fL7XjMbszweUCs/9HBHMVv9d65nSsH8ZFE
8sH5nJN8Xi9vkGG4/KBsQtohIzu3OkoSo53Vpinrx3hGMiTs2+EaeY95KzmOUN2qVAn+afb/eH95
r0MrDR4CVxQCq6wubvzVvhaJoZVg5o1HrcNSehG6jJ8MfdKyMyvpd+OwedANZDA6SquFnHWDHdUo
/3BQ9lJ0mAMptbxMrWv9zEDrE5kHApPJYUykthBjlp//EuU37eQg1NYpjyIZGzdRAm4bpLvdUA7O
2Reebk6GIq6HEgDYFcDp8VBOB3kSgyXlEYnz4kqba+uyG/SA5ixLFD5C7LdhMX9Pe0SO3n9rp0sT
zt3iQQcEhne2xhErjWOhWqrKjxinWds8rS35UBFy2G6VmOZnrcNC6cMjQv6nGcwSJSxcgyaGJJeT
ppfFoxUmzTYwrXbrKLmzsRE4cS0olWdAGie7Acgp3C1UGMG9YPG1mluR07+f8m5+jAs13dUThaUc
gK8ns0f2IpPNTVl0z+8/48kaBTW8IBj05T5f1DaP36fSJ1DQ63x+TApHuk1STd9qzVScuVB+O4oN
HgsqOhS5NaU4EPgadNgFPjrK2PpTleqYDoXjmQOTr863/TUiRHJqQdXhxIs/IryVVTpj9PncIZYR
fQmkWkLSr54wKzVxZkq+j2YVNbIbJvAjDBcoWuXErhZHYf48172RLZrwYKh/gLRopgtzSG2MVto0
xOE2zvGb8VJgV853miHWlLgOcgzBs+bEQV95UmgOteMCue6k2M1G05w9bR6C7LbRig5CcT42rbmj
9d1R6orhoCjeMNWhkfgBpq7TiPSuVWaXogxwDnDpzVP73TUNiyT04nbWTOrtNqZBe7xdQPO7sLNT
G/hHnfV05LVUL3vjosMAGJuOqVArxXRDMNKJRW0S7Um3H6BpXDkxHjU3sDi0evCRFBqrZGNUjZ1c
okwWFs9RrBbFJxTiwijeY+6mw4ceTDnAV2nKx0mEbqmoGPm4IWI2leSqapliT6NoRU+2I7UmHcHB
qKo9tQ0lfppjFT97NwzQrFDdeShDsyNfomJxkcnGNN+2DWJIO3I7O/kJ0svBfkIXaD3eBsbUUfjE
rjDe1lhjRS+wqvJ8E+EXo4AAATDIJwE77w8DN0iwJf0245/F2CbytkLXZ/CMau7NRw35pMrVjETN
tmNUzPKdLfSwvVJFakT42Ghllwg31cJFKC5usRJ1LT3p0ptWCVIgL2OHr/MFJGpLuhBCa/sHHSRM
hnox5/3GGZ3UuEtqXFq+yjKlltFT4gwhDg/ekq7VLJK8EHtFlYpXdLPLRbtWHaNNkGqDsTUEHi87
x8kl2Z/UZmw+lYPU5LuJWDfclVTmp31oEu/55agFsd/noWh8y5aE7g3BkA6XndBqfYdRizN4daVh
vKQHfVkfsJk07U+JLXX28xRMTj17cQ/gZTNKaSG8qO5CY4d8SxbCTzDtfks8BmvBsBsMdtPZrnt3
4rMjv1dAqCSeE+FZgsQMQGdrclVzsJOaxY6J1gZJiwpjPlwO2+lOCiVpPtCTEu3t0Hdq9LVXG93Y
DQF4ki9zn2o4xYt0HNwMJb75m4jx19vghtJlOUFds5i3UX5r5M8QcgBQW6YWmvZGt0qUONEn1bWt
aWI3fw3UUl+orWaPdIsrGqORc1gtE4Rx1+4QknK1NGjqz3wFe9iPpK3pRVz1jrzpdG3MHgpAqOVr
RbKfYLGDuMndZCuVIXsRuliA4dQBkS+V5YftTjXrU+GViWVMuSenSt2gVE9UnPm8Oi3CC27GPuWm
1EML/+Q0Cvrgz4qvhDWPhLlaYPhpoyPDMVR5MH7T+3EMIOdoAtnmLOcguI6TIBN7CJ6RbXpF2cbt
4iMl58pnOwtRytTBDBAGRbmIZ8OFh9pxsyq5kJSLvgfU/iMHPhG1Fyi8MR++WpES/YAtYUebHA6S
8/39++LkFkZ04y9zT9Ix6qWrmIaHiTF5S6XPStrkoMBkQIVeWtfjtZlGHDhyXkZnrsV1dANZGWAt
xzZJIATSdVEDnA8AoVrKvsaOUkVeQQE32XZSpI0vCKoY1s/3n3Ad4ehLXAgoi6AbpAZwwuMbMY+x
RnDqpP4ah4PjeF1Q1uErxIXcvkzqnjNHTWKrz3nxc9vsQtUYla/vf4OTBwbztBifO0Bt4a6v8SmA
+suSgyd9KjFue3JCLfwxynZzr+oVhn4fHutN22dRbATgu76ZtQYrw6m14qcO3daLojRG1acy3fZu
mFV2dSaGO5lbfD1Ipil866hjIVx1PLeqPkl4t3XJkzIU+KUBe3Me8KZt74Yoy3ZYEqpfCXMT1S+t
tHh6/0lPehxgwakkoN4AuB9NgHU+FemGhHFy1j6hKB98Ls2Y+sW2EWNZ4p0s5Xq3SQW29h7+mepL
UU9ihOAEA6GzPHXWR+W+twJpPFO5fmst/BqyoJ1IasB0QJFhua2npMkiOJKilh9Rneu1aBeiIYVy
fG4TmdxxZo1jum2BP+tUdOLZoqIYh7X9LHIrA4zX9GlTIAgu433jOVVuiwvKgrkpfEzYOGO0cjir
gXmyPMmJqesjzrXouwJXO36JjlRMQgty9XlEEtDcZVaVqBdD6RAJESGF5zKOkzLMojVP5EhUDJh/
YbkcjxdVrMRoMuTnLJ517YYCvDr6ga015TYaqwwE1SA4HnaqKrWx4locQeJOlMagbWvDwn/y/XV0
soYB/RIsA59EOnr5SsdfZ6xkVbS6FT03TWBtlDQZAc2hr2vESuOrc9hvg9movFFK8jNdqvXZi6Ty
mx0v/BtCXyb/eGRevhSV3ArPpGXEm22Mvs1uqY0FeP9J2tceGnf2wYIAYxJLLzQKc6EZrTP0rB2a
OSP+fbZmK9lDK4v2ZuNID1HYxnuzU9MPoloYD/0vhTOfs4jax2p2c0mp2yAdm2elLQIcj8w+e2yj
LKj9tirU2m1mA/KdlgX6GVDg6aomD1ok95dNCEZ+VYoY6OYu5/34bET4zxyq2JHy6zDK59i3clS7
z8zrb1b1cq+hgw/ZHfHxtZZFTp8sG/qhfh7iOMq+oN03YPFa2TnGJ5PQ4wNlAtT1Clw4Mh8wcDv6
IWKRkWcXUXKuUnG6sjiMlxoCVRhqyWseWZZkdpj0Q/i8oFT9yTCDfaPd1JbmCQpbF+9voNOZJsWA
DUj9mOCFEY+X8RioCH03k/Nso5zwBSaCcheXJnLbMiKYD++PdYJg4k2iTYSrGJW0RYNz+TK/lEYC
M28ds6ul56zNBckVMrlWE3mo0Do0RIsyzab7ggA/u0LZSpYwgUWD4LGs6OpdlZokREsfaPG6oCmM
1rCyLclF5KtkKsP0kIFaQ0MdfzDjSzjaw6f3v/zJRIH2JxKgDIoqCA3q5a398t1bgZmslcvKE30c
KzywHqqvNtlgiDxBYkr+R0dDxQLJUVSq37oYq5nSslpGIjczn3QpMZ7wsgVRZkrGpipL+8ziX/bS
0Z23CGYgaQbBZhHLXLfBJ+TbcKM1jQV+qixpmPCjam4uMhTSfZoouhvzKvfct/FGzHrx0YBy0VJe
NNixgQACvG56dgaAoSSq7KeARCSiV+TkyTYV2KhcCiE70pmg52RzwaxbFJIhMC3jrlkFHbKn1Hpk
JJyNrvX0fta8uBPiwBQ0oLnz+AzEZj0eqwZsM21q+u9UcdfYsSTCzdoZZPV7r5p3tt2LQ52Y3eeh
yJ5Ihc7ZcJ+MRlNiKdVDk0YlB5jx8SItm6FNaCaML3AGaLvPtYwFrlU40U61yqjcTAgTnysFrss8
IFXMJTxfuDCcomtqX9q39dAls/ziOEF+B8Miv+xiqzqzIX7zZJSlF+WT5aon1zl+MpxWo1y3C/lF
6oL+0eiNcYOLQeoXE3qNripVrx/bgFgyyWC0qbxT7Ae5sRqvwyqcWDRIXvAvl93KCdNN30+Z28fV
/MFIgqHwX4FTt1w/BDHrvQ4D3SH9bV/y0ax3cjkPO7KR65LI8Roxpf6DScYb8B0oz0JxWAhvq+GI
XuNqMucJoc1hMdWw263QReqZhXnOYmr5qF+PFoPonsL0sgc4OlESPX5pY5zoCZM7vjRWV2DRns37
CGGGqxCH5Mf339fJ+uBF4TyAqhkXJ5HKKi5FgNactNnoXqbWSZ9tJFpsYUUllo9teFEL88xVtkQ+
x0+2bC/KmhSiuTzXi96QZ+AJkGNehFVaz0YsGxTPRnnA07qzxnyDxAZo1wV1JD54XtJ+RJGAfhhb
juto3QfVh1KeZjvPXpyCW84lcgvcmfTXG3sMoc+sldNZ5Tyhi02PmdOLxXn8Amuz6vGMNSbOE9O5
EEXS/7QgHTzZaWB86URx7vw6wRnDfKHDughLAEgBtrRKZ6hthSn8Juk72jb2+N0E3TbvJSuOAsWz
0zrIG8+ap6RUNzMOGsO+HCM8JvIqKsL9FBiIEbp9xGJ0y85uM7/tozhv8QMb8ri9JERXVFeRI1nq
MBrSgkxxOzSELBA1KBxLmI7WHZ0TFGjKczJY65lcoCDIGnED0LyGRLdKF+RGybLJRPN7CpTpoaB0
eZE6U7VBxyn5aijTcObNrbce5CFqFW+mPZxjJGzHb07uSilQq1r7Ex2j2AMRMrpY3Ce7hLbXuax5
fQMsWk1c3QvEjBMFHtvxWEXEHtDJgb+j8tibr6XsxCiKiUl0Uup3WOwUWzFX1I/V2OA29PoI/OPo
RtXCE/WcdnGJ8GCqxVrsN8C5dKxY9LpzOX6xKjgzMSeVBxPFEkAxZPgLDxek1fG35eYM+zQo05dO
d9rhVa3wmIWb2icDFt0UcaWNFjZy8toLSWsxYkaU/l5gTkzFMSFsFbuc6z47F5esDhSqMIswD3Qk
NjfuQOs4wQh0KQhKpX0oJGn0Va13tlPapnuUJDovQSWJ4lZ4TnBynfe8jQp/1bEgBuNutq4eZKKO
AzM12oc8DrFJyMcKQKBTHQqVqkdtDP0lAUS/rXKMsajSGQccUM9h0lc7Y/kOwJQIPEENskPWYnSd
PddFoDvVQzkkZewhb6bYXtZN9s6qG/umFRFf7f3L4jeTTTlvEUAAlUWmtVqwQHiHciyU6iHpJu0u
H8ZyJ2FE8xwKp/VtmyNnDnR19z8YFEAkLTeQDCdColIENKjNhvohw4VnH9Kk2MmUUK9RUws8eIy9
KxXxsHl/0NUx8Da5qIUZLCpKW4Cijhd7ZdglZZe2eYDNXnsGrW8Pz97Zh0Z5TqL9d++RaAIbRvDL
XMPLV/klQUpjqaa7odYPYSGZ+R4SW0HgVEa99IBxvWHtFFyyq4/dhmh2cLpx3S9YQcBPa9jiDIlt
pN9RPAxdrMFps9OL1pFpkwRjcmbRrE65v4ZabntGpPK1FuhAMqdVBznH0iWNxLXkKP2mK8Jz0fQq
G3sbBWo3pykXPDf86p5olYjTpSrzh7GYwuuuaF7mTBo/AWMLEVky6o2GVAfuXHF1AUTyz4+tlmU2
qQjri8QD5NM1zDWWhBX3Qo8epNmJ77mGJc8p5v6A8l1xZjf8ZjYXoOBy05Mage85Xi20lsZUMrLi
QepRGBTN2N6i7p98e/+BfjObC96DggOIVlzQVlFhmiUBZkBS+ZAoMPFwPKu9OAhMX3NCa9PjinLR
TzoN6GrxLMdc/ZwQ3HpPLEonMMu5cUD1LnnL8VOmVTJoVje0D9Dcwls5KOk/y1okpz76+uWfuSGC
c5fxsqN/iUxZQAvyk6QaibdFNWs5+37ZhuA1yiSs1O4BX1LpMhzEKDbDLDU/APTkwgc7rNzkQdu9
IJo37HEhkV46J8xeFLT6vqc8xr/Mtv7jZfxfSKjd/TV288//5M8vRQlJV4Tt6o//vC1f809t/fra
Xn8r/3P51f/7V49/8Z/X0UtdNMXPdv23jn6Jz//X+P639tvRHzY5irbTffdaTw+vTZe2bwPwTZe/
+f/7w7+9vn3K56l8/ccfL1jDt8uniajI//jXj/Y//vHH2xn3H79+/r9+ePMt4/c+/9f/rpNoej35
lddvTfuPP3T97zZ1AdSbKF8TYC++zsPr8hPV+Dtsdy5kcBNY1CHN8cff8qJuQ35J/Tt9KLYmEFNk
2ilV/vE31KeXH2kGn2cgXImvy3KxkbL+n6929JL+30v7W95ld0WUt80//lit3MU1het4GX2xqaH1
dbyMLJT7zJLiu8ed/LULhyuktS8zRAGycTizSVFjPl6zb4MRAbzlGkzEmhWddI3aAgHrPbTdsvlT
FpdKeWhyJQpdWsJV7qrlqCrXoeHEP+u5zu1dFmpDv1Gazr7AF13KaJAREbs2Rr/lvWRXnbFPhIib
O5UrML/IsdQMt8aMpMu+ajJzvFSroK0uTGuwrrUorYrbhOP9ymiiVtygOx9N/uDUY3UZGpOotrOu
pqhUZjYiDGo7G81WkfAOwlCvnjdJpc65D2Nn+SUDUIGrB4aW7Nqube8AiljKtteSXDt0ZVYlXppX
WXahg9NKvVLtbwmT+aSWRJ84vczKr05ig1UvklmjAtpYle7WPSwtN+4a7S4uhB3TAh+M0DXrGW31
ig/wYIb3YsthLaPXL8dyTxtEDqXrYRzlPclk0fl1O9DY82ZZT6odmn1KdtWXkZHrftqRvLvxjBrk
XnXyOPAyQLWOO5RRl3h2ozj1Lpzpay/KOPLoNYKXCAQyRsXTQG/+cZi6Od/PRa8/xVKsuzh1Iecf
ZxtFke6Bw5g+TeUSYS1p9EK1R7WPfA5F0LlycVNoIGotn5QEuV9KjNiDFo+GboM/mIKeKRLPXYg6
h9kaN05pPQgzLH0laB+REE/cCeVpQN2wlEP1Oeysz9AkHqS8TTa1pN4uIec1eFXbTef8vrMwYQt0
2cvkBoF8S95Xk23sKT4HbiQyg4aGI7yE7+DGUXWIzO7gYHDj9aO6JXJPXEVrd0WGBIVkRB5aRLdY
ldP5nwcfBvAFTfjaT5LhXtXCywhbONQfpa3dpgPqDdnggzaz/YqXnUXBD0ScXL1e4ANKdcA6bXLH
gKLrnKnX6mg86Dnu54gPfQsb9TBZgnJQWvpJY/Z+NQfZTsmbrV4Zd3af+vEI8x9pv5te6bZARh4m
Rdwkcy1dILN56JXYDewOdROr6dwkrq+lYPBH1bhupKFAGWBCOQqdnim/VZayb1mYV4XZ3xlq+Ep9
2sPyrYbw0X/SOnlj5NMNVq2Q9LvgCxgcfOGDC0mP501HMsX8BfvRnAOUStpnO0X6VLUif1YBacnm
vHw3IAPwiD0VfIYpxnwvLIoYeYuEiGJLpqsnGYkH+8RP8/BJrwVkYqe77W1wHxa6BS5JjO+EYOkl
54ciOYUrgFFZURXTq21em1FNSTy73repVsN88Ot0pgWo4ISXNNe49n42kyJ0jcq5HNT5Kp+jO+RJ
Jwj7ltfP8s0Y5AIBAgORWjnRQYUAuwpKbNECDT80vB4e1dJJ/chuR9eZm52ddriwtc980SvV5lGc
lkKolGwqOSzu5ij8WafNQ5Bh9aI4/a6uzMs87Z5NbbxoNVBPOhpTbmQ038Pa6YE3aN0WzIzuTUUg
+YAtiDNVbKt4aDXNHDeomu+aZJGoBvM+1qPmqi2p0k9mfKeVaJA5ZXnnZEF7U8cA1PtqvuikAmBI
aL0qmrnNCru4nBLxQKLJThzNYYO26EzBo4A5W9c2/i3zFVZ4mDmpBbg5LfmJKUHrNr2z8Bm8Vpnz
S6srvwZOH2yC3PCgs70WERbKQpUs15HAUtG7N8ZYog0ajW5tO34awShqLPWWajv/TxtdNqFc7iI8
wLQsQmPLQv0j7ZxbvVEO4aTtRZBcyjFApMRpN3If3DdJp7szrDnW038Tdh5LkuNKlP0imlGLLUXI
DJE6sza0LEUFggQ1+fVz8s1mpp9Zv113tYgIEATcr19RP5Zp2YVdQSTd5IghqiznLfMNsl8w+o1a
CsqwYay185T7w3Cms+lU/j31TC8ZWmkmZeO9LMr1jqWaD8qpjng0LhG+Iwdm+Yk/q29iH1Y4nbtG
JiYcMAqN7animsaao74sUqX7Cl1N11TewVgYvNbe77nLm1jO616jpA8nL6sSL4cyaqVk83FY/NqE
QcQa3DsbXDmS1TgkmTJ3sLCXB71XTmSjZjjKSTst/so3pcZC1qQq/Q3SY34YvXGXZm1iW8zL7DJ9
FF52devul3LY3w2xZk2RO0ngq4SkAZhzPmYx+lq81HoQm/3shS6mcbT0Xc+5m12ZbSbr2nmJW+dL
wiUhr+z1JjH0uTMui9iCyECMdtOtuo+DETcvS5Sw91qohtPEgAYdlRdoS9KlqROWwXRulDip1uqj
LvD+WjNuAaGBOU68ZCY6IByr/XjT1dGXGuNcqZ8dH+FjYafVYWyW/GDK4jET3SdywktTGy/o1M2w
brx9Z+nuHG2b9w4wYf3py1q7SoptSIziArR0kfnYYpu8OZFw1p3fq59Bm7+gLbL/rLXQY8dVN88d
18dKrWK/WMWOy+8nRLHPAUPSMKjVeiw1/ZCaYomdtD3kozShmbZ+0s3NUSKYDFOSXNYlO8zK+Ts1
uRWZU+sfSjtv71NdzmeDEMuEHgPAyJD1S5ZyY450BdEohMVC8ZCkvrxKAuPDcUI83M84O7ntk+ms
VmwXxmVrxN9aYpcQjG2LQ4l1LSpeqNrux8gpJLzWDffoQjpcs914G4MeTj4GazLOavmOTMOO2ha4
hNx46oVgfCM8QEawTokZzh0tlHW6nryuhagYdEedwjUK6uJcsjdCmelwcb3yUw5yPLa6wzC4DRK9
2X5kbf2ocTyl6EzDmQb/YtaOGVtFZT/oJNxE5jIW4QQXKq7t8oDC9MRI/NFpuovvyWdmpVZirJn7
fffNiZOb9tMWrHACax1Lv00Xz767fTrLaIYkMu7TRtQ8Sx1hc6ap2Jjq8VH1bXkmbeXS9m1APJD+
mfFGhChtxgcXpJHT3PWSYK6137MFqrcszdVYiiengKmYepQ8ga8Zb8AHOzk7xd5uGy1qNvdzk3W7
gxvl7YbcbEKj5rHj4WbdrG7Y99syULBUczLp6ZGImQSux9E2xxt8nK/ZXi7scPsBRsQUu6nYETVY
43sRXMcaKwJr9ZuoGrgc8GSjZPagJlZ4Rtjb2agCCJZy+t3oIgEBP4vC6UKL1tetrNvWBbdyKF7a
yY4JzL10OV5eGWBlFagQMie3W+PqcbHph61w7swIHocN/Y1pfyyb4OdSXVDI5cBoyg8XoX8NftHg
7uW88Wub0FfLz2k2X3Vv6MLCm891Z7wEbMTa1LuTPboTMPusxWOXFbe6rtmKQYcXYq8+2xK+27il
5rXhyyzHsqO1DO12FePe75Y2fyz8suZa8TVviSZ3ln+K2YSnkudqMqNqFfVTppvVcoGUPRv4Dzt1
Hneb45zbAj79XjNSqYUNKL13QIiky68KxPp9xqtsUuGK9nCCkxxYl360dUpCgJqo7Hr+J7YnZX/T
OysN/gda/A+k8HsejhsrTTMMI2iP/3T6y6TJ8oEbRE39PTsoJ7OJGzbdg5zyNIvWYl2AFJy0/x9D
+e/m7/9t4/lg5OZQMhARfued/BM5aLthGiEjjJFtNBoE2FbDZW8uB9VGwsf3P0T1TCBDuWKqFBFR
xHMn7MbUWeegj5kcVc+AgjgG4Cn1UX1fh7h3SpQSONnFWzX4IvZXDYSugsl6xixuCWsLOybMfqSF
n0vn6C9j12CGlWnTcv93WOa/V5XOFj8B5BzwDf5rTI0bZe6JyRujoe7EW+9A8ph0cYDTzy2srZr3
4arK15N//9R/Iv/fDxNQhKkd9lsQ7/4pUa20bbAyfdYjt5xEgUqxtV4tZdg9xPYFaUFnTmsZNk7B
m1TXC13GsvoaWTMu6BB7ngnRv3+jf7DX/rO70Dgzq/82cv6v8doEoIdRfadHI7v5XHuwWpeq1y4l
Dehda1vtohovnSINQ9L/8dH/1d//B3T4noRYEEzADf7//t7INX8MrJb0EG/Ofk6Zj/HxIlHtRwQl
8dQ7b3P9+N9/7j/3NNpy4FOT3AEoi5Av/vGZMyGLnpeSNTuK7VR7B5mOQKgf/+ND/rm5QNa/Jyk+
hoowWvx/EvNgGm597REDbjwHOxFvx1vtxvs+/PljOsld82GHxiOXhkG2sBlF/oFDf/fvX4FP+yei
gWjy2ygAySQjaYiC/wD+qpIWz4OuFQ25OgdV85ITN0/bTmdieU36TIhmh6Gac1ry6tbWzrEdOHpr
v+gPq4ACS5n3fS/j/qEGjjlo1v1p8fK/rjYe02wUVVRDTudgt6pHs9vy2OiZN5M//j60XsUxb7d7
2yXVPsijrXd3PaCBszbPjXBOXuHe23KOXaOLXa25Dp15GETbh67WHRtlNd9WFFEqcdUZJp/72rLQ
41AiPpDNx+BVW/IQBep9tNKPTk9xQqmfgfR+bUgK/MnPUb2kV+HO752znBzBKjvr9J6O8yfKik99
at8xhkAYIc8ap2tcDmXitbSUOFceoU6qcNGCl2w24zrjGaX6rircPcnyR8Ylt2CyvTO2j79KU9tt
A+6PcwYqtSH0DydRPht5Df/f3aG93veef6otP3YXeu9A/zGn6jkfCJVR6cNcZYd1tp6KBlb5hLGB
4/aftUFxaHXvrMpLM41jCAd+h0HjvlyLU605H1RodM3ZNa8x4zT5l7UMC6x2fJ88mpXSgIjeKugU
2t7JtV8V9yt4as0lOf1p7OaFczrAXm/bz8V8SnE+j3g7Y61JX+EKI5doh2TL+wgG3FNumR9OlUfz
WL9tQXMaa1uELpq+sF36nQcZPG/dsEyrY9OZ2KIGnxLNa7ZxjJTqaq7l+5wV37XxASrhDiXEVz0H
JPNZzZNVzM8CIFrVVsJc+ofmege/D6hfebCI+G99L17yzDjVthKM0PsIB0p0IpbffA9yJb1MKT/d
AjAnK0EeXMq0yNPzZwrK13nocWrnKRJLxC5iXmQ8jhqIwjzcBku+ZOM675RCGVmknfglG8vbdbrx
gKXufjPl2a3HhHgCycfpdZxqxYO9eacl2CZcWHnGSCG35JuetuX+XuvWJpQV8xCxPaxOYUWj1T9q
ozVcJfoacIXyavn9mUb4pqmeLb/W/k7L7ROpVGda01Ow8Z6Nq1fu2qApQ5K9vP3YCSvBya845HW1
3qqmfZjKap+m4wZAUU5DqM8IkSY6zBHDVc3a1qPdaa826NjRVqP2CDjztxTTFk2D9k7Q3I/GHrxo
01bUSLBHjyNvW1I0xecQDC9undbRsrpL3LMWurftOQ+GaF1RxuUcGrJuHjTpRkNa3VjXWDZNDxnQ
CCJ3QwBtrii+VLO4aImo+3STUBm1doktiovXpwfRbObbukACWNfxJUDLxD9OUYxPzbvfchkqYLaH
DlvYqKFMDJ12EJjfzj4+2MN47hf1NzWdkyT7CNClyRNlbFWI/dYlyNEL9OO71s/oBroo6/MNnx6r
jDwMbsA2sT5nsvthd7o6aSo/QFuZwSKcyKyDS1uuCUSeF7gniYALC01t06KUb+9Ozk13p6uzZJ99
ZYajofaduRyM2tm3KZV0j79dCta4Neu1GI1bGjg7/G0euqb4QrRDSpSWmNqISsuJNLXsWvx85Ipd
5lr8rKWR5I1+KIR9X1w96vzt3K+ZExpC7PSg2Svf+By3LyM33setLU8B3rnd3q6Flr/3nT7th9kj
y8KiPZi7Ju7lqCXN3GEE1ZoZX65QyegFe6N2/7jaHAga/lbfCWP1wqIstmOKVrdPXPgZX9ibA80R
aRW5XSmfhVc4T+NcdkDCLHrA2ZiZpF9pk3wkxq+96lpBWEeAPEz11ZtNb8jmX6u3wMuJwuuXJZKm
Wb4YQaXugMi/B804MvFFDxxglDJrf7XRdcACp8VBh1kM83Gr0jSZu+GO3ZEfGYul/102QJJTPowA
nKkAf1t8/dJUdAp4MoEyOFnoZBPEo3zbLm2hvzrmZDzpetmn4Jre61houI72NuM2MZt3FDxE75j8
yDMZ1ZSzljf8xK1BncqyXYEideRdIiPzVXqrGWc+crVVyL0S/dENijMRg3akDeQUNT4kpy2lu1pn
91JMk0pmoT34s38fZtOOvrVuMcT5Psq/zTaysTzJzLBDagED9IPSNq+6t6G3PhQyjnDoKhRuXm9G
sJy0k+Wra7/Mj+s0PNirhCDkeUPzy1yH3xa8+72RukY0KQ0QuFYp6JZRpMNnoE8NelEpiAXObR9t
5gDmOcHHCtdGfepz257gI21GmPu050+1sRVAHbUobmBV9h+DqcOuN3qVJ6WyjSnsXemAKDLB286Y
KpRW3G/riMuyb4k3s0hvHU2DduRozSfQmMCo4174jggnFG1FlKX28qPI7V9jpjv1IfBm4zoE9bgj
fEjGnlanu0wDsIjLiQDQXaETkxdWVZtfwE9cxJeo2vCLelzbudvB9aDv6macsBLe5SJpELgC1Plm
cyP7YPzIlFDXejSyNFa+1sd4M+hg5Y3/sx9rL6km0T4tbZ0eM6KDnZRixtKXq59PhXacHAuJCnV3
8DRRX7wMWtadOlNsI4Sgon6EmcFGLo14AbeKfahAD2xGXLK6ZWf3+X2dFm/va83bBKC9+JhO+puJ
pYwui6RcViea1nbv51oVNYU2v+dO92QEYxPlMwdgMc3uo1K1iHoy9T60IbcAuIrU/iuRM79sdWev
CXTCyF7KW22mUVB6id0S7Ef4Cf9H5b9h2m+EGtsx8jrZRqpbykNgSk8D32zEM6WICBGl+8ccn5+n
oJb5q76O6/oSNHY2hRCBj0jLlstcKPtdjrmKaETTnVnbWRKAdO1lGVS4G3Vz5Jvpci+N2dlXWzAf
7GCshoODRcKe9kEhvSwnDnTDLorQ4n0+TEGrknQAI12y6UH6y/zBXMyNl218Zpa44ZykfWs8U+ws
0yrwXzj3bx026CdE49/CWAq8qKvUjMrJ9cu934D3Wfq5ctovluZzyYMr9sk7Zl/HDqOqclv2RtZ7
sfLmcqdQ8erg6Z13wG3B/zM5uXxIs21XEjEGqu7oy7Ebu3SfsS+/b89pQ+VuTuK8mByiUkMEvDER
OzMjUmHepzyuckJOO0/bEU7mY1q5PSsvcFr1nPbeeOveT4v+UUKOQDiCXdYUJE0h2iMjET2cbdHg
irBdeEPWKDDGLtHUDKTdVV/c/vVh1OdkzZW/IzT1a8h4ODBInViZ872v2zj3MSCvOb2zefyTuc6T
a2o9rUt3MmX5MJvf+mZ7vFd+8AuZyhbjVhWuYDPx5AzY5G8dZsMZQmlVxp0F9KshJgy1bL7oshNY
2wenUmvRp+bDRfn+Pau0qNj66oDbB7qladkvdjElS8ZIj1kGt2HRHTIJs1Ubt+3VN9JXO3PNiLHd
GHZyfiHxWSWW03DvSiENxg7UEPiq+GGPYcOPmSKsCr8rSoswvkPDEEY/loUxJ62yN9Y6cIr7iECW
WY4lqAZmgZ2Ef+9Eal28USNLbUL9BVw5nNJeRFj9eOG3H0wyKOrXkPkkLbQScmQYsCjYmp3jHVkF
GQa2WqNeeod58bdIjFDGuy7PMfhndvS7KHux14ArboO0HoWwl2slfetZn7UqVIt/b3tR75zalj/c
ub9MS40yOsj3s6Vtj0pSqWZO9YqPwNvgkBPmpOUIZmrfvBTShzQU5iXWeso68N9s7n747tAntT4E
BRec19+acZ3+ykq1MSfLZ1lO3qn04V73+vQhq5RmYauKB4JL3TjV1XpwwAN2qlvbKCVgIpkhG8c9
6drIvht/V1vjFtZTdiclc8Pjz7s2eiN+9yQoPZpm5cWG1ybWf9CGtDmiUNtXnHlU2Yyh62EnS+1t
k94jPuwsd7vLgjFyM9TQhez9qJyN9qnot0gOIun1heD5NM2H/YLG/OcAhwEUMw2o5r6Lkmx1j7mY
SjI4uPWKSGAe/2zhnfMM8WV+cyGFtPsMHH68Ty7G82FLbHBMOnKabJJyflzBCl2by1yPOeiZk3JZ
mnN6NeYyGadgT33dHjareGR8GeZNf3M3dVu6Mqmg3Yw2s2pgnb3eMNnqPEYqXR/8xby8HcNBDu/2
rE3RvHikdOT6uVtSbbcaRRuVTatF45qhCS2hx5lNi3nBZiYtoVD7bNCKg1tuEUfL12RgOlTp5qUx
7bMxNieQpV+MMuyEAzEpMs/Gepj7egacDCHHQLNDRx7mS3dHr3Eee3ZAM5XPQuKgwqSz9s0tDBqo
8Z0jI7NljuZl3VUNZndf7OAMVb96sgVpYqakdkg9cZzUfBdu1offrZdiFKHCsVpGCEX6e7EOnJL4
Ii+TbuZhKo24M80vJcxXR0udJybvFFTYJ316BiYxXtGhYJRVxlOukcSYTogi+LPRcp84BmEfi2J7
0dageQwyfE8Uor1kdvwmHFaZ7nh9jg5ZUVFBwO/OKoEE3DRXzF4XPQZnNK64UixRmecfekO5GEyS
UZFTEmue1snoUGPP44WLD4sIR0EwkKl7Nt3J2pnMwkOSXR4zRMKpxrIr729nGtCxy+DRW9wsKZRD
LdSMWWRrtOiOvAZyNffCZxQv9Dla5XDPt+DsuE19LKhtwjygISqtbDuJtlgTqGclVDNOCpfs0D9E
/N1xuPoaERlGDkaPVu+eFRmV96oBG5i8t4ErmJbCOnZMoY+it06GZLxkkFfBy9u9qdVsw4HZzZPt
l/eKOdNlymofEHnGqGMeHyZtdPZZ1XXhDIxqRmOweWc1d+DdeXtaXS5Im0QsbmUyFftOikM2musB
U6pnphtaaA/g8BQhu7R1h2ynl9pj0TnHUZvqD4QDGWoRUs1XzeL34nfX5Uwy27kI8f5/HlQHtyLr
r0L0/svkEBNnVlsWw8sokpbgWO6GreEJ929LPy6H0R/dU4BPS9j0K6mESGCiXKYHsyl+2ptcfjez
jUWCdILTUm0/9Q6jLAwIIb2Vn0rZwEBe+1lb3X3TW5kMmasdvXoWCbTnPq6r9gXWzZ+0qPJw44xN
ZG19OQVmk60/GNHCaBxFppf45cJIr1fRhrNA3iszNJfsjitYGWFEETmDpu2wB716OKRF38iDaU/P
BB7dWCE8LNz6sEzjoR+Z9+SOe7bMfI2cVFV7xXEM8Hwrp7Shwm6DG0DtD6QOHfkX/us6Gn+ZN45w
ZJujbtr33JjsA8KxD1z33T39r5YUY6eYhrkyWtDA7OdZ3NesZOqCjcYhqHPuqYJBqKWrn20Paj4M
lYaZinbtbfsOUq0i2Va3XrU1cTasv6M5P5Es8xGenR83DAUj5HdPCMP9CMqQiI1RP8t62lciH8Oc
CvCUz4b8LYQ094TZHie3/BiRK1I6eA84ZvgX0S7PVQ7WrhAph2PfXk0cMaJhKxCUmu2rUvrrGnj3
rF5CPFIsvsi3vNrRuggd9IvhFLex5YXWdPHI2PuHM1ALBU55bq1ljWZLrehPijO+PosVupXoeGGw
rcEV4ea01e/M5s0pHC3OK6tl91Ai1kqHfFRYgMxTsJDB8d3m+I4WrfNkU5+nCfF3kj+HGW3zZ6FI
14d+bV9zJZ43D3qEKrUXlO/vjZ0fWEUn1B3+YhX3pZUfFL/HQNHh0nsAJ3bkoK7QONgjwRIrbKIi
YDRmHCR5Oqp9nubuVazAPFqvHvH9pUxtu3Opsoulz4exnLoDupoGL63xnqbGGRPIix/00NdFG3a9
82b39RB1GrTcUq/f8QwEaRW3cstfPZvxFWzknd2sxyUVX7a/vJalvncDSFmFVX+4nSjfyFtzw3nS
dzkL88C0oAfSq5vQ5dYOs6F8WEa5hgYwI0/cLo+k3v1SC7x1JNg7a5D3YvT43OnDoUDty4oWoy71
MKsarCDdJtJMGwwNRGnBPzqYbm4G/2Hsoc9kmN/YyxcJ94dVm6g8cDbZzSKY+FvA2abVn6c2f1P5
RrYyd53dCIxo8lQkWaqSioQtEDL/sRLTs8fODYjeDGfPmHb+NBwwAr25CxWl5nRp6CwafSAzBeov
5vk09ru8K+40hohxvyWRvubfV7tWQEyIN5iYJvXgVh/Bt/kJoTxNPHME2SsjRjGUbmK5tUrIoWI7
yfJLZP0D5L1pT5u7a009j2tJsLNcprtyVR2KnqyAbHqafedDBXD5hF2FvF3xIIN4c+udWMD3moL/
sAyA6LAho3RGf0ToJMWj3XU/nKX7JXIsuOmwNk7FRYvsLQOSEZaZmjF55cNp5ihGSLGgcev0u0/r
HVqpQ9OWprfVEQ+rjnG8VV0yBTxldSMmMfriP+Et8zovM0RrMX7WlV4xJ7P2upue4PSVoY6jS9gY
FPTpiMEKUu1rvk0B5Dz3yx8NNOI9H1unbZr44/z4rXUKBw/2lSMUcS6iOVXB/IaT+EvT07QGqn5A
OlTEhV692CtxWi6Rs6J2uxivKidi+gosOl8yXV3b2b+2qXXWG82Kc1EISHnTrwFLW0ygxHMu9b2w
mQNuk0/BpKbjbG8nVfXUUDkz4IlYq1A0vYy3Rn8bbG713Dep2E1yZuZVAZWbIp7mwgs1H4fBrKWj
gGZo0QXjvgRCowf9YdHgmsACeTS3ZiGHtx0uuiWfVzVjGGRn/iEzaAgspPoslekkqb/wTokIRfgX
NP7hQ1cAZ3ZTc6BZ9yzI7XDtpf7U29x0YWUW2mld0t9TB/kB+5z651Ib2sUbWhGNepAYc3r+1tAA
gMr1yUjJrFXBeG66wIXu1LTR0uvBOW+EtZctbvZzV9z6UgceSx1wx4JzZvXGlz4FSsCkT4NH2Bo7
/Mki5rvtLWW3hnbhuvFK8hglpw+jr8+19g2mbP/ipk1/X4We3mfNaJK2k+PykLpQKAyjGi3qrHFG
MYS/2jnDB9Tn5NwPAKL05dOuCArOHsq4Rv103NGOiDf0H6w8CHZdY9khI9etjr2p6x6wI3sqFn2L
VG1/idJfD9PmpwdKPtp8/UMu6a9ea9yjcpzXTUE4hY1Fapcvfld1VkR5B+BUufPnVsH82HL3Xi36
Ghvm+Aat4b0I3CksKSDC//vKtG2RMDL7TbKakRijuuHGUkS6XZoHBvLZ3tAWLx765Ts4x/whMkPj
beXnu8NwmPPlqcP954hdhZm4lvknIPM3mkyDDjsXZ23aOL99aFf4hIKpGepd5RVFn9ckeuafocFv
p1bLXm16+B2UQzTYm0yYFMKOxMArHM2l3Kv/UFzAxfoUAnKKE0LHlFRuYt5t7kQTOsGNEYFxrHOe
VOVxOGIml4wgOrD0qOc6rAXjUbfhDXrOzzFPr7Y9475VFl4MZ8rBY2xoL7oTzCzMirGFk7NmxqnF
feeqAYPFVtaBcFvIxMK1kpUZeU7H3QAZL5Iy62FrtOqmZvnqNs7MwSuEVsZ8N1Htuk314K2ZaiLX
LZjvGINh1ntnKmqZdD08ZSKcvgdJLm15TbnjuKcecUaUGQrW1zeCnRs9HWvVHpTZXuVWl/S3hLkh
qoO8J5h7DK51Vy0TKw6c4yS9XYt1zdWa0m0XSF8RklE4NQY01EDof8PJoLX1aAjjUVsTs55PjB/f
J839Wbcj29VrVNQ2wauperZV8KyBnovsFfzhhmmPuK6QbONxDRQuAQV+w4F9WKRBwvusUcbmNg4N
uJjlXWhulIGlkQI+aSYcXIVbaguaUX86aUCmGIFj2OddpGN7+HV5Tuhpw7HeYKmh4IHwPe+7Jnjp
LPqUajM/tXl6C2Z5mVyaCpc2CcBiHQmjYb0G6FDZe5pPH9O80cYBvS+1r++MLXj1rP55Zt967bjG
QO+gt0GySN7OnHIy63/U+aQz5pJ2ks6exGuVNtv210ilzRtklWSY5HEt08s46b8Wy3zqFgNHitQE
YujTmMj5LBLWdJXwiwJvi2fbSsYWyzKnqZ5E3XdJNcCu5Bv/hSx71cu834t0eqzm2YzwBtTjrV4E
HykSRJGHbPOxS4SchrC4A5+dviwCyMN8MmILzmyqLAZuC8BTO92t/EdtfacXjBoG3/hhornkm70z
b35J+z/zSsNLz5RrdWR3v7Jy4NYKTPI+ivzQePbH3ORPuIEzdMusmOv5nAGe9mZ/oqE8kEPxw9i2
pCEQrN1GIKSBoav/NKoyD71huFRIbXsvvy0gA+yaIy3L3mmLH97Wt6jyV3kUi3cYHAOW5nLMDftY
e3m+R37zvC3wnnqzOeOnK3cK+hXdI1mhdlH+EWn2t3Xqv5ra7qlj36jH36tCnI02+4axrbdMF/BK
PdyX8X6nat80SCteZcwPeJdB3nUo9mxzfi1xFKH+Ih0xN3Y0G+egFojfQDl1r2ncXTm7PgsD6htV
+nYz7WK8GMMKvFZP06dCnHujWVFPDnaQz5xRTKeruaii1TZOVdsxmR+gVxdWW8d2qQHzL34XS80b
RSK0wSUP1Mxeg6zLdtWmAOjMYYjkqNfzkaDwaHMaKzFX+WoW2wZf1oAmx7i3G+FFzLrXxhZJ9LFE
2xSbVS73k9vq8Xf3Xvh5GqWp9yvNZvXcSADScMzdFPtJZwZwMrwxmTYnQTfAzy1bK3Lz7Th0E4Rv
DFYLGcGOWSIvA5ARczvtLVv/AVBK+hzFu8/dets8iyOi1Y09Nd0vko6Dm2+1H5vNNAcbyuuQ95Iw
taGHmuaXO30gUii39aciM53YWt2HDZoBLAg8J+D52JgVWm3XPhfKLaGU17x59oxHLfRnq9V+m23h
x9KFmB700NQWh6RN8jBdSpFgDzV6ry/blHg4OkGpdX51NEtXlGovXpo/ph5FXLf9AsR0EqNRWrJh
AMgvzgD+vtsfy8t+j9DYY+JEs+OaIwsoszdSFY4iaJ/71jnNLSJbp/k+JvX6S2LGuFX92VzQaArO
pxAufRG2drfFgQh+UZsgAOkLwCLd/50JLf1Z4ssEbm+qXassH8ASdyiodG7dh6slwfpwjMMUka+Q
DfI8V/lB6BqOo2v+gPhBhRl8aOSfiom+Wx3yAYVJQzMYjaX/oWna6+a2N3315mjBFlLW48Lw0XUi
p1kMFstLvI0BrF0GfYiKtosdoq+nLXikSoiZrIxhkVvPtcCbclqmONPkeyb7X6qqKdcaRoPeQ72R
tJJh5GggThX2cB+b0Uw84Wm7XmDGtnGrA7wj6y7dLiTbmmOk0c5li8rDylZc2fyaK93uTvh/Jvkm
d8bwf7g7l+XGkSxNvwp33W02zMKd4KbNgjddqVCIkjIyNzRIYgAgQIDEjQDGxmw28xCznlUtZjfL
2eWbzJPMB1KIJkilpBC9KrMzrSozKDEcDvfjx8/lP/+ZwtGhkPJdlt1yFK/Ss8JUF0P2/XxewEwa
hQTI51PI3LP5eVtTf6YYzRjE7a40cmP7ulTTbNwu5r9EbnJXsV2eJbE5JR4xt/tOqtO5irrljheM
6BkY9v0Yxs808DgpkjaK4Igc0lYSelRP40qdgjdIs9WFJKdfy3mJqDFM2JvyegNT9mnvqS3KXjCd
dy7mSXu0TAMaXhT2dCKbsJtSZ/MVME3ax+a+nvvyaO0Z9Ez0tPxJSts/F3HKjFMdCClpll4xVTv4
hq5zwmpEc1ovzL/mmjRzIjWZaFlAIUMQo5Q9pSQlX/G55tj2AesrQTsLcVkXdGy72y+88tp1bPVG
oQYANv9Y57Yhfd2PwOz3c7ise4m9vAd5fqmXlRUSY3eH5n28qErnI9xVr+uRRV9xM66IYJBzKtIB
4c4zP3QUwF6rc6NdQmPrYqmkqXfbWStfvIWxGLhdXzmhcwJolrVHoARsUYV3TwMf5z52phGB36UE
jK5NE6MT0JgKBIW8k33B3pfdkbuka8nYlKO481mlFtEjhmnbU/g75YIWGLRnILoKcbB+4TtVtEtK
vXSggngv+p63iBQqQSXdGxdGyKOCMqdqBqLVrL9cpZJ7mysEKIe5R/XJOdn+LrRvepD0IQrrqhwa
lRy5RzmUM8AcKqyO0oFAOQnlpTGUDbymIVXtc6ShMNJhaUJp8Tnz2otZlmLbtFdL1PcqYdBLV+8U
8bCjY9xRaONxIOMuZgZu1Hw+M9x8HtxTLo9aWGDBSwMKd9N0tvArnlIqlvXTQtbK6OeIcKtPQvCe
4Cirb6dJ9W+7Ko0O1MIriD9TytkLVnJbPc0X0PnRUEF60lJVIYszxzIPY9K/0yxcLC5zx8yicxJD
bIxsF91fYBxlXrmRlQwK1v1hJSfz4nGtZJn5mAM+uYdcEWZYjZPAtKCLOC1tjNSbbC2H2kApF95Y
lbNOAVeuH57klFoUYwnOLW1gYq4HJ8baVldDEMEqgBx7BWTDxF/y+jJsrdJEl7PkRJl20miUpY45
P+X2zFn3UlpPR15kFJ3rquVM9wJ2IDP9BauPZsQx+M6wP/VRnb1111y3v85jdyn1KBvCd3W8xJAI
NjgE4ehCGsIaWJITHrgg7IcauDEPxMZyinVGm5cTu/CB9E/jtXyrdaZdd0iBh1yeZH7QpgtiFqfu
eGl02s5ZN13HYIcoA1w8EZNx8hOH2Awoo7mRYuI663SpEo31gmx6Tmrdm/dzH5rTzzp1U4tJ3DYM
jCvyxfmXcEFm+jzWQN0P/BXVv+e2Rt/H8bpDnRyxERIeVPkSGPEitS1BXynl+jCX19kjUaxgjcll
LqWxk3Ww6iXJmxO3ljxFupGNQv+a2NG6GKqrFMQCPWK7Fbav7QeA6ebrkWkbEQlRJ5aBU6xkZZBW
2NFzKY2dCDyMD7swEUlIyXumlikd6jzwNZTPMoj27MbwS4O2jTS7mY5IFwN2TZdm2Lns4M6dlaBx
oz5LqeD658siG7RBwJnkuCjq/+wG2O6XntIxGCvqFBehFJTKmd6mI8RVafhcIqh1wNFdOczWp14Z
Ax+VspjgatsBDdBzwynqAxihM9G8kjCM5BnLuyCyHZ2UmV+G45W0NC/m4Hue2sUy5d7U7fCUxML6
EsT+eK6QgOxxC4I6ydpZ8oXGy7EDGV+wJJ+oF9AZt0MNc8ED0Eaorw2g345LSjGIXZ9ny0VGYdzU
no8WceCTBq3Slmbucin6RJ57OX1h5gPwEQEGkW7P3QxZlBcPIEbkB3fOxdJTsw0cE9uqPdDURNfu
l3omRSM8te5yDAUtfJ9SkfkRUH1W53qBKqvCkMtvahCXwUnggvPur6UcqNocQK9KX1hD+bmtU8nQ
c8sONR7OOgeoY8dmOj8DVYoDP1cWPsi+eQKd+NJ0qWxIjXZ+oxvOrefmgHNzZd0u1j1lulaW54Gx
WH+zea53FRA2IdwG9bY8jLQwm+IWk66iOlO7jYl3rEBqeXoyVJZFu6Q4wo2IXOia89jJV6bRC2hD
2UsD2bQWnr+8zrNufK1rbaI6jjInK0cMixhTbhd3nXnOUe7GXqJ8zudMp0+iyz/T52vTGMznWvIY
KvQ460V56ivjDKjfqeYvKNQpDfrY4hUsknPMBo+MTCyhPCuC6/PUibw1JpsKgAvjuR33wcmTf9Vc
hfUFQILqlMFVUeewQb3TG+QyKBYyOIU4mJL7iCpQezHN6UWzWq+uqG1GRZJauUuSmKoXVYmNYQwJ
/erULWDh7XfhEAJraybtW52iIXswV1X1dKounMuEoO91KFECBcf9otOXASGsRklnId8qRTfNmKzk
UqbS9s/i6bqYpE4oXxPSIGC+XBGt7EcSfJGm7y7tsxBq9hR45YpW7NmKMNuJkUKQTz2onX0GmBV+
BWyLCiGyFENpX2oQ36tS6SSDkpbUUg8/arrsQyKkzqg+UZ2BGlEnmLienA3m06LdJUQBnBuG+fkl
cZ8gGi2hgLuM3NJMet1uEZ4tZCP7atDVG/dXl7mHopzgchiGXLihyT7lobH+NTLC+aJvaAszxBvR
9XWPqrx47BSG9ADOCet/2Q6JYWiO/Rl8DX9NQ0tQ7ZJLIWBM7GOnt4KH6dsC3DF05ZSW96druJN7
5tw1YQgviWkOUS95NHIDysd6BWWV86r+L6OnQoA1ci6ZizYQEk4DHUfituWX8+yXeJ4D5TXX+TWl
zqY5wNL370kZ+sVwLcegPaU2cFHyvLZ25aUGOhzGdG06WMah+U2Kl8lV1qVkDAN4CSYKnvIR/aiS
gKKKhflLFubLWyBQ6diledRDtEIQ+lQoIEsLxadY1bVjYxIHBoBPAICU8WmFaU1LV/sKwo7vBgoW
xLWJv+UMJBQ7mRfY+W+6NO0BjBB3/NupE19qiR8nQ3xxrPU4yW+DpHC+duMV0S6ps9BAmniOH1ix
pARf8rYkPehwIl76Wbp4cA15RdhOp2y77cm4U0m5JPrjp4sbsieg7aT2Uh2AbJLCnrfUsrM4jYxv
LuTV46KQsEqoQFZGROH8e6CpsFZ6umOzMyXQnIWUSepgLef6JPVXcfuU/ujZFVGYbKisaTk8kFRn
fYO/e5vQsQBlpa0BMid6Mb8t4OSapZlvpfQJGRpE4sphmd1g9tvXCrfRF5O8oXcx70SAw3O3Sxm3
06UQNzKi/orMKAiTqlK3s3KuV06YXqph2B14fmfeAUjVTq5Kmj8CN3dk59G1u1NwI1oc3kHBgoNZ
gu3pk+rzKADOqLCV5DL6AkzCfOK17S+aOgVglNhh+1JfxtIdzGzuYwjipE1ZHTyho4y0MGk+otJ0
JeV0nrkmYXOsgbY7cmxiu8AJJUR7Th+6ZV+hrRCt0KPCWIBiKaOrOW5FNCzBQecnPuENDtSmaKI0
0yw9UdWCLhTyQr5WjBK5xNpD7uW8CAwAogv6spk+KYciprnOeTsJ9G8k6NufZdufE9SXMsLfm7+X
uV2StxSErAagKcoL0F3dX1M3kR+lkpK0AeG55Y3jpN2IAnk1IogC5ujMa0voDDdfoGF8msNQwghK
9ESdqsBt4g6A/ni+4vIJuaHBHOl8TarOk28HIXhMpdDPFIns/jrOCB6CdwR3BYNXz57mGNwOXagY
nVgBqPdQ1oGizOfeQwSoZqDLc/1CWhlo3UyD4qznEBg7D1ZtE6sVxNZjXmRqPEpS3Q/6C2oGZrgX
03FI5fGg4+bFSKI/yWAOhUMfs4FUYKck5NjLJbjAaHKfV444NvOKOGkwP1l0lSzu0VXaCIbUZfoP
6wDvHaYch7qiYhp3RnJILfqwS9D7G0BlxeiptmzcrznIqDLZX63h8+poyz6OgpNPYijcSOGpkCUR
66FGBO7OTHlKNouVJKVDP5glUEwOsA4YEVfE7nX8JCf4OqUoK4Drn7sT+9mIzIAiRZ8VSWSCW/zR
nI7BircHEp2I+gHsxteR5BbzeQ9cNFUIzA2aAW8RUle2mNtB984wYRujylybKCGJ0zzN9XvHgKym
6tmwkHpzPLqvmpwHFDZqJsglI3G+OHFeXoGwUr6sS4Ped1ISVIh1qkfdLwY42WkP9uGVNuy2bUyk
qHCcL520K6vnarIoR+kqWn71yRndO90OZQVudBeFoJQjc+U9yeXK5jYGRU2E1xiTA8BidyUwq1SN
RQp/26BUd0U9vT8K4FQgViZliEtQ+Jyfcopv1wtDMoI9Oo+mN/KiiM6XkeZekeV8lGH+SPuSTZfK
oZ3BunEfKl5hDCnaYENh8uEe8aJE0U6lrtOOhtvbf+2mYK0pyeRouQDcB0utyK/L1HGWfXMaIeEZ
cZbsQrORUnqA0ENu2NnUvXWrq2YcxO1YHS2QlKgH4wBh5s0ARMI5ESHVuUAO5mGcXxsrG5NLhWoK
gHqqc0mtlZCfaHnOwfe8LnJJ4bws9el36rSTPrgs6cGrZAWUPSWOuiQVo8SgEcvYgIvZGyeFmdMt
Rdb0Cz2FF5lSmYwF8qYrBqHskwtqnRS5d6pG/qo7hEFEB5ZRpnjGSrLOvNOlk/P9rRYgKTM1zk2Y
BGwcJG+V98GwetR7bhQYZQadQicSRV+L/jRZg5hLHQ3CdJ22zDwMiCyAmDDkkXTj9Mo1h44UTto3
gzTUpFMwnODpwSu0Ib8HK+Ngp5W6hy8BKzAmlE+gq9D6VP8S3e+bG4MwRvlId4uk9JYXhAjUxTX4
tC78bimIxD71sYo3svWO1j3tOkbVesao8JBrDupJOQ1QXkXJuQDp7Hv37YW7ivvEfml4H4PuQarB
ac66EfdpLwfLAUNIlhidfppgSNELfFpK/cDBr+rTO46dLKSlH1wui1yen6Y+z+5FMMI7g3Y7jH5G
hgwCm5B728Pcz1MiU9MIFArEeWDPFa1rT5IYhmSAyYl9vnTpotmTjViizhry7+RspSiFT8oIXHSv
LAO9feLILrXoPYCBSnKn44GYQ8wiigjTlQFSqtOuzPd5J/Pvt3sYEYiPR35se+lpFniS3lvx7bCP
v9p9JEuZqSdEgsgJS2oMpY2r+ylaxUzMvuRIEiCWNKcwyHemujma0wZ4sJaoX/+CvzDtnBi5K1Gc
sF4sHlWDICc6vygWdFEoCLnq60S6tYNIW01y0DnTczx7xE+LcvIwgKK8+1jtIvIukZdgsOh4U1BD
87XyGZzF1MdPdCDmILjox2QIPer4u2kedE/jXFZ/xco3v3qr6XButsFQuZTXVGheaLxv2jTf1Nd2
cG+7Ss4V4l9la41CDxW3h1BEr1ss7BubFkgrKs0S0ErJNyXq/kL5IBpR17msR4mU/7wp23smimpw
ID3+HlHVbbjgf/vcUw2+qt9lqGp862QWVixQ8f5Q1Wx2n/48u4qc6i0aq52vDvdJrraEW88sVxtO
p9vwY1+qOaOqGR0O9D5iLBVSsgYv1magDSfXawP4FtRd6RPUWW1Z+gkvi38khvLDwK5/oas/KdjP
UHcam/9Uv+dRO2tzOOlDHrCPfee1uc82O1KxgmmUvR718qrxk06dbAdQNtSY1T+NJZAl9acOLMDQ
4/7ZXl3RoPk77t27P+mSitpXO9vt5R13t7/b/UmCRoNa/+e12T7wXdv/ji99P0Z9HLWnzQFyZ/EO
mdybX6iPz+EAz9JTiYhMOEX+zs62+eotVHPbwbeSVH3+98dd5rmNjO/8siLc2/nY+O5W7ez8tj4g
u896Xo/Dmb74DvUPT91ZZEWPTjHcSPzzW20Z7z75D1bgQv+2fXL1qtSd/8c0Drj0vsvKq6MGT2EU
NUalkP7oUdM4iZpzlRGmY4ftzXzbTRf1QBuaQLn+VG3qx9YAUC8L27KCp9bpLCpndpi5QWNJKgYJ
AZO3ojSuB9pMHuVz9LCQn1h7a13Rwx477mAWLKzIqwfaiJuAtT6LZj4L3RhWgMAN4yTcOxwVbcCx
i9AvZ49OU447AtaW2Nv+IlR8DcfOdmRF4ax1FldjN+TMFLBxo8gKHmf1JCtxqLq1HTvlE/chsvzE
iuqhqoGrLilHDwxHaRDPinqkzbiYM0ePO4vAKDSHFbEO0Lc2V7fi6Tx2stCkYfU1NJksCRj3NA3Q
OY1FoN/L8fM9ezxQDnJFq37sOpwllt+crSxgFc5n0Z6AkXs+frLnVtAaW8WswYa7IbA9dhkuLVoy
NKVBE7C6l27ipPumiYwNdvS+Tfwws7z9KQtY40sXvZ7MgjiZuc11rhyMo9c5zWeLhxAar3qsSvvQ
6qP++HFTZUwhI2tSD7QZt2pEdOyUx2FgPYb1ONthBRyRcaXbG6MaAnbvapY4s+jglpM7AuzhqzBa
W01dIeJqJkCyZ/XIXQEH5Bri6tS2/MYSV67rsfJwE3LLNQ8ekYHjx61O9Gx/YFmAAE82WjNyg4YQ
KyK8jsnSaioJCFMErERm4dBFDUuY7p8CBl7PnpqXh1J1AjpWIiZrNym3p64erFITiogr786LWOKG
camIuD/uAjeZPbUuaBn9FDbdRk2AzN1jXD0id3048RtrUjGSHbveaGQuqJkdNQVahFczmUUPe2e7
I0BCcDxmrfAbxkvzStVlRYxiThzGfpw97Xt6ctcQYc9dwKOWNVa724Xs3xRg2P72Pyr1/5JrRjCO
kBv0l9Ax0WdF1d5+3Euhpe9B2sOAUzNA++O/f5bk6rDDJ4n81cGqzVC/E1ojfBVwAt4Iq4WPMyt4
4zt/itDbt4iDXp/paiXow1N/rI2551feidG+HnfD6X2s9Ec9zsbogryx/vzBceO9k03Hh+NGHMJE
umzo5m2EdU/D/djrY2Zxmj8tZvsLC3r3MFrxY2N/qoKPlr+3Dh3p8GT92LiTqhXIS3Omf1/3QMP9
2Nifq5PQnLFBd2KNvm+aTrwepk164x63kdcknex93WkYdBaD95v/GyadyiT94CnpfzRoid8p3ciM
tSeIBt2WadBVtTFVZNmkx/ZrntZ7H9TDwXAfW5PESmb8ne2luzmgNH0xwHLKVec00sgwQtS/rg/W
B95rPIvDZZhYi+ZWgb7Su6SgdUOi15sKcdNr1+l7321sUTYze6invXkrVaV3DeLQQRpoLAdMqP71
EW/VJ3788IAAtn7HszI1tWvSvxh+WSREoduT+uZj/7hbqtLN77mjdvb/P8Md5Nsoy8ZtISDu+Cmw
8UzrzaxE7OC22Fmmd57+XpjEa6uZQamax21P5wuC+t5x8RwbpqUiIERB6400eHLr2VVLoAoYtu9Y
DddOhDtzM1umDz7qDiObCEiLhiF2w17VXjuW71zkwWwRPkaVZ9N6+3kCJLAPkCMCgLi7AZoAYYE0
PozCxp2gC/Cu+wgxxkXr08YkDL6v0e70X71q3rkNfWs5a93PoqeG5fXq5fzOkQdzl9hk0pB448Ca
/fFTP7SLZbK7DMZrlsQ7JztcpVYSovf81kmKS9FQVYYAMRlS4Bg1hxXhCw8TWD+WTXXdEXA6bzn2
JxaA9MZCmAfW549v34n10DyEpoDtO3H2roFDG/wDMz0QBCpJasH7+O3S/+3/JLPW07+cZaEbNU4d
ENfjh7+YBUVj015wzH58LS7dh32rgLLQ42d7iaELPUM9UHUrEgqpP358kZnv3ipUbUNnOEtJ8fFR
x9aTZVvxYzONLIu4RsjEhUnSFIdXrd93KjYyI9a6oYNlXcD6MuzeoAJO8ZiL9HE/OyTgSIytFO3r
NjExctXA8niBqEbe96hlEdfcOCwr/btKmzJhCBDjKxcTv375zZETcWVsRm3eF7IIEMv2Pm733Di2
0sasD4MhP67Ybn77ewoCu2EWUp1QP+fjuuIGz+SpoYgBmh8/7GRWPDoz329GIRQRaIvnuNNBDFIR
AbmYVDmGZgJREQG5mIBkjKzW5Szcy+vIAqygCdnJ/fieLEB7TtKnZu6CUMfxonEbNr00pUJwH6vh
Jr/9r7AFmv63v29wi9fRb/87eHSbcVrafx//oFuO4V4ojyyFgHGtoNxX0IoqYLnv7IMDLgLlQpzA
AxXaGllxwyxSRCBGQPi6eza9ogtY5CFxGDIxDZNAEXHB/nrggygikB2/uosH62HduFoVQ8BCbHXo
4fkWARnpuVHrFmOugcIgXn/8Gfn0UMwae9dRqnZ1Veu6DjlPFPXb/tQfF4cl/t79KwZig5cyd/Rd
e2u//7idUEh+HR8T351/ZX9RUbH7o2HlxNUFHY34e/2b+oev5UWB+Ltl8/wLOP4QwyZW62Yv2ypE
w/qtieVnFlUU9f5XlntHwBV/QuhrhqHTMFYP88M/blufhsFTlaDbnbD8tvxSEkMN3Gubd8UCR5ad
NmYsI3pHmzvXxJEWzWG7bw77knS+IrMCgRJKFdypxf01nMTO5v1nyEF9swnouZylhl8mwMr8BLTs
wXLnzYH14wXnU7Qga9SQHAERkZ4V2L71NIudeobVoRcBhRsXMCA241iKiAk76f6mCVCr8N3TZ3h3
CVQBcyUj9BA+NfdMhAU/idzWpRV4DWEQESzlgDeTnSJcApS03bqo/jX5dLO7xHAq1R8/HgU5o+wv
mO35dXLV1Hd2ZCyWkZtbJ4vw+M+tZVM1yMqb6v/t++qiiGyaqe2dDAzs45dhC3CCG72ZW6LI/vix
t87MC2MLEIwLq7SgfTpYEgHn+tJqpmNBPB6/FgBCrfDgiOgCVhkALtiIPVkWYTISo39ys2agUDYE
3HUMbBX7Z1pEFvZqtmyGCOWOgK27xlak4OslVKxsChnfOzBVZBG1hdfUr0NyRTq6YUK/DsZ6Z15o
AlbdWqI26qOxMSxkAdJx61jufhGKIsK2uLXm7uFKE6moX+Hj19St5RKur8fZ2lgCNNEtsbzKLNxX
c3Q0r5/18TnflQ+zF5ZDRPXXvTtL8IPqOW7WQ4Sq+wxgNsxaZwlYqGXrby0oe+GHTp9P5u7jZF2R
BGzA8wMvUuj2HMJnf2vVf3RfemhHExFcnCyBNfnFS/oGrKgI22fsPj1RAzG04mR30SBIe3V0tMi7
uBqeV23iuB4Y1IBV+/7HbdH37kMJvgFFFRBP39wqFhsUuf7/++//M/aswmqdRAU5d2ZwCmxkYdW7
1tCHBJ0MVQRo4NYFytUGktDMw3eUbleVBDif5MA8y6vFPf7bgE7WBf6S2/oCNNBqhPu7HR2yOgEP
HYTeU8gC3loebqTbDG506foIpLjez48rowuLlqVug8VBloj1QIJ2/ODXVtt3248QJLRpb1qPV2ml
52e8GRJ920Snrs9+YWQBOujSWibOnlmzXZo3L4E/LrC0VSXHRpZ251/J1j8mkms5VVVfY/MEbFu/
WO6xqIg4Jye4PVQRRO6yMd+KAOtohxjijHqUzdkQkak+iyNr1kg4ySKKUs8ia9WYq4jK0fMwetpb
AhEFgfSVttzGPSuLyLldzqBZ2sOdiLhGP1NQ3VhaEWnNL5T0RI1RD4uEdkLM77QzJlb65LY+RdZ+
SvrVkp33Dl6A5t2dsiIiknO3rfSt5twaLlwMvT3fTBFw3/2MBdIi9Nu4Tin9qd/m49f0LzPckXqY
jVlvCIhgXIUthO5f4ta+20ehaf2wj8/5pKI0aE3Shyf8KMr4GkdRU+jndvwzAJ88vGSvY8Gg70Qw
KHx6SFvjNG5I5PPoAtbov94MJ8Ob++Hgv7Uq4YGSqDXZl3+KxyQNuICsmAoVa5r2Nmx19/4ePqdd
/0mJrU155rH2x5+PXK9PfrGJChSh809gdTpg+hJBzzGe5bCp1+drY1UYQoxtN0ha1xV0b7aBlY0r
nCsUkbtPUkRkip/19eSgbnPDcnmsyfW9SOeF+uINFOL3jTo82Hf54t9rJneXhjoECiXN19IH2/H/
uAP8fYrHnuHdV/iH+RCfovShqZrr5f74vfUJhQlEYSPfPSt6APNZD7q5eesPxzzBTl2/idsQEcGt
ZgvQBBHaHpDNuX/TWX3bx66KinqWA8CiMbQIu6xvFZggL13hIuKh/T3pEFFBMQgXACabtAwioo/1
uC+XDIpI/3Db7F9iIiwkYEhP3AFpE1ssAuN/iv/WQA/AvlzL9sdP3zlyvLd/sgjrf2xFFZR2v/BD
RFFpxfUTV3j5hg1NN+HjV+MaHswkrKBvDXNBEeEBTAjvJLAr0dtpo02vZpnb1CAicgXbp1ymj3tu
owjKn1sIw9wn62kz/dvwAX6Mesk3d4EI3t8q2bRdnz5yGcYvKUPlkKTlI257tR33LjSt/LfiG6qK
xLda4SBXKaLsjhYMiRs7PDKy3ReVPK5NvZ4fP9B3k1efIMBN68F+uFfzSSua42feB2UJPKEeaCNS
InIHE6tpFSkdAdENMs9Jawh3DhUDafMYiygX2x5jTJjE+e3v/mxR7K4KbTjrjx+Xk80LjC2e0Iyl
gJcXAYLYvsD2Fmj965YO+d/qWVdbq8KN8qYTtms2D/+5rvuGAelYs//P57q/SPckglISCNc3+gg+
6+vdnTagtMPP6xoGBHGmSUzkzcTGH7fvW3aqv+C+R3blBjWRl6/m2d/p2vdAfe3xJIvIV/Qii356
u2Ikog6wDxZptjuoiIR7P/TDfY4JETiT4SO+RLNQQkTYaoTj8+hUBCF7bBMiqrtGlu9V8fOXzLaO
gBD3CX2y92T4VVKvdwrxBLgGUKGGaMiv0pK9c+AKtUf4pHF9y6YIT2UWpbuCTPf3+uPHbYK7KN2f
rCLihNxTNl0SGm2Gjv7MkfuX6AT/gpfCNuJLmsVahI3NEWFh9mj+sB8uFGG4Vuo2fNGBEgFF74eV
1/mvFzNK6wL7315SZCK8wQ3ivcpwYSJXivil54igqu+HYW2TNbwUXUAkdOTO3VrpVCa9CJjzCDru
Kh/99MxSuaFIdh+jw/qLVxMH71TPz3dh1ZDvoL5DRCHe8/ibEoRqs6ubkYj6lsu2Kq95amyKiIuB
AGQD8ioC4nA6g3r9WUI37zB+HBAE8OufNV4CvttaKD5+E12Aw3vAta5HqsRLFkHQ0HciEvDE7p9f
p/kAATO/mq1bfct/gXdbBBn5lbvHpCOCfu3eCiiebZoTImIkVzAWNUcVcWarBf51RvFGsy8WvOD1
Xn5c7K7d5JHY1ouXCyy8Ah5gLUmmVa9wSNBHk0URD6C/eT3M5tR0BQg1l1QM+vPl6hMRRdbbcNHp
zCcp819an2KCsjF8RttIc3ViSYuBoO6ngdOwUyBHrl/247t+G3rYpo1VU0SYErfURDVnK6Ke7Tal
F8beZAVI5s9sr7uNvI/oTdx0suBqPn6ZD4xMRQToqV8VF1VZm/rQ1hOthF8nyNjpwMas05xAAiUu
ojtNA43RGtNEJWp9TqmVwF580YzrVPh0CdiSSRQMfvK3mTj/uPjXSwznxzo+u29TndLXAdS7365j
vjttTxuT+aHf7+AAXqJXbwz8PM1X4rcHBAS78377Lbc4gyoe9b23az2B1zgj6OVM9qihVEQU/92k
8V4lpCIiuXz72/+FBqqY7R5JyPPrj7+nsXdXst7hfw5gr/MCD369LZu9+ofLxUvvLlr6XyLg/wu+
5Qvs/3+9t3yp2cCf7C3fEOnn2+DRx8n89/8PAAD//w==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CD22B023-BF8C-451E-B224-AB0EE1894090}">
          <cx:dataLabels pos="ctr">
            <cx:txPr>
              <a:bodyPr spcFirstLastPara="1" vertOverflow="ellipsis" horzOverflow="overflow" wrap="square" lIns="0" tIns="0" rIns="0" bIns="0" anchor="ctr" anchorCtr="1"/>
              <a:lstStyle/>
              <a:p>
                <a:pPr algn="ctr" rtl="0">
                  <a:defRPr sz="1200" b="1">
                    <a:latin typeface="Agency FB" panose="020B0503020202020204" pitchFamily="34" charset="0"/>
                    <a:ea typeface="Agency FB" panose="020B0503020202020204" pitchFamily="34" charset="0"/>
                    <a:cs typeface="Agency FB" panose="020B0503020202020204" pitchFamily="34" charset="0"/>
                  </a:defRPr>
                </a:pPr>
                <a:endParaRPr lang="en-US" sz="1200" b="1" i="0" u="none" strike="noStrike" baseline="0">
                  <a:solidFill>
                    <a:sysClr val="window" lastClr="FFFFFF"/>
                  </a:solidFill>
                  <a:latin typeface="Agency FB" panose="020B0503020202020204" pitchFamily="34"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Gaji!A1"/><Relationship Id="rId3" Type="http://schemas.openxmlformats.org/officeDocument/2006/relationships/hyperlink" Target="https://pxhere.com/fr/photo/1447101" TargetMode="External"/><Relationship Id="rId7" Type="http://schemas.openxmlformats.org/officeDocument/2006/relationships/hyperlink" Target="#Dashboard!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xml"/><Relationship Id="rId5" Type="http://schemas.microsoft.com/office/2014/relationships/chartEx" Target="../charts/chartEx2.xml"/><Relationship Id="rId4" Type="http://schemas.microsoft.com/office/2014/relationships/chartEx" Target="../charts/chartEx1.xml"/><Relationship Id="rId9" Type="http://schemas.openxmlformats.org/officeDocument/2006/relationships/hyperlink" Target="#'Karyawan Resign'!A1"/></Relationships>
</file>

<file path=xl/drawings/_rels/drawing2.xml.rels><?xml version="1.0" encoding="UTF-8" standalone="yes"?>
<Relationships xmlns="http://schemas.openxmlformats.org/package/2006/relationships"><Relationship Id="rId3" Type="http://schemas.openxmlformats.org/officeDocument/2006/relationships/hyperlink" Target="https://pxhere.com/fr/photo/1447101" TargetMode="External"/><Relationship Id="rId7" Type="http://schemas.openxmlformats.org/officeDocument/2006/relationships/hyperlink" Target="#'Karyawan Resign'!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Gaji!A1"/><Relationship Id="rId5" Type="http://schemas.openxmlformats.org/officeDocument/2006/relationships/hyperlink" Target="#Dashboard!A1"/><Relationship Id="rId4"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openxmlformats.org/officeDocument/2006/relationships/hyperlink" Target="https://pxhere.com/fr/photo/1447101" TargetMode="External"/><Relationship Id="rId7" Type="http://schemas.openxmlformats.org/officeDocument/2006/relationships/hyperlink" Target="#'Karyawan Resign'!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Gaji!A1"/><Relationship Id="rId5" Type="http://schemas.openxmlformats.org/officeDocument/2006/relationships/hyperlink" Target="#Dashboard!A1"/><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9071</xdr:colOff>
      <xdr:row>2</xdr:row>
      <xdr:rowOff>18143</xdr:rowOff>
    </xdr:from>
    <xdr:to>
      <xdr:col>3</xdr:col>
      <xdr:colOff>18143</xdr:colOff>
      <xdr:row>39</xdr:row>
      <xdr:rowOff>145141</xdr:rowOff>
    </xdr:to>
    <xdr:sp macro="" textlink="">
      <xdr:nvSpPr>
        <xdr:cNvPr id="3" name="Rectangle 2">
          <a:extLst>
            <a:ext uri="{FF2B5EF4-FFF2-40B4-BE49-F238E27FC236}">
              <a16:creationId xmlns:a16="http://schemas.microsoft.com/office/drawing/2014/main" id="{C04A7A35-699E-DC11-9F89-71A6BF1D8E70}"/>
            </a:ext>
          </a:extLst>
        </xdr:cNvPr>
        <xdr:cNvSpPr/>
      </xdr:nvSpPr>
      <xdr:spPr>
        <a:xfrm>
          <a:off x="9071" y="471714"/>
          <a:ext cx="1832429" cy="6839856"/>
        </a:xfrm>
        <a:prstGeom prst="rect">
          <a:avLst/>
        </a:prstGeom>
        <a:solidFill>
          <a:schemeClr val="bg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9071</xdr:colOff>
      <xdr:row>2</xdr:row>
      <xdr:rowOff>9072</xdr:rowOff>
    </xdr:from>
    <xdr:to>
      <xdr:col>3</xdr:col>
      <xdr:colOff>9071</xdr:colOff>
      <xdr:row>39</xdr:row>
      <xdr:rowOff>154215</xdr:rowOff>
    </xdr:to>
    <xdr:sp macro="" textlink="">
      <xdr:nvSpPr>
        <xdr:cNvPr id="6" name="Rectangle: Top Corners Rounded 5">
          <a:extLst>
            <a:ext uri="{FF2B5EF4-FFF2-40B4-BE49-F238E27FC236}">
              <a16:creationId xmlns:a16="http://schemas.microsoft.com/office/drawing/2014/main" id="{52F006CA-C341-A93F-3BAA-948233525D32}"/>
            </a:ext>
          </a:extLst>
        </xdr:cNvPr>
        <xdr:cNvSpPr/>
      </xdr:nvSpPr>
      <xdr:spPr>
        <a:xfrm rot="16200000" flipH="1">
          <a:off x="-2508251" y="2979965"/>
          <a:ext cx="6858001" cy="1823357"/>
        </a:xfrm>
        <a:prstGeom prst="round2SameRect">
          <a:avLst/>
        </a:prstGeom>
        <a:blipFill dpi="0" rotWithShape="1">
          <a:blip xmlns:r="http://schemas.openxmlformats.org/officeDocument/2006/relationships" r:embed="rId1">
            <a:alphaModFix amt="20000"/>
            <a:extLst>
              <a:ext uri="{BEBA8EAE-BF5A-486C-A8C5-ECC9F3942E4B}">
                <a14:imgProps xmlns:a14="http://schemas.microsoft.com/office/drawing/2010/main">
                  <a14:imgLayer r:embed="rId2">
                    <a14:imgEffect>
                      <a14:colorTemperature colorTemp="45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rcRect/>
          <a:stretch>
            <a:fillRect b="-75714"/>
          </a:stretch>
        </a:blipFill>
        <a:ln>
          <a:noFill/>
        </a:ln>
        <a:effectLst>
          <a:outerShdw blurRad="50800" dist="50800" dir="5400000" algn="ctr" rotWithShape="0">
            <a:srgbClr val="000000">
              <a:alpha val="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125182</xdr:colOff>
      <xdr:row>2</xdr:row>
      <xdr:rowOff>79844</xdr:rowOff>
    </xdr:from>
    <xdr:to>
      <xdr:col>21</xdr:col>
      <xdr:colOff>27181</xdr:colOff>
      <xdr:row>6</xdr:row>
      <xdr:rowOff>68951</xdr:rowOff>
    </xdr:to>
    <xdr:grpSp>
      <xdr:nvGrpSpPr>
        <xdr:cNvPr id="28" name="Group 27">
          <a:extLst>
            <a:ext uri="{FF2B5EF4-FFF2-40B4-BE49-F238E27FC236}">
              <a16:creationId xmlns:a16="http://schemas.microsoft.com/office/drawing/2014/main" id="{741A2658-E6CB-75D5-54D3-FAFBB525233C}"/>
            </a:ext>
          </a:extLst>
        </xdr:cNvPr>
        <xdr:cNvGrpSpPr/>
      </xdr:nvGrpSpPr>
      <xdr:grpSpPr>
        <a:xfrm>
          <a:off x="1953982" y="517994"/>
          <a:ext cx="10874799" cy="751107"/>
          <a:chOff x="1958745" y="524344"/>
          <a:chExt cx="10903374" cy="719357"/>
        </a:xfrm>
      </xdr:grpSpPr>
      <xdr:grpSp>
        <xdr:nvGrpSpPr>
          <xdr:cNvPr id="15" name="Group 14">
            <a:extLst>
              <a:ext uri="{FF2B5EF4-FFF2-40B4-BE49-F238E27FC236}">
                <a16:creationId xmlns:a16="http://schemas.microsoft.com/office/drawing/2014/main" id="{5594D38D-D7E7-49F7-863B-1014E0A5692A}"/>
              </a:ext>
            </a:extLst>
          </xdr:cNvPr>
          <xdr:cNvGrpSpPr/>
        </xdr:nvGrpSpPr>
        <xdr:grpSpPr>
          <a:xfrm>
            <a:off x="1958745" y="530148"/>
            <a:ext cx="1641473" cy="704848"/>
            <a:chOff x="1859644" y="489858"/>
            <a:chExt cx="2385785" cy="907143"/>
          </a:xfrm>
          <a:noFill/>
        </xdr:grpSpPr>
        <xdr:sp macro="" textlink="Gender!B6">
          <xdr:nvSpPr>
            <xdr:cNvPr id="16" name="Rectangle 15">
              <a:extLst>
                <a:ext uri="{FF2B5EF4-FFF2-40B4-BE49-F238E27FC236}">
                  <a16:creationId xmlns:a16="http://schemas.microsoft.com/office/drawing/2014/main" id="{570E9931-847A-5F01-A851-91CFDCAA5BF0}"/>
                </a:ext>
              </a:extLst>
            </xdr:cNvPr>
            <xdr:cNvSpPr/>
          </xdr:nvSpPr>
          <xdr:spPr>
            <a:xfrm>
              <a:off x="1859644" y="489860"/>
              <a:ext cx="2385785" cy="907141"/>
            </a:xfrm>
            <a:prstGeom prst="rect">
              <a:avLst/>
            </a:prstGeom>
            <a:grp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F696C0-1DCA-4787-9B78-DFD14C621F8E}" type="TxLink">
                <a:rPr lang="en-US" sz="3600" b="1" i="0" u="none" strike="noStrike">
                  <a:solidFill>
                    <a:schemeClr val="accent1"/>
                  </a:solidFill>
                  <a:latin typeface="Calibri"/>
                  <a:ea typeface="Calibri"/>
                  <a:cs typeface="Calibri"/>
                </a:rPr>
                <a:pPr algn="ctr"/>
                <a:t>1000</a:t>
              </a:fld>
              <a:endParaRPr lang="en-ID" sz="3600" b="1">
                <a:solidFill>
                  <a:schemeClr val="accent1"/>
                </a:solidFill>
              </a:endParaRPr>
            </a:p>
          </xdr:txBody>
        </xdr:sp>
        <xdr:sp macro="" textlink="">
          <xdr:nvSpPr>
            <xdr:cNvPr id="17" name="TextBox 16">
              <a:extLst>
                <a:ext uri="{FF2B5EF4-FFF2-40B4-BE49-F238E27FC236}">
                  <a16:creationId xmlns:a16="http://schemas.microsoft.com/office/drawing/2014/main" id="{EC84B3F0-70BC-1181-B3B5-562D70CDE5AA}"/>
                </a:ext>
              </a:extLst>
            </xdr:cNvPr>
            <xdr:cNvSpPr txBox="1"/>
          </xdr:nvSpPr>
          <xdr:spPr>
            <a:xfrm>
              <a:off x="1977571" y="489858"/>
              <a:ext cx="2267857" cy="235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TOTAL KARYAWAN</a:t>
              </a:r>
            </a:p>
          </xdr:txBody>
        </xdr:sp>
      </xdr:grpSp>
      <xdr:grpSp>
        <xdr:nvGrpSpPr>
          <xdr:cNvPr id="2" name="Group 1">
            <a:extLst>
              <a:ext uri="{FF2B5EF4-FFF2-40B4-BE49-F238E27FC236}">
                <a16:creationId xmlns:a16="http://schemas.microsoft.com/office/drawing/2014/main" id="{79C41CFB-9908-4D12-B9CA-3E18770B5F25}"/>
              </a:ext>
            </a:extLst>
          </xdr:cNvPr>
          <xdr:cNvGrpSpPr/>
        </xdr:nvGrpSpPr>
        <xdr:grpSpPr>
          <a:xfrm>
            <a:off x="3810444" y="527246"/>
            <a:ext cx="1641473" cy="704848"/>
            <a:chOff x="1859644" y="489858"/>
            <a:chExt cx="2385785" cy="907143"/>
          </a:xfrm>
        </xdr:grpSpPr>
        <xdr:sp macro="" textlink="Gender!B4">
          <xdr:nvSpPr>
            <xdr:cNvPr id="4" name="Rectangle 3">
              <a:extLst>
                <a:ext uri="{FF2B5EF4-FFF2-40B4-BE49-F238E27FC236}">
                  <a16:creationId xmlns:a16="http://schemas.microsoft.com/office/drawing/2014/main" id="{3FFFB50C-4504-B0A9-D4C4-F67D4B4120A7}"/>
                </a:ext>
              </a:extLst>
            </xdr:cNvPr>
            <xdr:cNvSpPr/>
          </xdr:nvSpPr>
          <xdr:spPr>
            <a:xfrm>
              <a:off x="1859644" y="489860"/>
              <a:ext cx="2385785" cy="907141"/>
            </a:xfrm>
            <a:prstGeom prst="rect">
              <a:avLst/>
            </a:prstGeom>
            <a:noFill/>
            <a:ln w="381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FB0225-7E3B-49AD-8FE7-C18A29E5B8A4}" type="TxLink">
                <a:rPr lang="en-US" sz="3600" b="1" i="0" u="none" strike="noStrike">
                  <a:solidFill>
                    <a:schemeClr val="accent1"/>
                  </a:solidFill>
                  <a:latin typeface="Calibri"/>
                  <a:ea typeface="Calibri"/>
                  <a:cs typeface="Calibri"/>
                </a:rPr>
                <a:pPr algn="ctr"/>
                <a:t>518</a:t>
              </a:fld>
              <a:endParaRPr lang="en-ID" sz="3600" b="1">
                <a:solidFill>
                  <a:schemeClr val="accent1"/>
                </a:solidFill>
              </a:endParaRPr>
            </a:p>
          </xdr:txBody>
        </xdr:sp>
        <xdr:sp macro="" textlink="">
          <xdr:nvSpPr>
            <xdr:cNvPr id="5" name="TextBox 4">
              <a:extLst>
                <a:ext uri="{FF2B5EF4-FFF2-40B4-BE49-F238E27FC236}">
                  <a16:creationId xmlns:a16="http://schemas.microsoft.com/office/drawing/2014/main" id="{AF7173D6-4132-5026-FADF-894C50D6ED37}"/>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TOTAL PRIA</a:t>
              </a:r>
            </a:p>
          </xdr:txBody>
        </xdr:sp>
      </xdr:grpSp>
      <xdr:grpSp>
        <xdr:nvGrpSpPr>
          <xdr:cNvPr id="7" name="Group 6">
            <a:extLst>
              <a:ext uri="{FF2B5EF4-FFF2-40B4-BE49-F238E27FC236}">
                <a16:creationId xmlns:a16="http://schemas.microsoft.com/office/drawing/2014/main" id="{5A42DD73-D582-4C32-993B-E120CF35A2A5}"/>
              </a:ext>
            </a:extLst>
          </xdr:cNvPr>
          <xdr:cNvGrpSpPr/>
        </xdr:nvGrpSpPr>
        <xdr:grpSpPr>
          <a:xfrm>
            <a:off x="5662144" y="538853"/>
            <a:ext cx="1641473" cy="704848"/>
            <a:chOff x="1859644" y="489858"/>
            <a:chExt cx="2385785" cy="907143"/>
          </a:xfrm>
        </xdr:grpSpPr>
        <xdr:sp macro="" textlink="Gender!B5">
          <xdr:nvSpPr>
            <xdr:cNvPr id="8" name="Rectangle 7">
              <a:extLst>
                <a:ext uri="{FF2B5EF4-FFF2-40B4-BE49-F238E27FC236}">
                  <a16:creationId xmlns:a16="http://schemas.microsoft.com/office/drawing/2014/main" id="{4B9A117C-97C0-876E-5BD4-E77DF225A214}"/>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1A493-158A-4322-A693-BB74FB91EEA7}" type="TxLink">
                <a:rPr lang="en-US" sz="3600" b="1" i="0" u="none" strike="noStrike">
                  <a:solidFill>
                    <a:schemeClr val="accent1"/>
                  </a:solidFill>
                  <a:latin typeface="Calibri"/>
                  <a:ea typeface="Calibri"/>
                  <a:cs typeface="Calibri"/>
                </a:rPr>
                <a:pPr algn="ctr"/>
                <a:t>482</a:t>
              </a:fld>
              <a:endParaRPr lang="en-ID" sz="3600" b="1">
                <a:solidFill>
                  <a:schemeClr val="accent1"/>
                </a:solidFill>
              </a:endParaRPr>
            </a:p>
          </xdr:txBody>
        </xdr:sp>
        <xdr:sp macro="" textlink="">
          <xdr:nvSpPr>
            <xdr:cNvPr id="9" name="TextBox 8">
              <a:extLst>
                <a:ext uri="{FF2B5EF4-FFF2-40B4-BE49-F238E27FC236}">
                  <a16:creationId xmlns:a16="http://schemas.microsoft.com/office/drawing/2014/main" id="{B335AA7D-0762-B67D-AFA5-2EC41C339F07}"/>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TOTAL WANITA</a:t>
              </a:r>
            </a:p>
          </xdr:txBody>
        </xdr:sp>
      </xdr:grpSp>
      <xdr:grpSp>
        <xdr:nvGrpSpPr>
          <xdr:cNvPr id="10" name="Group 9">
            <a:extLst>
              <a:ext uri="{FF2B5EF4-FFF2-40B4-BE49-F238E27FC236}">
                <a16:creationId xmlns:a16="http://schemas.microsoft.com/office/drawing/2014/main" id="{A9F3A087-4AE6-45A0-B8A3-31EED4AC05BD}"/>
              </a:ext>
            </a:extLst>
          </xdr:cNvPr>
          <xdr:cNvGrpSpPr/>
        </xdr:nvGrpSpPr>
        <xdr:grpSpPr>
          <a:xfrm>
            <a:off x="7513842" y="535952"/>
            <a:ext cx="1641474" cy="704848"/>
            <a:chOff x="1859644" y="489858"/>
            <a:chExt cx="2385785" cy="907143"/>
          </a:xfrm>
        </xdr:grpSpPr>
        <xdr:sp macro="" textlink="Gender!B11">
          <xdr:nvSpPr>
            <xdr:cNvPr id="11" name="Rectangle 10">
              <a:extLst>
                <a:ext uri="{FF2B5EF4-FFF2-40B4-BE49-F238E27FC236}">
                  <a16:creationId xmlns:a16="http://schemas.microsoft.com/office/drawing/2014/main" id="{E0CDB41B-5059-A70B-EB17-5E3EF615723F}"/>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9F881B-BA25-4BCA-A0C4-15BB5D34AA3F}" type="TxLink">
                <a:rPr lang="en-US" sz="3200" b="1" i="0" u="none" strike="noStrike">
                  <a:solidFill>
                    <a:schemeClr val="accent1"/>
                  </a:solidFill>
                  <a:latin typeface="Calibri"/>
                  <a:ea typeface="Calibri"/>
                  <a:cs typeface="Calibri"/>
                </a:rPr>
                <a:pPr algn="ctr"/>
                <a:t>$57.127</a:t>
              </a:fld>
              <a:endParaRPr lang="en-ID" sz="3200" b="1">
                <a:solidFill>
                  <a:schemeClr val="accent1"/>
                </a:solidFill>
              </a:endParaRPr>
            </a:p>
          </xdr:txBody>
        </xdr:sp>
        <xdr:sp macro="" textlink="">
          <xdr:nvSpPr>
            <xdr:cNvPr id="12" name="TextBox 11">
              <a:extLst>
                <a:ext uri="{FF2B5EF4-FFF2-40B4-BE49-F238E27FC236}">
                  <a16:creationId xmlns:a16="http://schemas.microsoft.com/office/drawing/2014/main" id="{C86E7FE4-392C-FF94-0DCC-496541580582}"/>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AVG LOW INCOME</a:t>
              </a:r>
            </a:p>
          </xdr:txBody>
        </xdr:sp>
      </xdr:grpSp>
      <xdr:grpSp>
        <xdr:nvGrpSpPr>
          <xdr:cNvPr id="13" name="Group 12">
            <a:extLst>
              <a:ext uri="{FF2B5EF4-FFF2-40B4-BE49-F238E27FC236}">
                <a16:creationId xmlns:a16="http://schemas.microsoft.com/office/drawing/2014/main" id="{5DD74595-C432-495A-A739-96813DA41A5E}"/>
              </a:ext>
            </a:extLst>
          </xdr:cNvPr>
          <xdr:cNvGrpSpPr/>
        </xdr:nvGrpSpPr>
        <xdr:grpSpPr>
          <a:xfrm>
            <a:off x="9365542" y="533050"/>
            <a:ext cx="1644875" cy="704848"/>
            <a:chOff x="1859644" y="489858"/>
            <a:chExt cx="2385785" cy="907143"/>
          </a:xfrm>
        </xdr:grpSpPr>
        <xdr:sp macro="" textlink="Gender!B12">
          <xdr:nvSpPr>
            <xdr:cNvPr id="14" name="Rectangle 13">
              <a:extLst>
                <a:ext uri="{FF2B5EF4-FFF2-40B4-BE49-F238E27FC236}">
                  <a16:creationId xmlns:a16="http://schemas.microsoft.com/office/drawing/2014/main" id="{89D726F5-0FBE-042F-B03F-0E7869E6346E}"/>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CC03E8-58BA-4F57-9BBD-8D975249A5D2}" type="TxLink">
                <a:rPr lang="en-US" sz="3200" b="1" i="0" u="none" strike="noStrike">
                  <a:solidFill>
                    <a:schemeClr val="accent1"/>
                  </a:solidFill>
                  <a:latin typeface="Calibri"/>
                  <a:ea typeface="Calibri"/>
                  <a:cs typeface="Calibri"/>
                </a:rPr>
                <a:pPr algn="ctr"/>
                <a:t>$97.161</a:t>
              </a:fld>
              <a:endParaRPr lang="en-ID" sz="3200" b="1">
                <a:solidFill>
                  <a:schemeClr val="accent1"/>
                </a:solidFill>
              </a:endParaRPr>
            </a:p>
          </xdr:txBody>
        </xdr:sp>
        <xdr:sp macro="" textlink="">
          <xdr:nvSpPr>
            <xdr:cNvPr id="18" name="TextBox 17">
              <a:extLst>
                <a:ext uri="{FF2B5EF4-FFF2-40B4-BE49-F238E27FC236}">
                  <a16:creationId xmlns:a16="http://schemas.microsoft.com/office/drawing/2014/main" id="{40013246-EC07-C362-F368-5F44F6D75F0F}"/>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AVG MIDLE INCOME</a:t>
              </a:r>
            </a:p>
          </xdr:txBody>
        </xdr:sp>
      </xdr:grpSp>
      <xdr:grpSp>
        <xdr:nvGrpSpPr>
          <xdr:cNvPr id="19" name="Group 18">
            <a:extLst>
              <a:ext uri="{FF2B5EF4-FFF2-40B4-BE49-F238E27FC236}">
                <a16:creationId xmlns:a16="http://schemas.microsoft.com/office/drawing/2014/main" id="{DF1C7430-9F23-4F2A-9625-C20C1A377EF6}"/>
              </a:ext>
            </a:extLst>
          </xdr:cNvPr>
          <xdr:cNvGrpSpPr/>
        </xdr:nvGrpSpPr>
        <xdr:grpSpPr>
          <a:xfrm>
            <a:off x="11217243" y="524344"/>
            <a:ext cx="1644876" cy="704848"/>
            <a:chOff x="1859644" y="489858"/>
            <a:chExt cx="2385785" cy="907143"/>
          </a:xfrm>
        </xdr:grpSpPr>
        <xdr:sp macro="" textlink="Gender!B13">
          <xdr:nvSpPr>
            <xdr:cNvPr id="20" name="Rectangle 19">
              <a:extLst>
                <a:ext uri="{FF2B5EF4-FFF2-40B4-BE49-F238E27FC236}">
                  <a16:creationId xmlns:a16="http://schemas.microsoft.com/office/drawing/2014/main" id="{61E3A42C-C462-583A-D0EA-34D2A7BF0858}"/>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74ADED-67DF-4DE5-AB59-177BB0E8CE40}" type="TxLink">
                <a:rPr lang="en-US" sz="2800" b="1" i="0" u="none" strike="noStrike">
                  <a:solidFill>
                    <a:schemeClr val="accent1"/>
                  </a:solidFill>
                  <a:latin typeface="Calibri"/>
                  <a:ea typeface="Calibri"/>
                  <a:cs typeface="Calibri"/>
                </a:rPr>
                <a:pPr algn="ctr"/>
                <a:t>$185.778</a:t>
              </a:fld>
              <a:endParaRPr lang="en-ID" sz="2800" b="1">
                <a:solidFill>
                  <a:schemeClr val="accent1"/>
                </a:solidFill>
              </a:endParaRPr>
            </a:p>
          </xdr:txBody>
        </xdr:sp>
        <xdr:sp macro="" textlink="">
          <xdr:nvSpPr>
            <xdr:cNvPr id="21" name="TextBox 20">
              <a:extLst>
                <a:ext uri="{FF2B5EF4-FFF2-40B4-BE49-F238E27FC236}">
                  <a16:creationId xmlns:a16="http://schemas.microsoft.com/office/drawing/2014/main" id="{383CF505-FA3A-0B9C-EBDA-FBEF4113E9F0}"/>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AVG HIGH INCOME</a:t>
              </a:r>
            </a:p>
          </xdr:txBody>
        </xdr:sp>
      </xdr:grpSp>
    </xdr:grpSp>
    <xdr:clientData/>
  </xdr:twoCellAnchor>
  <xdr:twoCellAnchor editAs="oneCell">
    <xdr:from>
      <xdr:col>3</xdr:col>
      <xdr:colOff>75974</xdr:colOff>
      <xdr:row>6</xdr:row>
      <xdr:rowOff>150814</xdr:rowOff>
    </xdr:from>
    <xdr:to>
      <xdr:col>8</xdr:col>
      <xdr:colOff>571500</xdr:colOff>
      <xdr:row>13</xdr:row>
      <xdr:rowOff>141385</xdr:rowOff>
    </xdr:to>
    <mc:AlternateContent xmlns:mc="http://schemas.openxmlformats.org/markup-compatibility/2006" xmlns:a14="http://schemas.microsoft.com/office/drawing/2010/main">
      <mc:Choice Requires="a14">
        <xdr:graphicFrame macro="">
          <xdr:nvGraphicFramePr>
            <xdr:cNvPr id="22" name="Nama Bulan">
              <a:extLst>
                <a:ext uri="{FF2B5EF4-FFF2-40B4-BE49-F238E27FC236}">
                  <a16:creationId xmlns:a16="http://schemas.microsoft.com/office/drawing/2014/main" id="{15C77863-3B0C-42C2-8879-88A8691EBD5F}"/>
                </a:ext>
              </a:extLst>
            </xdr:cNvPr>
            <xdr:cNvGraphicFramePr/>
          </xdr:nvGraphicFramePr>
          <xdr:xfrm>
            <a:off x="0" y="0"/>
            <a:ext cx="0" cy="0"/>
          </xdr:xfrm>
          <a:graphic>
            <a:graphicData uri="http://schemas.microsoft.com/office/drawing/2010/slicer">
              <sle:slicer xmlns:sle="http://schemas.microsoft.com/office/drawing/2010/slicer" name="Nama Bulan"/>
            </a:graphicData>
          </a:graphic>
        </xdr:graphicFrame>
      </mc:Choice>
      <mc:Fallback xmlns="">
        <xdr:sp macro="" textlink="">
          <xdr:nvSpPr>
            <xdr:cNvPr id="0" name=""/>
            <xdr:cNvSpPr>
              <a:spLocks noTextEdit="1"/>
            </xdr:cNvSpPr>
          </xdr:nvSpPr>
          <xdr:spPr>
            <a:xfrm>
              <a:off x="1907705" y="1339404"/>
              <a:ext cx="3548410" cy="13012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127000</xdr:colOff>
      <xdr:row>6</xdr:row>
      <xdr:rowOff>163285</xdr:rowOff>
    </xdr:from>
    <xdr:to>
      <xdr:col>21</xdr:col>
      <xdr:colOff>45357</xdr:colOff>
      <xdr:row>13</xdr:row>
      <xdr:rowOff>117928</xdr:rowOff>
    </xdr:to>
    <mc:AlternateContent xmlns:mc="http://schemas.openxmlformats.org/markup-compatibility/2006" xmlns:a14="http://schemas.microsoft.com/office/drawing/2010/main">
      <mc:Choice Requires="a14">
        <xdr:graphicFrame macro="">
          <xdr:nvGraphicFramePr>
            <xdr:cNvPr id="23" name="Year">
              <a:extLst>
                <a:ext uri="{FF2B5EF4-FFF2-40B4-BE49-F238E27FC236}">
                  <a16:creationId xmlns:a16="http://schemas.microsoft.com/office/drawing/2014/main" id="{3354DEF6-DC84-4F0C-A359-08DC45C577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22192" y="1351875"/>
              <a:ext cx="7245280" cy="12653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163285</xdr:colOff>
      <xdr:row>14</xdr:row>
      <xdr:rowOff>90710</xdr:rowOff>
    </xdr:from>
    <xdr:to>
      <xdr:col>9</xdr:col>
      <xdr:colOff>226786</xdr:colOff>
      <xdr:row>29</xdr:row>
      <xdr:rowOff>141470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1CFFA3A1-8D23-48E6-A1A2-A3E6525E42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92085" y="2814860"/>
              <a:ext cx="3721101" cy="290826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199568</xdr:colOff>
      <xdr:row>13</xdr:row>
      <xdr:rowOff>163287</xdr:rowOff>
    </xdr:from>
    <xdr:to>
      <xdr:col>16</xdr:col>
      <xdr:colOff>174625</xdr:colOff>
      <xdr:row>29</xdr:row>
      <xdr:rowOff>63502</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046D8F68-A000-4927-BE03-B77C14CFF2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685968" y="2696937"/>
              <a:ext cx="4242257" cy="294821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174624</xdr:colOff>
      <xdr:row>10</xdr:row>
      <xdr:rowOff>108857</xdr:rowOff>
    </xdr:from>
    <xdr:to>
      <xdr:col>22</xdr:col>
      <xdr:colOff>45357</xdr:colOff>
      <xdr:row>31</xdr:row>
      <xdr:rowOff>18142</xdr:rowOff>
    </xdr:to>
    <xdr:graphicFrame macro="">
      <xdr:nvGraphicFramePr>
        <xdr:cNvPr id="26" name="Chart 25">
          <a:extLst>
            <a:ext uri="{FF2B5EF4-FFF2-40B4-BE49-F238E27FC236}">
              <a16:creationId xmlns:a16="http://schemas.microsoft.com/office/drawing/2014/main" id="{1D55F5C3-1CCD-47B6-BE0D-0C7E74A10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33331</xdr:colOff>
      <xdr:row>6</xdr:row>
      <xdr:rowOff>15873</xdr:rowOff>
    </xdr:from>
    <xdr:to>
      <xdr:col>2</xdr:col>
      <xdr:colOff>63492</xdr:colOff>
      <xdr:row>12</xdr:row>
      <xdr:rowOff>144460</xdr:rowOff>
    </xdr:to>
    <xdr:grpSp>
      <xdr:nvGrpSpPr>
        <xdr:cNvPr id="34" name="Group 33">
          <a:extLst>
            <a:ext uri="{FF2B5EF4-FFF2-40B4-BE49-F238E27FC236}">
              <a16:creationId xmlns:a16="http://schemas.microsoft.com/office/drawing/2014/main" id="{E25ED1B3-E920-C6C8-FC90-C0D73429DF02}"/>
            </a:ext>
          </a:extLst>
        </xdr:cNvPr>
        <xdr:cNvGrpSpPr/>
      </xdr:nvGrpSpPr>
      <xdr:grpSpPr>
        <a:xfrm>
          <a:off x="33331" y="1216023"/>
          <a:ext cx="1249361" cy="1271587"/>
          <a:chOff x="128587" y="1222375"/>
          <a:chExt cx="1252536" cy="1223962"/>
        </a:xfrm>
      </xdr:grpSpPr>
      <xdr:sp macro="" textlink="">
        <xdr:nvSpPr>
          <xdr:cNvPr id="29" name="Rectangle: Rounded Corners 28">
            <a:hlinkClick xmlns:r="http://schemas.openxmlformats.org/officeDocument/2006/relationships" r:id="rId7"/>
            <a:extLst>
              <a:ext uri="{FF2B5EF4-FFF2-40B4-BE49-F238E27FC236}">
                <a16:creationId xmlns:a16="http://schemas.microsoft.com/office/drawing/2014/main" id="{E57493AF-B854-3C97-377C-9A6705F2A533}"/>
              </a:ext>
            </a:extLst>
          </xdr:cNvPr>
          <xdr:cNvSpPr/>
        </xdr:nvSpPr>
        <xdr:spPr>
          <a:xfrm>
            <a:off x="134936" y="1222375"/>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SUMMARY</a:t>
            </a:r>
          </a:p>
        </xdr:txBody>
      </xdr:sp>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D5873B94-F8D4-4293-8E4F-587C2C0A4872}"/>
              </a:ext>
            </a:extLst>
          </xdr:cNvPr>
          <xdr:cNvSpPr/>
        </xdr:nvSpPr>
        <xdr:spPr>
          <a:xfrm>
            <a:off x="128587" y="1922462"/>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GAJI</a:t>
            </a:r>
          </a:p>
        </xdr:txBody>
      </xdr:sp>
    </xdr:grpSp>
    <xdr:clientData/>
  </xdr:twoCellAnchor>
  <xdr:twoCellAnchor>
    <xdr:from>
      <xdr:col>0</xdr:col>
      <xdr:colOff>33331</xdr:colOff>
      <xdr:row>6</xdr:row>
      <xdr:rowOff>15873</xdr:rowOff>
    </xdr:from>
    <xdr:to>
      <xdr:col>2</xdr:col>
      <xdr:colOff>63495</xdr:colOff>
      <xdr:row>16</xdr:row>
      <xdr:rowOff>63497</xdr:rowOff>
    </xdr:to>
    <xdr:grpSp>
      <xdr:nvGrpSpPr>
        <xdr:cNvPr id="35" name="Group 34">
          <a:extLst>
            <a:ext uri="{FF2B5EF4-FFF2-40B4-BE49-F238E27FC236}">
              <a16:creationId xmlns:a16="http://schemas.microsoft.com/office/drawing/2014/main" id="{76E04EDC-8AE6-48B6-9760-4B1B885453E8}"/>
            </a:ext>
          </a:extLst>
        </xdr:cNvPr>
        <xdr:cNvGrpSpPr/>
      </xdr:nvGrpSpPr>
      <xdr:grpSpPr>
        <a:xfrm>
          <a:off x="33331" y="1216023"/>
          <a:ext cx="1249364" cy="1952624"/>
          <a:chOff x="32882" y="1191760"/>
          <a:chExt cx="1252539" cy="1873249"/>
        </a:xfrm>
      </xdr:grpSpPr>
      <xdr:sp macro="" textlink="">
        <xdr:nvSpPr>
          <xdr:cNvPr id="39" name="Rectangle: Rounded Corners 38">
            <a:hlinkClick xmlns:r="http://schemas.openxmlformats.org/officeDocument/2006/relationships" r:id="rId7"/>
            <a:extLst>
              <a:ext uri="{FF2B5EF4-FFF2-40B4-BE49-F238E27FC236}">
                <a16:creationId xmlns:a16="http://schemas.microsoft.com/office/drawing/2014/main" id="{7D82D286-3DF5-00AF-5203-FA931776B6AA}"/>
              </a:ext>
            </a:extLst>
          </xdr:cNvPr>
          <xdr:cNvSpPr/>
        </xdr:nvSpPr>
        <xdr:spPr>
          <a:xfrm>
            <a:off x="39234" y="1191760"/>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SUMMARY</a:t>
            </a:r>
          </a:p>
        </xdr:txBody>
      </xdr:sp>
      <xdr:sp macro="" textlink="">
        <xdr:nvSpPr>
          <xdr:cNvPr id="40" name="Rectangle: Rounded Corners 39">
            <a:hlinkClick xmlns:r="http://schemas.openxmlformats.org/officeDocument/2006/relationships" r:id="rId8"/>
            <a:extLst>
              <a:ext uri="{FF2B5EF4-FFF2-40B4-BE49-F238E27FC236}">
                <a16:creationId xmlns:a16="http://schemas.microsoft.com/office/drawing/2014/main" id="{A54E530A-4410-C2D4-411F-12E69984A20A}"/>
              </a:ext>
            </a:extLst>
          </xdr:cNvPr>
          <xdr:cNvSpPr/>
        </xdr:nvSpPr>
        <xdr:spPr>
          <a:xfrm>
            <a:off x="32885" y="1891847"/>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GAJI</a:t>
            </a:r>
          </a:p>
        </xdr:txBody>
      </xdr:sp>
      <xdr:sp macro="" textlink="">
        <xdr:nvSpPr>
          <xdr:cNvPr id="41" name="Rectangle: Rounded Corners 40">
            <a:hlinkClick xmlns:r="http://schemas.openxmlformats.org/officeDocument/2006/relationships" r:id="rId9"/>
            <a:extLst>
              <a:ext uri="{FF2B5EF4-FFF2-40B4-BE49-F238E27FC236}">
                <a16:creationId xmlns:a16="http://schemas.microsoft.com/office/drawing/2014/main" id="{AA3228B1-36A9-D470-9080-A0BE644A5C4E}"/>
              </a:ext>
            </a:extLst>
          </xdr:cNvPr>
          <xdr:cNvSpPr/>
        </xdr:nvSpPr>
        <xdr:spPr>
          <a:xfrm>
            <a:off x="32882" y="2541134"/>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Karyawan</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9071</xdr:colOff>
      <xdr:row>2</xdr:row>
      <xdr:rowOff>18143</xdr:rowOff>
    </xdr:from>
    <xdr:to>
      <xdr:col>3</xdr:col>
      <xdr:colOff>18143</xdr:colOff>
      <xdr:row>39</xdr:row>
      <xdr:rowOff>145141</xdr:rowOff>
    </xdr:to>
    <xdr:sp macro="" textlink="">
      <xdr:nvSpPr>
        <xdr:cNvPr id="2" name="Rectangle 1">
          <a:extLst>
            <a:ext uri="{FF2B5EF4-FFF2-40B4-BE49-F238E27FC236}">
              <a16:creationId xmlns:a16="http://schemas.microsoft.com/office/drawing/2014/main" id="{93C0AAFD-B1DE-4957-B8F6-DE36B3B1EEF4}"/>
            </a:ext>
          </a:extLst>
        </xdr:cNvPr>
        <xdr:cNvSpPr/>
      </xdr:nvSpPr>
      <xdr:spPr>
        <a:xfrm>
          <a:off x="9071" y="462643"/>
          <a:ext cx="1837872" cy="6940548"/>
        </a:xfrm>
        <a:prstGeom prst="rect">
          <a:avLst/>
        </a:prstGeom>
        <a:solidFill>
          <a:schemeClr val="bg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9071</xdr:colOff>
      <xdr:row>2</xdr:row>
      <xdr:rowOff>9072</xdr:rowOff>
    </xdr:from>
    <xdr:to>
      <xdr:col>3</xdr:col>
      <xdr:colOff>9071</xdr:colOff>
      <xdr:row>39</xdr:row>
      <xdr:rowOff>154215</xdr:rowOff>
    </xdr:to>
    <xdr:sp macro="" textlink="">
      <xdr:nvSpPr>
        <xdr:cNvPr id="3" name="Rectangle: Top Corners Rounded 2">
          <a:extLst>
            <a:ext uri="{FF2B5EF4-FFF2-40B4-BE49-F238E27FC236}">
              <a16:creationId xmlns:a16="http://schemas.microsoft.com/office/drawing/2014/main" id="{7014B09F-9C26-4FE8-B01D-0710D6CE1DE3}"/>
            </a:ext>
          </a:extLst>
        </xdr:cNvPr>
        <xdr:cNvSpPr/>
      </xdr:nvSpPr>
      <xdr:spPr>
        <a:xfrm rot="16200000" flipH="1">
          <a:off x="-2555876" y="3018519"/>
          <a:ext cx="6958693" cy="1828800"/>
        </a:xfrm>
        <a:prstGeom prst="round2SameRect">
          <a:avLst/>
        </a:prstGeom>
        <a:blipFill dpi="0" rotWithShape="1">
          <a:blip xmlns:r="http://schemas.openxmlformats.org/officeDocument/2006/relationships" r:embed="rId1">
            <a:alphaModFix amt="20000"/>
            <a:extLst>
              <a:ext uri="{BEBA8EAE-BF5A-486C-A8C5-ECC9F3942E4B}">
                <a14:imgProps xmlns:a14="http://schemas.microsoft.com/office/drawing/2010/main">
                  <a14:imgLayer r:embed="rId2">
                    <a14:imgEffect>
                      <a14:colorTemperature colorTemp="45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rcRect/>
          <a:stretch>
            <a:fillRect b="-75714"/>
          </a:stretch>
        </a:blipFill>
        <a:ln>
          <a:noFill/>
        </a:ln>
        <a:effectLst>
          <a:outerShdw blurRad="50800" dist="50800" dir="5400000" algn="ctr" rotWithShape="0">
            <a:srgbClr val="000000">
              <a:alpha val="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125182</xdr:colOff>
      <xdr:row>2</xdr:row>
      <xdr:rowOff>79844</xdr:rowOff>
    </xdr:from>
    <xdr:to>
      <xdr:col>21</xdr:col>
      <xdr:colOff>27181</xdr:colOff>
      <xdr:row>6</xdr:row>
      <xdr:rowOff>68951</xdr:rowOff>
    </xdr:to>
    <xdr:grpSp>
      <xdr:nvGrpSpPr>
        <xdr:cNvPr id="4" name="Group 3">
          <a:extLst>
            <a:ext uri="{FF2B5EF4-FFF2-40B4-BE49-F238E27FC236}">
              <a16:creationId xmlns:a16="http://schemas.microsoft.com/office/drawing/2014/main" id="{3C31A8D5-AB0C-44C5-B20E-49EC63D4A879}"/>
            </a:ext>
          </a:extLst>
        </xdr:cNvPr>
        <xdr:cNvGrpSpPr/>
      </xdr:nvGrpSpPr>
      <xdr:grpSpPr>
        <a:xfrm>
          <a:off x="1959100" y="506337"/>
          <a:ext cx="15269947" cy="728360"/>
          <a:chOff x="1958745" y="524344"/>
          <a:chExt cx="10903374" cy="719357"/>
        </a:xfrm>
      </xdr:grpSpPr>
      <xdr:grpSp>
        <xdr:nvGrpSpPr>
          <xdr:cNvPr id="5" name="Group 4">
            <a:extLst>
              <a:ext uri="{FF2B5EF4-FFF2-40B4-BE49-F238E27FC236}">
                <a16:creationId xmlns:a16="http://schemas.microsoft.com/office/drawing/2014/main" id="{41BF2339-1A36-F451-E06C-0F123A9D45C6}"/>
              </a:ext>
            </a:extLst>
          </xdr:cNvPr>
          <xdr:cNvGrpSpPr/>
        </xdr:nvGrpSpPr>
        <xdr:grpSpPr>
          <a:xfrm>
            <a:off x="1958745" y="530148"/>
            <a:ext cx="1641473" cy="704848"/>
            <a:chOff x="1859644" y="489858"/>
            <a:chExt cx="2385785" cy="907143"/>
          </a:xfrm>
          <a:noFill/>
        </xdr:grpSpPr>
        <xdr:sp macro="" textlink="Gender!B6">
          <xdr:nvSpPr>
            <xdr:cNvPr id="21" name="Rectangle 20">
              <a:extLst>
                <a:ext uri="{FF2B5EF4-FFF2-40B4-BE49-F238E27FC236}">
                  <a16:creationId xmlns:a16="http://schemas.microsoft.com/office/drawing/2014/main" id="{19D5CDA0-76DD-8BCB-9F03-F9188E8BB6D7}"/>
                </a:ext>
              </a:extLst>
            </xdr:cNvPr>
            <xdr:cNvSpPr/>
          </xdr:nvSpPr>
          <xdr:spPr>
            <a:xfrm>
              <a:off x="1859644" y="489860"/>
              <a:ext cx="2385785" cy="907141"/>
            </a:xfrm>
            <a:prstGeom prst="rect">
              <a:avLst/>
            </a:prstGeom>
            <a:grp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F696C0-1DCA-4787-9B78-DFD14C621F8E}" type="TxLink">
                <a:rPr lang="en-US" sz="3600" b="1" i="0" u="none" strike="noStrike">
                  <a:solidFill>
                    <a:schemeClr val="accent1"/>
                  </a:solidFill>
                  <a:latin typeface="Calibri"/>
                  <a:ea typeface="Calibri"/>
                  <a:cs typeface="Calibri"/>
                </a:rPr>
                <a:pPr algn="ctr"/>
                <a:t>1000</a:t>
              </a:fld>
              <a:endParaRPr lang="en-ID" sz="3600" b="1">
                <a:solidFill>
                  <a:schemeClr val="accent1"/>
                </a:solidFill>
              </a:endParaRPr>
            </a:p>
          </xdr:txBody>
        </xdr:sp>
        <xdr:sp macro="" textlink="">
          <xdr:nvSpPr>
            <xdr:cNvPr id="22" name="TextBox 21">
              <a:extLst>
                <a:ext uri="{FF2B5EF4-FFF2-40B4-BE49-F238E27FC236}">
                  <a16:creationId xmlns:a16="http://schemas.microsoft.com/office/drawing/2014/main" id="{C63AE182-CC8B-251A-844F-EEB722A053B0}"/>
                </a:ext>
              </a:extLst>
            </xdr:cNvPr>
            <xdr:cNvSpPr txBox="1"/>
          </xdr:nvSpPr>
          <xdr:spPr>
            <a:xfrm>
              <a:off x="1977571" y="489858"/>
              <a:ext cx="2267857" cy="235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TOTAL KARYAWAN</a:t>
              </a:r>
            </a:p>
          </xdr:txBody>
        </xdr:sp>
      </xdr:grpSp>
      <xdr:grpSp>
        <xdr:nvGrpSpPr>
          <xdr:cNvPr id="6" name="Group 5">
            <a:extLst>
              <a:ext uri="{FF2B5EF4-FFF2-40B4-BE49-F238E27FC236}">
                <a16:creationId xmlns:a16="http://schemas.microsoft.com/office/drawing/2014/main" id="{A06004B6-A6B6-6A27-76C9-6D3B25418FD6}"/>
              </a:ext>
            </a:extLst>
          </xdr:cNvPr>
          <xdr:cNvGrpSpPr/>
        </xdr:nvGrpSpPr>
        <xdr:grpSpPr>
          <a:xfrm>
            <a:off x="3810444" y="527246"/>
            <a:ext cx="1641473" cy="704848"/>
            <a:chOff x="1859644" y="489858"/>
            <a:chExt cx="2385785" cy="907143"/>
          </a:xfrm>
        </xdr:grpSpPr>
        <xdr:sp macro="" textlink="Gender!B4">
          <xdr:nvSpPr>
            <xdr:cNvPr id="19" name="Rectangle 18">
              <a:extLst>
                <a:ext uri="{FF2B5EF4-FFF2-40B4-BE49-F238E27FC236}">
                  <a16:creationId xmlns:a16="http://schemas.microsoft.com/office/drawing/2014/main" id="{BF9D2A26-549F-31D3-BB7C-E6716BACAFED}"/>
                </a:ext>
              </a:extLst>
            </xdr:cNvPr>
            <xdr:cNvSpPr/>
          </xdr:nvSpPr>
          <xdr:spPr>
            <a:xfrm>
              <a:off x="1859644" y="489860"/>
              <a:ext cx="2385785" cy="907141"/>
            </a:xfrm>
            <a:prstGeom prst="rect">
              <a:avLst/>
            </a:prstGeom>
            <a:noFill/>
            <a:ln w="381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FB0225-7E3B-49AD-8FE7-C18A29E5B8A4}" type="TxLink">
                <a:rPr lang="en-US" sz="3600" b="1" i="0" u="none" strike="noStrike">
                  <a:solidFill>
                    <a:schemeClr val="accent1"/>
                  </a:solidFill>
                  <a:latin typeface="Calibri"/>
                  <a:ea typeface="Calibri"/>
                  <a:cs typeface="Calibri"/>
                </a:rPr>
                <a:pPr algn="ctr"/>
                <a:t>518</a:t>
              </a:fld>
              <a:endParaRPr lang="en-ID" sz="3600" b="1">
                <a:solidFill>
                  <a:schemeClr val="accent1"/>
                </a:solidFill>
              </a:endParaRPr>
            </a:p>
          </xdr:txBody>
        </xdr:sp>
        <xdr:sp macro="" textlink="">
          <xdr:nvSpPr>
            <xdr:cNvPr id="20" name="TextBox 19">
              <a:extLst>
                <a:ext uri="{FF2B5EF4-FFF2-40B4-BE49-F238E27FC236}">
                  <a16:creationId xmlns:a16="http://schemas.microsoft.com/office/drawing/2014/main" id="{34D4DBCE-31C7-253A-E637-2D99D6CE229B}"/>
                </a:ext>
              </a:extLst>
            </xdr:cNvPr>
            <xdr:cNvSpPr txBox="1"/>
          </xdr:nvSpPr>
          <xdr:spPr>
            <a:xfrm>
              <a:off x="1977571" y="489858"/>
              <a:ext cx="2267857" cy="235857"/>
            </a:xfrm>
            <a:prstGeom prst="rect">
              <a:avLst/>
            </a:prstGeom>
            <a:noFill/>
            <a:ln w="9525" cmpd="sng">
              <a:solidFill>
                <a:schemeClr val="accent1">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TOTAL PRIA</a:t>
              </a:r>
            </a:p>
          </xdr:txBody>
        </xdr:sp>
      </xdr:grpSp>
      <xdr:grpSp>
        <xdr:nvGrpSpPr>
          <xdr:cNvPr id="7" name="Group 6">
            <a:extLst>
              <a:ext uri="{FF2B5EF4-FFF2-40B4-BE49-F238E27FC236}">
                <a16:creationId xmlns:a16="http://schemas.microsoft.com/office/drawing/2014/main" id="{E203065D-B48A-A6B6-7982-34DE9C8A5FB7}"/>
              </a:ext>
            </a:extLst>
          </xdr:cNvPr>
          <xdr:cNvGrpSpPr/>
        </xdr:nvGrpSpPr>
        <xdr:grpSpPr>
          <a:xfrm>
            <a:off x="5662144" y="538853"/>
            <a:ext cx="1641473" cy="704848"/>
            <a:chOff x="1859644" y="489858"/>
            <a:chExt cx="2385785" cy="907143"/>
          </a:xfrm>
        </xdr:grpSpPr>
        <xdr:sp macro="" textlink="Gender!B5">
          <xdr:nvSpPr>
            <xdr:cNvPr id="17" name="Rectangle 16">
              <a:extLst>
                <a:ext uri="{FF2B5EF4-FFF2-40B4-BE49-F238E27FC236}">
                  <a16:creationId xmlns:a16="http://schemas.microsoft.com/office/drawing/2014/main" id="{EC79C23A-381A-9341-2117-F4716558DFC4}"/>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1A493-158A-4322-A693-BB74FB91EEA7}" type="TxLink">
                <a:rPr lang="en-US" sz="3600" b="1" i="0" u="none" strike="noStrike">
                  <a:solidFill>
                    <a:schemeClr val="accent1"/>
                  </a:solidFill>
                  <a:latin typeface="Calibri"/>
                  <a:ea typeface="Calibri"/>
                  <a:cs typeface="Calibri"/>
                </a:rPr>
                <a:pPr algn="ctr"/>
                <a:t>482</a:t>
              </a:fld>
              <a:endParaRPr lang="en-ID" sz="3600" b="1">
                <a:solidFill>
                  <a:schemeClr val="accent1"/>
                </a:solidFill>
              </a:endParaRPr>
            </a:p>
          </xdr:txBody>
        </xdr:sp>
        <xdr:sp macro="" textlink="">
          <xdr:nvSpPr>
            <xdr:cNvPr id="18" name="TextBox 17">
              <a:extLst>
                <a:ext uri="{FF2B5EF4-FFF2-40B4-BE49-F238E27FC236}">
                  <a16:creationId xmlns:a16="http://schemas.microsoft.com/office/drawing/2014/main" id="{DCCE77CD-708B-887D-69CA-B808A4137619}"/>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TOTAL WANITA</a:t>
              </a:r>
            </a:p>
          </xdr:txBody>
        </xdr:sp>
      </xdr:grpSp>
      <xdr:grpSp>
        <xdr:nvGrpSpPr>
          <xdr:cNvPr id="8" name="Group 7">
            <a:extLst>
              <a:ext uri="{FF2B5EF4-FFF2-40B4-BE49-F238E27FC236}">
                <a16:creationId xmlns:a16="http://schemas.microsoft.com/office/drawing/2014/main" id="{60A07FD1-3E1E-3E8E-A2E9-AAC5F438F4A2}"/>
              </a:ext>
            </a:extLst>
          </xdr:cNvPr>
          <xdr:cNvGrpSpPr/>
        </xdr:nvGrpSpPr>
        <xdr:grpSpPr>
          <a:xfrm>
            <a:off x="7513842" y="535952"/>
            <a:ext cx="1641474" cy="704848"/>
            <a:chOff x="1859644" y="489858"/>
            <a:chExt cx="2385785" cy="907143"/>
          </a:xfrm>
        </xdr:grpSpPr>
        <xdr:sp macro="" textlink="Gender!B11">
          <xdr:nvSpPr>
            <xdr:cNvPr id="15" name="Rectangle 14">
              <a:extLst>
                <a:ext uri="{FF2B5EF4-FFF2-40B4-BE49-F238E27FC236}">
                  <a16:creationId xmlns:a16="http://schemas.microsoft.com/office/drawing/2014/main" id="{A4D5B2CA-5255-C3DF-EE40-C26A55497515}"/>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9F881B-BA25-4BCA-A0C4-15BB5D34AA3F}" type="TxLink">
                <a:rPr lang="en-US" sz="3200" b="1" i="0" u="none" strike="noStrike">
                  <a:solidFill>
                    <a:schemeClr val="accent1"/>
                  </a:solidFill>
                  <a:latin typeface="Calibri"/>
                  <a:ea typeface="Calibri"/>
                  <a:cs typeface="Calibri"/>
                </a:rPr>
                <a:pPr algn="ctr"/>
                <a:t>$57.127</a:t>
              </a:fld>
              <a:endParaRPr lang="en-ID" sz="3200" b="1">
                <a:solidFill>
                  <a:schemeClr val="accent1"/>
                </a:solidFill>
              </a:endParaRPr>
            </a:p>
          </xdr:txBody>
        </xdr:sp>
        <xdr:sp macro="" textlink="">
          <xdr:nvSpPr>
            <xdr:cNvPr id="16" name="TextBox 15">
              <a:extLst>
                <a:ext uri="{FF2B5EF4-FFF2-40B4-BE49-F238E27FC236}">
                  <a16:creationId xmlns:a16="http://schemas.microsoft.com/office/drawing/2014/main" id="{0898551D-FFE5-A4BA-A8F9-2D4E9088385D}"/>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AVG LOW INCOME</a:t>
              </a:r>
            </a:p>
          </xdr:txBody>
        </xdr:sp>
      </xdr:grpSp>
      <xdr:grpSp>
        <xdr:nvGrpSpPr>
          <xdr:cNvPr id="9" name="Group 8">
            <a:extLst>
              <a:ext uri="{FF2B5EF4-FFF2-40B4-BE49-F238E27FC236}">
                <a16:creationId xmlns:a16="http://schemas.microsoft.com/office/drawing/2014/main" id="{F6E2F6A7-AC6E-936C-3493-180A848C504F}"/>
              </a:ext>
            </a:extLst>
          </xdr:cNvPr>
          <xdr:cNvGrpSpPr/>
        </xdr:nvGrpSpPr>
        <xdr:grpSpPr>
          <a:xfrm>
            <a:off x="9365542" y="533050"/>
            <a:ext cx="1644875" cy="704848"/>
            <a:chOff x="1859644" y="489858"/>
            <a:chExt cx="2385785" cy="907143"/>
          </a:xfrm>
        </xdr:grpSpPr>
        <xdr:sp macro="" textlink="Gender!B12">
          <xdr:nvSpPr>
            <xdr:cNvPr id="13" name="Rectangle 12">
              <a:extLst>
                <a:ext uri="{FF2B5EF4-FFF2-40B4-BE49-F238E27FC236}">
                  <a16:creationId xmlns:a16="http://schemas.microsoft.com/office/drawing/2014/main" id="{4EF5E774-9AF8-D308-8B96-020893437A67}"/>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CC03E8-58BA-4F57-9BBD-8D975249A5D2}" type="TxLink">
                <a:rPr lang="en-US" sz="3200" b="1" i="0" u="none" strike="noStrike">
                  <a:solidFill>
                    <a:schemeClr val="accent1"/>
                  </a:solidFill>
                  <a:latin typeface="Calibri"/>
                  <a:ea typeface="Calibri"/>
                  <a:cs typeface="Calibri"/>
                </a:rPr>
                <a:pPr algn="ctr"/>
                <a:t>$97.161</a:t>
              </a:fld>
              <a:endParaRPr lang="en-ID" sz="3200" b="1">
                <a:solidFill>
                  <a:schemeClr val="accent1"/>
                </a:solidFill>
              </a:endParaRPr>
            </a:p>
          </xdr:txBody>
        </xdr:sp>
        <xdr:sp macro="" textlink="">
          <xdr:nvSpPr>
            <xdr:cNvPr id="14" name="TextBox 13">
              <a:extLst>
                <a:ext uri="{FF2B5EF4-FFF2-40B4-BE49-F238E27FC236}">
                  <a16:creationId xmlns:a16="http://schemas.microsoft.com/office/drawing/2014/main" id="{2ACBA8D7-96FC-1DE1-518C-4BC312524D9A}"/>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AVG MIDLE INCOME</a:t>
              </a:r>
            </a:p>
          </xdr:txBody>
        </xdr:sp>
      </xdr:grpSp>
      <xdr:grpSp>
        <xdr:nvGrpSpPr>
          <xdr:cNvPr id="10" name="Group 9">
            <a:extLst>
              <a:ext uri="{FF2B5EF4-FFF2-40B4-BE49-F238E27FC236}">
                <a16:creationId xmlns:a16="http://schemas.microsoft.com/office/drawing/2014/main" id="{A87D304B-DE27-DA2A-D06C-C1C69F84F657}"/>
              </a:ext>
            </a:extLst>
          </xdr:cNvPr>
          <xdr:cNvGrpSpPr/>
        </xdr:nvGrpSpPr>
        <xdr:grpSpPr>
          <a:xfrm>
            <a:off x="11217243" y="524344"/>
            <a:ext cx="1644876" cy="704848"/>
            <a:chOff x="1859644" y="489858"/>
            <a:chExt cx="2385785" cy="907143"/>
          </a:xfrm>
        </xdr:grpSpPr>
        <xdr:sp macro="" textlink="Gender!B13">
          <xdr:nvSpPr>
            <xdr:cNvPr id="11" name="Rectangle 10">
              <a:extLst>
                <a:ext uri="{FF2B5EF4-FFF2-40B4-BE49-F238E27FC236}">
                  <a16:creationId xmlns:a16="http://schemas.microsoft.com/office/drawing/2014/main" id="{B3D19AF4-1DF5-B223-7F63-63AFB5B46CC2}"/>
                </a:ext>
              </a:extLst>
            </xdr:cNvPr>
            <xdr:cNvSpPr/>
          </xdr:nvSpPr>
          <xdr:spPr>
            <a:xfrm>
              <a:off x="1859644" y="489860"/>
              <a:ext cx="2385785" cy="907141"/>
            </a:xfrm>
            <a:prstGeom prst="rect">
              <a:avLst/>
            </a:prstGeom>
            <a:noFill/>
            <a:ln w="38100">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74ADED-67DF-4DE5-AB59-177BB0E8CE40}" type="TxLink">
                <a:rPr lang="en-US" sz="2800" b="1" i="0" u="none" strike="noStrike">
                  <a:solidFill>
                    <a:schemeClr val="accent1"/>
                  </a:solidFill>
                  <a:latin typeface="Calibri"/>
                  <a:ea typeface="Calibri"/>
                  <a:cs typeface="Calibri"/>
                </a:rPr>
                <a:pPr algn="ctr"/>
                <a:t>$185.778</a:t>
              </a:fld>
              <a:endParaRPr lang="en-ID" sz="2800" b="1">
                <a:solidFill>
                  <a:schemeClr val="accent1"/>
                </a:solidFill>
              </a:endParaRPr>
            </a:p>
          </xdr:txBody>
        </xdr:sp>
        <xdr:sp macro="" textlink="">
          <xdr:nvSpPr>
            <xdr:cNvPr id="12" name="TextBox 11">
              <a:extLst>
                <a:ext uri="{FF2B5EF4-FFF2-40B4-BE49-F238E27FC236}">
                  <a16:creationId xmlns:a16="http://schemas.microsoft.com/office/drawing/2014/main" id="{959A7CB0-D9E5-F851-3AC8-42976E78A2BC}"/>
                </a:ext>
              </a:extLst>
            </xdr:cNvPr>
            <xdr:cNvSpPr txBox="1"/>
          </xdr:nvSpPr>
          <xdr:spPr>
            <a:xfrm>
              <a:off x="1977571" y="489858"/>
              <a:ext cx="2267857"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b="1" baseline="0">
                  <a:solidFill>
                    <a:schemeClr val="accent1"/>
                  </a:solidFill>
                </a:rPr>
                <a:t>AVG HIGH INCOME</a:t>
              </a:r>
            </a:p>
          </xdr:txBody>
        </xdr:sp>
      </xdr:grpSp>
    </xdr:grpSp>
    <xdr:clientData/>
  </xdr:twoCellAnchor>
  <xdr:twoCellAnchor>
    <xdr:from>
      <xdr:col>9</xdr:col>
      <xdr:colOff>199569</xdr:colOff>
      <xdr:row>27</xdr:row>
      <xdr:rowOff>158750</xdr:rowOff>
    </xdr:from>
    <xdr:to>
      <xdr:col>10</xdr:col>
      <xdr:colOff>103188</xdr:colOff>
      <xdr:row>29</xdr:row>
      <xdr:rowOff>63502</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28F39F6B-CF8A-4FE4-94DF-3A5E80F40F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381419" y="5359400"/>
              <a:ext cx="513219" cy="285752"/>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32882</xdr:colOff>
      <xdr:row>6</xdr:row>
      <xdr:rowOff>17010</xdr:rowOff>
    </xdr:from>
    <xdr:to>
      <xdr:col>2</xdr:col>
      <xdr:colOff>63046</xdr:colOff>
      <xdr:row>16</xdr:row>
      <xdr:rowOff>64634</xdr:rowOff>
    </xdr:to>
    <xdr:grpSp>
      <xdr:nvGrpSpPr>
        <xdr:cNvPr id="39" name="Group 38">
          <a:extLst>
            <a:ext uri="{FF2B5EF4-FFF2-40B4-BE49-F238E27FC236}">
              <a16:creationId xmlns:a16="http://schemas.microsoft.com/office/drawing/2014/main" id="{E93C8B8A-B4EA-9BF7-7D54-84E55F55F03E}"/>
            </a:ext>
          </a:extLst>
        </xdr:cNvPr>
        <xdr:cNvGrpSpPr/>
      </xdr:nvGrpSpPr>
      <xdr:grpSpPr>
        <a:xfrm>
          <a:off x="32882" y="1182756"/>
          <a:ext cx="1252776" cy="1895759"/>
          <a:chOff x="32882" y="1191760"/>
          <a:chExt cx="1252539" cy="1873249"/>
        </a:xfrm>
      </xdr:grpSpPr>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5AACC2EB-9710-3FF5-98AE-35524AC0C6CC}"/>
              </a:ext>
            </a:extLst>
          </xdr:cNvPr>
          <xdr:cNvSpPr/>
        </xdr:nvSpPr>
        <xdr:spPr>
          <a:xfrm>
            <a:off x="39234" y="1191760"/>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SUMMARY</a:t>
            </a:r>
          </a:p>
        </xdr:txBody>
      </xdr:sp>
      <xdr:sp macro="" textlink="">
        <xdr:nvSpPr>
          <xdr:cNvPr id="36" name="Rectangle: Rounded Corners 35">
            <a:hlinkClick xmlns:r="http://schemas.openxmlformats.org/officeDocument/2006/relationships" r:id="rId6"/>
            <a:extLst>
              <a:ext uri="{FF2B5EF4-FFF2-40B4-BE49-F238E27FC236}">
                <a16:creationId xmlns:a16="http://schemas.microsoft.com/office/drawing/2014/main" id="{7B4B778F-7A51-CE2E-D3F1-A40512AE1F74}"/>
              </a:ext>
            </a:extLst>
          </xdr:cNvPr>
          <xdr:cNvSpPr/>
        </xdr:nvSpPr>
        <xdr:spPr>
          <a:xfrm>
            <a:off x="32885" y="1891847"/>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GAJI</a:t>
            </a:r>
          </a:p>
        </xdr:txBody>
      </xdr:sp>
      <xdr:sp macro="" textlink="">
        <xdr:nvSpPr>
          <xdr:cNvPr id="38" name="Rectangle: Rounded Corners 37">
            <a:hlinkClick xmlns:r="http://schemas.openxmlformats.org/officeDocument/2006/relationships" r:id="rId7"/>
            <a:extLst>
              <a:ext uri="{FF2B5EF4-FFF2-40B4-BE49-F238E27FC236}">
                <a16:creationId xmlns:a16="http://schemas.microsoft.com/office/drawing/2014/main" id="{BB0101D7-33E7-4170-84A2-3DA722158151}"/>
              </a:ext>
            </a:extLst>
          </xdr:cNvPr>
          <xdr:cNvSpPr/>
        </xdr:nvSpPr>
        <xdr:spPr>
          <a:xfrm>
            <a:off x="32882" y="2541134"/>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Karyawan</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9071</xdr:colOff>
      <xdr:row>2</xdr:row>
      <xdr:rowOff>18143</xdr:rowOff>
    </xdr:from>
    <xdr:to>
      <xdr:col>3</xdr:col>
      <xdr:colOff>18143</xdr:colOff>
      <xdr:row>39</xdr:row>
      <xdr:rowOff>145141</xdr:rowOff>
    </xdr:to>
    <xdr:sp macro="" textlink="">
      <xdr:nvSpPr>
        <xdr:cNvPr id="2" name="Rectangle 1">
          <a:extLst>
            <a:ext uri="{FF2B5EF4-FFF2-40B4-BE49-F238E27FC236}">
              <a16:creationId xmlns:a16="http://schemas.microsoft.com/office/drawing/2014/main" id="{3BD8AEB1-50A7-4283-ADF5-FEA393466429}"/>
            </a:ext>
          </a:extLst>
        </xdr:cNvPr>
        <xdr:cNvSpPr/>
      </xdr:nvSpPr>
      <xdr:spPr>
        <a:xfrm>
          <a:off x="9071" y="462643"/>
          <a:ext cx="1837872" cy="6940548"/>
        </a:xfrm>
        <a:prstGeom prst="rect">
          <a:avLst/>
        </a:prstGeom>
        <a:solidFill>
          <a:schemeClr val="bg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9071</xdr:colOff>
      <xdr:row>2</xdr:row>
      <xdr:rowOff>9072</xdr:rowOff>
    </xdr:from>
    <xdr:to>
      <xdr:col>3</xdr:col>
      <xdr:colOff>9071</xdr:colOff>
      <xdr:row>39</xdr:row>
      <xdr:rowOff>154215</xdr:rowOff>
    </xdr:to>
    <xdr:sp macro="" textlink="">
      <xdr:nvSpPr>
        <xdr:cNvPr id="3" name="Rectangle: Top Corners Rounded 2">
          <a:extLst>
            <a:ext uri="{FF2B5EF4-FFF2-40B4-BE49-F238E27FC236}">
              <a16:creationId xmlns:a16="http://schemas.microsoft.com/office/drawing/2014/main" id="{7BF4ED88-54EC-4F50-8800-FE0F80994D94}"/>
            </a:ext>
          </a:extLst>
        </xdr:cNvPr>
        <xdr:cNvSpPr/>
      </xdr:nvSpPr>
      <xdr:spPr>
        <a:xfrm rot="16200000" flipH="1">
          <a:off x="-2555876" y="3018519"/>
          <a:ext cx="6958693" cy="1828800"/>
        </a:xfrm>
        <a:prstGeom prst="round2SameRect">
          <a:avLst/>
        </a:prstGeom>
        <a:blipFill dpi="0" rotWithShape="1">
          <a:blip xmlns:r="http://schemas.openxmlformats.org/officeDocument/2006/relationships" r:embed="rId1">
            <a:alphaModFix amt="20000"/>
            <a:extLst>
              <a:ext uri="{BEBA8EAE-BF5A-486C-A8C5-ECC9F3942E4B}">
                <a14:imgProps xmlns:a14="http://schemas.microsoft.com/office/drawing/2010/main">
                  <a14:imgLayer r:embed="rId2">
                    <a14:imgEffect>
                      <a14:colorTemperature colorTemp="45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rcRect/>
          <a:stretch>
            <a:fillRect b="-75714"/>
          </a:stretch>
        </a:blipFill>
        <a:ln>
          <a:noFill/>
        </a:ln>
        <a:effectLst>
          <a:outerShdw blurRad="50800" dist="50800" dir="5400000" algn="ctr" rotWithShape="0">
            <a:srgbClr val="000000">
              <a:alpha val="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199569</xdr:colOff>
      <xdr:row>27</xdr:row>
      <xdr:rowOff>158750</xdr:rowOff>
    </xdr:from>
    <xdr:to>
      <xdr:col>22</xdr:col>
      <xdr:colOff>103188</xdr:colOff>
      <xdr:row>29</xdr:row>
      <xdr:rowOff>63502</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6D4D5A71-4C91-49BD-9199-965B0AB298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792494" y="5359400"/>
              <a:ext cx="513219" cy="285752"/>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32885</xdr:colOff>
      <xdr:row>6</xdr:row>
      <xdr:rowOff>17010</xdr:rowOff>
    </xdr:from>
    <xdr:to>
      <xdr:col>2</xdr:col>
      <xdr:colOff>63046</xdr:colOff>
      <xdr:row>12</xdr:row>
      <xdr:rowOff>145597</xdr:rowOff>
    </xdr:to>
    <xdr:grpSp>
      <xdr:nvGrpSpPr>
        <xdr:cNvPr id="24" name="Group 23">
          <a:extLst>
            <a:ext uri="{FF2B5EF4-FFF2-40B4-BE49-F238E27FC236}">
              <a16:creationId xmlns:a16="http://schemas.microsoft.com/office/drawing/2014/main" id="{E476B678-0581-490E-8F88-7B9CD4E64D5F}"/>
            </a:ext>
          </a:extLst>
        </xdr:cNvPr>
        <xdr:cNvGrpSpPr/>
      </xdr:nvGrpSpPr>
      <xdr:grpSpPr>
        <a:xfrm>
          <a:off x="32885" y="1186747"/>
          <a:ext cx="1233319" cy="1231482"/>
          <a:chOff x="128587" y="1222375"/>
          <a:chExt cx="1252536" cy="1223962"/>
        </a:xfrm>
      </xdr:grpSpPr>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DA4E8BC8-4E9A-6BFB-45F0-11AC222FD60B}"/>
              </a:ext>
            </a:extLst>
          </xdr:cNvPr>
          <xdr:cNvSpPr/>
        </xdr:nvSpPr>
        <xdr:spPr>
          <a:xfrm>
            <a:off x="134936" y="1222375"/>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SUMMARY</a:t>
            </a:r>
          </a:p>
        </xdr:txBody>
      </xdr:sp>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2AF855E9-2991-2A9F-9987-48662CA278FA}"/>
              </a:ext>
            </a:extLst>
          </xdr:cNvPr>
          <xdr:cNvSpPr/>
        </xdr:nvSpPr>
        <xdr:spPr>
          <a:xfrm>
            <a:off x="128587" y="1922462"/>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GAJI</a:t>
            </a:r>
          </a:p>
        </xdr:txBody>
      </xdr:sp>
    </xdr:grpSp>
    <xdr:clientData/>
  </xdr:twoCellAnchor>
  <xdr:twoCellAnchor>
    <xdr:from>
      <xdr:col>0</xdr:col>
      <xdr:colOff>32885</xdr:colOff>
      <xdr:row>6</xdr:row>
      <xdr:rowOff>17010</xdr:rowOff>
    </xdr:from>
    <xdr:to>
      <xdr:col>2</xdr:col>
      <xdr:colOff>63049</xdr:colOff>
      <xdr:row>16</xdr:row>
      <xdr:rowOff>64634</xdr:rowOff>
    </xdr:to>
    <xdr:grpSp>
      <xdr:nvGrpSpPr>
        <xdr:cNvPr id="28" name="Group 27">
          <a:extLst>
            <a:ext uri="{FF2B5EF4-FFF2-40B4-BE49-F238E27FC236}">
              <a16:creationId xmlns:a16="http://schemas.microsoft.com/office/drawing/2014/main" id="{7F91D842-224E-46BC-BDC3-837CB9D0816B}"/>
            </a:ext>
          </a:extLst>
        </xdr:cNvPr>
        <xdr:cNvGrpSpPr/>
      </xdr:nvGrpSpPr>
      <xdr:grpSpPr>
        <a:xfrm>
          <a:off x="32885" y="1186747"/>
          <a:ext cx="1233322" cy="1885782"/>
          <a:chOff x="32882" y="1191760"/>
          <a:chExt cx="1252539" cy="1873249"/>
        </a:xfrm>
      </xdr:grpSpPr>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677B7E24-804C-0B93-2B29-714162D84C76}"/>
              </a:ext>
            </a:extLst>
          </xdr:cNvPr>
          <xdr:cNvSpPr/>
        </xdr:nvSpPr>
        <xdr:spPr>
          <a:xfrm>
            <a:off x="39234" y="1191760"/>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SUMMARY</a:t>
            </a:r>
          </a:p>
        </xdr:txBody>
      </xdr:sp>
      <xdr:sp macro="" textlink="">
        <xdr:nvSpPr>
          <xdr:cNvPr id="30" name="Rectangle: Rounded Corners 29">
            <a:hlinkClick xmlns:r="http://schemas.openxmlformats.org/officeDocument/2006/relationships" r:id="rId6"/>
            <a:extLst>
              <a:ext uri="{FF2B5EF4-FFF2-40B4-BE49-F238E27FC236}">
                <a16:creationId xmlns:a16="http://schemas.microsoft.com/office/drawing/2014/main" id="{DF7D049C-B2AD-8630-B176-C5019759B254}"/>
              </a:ext>
            </a:extLst>
          </xdr:cNvPr>
          <xdr:cNvSpPr/>
        </xdr:nvSpPr>
        <xdr:spPr>
          <a:xfrm>
            <a:off x="32885" y="1891847"/>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GAJI</a:t>
            </a:r>
          </a:p>
        </xdr:txBody>
      </xdr:sp>
      <xdr:sp macro="" textlink="">
        <xdr:nvSpPr>
          <xdr:cNvPr id="31" name="Rectangle: Rounded Corners 30">
            <a:hlinkClick xmlns:r="http://schemas.openxmlformats.org/officeDocument/2006/relationships" r:id="rId7"/>
            <a:extLst>
              <a:ext uri="{FF2B5EF4-FFF2-40B4-BE49-F238E27FC236}">
                <a16:creationId xmlns:a16="http://schemas.microsoft.com/office/drawing/2014/main" id="{74447D5F-E15F-D1EB-40C8-910F6E8E3CA8}"/>
              </a:ext>
            </a:extLst>
          </xdr:cNvPr>
          <xdr:cNvSpPr/>
        </xdr:nvSpPr>
        <xdr:spPr>
          <a:xfrm>
            <a:off x="32882" y="2541134"/>
            <a:ext cx="1246187" cy="523875"/>
          </a:xfrm>
          <a:prstGeom prst="round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latin typeface="Arial Black" panose="020B0A04020102020204" pitchFamily="34" charset="0"/>
              </a:rPr>
              <a:t>Karyawan</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49.600258101855" createdVersion="8" refreshedVersion="8" minRefreshableVersion="3" recordCount="1000" xr:uid="{2DE07D7C-0974-4892-B6CC-E17B50726E3E}">
  <cacheSource type="worksheet">
    <worksheetSource name="TBL_Employees"/>
  </cacheSource>
  <cacheFields count="21">
    <cacheField name="EEID" numFmtId="0">
      <sharedItems/>
    </cacheField>
    <cacheField name="Full Name" numFmtId="0">
      <sharedItems count="991">
        <s v="Easton Bailey"/>
        <s v="Robert Yang"/>
        <s v="Rylee Yu"/>
        <s v="Natalia Salazar"/>
        <s v="Isla Espinoza"/>
        <s v="Lincoln Hall"/>
        <s v="Connor Simmons"/>
        <s v="Lucas Thomas"/>
        <s v="Isla Wong"/>
        <s v="Ava Garza"/>
        <s v="Mason Cho"/>
        <s v="Wesley Gray"/>
        <s v="Owen Han"/>
        <s v="Kinsley Vega"/>
        <s v="Greyson Lam"/>
        <s v="Ezekiel Jordan"/>
        <s v="Eleanor Chan"/>
        <s v="Sarah Daniels"/>
        <s v="Everleigh Jiang"/>
        <s v="Landon Lopez"/>
        <s v="Nora Santiago"/>
        <s v="Anna Molina"/>
        <s v="Eli Han"/>
        <s v="Connor Grant"/>
        <s v="Dominic Baker"/>
        <s v="Nathan Pham"/>
        <s v="Connor Fong"/>
        <s v="Grayson Walker"/>
        <s v="Jordan Gomez"/>
        <s v="Jacob Davis"/>
        <s v="Nathan Sun"/>
        <s v="Julia Luong"/>
        <s v="Joseph Vazquez"/>
        <s v="Henry Shah"/>
        <s v="Thomas Chang"/>
        <s v="Nicholas Brooks"/>
        <s v="Madison Kumar"/>
        <s v="Alice Soto"/>
        <s v="Victoria Johnson"/>
        <s v="Samantha Woods"/>
        <s v="Emma Cao"/>
        <s v="Hudson Thompson"/>
        <s v="William Watson"/>
        <s v="Zoe Sanchez"/>
        <s v="Nova Hill"/>
        <s v="Rylee Bui"/>
        <s v="Samantha Aguilar"/>
        <s v="Hailey Xi"/>
        <s v="Hannah King"/>
        <s v="Dominic Hu"/>
        <s v="Nora Park"/>
        <s v="Audrey Hwang"/>
        <s v="Willow Chen"/>
        <s v="Layla Scott"/>
        <s v="Ruby Choi"/>
        <s v="Kayden Ortega"/>
        <s v="Alice Thompson"/>
        <s v="Athena Vu"/>
        <s v="Leilani Sharma"/>
        <s v="Jordan Cho"/>
        <s v="Madison Nelson"/>
        <s v="Isla Guzman"/>
        <s v="Aria Roberts"/>
        <s v="Emily Clark"/>
        <s v="Hailey Watson"/>
        <s v="Alexander Gonzales"/>
        <s v="Abigail Garza"/>
        <s v="Kinsley Dixon"/>
        <s v="Natalia Vu"/>
        <s v="Adam He"/>
        <s v="Lyla Yoon"/>
        <s v="Hannah White"/>
        <s v="Samuel Bailey"/>
        <s v="Ethan Tang"/>
        <s v="Penelope Fong"/>
        <s v="Skylar Evans"/>
        <s v="Jack Vu"/>
        <s v="Christopher Lam"/>
        <s v="Hadley Dang"/>
        <s v="Sadie Patterson"/>
        <s v="Axel Santos"/>
        <s v="Bella Holmes"/>
        <s v="Thomas Jung"/>
        <s v="Jace Washington"/>
        <s v="Peyton Vasquez"/>
        <s v="Elena Richardson"/>
        <s v="Emilia Bailey"/>
        <s v="Charles Moore"/>
        <s v="Nathan Lee"/>
        <s v="Stella Lai"/>
        <s v="Jeremiah Castillo"/>
        <s v="Cooper Jiang"/>
        <s v="Wesley King"/>
        <s v="Sofia Fernandez"/>
        <s v="Hannah Hoang"/>
        <s v="Sofia Cheng"/>
        <s v="Camila Rogers"/>
        <s v="Abigail Mejia"/>
        <s v="Wyatt Chin"/>
        <s v="Carson Lu"/>
        <s v="Adeline Huang"/>
        <s v="Dominic Clark"/>
        <s v="Lucy Alexander"/>
        <s v="Piper Lewis"/>
        <s v="Stella Alexander"/>
        <s v="Addison Do"/>
        <s v="Skylar Carrillo"/>
        <s v="William Foster"/>
        <s v="David Chu"/>
        <s v="Mila Hong"/>
        <s v="Jose Ross"/>
        <s v="Parker James"/>
        <s v="Everleigh Fernandez"/>
        <s v="Samantha Adams"/>
        <s v="Noah King"/>
        <s v="Ivy Soto"/>
        <s v="Aurora Simmons"/>
        <s v="Andrew Thomas"/>
        <s v="Natalia Diaz"/>
        <s v="Mateo Chu"/>
        <s v="Nolan Guzman"/>
        <s v="Sophie Silva"/>
        <s v="Julian Fong"/>
        <s v="Nevaeh Kang"/>
        <s v="Anthony Rogers"/>
        <s v="Alexander Bryant"/>
        <s v="Joseph Ruiz"/>
        <s v="Hudson Liu"/>
        <s v="Gianna Williams"/>
        <s v="Daniel Richardson"/>
        <s v="Jose Kang"/>
        <s v="Elijah Kang"/>
        <s v="Ella White"/>
        <s v="Jordan Truong"/>
        <s v="Daniel Dixon"/>
        <s v="Mateo Mendez"/>
        <s v="Jose Molina"/>
        <s v="Skylar Bell"/>
        <s v="Kai Chow"/>
        <s v="Melody Cooper"/>
        <s v="Emilia Rivera"/>
        <s v="Adam Espinoza"/>
        <s v="Jack Maldonado"/>
        <s v="Luke Munoz"/>
        <s v="Aria Castro"/>
        <s v="Benjamin Delgado"/>
        <s v="Cameron Evans"/>
        <s v="Carter Reed"/>
        <s v="Audrey Smith"/>
        <s v="Ezra Simmons"/>
        <s v="Asher Morales"/>
        <s v="Joshua Fong"/>
        <s v="Christopher Vega"/>
        <s v="Julia Pham"/>
        <s v="Quinn Xiong"/>
        <s v="Autumn Reed"/>
        <s v="Sofia Dinh"/>
        <s v="Piper Patterson"/>
        <s v="Cameron Young"/>
        <s v="Rylee Dinh"/>
        <s v="Jade Acosta"/>
        <s v="Mila Vasquez"/>
        <s v="Maria Wilson"/>
        <s v="Anna Gutierrez"/>
        <s v="Hadley Contreras"/>
        <s v="Grace Campos"/>
        <s v="Autumn Ortiz"/>
        <s v="Dylan Thao"/>
        <s v="Josephine Salazar"/>
        <s v="Paisley Hunter"/>
        <s v="Thomas Vazquez"/>
        <s v="Alice Young"/>
        <s v="Elena Tan"/>
        <s v="Alice Xiong"/>
        <s v="Isla Yoon"/>
        <s v="Andrew Moore"/>
        <s v="Kai Flores"/>
        <s v="Axel Soto"/>
        <s v="Dominic Parker"/>
        <s v="Eliana Grant"/>
        <s v="Elias Dang"/>
        <s v="Theodore Ngo"/>
        <s v="Nicholas Rivera"/>
        <s v="Gabriel Carter"/>
        <s v="Ian Flores"/>
        <s v="Harper Chin"/>
        <s v="Athena Vasquez"/>
        <s v="Everleigh Nunez"/>
        <s v="Claire Jones"/>
        <s v="Peyton Cruz"/>
        <s v="Leonardo Lo"/>
        <s v="Kinsley Collins"/>
        <s v="Greyson Dang"/>
        <s v="Wesley Dominguez"/>
        <s v="Peyton Owens"/>
        <s v="Alice Lopez"/>
        <s v="Ezra Ortiz"/>
        <s v="Grayson Luu"/>
        <s v="Lillian Romero"/>
        <s v="Isaac Liu"/>
        <s v="Jameson Juarez"/>
        <s v="Everleigh Shah"/>
        <s v="Amelia Bui"/>
        <s v="Carter Ortiz"/>
        <s v="Grayson Chan"/>
        <s v="Amelia Kaur"/>
        <s v="Jacob Cheng"/>
        <s v="Nathan Miller"/>
        <s v="Ian Barnes"/>
        <s v="Kennedy Romero"/>
        <s v="Scarlett Hill"/>
        <s v="Hailey Foster"/>
        <s v="Wyatt Li"/>
        <s v="Christopher Chung"/>
        <s v="Mila Allen"/>
        <s v="Eliana Li"/>
        <s v="Thomas Williams"/>
        <s v="Audrey Lee"/>
        <s v="Emily Doan"/>
        <s v="Ivy Tang"/>
        <s v="Abigail Vang"/>
        <s v="Theodore Marquez"/>
        <s v="Gabriel Joseph"/>
        <s v="Ezekiel Delgado"/>
        <s v="Anthony Carter"/>
        <s v="Vivian Thao"/>
        <s v="Emma Luna"/>
        <s v="Hazel Griffin"/>
        <s v="Charles Gonzalez"/>
        <s v="Avery Sun"/>
        <s v="Henry Jung"/>
        <s v="Anna Han"/>
        <s v="Skylar Shah"/>
        <s v="Addison Perez"/>
        <s v="Penelope Rodriguez"/>
        <s v="Melody Grant"/>
        <s v="Santiago f Gray"/>
        <s v="Jaxson Santiago"/>
        <s v="Lincoln Ramos"/>
        <s v="Dylan Campbell"/>
        <s v="Emery Doan"/>
        <s v="Caroline Perez"/>
        <s v="Grayson James"/>
        <s v="Jaxon Powell"/>
        <s v="Cooper Yoon"/>
        <s v="Jaxson Liang"/>
        <s v="Clara Sanchez"/>
        <s v="Silas Huang"/>
        <s v="Ivy Desai"/>
        <s v="David Herrera"/>
        <s v="Ryan Lu"/>
        <s v="Eleanor Chau"/>
        <s v="Maya Chan"/>
        <s v="Emery Zhang"/>
        <s v="Luna Sanders"/>
        <s v="Austin Vo"/>
        <s v="Luke Martin"/>
        <s v="Madeline Walker"/>
        <s v="Everleigh Ng"/>
        <s v="Bella Powell"/>
        <s v="Dominic Guzman"/>
        <s v="Caroline Jenkins"/>
        <s v="Penelope Coleman"/>
        <s v="Jade Rojas"/>
        <s v="Samuel Morales"/>
        <s v="John Soto"/>
        <s v="Everly Chow"/>
        <s v="Amelia Salazar"/>
        <s v="Grayson Cooper"/>
        <s v="Ezekiel Desai"/>
        <s v="Scarlett Rodriguez"/>
        <s v="Liam Jung"/>
        <s v="Athena Carrillo"/>
        <s v="Elena Vang"/>
        <s v="Isla Lai"/>
        <s v="Miles Hsu"/>
        <s v="Camila Watson"/>
        <s v="Elias Figueroa"/>
        <s v="Maria Hong"/>
        <s v="Sophie Ali"/>
        <s v="Luna Simmons"/>
        <s v="Hunter Ortiz"/>
        <s v="Ella Hunter"/>
        <s v="James Bui"/>
        <s v="Leonardo Martin"/>
        <s v="Layla Torres"/>
        <s v="John Vega"/>
        <s v="Isabella Soto"/>
        <s v="Miles Mehta"/>
        <s v="Mason Cao"/>
        <s v="Kennedy Zhang"/>
        <s v="Adam Nelson"/>
        <s v="Roman Martinez"/>
        <s v="Emery Mitchell"/>
        <s v="Melody Ho"/>
        <s v="Allison Ayala"/>
        <s v="Allison Medina"/>
        <s v="Raelynn Gupta"/>
        <s v="Vivian Guzman"/>
        <s v="Connor Walker"/>
        <s v="Benjamin Ford"/>
        <s v="Caroline Phan"/>
        <s v="Madeline Coleman"/>
        <s v="Riley Marquez"/>
        <s v="Genesis Banks"/>
        <s v="Ezekiel Bryant"/>
        <s v="Natalie Hwang"/>
        <s v="Andrew Do"/>
        <s v="Mila Soto"/>
        <s v="Angel Stewart"/>
        <s v="Leo Fernandez"/>
        <s v="Adrian Ruiz"/>
        <s v="Carson Chau"/>
        <s v="Brooklyn Collins"/>
        <s v="Joshua Juarez"/>
        <s v="Genesis Hunter"/>
        <s v="Henry Figueroa"/>
        <s v="Melody Chin"/>
        <s v="Ella Jenkins"/>
        <s v="Naomi Xi"/>
        <s v="Skylar Ayala"/>
        <s v="Raelynn Ma"/>
        <s v="Mason Jimenez"/>
        <s v="Caroline Nelson"/>
        <s v="Genesis Zhu"/>
        <s v="Lucy Figueroa"/>
        <s v="Joshua Cortez"/>
        <s v="Everleigh Simmons"/>
        <s v="Logan Soto"/>
        <s v="Nora Nelson"/>
        <s v="Bella Butler"/>
        <s v="Nova Williams"/>
        <s v="Elena Patterson"/>
        <s v="Lincoln Wong"/>
        <s v="Harper Phan"/>
        <s v="Autumn Leung"/>
        <s v="Emilia Chu"/>
        <s v="Roman King"/>
        <s v="Allison Daniels"/>
        <s v="Elizabeth Huang"/>
        <s v="Raelynn Lu"/>
        <s v="Adeline Thao"/>
        <s v="Theodore Xi"/>
        <s v="Ezra Liang"/>
        <s v="Jose Singh"/>
        <s v="Lincoln Huynh"/>
        <s v="Hailey Song"/>
        <s v="Lydia Morales"/>
        <s v="Grace Sun"/>
        <s v="Jayden Kang"/>
        <s v="Sebastian Le"/>
        <s v="Luca Nelson"/>
        <s v="Sophie Owens"/>
        <s v="Emily Lau"/>
        <s v="Wesley Doan"/>
        <s v="Ezra Singh"/>
        <s v="Audrey Patel"/>
        <s v="Austin Rojas"/>
        <s v="Caroline Santos"/>
        <s v="Andrew Coleman"/>
        <s v="Hailey Lai"/>
        <s v="Nora Nunez"/>
        <s v="Angel Delgado"/>
        <s v="Xavier Davis"/>
        <s v="Natalie Carter"/>
        <s v="Zoe Zhou"/>
        <s v="Jaxson Coleman"/>
        <s v="Aaron Maldonado"/>
        <s v="Leonardo Luong"/>
        <s v="Dylan Chin"/>
        <s v="Lillian Khan"/>
        <s v="Lily Nguyen"/>
        <s v="Savannah Ali"/>
        <s v="Eli Jones"/>
        <s v="Jose Henderson"/>
        <s v="Owen Lam"/>
        <s v="Everleigh Washington"/>
        <s v="Zoey Jackson"/>
        <s v="Christian Sanders"/>
        <s v="Everly Walker"/>
        <s v="Willow Mai"/>
        <s v="Jack Cheng"/>
        <s v="Matthew Chau"/>
        <s v="Leilani Chow"/>
        <s v="Connor Joseph"/>
        <s v="Everleigh Espinoza"/>
        <s v="Kennedy Rahman"/>
        <s v="Paisley Kang"/>
        <s v="Colton Thao"/>
        <s v="Skylar Doan"/>
        <s v="Mila Pena"/>
        <s v="Jaxson Mai"/>
        <s v="Carter Mejia"/>
        <s v="Ethan Clark"/>
        <s v="Luca Duong"/>
        <s v="Vivian Barnes"/>
        <s v="Liam Grant"/>
        <s v="Luke Mai"/>
        <s v="Henry Alvarez"/>
        <s v="Zoe Rodriguez"/>
        <s v="Eva Jenkins"/>
        <s v="Cameron Powell"/>
        <s v="Samantha Foster"/>
        <s v="Charles Robinson"/>
        <s v="Eva Garcia"/>
        <s v="Hailey Shin"/>
        <s v="Natalia Owens"/>
        <s v="Robert Edwards"/>
        <s v="Eleanor Li"/>
        <s v="Dylan Padilla"/>
        <s v="Jayden Jimenez"/>
        <s v="Scarlett Figueroa"/>
        <s v="Luke Zheng"/>
        <s v="Eli Gupta"/>
        <s v="Andrew Huynh"/>
        <s v="Isaac Sanders"/>
        <s v="Lucas Ramos"/>
        <s v="Ivy Daniels"/>
        <s v="Daniel Huang"/>
        <s v="Caroline Alexander"/>
        <s v="Roman Yang"/>
        <s v="Emery Chang"/>
        <s v="Nathan Lau"/>
        <s v="Henry Campos"/>
        <s v="Aubrey Yoon"/>
        <s v="Liliana Soto"/>
        <s v="Grayson Soto"/>
        <s v="Julia Morris"/>
        <s v="Naomi Zhao"/>
        <s v="Matthew Howard"/>
        <s v="Caleb Flores"/>
        <s v="Eloise Alexander"/>
        <s v="Andrew Ma"/>
        <s v="Brooks Stewart"/>
        <s v="Hazel Cortez"/>
        <s v="Mila Roberts"/>
        <s v="Chloe Salazar"/>
        <s v="Ellie Guerrero"/>
        <s v="Savannah Park"/>
        <s v="Sofia Vu"/>
        <s v="Lily Pena"/>
        <s v="Ian Gutierrez"/>
        <s v="Lincoln Henderson"/>
        <s v="James Huang"/>
        <s v="Axel Johnson"/>
        <s v="Madeline Garcia"/>
        <s v="Willow Woods"/>
        <s v="Paisley Hall"/>
        <s v="Julia Sandoval"/>
        <s v="Kennedy Vargas"/>
        <s v="Grayson Yee"/>
        <s v="Lyla Chen"/>
        <s v="Hunter Nunez"/>
        <s v="Natalia Santos"/>
        <s v="Sebastian Rogers"/>
        <s v="Leo Hsu"/>
        <s v="Charlotte Wu"/>
        <s v="Jayden Williams"/>
        <s v="Alexander Jackson"/>
        <s v="Everly Lin"/>
        <s v="Leah Patterson"/>
        <s v="Isaac Yoon"/>
        <s v="Liam Sanders"/>
        <s v="Luke Sanchez"/>
        <s v="Riley Ramirez"/>
        <s v="Alexander James"/>
        <s v="Nevaeh Hsu"/>
        <s v="Nova Hsu"/>
        <s v="Genesis Woods"/>
        <s v="Parker Sandoval"/>
        <s v="Cooper Gupta"/>
        <s v="Eliana Allen"/>
        <s v="Santiago f Moua"/>
        <s v="Sofia Yoon"/>
        <s v="Lily Henderson"/>
        <s v="Landon Thao"/>
        <s v="Hazel Alvarez"/>
        <s v="Hadley Yee"/>
        <s v="Julia Doan"/>
        <s v="Dylan Ali"/>
        <s v="Emily Gupta"/>
        <s v="Jackson Jordan"/>
        <s v="Leilani Thao"/>
        <s v="Landon Kim"/>
        <s v="Josephine Acosta"/>
        <s v="Grace Carter"/>
        <s v="Kinsley Martinez"/>
        <s v="Joshua Ramirez"/>
        <s v="Joshua Martin"/>
        <s v="Isaac Han"/>
        <s v="Eliza Liang"/>
        <s v="Samantha Vargas"/>
        <s v="Alice Roberts"/>
        <s v="John Cho"/>
        <s v="Jordan Phillips"/>
        <s v="Leo Herrera"/>
        <s v="Emily Davis"/>
        <s v="Theodore Dinh"/>
        <s v="Penelope Jordan"/>
        <s v="Ruby Barnes"/>
        <s v="David Barnes"/>
        <s v="Elias Alvarado"/>
        <s v="Logan Rivera"/>
        <s v="Dylan Choi"/>
        <s v="Ezekiel Kumar"/>
        <s v="Nora Brown"/>
        <s v="Riley Padilla"/>
        <s v="Leah Pena"/>
        <s v="John Moore"/>
        <s v="Gabriel Holmes"/>
        <s v="Wyatt Rojas"/>
        <s v="Eva Coleman"/>
        <s v="Peyton Huang"/>
        <s v="Ava Ayala"/>
        <s v="Penelope Guerrero"/>
        <s v="Anna Mehta"/>
        <s v="Miles Salazar"/>
        <s v="Benjamin Moua"/>
        <s v="Genesis Navarro"/>
        <s v="Eliza Hernandez"/>
        <s v="Gabriel Brooks"/>
        <s v="Zoe Romero"/>
        <s v="Nolan Bui"/>
        <s v="Madeline Shin"/>
        <s v="Skylar Liu"/>
        <s v="Nova Coleman"/>
        <s v="Mia Lam"/>
        <s v="Sophia Huynh"/>
        <s v="Greyson Sanders"/>
        <s v="Ava Nelson"/>
        <s v="Ezekiel Reed"/>
        <s v="Mateo Williams"/>
        <s v="Matthew Gupta"/>
        <s v="Silas Chavez"/>
        <s v="Elias Zhang"/>
        <s v="Lily Carter"/>
        <s v="Piper Cheng"/>
        <s v="Skylar Watson"/>
        <s v="Jaxon Park"/>
        <s v="Elijah Henry"/>
        <s v="Jameson Alvarado"/>
        <s v="Mason Zhao"/>
        <s v="Nathan Mendez"/>
        <s v="Emma Hill"/>
        <s v="Charlotte Chu"/>
        <s v="Jeremiah Chu"/>
        <s v="Miles Cho"/>
        <s v="Caleb Marquez"/>
        <s v="Jaxson Wright"/>
        <s v="Brooklyn Reyes"/>
        <s v="Jonathan Chavez"/>
        <s v="Daniel Jordan"/>
        <s v="Wesley Sharma"/>
        <s v="Anna Zhu"/>
        <s v="Sofia Parker"/>
        <s v="Cora Jiang"/>
        <s v="Autumn Joseph"/>
        <s v="Evelyn Liang"/>
        <s v="Axel Chu"/>
        <s v="Jade Li"/>
        <s v="Kinsley Acosta"/>
        <s v="Clara Kang"/>
        <s v="Charlotte Ruiz"/>
        <s v="Avery Yee"/>
        <s v="Xavier Park"/>
        <s v="Isla Han"/>
        <s v="Maria He"/>
        <s v="Violet Hall"/>
        <s v="Isaac Mitchell"/>
        <s v="Landon Luu"/>
        <s v="Cora Evans"/>
        <s v="Madeline Hoang"/>
        <s v="Miles Evans"/>
        <s v="Leo Owens"/>
        <s v="Caroline Owens"/>
        <s v="Kennedy Do"/>
        <s v="Jace Zhang"/>
        <s v="Everly Coleman"/>
        <s v="Hannah Gomez"/>
        <s v="Liliana Do"/>
        <s v="Genesis Xiong"/>
        <s v="Mia Wu"/>
        <s v="Addison Roberts"/>
        <s v="Camila Li"/>
        <s v="Daniel Perry"/>
        <s v="Everleigh White"/>
        <s v="Penelope Choi"/>
        <s v="Lucy Johnson"/>
        <s v="Hadley Guerrero"/>
        <s v="Jose Brown"/>
        <s v="Maverick Mehta"/>
        <s v="Austin Edwards"/>
        <s v="Gabriel Yu"/>
        <s v="Mason Watson"/>
        <s v="Angel Chang"/>
        <s v="Silas Hunter"/>
        <s v="Wesley Adams"/>
        <s v="Serenity Bailey"/>
        <s v="Emma Perry"/>
        <s v="Clara Huynh"/>
        <s v="Jade Hunter"/>
        <s v="Lydia Williams"/>
        <s v="Savannah He"/>
        <s v="Jacob Khan"/>
        <s v="Luna Taylor"/>
        <s v="Angel Xiong"/>
        <s v="Adeline Yang"/>
        <s v="Gabriella Johnson"/>
        <s v="Connor Bell"/>
        <s v="Leilani Baker"/>
        <s v="Ian Miller"/>
        <s v="Everett Lee"/>
        <s v="Joshua Lin"/>
        <s v="Grayson Brown"/>
        <s v="Ella Nguyen"/>
        <s v="Athena Jordan"/>
        <s v="Lincoln Reyes"/>
        <s v="Ava Ortiz"/>
        <s v="Josiah Lewis"/>
        <s v="Jeremiah Lu"/>
        <s v="Andrew Reed"/>
        <s v="Ethan Joseph"/>
        <s v="Everett Morales"/>
        <s v="Jack Alexander"/>
        <s v="Liam Jordan"/>
        <s v="Luke Wilson"/>
        <s v="Lyla Alvarez"/>
        <s v="Angel Lin"/>
        <s v="Easton Moore"/>
        <s v="Brooklyn Salazar"/>
        <s v="Scarlett Jenkins"/>
        <s v="Aiden Le"/>
        <s v="Christopher Lim"/>
        <s v="James Castillo"/>
        <s v="Silas Estrada"/>
        <s v="Layla Salazar"/>
        <s v="Nolan Molina"/>
        <s v="Adam Kaur"/>
        <s v="Ezra Wilson"/>
        <s v="Melody Valdez"/>
        <s v="Jonathan Ho"/>
        <s v="Nathan Chan"/>
        <s v="Grayson Chin"/>
        <s v="Allison Espinoza"/>
        <s v="Jameson Martin"/>
        <s v="Charlotte Vo"/>
        <s v="Peyton Garza"/>
        <s v="Everett Khan"/>
        <s v="Anthony Marquez"/>
        <s v="William Walker"/>
        <s v="Paisley Trinh"/>
        <s v="Madeline Allen"/>
        <s v="Maverick Henry"/>
        <s v="Robert Vazquez"/>
        <s v="Cora Zheng"/>
        <s v="Ayla Daniels"/>
        <s v="Mateo Harris"/>
        <s v="Julian Lee"/>
        <s v="Nicholas Avila"/>
        <s v="Lucy Avila"/>
        <s v="Andrew Holmes"/>
        <s v="Eli Reed"/>
        <s v="Eli Richardson"/>
        <s v="Eliza Chen"/>
        <s v="Grayson Turner"/>
        <s v="Eva Alvarado"/>
        <s v="Charles Henderson"/>
        <s v="Dylan Wilson"/>
        <s v="Robert Alvarez"/>
        <s v="Benjamin Ramirez"/>
        <s v="Miles Thao"/>
        <s v="Avery Grant"/>
        <s v="Lyla Stewart"/>
        <s v="Brooklyn Ruiz"/>
        <s v="Isabella Bui"/>
        <s v="Gabriel Zhou"/>
        <s v="Miles Dang"/>
        <s v="Leah Bryant"/>
        <s v="Benjamin Mai"/>
        <s v="Ariana Kim"/>
        <s v="Kayden Jordan"/>
        <s v="Connor Luu"/>
        <s v="Madison Her"/>
        <s v="Christopher Butler"/>
        <s v="Sophie Oh"/>
        <s v="Chloe Allen"/>
        <s v="Oliver Moua"/>
        <s v="Levi Moreno"/>
        <s v="Gianna Ha"/>
        <s v="Lillian Gonzales"/>
        <s v="Brooklyn Cho"/>
        <s v="Eleanor Williams"/>
        <s v="Josephine Richardson"/>
        <s v="Ruby Sun"/>
        <s v="Nevaeh James"/>
        <s v="Aiden Silva"/>
        <s v="Sofia Trinh"/>
        <s v="Layla Collins"/>
        <s v="Naomi Washington"/>
        <s v="Eli Rahman"/>
        <s v="Christopher Howard"/>
        <s v="John Delgado"/>
        <s v="William Phillips"/>
        <s v="Eliza Zheng"/>
        <s v="Joshua Yang"/>
        <s v="Riley Rojas"/>
        <s v="Hadley Ford"/>
        <s v="Isabella Bailey"/>
        <s v="Eloise Trinh"/>
        <s v="Jeremiah Hernandez"/>
        <s v="Nova Lin"/>
        <s v="Peyton Harris"/>
        <s v="Sebastian Fong"/>
        <s v="Asher Huynh"/>
        <s v="Paisley Bryant"/>
        <s v="Angel Do"/>
        <s v="Elijah Ramos"/>
        <s v="Gabriella Zhu"/>
        <s v="Nora Le"/>
        <s v="Colton Garcia"/>
        <s v="Penelope Silva"/>
        <s v="Julian Delgado"/>
        <s v="Isabella Scott"/>
        <s v="Jameson Nelson"/>
        <s v="Adrian Fernandez"/>
        <s v="Madison Hunter"/>
        <s v="Maverick Figueroa"/>
        <s v="Aaliyah Mai"/>
        <s v="Madelyn Scott"/>
        <s v="Anthony Hong"/>
        <s v="Robert Wright"/>
        <s v="Audrey Richardson"/>
        <s v="Scarlett Kumar"/>
        <s v="Isabella Xi"/>
        <s v="Camila Silva"/>
        <s v="Jackson Perry"/>
        <s v="Kennedy Foster"/>
        <s v="Sadie Washington"/>
        <s v="Leilani Butler"/>
        <s v="John Contreras"/>
        <s v="John Chow"/>
        <s v="Aurora Ali"/>
        <s v="Thomas Padilla"/>
        <s v="Joseph Martin"/>
        <s v="Jack Huynh"/>
        <s v="Cora Rivera"/>
        <s v="Vivian Lewis"/>
        <s v="Mila Leung"/>
        <s v="Hannah Nelson"/>
        <s v="Joseph Ly"/>
        <s v="Maria Griffin"/>
        <s v="Alexander Choi"/>
        <s v="Julian Ross"/>
        <s v="Leilani Yee"/>
        <s v="Jack Brown"/>
        <s v="Eli Soto"/>
        <s v="Nolan Pena"/>
        <s v="Hadley Parker"/>
        <s v="Samantha Barnes"/>
        <s v="Penelope Johnson"/>
        <s v="Jack Edwards"/>
        <s v="Caroline Herrera"/>
        <s v="Maria Chin"/>
        <s v="Logan Bryant"/>
        <s v="Lillian Park"/>
        <s v="Ellie Chung"/>
        <s v="Jonathan Patel"/>
        <s v="Samuel Vega"/>
        <s v="Henry Zhu"/>
        <s v="Eleanor Delgado"/>
        <s v="Genesis Hu"/>
        <s v="Piper Sun"/>
        <s v="Lucas Phan"/>
        <s v="Dominic Thomas"/>
        <s v="Ian Wu"/>
        <s v="Logan Carrillo"/>
        <s v="Caroline Hu"/>
        <s v="Jaxson Dinh"/>
        <s v="Sophie Vang"/>
        <s v="Elias Ahmed"/>
        <s v="Amelia Choi"/>
        <s v="Bella Lopez"/>
        <s v="Luca Truong"/>
        <s v="Landon Brown"/>
        <s v="Dylan Dominguez"/>
        <s v="Noah Chen"/>
        <s v="Jameson Chen"/>
        <s v="Lillian Chen"/>
        <s v="Nicholas Song"/>
        <s v="Jameson Foster"/>
        <s v="Ella Huang"/>
        <s v="Carter Turner"/>
        <s v="Dominic Le"/>
        <s v="Everleigh Adams"/>
        <s v="Stella Wu"/>
        <s v="Alexander Foster"/>
        <s v="Ryan Ha"/>
        <s v="Leah Khan"/>
        <s v="Hailey Dang"/>
        <s v="Ian Cortez"/>
        <s v="Christian Ali"/>
        <s v="Liam Zhang"/>
        <s v="David Simmons"/>
        <s v="James Singh"/>
        <s v="Sebastian Gupta"/>
        <s v="Brooklyn Daniels"/>
        <s v="Madison Li"/>
        <s v="Ruby Washington"/>
        <s v="Kinsley Henry"/>
        <s v="Emery Ford"/>
        <s v="Xavier Jackson"/>
        <s v="Christian Medina"/>
        <s v="Naomi Coleman"/>
        <s v="Samantha Rogers"/>
        <s v="Aiden Gonzales"/>
        <s v="Joshua Chin"/>
        <s v="Hannah Mejia"/>
        <s v="Lydia Espinoza"/>
        <s v="Julia Mai"/>
        <s v="Camila Evans"/>
        <s v="Everly Lai"/>
        <s v="Logan Mitchell"/>
        <s v="Dominic Dinh"/>
        <s v="Raelynn Hong"/>
        <s v="Jameson Allen"/>
        <s v="Jack Mai"/>
        <s v="Robert Zhang"/>
        <s v="Camila Cortez"/>
        <s v="William Cao"/>
        <s v="Alice Tran"/>
        <s v="Savannah Singh"/>
        <s v="Jordan Zhu"/>
        <s v="Caleb Nelson"/>
        <s v="Paisley Sanders"/>
        <s v="Olivia Gray"/>
        <s v="John Trinh"/>
        <s v="Ryan Holmes"/>
        <s v="Hailey Sanchez"/>
        <s v="Hannah Martinez"/>
        <s v="Isaac Stewart"/>
        <s v="Claire Romero"/>
        <s v="Austin Brown"/>
        <s v="Dylan Kumar"/>
        <s v="Peyton Walker"/>
        <s v="Mia Herrera"/>
        <s v="Sadie Lee"/>
        <s v="Jose Richardson"/>
        <s v="Parker Avila"/>
        <s v="Luke Vu"/>
        <s v="Violet Garcia"/>
        <s v="Austin Vang"/>
        <s v="Wesley Young"/>
        <s v="Oliver Yang"/>
        <s v="Joshua Gupta"/>
        <s v="Adam Dang"/>
        <s v="Eva Rivera"/>
        <s v="Leonardo Dixon"/>
        <s v="Mateo Her"/>
        <s v="Angel Powell"/>
        <s v="Mateo Vu"/>
        <s v="William Vu"/>
        <s v="Piper Richardson"/>
        <s v="Xavier Zheng"/>
        <s v="Mia Cheng"/>
        <s v="Nevaeh Jones"/>
        <s v="Gabriella Gupta"/>
        <s v="Evelyn Dinh"/>
        <s v="Brooks Marquez"/>
        <s v="Evelyn Jung"/>
        <s v="Levi Mendez"/>
        <s v="Genesis Perry"/>
        <s v="Avery Bailey"/>
        <s v="Jaxson Sandoval"/>
        <s v="Emma Brooks"/>
        <s v="Asher Jackson"/>
        <s v="Ayla Ng"/>
        <s v="Aubrey Romero"/>
        <s v="Elias Ali"/>
        <s v="Luna Liu"/>
        <s v="Sarah Ayala"/>
        <s v="Levi Brown"/>
        <s v="Nova Herrera"/>
        <s v="Elijah Watson"/>
        <s v="Thomas Aguilar"/>
        <s v="Emery Hunter"/>
        <s v="Lucy Fong"/>
        <s v="Eva Figueroa"/>
        <s v="Charles Diaz"/>
        <s v="Cooper Mitchell"/>
        <s v="Aria Xi"/>
        <s v="Harper Alexander"/>
        <s v="Emery Acosta"/>
        <s v="David Owens"/>
        <s v="Jade Yi"/>
        <s v="Connor Vang"/>
        <s v="Ayla Brown"/>
        <s v="Jaxon Tran"/>
        <s v="Sophia Ahmed"/>
        <s v="Aiden Bryant"/>
        <s v="Ruby Medina"/>
        <s v="Isla Chavez"/>
        <s v="Santiago f Gonzalez"/>
        <s v="Emily Contreras"/>
        <s v="Ezekiel Fong"/>
        <s v="Mila Juarez"/>
        <s v="Ian Ngo"/>
        <s v="Eliza Adams"/>
        <s v="Matthew Lim"/>
        <s v="Maya Ngo"/>
        <s v="Olivia Harris"/>
        <s v="Eloise Griffin"/>
        <s v="Axel Jordan"/>
        <s v="Allison Roberts"/>
        <s v="Jonathan Khan"/>
        <s v="Santiago f Brooks"/>
        <s v="Madelyn Mehta"/>
        <s v="Alexander Rivera"/>
        <s v="David Desai"/>
        <s v="John Jung"/>
        <s v="Madeline Acosta"/>
        <s v="Jade Figueroa"/>
        <s v="Isaac Woods"/>
        <s v="Lydia Huynh"/>
        <s v="Penelope Griffin"/>
        <s v="Parker Vang"/>
        <s v="Jacob Doan"/>
        <s v="Elena Her"/>
        <s v="Autumn Gonzales"/>
        <s v="Alexander Morris"/>
        <s v="Naomi Chu"/>
        <s v="Eloise Pham"/>
        <s v="Valentina Davis"/>
        <s v="Paisley Gomez"/>
        <s v="Maverick Li"/>
        <s v="Zoe Do"/>
        <s v="Dominic Scott"/>
        <s v="Hudson Williams"/>
        <s v="Lincoln Fong"/>
        <s v="Hudson Hill"/>
        <s v="Eliana Turner"/>
        <s v="Daniel Shah"/>
        <s v="Penelope Gonzalez"/>
        <s v="Emery Do"/>
        <s v="Autumn Thao"/>
        <s v="Allison Leung"/>
        <s v="Charles Luu"/>
        <s v="Vivian Hunter"/>
        <s v="Lucas Daniels"/>
        <s v="Claire Adams"/>
        <s v="Aaron Garza"/>
        <s v="Samantha Chavez"/>
        <s v="Eva Estrada"/>
        <s v="Vivian Chu"/>
        <s v="Amelia Bell"/>
        <s v="Addison Mehta"/>
        <s v="Valentina Moua"/>
        <s v="Quinn Trinh"/>
        <s v="Ezra Banks"/>
        <s v="Jaxon Fong"/>
        <s v="Ethan Mehta"/>
        <s v="Jackson Navarro"/>
        <s v="Piper Ramos"/>
        <s v="Vivian Espinoza"/>
        <s v="Samuel Song"/>
        <s v="Hailey Yee"/>
        <s v="Ian Vargas"/>
        <s v="Alice Mehta"/>
        <s v="John Dang"/>
        <s v="Hazel Young"/>
        <s v="Xavier Perez"/>
        <s v="Elijah Coleman"/>
        <s v="Christian Fong"/>
        <s v="Silas Rivera"/>
        <s v="Isaac Joseph"/>
        <s v="Madeline Watson"/>
        <s v="Charlotte Baker"/>
        <s v="Elena Mendoza"/>
        <s v="Caleb Xiong"/>
        <s v="Henry Green"/>
        <s v="Madelyn Chan"/>
        <s v="Avery Dominguez"/>
        <s v="Parker Allen"/>
        <s v="Cooper Valdez"/>
        <s v="Roman Munoz"/>
        <s v="Charlotte Chang"/>
        <s v="Maverick Medina"/>
        <s v="Hailey Hong"/>
        <s v="Nicholas Wong"/>
        <s v="Maria Sun"/>
        <s v="Riley Washington"/>
        <s v="Raelynn Rios"/>
      </sharedItems>
    </cacheField>
    <cacheField name="Job Title" numFmtId="0">
      <sharedItems count="33">
        <s v="Manager"/>
        <s v="Sr. Analyst"/>
        <s v="Director"/>
        <s v="Analyst II"/>
        <s v="Vice President"/>
        <s v="Analyst"/>
        <s v="Sr. Manger"/>
        <s v="Controls Engineer"/>
        <s v="Quality Engineer"/>
        <s v="Engineering Manager"/>
        <s v="Field Engineer"/>
        <s v="Automation Engineer"/>
        <s v="Operations Engineer"/>
        <s v="Test Engineer"/>
        <s v="Development Engineer"/>
        <s v="Sr. Business Partner"/>
        <s v="HRIS Analyst"/>
        <s v="Business Partner"/>
        <s v="Technical Architect"/>
        <s v="Computer Systems Manager"/>
        <s v="IT Coordinator"/>
        <s v="Enterprise Architect"/>
        <s v="Cloud Infrastructure Architect"/>
        <s v="Network Architect"/>
        <s v="Network Engineer"/>
        <s v="System Administrator "/>
        <s v="Systems Analyst"/>
        <s v="Solutions Architect"/>
        <s v="IT Systems Architect"/>
        <s v="Service Desk Analyst"/>
        <s v="Network Administrator"/>
        <s v="Account Representative"/>
        <s v="Sr. Account Representative"/>
      </sharedItems>
    </cacheField>
    <cacheField name="Department" numFmtId="0">
      <sharedItems count="7">
        <s v="Accounting"/>
        <s v="Engineering"/>
        <s v="Finance"/>
        <s v="Human Resources"/>
        <s v="IT"/>
        <s v="Marketing"/>
        <s v="Sales"/>
      </sharedItems>
    </cacheField>
    <cacheField name="Business Unit" numFmtId="0">
      <sharedItems count="4">
        <s v="Manufacturing"/>
        <s v="Speciality Products"/>
        <s v="Research &amp; Development"/>
        <s v="Corporate"/>
      </sharedItems>
    </cacheField>
    <cacheField name="Gender" numFmtId="0">
      <sharedItems count="2">
        <s v="Male"/>
        <s v="Female"/>
      </sharedItems>
    </cacheField>
    <cacheField name="Ethnicity" numFmtId="0">
      <sharedItems count="4">
        <s v="Caucasian"/>
        <s v="Asian"/>
        <s v="Latino"/>
        <s v="Black"/>
      </sharedItems>
    </cacheField>
    <cacheField name="Age" numFmtId="0">
      <sharedItems containsSemiMixedTypes="0" containsString="0" containsNumber="1" containsInteger="1" minValue="25" maxValue="65" count="41">
        <n v="29"/>
        <n v="31"/>
        <n v="36"/>
        <n v="44"/>
        <n v="38"/>
        <n v="26"/>
        <n v="55"/>
        <n v="56"/>
        <n v="27"/>
        <n v="59"/>
        <n v="62"/>
        <n v="28"/>
        <n v="33"/>
        <n v="25"/>
        <n v="49"/>
        <n v="58"/>
        <n v="41"/>
        <n v="40"/>
        <n v="51"/>
        <n v="45"/>
        <n v="63"/>
        <n v="34"/>
        <n v="43"/>
        <n v="30"/>
        <n v="53"/>
        <n v="46"/>
        <n v="52"/>
        <n v="50"/>
        <n v="48"/>
        <n v="54"/>
        <n v="35"/>
        <n v="60"/>
        <n v="42"/>
        <n v="64"/>
        <n v="47"/>
        <n v="57"/>
        <n v="61"/>
        <n v="65"/>
        <n v="37"/>
        <n v="39"/>
        <n v="32"/>
      </sharedItems>
    </cacheField>
    <cacheField name="Hire Date" numFmtId="14">
      <sharedItems containsSemiMixedTypes="0" containsNonDate="0" containsDate="1" containsString="0" minDate="1992-01-09T00:00:00" maxDate="2021-12-27T00:00:00"/>
    </cacheField>
    <cacheField name="Days" numFmtId="1">
      <sharedItems containsSemiMixedTypes="0" containsString="0" containsNumber="1" containsInteger="1" minValue="1" maxValue="31"/>
    </cacheField>
    <cacheField name="Month" numFmtId="1">
      <sharedItems containsSemiMixedTypes="0" containsString="0" containsNumber="1" containsInteger="1" minValue="1" maxValue="12"/>
    </cacheField>
    <cacheField name="Nama Bulan" numFmtId="1">
      <sharedItems count="12">
        <s v="JAN"/>
        <s v="NOV"/>
        <s v="SEP"/>
        <s v="JUL"/>
        <s v="APR"/>
        <s v="MAR"/>
        <s v="JUN"/>
        <s v="MAY"/>
        <s v="DEC"/>
        <s v="FEB"/>
        <s v="OCT"/>
        <s v="AUG"/>
      </sharedItems>
    </cacheField>
    <cacheField name="Year" numFmtId="1">
      <sharedItems containsSemiMixedTypes="0" containsString="0" containsNumber="1" containsInteger="1" minValue="1992" maxValue="2021" count="30">
        <n v="2019"/>
        <n v="2017"/>
        <n v="2015"/>
        <n v="2021"/>
        <n v="2020"/>
        <n v="2007"/>
        <n v="2000"/>
        <n v="2014"/>
        <n v="2018"/>
        <n v="2011"/>
        <n v="2003"/>
        <n v="2013"/>
        <n v="2001"/>
        <n v="2008"/>
        <n v="1996"/>
        <n v="2016"/>
        <n v="2006"/>
        <n v="1994"/>
        <n v="2010"/>
        <n v="1995"/>
        <n v="2004"/>
        <n v="2012"/>
        <n v="2009"/>
        <n v="2002"/>
        <n v="2005"/>
        <n v="1998"/>
        <n v="1992"/>
        <n v="1997"/>
        <n v="1999"/>
        <n v="1993"/>
      </sharedItems>
    </cacheField>
    <cacheField name="Annual Salary" numFmtId="164">
      <sharedItems containsSemiMixedTypes="0" containsString="0" containsNumber="1" containsInteger="1" minValue="40063" maxValue="258498" count="996">
        <n v="113527"/>
        <n v="97078"/>
        <n v="178700"/>
        <n v="74691"/>
        <n v="109812"/>
        <n v="180664"/>
        <n v="52310"/>
        <n v="115798"/>
        <n v="190815"/>
        <n v="174097"/>
        <n v="192213"/>
        <n v="76906"/>
        <n v="52069"/>
        <n v="258426"/>
        <n v="198243"/>
        <n v="144231"/>
        <n v="129124"/>
        <n v="138521"/>
        <n v="173071"/>
        <n v="78056"/>
        <n v="48687"/>
        <n v="70165"/>
        <n v="89984"/>
        <n v="74077"/>
        <n v="91853"/>
        <n v="149537"/>
        <n v="120905"/>
        <n v="181854"/>
        <n v="98769"/>
        <n v="150399"/>
        <n v="103724"/>
        <n v="142628"/>
        <n v="159031"/>
        <n v="187389"/>
        <n v="97231"/>
        <n v="56555"/>
        <n v="188727"/>
        <n v="50857"/>
        <n v="159885"/>
        <n v="54829"/>
        <n v="50809"/>
        <n v="67753"/>
        <n v="167526"/>
        <n v="90212"/>
        <n v="90040"/>
        <n v="54733"/>
        <n v="102636"/>
        <n v="111006"/>
        <n v="114911"/>
        <n v="118708"/>
        <n v="197649"/>
        <n v="89841"/>
        <n v="102033"/>
        <n v="124774"/>
        <n v="57225"/>
        <n v="56350"/>
        <n v="217783"/>
        <n v="193044"/>
        <n v="92940"/>
        <n v="61410"/>
        <n v="161759"/>
        <n v="152036"/>
        <n v="106858"/>
        <n v="253294"/>
        <n v="124629"/>
        <n v="128329"/>
        <n v="45049"/>
        <n v="45819"/>
        <n v="55518"/>
        <n v="181356"/>
        <n v="191571"/>
        <n v="150555"/>
        <n v="235619"/>
        <n v="93668"/>
        <n v="186378"/>
        <n v="174099"/>
        <n v="58875"/>
        <n v="252325"/>
        <n v="243568"/>
        <n v="89390"/>
        <n v="94422"/>
        <n v="161269"/>
        <n v="79447"/>
        <n v="117545"/>
        <n v="55767"/>
        <n v="103707"/>
        <n v="245360"/>
        <n v="56878"/>
        <n v="58703"/>
        <n v="98520"/>
        <n v="64202"/>
        <n v="50883"/>
        <n v="101577"/>
        <n v="105223"/>
        <n v="114893"/>
        <n v="216195"/>
        <n v="109851"/>
        <n v="98581"/>
        <n v="246231"/>
        <n v="99354"/>
        <n v="99989"/>
        <n v="71476"/>
        <n v="189420"/>
        <n v="83990"/>
        <n v="102043"/>
        <n v="90678"/>
        <n v="92753"/>
        <n v="76354"/>
        <n v="86299"/>
        <n v="86858"/>
        <n v="116878"/>
        <n v="70505"/>
        <n v="189702"/>
        <n v="61773"/>
        <n v="62575"/>
        <n v="91763"/>
        <n v="96475"/>
        <n v="113781"/>
        <n v="79785"/>
        <n v="71864"/>
        <n v="96997"/>
        <n v="240488"/>
        <n v="80950"/>
        <n v="86538"/>
        <n v="205314"/>
        <n v="88758"/>
        <n v="75819"/>
        <n v="110054"/>
        <n v="95786"/>
        <n v="184368"/>
        <n v="95061"/>
        <n v="245482"/>
        <n v="71359"/>
        <n v="183161"/>
        <n v="95639"/>
        <n v="99091"/>
        <n v="113987"/>
        <n v="255431"/>
        <n v="95743"/>
        <n v="89695"/>
        <n v="96023"/>
        <n v="60055"/>
        <n v="189290"/>
        <n v="169509"/>
        <n v="113873"/>
        <n v="70778"/>
        <n v="63098"/>
        <n v="74412"/>
        <n v="70189"/>
        <n v="78237"/>
        <n v="88272"/>
        <n v="222941"/>
        <n v="106313"/>
        <n v="83756"/>
        <n v="73248"/>
        <n v="70770"/>
        <n v="80701"/>
        <n v="88045"/>
        <n v="180994"/>
        <n v="60132"/>
        <n v="68488"/>
        <n v="92932"/>
        <n v="200246"/>
        <n v="150699"/>
        <n v="178502"/>
        <n v="156277"/>
        <n v="87744"/>
        <n v="168510"/>
        <n v="85870"/>
        <n v="98110"/>
        <n v="173629"/>
        <n v="91621"/>
        <n v="181801"/>
        <n v="221465"/>
        <n v="79388"/>
        <n v="120628"/>
        <n v="65566"/>
        <n v="96639"/>
        <n v="63959"/>
        <n v="109456"/>
        <n v="158787"/>
        <n v="83378"/>
        <n v="189680"/>
        <n v="71167"/>
        <n v="183113"/>
        <n v="92209"/>
        <n v="69578"/>
        <n v="65507"/>
        <n v="62644"/>
        <n v="91134"/>
        <n v="91782"/>
        <n v="115854"/>
        <n v="62239"/>
        <n v="115490"/>
        <n v="96693"/>
        <n v="82907"/>
        <n v="94658"/>
        <n v="89419"/>
        <n v="170164"/>
        <n v="88213"/>
        <n v="98230"/>
        <n v="96757"/>
        <n v="151853"/>
        <n v="96441"/>
        <n v="114250"/>
        <n v="77442"/>
        <n v="78006"/>
        <n v="70110"/>
        <n v="115765"/>
        <n v="87359"/>
        <n v="187205"/>
        <n v="95562"/>
        <n v="254289"/>
        <n v="95670"/>
        <n v="76272"/>
        <n v="67987"/>
        <n v="87292"/>
        <n v="87036"/>
        <n v="99202"/>
        <n v="65340"/>
        <n v="109680"/>
        <n v="94407"/>
        <n v="187992"/>
        <n v="187187"/>
        <n v="155926"/>
        <n v="60017"/>
        <n v="97398"/>
        <n v="65247"/>
        <n v="64247"/>
        <n v="109422"/>
        <n v="103183"/>
        <n v="75012"/>
        <n v="72903"/>
        <n v="123588"/>
        <n v="100810"/>
        <n v="79352"/>
        <n v="80745"/>
        <n v="78938"/>
        <n v="96313"/>
        <n v="153767"/>
        <n v="86464"/>
        <n v="80516"/>
        <n v="113982"/>
        <n v="62605"/>
        <n v="106079"/>
        <n v="67114"/>
        <n v="111404"/>
        <n v="111299"/>
        <n v="119699"/>
        <n v="102298"/>
        <n v="67275"/>
        <n v="80659"/>
        <n v="124827"/>
        <n v="89659"/>
        <n v="163099"/>
        <n v="95409"/>
        <n v="41336"/>
        <n v="77203"/>
        <n v="146742"/>
        <n v="175837"/>
        <n v="55499"/>
        <n v="49011"/>
        <n v="48906"/>
        <n v="165927"/>
        <n v="57008"/>
        <n v="141899"/>
        <n v="140402"/>
        <n v="59817"/>
        <n v="247022"/>
        <n v="159571"/>
        <n v="166599"/>
        <n v="71699"/>
        <n v="103504"/>
        <n v="71531"/>
        <n v="55859"/>
        <n v="225558"/>
        <n v="74552"/>
        <n v="190253"/>
        <n v="144754"/>
        <n v="249686"/>
        <n v="50475"/>
        <n v="95045"/>
        <n v="86061"/>
        <n v="53799"/>
        <n v="122753"/>
        <n v="125375"/>
        <n v="157474"/>
        <n v="247939"/>
        <n v="255369"/>
        <n v="189933"/>
        <n v="74449"/>
        <n v="155320"/>
        <n v="168014"/>
        <n v="145846"/>
        <n v="231567"/>
        <n v="64494"/>
        <n v="43363"/>
        <n v="111038"/>
        <n v="125730"/>
        <n v="58605"/>
        <n v="54714"/>
        <n v="74215"/>
        <n v="155004"/>
        <n v="150758"/>
        <n v="122829"/>
        <n v="46081"/>
        <n v="77396"/>
        <n v="89523"/>
        <n v="146140"/>
        <n v="170221"/>
        <n v="250767"/>
        <n v="108268"/>
        <n v="95499"/>
        <n v="162038"/>
        <n v="139208"/>
        <n v="106437"/>
        <n v="64364"/>
        <n v="102847"/>
        <n v="134881"/>
        <n v="153492"/>
        <n v="61026"/>
        <n v="179494"/>
        <n v="144986"/>
        <n v="94876"/>
        <n v="130133"/>
        <n v="202323"/>
        <n v="184960"/>
        <n v="149761"/>
        <n v="126277"/>
        <n v="48266"/>
        <n v="223404"/>
        <n v="50685"/>
        <n v="131652"/>
        <n v="110302"/>
        <n v="223805"/>
        <n v="80700"/>
        <n v="71454"/>
        <n v="210708"/>
        <n v="55760"/>
        <n v="58671"/>
        <n v="103524"/>
        <n v="49738"/>
        <n v="153628"/>
        <n v="183239"/>
        <n v="122890"/>
        <n v="216999"/>
        <n v="142878"/>
        <n v="128703"/>
        <n v="124928"/>
        <n v="108221"/>
        <n v="186870"/>
        <n v="55894"/>
        <n v="45369"/>
        <n v="106578"/>
        <n v="52697"/>
        <n v="74779"/>
        <n v="122487"/>
        <n v="41561"/>
        <n v="131183"/>
        <n v="199504"/>
        <n v="56565"/>
        <n v="174415"/>
        <n v="150034"/>
        <n v="58586"/>
        <n v="156931"/>
        <n v="238236"/>
        <n v="153253"/>
        <n v="103096"/>
        <n v="126671"/>
        <n v="62861"/>
        <n v="116527"/>
        <n v="158898"/>
        <n v="47387"/>
        <n v="95960"/>
        <n v="157333"/>
        <n v="105086"/>
        <n v="152239"/>
        <n v="86317"/>
        <n v="64057"/>
        <n v="59067"/>
        <n v="236946"/>
        <n v="54415"/>
        <n v="48345"/>
        <n v="152214"/>
        <n v="95998"/>
        <n v="199041"/>
        <n v="174895"/>
        <n v="176294"/>
        <n v="211291"/>
        <n v="196951"/>
        <n v="125936"/>
        <n v="93102"/>
        <n v="93840"/>
        <n v="197367"/>
        <n v="125828"/>
        <n v="92610"/>
        <n v="120660"/>
        <n v="180687"/>
        <n v="93734"/>
        <n v="51630"/>
        <n v="87158"/>
        <n v="153938"/>
        <n v="142318"/>
        <n v="49186"/>
        <n v="220937"/>
        <n v="70369"/>
        <n v="72235"/>
        <n v="176324"/>
        <n v="104162"/>
        <n v="50825"/>
        <n v="125807"/>
        <n v="73854"/>
        <n v="102167"/>
        <n v="52811"/>
        <n v="161690"/>
        <n v="160280"/>
        <n v="54051"/>
        <n v="57606"/>
        <n v="72303"/>
        <n v="187048"/>
        <n v="131841"/>
        <n v="250953"/>
        <n v="47071"/>
        <n v="114242"/>
        <n v="55563"/>
        <n v="43336"/>
        <n v="127801"/>
        <n v="78388"/>
        <n v="43001"/>
        <n v="52200"/>
        <n v="150855"/>
        <n v="201396"/>
        <n v="172180"/>
        <n v="113909"/>
        <n v="208210"/>
        <n v="71755"/>
        <n v="51983"/>
        <n v="50548"/>
        <n v="88663"/>
        <n v="152353"/>
        <n v="141555"/>
        <n v="53301"/>
        <n v="140042"/>
        <n v="102839"/>
        <n v="70980"/>
        <n v="48510"/>
        <n v="128136"/>
        <n v="155788"/>
        <n v="74891"/>
        <n v="231850"/>
        <n v="153275"/>
        <n v="101143"/>
        <n v="51404"/>
        <n v="110565"/>
        <n v="90870"/>
        <n v="234594"/>
        <n v="249801"/>
        <n v="69647"/>
        <n v="138808"/>
        <n v="72805"/>
        <n v="104668"/>
        <n v="109883"/>
        <n v="47974"/>
        <n v="118253"/>
        <n v="126950"/>
        <n v="75579"/>
        <n v="129903"/>
        <n v="92994"/>
        <n v="131179"/>
        <n v="154956"/>
        <n v="101870"/>
        <n v="105390"/>
        <n v="101985"/>
        <n v="41728"/>
        <n v="52800"/>
        <n v="145093"/>
        <n v="131353"/>
        <n v="64937"/>
        <n v="67299"/>
        <n v="45295"/>
        <n v="47913"/>
        <n v="46727"/>
        <n v="133400"/>
        <n v="63705"/>
        <n v="54654"/>
        <n v="198562"/>
        <n v="117226"/>
        <n v="198176"/>
        <n v="155080"/>
        <n v="177443"/>
        <n v="181247"/>
        <n v="135558"/>
        <n v="230025"/>
        <n v="134006"/>
        <n v="151246"/>
        <n v="162978"/>
        <n v="195385"/>
        <n v="190512"/>
        <n v="85369"/>
        <n v="141604"/>
        <n v="99975"/>
        <n v="84913"/>
        <n v="119746"/>
        <n v="186503"/>
        <n v="172787"/>
        <n v="231141"/>
        <n v="54775"/>
        <n v="99575"/>
        <n v="78940"/>
        <n v="82872"/>
        <n v="199808"/>
        <n v="92952"/>
        <n v="79921"/>
        <n v="167199"/>
        <n v="125633"/>
        <n v="159044"/>
        <n v="208415"/>
        <n v="78844"/>
        <n v="53215"/>
        <n v="93971"/>
        <n v="69803"/>
        <n v="76588"/>
        <n v="84596"/>
        <n v="88072"/>
        <n v="67925"/>
        <n v="74546"/>
        <n v="161203"/>
        <n v="74738"/>
        <n v="134486"/>
        <n v="92771"/>
        <n v="90304"/>
        <n v="53809"/>
        <n v="128984"/>
        <n v="97339"/>
        <n v="67686"/>
        <n v="86431"/>
        <n v="83639"/>
        <n v="68268"/>
        <n v="82839"/>
        <n v="64475"/>
        <n v="69453"/>
        <n v="127148"/>
        <n v="92897"/>
        <n v="94790"/>
        <n v="120128"/>
        <n v="41673"/>
        <n v="97537"/>
        <n v="96567"/>
        <n v="49404"/>
        <n v="66819"/>
        <n v="64417"/>
        <n v="91954"/>
        <n v="87536"/>
        <n v="69260"/>
        <n v="122802"/>
        <n v="82017"/>
        <n v="99080"/>
        <n v="182202"/>
        <n v="73317"/>
        <n v="69096"/>
        <n v="59888"/>
        <n v="183156"/>
        <n v="192749"/>
        <n v="135325"/>
        <n v="61886"/>
        <n v="44614"/>
        <n v="234469"/>
        <n v="86089"/>
        <n v="82162"/>
        <n v="97807"/>
        <n v="67374"/>
        <n v="215388"/>
        <n v="86478"/>
        <n v="50111"/>
        <n v="71192"/>
        <n v="87216"/>
        <n v="50069"/>
        <n v="151108"/>
        <n v="67398"/>
        <n v="95963"/>
        <n v="194871"/>
        <n v="83934"/>
        <n v="86774"/>
        <n v="64170"/>
        <n v="99169"/>
        <n v="60985"/>
        <n v="126911"/>
        <n v="80921"/>
        <n v="86831"/>
        <n v="72826"/>
        <n v="103058"/>
        <n v="125086"/>
        <n v="67976"/>
        <n v="41859"/>
        <n v="52733"/>
        <n v="64677"/>
        <n v="130274"/>
        <n v="96331"/>
        <n v="62174"/>
        <n v="93017"/>
        <n v="81218"/>
        <n v="68176"/>
        <n v="48415"/>
        <n v="96636"/>
        <n v="91592"/>
        <n v="159724"/>
        <n v="84193"/>
        <n v="87806"/>
        <n v="234723"/>
        <n v="86173"/>
        <n v="97433"/>
        <n v="76352"/>
        <n v="76027"/>
        <n v="63744"/>
        <n v="90770"/>
        <n v="80055"/>
        <n v="249870"/>
        <n v="90258"/>
        <n v="72486"/>
        <n v="85120"/>
        <n v="65702"/>
        <n v="127559"/>
        <n v="73907"/>
        <n v="65341"/>
        <n v="49219"/>
        <n v="66649"/>
        <n v="228822"/>
        <n v="73255"/>
        <n v="94352"/>
        <n v="73955"/>
        <n v="92321"/>
        <n v="99557"/>
        <n v="82462"/>
        <n v="198473"/>
        <n v="99774"/>
        <n v="184648"/>
        <n v="247874"/>
        <n v="68426"/>
        <n v="90901"/>
        <n v="109059"/>
        <n v="70334"/>
        <n v="160385"/>
        <n v="221592"/>
        <n v="91276"/>
        <n v="256561"/>
        <n v="66958"/>
        <n v="71695"/>
        <n v="74854"/>
        <n v="44735"/>
        <n v="86417"/>
        <n v="96548"/>
        <n v="241083"/>
        <n v="95899"/>
        <n v="76202"/>
        <n v="94652"/>
        <n v="63411"/>
        <n v="69110"/>
        <n v="87770"/>
        <n v="167100"/>
        <n v="78153"/>
        <n v="119906"/>
        <n v="91399"/>
        <n v="97336"/>
        <n v="76912"/>
        <n v="246619"/>
        <n v="53929"/>
        <n v="48762"/>
        <n v="75862"/>
        <n v="63196"/>
        <n v="77461"/>
        <n v="43080"/>
        <n v="76505"/>
        <n v="84297"/>
        <n v="68987"/>
        <n v="63318"/>
        <n v="88777"/>
        <n v="120321"/>
        <n v="57446"/>
        <n v="97500"/>
        <n v="41844"/>
        <n v="40063"/>
        <n v="40124"/>
        <n v="95239"/>
        <n v="96366"/>
        <n v="99335"/>
        <n v="73899"/>
        <n v="82806"/>
        <n v="67468"/>
        <n v="63985"/>
        <n v="77903"/>
        <n v="71234"/>
        <n v="40316"/>
        <n v="115145"/>
        <n v="62335"/>
        <n v="92655"/>
        <n v="64462"/>
        <n v="75354"/>
        <n v="83418"/>
        <n v="66660"/>
        <n v="186725"/>
        <n v="68337"/>
        <n v="74170"/>
        <n v="107195"/>
        <n v="88182"/>
        <n v="75780"/>
        <n v="92058"/>
        <n v="88478"/>
        <n v="91679"/>
        <n v="61944"/>
        <n v="90333"/>
        <n v="45286"/>
        <n v="61310"/>
        <n v="87851"/>
        <n v="90535"/>
        <n v="74467"/>
        <n v="69332"/>
        <n v="64505"/>
        <n v="136716"/>
        <n v="101288"/>
        <n v="91400"/>
        <n v="94735"/>
        <n v="132544"/>
        <n v="88730"/>
        <n v="154388"/>
        <n v="80170"/>
        <n v="94618"/>
        <n v="52693"/>
        <n v="72045"/>
        <n v="96566"/>
        <n v="54994"/>
        <n v="61523"/>
        <n v="94815"/>
        <n v="246589"/>
        <n v="148035"/>
        <n v="146961"/>
        <n v="67489"/>
        <n v="166259"/>
        <n v="47032"/>
        <n v="249270"/>
        <n v="154828"/>
        <n v="256420"/>
        <n v="113135"/>
        <n v="122350"/>
        <n v="68728"/>
        <n v="66889"/>
        <n v="135062"/>
        <n v="120341"/>
        <n v="206624"/>
        <n v="64847"/>
        <n v="114441"/>
        <n v="94430"/>
        <n v="104903"/>
        <n v="99017"/>
        <n v="70992"/>
        <n v="242919"/>
        <n v="129708"/>
        <n v="102270"/>
        <n v="100099"/>
        <n v="70996"/>
        <n v="40752"/>
        <n v="50784"/>
        <n v="56154"/>
        <n v="221217"/>
        <n v="190401"/>
        <n v="83066"/>
        <n v="126856"/>
        <n v="121065"/>
        <n v="50341"/>
        <n v="148485"/>
        <n v="46833"/>
        <n v="157969"/>
        <n v="115417"/>
        <n v="69570"/>
        <n v="255230"/>
        <n v="75869"/>
        <n v="86510"/>
        <n v="171217"/>
        <n v="191807"/>
        <n v="74655"/>
        <n v="82300"/>
        <n v="91280"/>
        <n v="126353"/>
        <n v="147752"/>
        <n v="136810"/>
        <n v="183190"/>
        <n v="117278"/>
        <n v="88895"/>
        <n v="168846"/>
        <n v="223055"/>
        <n v="99697"/>
        <n v="148321"/>
        <n v="254057"/>
        <n v="157057"/>
        <n v="68807"/>
        <n v="43391"/>
        <n v="211637"/>
        <n v="91632"/>
        <n v="257194"/>
        <n v="68846"/>
        <n v="155905"/>
        <n v="51513"/>
        <n v="234311"/>
        <n v="157070"/>
        <n v="108780"/>
        <n v="69352"/>
        <n v="74631"/>
        <n v="199783"/>
        <n v="104431"/>
        <n v="186138"/>
        <n v="73779"/>
        <n v="57032"/>
        <n v="171426"/>
        <n v="56686"/>
        <n v="150577"/>
        <n v="58745"/>
        <n v="236314"/>
        <n v="45206"/>
        <n v="122054"/>
        <n v="45061"/>
        <n v="186033"/>
        <n v="121480"/>
        <n v="239394"/>
        <n v="137106"/>
        <n v="108134"/>
        <n v="113950"/>
        <n v="182035"/>
        <n v="59833"/>
        <n v="128468"/>
        <n v="182321"/>
        <n v="92293"/>
        <n v="202680"/>
        <n v="129541"/>
        <n v="77629"/>
        <n v="40897"/>
        <n v="164399"/>
        <n v="143970"/>
        <n v="164396"/>
        <n v="157812"/>
        <n v="103423"/>
        <n v="153961"/>
        <n v="127422"/>
        <n v="203445"/>
        <n v="127626"/>
        <n v="172007"/>
        <n v="219474"/>
        <n v="194723"/>
        <n v="93343"/>
        <n v="41545"/>
        <n v="171360"/>
        <n v="149417"/>
        <n v="151556"/>
        <n v="62749"/>
        <n v="154884"/>
        <n v="80622"/>
        <n v="119397"/>
        <n v="98427"/>
        <n v="176710"/>
        <n v="50994"/>
        <n v="166331"/>
        <n v="151703"/>
        <n v="49998"/>
        <n v="207172"/>
        <n v="66521"/>
        <n v="59100"/>
        <n v="56037"/>
        <n v="80024"/>
        <n v="55854"/>
        <n v="154941"/>
        <n v="219693"/>
        <n v="95372"/>
        <n v="171173"/>
        <n v="201464"/>
        <n v="48340"/>
        <n v="249506"/>
        <n v="149712"/>
        <n v="86658"/>
        <n v="90855"/>
        <n v="89458"/>
        <n v="137995"/>
        <n v="123405"/>
        <n v="73004"/>
        <n v="160832"/>
        <n v="127543"/>
        <n v="218530"/>
        <n v="41429"/>
        <n v="75119"/>
        <n v="65047"/>
        <n v="151413"/>
        <n v="79882"/>
        <n v="82739"/>
        <n v="96719"/>
        <n v="61216"/>
        <n v="124129"/>
        <n v="117518"/>
        <n v="165181"/>
        <n v="79356"/>
        <n v="181452"/>
        <n v="94246"/>
        <n v="63880"/>
        <n v="46845"/>
        <n v="128303"/>
        <n v="151027"/>
        <n v="127972"/>
        <n v="70122"/>
        <n v="155351"/>
        <n v="65334"/>
        <n v="105891"/>
        <n v="59591"/>
        <n v="216949"/>
        <n v="119647"/>
        <n v="117062"/>
        <n v="63137"/>
        <n v="99624"/>
        <n v="108686"/>
        <n v="181216"/>
        <n v="153271"/>
        <n v="54635"/>
        <n v="222224"/>
        <n v="59646"/>
        <n v="157487"/>
        <n v="55369"/>
        <n v="76802"/>
        <n v="253249"/>
        <n v="73200"/>
        <n v="87427"/>
        <n v="88343"/>
        <n v="108826"/>
        <n v="60113"/>
        <n v="151783"/>
        <n v="50733"/>
        <n v="67130"/>
        <n v="64669"/>
        <n v="72126"/>
        <n v="119631"/>
        <n v="158897"/>
        <n v="123640"/>
        <n v="46878"/>
        <n v="98150"/>
        <n v="58993"/>
        <n v="51877"/>
        <n v="81687"/>
        <n v="195200"/>
        <n v="67171"/>
        <n v="96092"/>
        <n v="67837"/>
        <n v="72425"/>
        <n v="93103"/>
        <n v="55457"/>
        <n v="72340"/>
        <n v="97830"/>
        <n v="142731"/>
        <n v="66084"/>
        <n v="102440"/>
        <n v="159567"/>
        <n v="165756"/>
        <n v="75769"/>
        <n v="148991"/>
        <n v="72131"/>
        <n v="89769"/>
        <n v="127616"/>
        <n v="64204"/>
        <n v="67743"/>
        <n v="71677"/>
        <n v="57531"/>
        <n v="83685"/>
        <n v="199176"/>
        <n v="163143"/>
        <n v="147966"/>
        <n v="191026"/>
        <n v="56239"/>
        <n v="44732"/>
        <n v="52621"/>
        <n v="199848"/>
        <n v="154624"/>
        <n v="71111"/>
        <n v="159538"/>
        <n v="109850"/>
        <n v="258081"/>
        <n v="58006"/>
        <n v="62411"/>
        <n v="60930"/>
        <n v="154973"/>
        <n v="74010"/>
        <n v="96598"/>
        <n v="106444"/>
        <n v="133297"/>
        <n v="81828"/>
        <n v="113269"/>
        <n v="122644"/>
        <n v="106428"/>
        <n v="51234"/>
        <n v="56405"/>
        <n v="174607"/>
        <n v="150666"/>
        <n v="171487"/>
        <n v="258498"/>
      </sharedItems>
    </cacheField>
    <cacheField name="Range Salary" numFmtId="164">
      <sharedItems count="3">
        <s v="MIDLE INCOME"/>
        <s v="HIGH INCOME"/>
        <s v="LOW INCOME"/>
      </sharedItems>
    </cacheField>
    <cacheField name="Bonus %" numFmtId="165">
      <sharedItems containsSemiMixedTypes="0" containsString="0" containsNumber="1" minValue="0" maxValue="0.4"/>
    </cacheField>
    <cacheField name="Bonus Income" numFmtId="166">
      <sharedItems containsSemiMixedTypes="0" containsString="0" containsNumber="1" minValue="0" maxValue="103370.40000000001"/>
    </cacheField>
    <cacheField name="Country" numFmtId="0">
      <sharedItems count="3">
        <s v="United States"/>
        <s v="Brazil"/>
        <s v="China"/>
      </sharedItems>
    </cacheField>
    <cacheField name="City" numFmtId="0">
      <sharedItems/>
    </cacheField>
    <cacheField name="Exit Date" numFmtId="14">
      <sharedItems containsDate="1" containsMixedTypes="1" minDate="1994-12-18T00:00:00" maxDate="2022-08-18T00:00:00"/>
    </cacheField>
    <cacheField name="Employed" numFmtId="0">
      <sharedItems count="2">
        <s v="Employed"/>
        <s v="Resign"/>
      </sharedItems>
    </cacheField>
  </cacheFields>
  <extLst>
    <ext xmlns:x14="http://schemas.microsoft.com/office/spreadsheetml/2009/9/main" uri="{725AE2AE-9491-48be-B2B4-4EB974FC3084}">
      <x14:pivotCacheDefinition pivotCacheId="12772859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4533"/>
    <x v="0"/>
    <x v="0"/>
    <x v="0"/>
    <x v="0"/>
    <x v="0"/>
    <x v="0"/>
    <x v="0"/>
    <d v="2019-01-25T00:00:00"/>
    <n v="25"/>
    <n v="1"/>
    <x v="0"/>
    <x v="0"/>
    <x v="0"/>
    <x v="0"/>
    <n v="0.06"/>
    <n v="6811.62"/>
    <x v="0"/>
    <s v="Austin"/>
    <s v=""/>
    <x v="0"/>
  </r>
  <r>
    <s v="E03496"/>
    <x v="1"/>
    <x v="1"/>
    <x v="0"/>
    <x v="1"/>
    <x v="0"/>
    <x v="1"/>
    <x v="1"/>
    <d v="2017-11-04T00:00:00"/>
    <n v="4"/>
    <n v="11"/>
    <x v="1"/>
    <x v="1"/>
    <x v="1"/>
    <x v="0"/>
    <n v="0"/>
    <n v="0"/>
    <x v="0"/>
    <s v="Austin"/>
    <d v="2020-03-09T00:00:00"/>
    <x v="1"/>
  </r>
  <r>
    <s v="E02139"/>
    <x v="2"/>
    <x v="2"/>
    <x v="0"/>
    <x v="2"/>
    <x v="1"/>
    <x v="1"/>
    <x v="2"/>
    <d v="2015-09-29T00:00:00"/>
    <n v="29"/>
    <n v="9"/>
    <x v="2"/>
    <x v="2"/>
    <x v="2"/>
    <x v="1"/>
    <n v="0.28999999999999998"/>
    <n v="51823"/>
    <x v="0"/>
    <s v="Seattle"/>
    <s v=""/>
    <x v="0"/>
  </r>
  <r>
    <s v="E00502"/>
    <x v="3"/>
    <x v="1"/>
    <x v="0"/>
    <x v="0"/>
    <x v="1"/>
    <x v="2"/>
    <x v="3"/>
    <d v="2019-01-02T00:00:00"/>
    <n v="2"/>
    <n v="1"/>
    <x v="0"/>
    <x v="0"/>
    <x v="3"/>
    <x v="0"/>
    <n v="0"/>
    <n v="0"/>
    <x v="1"/>
    <s v="Manaus"/>
    <d v="2020-07-08T00:00:00"/>
    <x v="1"/>
  </r>
  <r>
    <s v="E00105"/>
    <x v="4"/>
    <x v="0"/>
    <x v="0"/>
    <x v="1"/>
    <x v="1"/>
    <x v="2"/>
    <x v="4"/>
    <d v="2021-11-16T00:00:00"/>
    <n v="16"/>
    <n v="11"/>
    <x v="1"/>
    <x v="3"/>
    <x v="4"/>
    <x v="0"/>
    <n v="0.09"/>
    <n v="9883.08"/>
    <x v="1"/>
    <s v="Manaus"/>
    <s v=""/>
    <x v="0"/>
  </r>
  <r>
    <s v="E03383"/>
    <x v="5"/>
    <x v="2"/>
    <x v="0"/>
    <x v="1"/>
    <x v="0"/>
    <x v="0"/>
    <x v="5"/>
    <d v="2020-07-28T00:00:00"/>
    <n v="28"/>
    <n v="7"/>
    <x v="3"/>
    <x v="4"/>
    <x v="5"/>
    <x v="1"/>
    <n v="0.27"/>
    <n v="48779.280000000006"/>
    <x v="0"/>
    <s v="Chicago"/>
    <s v=""/>
    <x v="0"/>
  </r>
  <r>
    <s v="E01261"/>
    <x v="6"/>
    <x v="3"/>
    <x v="0"/>
    <x v="1"/>
    <x v="0"/>
    <x v="0"/>
    <x v="6"/>
    <d v="2007-04-05T00:00:00"/>
    <n v="5"/>
    <n v="4"/>
    <x v="4"/>
    <x v="5"/>
    <x v="6"/>
    <x v="2"/>
    <n v="0"/>
    <n v="0"/>
    <x v="0"/>
    <s v="Miami"/>
    <d v="2018-10-12T00:00:00"/>
    <x v="1"/>
  </r>
  <r>
    <s v="E02166"/>
    <x v="7"/>
    <x v="0"/>
    <x v="0"/>
    <x v="2"/>
    <x v="0"/>
    <x v="0"/>
    <x v="6"/>
    <d v="2000-04-28T00:00:00"/>
    <n v="28"/>
    <n v="4"/>
    <x v="4"/>
    <x v="6"/>
    <x v="7"/>
    <x v="0"/>
    <n v="0.05"/>
    <n v="5789.9000000000005"/>
    <x v="0"/>
    <s v="Miami"/>
    <s v=""/>
    <x v="0"/>
  </r>
  <r>
    <s v="E00085"/>
    <x v="8"/>
    <x v="4"/>
    <x v="0"/>
    <x v="3"/>
    <x v="1"/>
    <x v="1"/>
    <x v="7"/>
    <d v="2014-03-16T00:00:00"/>
    <n v="16"/>
    <n v="3"/>
    <x v="5"/>
    <x v="7"/>
    <x v="8"/>
    <x v="1"/>
    <n v="0.4"/>
    <n v="76326"/>
    <x v="0"/>
    <s v="Austin"/>
    <s v=""/>
    <x v="0"/>
  </r>
  <r>
    <s v="E00568"/>
    <x v="9"/>
    <x v="2"/>
    <x v="0"/>
    <x v="0"/>
    <x v="1"/>
    <x v="2"/>
    <x v="8"/>
    <d v="2018-06-25T00:00:00"/>
    <n v="25"/>
    <n v="6"/>
    <x v="6"/>
    <x v="8"/>
    <x v="9"/>
    <x v="1"/>
    <n v="0.21"/>
    <n v="36560.369999999995"/>
    <x v="0"/>
    <s v="Phoenix"/>
    <s v=""/>
    <x v="0"/>
  </r>
  <r>
    <s v="E01486"/>
    <x v="10"/>
    <x v="4"/>
    <x v="0"/>
    <x v="2"/>
    <x v="0"/>
    <x v="1"/>
    <x v="9"/>
    <d v="2011-05-18T00:00:00"/>
    <n v="18"/>
    <n v="5"/>
    <x v="7"/>
    <x v="9"/>
    <x v="10"/>
    <x v="1"/>
    <n v="0.4"/>
    <n v="76885.2"/>
    <x v="0"/>
    <s v="Chicago"/>
    <s v=""/>
    <x v="0"/>
  </r>
  <r>
    <s v="E03689"/>
    <x v="11"/>
    <x v="1"/>
    <x v="0"/>
    <x v="1"/>
    <x v="0"/>
    <x v="0"/>
    <x v="10"/>
    <d v="2003-04-22T00:00:00"/>
    <n v="22"/>
    <n v="4"/>
    <x v="4"/>
    <x v="10"/>
    <x v="11"/>
    <x v="0"/>
    <n v="0"/>
    <n v="0"/>
    <x v="0"/>
    <s v="Seattle"/>
    <s v=""/>
    <x v="0"/>
  </r>
  <r>
    <s v="E03547"/>
    <x v="12"/>
    <x v="5"/>
    <x v="0"/>
    <x v="3"/>
    <x v="0"/>
    <x v="1"/>
    <x v="11"/>
    <d v="2017-05-12T00:00:00"/>
    <n v="12"/>
    <n v="5"/>
    <x v="7"/>
    <x v="1"/>
    <x v="12"/>
    <x v="2"/>
    <n v="0"/>
    <n v="0"/>
    <x v="2"/>
    <s v="Chongqing"/>
    <s v=""/>
    <x v="0"/>
  </r>
  <r>
    <s v="E04742"/>
    <x v="13"/>
    <x v="4"/>
    <x v="0"/>
    <x v="3"/>
    <x v="1"/>
    <x v="2"/>
    <x v="12"/>
    <d v="2020-12-16T00:00:00"/>
    <n v="16"/>
    <n v="12"/>
    <x v="8"/>
    <x v="4"/>
    <x v="13"/>
    <x v="1"/>
    <n v="0.4"/>
    <n v="103370.40000000001"/>
    <x v="1"/>
    <s v="Rio de Janerio"/>
    <s v=""/>
    <x v="0"/>
  </r>
  <r>
    <s v="E04359"/>
    <x v="14"/>
    <x v="4"/>
    <x v="0"/>
    <x v="0"/>
    <x v="0"/>
    <x v="1"/>
    <x v="13"/>
    <d v="2021-02-08T00:00:00"/>
    <n v="8"/>
    <n v="2"/>
    <x v="9"/>
    <x v="3"/>
    <x v="14"/>
    <x v="1"/>
    <n v="0.31"/>
    <n v="61455.33"/>
    <x v="0"/>
    <s v="Miami"/>
    <s v=""/>
    <x v="0"/>
  </r>
  <r>
    <s v="E00276"/>
    <x v="15"/>
    <x v="6"/>
    <x v="0"/>
    <x v="3"/>
    <x v="0"/>
    <x v="0"/>
    <x v="12"/>
    <d v="2013-02-10T00:00:00"/>
    <n v="10"/>
    <n v="2"/>
    <x v="9"/>
    <x v="11"/>
    <x v="15"/>
    <x v="1"/>
    <n v="0.14000000000000001"/>
    <n v="20192.34"/>
    <x v="0"/>
    <s v="Columbus"/>
    <d v="2020-07-17T00:00:00"/>
    <x v="1"/>
  </r>
  <r>
    <s v="E04890"/>
    <x v="16"/>
    <x v="6"/>
    <x v="0"/>
    <x v="0"/>
    <x v="1"/>
    <x v="1"/>
    <x v="14"/>
    <d v="2001-04-02T00:00:00"/>
    <n v="2"/>
    <n v="4"/>
    <x v="4"/>
    <x v="12"/>
    <x v="16"/>
    <x v="0"/>
    <n v="0.12"/>
    <n v="15494.88"/>
    <x v="2"/>
    <s v="Shanghai"/>
    <s v=""/>
    <x v="0"/>
  </r>
  <r>
    <s v="E01921"/>
    <x v="17"/>
    <x v="6"/>
    <x v="0"/>
    <x v="0"/>
    <x v="1"/>
    <x v="0"/>
    <x v="6"/>
    <d v="2011-01-09T00:00:00"/>
    <n v="9"/>
    <n v="1"/>
    <x v="0"/>
    <x v="9"/>
    <x v="17"/>
    <x v="0"/>
    <n v="0.1"/>
    <n v="13852.1"/>
    <x v="0"/>
    <s v="Miami"/>
    <s v=""/>
    <x v="0"/>
  </r>
  <r>
    <s v="E01309"/>
    <x v="18"/>
    <x v="2"/>
    <x v="0"/>
    <x v="2"/>
    <x v="1"/>
    <x v="1"/>
    <x v="15"/>
    <d v="2003-05-14T00:00:00"/>
    <n v="14"/>
    <n v="5"/>
    <x v="7"/>
    <x v="10"/>
    <x v="18"/>
    <x v="1"/>
    <n v="0.28999999999999998"/>
    <n v="50190.59"/>
    <x v="0"/>
    <s v="Columbus"/>
    <s v=""/>
    <x v="0"/>
  </r>
  <r>
    <s v="E02555"/>
    <x v="19"/>
    <x v="1"/>
    <x v="0"/>
    <x v="0"/>
    <x v="0"/>
    <x v="2"/>
    <x v="4"/>
    <d v="2008-07-05T00:00:00"/>
    <n v="5"/>
    <n v="7"/>
    <x v="3"/>
    <x v="13"/>
    <x v="19"/>
    <x v="0"/>
    <n v="0"/>
    <n v="0"/>
    <x v="1"/>
    <s v="Sao Paulo"/>
    <s v=""/>
    <x v="0"/>
  </r>
  <r>
    <s v="E02062"/>
    <x v="20"/>
    <x v="5"/>
    <x v="0"/>
    <x v="2"/>
    <x v="1"/>
    <x v="2"/>
    <x v="6"/>
    <d v="1996-06-26T00:00:00"/>
    <n v="26"/>
    <n v="6"/>
    <x v="6"/>
    <x v="14"/>
    <x v="20"/>
    <x v="2"/>
    <n v="0"/>
    <n v="0"/>
    <x v="1"/>
    <s v="Rio de Janerio"/>
    <s v=""/>
    <x v="0"/>
  </r>
  <r>
    <s v="E00825"/>
    <x v="21"/>
    <x v="1"/>
    <x v="0"/>
    <x v="3"/>
    <x v="1"/>
    <x v="2"/>
    <x v="16"/>
    <d v="2016-06-12T00:00:00"/>
    <n v="12"/>
    <n v="6"/>
    <x v="6"/>
    <x v="15"/>
    <x v="21"/>
    <x v="0"/>
    <n v="0"/>
    <n v="0"/>
    <x v="0"/>
    <s v="Columbus"/>
    <s v=""/>
    <x v="0"/>
  </r>
  <r>
    <s v="E04800"/>
    <x v="22"/>
    <x v="1"/>
    <x v="0"/>
    <x v="0"/>
    <x v="0"/>
    <x v="1"/>
    <x v="17"/>
    <d v="2016-01-15T00:00:00"/>
    <n v="15"/>
    <n v="1"/>
    <x v="0"/>
    <x v="15"/>
    <x v="22"/>
    <x v="0"/>
    <n v="0"/>
    <n v="0"/>
    <x v="2"/>
    <s v="Chengdu"/>
    <s v=""/>
    <x v="0"/>
  </r>
  <r>
    <s v="E04477"/>
    <x v="23"/>
    <x v="1"/>
    <x v="0"/>
    <x v="1"/>
    <x v="0"/>
    <x v="0"/>
    <x v="8"/>
    <d v="2021-10-13T00:00:00"/>
    <n v="13"/>
    <n v="10"/>
    <x v="10"/>
    <x v="3"/>
    <x v="23"/>
    <x v="0"/>
    <n v="0"/>
    <n v="0"/>
    <x v="0"/>
    <s v="Seattle"/>
    <s v=""/>
    <x v="0"/>
  </r>
  <r>
    <s v="E04126"/>
    <x v="24"/>
    <x v="1"/>
    <x v="0"/>
    <x v="0"/>
    <x v="0"/>
    <x v="3"/>
    <x v="18"/>
    <d v="2020-10-09T00:00:00"/>
    <n v="9"/>
    <n v="10"/>
    <x v="10"/>
    <x v="4"/>
    <x v="24"/>
    <x v="0"/>
    <n v="0"/>
    <n v="0"/>
    <x v="0"/>
    <s v="Chicago"/>
    <s v=""/>
    <x v="0"/>
  </r>
  <r>
    <s v="E00702"/>
    <x v="25"/>
    <x v="6"/>
    <x v="0"/>
    <x v="0"/>
    <x v="0"/>
    <x v="1"/>
    <x v="19"/>
    <d v="2006-12-12T00:00:00"/>
    <n v="12"/>
    <n v="12"/>
    <x v="8"/>
    <x v="16"/>
    <x v="25"/>
    <x v="1"/>
    <n v="0.14000000000000001"/>
    <n v="20935.18"/>
    <x v="0"/>
    <s v="Seattle"/>
    <s v=""/>
    <x v="0"/>
  </r>
  <r>
    <s v="E01753"/>
    <x v="26"/>
    <x v="0"/>
    <x v="0"/>
    <x v="1"/>
    <x v="0"/>
    <x v="1"/>
    <x v="17"/>
    <d v="2018-02-16T00:00:00"/>
    <n v="16"/>
    <n v="2"/>
    <x v="9"/>
    <x v="8"/>
    <x v="26"/>
    <x v="0"/>
    <n v="0.05"/>
    <n v="6045.25"/>
    <x v="0"/>
    <s v="Seattle"/>
    <s v=""/>
    <x v="0"/>
  </r>
  <r>
    <s v="E00556"/>
    <x v="27"/>
    <x v="2"/>
    <x v="0"/>
    <x v="0"/>
    <x v="0"/>
    <x v="0"/>
    <x v="0"/>
    <d v="2017-02-19T00:00:00"/>
    <n v="19"/>
    <n v="2"/>
    <x v="9"/>
    <x v="1"/>
    <x v="27"/>
    <x v="1"/>
    <n v="0.28999999999999998"/>
    <n v="52737.659999999996"/>
    <x v="0"/>
    <s v="Seattle"/>
    <d v="2020-04-24T00:00:00"/>
    <x v="1"/>
  </r>
  <r>
    <s v="E03972"/>
    <x v="28"/>
    <x v="1"/>
    <x v="0"/>
    <x v="2"/>
    <x v="0"/>
    <x v="2"/>
    <x v="15"/>
    <d v="1994-09-15T00:00:00"/>
    <n v="15"/>
    <n v="9"/>
    <x v="2"/>
    <x v="17"/>
    <x v="28"/>
    <x v="0"/>
    <n v="0"/>
    <n v="0"/>
    <x v="1"/>
    <s v="Rio de Janerio"/>
    <d v="2016-10-03T00:00:00"/>
    <x v="1"/>
  </r>
  <r>
    <s v="E03630"/>
    <x v="29"/>
    <x v="2"/>
    <x v="0"/>
    <x v="2"/>
    <x v="0"/>
    <x v="0"/>
    <x v="2"/>
    <d v="2016-09-03T00:00:00"/>
    <n v="3"/>
    <n v="9"/>
    <x v="2"/>
    <x v="15"/>
    <x v="29"/>
    <x v="1"/>
    <n v="0.28000000000000003"/>
    <n v="42111.72"/>
    <x v="0"/>
    <s v="Chicago"/>
    <s v=""/>
    <x v="0"/>
  </r>
  <r>
    <s v="E02652"/>
    <x v="30"/>
    <x v="0"/>
    <x v="0"/>
    <x v="1"/>
    <x v="0"/>
    <x v="1"/>
    <x v="20"/>
    <d v="2015-07-29T00:00:00"/>
    <n v="29"/>
    <n v="7"/>
    <x v="3"/>
    <x v="2"/>
    <x v="30"/>
    <x v="0"/>
    <n v="0.05"/>
    <n v="5186.2000000000007"/>
    <x v="2"/>
    <s v="Shanghai"/>
    <s v=""/>
    <x v="0"/>
  </r>
  <r>
    <s v="E03327"/>
    <x v="31"/>
    <x v="6"/>
    <x v="0"/>
    <x v="2"/>
    <x v="1"/>
    <x v="1"/>
    <x v="6"/>
    <d v="2006-06-20T00:00:00"/>
    <n v="20"/>
    <n v="6"/>
    <x v="6"/>
    <x v="16"/>
    <x v="31"/>
    <x v="1"/>
    <n v="0.12"/>
    <n v="17115.36"/>
    <x v="2"/>
    <s v="Chongqing"/>
    <s v=""/>
    <x v="0"/>
  </r>
  <r>
    <s v="E00515"/>
    <x v="32"/>
    <x v="6"/>
    <x v="0"/>
    <x v="1"/>
    <x v="0"/>
    <x v="2"/>
    <x v="17"/>
    <d v="2019-01-23T00:00:00"/>
    <n v="23"/>
    <n v="1"/>
    <x v="0"/>
    <x v="0"/>
    <x v="32"/>
    <x v="1"/>
    <n v="0.1"/>
    <n v="15903.1"/>
    <x v="0"/>
    <s v="Miami"/>
    <s v=""/>
    <x v="0"/>
  </r>
  <r>
    <s v="E00500"/>
    <x v="33"/>
    <x v="2"/>
    <x v="0"/>
    <x v="0"/>
    <x v="0"/>
    <x v="1"/>
    <x v="6"/>
    <d v="2010-06-11T00:00:00"/>
    <n v="11"/>
    <n v="6"/>
    <x v="6"/>
    <x v="18"/>
    <x v="33"/>
    <x v="1"/>
    <n v="0.25"/>
    <n v="46847.25"/>
    <x v="2"/>
    <s v="Chengdu"/>
    <s v=""/>
    <x v="0"/>
  </r>
  <r>
    <s v="E02728"/>
    <x v="34"/>
    <x v="1"/>
    <x v="0"/>
    <x v="2"/>
    <x v="0"/>
    <x v="1"/>
    <x v="21"/>
    <d v="2011-07-26T00:00:00"/>
    <n v="26"/>
    <n v="7"/>
    <x v="3"/>
    <x v="9"/>
    <x v="34"/>
    <x v="0"/>
    <n v="0"/>
    <n v="0"/>
    <x v="2"/>
    <s v="Beijing"/>
    <s v=""/>
    <x v="0"/>
  </r>
  <r>
    <s v="E01089"/>
    <x v="35"/>
    <x v="3"/>
    <x v="0"/>
    <x v="0"/>
    <x v="0"/>
    <x v="0"/>
    <x v="22"/>
    <d v="2017-10-20T00:00:00"/>
    <n v="20"/>
    <n v="10"/>
    <x v="10"/>
    <x v="1"/>
    <x v="35"/>
    <x v="2"/>
    <n v="0"/>
    <n v="0"/>
    <x v="0"/>
    <s v="Phoenix"/>
    <s v=""/>
    <x v="0"/>
  </r>
  <r>
    <s v="E04194"/>
    <x v="36"/>
    <x v="2"/>
    <x v="0"/>
    <x v="1"/>
    <x v="1"/>
    <x v="1"/>
    <x v="6"/>
    <d v="2010-10-17T00:00:00"/>
    <n v="17"/>
    <n v="10"/>
    <x v="10"/>
    <x v="18"/>
    <x v="36"/>
    <x v="1"/>
    <n v="0.23"/>
    <n v="43407.21"/>
    <x v="2"/>
    <s v="Chengdu"/>
    <s v=""/>
    <x v="0"/>
  </r>
  <r>
    <s v="E02632"/>
    <x v="37"/>
    <x v="5"/>
    <x v="0"/>
    <x v="3"/>
    <x v="1"/>
    <x v="2"/>
    <x v="7"/>
    <d v="1995-04-13T00:00:00"/>
    <n v="13"/>
    <n v="4"/>
    <x v="4"/>
    <x v="19"/>
    <x v="37"/>
    <x v="2"/>
    <n v="0"/>
    <n v="0"/>
    <x v="1"/>
    <s v="Manaus"/>
    <s v=""/>
    <x v="0"/>
  </r>
  <r>
    <s v="E02534"/>
    <x v="38"/>
    <x v="6"/>
    <x v="0"/>
    <x v="3"/>
    <x v="1"/>
    <x v="0"/>
    <x v="6"/>
    <d v="2004-05-28T00:00:00"/>
    <n v="28"/>
    <n v="5"/>
    <x v="7"/>
    <x v="20"/>
    <x v="38"/>
    <x v="1"/>
    <n v="0.12"/>
    <n v="19186.2"/>
    <x v="0"/>
    <s v="Columbus"/>
    <s v=""/>
    <x v="0"/>
  </r>
  <r>
    <s v="E03880"/>
    <x v="39"/>
    <x v="5"/>
    <x v="0"/>
    <x v="1"/>
    <x v="1"/>
    <x v="0"/>
    <x v="7"/>
    <d v="2019-12-25T00:00:00"/>
    <n v="25"/>
    <n v="12"/>
    <x v="8"/>
    <x v="0"/>
    <x v="39"/>
    <x v="2"/>
    <n v="0"/>
    <n v="0"/>
    <x v="0"/>
    <s v="Phoenix"/>
    <s v=""/>
    <x v="0"/>
  </r>
  <r>
    <s v="E02337"/>
    <x v="40"/>
    <x v="5"/>
    <x v="0"/>
    <x v="3"/>
    <x v="1"/>
    <x v="1"/>
    <x v="8"/>
    <d v="2019-08-24T00:00:00"/>
    <n v="24"/>
    <n v="8"/>
    <x v="11"/>
    <x v="0"/>
    <x v="40"/>
    <x v="2"/>
    <n v="0"/>
    <n v="0"/>
    <x v="2"/>
    <s v="Chongqing"/>
    <s v=""/>
    <x v="0"/>
  </r>
  <r>
    <s v="E01416"/>
    <x v="41"/>
    <x v="3"/>
    <x v="0"/>
    <x v="0"/>
    <x v="0"/>
    <x v="3"/>
    <x v="23"/>
    <d v="2020-10-20T00:00:00"/>
    <n v="20"/>
    <n v="10"/>
    <x v="10"/>
    <x v="4"/>
    <x v="41"/>
    <x v="2"/>
    <n v="0"/>
    <n v="0"/>
    <x v="0"/>
    <s v="Phoenix"/>
    <s v=""/>
    <x v="0"/>
  </r>
  <r>
    <s v="E00624"/>
    <x v="42"/>
    <x v="2"/>
    <x v="0"/>
    <x v="1"/>
    <x v="0"/>
    <x v="0"/>
    <x v="16"/>
    <d v="2013-06-04T00:00:00"/>
    <n v="4"/>
    <n v="6"/>
    <x v="6"/>
    <x v="11"/>
    <x v="42"/>
    <x v="1"/>
    <n v="0.26"/>
    <n v="43556.76"/>
    <x v="0"/>
    <s v="Miami"/>
    <s v=""/>
    <x v="0"/>
  </r>
  <r>
    <s v="E04817"/>
    <x v="43"/>
    <x v="1"/>
    <x v="0"/>
    <x v="2"/>
    <x v="1"/>
    <x v="2"/>
    <x v="24"/>
    <d v="2004-12-23T00:00:00"/>
    <n v="23"/>
    <n v="12"/>
    <x v="8"/>
    <x v="20"/>
    <x v="43"/>
    <x v="0"/>
    <n v="0"/>
    <n v="0"/>
    <x v="1"/>
    <s v="Sao Paulo"/>
    <s v=""/>
    <x v="0"/>
  </r>
  <r>
    <s v="E02960"/>
    <x v="44"/>
    <x v="1"/>
    <x v="0"/>
    <x v="0"/>
    <x v="1"/>
    <x v="0"/>
    <x v="7"/>
    <d v="2018-03-10T00:00:00"/>
    <n v="10"/>
    <n v="3"/>
    <x v="5"/>
    <x v="8"/>
    <x v="44"/>
    <x v="0"/>
    <n v="0"/>
    <n v="0"/>
    <x v="0"/>
    <s v="Chicago"/>
    <s v=""/>
    <x v="0"/>
  </r>
  <r>
    <s v="E00826"/>
    <x v="45"/>
    <x v="5"/>
    <x v="0"/>
    <x v="3"/>
    <x v="1"/>
    <x v="1"/>
    <x v="6"/>
    <d v="2011-12-22T00:00:00"/>
    <n v="22"/>
    <n v="12"/>
    <x v="8"/>
    <x v="9"/>
    <x v="45"/>
    <x v="2"/>
    <n v="0"/>
    <n v="0"/>
    <x v="2"/>
    <s v="Chongqing"/>
    <s v=""/>
    <x v="0"/>
  </r>
  <r>
    <s v="E00864"/>
    <x v="46"/>
    <x v="0"/>
    <x v="0"/>
    <x v="1"/>
    <x v="1"/>
    <x v="2"/>
    <x v="25"/>
    <d v="2010-04-24T00:00:00"/>
    <n v="24"/>
    <n v="4"/>
    <x v="4"/>
    <x v="18"/>
    <x v="46"/>
    <x v="0"/>
    <n v="0.06"/>
    <n v="6158.16"/>
    <x v="0"/>
    <s v="Seattle"/>
    <s v=""/>
    <x v="0"/>
  </r>
  <r>
    <s v="E04213"/>
    <x v="47"/>
    <x v="0"/>
    <x v="0"/>
    <x v="3"/>
    <x v="1"/>
    <x v="1"/>
    <x v="26"/>
    <d v="2021-11-19T00:00:00"/>
    <n v="19"/>
    <n v="11"/>
    <x v="1"/>
    <x v="3"/>
    <x v="47"/>
    <x v="0"/>
    <n v="0.08"/>
    <n v="8880.48"/>
    <x v="2"/>
    <s v="Chongqing"/>
    <s v=""/>
    <x v="0"/>
  </r>
  <r>
    <s v="E03305"/>
    <x v="48"/>
    <x v="0"/>
    <x v="0"/>
    <x v="1"/>
    <x v="1"/>
    <x v="0"/>
    <x v="1"/>
    <d v="2014-10-07T00:00:00"/>
    <n v="7"/>
    <n v="10"/>
    <x v="10"/>
    <x v="7"/>
    <x v="48"/>
    <x v="0"/>
    <n v="7.0000000000000007E-2"/>
    <n v="8043.77"/>
    <x v="0"/>
    <s v="Chicago"/>
    <s v=""/>
    <x v="0"/>
  </r>
  <r>
    <s v="E04403"/>
    <x v="49"/>
    <x v="0"/>
    <x v="0"/>
    <x v="1"/>
    <x v="0"/>
    <x v="1"/>
    <x v="21"/>
    <d v="2012-02-13T00:00:00"/>
    <n v="13"/>
    <n v="2"/>
    <x v="9"/>
    <x v="21"/>
    <x v="49"/>
    <x v="0"/>
    <n v="7.0000000000000007E-2"/>
    <n v="8309.5600000000013"/>
    <x v="2"/>
    <s v="Shanghai"/>
    <s v=""/>
    <x v="0"/>
  </r>
  <r>
    <s v="E00103"/>
    <x v="50"/>
    <x v="2"/>
    <x v="0"/>
    <x v="1"/>
    <x v="1"/>
    <x v="1"/>
    <x v="0"/>
    <d v="2017-06-28T00:00:00"/>
    <n v="28"/>
    <n v="6"/>
    <x v="6"/>
    <x v="1"/>
    <x v="50"/>
    <x v="1"/>
    <n v="0.2"/>
    <n v="39529.800000000003"/>
    <x v="0"/>
    <s v="Columbus"/>
    <s v=""/>
    <x v="0"/>
  </r>
  <r>
    <s v="E04487"/>
    <x v="51"/>
    <x v="1"/>
    <x v="0"/>
    <x v="1"/>
    <x v="1"/>
    <x v="1"/>
    <x v="19"/>
    <d v="2020-06-17T00:00:00"/>
    <n v="17"/>
    <n v="6"/>
    <x v="6"/>
    <x v="4"/>
    <x v="51"/>
    <x v="0"/>
    <n v="0"/>
    <n v="0"/>
    <x v="2"/>
    <s v="Beijing"/>
    <s v=""/>
    <x v="0"/>
  </r>
  <r>
    <s v="E03113"/>
    <x v="52"/>
    <x v="0"/>
    <x v="0"/>
    <x v="3"/>
    <x v="1"/>
    <x v="1"/>
    <x v="27"/>
    <d v="2012-09-03T00:00:00"/>
    <n v="3"/>
    <n v="9"/>
    <x v="2"/>
    <x v="21"/>
    <x v="52"/>
    <x v="0"/>
    <n v="0.08"/>
    <n v="8162.64"/>
    <x v="0"/>
    <s v="Austin"/>
    <s v=""/>
    <x v="0"/>
  </r>
  <r>
    <s v="E04536"/>
    <x v="53"/>
    <x v="6"/>
    <x v="0"/>
    <x v="1"/>
    <x v="1"/>
    <x v="0"/>
    <x v="28"/>
    <d v="2010-07-30T00:00:00"/>
    <n v="30"/>
    <n v="7"/>
    <x v="3"/>
    <x v="18"/>
    <x v="53"/>
    <x v="0"/>
    <n v="0.12"/>
    <n v="14972.88"/>
    <x v="0"/>
    <s v="Phoenix"/>
    <s v=""/>
    <x v="0"/>
  </r>
  <r>
    <s v="E04131"/>
    <x v="54"/>
    <x v="5"/>
    <x v="0"/>
    <x v="0"/>
    <x v="1"/>
    <x v="1"/>
    <x v="17"/>
    <d v="2018-12-06T00:00:00"/>
    <n v="6"/>
    <n v="12"/>
    <x v="8"/>
    <x v="8"/>
    <x v="54"/>
    <x v="2"/>
    <n v="0"/>
    <n v="0"/>
    <x v="0"/>
    <s v="Columbus"/>
    <s v=""/>
    <x v="0"/>
  </r>
  <r>
    <s v="E00184"/>
    <x v="55"/>
    <x v="5"/>
    <x v="0"/>
    <x v="0"/>
    <x v="0"/>
    <x v="2"/>
    <x v="15"/>
    <d v="2010-04-19T00:00:00"/>
    <n v="19"/>
    <n v="4"/>
    <x v="4"/>
    <x v="18"/>
    <x v="55"/>
    <x v="2"/>
    <n v="0"/>
    <n v="0"/>
    <x v="1"/>
    <s v="Rio de Janerio"/>
    <s v=""/>
    <x v="0"/>
  </r>
  <r>
    <s v="E00380"/>
    <x v="56"/>
    <x v="4"/>
    <x v="0"/>
    <x v="1"/>
    <x v="1"/>
    <x v="0"/>
    <x v="28"/>
    <d v="2007-04-25T00:00:00"/>
    <n v="25"/>
    <n v="4"/>
    <x v="4"/>
    <x v="5"/>
    <x v="56"/>
    <x v="1"/>
    <n v="0.36"/>
    <n v="78401.87999999999"/>
    <x v="0"/>
    <s v="Seattle"/>
    <s v=""/>
    <x v="0"/>
  </r>
  <r>
    <s v="E02781"/>
    <x v="57"/>
    <x v="2"/>
    <x v="0"/>
    <x v="0"/>
    <x v="1"/>
    <x v="1"/>
    <x v="20"/>
    <d v="2007-03-06T00:00:00"/>
    <n v="6"/>
    <n v="3"/>
    <x v="5"/>
    <x v="5"/>
    <x v="57"/>
    <x v="1"/>
    <n v="0.15"/>
    <n v="28956.6"/>
    <x v="0"/>
    <s v="Miami"/>
    <s v=""/>
    <x v="0"/>
  </r>
  <r>
    <s v="E02881"/>
    <x v="58"/>
    <x v="1"/>
    <x v="0"/>
    <x v="0"/>
    <x v="1"/>
    <x v="1"/>
    <x v="22"/>
    <d v="2014-01-23T00:00:00"/>
    <n v="23"/>
    <n v="1"/>
    <x v="0"/>
    <x v="7"/>
    <x v="58"/>
    <x v="0"/>
    <n v="0"/>
    <n v="0"/>
    <x v="2"/>
    <s v="Chengdu"/>
    <s v=""/>
    <x v="0"/>
  </r>
  <r>
    <s v="E03750"/>
    <x v="59"/>
    <x v="3"/>
    <x v="0"/>
    <x v="1"/>
    <x v="0"/>
    <x v="1"/>
    <x v="11"/>
    <d v="2018-08-24T00:00:00"/>
    <n v="24"/>
    <n v="8"/>
    <x v="11"/>
    <x v="8"/>
    <x v="59"/>
    <x v="2"/>
    <n v="0"/>
    <n v="0"/>
    <x v="0"/>
    <s v="Phoenix"/>
    <s v=""/>
    <x v="0"/>
  </r>
  <r>
    <s v="E01123"/>
    <x v="60"/>
    <x v="2"/>
    <x v="0"/>
    <x v="3"/>
    <x v="1"/>
    <x v="0"/>
    <x v="8"/>
    <d v="2021-07-16T00:00:00"/>
    <n v="16"/>
    <n v="7"/>
    <x v="3"/>
    <x v="3"/>
    <x v="60"/>
    <x v="1"/>
    <n v="0.16"/>
    <n v="25881.440000000002"/>
    <x v="0"/>
    <s v="Miami"/>
    <s v=""/>
    <x v="0"/>
  </r>
  <r>
    <s v="E01883"/>
    <x v="61"/>
    <x v="6"/>
    <x v="0"/>
    <x v="1"/>
    <x v="1"/>
    <x v="2"/>
    <x v="11"/>
    <d v="2019-07-06T00:00:00"/>
    <n v="6"/>
    <n v="7"/>
    <x v="3"/>
    <x v="0"/>
    <x v="61"/>
    <x v="1"/>
    <n v="0.15"/>
    <n v="22805.399999999998"/>
    <x v="1"/>
    <s v="Rio de Janerio"/>
    <s v=""/>
    <x v="0"/>
  </r>
  <r>
    <s v="E03642"/>
    <x v="62"/>
    <x v="0"/>
    <x v="0"/>
    <x v="3"/>
    <x v="1"/>
    <x v="0"/>
    <x v="4"/>
    <d v="2015-08-12T00:00:00"/>
    <n v="12"/>
    <n v="8"/>
    <x v="11"/>
    <x v="2"/>
    <x v="62"/>
    <x v="0"/>
    <n v="0.05"/>
    <n v="5342.9000000000005"/>
    <x v="0"/>
    <s v="Seattle"/>
    <s v=""/>
    <x v="0"/>
  </r>
  <r>
    <s v="E02563"/>
    <x v="63"/>
    <x v="4"/>
    <x v="0"/>
    <x v="3"/>
    <x v="1"/>
    <x v="0"/>
    <x v="2"/>
    <d v="2020-01-13T00:00:00"/>
    <n v="13"/>
    <n v="1"/>
    <x v="0"/>
    <x v="4"/>
    <x v="63"/>
    <x v="1"/>
    <n v="0.4"/>
    <n v="101317.6"/>
    <x v="0"/>
    <s v="Miami"/>
    <s v=""/>
    <x v="0"/>
  </r>
  <r>
    <s v="E03694"/>
    <x v="64"/>
    <x v="6"/>
    <x v="0"/>
    <x v="3"/>
    <x v="1"/>
    <x v="3"/>
    <x v="1"/>
    <d v="2017-01-20T00:00:00"/>
    <n v="20"/>
    <n v="1"/>
    <x v="0"/>
    <x v="1"/>
    <x v="64"/>
    <x v="0"/>
    <n v="0.1"/>
    <n v="12462.900000000001"/>
    <x v="0"/>
    <s v="Columbus"/>
    <s v=""/>
    <x v="0"/>
  </r>
  <r>
    <s v="E03220"/>
    <x v="65"/>
    <x v="0"/>
    <x v="0"/>
    <x v="2"/>
    <x v="0"/>
    <x v="2"/>
    <x v="21"/>
    <d v="2018-06-04T00:00:00"/>
    <n v="4"/>
    <n v="6"/>
    <x v="6"/>
    <x v="8"/>
    <x v="65"/>
    <x v="0"/>
    <n v="0.08"/>
    <n v="10266.32"/>
    <x v="0"/>
    <s v="Phoenix"/>
    <s v=""/>
    <x v="0"/>
  </r>
  <r>
    <s v="E01877"/>
    <x v="66"/>
    <x v="5"/>
    <x v="0"/>
    <x v="0"/>
    <x v="1"/>
    <x v="2"/>
    <x v="12"/>
    <d v="2018-05-27T00:00:00"/>
    <n v="27"/>
    <n v="5"/>
    <x v="7"/>
    <x v="8"/>
    <x v="66"/>
    <x v="2"/>
    <n v="0"/>
    <n v="0"/>
    <x v="0"/>
    <s v="Seattle"/>
    <s v=""/>
    <x v="0"/>
  </r>
  <r>
    <s v="E00145"/>
    <x v="67"/>
    <x v="5"/>
    <x v="0"/>
    <x v="0"/>
    <x v="1"/>
    <x v="0"/>
    <x v="11"/>
    <d v="2019-05-25T00:00:00"/>
    <n v="25"/>
    <n v="5"/>
    <x v="7"/>
    <x v="0"/>
    <x v="67"/>
    <x v="2"/>
    <n v="0"/>
    <n v="0"/>
    <x v="0"/>
    <s v="Miami"/>
    <s v=""/>
    <x v="0"/>
  </r>
  <r>
    <s v="E04150"/>
    <x v="68"/>
    <x v="5"/>
    <x v="0"/>
    <x v="2"/>
    <x v="1"/>
    <x v="1"/>
    <x v="29"/>
    <d v="2006-12-29T00:00:00"/>
    <n v="29"/>
    <n v="12"/>
    <x v="8"/>
    <x v="16"/>
    <x v="68"/>
    <x v="2"/>
    <n v="0"/>
    <n v="0"/>
    <x v="0"/>
    <s v="Columbus"/>
    <s v=""/>
    <x v="0"/>
  </r>
  <r>
    <s v="E03349"/>
    <x v="69"/>
    <x v="2"/>
    <x v="0"/>
    <x v="1"/>
    <x v="0"/>
    <x v="1"/>
    <x v="30"/>
    <d v="2017-08-16T00:00:00"/>
    <n v="16"/>
    <n v="8"/>
    <x v="11"/>
    <x v="1"/>
    <x v="69"/>
    <x v="1"/>
    <n v="0.23"/>
    <n v="41711.880000000005"/>
    <x v="2"/>
    <s v="Beijing"/>
    <s v=""/>
    <x v="0"/>
  </r>
  <r>
    <s v="E04766"/>
    <x v="70"/>
    <x v="4"/>
    <x v="0"/>
    <x v="0"/>
    <x v="1"/>
    <x v="1"/>
    <x v="4"/>
    <d v="2012-12-13T00:00:00"/>
    <n v="13"/>
    <n v="12"/>
    <x v="8"/>
    <x v="21"/>
    <x v="70"/>
    <x v="1"/>
    <n v="0.32"/>
    <n v="61302.720000000001"/>
    <x v="0"/>
    <s v="Austin"/>
    <s v=""/>
    <x v="0"/>
  </r>
  <r>
    <s v="E01465"/>
    <x v="71"/>
    <x v="6"/>
    <x v="0"/>
    <x v="3"/>
    <x v="1"/>
    <x v="0"/>
    <x v="10"/>
    <d v="2009-01-30T00:00:00"/>
    <n v="30"/>
    <n v="1"/>
    <x v="0"/>
    <x v="22"/>
    <x v="71"/>
    <x v="1"/>
    <n v="0.13"/>
    <n v="19572.150000000001"/>
    <x v="0"/>
    <s v="Phoenix"/>
    <s v=""/>
    <x v="0"/>
  </r>
  <r>
    <s v="E01249"/>
    <x v="72"/>
    <x v="4"/>
    <x v="0"/>
    <x v="1"/>
    <x v="0"/>
    <x v="0"/>
    <x v="16"/>
    <d v="2013-08-17T00:00:00"/>
    <n v="17"/>
    <n v="8"/>
    <x v="11"/>
    <x v="11"/>
    <x v="72"/>
    <x v="1"/>
    <n v="0.3"/>
    <n v="70685.7"/>
    <x v="0"/>
    <s v="Seattle"/>
    <s v=""/>
    <x v="0"/>
  </r>
  <r>
    <s v="E02923"/>
    <x v="73"/>
    <x v="1"/>
    <x v="0"/>
    <x v="1"/>
    <x v="0"/>
    <x v="1"/>
    <x v="29"/>
    <d v="2016-05-04T00:00:00"/>
    <n v="4"/>
    <n v="5"/>
    <x v="7"/>
    <x v="15"/>
    <x v="73"/>
    <x v="0"/>
    <n v="0"/>
    <n v="0"/>
    <x v="0"/>
    <s v="Chicago"/>
    <s v=""/>
    <x v="0"/>
  </r>
  <r>
    <s v="E04415"/>
    <x v="74"/>
    <x v="2"/>
    <x v="0"/>
    <x v="3"/>
    <x v="1"/>
    <x v="1"/>
    <x v="31"/>
    <d v="2004-05-14T00:00:00"/>
    <n v="14"/>
    <n v="5"/>
    <x v="7"/>
    <x v="20"/>
    <x v="74"/>
    <x v="1"/>
    <n v="0.26"/>
    <n v="48458.28"/>
    <x v="2"/>
    <s v="Chongqing"/>
    <s v=""/>
    <x v="0"/>
  </r>
  <r>
    <s v="E02307"/>
    <x v="75"/>
    <x v="2"/>
    <x v="0"/>
    <x v="2"/>
    <x v="1"/>
    <x v="0"/>
    <x v="32"/>
    <d v="2009-06-04T00:00:00"/>
    <n v="4"/>
    <n v="6"/>
    <x v="6"/>
    <x v="22"/>
    <x v="75"/>
    <x v="1"/>
    <n v="0.26"/>
    <n v="45265.74"/>
    <x v="0"/>
    <s v="Austin"/>
    <s v=""/>
    <x v="0"/>
  </r>
  <r>
    <s v="E01396"/>
    <x v="76"/>
    <x v="3"/>
    <x v="0"/>
    <x v="2"/>
    <x v="0"/>
    <x v="1"/>
    <x v="22"/>
    <d v="2014-02-10T00:00:00"/>
    <n v="10"/>
    <n v="2"/>
    <x v="9"/>
    <x v="7"/>
    <x v="76"/>
    <x v="2"/>
    <n v="0"/>
    <n v="0"/>
    <x v="2"/>
    <s v="Chengdu"/>
    <s v=""/>
    <x v="0"/>
  </r>
  <r>
    <s v="E03289"/>
    <x v="77"/>
    <x v="4"/>
    <x v="0"/>
    <x v="0"/>
    <x v="0"/>
    <x v="1"/>
    <x v="33"/>
    <d v="2013-03-29T00:00:00"/>
    <n v="29"/>
    <n v="3"/>
    <x v="5"/>
    <x v="11"/>
    <x v="77"/>
    <x v="1"/>
    <n v="0.4"/>
    <n v="100930"/>
    <x v="0"/>
    <s v="Columbus"/>
    <s v=""/>
    <x v="0"/>
  </r>
  <r>
    <s v="E04249"/>
    <x v="78"/>
    <x v="4"/>
    <x v="0"/>
    <x v="3"/>
    <x v="1"/>
    <x v="1"/>
    <x v="34"/>
    <d v="2021-12-26T00:00:00"/>
    <n v="26"/>
    <n v="12"/>
    <x v="8"/>
    <x v="3"/>
    <x v="78"/>
    <x v="1"/>
    <n v="0.33"/>
    <n v="80377.440000000002"/>
    <x v="0"/>
    <s v="Austin"/>
    <s v=""/>
    <x v="0"/>
  </r>
  <r>
    <s v="E04095"/>
    <x v="79"/>
    <x v="1"/>
    <x v="0"/>
    <x v="1"/>
    <x v="1"/>
    <x v="0"/>
    <x v="4"/>
    <d v="2020-07-24T00:00:00"/>
    <n v="24"/>
    <n v="7"/>
    <x v="3"/>
    <x v="4"/>
    <x v="79"/>
    <x v="0"/>
    <n v="0"/>
    <n v="0"/>
    <x v="0"/>
    <s v="Seattle"/>
    <s v=""/>
    <x v="0"/>
  </r>
  <r>
    <s v="E00717"/>
    <x v="80"/>
    <x v="1"/>
    <x v="0"/>
    <x v="1"/>
    <x v="0"/>
    <x v="2"/>
    <x v="10"/>
    <d v="2011-02-17T00:00:00"/>
    <n v="17"/>
    <n v="2"/>
    <x v="9"/>
    <x v="9"/>
    <x v="80"/>
    <x v="0"/>
    <n v="0"/>
    <n v="0"/>
    <x v="0"/>
    <s v="Phoenix"/>
    <s v=""/>
    <x v="0"/>
  </r>
  <r>
    <s v="E04994"/>
    <x v="81"/>
    <x v="2"/>
    <x v="0"/>
    <x v="2"/>
    <x v="1"/>
    <x v="0"/>
    <x v="30"/>
    <d v="2017-06-26T00:00:00"/>
    <n v="26"/>
    <n v="6"/>
    <x v="6"/>
    <x v="1"/>
    <x v="81"/>
    <x v="1"/>
    <n v="0.27"/>
    <n v="43542.630000000005"/>
    <x v="0"/>
    <s v="Miami"/>
    <s v=""/>
    <x v="0"/>
  </r>
  <r>
    <s v="E00508"/>
    <x v="82"/>
    <x v="1"/>
    <x v="0"/>
    <x v="2"/>
    <x v="0"/>
    <x v="1"/>
    <x v="27"/>
    <d v="2009-10-23T00:00:00"/>
    <n v="23"/>
    <n v="10"/>
    <x v="10"/>
    <x v="22"/>
    <x v="82"/>
    <x v="0"/>
    <n v="0"/>
    <n v="0"/>
    <x v="2"/>
    <s v="Shanghai"/>
    <s v=""/>
    <x v="0"/>
  </r>
  <r>
    <s v="E02938"/>
    <x v="83"/>
    <x v="0"/>
    <x v="0"/>
    <x v="2"/>
    <x v="0"/>
    <x v="0"/>
    <x v="3"/>
    <d v="2002-02-09T00:00:00"/>
    <n v="9"/>
    <n v="2"/>
    <x v="9"/>
    <x v="23"/>
    <x v="83"/>
    <x v="0"/>
    <n v="0.06"/>
    <n v="7052.7"/>
    <x v="0"/>
    <s v="Phoenix"/>
    <s v=""/>
    <x v="0"/>
  </r>
  <r>
    <s v="E02153"/>
    <x v="84"/>
    <x v="5"/>
    <x v="0"/>
    <x v="3"/>
    <x v="1"/>
    <x v="2"/>
    <x v="5"/>
    <d v="2019-01-24T00:00:00"/>
    <n v="24"/>
    <n v="1"/>
    <x v="0"/>
    <x v="0"/>
    <x v="84"/>
    <x v="2"/>
    <n v="0"/>
    <n v="0"/>
    <x v="0"/>
    <s v="Phoenix"/>
    <s v=""/>
    <x v="0"/>
  </r>
  <r>
    <s v="E02900"/>
    <x v="85"/>
    <x v="0"/>
    <x v="0"/>
    <x v="0"/>
    <x v="1"/>
    <x v="0"/>
    <x v="21"/>
    <d v="2014-10-03T00:00:00"/>
    <n v="3"/>
    <n v="10"/>
    <x v="10"/>
    <x v="7"/>
    <x v="85"/>
    <x v="0"/>
    <n v="0.09"/>
    <n v="9333.6299999999992"/>
    <x v="0"/>
    <s v="Columbus"/>
    <s v=""/>
    <x v="0"/>
  </r>
  <r>
    <s v="E02202"/>
    <x v="86"/>
    <x v="4"/>
    <x v="0"/>
    <x v="1"/>
    <x v="1"/>
    <x v="0"/>
    <x v="16"/>
    <d v="2012-08-09T00:00:00"/>
    <n v="9"/>
    <n v="8"/>
    <x v="11"/>
    <x v="21"/>
    <x v="86"/>
    <x v="1"/>
    <n v="0.37"/>
    <n v="90783.2"/>
    <x v="0"/>
    <s v="Austin"/>
    <s v=""/>
    <x v="0"/>
  </r>
  <r>
    <s v="E00646"/>
    <x v="87"/>
    <x v="5"/>
    <x v="0"/>
    <x v="1"/>
    <x v="0"/>
    <x v="0"/>
    <x v="14"/>
    <d v="2011-12-17T00:00:00"/>
    <n v="17"/>
    <n v="12"/>
    <x v="8"/>
    <x v="9"/>
    <x v="87"/>
    <x v="2"/>
    <n v="0"/>
    <n v="0"/>
    <x v="0"/>
    <s v="Seattle"/>
    <s v=""/>
    <x v="0"/>
  </r>
  <r>
    <s v="E01749"/>
    <x v="88"/>
    <x v="5"/>
    <x v="0"/>
    <x v="0"/>
    <x v="0"/>
    <x v="1"/>
    <x v="0"/>
    <d v="2016-08-20T00:00:00"/>
    <n v="20"/>
    <n v="8"/>
    <x v="11"/>
    <x v="15"/>
    <x v="88"/>
    <x v="2"/>
    <n v="0"/>
    <n v="0"/>
    <x v="0"/>
    <s v="Columbus"/>
    <s v=""/>
    <x v="0"/>
  </r>
  <r>
    <s v="E01488"/>
    <x v="89"/>
    <x v="1"/>
    <x v="0"/>
    <x v="0"/>
    <x v="1"/>
    <x v="1"/>
    <x v="3"/>
    <d v="2021-04-28T00:00:00"/>
    <n v="28"/>
    <n v="4"/>
    <x v="4"/>
    <x v="3"/>
    <x v="89"/>
    <x v="0"/>
    <n v="0"/>
    <n v="0"/>
    <x v="0"/>
    <s v="Miami"/>
    <s v=""/>
    <x v="0"/>
  </r>
  <r>
    <s v="E00282"/>
    <x v="90"/>
    <x v="3"/>
    <x v="0"/>
    <x v="2"/>
    <x v="0"/>
    <x v="2"/>
    <x v="15"/>
    <d v="2006-04-12T00:00:00"/>
    <n v="12"/>
    <n v="4"/>
    <x v="4"/>
    <x v="16"/>
    <x v="90"/>
    <x v="2"/>
    <n v="0"/>
    <n v="0"/>
    <x v="0"/>
    <s v="Columbus"/>
    <s v=""/>
    <x v="0"/>
  </r>
  <r>
    <s v="E03305"/>
    <x v="91"/>
    <x v="3"/>
    <x v="0"/>
    <x v="3"/>
    <x v="0"/>
    <x v="1"/>
    <x v="14"/>
    <d v="2019-07-25T00:00:00"/>
    <n v="25"/>
    <n v="7"/>
    <x v="3"/>
    <x v="0"/>
    <x v="91"/>
    <x v="2"/>
    <n v="0"/>
    <n v="0"/>
    <x v="2"/>
    <s v="Chongqing"/>
    <d v="2021-03-02T00:00:00"/>
    <x v="1"/>
  </r>
  <r>
    <s v="E00836"/>
    <x v="92"/>
    <x v="0"/>
    <x v="0"/>
    <x v="0"/>
    <x v="0"/>
    <x v="0"/>
    <x v="35"/>
    <d v="2019-01-19T00:00:00"/>
    <n v="19"/>
    <n v="1"/>
    <x v="0"/>
    <x v="0"/>
    <x v="92"/>
    <x v="0"/>
    <n v="0.05"/>
    <n v="5078.8500000000004"/>
    <x v="0"/>
    <s v="Chicago"/>
    <s v=""/>
    <x v="0"/>
  </r>
  <r>
    <s v="E00682"/>
    <x v="93"/>
    <x v="0"/>
    <x v="0"/>
    <x v="0"/>
    <x v="1"/>
    <x v="2"/>
    <x v="3"/>
    <d v="2005-10-17T00:00:00"/>
    <n v="17"/>
    <n v="10"/>
    <x v="10"/>
    <x v="24"/>
    <x v="93"/>
    <x v="0"/>
    <n v="0.1"/>
    <n v="10522.300000000001"/>
    <x v="0"/>
    <s v="Phoenix"/>
    <s v=""/>
    <x v="0"/>
  </r>
  <r>
    <s v="E00785"/>
    <x v="94"/>
    <x v="0"/>
    <x v="0"/>
    <x v="1"/>
    <x v="1"/>
    <x v="1"/>
    <x v="13"/>
    <d v="2021-12-15T00:00:00"/>
    <n v="15"/>
    <n v="12"/>
    <x v="8"/>
    <x v="3"/>
    <x v="94"/>
    <x v="0"/>
    <n v="0.06"/>
    <n v="6893.58"/>
    <x v="2"/>
    <s v="Chengdu"/>
    <s v=""/>
    <x v="0"/>
  </r>
  <r>
    <s v="E03545"/>
    <x v="95"/>
    <x v="4"/>
    <x v="0"/>
    <x v="3"/>
    <x v="1"/>
    <x v="1"/>
    <x v="20"/>
    <d v="2020-07-26T00:00:00"/>
    <n v="26"/>
    <n v="7"/>
    <x v="3"/>
    <x v="4"/>
    <x v="95"/>
    <x v="1"/>
    <n v="0.31"/>
    <n v="67020.45"/>
    <x v="0"/>
    <s v="Miami"/>
    <s v=""/>
    <x v="0"/>
  </r>
  <r>
    <s v="E03344"/>
    <x v="96"/>
    <x v="7"/>
    <x v="1"/>
    <x v="1"/>
    <x v="1"/>
    <x v="0"/>
    <x v="8"/>
    <d v="2021-10-21T00:00:00"/>
    <n v="21"/>
    <n v="10"/>
    <x v="10"/>
    <x v="3"/>
    <x v="96"/>
    <x v="0"/>
    <n v="0"/>
    <n v="0"/>
    <x v="0"/>
    <s v="Seattle"/>
    <s v=""/>
    <x v="0"/>
  </r>
  <r>
    <s v="E04545"/>
    <x v="97"/>
    <x v="8"/>
    <x v="1"/>
    <x v="3"/>
    <x v="1"/>
    <x v="2"/>
    <x v="7"/>
    <d v="2005-02-05T00:00:00"/>
    <n v="5"/>
    <n v="2"/>
    <x v="9"/>
    <x v="24"/>
    <x v="97"/>
    <x v="0"/>
    <n v="0"/>
    <n v="0"/>
    <x v="1"/>
    <s v="Rio de Janerio"/>
    <s v=""/>
    <x v="0"/>
  </r>
  <r>
    <s v="E00154"/>
    <x v="98"/>
    <x v="4"/>
    <x v="1"/>
    <x v="1"/>
    <x v="0"/>
    <x v="1"/>
    <x v="22"/>
    <d v="2004-06-07T00:00:00"/>
    <n v="7"/>
    <n v="6"/>
    <x v="6"/>
    <x v="20"/>
    <x v="98"/>
    <x v="1"/>
    <n v="0.31"/>
    <n v="76331.61"/>
    <x v="0"/>
    <s v="Seattle"/>
    <s v=""/>
    <x v="0"/>
  </r>
  <r>
    <s v="E03343"/>
    <x v="99"/>
    <x v="9"/>
    <x v="1"/>
    <x v="1"/>
    <x v="0"/>
    <x v="1"/>
    <x v="33"/>
    <d v="1996-12-04T00:00:00"/>
    <n v="4"/>
    <n v="12"/>
    <x v="8"/>
    <x v="14"/>
    <x v="99"/>
    <x v="0"/>
    <n v="0.12"/>
    <n v="11922.48"/>
    <x v="2"/>
    <s v="Beijing"/>
    <s v=""/>
    <x v="0"/>
  </r>
  <r>
    <s v="E04152"/>
    <x v="100"/>
    <x v="7"/>
    <x v="1"/>
    <x v="0"/>
    <x v="1"/>
    <x v="1"/>
    <x v="21"/>
    <d v="2019-12-16T00:00:00"/>
    <n v="16"/>
    <n v="12"/>
    <x v="8"/>
    <x v="0"/>
    <x v="100"/>
    <x v="0"/>
    <n v="0"/>
    <n v="0"/>
    <x v="2"/>
    <s v="Chengdu"/>
    <s v=""/>
    <x v="0"/>
  </r>
  <r>
    <s v="E03720"/>
    <x v="101"/>
    <x v="8"/>
    <x v="1"/>
    <x v="2"/>
    <x v="0"/>
    <x v="0"/>
    <x v="26"/>
    <d v="2012-10-17T00:00:00"/>
    <n v="17"/>
    <n v="10"/>
    <x v="10"/>
    <x v="21"/>
    <x v="101"/>
    <x v="0"/>
    <n v="0"/>
    <n v="0"/>
    <x v="0"/>
    <s v="Phoenix"/>
    <s v=""/>
    <x v="0"/>
  </r>
  <r>
    <s v="E03025"/>
    <x v="102"/>
    <x v="2"/>
    <x v="1"/>
    <x v="0"/>
    <x v="1"/>
    <x v="0"/>
    <x v="19"/>
    <d v="2014-10-29T00:00:00"/>
    <n v="29"/>
    <n v="10"/>
    <x v="10"/>
    <x v="7"/>
    <x v="102"/>
    <x v="1"/>
    <n v="0.2"/>
    <n v="37884"/>
    <x v="0"/>
    <s v="Seattle"/>
    <s v=""/>
    <x v="0"/>
  </r>
  <r>
    <s v="E01797"/>
    <x v="103"/>
    <x v="10"/>
    <x v="1"/>
    <x v="2"/>
    <x v="1"/>
    <x v="0"/>
    <x v="12"/>
    <d v="2018-12-22T00:00:00"/>
    <n v="22"/>
    <n v="12"/>
    <x v="8"/>
    <x v="8"/>
    <x v="103"/>
    <x v="0"/>
    <n v="0"/>
    <n v="0"/>
    <x v="0"/>
    <s v="Chicago"/>
    <s v=""/>
    <x v="0"/>
  </r>
  <r>
    <s v="E01839"/>
    <x v="104"/>
    <x v="11"/>
    <x v="1"/>
    <x v="3"/>
    <x v="1"/>
    <x v="0"/>
    <x v="26"/>
    <d v="2005-12-10T00:00:00"/>
    <n v="10"/>
    <n v="12"/>
    <x v="8"/>
    <x v="24"/>
    <x v="104"/>
    <x v="0"/>
    <n v="0"/>
    <n v="0"/>
    <x v="0"/>
    <s v="Chicago"/>
    <s v=""/>
    <x v="0"/>
  </r>
  <r>
    <s v="E01633"/>
    <x v="105"/>
    <x v="12"/>
    <x v="1"/>
    <x v="0"/>
    <x v="1"/>
    <x v="1"/>
    <x v="25"/>
    <d v="2001-05-30T00:00:00"/>
    <n v="30"/>
    <n v="5"/>
    <x v="7"/>
    <x v="12"/>
    <x v="105"/>
    <x v="0"/>
    <n v="0"/>
    <n v="0"/>
    <x v="0"/>
    <s v="Columbus"/>
    <s v=""/>
    <x v="0"/>
  </r>
  <r>
    <s v="E04000"/>
    <x v="106"/>
    <x v="9"/>
    <x v="1"/>
    <x v="3"/>
    <x v="1"/>
    <x v="2"/>
    <x v="3"/>
    <d v="2008-12-18T00:00:00"/>
    <n v="18"/>
    <n v="12"/>
    <x v="8"/>
    <x v="13"/>
    <x v="106"/>
    <x v="0"/>
    <n v="0.13"/>
    <n v="12057.890000000001"/>
    <x v="0"/>
    <s v="Austin"/>
    <d v="2021-06-24T00:00:00"/>
    <x v="1"/>
  </r>
  <r>
    <s v="E02966"/>
    <x v="107"/>
    <x v="10"/>
    <x v="1"/>
    <x v="0"/>
    <x v="0"/>
    <x v="0"/>
    <x v="15"/>
    <d v="2002-05-23T00:00:00"/>
    <n v="23"/>
    <n v="5"/>
    <x v="7"/>
    <x v="23"/>
    <x v="107"/>
    <x v="0"/>
    <n v="0"/>
    <n v="0"/>
    <x v="0"/>
    <s v="Phoenix"/>
    <d v="2021-09-26T00:00:00"/>
    <x v="1"/>
  </r>
  <r>
    <s v="E00665"/>
    <x v="108"/>
    <x v="7"/>
    <x v="1"/>
    <x v="3"/>
    <x v="0"/>
    <x v="1"/>
    <x v="6"/>
    <d v="1998-09-03T00:00:00"/>
    <n v="3"/>
    <n v="9"/>
    <x v="2"/>
    <x v="25"/>
    <x v="108"/>
    <x v="0"/>
    <n v="0"/>
    <n v="0"/>
    <x v="0"/>
    <s v="Seattle"/>
    <s v=""/>
    <x v="0"/>
  </r>
  <r>
    <s v="E04474"/>
    <x v="109"/>
    <x v="13"/>
    <x v="1"/>
    <x v="2"/>
    <x v="1"/>
    <x v="1"/>
    <x v="23"/>
    <d v="2017-05-22T00:00:00"/>
    <n v="22"/>
    <n v="5"/>
    <x v="7"/>
    <x v="1"/>
    <x v="109"/>
    <x v="0"/>
    <n v="0"/>
    <n v="0"/>
    <x v="2"/>
    <s v="Chongqing"/>
    <d v="2017-10-08T00:00:00"/>
    <x v="1"/>
  </r>
  <r>
    <s v="E01525"/>
    <x v="110"/>
    <x v="9"/>
    <x v="1"/>
    <x v="2"/>
    <x v="0"/>
    <x v="0"/>
    <x v="24"/>
    <d v="1992-04-08T00:00:00"/>
    <n v="8"/>
    <n v="4"/>
    <x v="4"/>
    <x v="26"/>
    <x v="110"/>
    <x v="0"/>
    <n v="0.11"/>
    <n v="12856.58"/>
    <x v="0"/>
    <s v="Miami"/>
    <s v=""/>
    <x v="0"/>
  </r>
  <r>
    <s v="E00386"/>
    <x v="111"/>
    <x v="8"/>
    <x v="1"/>
    <x v="1"/>
    <x v="0"/>
    <x v="3"/>
    <x v="19"/>
    <d v="2005-02-05T00:00:00"/>
    <n v="5"/>
    <n v="2"/>
    <x v="9"/>
    <x v="24"/>
    <x v="111"/>
    <x v="0"/>
    <n v="0"/>
    <n v="0"/>
    <x v="0"/>
    <s v="Austin"/>
    <s v=""/>
    <x v="0"/>
  </r>
  <r>
    <s v="E00416"/>
    <x v="112"/>
    <x v="2"/>
    <x v="1"/>
    <x v="2"/>
    <x v="1"/>
    <x v="2"/>
    <x v="23"/>
    <d v="2016-05-22T00:00:00"/>
    <n v="22"/>
    <n v="5"/>
    <x v="7"/>
    <x v="15"/>
    <x v="112"/>
    <x v="1"/>
    <n v="0.28000000000000003"/>
    <n v="53116.560000000005"/>
    <x v="1"/>
    <s v="Manaus"/>
    <d v="2020-12-21T00:00:00"/>
    <x v="1"/>
  </r>
  <r>
    <s v="E01194"/>
    <x v="113"/>
    <x v="13"/>
    <x v="1"/>
    <x v="2"/>
    <x v="1"/>
    <x v="0"/>
    <x v="19"/>
    <d v="2013-04-22T00:00:00"/>
    <n v="22"/>
    <n v="4"/>
    <x v="4"/>
    <x v="11"/>
    <x v="113"/>
    <x v="2"/>
    <n v="0"/>
    <n v="0"/>
    <x v="0"/>
    <s v="Seattle"/>
    <s v=""/>
    <x v="0"/>
  </r>
  <r>
    <s v="E04959"/>
    <x v="114"/>
    <x v="14"/>
    <x v="1"/>
    <x v="1"/>
    <x v="0"/>
    <x v="3"/>
    <x v="7"/>
    <d v="2015-01-27T00:00:00"/>
    <n v="27"/>
    <n v="1"/>
    <x v="0"/>
    <x v="2"/>
    <x v="114"/>
    <x v="2"/>
    <n v="0"/>
    <n v="0"/>
    <x v="0"/>
    <s v="Miami"/>
    <s v=""/>
    <x v="0"/>
  </r>
  <r>
    <s v="E01388"/>
    <x v="115"/>
    <x v="10"/>
    <x v="1"/>
    <x v="2"/>
    <x v="1"/>
    <x v="2"/>
    <x v="27"/>
    <d v="1997-10-23T00:00:00"/>
    <n v="23"/>
    <n v="10"/>
    <x v="10"/>
    <x v="27"/>
    <x v="115"/>
    <x v="0"/>
    <n v="0"/>
    <n v="0"/>
    <x v="0"/>
    <s v="Austin"/>
    <s v=""/>
    <x v="0"/>
  </r>
  <r>
    <s v="E03875"/>
    <x v="116"/>
    <x v="14"/>
    <x v="1"/>
    <x v="3"/>
    <x v="1"/>
    <x v="0"/>
    <x v="18"/>
    <d v="1995-12-22T00:00:00"/>
    <n v="22"/>
    <n v="12"/>
    <x v="8"/>
    <x v="19"/>
    <x v="116"/>
    <x v="0"/>
    <n v="0"/>
    <n v="0"/>
    <x v="0"/>
    <s v="Austin"/>
    <s v=""/>
    <x v="0"/>
  </r>
  <r>
    <s v="E04413"/>
    <x v="117"/>
    <x v="7"/>
    <x v="1"/>
    <x v="0"/>
    <x v="0"/>
    <x v="0"/>
    <x v="2"/>
    <d v="2016-12-02T00:00:00"/>
    <n v="2"/>
    <n v="12"/>
    <x v="8"/>
    <x v="15"/>
    <x v="117"/>
    <x v="0"/>
    <n v="0"/>
    <n v="0"/>
    <x v="0"/>
    <s v="Columbus"/>
    <s v=""/>
    <x v="0"/>
  </r>
  <r>
    <s v="E04265"/>
    <x v="118"/>
    <x v="12"/>
    <x v="1"/>
    <x v="3"/>
    <x v="1"/>
    <x v="2"/>
    <x v="10"/>
    <d v="2006-10-12T00:00:00"/>
    <n v="12"/>
    <n v="10"/>
    <x v="10"/>
    <x v="16"/>
    <x v="118"/>
    <x v="0"/>
    <n v="0"/>
    <n v="0"/>
    <x v="0"/>
    <s v="Austin"/>
    <s v=""/>
    <x v="0"/>
  </r>
  <r>
    <s v="E00527"/>
    <x v="119"/>
    <x v="10"/>
    <x v="1"/>
    <x v="1"/>
    <x v="0"/>
    <x v="1"/>
    <x v="8"/>
    <d v="2020-04-16T00:00:00"/>
    <n v="16"/>
    <n v="4"/>
    <x v="4"/>
    <x v="4"/>
    <x v="119"/>
    <x v="0"/>
    <n v="0"/>
    <n v="0"/>
    <x v="2"/>
    <s v="Chengdu"/>
    <s v=""/>
    <x v="0"/>
  </r>
  <r>
    <s v="E01713"/>
    <x v="120"/>
    <x v="10"/>
    <x v="1"/>
    <x v="1"/>
    <x v="0"/>
    <x v="2"/>
    <x v="25"/>
    <d v="1999-06-20T00:00:00"/>
    <n v="20"/>
    <n v="6"/>
    <x v="6"/>
    <x v="28"/>
    <x v="120"/>
    <x v="0"/>
    <n v="0"/>
    <n v="0"/>
    <x v="1"/>
    <s v="Sao Paulo"/>
    <s v=""/>
    <x v="0"/>
  </r>
  <r>
    <s v="E02464"/>
    <x v="121"/>
    <x v="4"/>
    <x v="1"/>
    <x v="3"/>
    <x v="1"/>
    <x v="2"/>
    <x v="11"/>
    <d v="2017-07-06T00:00:00"/>
    <n v="6"/>
    <n v="7"/>
    <x v="3"/>
    <x v="1"/>
    <x v="121"/>
    <x v="1"/>
    <n v="0.4"/>
    <n v="96195.200000000012"/>
    <x v="1"/>
    <s v="Rio de Janerio"/>
    <s v=""/>
    <x v="0"/>
  </r>
  <r>
    <s v="E02939"/>
    <x v="122"/>
    <x v="8"/>
    <x v="1"/>
    <x v="1"/>
    <x v="0"/>
    <x v="1"/>
    <x v="36"/>
    <d v="2002-11-22T00:00:00"/>
    <n v="22"/>
    <n v="11"/>
    <x v="1"/>
    <x v="23"/>
    <x v="122"/>
    <x v="0"/>
    <n v="0"/>
    <n v="0"/>
    <x v="2"/>
    <s v="Chongqing"/>
    <s v=""/>
    <x v="0"/>
  </r>
  <r>
    <s v="E02706"/>
    <x v="123"/>
    <x v="11"/>
    <x v="1"/>
    <x v="2"/>
    <x v="1"/>
    <x v="1"/>
    <x v="25"/>
    <d v="2021-01-10T00:00:00"/>
    <n v="10"/>
    <n v="1"/>
    <x v="0"/>
    <x v="3"/>
    <x v="123"/>
    <x v="0"/>
    <n v="0"/>
    <n v="0"/>
    <x v="2"/>
    <s v="Chengdu"/>
    <s v=""/>
    <x v="0"/>
  </r>
  <r>
    <s v="E01425"/>
    <x v="124"/>
    <x v="4"/>
    <x v="1"/>
    <x v="3"/>
    <x v="0"/>
    <x v="0"/>
    <x v="12"/>
    <d v="2015-06-18T00:00:00"/>
    <n v="18"/>
    <n v="6"/>
    <x v="6"/>
    <x v="2"/>
    <x v="124"/>
    <x v="1"/>
    <n v="0.3"/>
    <n v="61594.2"/>
    <x v="0"/>
    <s v="Columbus"/>
    <s v=""/>
    <x v="0"/>
  </r>
  <r>
    <s v="E04458"/>
    <x v="125"/>
    <x v="10"/>
    <x v="1"/>
    <x v="1"/>
    <x v="0"/>
    <x v="0"/>
    <x v="23"/>
    <d v="2021-10-02T00:00:00"/>
    <n v="2"/>
    <n v="10"/>
    <x v="10"/>
    <x v="3"/>
    <x v="125"/>
    <x v="0"/>
    <n v="0"/>
    <n v="0"/>
    <x v="0"/>
    <s v="Seattle"/>
    <s v=""/>
    <x v="0"/>
  </r>
  <r>
    <s v="E03717"/>
    <x v="126"/>
    <x v="10"/>
    <x v="1"/>
    <x v="0"/>
    <x v="0"/>
    <x v="2"/>
    <x v="19"/>
    <d v="2002-02-26T00:00:00"/>
    <n v="26"/>
    <n v="2"/>
    <x v="9"/>
    <x v="23"/>
    <x v="126"/>
    <x v="0"/>
    <n v="0"/>
    <n v="0"/>
    <x v="1"/>
    <s v="Sao Paulo"/>
    <s v=""/>
    <x v="0"/>
  </r>
  <r>
    <s v="E01501"/>
    <x v="127"/>
    <x v="9"/>
    <x v="1"/>
    <x v="1"/>
    <x v="0"/>
    <x v="1"/>
    <x v="21"/>
    <d v="2017-11-16T00:00:00"/>
    <n v="16"/>
    <n v="11"/>
    <x v="1"/>
    <x v="1"/>
    <x v="127"/>
    <x v="0"/>
    <n v="0.15"/>
    <n v="16508.099999999999"/>
    <x v="0"/>
    <s v="Miami"/>
    <s v=""/>
    <x v="0"/>
  </r>
  <r>
    <s v="E01141"/>
    <x v="128"/>
    <x v="8"/>
    <x v="1"/>
    <x v="2"/>
    <x v="1"/>
    <x v="3"/>
    <x v="8"/>
    <d v="2021-01-28T00:00:00"/>
    <n v="28"/>
    <n v="1"/>
    <x v="0"/>
    <x v="3"/>
    <x v="128"/>
    <x v="0"/>
    <n v="0"/>
    <n v="0"/>
    <x v="0"/>
    <s v="Chicago"/>
    <s v=""/>
    <x v="0"/>
  </r>
  <r>
    <s v="E02942"/>
    <x v="129"/>
    <x v="2"/>
    <x v="1"/>
    <x v="1"/>
    <x v="0"/>
    <x v="0"/>
    <x v="23"/>
    <d v="2018-05-20T00:00:00"/>
    <n v="20"/>
    <n v="5"/>
    <x v="7"/>
    <x v="8"/>
    <x v="129"/>
    <x v="1"/>
    <n v="0.28999999999999998"/>
    <n v="53466.719999999994"/>
    <x v="0"/>
    <s v="Austin"/>
    <s v=""/>
    <x v="0"/>
  </r>
  <r>
    <s v="E00769"/>
    <x v="130"/>
    <x v="9"/>
    <x v="1"/>
    <x v="3"/>
    <x v="0"/>
    <x v="1"/>
    <x v="35"/>
    <d v="1999-04-25T00:00:00"/>
    <n v="25"/>
    <n v="4"/>
    <x v="4"/>
    <x v="28"/>
    <x v="130"/>
    <x v="0"/>
    <n v="0.1"/>
    <n v="9506.1"/>
    <x v="2"/>
    <s v="Shanghai"/>
    <s v=""/>
    <x v="0"/>
  </r>
  <r>
    <s v="E00715"/>
    <x v="131"/>
    <x v="4"/>
    <x v="1"/>
    <x v="0"/>
    <x v="0"/>
    <x v="1"/>
    <x v="30"/>
    <d v="2011-10-10T00:00:00"/>
    <n v="10"/>
    <n v="10"/>
    <x v="10"/>
    <x v="9"/>
    <x v="131"/>
    <x v="1"/>
    <n v="0.39"/>
    <n v="95737.98000000001"/>
    <x v="0"/>
    <s v="Seattle"/>
    <s v=""/>
    <x v="0"/>
  </r>
  <r>
    <s v="E04288"/>
    <x v="132"/>
    <x v="14"/>
    <x v="1"/>
    <x v="0"/>
    <x v="1"/>
    <x v="0"/>
    <x v="13"/>
    <d v="2020-01-20T00:00:00"/>
    <n v="20"/>
    <n v="1"/>
    <x v="0"/>
    <x v="4"/>
    <x v="132"/>
    <x v="0"/>
    <n v="0"/>
    <n v="0"/>
    <x v="0"/>
    <s v="Phoenix"/>
    <s v=""/>
    <x v="0"/>
  </r>
  <r>
    <s v="E02421"/>
    <x v="133"/>
    <x v="2"/>
    <x v="1"/>
    <x v="1"/>
    <x v="0"/>
    <x v="1"/>
    <x v="19"/>
    <d v="2014-08-28T00:00:00"/>
    <n v="28"/>
    <n v="8"/>
    <x v="11"/>
    <x v="7"/>
    <x v="133"/>
    <x v="1"/>
    <n v="0.22"/>
    <n v="40295.42"/>
    <x v="0"/>
    <s v="Miami"/>
    <s v=""/>
    <x v="0"/>
  </r>
  <r>
    <s v="E03615"/>
    <x v="134"/>
    <x v="12"/>
    <x v="1"/>
    <x v="1"/>
    <x v="0"/>
    <x v="0"/>
    <x v="18"/>
    <d v="1999-10-09T00:00:00"/>
    <n v="9"/>
    <n v="10"/>
    <x v="10"/>
    <x v="28"/>
    <x v="134"/>
    <x v="0"/>
    <n v="0"/>
    <n v="0"/>
    <x v="0"/>
    <s v="Austin"/>
    <s v=""/>
    <x v="0"/>
  </r>
  <r>
    <s v="E01286"/>
    <x v="135"/>
    <x v="14"/>
    <x v="1"/>
    <x v="2"/>
    <x v="0"/>
    <x v="2"/>
    <x v="34"/>
    <d v="1998-07-14T00:00:00"/>
    <n v="14"/>
    <n v="7"/>
    <x v="3"/>
    <x v="25"/>
    <x v="135"/>
    <x v="0"/>
    <n v="0"/>
    <n v="0"/>
    <x v="0"/>
    <s v="Austin"/>
    <s v=""/>
    <x v="0"/>
  </r>
  <r>
    <s v="E01409"/>
    <x v="136"/>
    <x v="7"/>
    <x v="1"/>
    <x v="0"/>
    <x v="0"/>
    <x v="2"/>
    <x v="17"/>
    <d v="2008-02-28T00:00:00"/>
    <n v="28"/>
    <n v="2"/>
    <x v="9"/>
    <x v="13"/>
    <x v="136"/>
    <x v="0"/>
    <n v="0"/>
    <n v="0"/>
    <x v="1"/>
    <s v="Manaus"/>
    <s v=""/>
    <x v="0"/>
  </r>
  <r>
    <s v="E00917"/>
    <x v="137"/>
    <x v="4"/>
    <x v="1"/>
    <x v="0"/>
    <x v="1"/>
    <x v="0"/>
    <x v="23"/>
    <d v="2018-03-06T00:00:00"/>
    <n v="6"/>
    <n v="3"/>
    <x v="5"/>
    <x v="8"/>
    <x v="137"/>
    <x v="1"/>
    <n v="0.36"/>
    <n v="91955.16"/>
    <x v="0"/>
    <s v="Columbus"/>
    <s v=""/>
    <x v="0"/>
  </r>
  <r>
    <s v="E02813"/>
    <x v="138"/>
    <x v="9"/>
    <x v="1"/>
    <x v="3"/>
    <x v="0"/>
    <x v="1"/>
    <x v="19"/>
    <d v="2001-04-12T00:00:00"/>
    <n v="12"/>
    <n v="4"/>
    <x v="4"/>
    <x v="12"/>
    <x v="138"/>
    <x v="0"/>
    <n v="0.15"/>
    <n v="14361.449999999999"/>
    <x v="0"/>
    <s v="Austin"/>
    <d v="2010-01-15T00:00:00"/>
    <x v="1"/>
  </r>
  <r>
    <s v="E02031"/>
    <x v="139"/>
    <x v="14"/>
    <x v="1"/>
    <x v="2"/>
    <x v="1"/>
    <x v="0"/>
    <x v="3"/>
    <d v="2009-09-04T00:00:00"/>
    <n v="4"/>
    <n v="9"/>
    <x v="2"/>
    <x v="22"/>
    <x v="139"/>
    <x v="0"/>
    <n v="0"/>
    <n v="0"/>
    <x v="0"/>
    <s v="Austin"/>
    <s v=""/>
    <x v="0"/>
  </r>
  <r>
    <s v="E03268"/>
    <x v="140"/>
    <x v="13"/>
    <x v="1"/>
    <x v="2"/>
    <x v="1"/>
    <x v="2"/>
    <x v="32"/>
    <d v="2017-11-23T00:00:00"/>
    <n v="23"/>
    <n v="11"/>
    <x v="1"/>
    <x v="1"/>
    <x v="140"/>
    <x v="0"/>
    <n v="0"/>
    <n v="0"/>
    <x v="0"/>
    <s v="Miami"/>
    <s v=""/>
    <x v="0"/>
  </r>
  <r>
    <s v="E01263"/>
    <x v="141"/>
    <x v="13"/>
    <x v="1"/>
    <x v="0"/>
    <x v="0"/>
    <x v="2"/>
    <x v="2"/>
    <d v="2009-04-09T00:00:00"/>
    <n v="9"/>
    <n v="4"/>
    <x v="4"/>
    <x v="22"/>
    <x v="141"/>
    <x v="2"/>
    <n v="0"/>
    <n v="0"/>
    <x v="0"/>
    <s v="Seattle"/>
    <s v=""/>
    <x v="0"/>
  </r>
  <r>
    <s v="E00119"/>
    <x v="142"/>
    <x v="2"/>
    <x v="1"/>
    <x v="2"/>
    <x v="0"/>
    <x v="2"/>
    <x v="1"/>
    <d v="2020-08-26T00:00:00"/>
    <n v="26"/>
    <n v="8"/>
    <x v="11"/>
    <x v="4"/>
    <x v="142"/>
    <x v="1"/>
    <n v="0.22"/>
    <n v="41643.800000000003"/>
    <x v="1"/>
    <s v="Sao Paulo"/>
    <d v="2020-09-25T00:00:00"/>
    <x v="1"/>
  </r>
  <r>
    <s v="E01271"/>
    <x v="143"/>
    <x v="2"/>
    <x v="1"/>
    <x v="1"/>
    <x v="0"/>
    <x v="2"/>
    <x v="33"/>
    <d v="2017-08-25T00:00:00"/>
    <n v="25"/>
    <n v="8"/>
    <x v="11"/>
    <x v="1"/>
    <x v="143"/>
    <x v="1"/>
    <n v="0.18"/>
    <n v="30511.62"/>
    <x v="1"/>
    <s v="Manaus"/>
    <s v=""/>
    <x v="0"/>
  </r>
  <r>
    <s v="E03664"/>
    <x v="144"/>
    <x v="9"/>
    <x v="1"/>
    <x v="1"/>
    <x v="1"/>
    <x v="2"/>
    <x v="19"/>
    <d v="2014-03-14T00:00:00"/>
    <n v="14"/>
    <n v="3"/>
    <x v="5"/>
    <x v="7"/>
    <x v="144"/>
    <x v="0"/>
    <n v="0.11"/>
    <n v="12526.03"/>
    <x v="1"/>
    <s v="Rio de Janerio"/>
    <s v=""/>
    <x v="0"/>
  </r>
  <r>
    <s v="E00245"/>
    <x v="145"/>
    <x v="13"/>
    <x v="1"/>
    <x v="3"/>
    <x v="0"/>
    <x v="2"/>
    <x v="33"/>
    <d v="1992-09-28T00:00:00"/>
    <n v="28"/>
    <n v="9"/>
    <x v="2"/>
    <x v="26"/>
    <x v="145"/>
    <x v="0"/>
    <n v="0"/>
    <n v="0"/>
    <x v="0"/>
    <s v="Austin"/>
    <s v=""/>
    <x v="0"/>
  </r>
  <r>
    <s v="E01807"/>
    <x v="146"/>
    <x v="13"/>
    <x v="1"/>
    <x v="3"/>
    <x v="0"/>
    <x v="0"/>
    <x v="27"/>
    <d v="2018-12-13T00:00:00"/>
    <n v="13"/>
    <n v="12"/>
    <x v="8"/>
    <x v="8"/>
    <x v="146"/>
    <x v="2"/>
    <n v="0"/>
    <n v="0"/>
    <x v="0"/>
    <s v="Columbus"/>
    <s v=""/>
    <x v="0"/>
  </r>
  <r>
    <s v="E01091"/>
    <x v="147"/>
    <x v="14"/>
    <x v="1"/>
    <x v="0"/>
    <x v="0"/>
    <x v="3"/>
    <x v="17"/>
    <d v="2005-07-07T00:00:00"/>
    <n v="7"/>
    <n v="7"/>
    <x v="3"/>
    <x v="24"/>
    <x v="147"/>
    <x v="0"/>
    <n v="0"/>
    <n v="0"/>
    <x v="0"/>
    <s v="Seattle"/>
    <s v=""/>
    <x v="0"/>
  </r>
  <r>
    <s v="E02378"/>
    <x v="148"/>
    <x v="10"/>
    <x v="1"/>
    <x v="2"/>
    <x v="1"/>
    <x v="0"/>
    <x v="15"/>
    <d v="1995-10-27T00:00:00"/>
    <n v="27"/>
    <n v="10"/>
    <x v="10"/>
    <x v="19"/>
    <x v="148"/>
    <x v="0"/>
    <n v="0"/>
    <n v="0"/>
    <x v="0"/>
    <s v="Columbus"/>
    <s v=""/>
    <x v="0"/>
  </r>
  <r>
    <s v="E04332"/>
    <x v="149"/>
    <x v="11"/>
    <x v="1"/>
    <x v="1"/>
    <x v="0"/>
    <x v="0"/>
    <x v="4"/>
    <d v="2010-07-01T00:00:00"/>
    <n v="1"/>
    <n v="7"/>
    <x v="3"/>
    <x v="18"/>
    <x v="149"/>
    <x v="0"/>
    <n v="0"/>
    <n v="0"/>
    <x v="0"/>
    <s v="Phoenix"/>
    <s v=""/>
    <x v="0"/>
  </r>
  <r>
    <s v="E03438"/>
    <x v="150"/>
    <x v="11"/>
    <x v="1"/>
    <x v="2"/>
    <x v="0"/>
    <x v="2"/>
    <x v="26"/>
    <d v="2020-07-10T00:00:00"/>
    <n v="10"/>
    <n v="7"/>
    <x v="3"/>
    <x v="4"/>
    <x v="150"/>
    <x v="0"/>
    <n v="0"/>
    <n v="0"/>
    <x v="1"/>
    <s v="Sao Paulo"/>
    <s v=""/>
    <x v="0"/>
  </r>
  <r>
    <s v="E02944"/>
    <x v="151"/>
    <x v="4"/>
    <x v="1"/>
    <x v="1"/>
    <x v="0"/>
    <x v="1"/>
    <x v="34"/>
    <d v="2012-06-11T00:00:00"/>
    <n v="11"/>
    <n v="6"/>
    <x v="6"/>
    <x v="21"/>
    <x v="151"/>
    <x v="1"/>
    <n v="0.39"/>
    <n v="86946.99"/>
    <x v="2"/>
    <s v="Beijing"/>
    <s v=""/>
    <x v="0"/>
  </r>
  <r>
    <s v="E02148"/>
    <x v="152"/>
    <x v="9"/>
    <x v="1"/>
    <x v="2"/>
    <x v="0"/>
    <x v="2"/>
    <x v="29"/>
    <d v="2007-10-27T00:00:00"/>
    <n v="27"/>
    <n v="10"/>
    <x v="10"/>
    <x v="5"/>
    <x v="152"/>
    <x v="0"/>
    <n v="0.15"/>
    <n v="15946.949999999999"/>
    <x v="0"/>
    <s v="Chicago"/>
    <s v=""/>
    <x v="0"/>
  </r>
  <r>
    <s v="E02838"/>
    <x v="153"/>
    <x v="9"/>
    <x v="1"/>
    <x v="1"/>
    <x v="1"/>
    <x v="1"/>
    <x v="37"/>
    <d v="2006-03-16T00:00:00"/>
    <n v="16"/>
    <n v="3"/>
    <x v="5"/>
    <x v="16"/>
    <x v="153"/>
    <x v="0"/>
    <n v="0.14000000000000001"/>
    <n v="11725.840000000002"/>
    <x v="2"/>
    <s v="Shanghai"/>
    <s v=""/>
    <x v="0"/>
  </r>
  <r>
    <s v="E04222"/>
    <x v="154"/>
    <x v="13"/>
    <x v="1"/>
    <x v="2"/>
    <x v="1"/>
    <x v="1"/>
    <x v="6"/>
    <d v="2013-09-08T00:00:00"/>
    <n v="8"/>
    <n v="9"/>
    <x v="2"/>
    <x v="11"/>
    <x v="154"/>
    <x v="0"/>
    <n v="0"/>
    <n v="0"/>
    <x v="0"/>
    <s v="Columbus"/>
    <s v=""/>
    <x v="0"/>
  </r>
  <r>
    <s v="E03018"/>
    <x v="155"/>
    <x v="14"/>
    <x v="1"/>
    <x v="3"/>
    <x v="1"/>
    <x v="0"/>
    <x v="38"/>
    <d v="2017-09-17T00:00:00"/>
    <n v="17"/>
    <n v="9"/>
    <x v="2"/>
    <x v="1"/>
    <x v="155"/>
    <x v="0"/>
    <n v="0"/>
    <n v="0"/>
    <x v="0"/>
    <s v="Miami"/>
    <s v=""/>
    <x v="0"/>
  </r>
  <r>
    <s v="E00467"/>
    <x v="156"/>
    <x v="12"/>
    <x v="1"/>
    <x v="3"/>
    <x v="1"/>
    <x v="1"/>
    <x v="6"/>
    <d v="1995-08-04T00:00:00"/>
    <n v="4"/>
    <n v="8"/>
    <x v="11"/>
    <x v="19"/>
    <x v="156"/>
    <x v="0"/>
    <n v="0"/>
    <n v="0"/>
    <x v="0"/>
    <s v="Chicago"/>
    <d v="2005-04-14T00:00:00"/>
    <x v="1"/>
  </r>
  <r>
    <s v="E00306"/>
    <x v="157"/>
    <x v="8"/>
    <x v="1"/>
    <x v="3"/>
    <x v="1"/>
    <x v="0"/>
    <x v="19"/>
    <d v="2019-06-19T00:00:00"/>
    <n v="19"/>
    <n v="6"/>
    <x v="6"/>
    <x v="0"/>
    <x v="157"/>
    <x v="0"/>
    <n v="0"/>
    <n v="0"/>
    <x v="0"/>
    <s v="Chicago"/>
    <s v=""/>
    <x v="0"/>
  </r>
  <r>
    <s v="E04779"/>
    <x v="158"/>
    <x v="4"/>
    <x v="1"/>
    <x v="0"/>
    <x v="0"/>
    <x v="0"/>
    <x v="20"/>
    <d v="2016-01-18T00:00:00"/>
    <n v="18"/>
    <n v="1"/>
    <x v="0"/>
    <x v="15"/>
    <x v="158"/>
    <x v="1"/>
    <n v="0.39"/>
    <n v="70587.66"/>
    <x v="0"/>
    <s v="Seattle"/>
    <s v=""/>
    <x v="0"/>
  </r>
  <r>
    <s v="E03347"/>
    <x v="159"/>
    <x v="14"/>
    <x v="1"/>
    <x v="1"/>
    <x v="1"/>
    <x v="1"/>
    <x v="30"/>
    <d v="2017-02-10T00:00:00"/>
    <n v="10"/>
    <n v="2"/>
    <x v="9"/>
    <x v="1"/>
    <x v="159"/>
    <x v="2"/>
    <n v="0"/>
    <n v="0"/>
    <x v="2"/>
    <s v="Chongqing"/>
    <s v=""/>
    <x v="0"/>
  </r>
  <r>
    <s v="E00422"/>
    <x v="160"/>
    <x v="14"/>
    <x v="1"/>
    <x v="2"/>
    <x v="1"/>
    <x v="2"/>
    <x v="34"/>
    <d v="2015-08-29T00:00:00"/>
    <n v="29"/>
    <n v="8"/>
    <x v="11"/>
    <x v="2"/>
    <x v="160"/>
    <x v="2"/>
    <n v="0"/>
    <n v="0"/>
    <x v="0"/>
    <s v="Seattle"/>
    <s v=""/>
    <x v="0"/>
  </r>
  <r>
    <s v="E00265"/>
    <x v="161"/>
    <x v="8"/>
    <x v="1"/>
    <x v="0"/>
    <x v="1"/>
    <x v="2"/>
    <x v="31"/>
    <d v="1998-07-16T00:00:00"/>
    <n v="16"/>
    <n v="7"/>
    <x v="3"/>
    <x v="25"/>
    <x v="161"/>
    <x v="0"/>
    <n v="0"/>
    <n v="0"/>
    <x v="0"/>
    <s v="Columbus"/>
    <s v=""/>
    <x v="0"/>
  </r>
  <r>
    <s v="E02914"/>
    <x v="162"/>
    <x v="4"/>
    <x v="1"/>
    <x v="2"/>
    <x v="1"/>
    <x v="0"/>
    <x v="18"/>
    <d v="1996-06-14T00:00:00"/>
    <n v="14"/>
    <n v="6"/>
    <x v="6"/>
    <x v="14"/>
    <x v="162"/>
    <x v="1"/>
    <n v="0.34"/>
    <n v="68083.64"/>
    <x v="0"/>
    <s v="Columbus"/>
    <s v=""/>
    <x v="0"/>
  </r>
  <r>
    <s v="E01924"/>
    <x v="163"/>
    <x v="2"/>
    <x v="1"/>
    <x v="2"/>
    <x v="1"/>
    <x v="2"/>
    <x v="9"/>
    <d v="2003-04-15T00:00:00"/>
    <n v="15"/>
    <n v="4"/>
    <x v="4"/>
    <x v="10"/>
    <x v="163"/>
    <x v="1"/>
    <n v="0.28999999999999998"/>
    <n v="43702.71"/>
    <x v="1"/>
    <s v="Sao Paulo"/>
    <s v=""/>
    <x v="0"/>
  </r>
  <r>
    <s v="E04571"/>
    <x v="164"/>
    <x v="2"/>
    <x v="1"/>
    <x v="3"/>
    <x v="1"/>
    <x v="2"/>
    <x v="31"/>
    <d v="2017-01-04T00:00:00"/>
    <n v="4"/>
    <n v="1"/>
    <x v="0"/>
    <x v="1"/>
    <x v="164"/>
    <x v="1"/>
    <n v="0.2"/>
    <n v="35700.400000000001"/>
    <x v="0"/>
    <s v="Austin"/>
    <s v=""/>
    <x v="0"/>
  </r>
  <r>
    <s v="E02693"/>
    <x v="165"/>
    <x v="2"/>
    <x v="1"/>
    <x v="2"/>
    <x v="1"/>
    <x v="2"/>
    <x v="38"/>
    <d v="2008-03-21T00:00:00"/>
    <n v="21"/>
    <n v="3"/>
    <x v="5"/>
    <x v="13"/>
    <x v="165"/>
    <x v="1"/>
    <n v="0.22"/>
    <n v="34380.94"/>
    <x v="1"/>
    <s v="Manaus"/>
    <s v=""/>
    <x v="0"/>
  </r>
  <r>
    <s v="E03359"/>
    <x v="166"/>
    <x v="10"/>
    <x v="1"/>
    <x v="2"/>
    <x v="1"/>
    <x v="2"/>
    <x v="23"/>
    <d v="2017-12-17T00:00:00"/>
    <n v="17"/>
    <n v="12"/>
    <x v="8"/>
    <x v="1"/>
    <x v="166"/>
    <x v="0"/>
    <n v="0"/>
    <n v="0"/>
    <x v="1"/>
    <s v="Sao Paulo"/>
    <s v=""/>
    <x v="0"/>
  </r>
  <r>
    <s v="E00360"/>
    <x v="167"/>
    <x v="2"/>
    <x v="1"/>
    <x v="0"/>
    <x v="0"/>
    <x v="1"/>
    <x v="24"/>
    <d v="2012-10-22T00:00:00"/>
    <n v="22"/>
    <n v="10"/>
    <x v="10"/>
    <x v="21"/>
    <x v="167"/>
    <x v="1"/>
    <n v="0.28999999999999998"/>
    <n v="48867.899999999994"/>
    <x v="0"/>
    <s v="Seattle"/>
    <s v=""/>
    <x v="0"/>
  </r>
  <r>
    <s v="E02284"/>
    <x v="168"/>
    <x v="10"/>
    <x v="1"/>
    <x v="1"/>
    <x v="1"/>
    <x v="2"/>
    <x v="2"/>
    <d v="2016-03-14T00:00:00"/>
    <n v="14"/>
    <n v="3"/>
    <x v="5"/>
    <x v="15"/>
    <x v="168"/>
    <x v="0"/>
    <n v="0"/>
    <n v="0"/>
    <x v="1"/>
    <s v="Sao Paulo"/>
    <s v=""/>
    <x v="0"/>
  </r>
  <r>
    <s v="E01357"/>
    <x v="169"/>
    <x v="9"/>
    <x v="1"/>
    <x v="2"/>
    <x v="1"/>
    <x v="0"/>
    <x v="36"/>
    <d v="2010-01-15T00:00:00"/>
    <n v="15"/>
    <n v="1"/>
    <x v="0"/>
    <x v="18"/>
    <x v="169"/>
    <x v="0"/>
    <n v="0.13"/>
    <n v="12754.300000000001"/>
    <x v="0"/>
    <s v="Chicago"/>
    <s v=""/>
    <x v="0"/>
  </r>
  <r>
    <s v="E03802"/>
    <x v="170"/>
    <x v="2"/>
    <x v="1"/>
    <x v="3"/>
    <x v="0"/>
    <x v="2"/>
    <x v="25"/>
    <d v="2014-07-19T00:00:00"/>
    <n v="19"/>
    <n v="7"/>
    <x v="3"/>
    <x v="7"/>
    <x v="170"/>
    <x v="1"/>
    <n v="0.21"/>
    <n v="36462.089999999997"/>
    <x v="1"/>
    <s v="Sao Paulo"/>
    <s v=""/>
    <x v="0"/>
  </r>
  <r>
    <s v="E02417"/>
    <x v="171"/>
    <x v="11"/>
    <x v="1"/>
    <x v="2"/>
    <x v="1"/>
    <x v="0"/>
    <x v="25"/>
    <d v="2008-01-24T00:00:00"/>
    <n v="24"/>
    <n v="1"/>
    <x v="0"/>
    <x v="13"/>
    <x v="171"/>
    <x v="0"/>
    <n v="0"/>
    <n v="0"/>
    <x v="0"/>
    <s v="Chicago"/>
    <s v=""/>
    <x v="0"/>
  </r>
  <r>
    <s v="E04962"/>
    <x v="172"/>
    <x v="4"/>
    <x v="1"/>
    <x v="0"/>
    <x v="1"/>
    <x v="1"/>
    <x v="27"/>
    <d v="2008-10-13T00:00:00"/>
    <n v="13"/>
    <n v="10"/>
    <x v="10"/>
    <x v="13"/>
    <x v="172"/>
    <x v="1"/>
    <n v="0.4"/>
    <n v="72720.400000000009"/>
    <x v="2"/>
    <s v="Chongqing"/>
    <d v="2019-12-11T00:00:00"/>
    <x v="1"/>
  </r>
  <r>
    <s v="E03893"/>
    <x v="173"/>
    <x v="4"/>
    <x v="1"/>
    <x v="0"/>
    <x v="1"/>
    <x v="1"/>
    <x v="6"/>
    <d v="2018-09-02T00:00:00"/>
    <n v="2"/>
    <n v="9"/>
    <x v="2"/>
    <x v="8"/>
    <x v="173"/>
    <x v="1"/>
    <n v="0.34"/>
    <n v="75298.100000000006"/>
    <x v="2"/>
    <s v="Chengdu"/>
    <s v=""/>
    <x v="0"/>
  </r>
  <r>
    <s v="E00553"/>
    <x v="174"/>
    <x v="8"/>
    <x v="1"/>
    <x v="2"/>
    <x v="1"/>
    <x v="1"/>
    <x v="27"/>
    <d v="2013-05-10T00:00:00"/>
    <n v="10"/>
    <n v="5"/>
    <x v="7"/>
    <x v="11"/>
    <x v="174"/>
    <x v="0"/>
    <n v="0"/>
    <n v="0"/>
    <x v="0"/>
    <s v="Austin"/>
    <d v="2019-08-04T00:00:00"/>
    <x v="1"/>
  </r>
  <r>
    <s v="E04226"/>
    <x v="175"/>
    <x v="12"/>
    <x v="1"/>
    <x v="0"/>
    <x v="0"/>
    <x v="0"/>
    <x v="34"/>
    <d v="2001-01-02T00:00:00"/>
    <n v="2"/>
    <n v="1"/>
    <x v="0"/>
    <x v="12"/>
    <x v="175"/>
    <x v="0"/>
    <n v="0"/>
    <n v="0"/>
    <x v="0"/>
    <s v="Chicago"/>
    <s v=""/>
    <x v="0"/>
  </r>
  <r>
    <s v="E04308"/>
    <x v="176"/>
    <x v="14"/>
    <x v="1"/>
    <x v="0"/>
    <x v="0"/>
    <x v="2"/>
    <x v="30"/>
    <d v="2017-05-23T00:00:00"/>
    <n v="23"/>
    <n v="5"/>
    <x v="7"/>
    <x v="1"/>
    <x v="176"/>
    <x v="2"/>
    <n v="0"/>
    <n v="0"/>
    <x v="0"/>
    <s v="Seattle"/>
    <s v=""/>
    <x v="0"/>
  </r>
  <r>
    <s v="E02730"/>
    <x v="177"/>
    <x v="8"/>
    <x v="1"/>
    <x v="3"/>
    <x v="0"/>
    <x v="2"/>
    <x v="25"/>
    <d v="2005-04-22T00:00:00"/>
    <n v="22"/>
    <n v="4"/>
    <x v="4"/>
    <x v="24"/>
    <x v="177"/>
    <x v="0"/>
    <n v="0"/>
    <n v="0"/>
    <x v="1"/>
    <s v="Rio de Janerio"/>
    <s v=""/>
    <x v="0"/>
  </r>
  <r>
    <s v="E00465"/>
    <x v="178"/>
    <x v="13"/>
    <x v="1"/>
    <x v="2"/>
    <x v="0"/>
    <x v="0"/>
    <x v="10"/>
    <d v="2011-10-04T00:00:00"/>
    <n v="4"/>
    <n v="10"/>
    <x v="10"/>
    <x v="9"/>
    <x v="178"/>
    <x v="2"/>
    <n v="0"/>
    <n v="0"/>
    <x v="0"/>
    <s v="Seattle"/>
    <s v=""/>
    <x v="0"/>
  </r>
  <r>
    <s v="E04345"/>
    <x v="179"/>
    <x v="9"/>
    <x v="1"/>
    <x v="1"/>
    <x v="1"/>
    <x v="0"/>
    <x v="33"/>
    <d v="1994-06-20T00:00:00"/>
    <n v="20"/>
    <n v="6"/>
    <x v="6"/>
    <x v="17"/>
    <x v="179"/>
    <x v="0"/>
    <n v="0.1"/>
    <n v="10945.6"/>
    <x v="0"/>
    <s v="Chicago"/>
    <s v=""/>
    <x v="0"/>
  </r>
  <r>
    <s v="E03750"/>
    <x v="180"/>
    <x v="2"/>
    <x v="1"/>
    <x v="1"/>
    <x v="0"/>
    <x v="1"/>
    <x v="33"/>
    <d v="1995-08-29T00:00:00"/>
    <n v="29"/>
    <n v="8"/>
    <x v="11"/>
    <x v="19"/>
    <x v="180"/>
    <x v="1"/>
    <n v="0.18"/>
    <n v="28581.66"/>
    <x v="2"/>
    <s v="Chengdu"/>
    <s v=""/>
    <x v="0"/>
  </r>
  <r>
    <s v="E00144"/>
    <x v="181"/>
    <x v="7"/>
    <x v="1"/>
    <x v="2"/>
    <x v="0"/>
    <x v="1"/>
    <x v="6"/>
    <d v="2018-04-29T00:00:00"/>
    <n v="29"/>
    <n v="4"/>
    <x v="4"/>
    <x v="8"/>
    <x v="181"/>
    <x v="0"/>
    <n v="0"/>
    <n v="0"/>
    <x v="2"/>
    <s v="Beijing"/>
    <s v=""/>
    <x v="0"/>
  </r>
  <r>
    <s v="E02678"/>
    <x v="182"/>
    <x v="2"/>
    <x v="1"/>
    <x v="3"/>
    <x v="0"/>
    <x v="2"/>
    <x v="19"/>
    <d v="2007-04-13T00:00:00"/>
    <n v="13"/>
    <n v="4"/>
    <x v="4"/>
    <x v="5"/>
    <x v="182"/>
    <x v="1"/>
    <n v="0.23"/>
    <n v="43626.400000000001"/>
    <x v="1"/>
    <s v="Sao Paulo"/>
    <s v=""/>
    <x v="0"/>
  </r>
  <r>
    <s v="E02190"/>
    <x v="183"/>
    <x v="13"/>
    <x v="1"/>
    <x v="0"/>
    <x v="0"/>
    <x v="0"/>
    <x v="35"/>
    <d v="2018-07-18T00:00:00"/>
    <n v="18"/>
    <n v="7"/>
    <x v="3"/>
    <x v="8"/>
    <x v="183"/>
    <x v="0"/>
    <n v="0"/>
    <n v="0"/>
    <x v="0"/>
    <s v="Columbus"/>
    <s v=""/>
    <x v="0"/>
  </r>
  <r>
    <s v="E00268"/>
    <x v="184"/>
    <x v="2"/>
    <x v="1"/>
    <x v="3"/>
    <x v="0"/>
    <x v="2"/>
    <x v="28"/>
    <d v="2019-12-10T00:00:00"/>
    <n v="10"/>
    <n v="12"/>
    <x v="8"/>
    <x v="0"/>
    <x v="184"/>
    <x v="1"/>
    <n v="0.24"/>
    <n v="43947.119999999995"/>
    <x v="1"/>
    <s v="Rio de Janerio"/>
    <s v=""/>
    <x v="0"/>
  </r>
  <r>
    <s v="E03849"/>
    <x v="185"/>
    <x v="8"/>
    <x v="1"/>
    <x v="0"/>
    <x v="1"/>
    <x v="1"/>
    <x v="27"/>
    <d v="2002-07-09T00:00:00"/>
    <n v="9"/>
    <n v="7"/>
    <x v="3"/>
    <x v="23"/>
    <x v="185"/>
    <x v="0"/>
    <n v="0"/>
    <n v="0"/>
    <x v="2"/>
    <s v="Shanghai"/>
    <s v=""/>
    <x v="0"/>
  </r>
  <r>
    <s v="E04811"/>
    <x v="186"/>
    <x v="10"/>
    <x v="1"/>
    <x v="1"/>
    <x v="1"/>
    <x v="2"/>
    <x v="9"/>
    <d v="2014-09-16T00:00:00"/>
    <n v="16"/>
    <n v="9"/>
    <x v="2"/>
    <x v="7"/>
    <x v="186"/>
    <x v="2"/>
    <n v="0"/>
    <n v="0"/>
    <x v="1"/>
    <s v="Rio de Janerio"/>
    <s v=""/>
    <x v="0"/>
  </r>
  <r>
    <s v="E03404"/>
    <x v="187"/>
    <x v="10"/>
    <x v="1"/>
    <x v="1"/>
    <x v="1"/>
    <x v="2"/>
    <x v="32"/>
    <d v="2021-02-05T00:00:00"/>
    <n v="5"/>
    <n v="2"/>
    <x v="9"/>
    <x v="3"/>
    <x v="187"/>
    <x v="2"/>
    <n v="0"/>
    <n v="0"/>
    <x v="1"/>
    <s v="Manaus"/>
    <s v=""/>
    <x v="0"/>
  </r>
  <r>
    <s v="E00153"/>
    <x v="188"/>
    <x v="10"/>
    <x v="1"/>
    <x v="3"/>
    <x v="1"/>
    <x v="0"/>
    <x v="39"/>
    <d v="2019-03-12T00:00:00"/>
    <n v="12"/>
    <n v="3"/>
    <x v="5"/>
    <x v="0"/>
    <x v="188"/>
    <x v="2"/>
    <n v="0"/>
    <n v="0"/>
    <x v="0"/>
    <s v="Seattle"/>
    <s v=""/>
    <x v="0"/>
  </r>
  <r>
    <s v="E00096"/>
    <x v="189"/>
    <x v="14"/>
    <x v="1"/>
    <x v="0"/>
    <x v="1"/>
    <x v="2"/>
    <x v="23"/>
    <d v="2016-05-26T00:00:00"/>
    <n v="26"/>
    <n v="5"/>
    <x v="7"/>
    <x v="15"/>
    <x v="189"/>
    <x v="0"/>
    <n v="0"/>
    <n v="0"/>
    <x v="1"/>
    <s v="Sao Paulo"/>
    <s v=""/>
    <x v="0"/>
  </r>
  <r>
    <s v="E02473"/>
    <x v="190"/>
    <x v="8"/>
    <x v="1"/>
    <x v="1"/>
    <x v="0"/>
    <x v="1"/>
    <x v="0"/>
    <d v="2021-11-15T00:00:00"/>
    <n v="15"/>
    <n v="11"/>
    <x v="1"/>
    <x v="3"/>
    <x v="190"/>
    <x v="0"/>
    <n v="0"/>
    <n v="0"/>
    <x v="2"/>
    <s v="Chongqing"/>
    <s v=""/>
    <x v="0"/>
  </r>
  <r>
    <s v="E01167"/>
    <x v="191"/>
    <x v="11"/>
    <x v="1"/>
    <x v="1"/>
    <x v="1"/>
    <x v="0"/>
    <x v="11"/>
    <d v="2018-11-14T00:00:00"/>
    <n v="14"/>
    <n v="11"/>
    <x v="1"/>
    <x v="8"/>
    <x v="191"/>
    <x v="0"/>
    <n v="0"/>
    <n v="0"/>
    <x v="0"/>
    <s v="Phoenix"/>
    <s v=""/>
    <x v="0"/>
  </r>
  <r>
    <s v="E03181"/>
    <x v="192"/>
    <x v="14"/>
    <x v="1"/>
    <x v="0"/>
    <x v="0"/>
    <x v="1"/>
    <x v="31"/>
    <d v="2009-05-11T00:00:00"/>
    <n v="11"/>
    <n v="5"/>
    <x v="7"/>
    <x v="22"/>
    <x v="192"/>
    <x v="2"/>
    <n v="0"/>
    <n v="0"/>
    <x v="2"/>
    <s v="Beijing"/>
    <s v=""/>
    <x v="0"/>
  </r>
  <r>
    <s v="E00703"/>
    <x v="193"/>
    <x v="9"/>
    <x v="1"/>
    <x v="3"/>
    <x v="0"/>
    <x v="2"/>
    <x v="19"/>
    <d v="2018-04-27T00:00:00"/>
    <n v="27"/>
    <n v="4"/>
    <x v="4"/>
    <x v="8"/>
    <x v="193"/>
    <x v="0"/>
    <n v="0.12"/>
    <n v="13858.8"/>
    <x v="0"/>
    <s v="Chicago"/>
    <s v=""/>
    <x v="0"/>
  </r>
  <r>
    <s v="E02179"/>
    <x v="194"/>
    <x v="7"/>
    <x v="1"/>
    <x v="1"/>
    <x v="1"/>
    <x v="0"/>
    <x v="28"/>
    <d v="2014-09-25T00:00:00"/>
    <n v="25"/>
    <n v="9"/>
    <x v="2"/>
    <x v="7"/>
    <x v="194"/>
    <x v="0"/>
    <n v="0"/>
    <n v="0"/>
    <x v="0"/>
    <s v="Chicago"/>
    <s v=""/>
    <x v="0"/>
  </r>
  <r>
    <s v="E04242"/>
    <x v="195"/>
    <x v="13"/>
    <x v="1"/>
    <x v="1"/>
    <x v="1"/>
    <x v="2"/>
    <x v="28"/>
    <d v="2009-06-27T00:00:00"/>
    <n v="27"/>
    <n v="6"/>
    <x v="6"/>
    <x v="22"/>
    <x v="195"/>
    <x v="0"/>
    <n v="0"/>
    <n v="0"/>
    <x v="0"/>
    <s v="Seattle"/>
    <s v=""/>
    <x v="0"/>
  </r>
  <r>
    <s v="E03065"/>
    <x v="196"/>
    <x v="8"/>
    <x v="1"/>
    <x v="2"/>
    <x v="0"/>
    <x v="2"/>
    <x v="16"/>
    <d v="2012-01-21T00:00:00"/>
    <n v="21"/>
    <n v="1"/>
    <x v="0"/>
    <x v="21"/>
    <x v="196"/>
    <x v="0"/>
    <n v="0"/>
    <n v="0"/>
    <x v="0"/>
    <s v="Miami"/>
    <s v=""/>
    <x v="0"/>
  </r>
  <r>
    <s v="E01377"/>
    <x v="197"/>
    <x v="8"/>
    <x v="1"/>
    <x v="2"/>
    <x v="0"/>
    <x v="1"/>
    <x v="6"/>
    <d v="2011-04-30T00:00:00"/>
    <n v="30"/>
    <n v="4"/>
    <x v="4"/>
    <x v="9"/>
    <x v="197"/>
    <x v="0"/>
    <n v="0"/>
    <n v="0"/>
    <x v="2"/>
    <s v="Shanghai"/>
    <s v=""/>
    <x v="0"/>
  </r>
  <r>
    <s v="E01787"/>
    <x v="198"/>
    <x v="2"/>
    <x v="1"/>
    <x v="3"/>
    <x v="1"/>
    <x v="2"/>
    <x v="8"/>
    <d v="2018-12-07T00:00:00"/>
    <n v="7"/>
    <n v="12"/>
    <x v="8"/>
    <x v="8"/>
    <x v="198"/>
    <x v="1"/>
    <n v="0.17"/>
    <n v="28927.88"/>
    <x v="0"/>
    <s v="Austin"/>
    <s v=""/>
    <x v="0"/>
  </r>
  <r>
    <s v="E03402"/>
    <x v="199"/>
    <x v="10"/>
    <x v="1"/>
    <x v="0"/>
    <x v="0"/>
    <x v="1"/>
    <x v="31"/>
    <d v="1992-10-13T00:00:00"/>
    <n v="13"/>
    <n v="10"/>
    <x v="10"/>
    <x v="26"/>
    <x v="199"/>
    <x v="0"/>
    <n v="0"/>
    <n v="0"/>
    <x v="2"/>
    <s v="Chongqing"/>
    <s v=""/>
    <x v="0"/>
  </r>
  <r>
    <s v="E03114"/>
    <x v="200"/>
    <x v="14"/>
    <x v="1"/>
    <x v="1"/>
    <x v="0"/>
    <x v="2"/>
    <x v="10"/>
    <d v="1994-10-09T00:00:00"/>
    <n v="9"/>
    <n v="10"/>
    <x v="10"/>
    <x v="17"/>
    <x v="200"/>
    <x v="0"/>
    <n v="0"/>
    <n v="0"/>
    <x v="0"/>
    <s v="Miami"/>
    <s v=""/>
    <x v="0"/>
  </r>
  <r>
    <s v="E04004"/>
    <x v="201"/>
    <x v="13"/>
    <x v="1"/>
    <x v="2"/>
    <x v="1"/>
    <x v="1"/>
    <x v="2"/>
    <d v="2018-12-14T00:00:00"/>
    <n v="14"/>
    <n v="12"/>
    <x v="8"/>
    <x v="8"/>
    <x v="201"/>
    <x v="0"/>
    <n v="0"/>
    <n v="0"/>
    <x v="0"/>
    <s v="Columbus"/>
    <s v=""/>
    <x v="0"/>
  </r>
  <r>
    <s v="E02477"/>
    <x v="202"/>
    <x v="2"/>
    <x v="1"/>
    <x v="1"/>
    <x v="1"/>
    <x v="1"/>
    <x v="25"/>
    <d v="2020-10-21T00:00:00"/>
    <n v="21"/>
    <n v="10"/>
    <x v="10"/>
    <x v="4"/>
    <x v="202"/>
    <x v="1"/>
    <n v="0.16"/>
    <n v="24296.48"/>
    <x v="2"/>
    <s v="Chengdu"/>
    <s v=""/>
    <x v="0"/>
  </r>
  <r>
    <s v="E03160"/>
    <x v="203"/>
    <x v="8"/>
    <x v="1"/>
    <x v="1"/>
    <x v="0"/>
    <x v="2"/>
    <x v="29"/>
    <d v="2012-04-29T00:00:00"/>
    <n v="29"/>
    <n v="4"/>
    <x v="4"/>
    <x v="21"/>
    <x v="203"/>
    <x v="0"/>
    <n v="0"/>
    <n v="0"/>
    <x v="1"/>
    <s v="Sao Paulo"/>
    <s v=""/>
    <x v="0"/>
  </r>
  <r>
    <s v="E03919"/>
    <x v="204"/>
    <x v="9"/>
    <x v="1"/>
    <x v="1"/>
    <x v="0"/>
    <x v="1"/>
    <x v="25"/>
    <d v="2011-10-20T00:00:00"/>
    <n v="20"/>
    <n v="10"/>
    <x v="10"/>
    <x v="9"/>
    <x v="204"/>
    <x v="0"/>
    <n v="0.14000000000000001"/>
    <n v="15995.000000000002"/>
    <x v="2"/>
    <s v="Chengdu"/>
    <s v=""/>
    <x v="0"/>
  </r>
  <r>
    <s v="E02856"/>
    <x v="205"/>
    <x v="12"/>
    <x v="1"/>
    <x v="2"/>
    <x v="1"/>
    <x v="1"/>
    <x v="23"/>
    <d v="2015-11-14T00:00:00"/>
    <n v="14"/>
    <n v="11"/>
    <x v="1"/>
    <x v="2"/>
    <x v="205"/>
    <x v="0"/>
    <n v="0"/>
    <n v="0"/>
    <x v="0"/>
    <s v="Columbus"/>
    <s v=""/>
    <x v="0"/>
  </r>
  <r>
    <s v="E01090"/>
    <x v="206"/>
    <x v="8"/>
    <x v="1"/>
    <x v="2"/>
    <x v="0"/>
    <x v="1"/>
    <x v="9"/>
    <d v="2009-12-23T00:00:00"/>
    <n v="23"/>
    <n v="12"/>
    <x v="8"/>
    <x v="22"/>
    <x v="206"/>
    <x v="0"/>
    <n v="0"/>
    <n v="0"/>
    <x v="0"/>
    <s v="Miami"/>
    <s v=""/>
    <x v="0"/>
  </r>
  <r>
    <s v="E01820"/>
    <x v="207"/>
    <x v="8"/>
    <x v="1"/>
    <x v="1"/>
    <x v="0"/>
    <x v="3"/>
    <x v="8"/>
    <d v="2019-05-28T00:00:00"/>
    <n v="28"/>
    <n v="5"/>
    <x v="7"/>
    <x v="0"/>
    <x v="207"/>
    <x v="0"/>
    <n v="0"/>
    <n v="0"/>
    <x v="0"/>
    <s v="Miami"/>
    <d v="2021-01-07T00:00:00"/>
    <x v="1"/>
  </r>
  <r>
    <s v="E03563"/>
    <x v="208"/>
    <x v="12"/>
    <x v="1"/>
    <x v="3"/>
    <x v="0"/>
    <x v="0"/>
    <x v="34"/>
    <d v="2020-06-08T00:00:00"/>
    <n v="8"/>
    <n v="6"/>
    <x v="6"/>
    <x v="4"/>
    <x v="208"/>
    <x v="0"/>
    <n v="0"/>
    <n v="0"/>
    <x v="0"/>
    <s v="Miami"/>
    <d v="2021-02-02T00:00:00"/>
    <x v="1"/>
  </r>
  <r>
    <s v="E00276"/>
    <x v="209"/>
    <x v="9"/>
    <x v="1"/>
    <x v="2"/>
    <x v="1"/>
    <x v="2"/>
    <x v="38"/>
    <d v="2018-12-27T00:00:00"/>
    <n v="27"/>
    <n v="12"/>
    <x v="8"/>
    <x v="8"/>
    <x v="209"/>
    <x v="0"/>
    <n v="0.11"/>
    <n v="9609.49"/>
    <x v="1"/>
    <s v="Rio de Janerio"/>
    <s v=""/>
    <x v="0"/>
  </r>
  <r>
    <s v="E04641"/>
    <x v="210"/>
    <x v="2"/>
    <x v="1"/>
    <x v="1"/>
    <x v="1"/>
    <x v="3"/>
    <x v="19"/>
    <d v="2018-04-22T00:00:00"/>
    <n v="22"/>
    <n v="4"/>
    <x v="4"/>
    <x v="8"/>
    <x v="210"/>
    <x v="1"/>
    <n v="0.24"/>
    <n v="44929.2"/>
    <x v="0"/>
    <s v="Columbus"/>
    <d v="2022-06-20T00:00:00"/>
    <x v="1"/>
  </r>
  <r>
    <s v="E03984"/>
    <x v="211"/>
    <x v="7"/>
    <x v="1"/>
    <x v="0"/>
    <x v="1"/>
    <x v="3"/>
    <x v="6"/>
    <d v="2021-03-21T00:00:00"/>
    <n v="21"/>
    <n v="3"/>
    <x v="5"/>
    <x v="3"/>
    <x v="211"/>
    <x v="0"/>
    <n v="0"/>
    <n v="0"/>
    <x v="0"/>
    <s v="Chicago"/>
    <s v=""/>
    <x v="0"/>
  </r>
  <r>
    <s v="E02825"/>
    <x v="212"/>
    <x v="4"/>
    <x v="1"/>
    <x v="0"/>
    <x v="0"/>
    <x v="1"/>
    <x v="20"/>
    <d v="2013-06-03T00:00:00"/>
    <n v="3"/>
    <n v="6"/>
    <x v="6"/>
    <x v="11"/>
    <x v="212"/>
    <x v="1"/>
    <n v="0.39"/>
    <n v="99172.71"/>
    <x v="0"/>
    <s v="Chicago"/>
    <s v=""/>
    <x v="0"/>
  </r>
  <r>
    <s v="E04720"/>
    <x v="213"/>
    <x v="7"/>
    <x v="1"/>
    <x v="3"/>
    <x v="0"/>
    <x v="1"/>
    <x v="11"/>
    <d v="2021-12-18T00:00:00"/>
    <n v="18"/>
    <n v="12"/>
    <x v="8"/>
    <x v="3"/>
    <x v="213"/>
    <x v="0"/>
    <n v="0"/>
    <n v="0"/>
    <x v="0"/>
    <s v="Phoenix"/>
    <s v=""/>
    <x v="0"/>
  </r>
  <r>
    <s v="E02877"/>
    <x v="214"/>
    <x v="7"/>
    <x v="1"/>
    <x v="3"/>
    <x v="1"/>
    <x v="0"/>
    <x v="7"/>
    <d v="2015-10-14T00:00:00"/>
    <n v="14"/>
    <n v="10"/>
    <x v="10"/>
    <x v="2"/>
    <x v="214"/>
    <x v="0"/>
    <n v="0"/>
    <n v="0"/>
    <x v="0"/>
    <s v="Miami"/>
    <d v="2021-10-22T00:00:00"/>
    <x v="1"/>
  </r>
  <r>
    <s v="E03981"/>
    <x v="215"/>
    <x v="13"/>
    <x v="1"/>
    <x v="2"/>
    <x v="1"/>
    <x v="1"/>
    <x v="20"/>
    <d v="2018-05-07T00:00:00"/>
    <n v="7"/>
    <n v="5"/>
    <x v="7"/>
    <x v="8"/>
    <x v="215"/>
    <x v="2"/>
    <n v="0"/>
    <n v="0"/>
    <x v="0"/>
    <s v="Miami"/>
    <s v=""/>
    <x v="0"/>
  </r>
  <r>
    <s v="E01966"/>
    <x v="216"/>
    <x v="10"/>
    <x v="1"/>
    <x v="1"/>
    <x v="0"/>
    <x v="0"/>
    <x v="19"/>
    <d v="2015-11-21T00:00:00"/>
    <n v="21"/>
    <n v="11"/>
    <x v="1"/>
    <x v="2"/>
    <x v="216"/>
    <x v="0"/>
    <n v="0"/>
    <n v="0"/>
    <x v="0"/>
    <s v="Columbus"/>
    <s v=""/>
    <x v="0"/>
  </r>
  <r>
    <s v="E03364"/>
    <x v="217"/>
    <x v="14"/>
    <x v="1"/>
    <x v="1"/>
    <x v="1"/>
    <x v="1"/>
    <x v="18"/>
    <d v="2017-02-11T00:00:00"/>
    <n v="11"/>
    <n v="2"/>
    <x v="9"/>
    <x v="1"/>
    <x v="217"/>
    <x v="0"/>
    <n v="0"/>
    <n v="0"/>
    <x v="2"/>
    <s v="Chongqing"/>
    <s v=""/>
    <x v="0"/>
  </r>
  <r>
    <s v="E02298"/>
    <x v="218"/>
    <x v="9"/>
    <x v="1"/>
    <x v="3"/>
    <x v="1"/>
    <x v="1"/>
    <x v="40"/>
    <d v="2014-12-04T00:00:00"/>
    <n v="4"/>
    <n v="12"/>
    <x v="8"/>
    <x v="7"/>
    <x v="218"/>
    <x v="0"/>
    <n v="0.11"/>
    <n v="10912.22"/>
    <x v="0"/>
    <s v="Phoenix"/>
    <s v=""/>
    <x v="0"/>
  </r>
  <r>
    <s v="E04699"/>
    <x v="219"/>
    <x v="14"/>
    <x v="1"/>
    <x v="1"/>
    <x v="1"/>
    <x v="1"/>
    <x v="28"/>
    <d v="2012-05-03T00:00:00"/>
    <n v="3"/>
    <n v="5"/>
    <x v="7"/>
    <x v="21"/>
    <x v="219"/>
    <x v="2"/>
    <n v="0"/>
    <n v="0"/>
    <x v="2"/>
    <s v="Shanghai"/>
    <d v="2018-05-09T00:00:00"/>
    <x v="1"/>
  </r>
  <r>
    <s v="E04969"/>
    <x v="220"/>
    <x v="12"/>
    <x v="1"/>
    <x v="2"/>
    <x v="1"/>
    <x v="1"/>
    <x v="17"/>
    <d v="2016-09-09T00:00:00"/>
    <n v="9"/>
    <n v="9"/>
    <x v="2"/>
    <x v="15"/>
    <x v="220"/>
    <x v="0"/>
    <n v="0"/>
    <n v="0"/>
    <x v="2"/>
    <s v="Chengdu"/>
    <s v=""/>
    <x v="0"/>
  </r>
  <r>
    <s v="E00955"/>
    <x v="221"/>
    <x v="14"/>
    <x v="1"/>
    <x v="1"/>
    <x v="0"/>
    <x v="2"/>
    <x v="29"/>
    <d v="2012-11-24T00:00:00"/>
    <n v="24"/>
    <n v="11"/>
    <x v="1"/>
    <x v="21"/>
    <x v="221"/>
    <x v="0"/>
    <n v="0"/>
    <n v="0"/>
    <x v="1"/>
    <s v="Sao Paulo"/>
    <s v=""/>
    <x v="0"/>
  </r>
  <r>
    <s v="E00023"/>
    <x v="222"/>
    <x v="2"/>
    <x v="1"/>
    <x v="0"/>
    <x v="0"/>
    <x v="0"/>
    <x v="26"/>
    <d v="2006-10-28T00:00:00"/>
    <n v="28"/>
    <n v="10"/>
    <x v="10"/>
    <x v="16"/>
    <x v="222"/>
    <x v="1"/>
    <n v="0.28000000000000003"/>
    <n v="52637.760000000002"/>
    <x v="0"/>
    <s v="Miami"/>
    <s v=""/>
    <x v="0"/>
  </r>
  <r>
    <s v="E04683"/>
    <x v="223"/>
    <x v="2"/>
    <x v="1"/>
    <x v="1"/>
    <x v="0"/>
    <x v="2"/>
    <x v="17"/>
    <d v="2020-02-07T00:00:00"/>
    <n v="7"/>
    <n v="2"/>
    <x v="9"/>
    <x v="4"/>
    <x v="223"/>
    <x v="1"/>
    <n v="0.18"/>
    <n v="33693.659999999996"/>
    <x v="1"/>
    <s v="Manaus"/>
    <s v=""/>
    <x v="0"/>
  </r>
  <r>
    <s v="E03834"/>
    <x v="224"/>
    <x v="2"/>
    <x v="1"/>
    <x v="1"/>
    <x v="0"/>
    <x v="0"/>
    <x v="16"/>
    <d v="2007-03-15T00:00:00"/>
    <n v="15"/>
    <n v="3"/>
    <x v="5"/>
    <x v="5"/>
    <x v="224"/>
    <x v="1"/>
    <n v="0.24"/>
    <n v="37422.239999999998"/>
    <x v="0"/>
    <s v="Columbus"/>
    <d v="2008-05-30T00:00:00"/>
    <x v="1"/>
  </r>
  <r>
    <s v="E04484"/>
    <x v="225"/>
    <x v="8"/>
    <x v="1"/>
    <x v="2"/>
    <x v="1"/>
    <x v="1"/>
    <x v="19"/>
    <d v="2015-04-23T00:00:00"/>
    <n v="23"/>
    <n v="4"/>
    <x v="4"/>
    <x v="2"/>
    <x v="225"/>
    <x v="2"/>
    <n v="0"/>
    <n v="0"/>
    <x v="0"/>
    <s v="Chicago"/>
    <s v=""/>
    <x v="0"/>
  </r>
  <r>
    <s v="E04926"/>
    <x v="226"/>
    <x v="10"/>
    <x v="1"/>
    <x v="1"/>
    <x v="1"/>
    <x v="2"/>
    <x v="26"/>
    <d v="2008-03-25T00:00:00"/>
    <n v="25"/>
    <n v="3"/>
    <x v="5"/>
    <x v="13"/>
    <x v="226"/>
    <x v="0"/>
    <n v="0"/>
    <n v="0"/>
    <x v="1"/>
    <s v="Manaus"/>
    <s v=""/>
    <x v="0"/>
  </r>
  <r>
    <s v="E02276"/>
    <x v="227"/>
    <x v="10"/>
    <x v="1"/>
    <x v="3"/>
    <x v="1"/>
    <x v="0"/>
    <x v="40"/>
    <d v="2015-11-09T00:00:00"/>
    <n v="9"/>
    <n v="11"/>
    <x v="1"/>
    <x v="2"/>
    <x v="227"/>
    <x v="2"/>
    <n v="0"/>
    <n v="0"/>
    <x v="0"/>
    <s v="Phoenix"/>
    <s v=""/>
    <x v="0"/>
  </r>
  <r>
    <s v="E02649"/>
    <x v="228"/>
    <x v="8"/>
    <x v="1"/>
    <x v="2"/>
    <x v="0"/>
    <x v="2"/>
    <x v="8"/>
    <d v="2018-09-28T00:00:00"/>
    <n v="28"/>
    <n v="9"/>
    <x v="2"/>
    <x v="8"/>
    <x v="228"/>
    <x v="2"/>
    <n v="0"/>
    <n v="0"/>
    <x v="1"/>
    <s v="Rio de Janerio"/>
    <s v=""/>
    <x v="0"/>
  </r>
  <r>
    <s v="E01706"/>
    <x v="229"/>
    <x v="12"/>
    <x v="1"/>
    <x v="0"/>
    <x v="1"/>
    <x v="1"/>
    <x v="19"/>
    <d v="2004-03-11T00:00:00"/>
    <n v="11"/>
    <n v="3"/>
    <x v="5"/>
    <x v="20"/>
    <x v="229"/>
    <x v="0"/>
    <n v="0"/>
    <n v="0"/>
    <x v="2"/>
    <s v="Chongqing"/>
    <s v=""/>
    <x v="0"/>
  </r>
  <r>
    <s v="E03994"/>
    <x v="230"/>
    <x v="11"/>
    <x v="1"/>
    <x v="0"/>
    <x v="0"/>
    <x v="1"/>
    <x v="35"/>
    <d v="2018-02-26T00:00:00"/>
    <n v="26"/>
    <n v="2"/>
    <x v="9"/>
    <x v="8"/>
    <x v="230"/>
    <x v="0"/>
    <n v="0"/>
    <n v="0"/>
    <x v="0"/>
    <s v="Austin"/>
    <d v="2021-07-09T00:00:00"/>
    <x v="1"/>
  </r>
  <r>
    <s v="E00608"/>
    <x v="231"/>
    <x v="14"/>
    <x v="1"/>
    <x v="0"/>
    <x v="1"/>
    <x v="1"/>
    <x v="0"/>
    <d v="2019-11-09T00:00:00"/>
    <n v="9"/>
    <n v="11"/>
    <x v="1"/>
    <x v="0"/>
    <x v="231"/>
    <x v="0"/>
    <n v="0"/>
    <n v="0"/>
    <x v="0"/>
    <s v="Chicago"/>
    <s v=""/>
    <x v="0"/>
  </r>
  <r>
    <s v="E00667"/>
    <x v="232"/>
    <x v="10"/>
    <x v="1"/>
    <x v="0"/>
    <x v="1"/>
    <x v="1"/>
    <x v="32"/>
    <d v="2012-04-27T00:00:00"/>
    <n v="27"/>
    <n v="4"/>
    <x v="4"/>
    <x v="21"/>
    <x v="232"/>
    <x v="0"/>
    <n v="0"/>
    <n v="0"/>
    <x v="0"/>
    <s v="Phoenix"/>
    <s v=""/>
    <x v="0"/>
  </r>
  <r>
    <s v="E02024"/>
    <x v="233"/>
    <x v="12"/>
    <x v="1"/>
    <x v="1"/>
    <x v="1"/>
    <x v="2"/>
    <x v="0"/>
    <d v="2020-09-25T00:00:00"/>
    <n v="25"/>
    <n v="9"/>
    <x v="2"/>
    <x v="4"/>
    <x v="233"/>
    <x v="0"/>
    <n v="0"/>
    <n v="0"/>
    <x v="1"/>
    <s v="Sao Paulo"/>
    <s v=""/>
    <x v="0"/>
  </r>
  <r>
    <s v="E01508"/>
    <x v="234"/>
    <x v="9"/>
    <x v="1"/>
    <x v="0"/>
    <x v="1"/>
    <x v="2"/>
    <x v="14"/>
    <d v="2016-03-12T00:00:00"/>
    <n v="12"/>
    <n v="3"/>
    <x v="5"/>
    <x v="15"/>
    <x v="234"/>
    <x v="0"/>
    <n v="0.12"/>
    <n v="12097.199999999999"/>
    <x v="1"/>
    <s v="Rio de Janerio"/>
    <s v=""/>
    <x v="0"/>
  </r>
  <r>
    <s v="E00371"/>
    <x v="235"/>
    <x v="8"/>
    <x v="1"/>
    <x v="3"/>
    <x v="1"/>
    <x v="0"/>
    <x v="16"/>
    <d v="2005-10-07T00:00:00"/>
    <n v="7"/>
    <n v="10"/>
    <x v="10"/>
    <x v="24"/>
    <x v="235"/>
    <x v="0"/>
    <n v="0"/>
    <n v="0"/>
    <x v="0"/>
    <s v="Seattle"/>
    <s v=""/>
    <x v="0"/>
  </r>
  <r>
    <s v="E04369"/>
    <x v="236"/>
    <x v="8"/>
    <x v="1"/>
    <x v="3"/>
    <x v="0"/>
    <x v="0"/>
    <x v="8"/>
    <d v="2018-09-11T00:00:00"/>
    <n v="11"/>
    <n v="9"/>
    <x v="2"/>
    <x v="8"/>
    <x v="236"/>
    <x v="0"/>
    <n v="0"/>
    <n v="0"/>
    <x v="0"/>
    <s v="Chicago"/>
    <s v=""/>
    <x v="0"/>
  </r>
  <r>
    <s v="E03532"/>
    <x v="237"/>
    <x v="9"/>
    <x v="1"/>
    <x v="2"/>
    <x v="0"/>
    <x v="2"/>
    <x v="7"/>
    <d v="2018-09-20T00:00:00"/>
    <n v="20"/>
    <n v="9"/>
    <x v="2"/>
    <x v="8"/>
    <x v="237"/>
    <x v="0"/>
    <n v="0.14000000000000001"/>
    <n v="11051.320000000002"/>
    <x v="0"/>
    <s v="Phoenix"/>
    <s v=""/>
    <x v="0"/>
  </r>
  <r>
    <s v="E00863"/>
    <x v="238"/>
    <x v="12"/>
    <x v="1"/>
    <x v="3"/>
    <x v="0"/>
    <x v="2"/>
    <x v="9"/>
    <d v="2008-09-10T00:00:00"/>
    <n v="10"/>
    <n v="9"/>
    <x v="2"/>
    <x v="13"/>
    <x v="238"/>
    <x v="0"/>
    <n v="0"/>
    <n v="0"/>
    <x v="0"/>
    <s v="Austin"/>
    <s v=""/>
    <x v="0"/>
  </r>
  <r>
    <s v="E03310"/>
    <x v="239"/>
    <x v="2"/>
    <x v="1"/>
    <x v="1"/>
    <x v="0"/>
    <x v="0"/>
    <x v="19"/>
    <d v="2010-11-29T00:00:00"/>
    <n v="29"/>
    <n v="11"/>
    <x v="1"/>
    <x v="18"/>
    <x v="239"/>
    <x v="1"/>
    <n v="0.27"/>
    <n v="41517.090000000004"/>
    <x v="0"/>
    <s v="Phoenix"/>
    <s v=""/>
    <x v="0"/>
  </r>
  <r>
    <s v="E01242"/>
    <x v="240"/>
    <x v="7"/>
    <x v="1"/>
    <x v="3"/>
    <x v="1"/>
    <x v="1"/>
    <x v="13"/>
    <d v="2021-06-23T00:00:00"/>
    <n v="23"/>
    <n v="6"/>
    <x v="6"/>
    <x v="3"/>
    <x v="240"/>
    <x v="0"/>
    <n v="0"/>
    <n v="0"/>
    <x v="2"/>
    <s v="Shanghai"/>
    <s v=""/>
    <x v="0"/>
  </r>
  <r>
    <s v="E02535"/>
    <x v="241"/>
    <x v="7"/>
    <x v="1"/>
    <x v="3"/>
    <x v="1"/>
    <x v="2"/>
    <x v="0"/>
    <d v="2018-01-14T00:00:00"/>
    <n v="14"/>
    <n v="1"/>
    <x v="0"/>
    <x v="8"/>
    <x v="241"/>
    <x v="0"/>
    <n v="0"/>
    <n v="0"/>
    <x v="1"/>
    <s v="Sao Paulo"/>
    <s v=""/>
    <x v="0"/>
  </r>
  <r>
    <s v="E04751"/>
    <x v="242"/>
    <x v="12"/>
    <x v="1"/>
    <x v="1"/>
    <x v="0"/>
    <x v="0"/>
    <x v="29"/>
    <d v="2010-12-05T00:00:00"/>
    <n v="5"/>
    <n v="12"/>
    <x v="8"/>
    <x v="18"/>
    <x v="242"/>
    <x v="0"/>
    <n v="0"/>
    <n v="0"/>
    <x v="0"/>
    <s v="Seattle"/>
    <s v=""/>
    <x v="0"/>
  </r>
  <r>
    <s v="E00952"/>
    <x v="243"/>
    <x v="10"/>
    <x v="1"/>
    <x v="2"/>
    <x v="0"/>
    <x v="0"/>
    <x v="9"/>
    <d v="1996-03-29T00:00:00"/>
    <n v="29"/>
    <n v="3"/>
    <x v="5"/>
    <x v="14"/>
    <x v="243"/>
    <x v="2"/>
    <n v="0"/>
    <n v="0"/>
    <x v="0"/>
    <s v="Austin"/>
    <s v=""/>
    <x v="0"/>
  </r>
  <r>
    <s v="E04464"/>
    <x v="244"/>
    <x v="9"/>
    <x v="1"/>
    <x v="2"/>
    <x v="0"/>
    <x v="1"/>
    <x v="31"/>
    <d v="2018-02-15T00:00:00"/>
    <n v="15"/>
    <n v="2"/>
    <x v="9"/>
    <x v="8"/>
    <x v="244"/>
    <x v="0"/>
    <n v="0.14000000000000001"/>
    <n v="14851.060000000001"/>
    <x v="0"/>
    <s v="Austin"/>
    <d v="2021-04-09T00:00:00"/>
    <x v="1"/>
  </r>
  <r>
    <s v="E01684"/>
    <x v="245"/>
    <x v="10"/>
    <x v="1"/>
    <x v="0"/>
    <x v="0"/>
    <x v="1"/>
    <x v="33"/>
    <d v="2019-03-03T00:00:00"/>
    <n v="3"/>
    <n v="3"/>
    <x v="5"/>
    <x v="0"/>
    <x v="245"/>
    <x v="2"/>
    <n v="0"/>
    <n v="0"/>
    <x v="0"/>
    <s v="Phoenix"/>
    <s v=""/>
    <x v="0"/>
  </r>
  <r>
    <s v="E02563"/>
    <x v="246"/>
    <x v="7"/>
    <x v="1"/>
    <x v="3"/>
    <x v="1"/>
    <x v="2"/>
    <x v="34"/>
    <d v="2018-10-02T00:00:00"/>
    <n v="2"/>
    <n v="10"/>
    <x v="10"/>
    <x v="8"/>
    <x v="246"/>
    <x v="0"/>
    <n v="0"/>
    <n v="0"/>
    <x v="1"/>
    <s v="Rio de Janerio"/>
    <s v=""/>
    <x v="0"/>
  </r>
  <r>
    <s v="E02710"/>
    <x v="247"/>
    <x v="9"/>
    <x v="1"/>
    <x v="2"/>
    <x v="0"/>
    <x v="1"/>
    <x v="35"/>
    <d v="1992-01-09T00:00:00"/>
    <n v="9"/>
    <n v="1"/>
    <x v="0"/>
    <x v="26"/>
    <x v="247"/>
    <x v="0"/>
    <n v="0.12"/>
    <n v="13355.88"/>
    <x v="0"/>
    <s v="Miami"/>
    <s v=""/>
    <x v="0"/>
  </r>
  <r>
    <s v="E03457"/>
    <x v="248"/>
    <x v="7"/>
    <x v="1"/>
    <x v="2"/>
    <x v="1"/>
    <x v="1"/>
    <x v="9"/>
    <d v="2001-04-09T00:00:00"/>
    <n v="9"/>
    <n v="4"/>
    <x v="4"/>
    <x v="12"/>
    <x v="248"/>
    <x v="0"/>
    <n v="0"/>
    <n v="0"/>
    <x v="2"/>
    <s v="Shanghai"/>
    <s v=""/>
    <x v="0"/>
  </r>
  <r>
    <s v="E04163"/>
    <x v="249"/>
    <x v="9"/>
    <x v="1"/>
    <x v="1"/>
    <x v="0"/>
    <x v="2"/>
    <x v="40"/>
    <d v="2021-10-09T00:00:00"/>
    <n v="9"/>
    <n v="10"/>
    <x v="10"/>
    <x v="3"/>
    <x v="249"/>
    <x v="0"/>
    <n v="0.13"/>
    <n v="13298.74"/>
    <x v="1"/>
    <s v="Rio de Janerio"/>
    <s v=""/>
    <x v="0"/>
  </r>
  <r>
    <s v="E02696"/>
    <x v="250"/>
    <x v="14"/>
    <x v="1"/>
    <x v="1"/>
    <x v="0"/>
    <x v="1"/>
    <x v="13"/>
    <d v="2021-07-08T00:00:00"/>
    <n v="8"/>
    <n v="7"/>
    <x v="3"/>
    <x v="3"/>
    <x v="250"/>
    <x v="2"/>
    <n v="0"/>
    <n v="0"/>
    <x v="0"/>
    <s v="Columbus"/>
    <s v=""/>
    <x v="0"/>
  </r>
  <r>
    <s v="E00956"/>
    <x v="251"/>
    <x v="14"/>
    <x v="1"/>
    <x v="2"/>
    <x v="1"/>
    <x v="1"/>
    <x v="38"/>
    <d v="2020-03-08T00:00:00"/>
    <n v="8"/>
    <n v="3"/>
    <x v="5"/>
    <x v="4"/>
    <x v="251"/>
    <x v="0"/>
    <n v="0"/>
    <n v="0"/>
    <x v="0"/>
    <s v="Phoenix"/>
    <s v=""/>
    <x v="0"/>
  </r>
  <r>
    <s v="E02661"/>
    <x v="252"/>
    <x v="7"/>
    <x v="1"/>
    <x v="1"/>
    <x v="1"/>
    <x v="1"/>
    <x v="38"/>
    <d v="2013-02-13T00:00:00"/>
    <n v="13"/>
    <n v="2"/>
    <x v="9"/>
    <x v="11"/>
    <x v="252"/>
    <x v="0"/>
    <n v="0"/>
    <n v="0"/>
    <x v="2"/>
    <s v="Beijing"/>
    <s v=""/>
    <x v="0"/>
  </r>
  <r>
    <s v="E04032"/>
    <x v="253"/>
    <x v="10"/>
    <x v="1"/>
    <x v="3"/>
    <x v="1"/>
    <x v="1"/>
    <x v="19"/>
    <d v="2012-02-28T00:00:00"/>
    <n v="28"/>
    <n v="2"/>
    <x v="9"/>
    <x v="21"/>
    <x v="253"/>
    <x v="0"/>
    <n v="0"/>
    <n v="0"/>
    <x v="2"/>
    <s v="Beijing"/>
    <s v=""/>
    <x v="0"/>
  </r>
  <r>
    <s v="E02572"/>
    <x v="254"/>
    <x v="2"/>
    <x v="2"/>
    <x v="1"/>
    <x v="1"/>
    <x v="0"/>
    <x v="27"/>
    <d v="2006-10-26T00:00:00"/>
    <n v="26"/>
    <n v="10"/>
    <x v="10"/>
    <x v="16"/>
    <x v="254"/>
    <x v="1"/>
    <n v="0.2"/>
    <n v="32619.800000000003"/>
    <x v="0"/>
    <s v="Chicago"/>
    <s v=""/>
    <x v="0"/>
  </r>
  <r>
    <s v="E01639"/>
    <x v="255"/>
    <x v="1"/>
    <x v="2"/>
    <x v="0"/>
    <x v="0"/>
    <x v="1"/>
    <x v="6"/>
    <d v="1995-11-20T00:00:00"/>
    <n v="20"/>
    <n v="11"/>
    <x v="1"/>
    <x v="19"/>
    <x v="255"/>
    <x v="0"/>
    <n v="0"/>
    <n v="0"/>
    <x v="0"/>
    <s v="Phoenix"/>
    <s v=""/>
    <x v="0"/>
  </r>
  <r>
    <s v="E04332"/>
    <x v="256"/>
    <x v="5"/>
    <x v="2"/>
    <x v="0"/>
    <x v="0"/>
    <x v="3"/>
    <x v="13"/>
    <d v="2020-05-16T00:00:00"/>
    <n v="16"/>
    <n v="5"/>
    <x v="7"/>
    <x v="4"/>
    <x v="256"/>
    <x v="2"/>
    <n v="0"/>
    <n v="0"/>
    <x v="0"/>
    <s v="Miami"/>
    <d v="2021-05-20T00:00:00"/>
    <x v="1"/>
  </r>
  <r>
    <s v="E03838"/>
    <x v="257"/>
    <x v="1"/>
    <x v="2"/>
    <x v="1"/>
    <x v="1"/>
    <x v="0"/>
    <x v="21"/>
    <d v="2018-06-13T00:00:00"/>
    <n v="13"/>
    <n v="6"/>
    <x v="6"/>
    <x v="8"/>
    <x v="257"/>
    <x v="0"/>
    <n v="0"/>
    <n v="0"/>
    <x v="0"/>
    <s v="Chicago"/>
    <s v=""/>
    <x v="0"/>
  </r>
  <r>
    <s v="E04239"/>
    <x v="258"/>
    <x v="6"/>
    <x v="2"/>
    <x v="2"/>
    <x v="1"/>
    <x v="1"/>
    <x v="18"/>
    <d v="2021-06-10T00:00:00"/>
    <n v="10"/>
    <n v="6"/>
    <x v="6"/>
    <x v="3"/>
    <x v="258"/>
    <x v="1"/>
    <n v="0.1"/>
    <n v="14674.2"/>
    <x v="2"/>
    <s v="Shanghai"/>
    <s v=""/>
    <x v="0"/>
  </r>
  <r>
    <s v="E00163"/>
    <x v="259"/>
    <x v="2"/>
    <x v="2"/>
    <x v="2"/>
    <x v="1"/>
    <x v="3"/>
    <x v="37"/>
    <d v="2002-03-04T00:00:00"/>
    <n v="4"/>
    <n v="3"/>
    <x v="5"/>
    <x v="23"/>
    <x v="259"/>
    <x v="1"/>
    <n v="0.2"/>
    <n v="35167.4"/>
    <x v="0"/>
    <s v="Phoenix"/>
    <s v=""/>
    <x v="0"/>
  </r>
  <r>
    <s v="E00402"/>
    <x v="260"/>
    <x v="5"/>
    <x v="2"/>
    <x v="0"/>
    <x v="0"/>
    <x v="2"/>
    <x v="37"/>
    <d v="2004-05-16T00:00:00"/>
    <n v="16"/>
    <n v="5"/>
    <x v="7"/>
    <x v="20"/>
    <x v="260"/>
    <x v="2"/>
    <n v="0"/>
    <n v="0"/>
    <x v="1"/>
    <s v="Manaus"/>
    <s v=""/>
    <x v="0"/>
  </r>
  <r>
    <s v="E03247"/>
    <x v="261"/>
    <x v="5"/>
    <x v="2"/>
    <x v="2"/>
    <x v="1"/>
    <x v="0"/>
    <x v="8"/>
    <d v="2018-05-06T00:00:00"/>
    <n v="6"/>
    <n v="5"/>
    <x v="7"/>
    <x v="8"/>
    <x v="261"/>
    <x v="2"/>
    <n v="0"/>
    <n v="0"/>
    <x v="0"/>
    <s v="Chicago"/>
    <s v=""/>
    <x v="0"/>
  </r>
  <r>
    <s v="E03824"/>
    <x v="262"/>
    <x v="5"/>
    <x v="2"/>
    <x v="3"/>
    <x v="1"/>
    <x v="3"/>
    <x v="2"/>
    <d v="2021-08-27T00:00:00"/>
    <n v="27"/>
    <n v="8"/>
    <x v="11"/>
    <x v="3"/>
    <x v="262"/>
    <x v="2"/>
    <n v="0"/>
    <n v="0"/>
    <x v="0"/>
    <s v="Miami"/>
    <s v=""/>
    <x v="0"/>
  </r>
  <r>
    <s v="E01499"/>
    <x v="263"/>
    <x v="2"/>
    <x v="2"/>
    <x v="1"/>
    <x v="1"/>
    <x v="2"/>
    <x v="38"/>
    <d v="2019-01-28T00:00:00"/>
    <n v="28"/>
    <n v="1"/>
    <x v="0"/>
    <x v="0"/>
    <x v="263"/>
    <x v="1"/>
    <n v="0.2"/>
    <n v="33185.4"/>
    <x v="0"/>
    <s v="Phoenix"/>
    <s v=""/>
    <x v="0"/>
  </r>
  <r>
    <s v="E00254"/>
    <x v="264"/>
    <x v="3"/>
    <x v="2"/>
    <x v="3"/>
    <x v="0"/>
    <x v="2"/>
    <x v="21"/>
    <d v="2015-06-27T00:00:00"/>
    <n v="27"/>
    <n v="6"/>
    <x v="6"/>
    <x v="2"/>
    <x v="264"/>
    <x v="2"/>
    <n v="0"/>
    <n v="0"/>
    <x v="0"/>
    <s v="Phoenix"/>
    <s v=""/>
    <x v="0"/>
  </r>
  <r>
    <s v="E02166"/>
    <x v="265"/>
    <x v="6"/>
    <x v="2"/>
    <x v="0"/>
    <x v="0"/>
    <x v="2"/>
    <x v="31"/>
    <d v="2015-09-23T00:00:00"/>
    <n v="23"/>
    <n v="9"/>
    <x v="2"/>
    <x v="2"/>
    <x v="265"/>
    <x v="1"/>
    <n v="0.15"/>
    <n v="21284.85"/>
    <x v="0"/>
    <s v="Phoenix"/>
    <s v=""/>
    <x v="0"/>
  </r>
  <r>
    <s v="E00595"/>
    <x v="266"/>
    <x v="6"/>
    <x v="2"/>
    <x v="1"/>
    <x v="1"/>
    <x v="1"/>
    <x v="12"/>
    <d v="2018-04-21T00:00:00"/>
    <n v="21"/>
    <n v="4"/>
    <x v="4"/>
    <x v="8"/>
    <x v="266"/>
    <x v="1"/>
    <n v="0.15"/>
    <n v="21060.3"/>
    <x v="2"/>
    <s v="Beijing"/>
    <s v=""/>
    <x v="0"/>
  </r>
  <r>
    <s v="E00972"/>
    <x v="267"/>
    <x v="3"/>
    <x v="2"/>
    <x v="3"/>
    <x v="1"/>
    <x v="2"/>
    <x v="5"/>
    <d v="2019-04-23T00:00:00"/>
    <n v="23"/>
    <n v="4"/>
    <x v="4"/>
    <x v="0"/>
    <x v="267"/>
    <x v="2"/>
    <n v="0"/>
    <n v="0"/>
    <x v="1"/>
    <s v="Sao Paulo"/>
    <s v=""/>
    <x v="0"/>
  </r>
  <r>
    <s v="E04568"/>
    <x v="2"/>
    <x v="4"/>
    <x v="2"/>
    <x v="1"/>
    <x v="1"/>
    <x v="1"/>
    <x v="29"/>
    <d v="2011-07-10T00:00:00"/>
    <n v="10"/>
    <n v="7"/>
    <x v="3"/>
    <x v="9"/>
    <x v="268"/>
    <x v="1"/>
    <n v="0.3"/>
    <n v="74106.599999999991"/>
    <x v="2"/>
    <s v="Beijing"/>
    <s v=""/>
    <x v="0"/>
  </r>
  <r>
    <s v="E03612"/>
    <x v="268"/>
    <x v="6"/>
    <x v="2"/>
    <x v="1"/>
    <x v="0"/>
    <x v="3"/>
    <x v="33"/>
    <d v="2013-06-29T00:00:00"/>
    <n v="29"/>
    <n v="6"/>
    <x v="6"/>
    <x v="11"/>
    <x v="269"/>
    <x v="1"/>
    <n v="0.1"/>
    <n v="15957.1"/>
    <x v="0"/>
    <s v="Columbus"/>
    <s v=""/>
    <x v="0"/>
  </r>
  <r>
    <s v="E00691"/>
    <x v="269"/>
    <x v="2"/>
    <x v="2"/>
    <x v="2"/>
    <x v="0"/>
    <x v="1"/>
    <x v="32"/>
    <d v="2003-01-15T00:00:00"/>
    <n v="15"/>
    <n v="1"/>
    <x v="0"/>
    <x v="10"/>
    <x v="270"/>
    <x v="1"/>
    <n v="0.26"/>
    <n v="43315.74"/>
    <x v="0"/>
    <s v="Seattle"/>
    <s v=""/>
    <x v="0"/>
  </r>
  <r>
    <s v="E04379"/>
    <x v="270"/>
    <x v="1"/>
    <x v="2"/>
    <x v="0"/>
    <x v="1"/>
    <x v="2"/>
    <x v="31"/>
    <d v="2007-02-24T00:00:00"/>
    <n v="24"/>
    <n v="2"/>
    <x v="9"/>
    <x v="5"/>
    <x v="271"/>
    <x v="0"/>
    <n v="0"/>
    <n v="0"/>
    <x v="1"/>
    <s v="Manaus"/>
    <s v=""/>
    <x v="0"/>
  </r>
  <r>
    <s v="E02872"/>
    <x v="271"/>
    <x v="0"/>
    <x v="2"/>
    <x v="3"/>
    <x v="0"/>
    <x v="1"/>
    <x v="39"/>
    <d v="2010-01-14T00:00:00"/>
    <n v="14"/>
    <n v="1"/>
    <x v="0"/>
    <x v="18"/>
    <x v="272"/>
    <x v="0"/>
    <n v="7.0000000000000007E-2"/>
    <n v="7245.2800000000007"/>
    <x v="2"/>
    <s v="Chengdu"/>
    <s v=""/>
    <x v="0"/>
  </r>
  <r>
    <s v="E00417"/>
    <x v="272"/>
    <x v="3"/>
    <x v="2"/>
    <x v="1"/>
    <x v="1"/>
    <x v="2"/>
    <x v="39"/>
    <d v="2006-04-06T00:00:00"/>
    <n v="6"/>
    <n v="4"/>
    <x v="4"/>
    <x v="16"/>
    <x v="273"/>
    <x v="0"/>
    <n v="0"/>
    <n v="0"/>
    <x v="0"/>
    <s v="Columbus"/>
    <s v=""/>
    <x v="0"/>
  </r>
  <r>
    <s v="E00013"/>
    <x v="273"/>
    <x v="5"/>
    <x v="2"/>
    <x v="3"/>
    <x v="1"/>
    <x v="1"/>
    <x v="26"/>
    <d v="2019-02-19T00:00:00"/>
    <n v="19"/>
    <n v="2"/>
    <x v="9"/>
    <x v="0"/>
    <x v="274"/>
    <x v="2"/>
    <n v="0"/>
    <n v="0"/>
    <x v="2"/>
    <s v="Beijing"/>
    <s v=""/>
    <x v="0"/>
  </r>
  <r>
    <s v="E01095"/>
    <x v="274"/>
    <x v="4"/>
    <x v="2"/>
    <x v="3"/>
    <x v="1"/>
    <x v="1"/>
    <x v="38"/>
    <d v="2011-12-06T00:00:00"/>
    <n v="6"/>
    <n v="12"/>
    <x v="8"/>
    <x v="9"/>
    <x v="275"/>
    <x v="1"/>
    <n v="0.33"/>
    <n v="74434.14"/>
    <x v="2"/>
    <s v="Shanghai"/>
    <s v=""/>
    <x v="0"/>
  </r>
  <r>
    <s v="E04449"/>
    <x v="275"/>
    <x v="3"/>
    <x v="2"/>
    <x v="2"/>
    <x v="0"/>
    <x v="1"/>
    <x v="6"/>
    <d v="2014-03-16T00:00:00"/>
    <n v="16"/>
    <n v="3"/>
    <x v="5"/>
    <x v="7"/>
    <x v="276"/>
    <x v="0"/>
    <n v="0"/>
    <n v="0"/>
    <x v="2"/>
    <s v="Chengdu"/>
    <s v=""/>
    <x v="0"/>
  </r>
  <r>
    <s v="E03907"/>
    <x v="276"/>
    <x v="4"/>
    <x v="2"/>
    <x v="1"/>
    <x v="1"/>
    <x v="0"/>
    <x v="40"/>
    <d v="2018-01-02T00:00:00"/>
    <n v="2"/>
    <n v="1"/>
    <x v="0"/>
    <x v="8"/>
    <x v="277"/>
    <x v="1"/>
    <n v="0.33"/>
    <n v="62783.490000000005"/>
    <x v="0"/>
    <s v="Austin"/>
    <s v=""/>
    <x v="0"/>
  </r>
  <r>
    <s v="E04130"/>
    <x v="277"/>
    <x v="6"/>
    <x v="2"/>
    <x v="3"/>
    <x v="0"/>
    <x v="2"/>
    <x v="19"/>
    <d v="2021-12-24T00:00:00"/>
    <n v="24"/>
    <n v="12"/>
    <x v="8"/>
    <x v="3"/>
    <x v="278"/>
    <x v="1"/>
    <n v="0.15"/>
    <n v="21713.1"/>
    <x v="0"/>
    <s v="Phoenix"/>
    <s v=""/>
    <x v="0"/>
  </r>
  <r>
    <s v="E01546"/>
    <x v="278"/>
    <x v="4"/>
    <x v="2"/>
    <x v="1"/>
    <x v="1"/>
    <x v="1"/>
    <x v="22"/>
    <d v="2005-07-31T00:00:00"/>
    <n v="31"/>
    <n v="7"/>
    <x v="3"/>
    <x v="24"/>
    <x v="279"/>
    <x v="1"/>
    <n v="0.31"/>
    <n v="77402.66"/>
    <x v="2"/>
    <s v="Chongqing"/>
    <s v=""/>
    <x v="0"/>
  </r>
  <r>
    <s v="E00941"/>
    <x v="279"/>
    <x v="5"/>
    <x v="2"/>
    <x v="0"/>
    <x v="1"/>
    <x v="1"/>
    <x v="6"/>
    <d v="2002-03-28T00:00:00"/>
    <n v="28"/>
    <n v="3"/>
    <x v="5"/>
    <x v="23"/>
    <x v="280"/>
    <x v="2"/>
    <n v="0"/>
    <n v="0"/>
    <x v="0"/>
    <s v="Columbus"/>
    <s v=""/>
    <x v="0"/>
  </r>
  <r>
    <s v="E00626"/>
    <x v="280"/>
    <x v="1"/>
    <x v="2"/>
    <x v="3"/>
    <x v="1"/>
    <x v="0"/>
    <x v="11"/>
    <d v="2020-09-04T00:00:00"/>
    <n v="4"/>
    <n v="9"/>
    <x v="2"/>
    <x v="4"/>
    <x v="281"/>
    <x v="0"/>
    <n v="0"/>
    <n v="0"/>
    <x v="0"/>
    <s v="Chicago"/>
    <s v=""/>
    <x v="0"/>
  </r>
  <r>
    <s v="E03904"/>
    <x v="281"/>
    <x v="1"/>
    <x v="2"/>
    <x v="3"/>
    <x v="0"/>
    <x v="2"/>
    <x v="25"/>
    <d v="2013-01-20T00:00:00"/>
    <n v="20"/>
    <n v="1"/>
    <x v="0"/>
    <x v="11"/>
    <x v="282"/>
    <x v="0"/>
    <n v="0"/>
    <n v="0"/>
    <x v="1"/>
    <s v="Rio de Janerio"/>
    <s v=""/>
    <x v="0"/>
  </r>
  <r>
    <s v="E03864"/>
    <x v="282"/>
    <x v="5"/>
    <x v="2"/>
    <x v="0"/>
    <x v="1"/>
    <x v="0"/>
    <x v="18"/>
    <d v="2017-01-18T00:00:00"/>
    <n v="18"/>
    <n v="1"/>
    <x v="0"/>
    <x v="1"/>
    <x v="283"/>
    <x v="2"/>
    <n v="0"/>
    <n v="0"/>
    <x v="0"/>
    <s v="Columbus"/>
    <s v=""/>
    <x v="0"/>
  </r>
  <r>
    <s v="E03252"/>
    <x v="283"/>
    <x v="0"/>
    <x v="2"/>
    <x v="0"/>
    <x v="0"/>
    <x v="1"/>
    <x v="33"/>
    <d v="1998-07-20T00:00:00"/>
    <n v="20"/>
    <n v="7"/>
    <x v="3"/>
    <x v="25"/>
    <x v="284"/>
    <x v="0"/>
    <n v="0.09"/>
    <n v="11047.77"/>
    <x v="2"/>
    <s v="Chongqing"/>
    <s v=""/>
    <x v="0"/>
  </r>
  <r>
    <s v="E01070"/>
    <x v="284"/>
    <x v="0"/>
    <x v="2"/>
    <x v="1"/>
    <x v="0"/>
    <x v="3"/>
    <x v="18"/>
    <d v="1995-02-16T00:00:00"/>
    <n v="16"/>
    <n v="2"/>
    <x v="9"/>
    <x v="19"/>
    <x v="285"/>
    <x v="0"/>
    <n v="0.09"/>
    <n v="11283.75"/>
    <x v="0"/>
    <s v="Chicago"/>
    <s v=""/>
    <x v="0"/>
  </r>
  <r>
    <s v="E02810"/>
    <x v="285"/>
    <x v="6"/>
    <x v="2"/>
    <x v="0"/>
    <x v="1"/>
    <x v="2"/>
    <x v="38"/>
    <d v="2013-02-24T00:00:00"/>
    <n v="24"/>
    <n v="2"/>
    <x v="9"/>
    <x v="11"/>
    <x v="286"/>
    <x v="1"/>
    <n v="0.11"/>
    <n v="17322.14"/>
    <x v="1"/>
    <s v="Rio de Janerio"/>
    <s v=""/>
    <x v="0"/>
  </r>
  <r>
    <s v="E00842"/>
    <x v="286"/>
    <x v="4"/>
    <x v="2"/>
    <x v="3"/>
    <x v="0"/>
    <x v="2"/>
    <x v="27"/>
    <d v="2004-01-18T00:00:00"/>
    <n v="18"/>
    <n v="1"/>
    <x v="0"/>
    <x v="20"/>
    <x v="287"/>
    <x v="1"/>
    <n v="0.35"/>
    <n v="86778.65"/>
    <x v="1"/>
    <s v="Rio de Janerio"/>
    <s v=""/>
    <x v="0"/>
  </r>
  <r>
    <s v="E04103"/>
    <x v="287"/>
    <x v="4"/>
    <x v="2"/>
    <x v="3"/>
    <x v="1"/>
    <x v="2"/>
    <x v="8"/>
    <d v="2021-12-15T00:00:00"/>
    <n v="15"/>
    <n v="12"/>
    <x v="8"/>
    <x v="3"/>
    <x v="288"/>
    <x v="1"/>
    <n v="0.33"/>
    <n v="84271.77"/>
    <x v="1"/>
    <s v="Sao Paulo"/>
    <s v=""/>
    <x v="0"/>
  </r>
  <r>
    <s v="E00187"/>
    <x v="288"/>
    <x v="2"/>
    <x v="2"/>
    <x v="2"/>
    <x v="0"/>
    <x v="1"/>
    <x v="33"/>
    <d v="1996-05-02T00:00:00"/>
    <n v="2"/>
    <n v="5"/>
    <x v="7"/>
    <x v="14"/>
    <x v="289"/>
    <x v="1"/>
    <n v="0.23"/>
    <n v="43684.590000000004"/>
    <x v="0"/>
    <s v="Miami"/>
    <s v=""/>
    <x v="0"/>
  </r>
  <r>
    <s v="E04136"/>
    <x v="289"/>
    <x v="3"/>
    <x v="2"/>
    <x v="3"/>
    <x v="0"/>
    <x v="1"/>
    <x v="26"/>
    <d v="2017-09-14T00:00:00"/>
    <n v="14"/>
    <n v="9"/>
    <x v="2"/>
    <x v="1"/>
    <x v="290"/>
    <x v="0"/>
    <n v="0"/>
    <n v="0"/>
    <x v="2"/>
    <s v="Beijing"/>
    <s v=""/>
    <x v="0"/>
  </r>
  <r>
    <s v="E03096"/>
    <x v="290"/>
    <x v="2"/>
    <x v="2"/>
    <x v="2"/>
    <x v="1"/>
    <x v="1"/>
    <x v="20"/>
    <d v="2000-10-27T00:00:00"/>
    <n v="27"/>
    <n v="10"/>
    <x v="10"/>
    <x v="6"/>
    <x v="291"/>
    <x v="1"/>
    <n v="0.17"/>
    <n v="26404.400000000001"/>
    <x v="2"/>
    <s v="Chongqing"/>
    <s v=""/>
    <x v="0"/>
  </r>
  <r>
    <s v="E01896"/>
    <x v="291"/>
    <x v="2"/>
    <x v="2"/>
    <x v="1"/>
    <x v="0"/>
    <x v="0"/>
    <x v="13"/>
    <d v="2020-01-14T00:00:00"/>
    <n v="14"/>
    <n v="1"/>
    <x v="0"/>
    <x v="4"/>
    <x v="292"/>
    <x v="1"/>
    <n v="0.27"/>
    <n v="45363.780000000006"/>
    <x v="0"/>
    <s v="Chicago"/>
    <d v="2021-07-27T00:00:00"/>
    <x v="1"/>
  </r>
  <r>
    <s v="E04037"/>
    <x v="292"/>
    <x v="6"/>
    <x v="2"/>
    <x v="2"/>
    <x v="0"/>
    <x v="2"/>
    <x v="1"/>
    <d v="2015-09-19T00:00:00"/>
    <n v="19"/>
    <n v="9"/>
    <x v="2"/>
    <x v="2"/>
    <x v="293"/>
    <x v="1"/>
    <n v="0.15"/>
    <n v="21876.899999999998"/>
    <x v="1"/>
    <s v="Manaus"/>
    <s v=""/>
    <x v="0"/>
  </r>
  <r>
    <s v="E04072"/>
    <x v="293"/>
    <x v="4"/>
    <x v="2"/>
    <x v="0"/>
    <x v="1"/>
    <x v="0"/>
    <x v="28"/>
    <d v="2018-06-02T00:00:00"/>
    <n v="2"/>
    <n v="6"/>
    <x v="6"/>
    <x v="8"/>
    <x v="294"/>
    <x v="1"/>
    <n v="0.36"/>
    <n v="83364.12"/>
    <x v="0"/>
    <s v="Seattle"/>
    <s v=""/>
    <x v="0"/>
  </r>
  <r>
    <s v="E00501"/>
    <x v="294"/>
    <x v="3"/>
    <x v="2"/>
    <x v="2"/>
    <x v="1"/>
    <x v="1"/>
    <x v="6"/>
    <d v="2007-12-02T00:00:00"/>
    <n v="2"/>
    <n v="12"/>
    <x v="8"/>
    <x v="5"/>
    <x v="295"/>
    <x v="2"/>
    <n v="0"/>
    <n v="0"/>
    <x v="0"/>
    <s v="Columbus"/>
    <s v=""/>
    <x v="0"/>
  </r>
  <r>
    <s v="E04601"/>
    <x v="295"/>
    <x v="5"/>
    <x v="2"/>
    <x v="3"/>
    <x v="1"/>
    <x v="2"/>
    <x v="2"/>
    <d v="2009-06-30T00:00:00"/>
    <n v="30"/>
    <n v="6"/>
    <x v="6"/>
    <x v="22"/>
    <x v="296"/>
    <x v="2"/>
    <n v="0"/>
    <n v="0"/>
    <x v="0"/>
    <s v="Austin"/>
    <s v=""/>
    <x v="0"/>
  </r>
  <r>
    <s v="E02147"/>
    <x v="296"/>
    <x v="0"/>
    <x v="2"/>
    <x v="1"/>
    <x v="1"/>
    <x v="2"/>
    <x v="6"/>
    <d v="2010-04-29T00:00:00"/>
    <n v="29"/>
    <n v="4"/>
    <x v="4"/>
    <x v="18"/>
    <x v="297"/>
    <x v="0"/>
    <n v="0.05"/>
    <n v="5551.9000000000005"/>
    <x v="1"/>
    <s v="Sao Paulo"/>
    <s v=""/>
    <x v="0"/>
  </r>
  <r>
    <s v="E01977"/>
    <x v="297"/>
    <x v="6"/>
    <x v="2"/>
    <x v="3"/>
    <x v="1"/>
    <x v="1"/>
    <x v="28"/>
    <d v="2001-09-10T00:00:00"/>
    <n v="10"/>
    <n v="9"/>
    <x v="2"/>
    <x v="12"/>
    <x v="298"/>
    <x v="0"/>
    <n v="0.11"/>
    <n v="13830.3"/>
    <x v="2"/>
    <s v="Chongqing"/>
    <s v=""/>
    <x v="0"/>
  </r>
  <r>
    <s v="E00834"/>
    <x v="298"/>
    <x v="3"/>
    <x v="2"/>
    <x v="1"/>
    <x v="1"/>
    <x v="2"/>
    <x v="24"/>
    <d v="2002-02-09T00:00:00"/>
    <n v="9"/>
    <n v="2"/>
    <x v="9"/>
    <x v="23"/>
    <x v="299"/>
    <x v="2"/>
    <n v="0"/>
    <n v="0"/>
    <x v="0"/>
    <s v="Phoenix"/>
    <s v=""/>
    <x v="0"/>
  </r>
  <r>
    <s v="E00399"/>
    <x v="299"/>
    <x v="3"/>
    <x v="2"/>
    <x v="0"/>
    <x v="0"/>
    <x v="0"/>
    <x v="23"/>
    <d v="2019-03-18T00:00:00"/>
    <n v="18"/>
    <n v="3"/>
    <x v="5"/>
    <x v="0"/>
    <x v="300"/>
    <x v="2"/>
    <n v="0"/>
    <n v="0"/>
    <x v="0"/>
    <s v="Columbus"/>
    <s v=""/>
    <x v="0"/>
  </r>
  <r>
    <s v="E01711"/>
    <x v="300"/>
    <x v="3"/>
    <x v="2"/>
    <x v="1"/>
    <x v="0"/>
    <x v="0"/>
    <x v="1"/>
    <d v="2021-04-22T00:00:00"/>
    <n v="22"/>
    <n v="4"/>
    <x v="4"/>
    <x v="3"/>
    <x v="301"/>
    <x v="0"/>
    <n v="0"/>
    <n v="0"/>
    <x v="0"/>
    <s v="Phoenix"/>
    <s v=""/>
    <x v="0"/>
  </r>
  <r>
    <s v="E04749"/>
    <x v="301"/>
    <x v="6"/>
    <x v="2"/>
    <x v="3"/>
    <x v="1"/>
    <x v="1"/>
    <x v="16"/>
    <d v="2004-03-14T00:00:00"/>
    <n v="14"/>
    <n v="3"/>
    <x v="5"/>
    <x v="20"/>
    <x v="302"/>
    <x v="1"/>
    <n v="0.12"/>
    <n v="18600.48"/>
    <x v="0"/>
    <s v="Austin"/>
    <s v=""/>
    <x v="0"/>
  </r>
  <r>
    <s v="E02108"/>
    <x v="302"/>
    <x v="6"/>
    <x v="2"/>
    <x v="2"/>
    <x v="1"/>
    <x v="0"/>
    <x v="18"/>
    <d v="2006-04-28T00:00:00"/>
    <n v="28"/>
    <n v="4"/>
    <x v="4"/>
    <x v="16"/>
    <x v="303"/>
    <x v="1"/>
    <n v="0.13"/>
    <n v="19598.54"/>
    <x v="0"/>
    <s v="Chicago"/>
    <d v="2007-08-16T00:00:00"/>
    <x v="1"/>
  </r>
  <r>
    <s v="E02769"/>
    <x v="303"/>
    <x v="6"/>
    <x v="2"/>
    <x v="2"/>
    <x v="1"/>
    <x v="2"/>
    <x v="39"/>
    <d v="2019-10-18T00:00:00"/>
    <n v="18"/>
    <n v="10"/>
    <x v="10"/>
    <x v="0"/>
    <x v="304"/>
    <x v="0"/>
    <n v="0.11"/>
    <n v="13511.19"/>
    <x v="0"/>
    <s v="Chicago"/>
    <s v=""/>
    <x v="0"/>
  </r>
  <r>
    <s v="E01981"/>
    <x v="304"/>
    <x v="5"/>
    <x v="2"/>
    <x v="3"/>
    <x v="1"/>
    <x v="0"/>
    <x v="20"/>
    <d v="2012-03-16T00:00:00"/>
    <n v="16"/>
    <n v="3"/>
    <x v="5"/>
    <x v="21"/>
    <x v="305"/>
    <x v="2"/>
    <n v="0"/>
    <n v="0"/>
    <x v="0"/>
    <s v="Chicago"/>
    <s v=""/>
    <x v="0"/>
  </r>
  <r>
    <s v="E04927"/>
    <x v="305"/>
    <x v="1"/>
    <x v="2"/>
    <x v="0"/>
    <x v="0"/>
    <x v="0"/>
    <x v="6"/>
    <d v="2002-07-19T00:00:00"/>
    <n v="19"/>
    <n v="7"/>
    <x v="3"/>
    <x v="23"/>
    <x v="306"/>
    <x v="0"/>
    <n v="0"/>
    <n v="0"/>
    <x v="0"/>
    <s v="Miami"/>
    <s v=""/>
    <x v="0"/>
  </r>
  <r>
    <s v="E03799"/>
    <x v="306"/>
    <x v="1"/>
    <x v="2"/>
    <x v="1"/>
    <x v="1"/>
    <x v="1"/>
    <x v="20"/>
    <d v="1999-12-31T00:00:00"/>
    <n v="31"/>
    <n v="12"/>
    <x v="8"/>
    <x v="28"/>
    <x v="307"/>
    <x v="0"/>
    <n v="0"/>
    <n v="0"/>
    <x v="0"/>
    <s v="Phoenix"/>
    <s v=""/>
    <x v="0"/>
  </r>
  <r>
    <s v="E02965"/>
    <x v="307"/>
    <x v="6"/>
    <x v="2"/>
    <x v="2"/>
    <x v="0"/>
    <x v="1"/>
    <x v="22"/>
    <d v="2021-04-17T00:00:00"/>
    <n v="17"/>
    <n v="4"/>
    <x v="4"/>
    <x v="3"/>
    <x v="308"/>
    <x v="1"/>
    <n v="0.15"/>
    <n v="21921"/>
    <x v="0"/>
    <s v="Seattle"/>
    <s v=""/>
    <x v="0"/>
  </r>
  <r>
    <s v="E02895"/>
    <x v="308"/>
    <x v="2"/>
    <x v="2"/>
    <x v="2"/>
    <x v="1"/>
    <x v="2"/>
    <x v="37"/>
    <d v="2008-10-07T00:00:00"/>
    <n v="7"/>
    <n v="10"/>
    <x v="10"/>
    <x v="13"/>
    <x v="309"/>
    <x v="1"/>
    <n v="0.15"/>
    <n v="25533.149999999998"/>
    <x v="1"/>
    <s v="Manaus"/>
    <s v=""/>
    <x v="0"/>
  </r>
  <r>
    <s v="E03226"/>
    <x v="309"/>
    <x v="4"/>
    <x v="2"/>
    <x v="3"/>
    <x v="0"/>
    <x v="0"/>
    <x v="11"/>
    <d v="2019-06-22T00:00:00"/>
    <n v="22"/>
    <n v="6"/>
    <x v="6"/>
    <x v="0"/>
    <x v="310"/>
    <x v="1"/>
    <n v="0.38"/>
    <n v="95291.46"/>
    <x v="0"/>
    <s v="Seattle"/>
    <s v=""/>
    <x v="0"/>
  </r>
  <r>
    <s v="E01845"/>
    <x v="310"/>
    <x v="0"/>
    <x v="2"/>
    <x v="2"/>
    <x v="0"/>
    <x v="2"/>
    <x v="29"/>
    <d v="1998-04-28T00:00:00"/>
    <n v="28"/>
    <n v="4"/>
    <x v="4"/>
    <x v="25"/>
    <x v="311"/>
    <x v="0"/>
    <n v="0.09"/>
    <n v="9744.119999999999"/>
    <x v="1"/>
    <s v="Sao Paulo"/>
    <d v="2004-05-15T00:00:00"/>
    <x v="1"/>
  </r>
  <r>
    <s v="E04448"/>
    <x v="311"/>
    <x v="1"/>
    <x v="2"/>
    <x v="3"/>
    <x v="0"/>
    <x v="2"/>
    <x v="21"/>
    <d v="2014-09-04T00:00:00"/>
    <n v="4"/>
    <n v="9"/>
    <x v="2"/>
    <x v="7"/>
    <x v="312"/>
    <x v="0"/>
    <n v="0"/>
    <n v="0"/>
    <x v="1"/>
    <s v="Sao Paulo"/>
    <d v="2017-08-11T00:00:00"/>
    <x v="1"/>
  </r>
  <r>
    <s v="E01870"/>
    <x v="312"/>
    <x v="2"/>
    <x v="2"/>
    <x v="3"/>
    <x v="0"/>
    <x v="1"/>
    <x v="15"/>
    <d v="2007-10-12T00:00:00"/>
    <n v="12"/>
    <n v="10"/>
    <x v="10"/>
    <x v="5"/>
    <x v="313"/>
    <x v="1"/>
    <n v="0.24"/>
    <n v="38889.119999999995"/>
    <x v="2"/>
    <s v="Chongqing"/>
    <s v=""/>
    <x v="0"/>
  </r>
  <r>
    <s v="E02604"/>
    <x v="313"/>
    <x v="6"/>
    <x v="2"/>
    <x v="3"/>
    <x v="1"/>
    <x v="3"/>
    <x v="9"/>
    <d v="2018-10-27T00:00:00"/>
    <n v="27"/>
    <n v="10"/>
    <x v="10"/>
    <x v="8"/>
    <x v="314"/>
    <x v="0"/>
    <n v="0.11"/>
    <n v="15312.88"/>
    <x v="0"/>
    <s v="Austin"/>
    <s v=""/>
    <x v="0"/>
  </r>
  <r>
    <s v="E01262"/>
    <x v="288"/>
    <x v="0"/>
    <x v="2"/>
    <x v="0"/>
    <x v="0"/>
    <x v="1"/>
    <x v="27"/>
    <d v="2018-05-19T00:00:00"/>
    <n v="19"/>
    <n v="5"/>
    <x v="7"/>
    <x v="8"/>
    <x v="315"/>
    <x v="0"/>
    <n v="7.0000000000000007E-2"/>
    <n v="7450.5900000000011"/>
    <x v="2"/>
    <s v="Chongqing"/>
    <s v=""/>
    <x v="0"/>
  </r>
  <r>
    <s v="E01075"/>
    <x v="314"/>
    <x v="3"/>
    <x v="2"/>
    <x v="0"/>
    <x v="0"/>
    <x v="2"/>
    <x v="25"/>
    <d v="2015-05-05T00:00:00"/>
    <n v="5"/>
    <n v="5"/>
    <x v="7"/>
    <x v="2"/>
    <x v="316"/>
    <x v="2"/>
    <n v="0"/>
    <n v="0"/>
    <x v="1"/>
    <s v="Sao Paulo"/>
    <s v=""/>
    <x v="0"/>
  </r>
  <r>
    <s v="E03720"/>
    <x v="315"/>
    <x v="0"/>
    <x v="2"/>
    <x v="3"/>
    <x v="1"/>
    <x v="0"/>
    <x v="28"/>
    <d v="1999-04-22T00:00:00"/>
    <n v="22"/>
    <n v="4"/>
    <x v="4"/>
    <x v="28"/>
    <x v="317"/>
    <x v="0"/>
    <n v="0.05"/>
    <n v="5142.3500000000004"/>
    <x v="0"/>
    <s v="Chicago"/>
    <s v=""/>
    <x v="0"/>
  </r>
  <r>
    <s v="E03393"/>
    <x v="316"/>
    <x v="6"/>
    <x v="2"/>
    <x v="0"/>
    <x v="0"/>
    <x v="2"/>
    <x v="25"/>
    <d v="2010-07-19T00:00:00"/>
    <n v="19"/>
    <n v="7"/>
    <x v="3"/>
    <x v="18"/>
    <x v="318"/>
    <x v="0"/>
    <n v="0.15"/>
    <n v="20232.149999999998"/>
    <x v="1"/>
    <s v="Manaus"/>
    <s v=""/>
    <x v="0"/>
  </r>
  <r>
    <s v="E00711"/>
    <x v="317"/>
    <x v="6"/>
    <x v="2"/>
    <x v="3"/>
    <x v="1"/>
    <x v="1"/>
    <x v="22"/>
    <d v="2006-10-15T00:00:00"/>
    <n v="15"/>
    <n v="10"/>
    <x v="10"/>
    <x v="16"/>
    <x v="319"/>
    <x v="1"/>
    <n v="0.11"/>
    <n v="16884.12"/>
    <x v="0"/>
    <s v="Chicago"/>
    <s v=""/>
    <x v="0"/>
  </r>
  <r>
    <s v="E01194"/>
    <x v="318"/>
    <x v="3"/>
    <x v="2"/>
    <x v="1"/>
    <x v="1"/>
    <x v="0"/>
    <x v="26"/>
    <d v="2019-12-20T00:00:00"/>
    <n v="20"/>
    <n v="12"/>
    <x v="8"/>
    <x v="0"/>
    <x v="320"/>
    <x v="2"/>
    <n v="0"/>
    <n v="0"/>
    <x v="0"/>
    <s v="Phoenix"/>
    <s v=""/>
    <x v="0"/>
  </r>
  <r>
    <s v="E01668"/>
    <x v="319"/>
    <x v="2"/>
    <x v="2"/>
    <x v="3"/>
    <x v="1"/>
    <x v="1"/>
    <x v="24"/>
    <d v="2002-02-17T00:00:00"/>
    <n v="17"/>
    <n v="2"/>
    <x v="9"/>
    <x v="23"/>
    <x v="321"/>
    <x v="1"/>
    <n v="0.2"/>
    <n v="35898.800000000003"/>
    <x v="2"/>
    <s v="Chongqing"/>
    <s v=""/>
    <x v="0"/>
  </r>
  <r>
    <s v="E02088"/>
    <x v="320"/>
    <x v="6"/>
    <x v="2"/>
    <x v="3"/>
    <x v="1"/>
    <x v="2"/>
    <x v="6"/>
    <d v="2017-02-06T00:00:00"/>
    <n v="6"/>
    <n v="2"/>
    <x v="9"/>
    <x v="1"/>
    <x v="322"/>
    <x v="1"/>
    <n v="0.12"/>
    <n v="17398.32"/>
    <x v="0"/>
    <s v="Phoenix"/>
    <s v=""/>
    <x v="0"/>
  </r>
  <r>
    <s v="E00013"/>
    <x v="321"/>
    <x v="1"/>
    <x v="2"/>
    <x v="1"/>
    <x v="1"/>
    <x v="1"/>
    <x v="12"/>
    <d v="2015-10-08T00:00:00"/>
    <n v="8"/>
    <n v="10"/>
    <x v="10"/>
    <x v="2"/>
    <x v="323"/>
    <x v="0"/>
    <n v="0"/>
    <n v="0"/>
    <x v="0"/>
    <s v="Miami"/>
    <s v=""/>
    <x v="0"/>
  </r>
  <r>
    <s v="E02857"/>
    <x v="322"/>
    <x v="6"/>
    <x v="2"/>
    <x v="1"/>
    <x v="0"/>
    <x v="2"/>
    <x v="3"/>
    <d v="2019-08-08T00:00:00"/>
    <n v="8"/>
    <n v="8"/>
    <x v="11"/>
    <x v="0"/>
    <x v="324"/>
    <x v="0"/>
    <n v="0.15"/>
    <n v="19519.95"/>
    <x v="0"/>
    <s v="Austin"/>
    <d v="2022-05-18T00:00:00"/>
    <x v="1"/>
  </r>
  <r>
    <s v="E02687"/>
    <x v="323"/>
    <x v="4"/>
    <x v="2"/>
    <x v="3"/>
    <x v="1"/>
    <x v="0"/>
    <x v="2"/>
    <d v="2014-01-11T00:00:00"/>
    <n v="11"/>
    <n v="1"/>
    <x v="0"/>
    <x v="7"/>
    <x v="325"/>
    <x v="1"/>
    <n v="0.39"/>
    <n v="78905.97"/>
    <x v="0"/>
    <s v="Chicago"/>
    <s v=""/>
    <x v="0"/>
  </r>
  <r>
    <s v="E02748"/>
    <x v="324"/>
    <x v="2"/>
    <x v="2"/>
    <x v="1"/>
    <x v="1"/>
    <x v="1"/>
    <x v="21"/>
    <d v="2020-07-20T00:00:00"/>
    <n v="20"/>
    <n v="7"/>
    <x v="3"/>
    <x v="4"/>
    <x v="326"/>
    <x v="1"/>
    <n v="0.18"/>
    <n v="33292.799999999996"/>
    <x v="0"/>
    <s v="Seattle"/>
    <s v=""/>
    <x v="0"/>
  </r>
  <r>
    <s v="E02706"/>
    <x v="325"/>
    <x v="6"/>
    <x v="2"/>
    <x v="2"/>
    <x v="1"/>
    <x v="2"/>
    <x v="19"/>
    <d v="2016-01-10T00:00:00"/>
    <n v="10"/>
    <n v="1"/>
    <x v="0"/>
    <x v="15"/>
    <x v="327"/>
    <x v="1"/>
    <n v="0.12"/>
    <n v="17971.32"/>
    <x v="0"/>
    <s v="Columbus"/>
    <s v=""/>
    <x v="0"/>
  </r>
  <r>
    <s v="E02899"/>
    <x v="326"/>
    <x v="6"/>
    <x v="2"/>
    <x v="3"/>
    <x v="0"/>
    <x v="2"/>
    <x v="3"/>
    <d v="2007-08-11T00:00:00"/>
    <n v="11"/>
    <n v="8"/>
    <x v="11"/>
    <x v="5"/>
    <x v="328"/>
    <x v="0"/>
    <n v="0.13"/>
    <n v="16416.010000000002"/>
    <x v="1"/>
    <s v="Manaus"/>
    <s v=""/>
    <x v="0"/>
  </r>
  <r>
    <s v="E01639"/>
    <x v="327"/>
    <x v="5"/>
    <x v="2"/>
    <x v="0"/>
    <x v="1"/>
    <x v="0"/>
    <x v="6"/>
    <d v="2021-04-16T00:00:00"/>
    <n v="16"/>
    <n v="4"/>
    <x v="4"/>
    <x v="3"/>
    <x v="329"/>
    <x v="2"/>
    <n v="0"/>
    <n v="0"/>
    <x v="0"/>
    <s v="Chicago"/>
    <s v=""/>
    <x v="0"/>
  </r>
  <r>
    <s v="E03947"/>
    <x v="328"/>
    <x v="4"/>
    <x v="2"/>
    <x v="2"/>
    <x v="0"/>
    <x v="2"/>
    <x v="2"/>
    <d v="2018-08-18T00:00:00"/>
    <n v="18"/>
    <n v="8"/>
    <x v="11"/>
    <x v="8"/>
    <x v="330"/>
    <x v="1"/>
    <n v="0.32"/>
    <n v="71489.279999999999"/>
    <x v="0"/>
    <s v="Columbus"/>
    <s v=""/>
    <x v="0"/>
  </r>
  <r>
    <s v="E02628"/>
    <x v="329"/>
    <x v="3"/>
    <x v="2"/>
    <x v="0"/>
    <x v="1"/>
    <x v="0"/>
    <x v="16"/>
    <d v="2007-01-09T00:00:00"/>
    <n v="9"/>
    <n v="1"/>
    <x v="0"/>
    <x v="5"/>
    <x v="331"/>
    <x v="2"/>
    <n v="0"/>
    <n v="0"/>
    <x v="0"/>
    <s v="Columbus"/>
    <s v=""/>
    <x v="0"/>
  </r>
  <r>
    <s v="E02665"/>
    <x v="330"/>
    <x v="6"/>
    <x v="2"/>
    <x v="0"/>
    <x v="1"/>
    <x v="3"/>
    <x v="12"/>
    <d v="2019-10-25T00:00:00"/>
    <n v="25"/>
    <n v="10"/>
    <x v="10"/>
    <x v="0"/>
    <x v="332"/>
    <x v="0"/>
    <n v="0.11"/>
    <n v="14481.72"/>
    <x v="0"/>
    <s v="Seattle"/>
    <s v=""/>
    <x v="0"/>
  </r>
  <r>
    <s v="E00605"/>
    <x v="331"/>
    <x v="0"/>
    <x v="2"/>
    <x v="1"/>
    <x v="1"/>
    <x v="3"/>
    <x v="36"/>
    <d v="2010-04-25T00:00:00"/>
    <n v="25"/>
    <n v="4"/>
    <x v="4"/>
    <x v="18"/>
    <x v="333"/>
    <x v="0"/>
    <n v="0.06"/>
    <n v="6618.12"/>
    <x v="0"/>
    <s v="Miami"/>
    <s v=""/>
    <x v="0"/>
  </r>
  <r>
    <s v="E03694"/>
    <x v="332"/>
    <x v="4"/>
    <x v="2"/>
    <x v="1"/>
    <x v="1"/>
    <x v="3"/>
    <x v="4"/>
    <d v="2018-11-09T00:00:00"/>
    <n v="9"/>
    <n v="11"/>
    <x v="1"/>
    <x v="8"/>
    <x v="334"/>
    <x v="1"/>
    <n v="0.36"/>
    <n v="80569.8"/>
    <x v="0"/>
    <s v="Chicago"/>
    <s v=""/>
    <x v="0"/>
  </r>
  <r>
    <s v="E04005"/>
    <x v="333"/>
    <x v="1"/>
    <x v="2"/>
    <x v="3"/>
    <x v="0"/>
    <x v="1"/>
    <x v="14"/>
    <d v="2019-06-07T00:00:00"/>
    <n v="7"/>
    <n v="6"/>
    <x v="6"/>
    <x v="0"/>
    <x v="335"/>
    <x v="0"/>
    <n v="0"/>
    <n v="0"/>
    <x v="0"/>
    <s v="Columbus"/>
    <s v=""/>
    <x v="0"/>
  </r>
  <r>
    <s v="E03465"/>
    <x v="334"/>
    <x v="3"/>
    <x v="2"/>
    <x v="0"/>
    <x v="1"/>
    <x v="1"/>
    <x v="19"/>
    <d v="2016-12-07T00:00:00"/>
    <n v="7"/>
    <n v="12"/>
    <x v="8"/>
    <x v="15"/>
    <x v="336"/>
    <x v="0"/>
    <n v="0"/>
    <n v="0"/>
    <x v="2"/>
    <s v="Shanghai"/>
    <s v=""/>
    <x v="0"/>
  </r>
  <r>
    <s v="E01006"/>
    <x v="335"/>
    <x v="4"/>
    <x v="2"/>
    <x v="2"/>
    <x v="1"/>
    <x v="1"/>
    <x v="13"/>
    <d v="2021-11-15T00:00:00"/>
    <n v="15"/>
    <n v="11"/>
    <x v="1"/>
    <x v="3"/>
    <x v="337"/>
    <x v="1"/>
    <n v="0.33"/>
    <n v="69533.64"/>
    <x v="0"/>
    <s v="Chicago"/>
    <s v=""/>
    <x v="0"/>
  </r>
  <r>
    <s v="E00091"/>
    <x v="336"/>
    <x v="3"/>
    <x v="2"/>
    <x v="0"/>
    <x v="1"/>
    <x v="1"/>
    <x v="28"/>
    <d v="2003-06-24T00:00:00"/>
    <n v="24"/>
    <n v="6"/>
    <x v="6"/>
    <x v="10"/>
    <x v="338"/>
    <x v="2"/>
    <n v="0"/>
    <n v="0"/>
    <x v="0"/>
    <s v="Austin"/>
    <s v=""/>
    <x v="0"/>
  </r>
  <r>
    <s v="E04221"/>
    <x v="337"/>
    <x v="3"/>
    <x v="2"/>
    <x v="3"/>
    <x v="0"/>
    <x v="0"/>
    <x v="31"/>
    <d v="2007-08-16T00:00:00"/>
    <n v="16"/>
    <n v="8"/>
    <x v="11"/>
    <x v="5"/>
    <x v="339"/>
    <x v="2"/>
    <n v="0"/>
    <n v="0"/>
    <x v="0"/>
    <s v="Columbus"/>
    <s v=""/>
    <x v="0"/>
  </r>
  <r>
    <s v="E02249"/>
    <x v="338"/>
    <x v="0"/>
    <x v="2"/>
    <x v="0"/>
    <x v="1"/>
    <x v="0"/>
    <x v="38"/>
    <d v="2020-04-14T00:00:00"/>
    <n v="14"/>
    <n v="4"/>
    <x v="4"/>
    <x v="4"/>
    <x v="340"/>
    <x v="0"/>
    <n v="0.09"/>
    <n v="9317.16"/>
    <x v="0"/>
    <s v="Phoenix"/>
    <s v=""/>
    <x v="0"/>
  </r>
  <r>
    <s v="E01638"/>
    <x v="339"/>
    <x v="5"/>
    <x v="2"/>
    <x v="1"/>
    <x v="1"/>
    <x v="1"/>
    <x v="10"/>
    <d v="2002-09-20T00:00:00"/>
    <n v="20"/>
    <n v="9"/>
    <x v="2"/>
    <x v="23"/>
    <x v="341"/>
    <x v="2"/>
    <n v="0"/>
    <n v="0"/>
    <x v="2"/>
    <s v="Beijing"/>
    <s v=""/>
    <x v="0"/>
  </r>
  <r>
    <s v="E01193"/>
    <x v="340"/>
    <x v="2"/>
    <x v="2"/>
    <x v="2"/>
    <x v="1"/>
    <x v="1"/>
    <x v="8"/>
    <d v="2020-05-26T00:00:00"/>
    <n v="26"/>
    <n v="5"/>
    <x v="7"/>
    <x v="4"/>
    <x v="342"/>
    <x v="1"/>
    <n v="0.28999999999999998"/>
    <n v="44552.119999999995"/>
    <x v="2"/>
    <s v="Chongqing"/>
    <d v="2020-12-12T00:00:00"/>
    <x v="1"/>
  </r>
  <r>
    <s v="E00440"/>
    <x v="341"/>
    <x v="4"/>
    <x v="2"/>
    <x v="3"/>
    <x v="1"/>
    <x v="1"/>
    <x v="29"/>
    <d v="2007-09-05T00:00:00"/>
    <n v="5"/>
    <n v="9"/>
    <x v="2"/>
    <x v="5"/>
    <x v="343"/>
    <x v="1"/>
    <n v="0.32"/>
    <n v="58636.480000000003"/>
    <x v="0"/>
    <s v="Seattle"/>
    <s v=""/>
    <x v="0"/>
  </r>
  <r>
    <s v="E00206"/>
    <x v="342"/>
    <x v="0"/>
    <x v="2"/>
    <x v="3"/>
    <x v="0"/>
    <x v="1"/>
    <x v="26"/>
    <d v="2009-10-05T00:00:00"/>
    <n v="5"/>
    <n v="10"/>
    <x v="10"/>
    <x v="22"/>
    <x v="344"/>
    <x v="0"/>
    <n v="7.0000000000000007E-2"/>
    <n v="8602.3000000000011"/>
    <x v="2"/>
    <s v="Shanghai"/>
    <s v=""/>
    <x v="0"/>
  </r>
  <r>
    <s v="E04088"/>
    <x v="343"/>
    <x v="4"/>
    <x v="2"/>
    <x v="2"/>
    <x v="0"/>
    <x v="1"/>
    <x v="26"/>
    <d v="1997-05-26T00:00:00"/>
    <n v="26"/>
    <n v="5"/>
    <x v="7"/>
    <x v="27"/>
    <x v="345"/>
    <x v="1"/>
    <n v="0.37"/>
    <n v="80289.63"/>
    <x v="0"/>
    <s v="Miami"/>
    <s v=""/>
    <x v="0"/>
  </r>
  <r>
    <s v="E02907"/>
    <x v="344"/>
    <x v="6"/>
    <x v="2"/>
    <x v="1"/>
    <x v="0"/>
    <x v="1"/>
    <x v="3"/>
    <d v="2010-04-06T00:00:00"/>
    <n v="6"/>
    <n v="4"/>
    <x v="4"/>
    <x v="18"/>
    <x v="346"/>
    <x v="1"/>
    <n v="0.12"/>
    <n v="17145.36"/>
    <x v="0"/>
    <s v="Columbus"/>
    <s v=""/>
    <x v="0"/>
  </r>
  <r>
    <s v="E02375"/>
    <x v="345"/>
    <x v="6"/>
    <x v="2"/>
    <x v="0"/>
    <x v="0"/>
    <x v="1"/>
    <x v="20"/>
    <d v="2002-02-08T00:00:00"/>
    <n v="8"/>
    <n v="2"/>
    <x v="9"/>
    <x v="23"/>
    <x v="347"/>
    <x v="0"/>
    <n v="0.13"/>
    <n v="16731.39"/>
    <x v="0"/>
    <s v="Austin"/>
    <s v=""/>
    <x v="0"/>
  </r>
  <r>
    <s v="E00324"/>
    <x v="346"/>
    <x v="0"/>
    <x v="2"/>
    <x v="2"/>
    <x v="1"/>
    <x v="1"/>
    <x v="38"/>
    <d v="2016-08-23T00:00:00"/>
    <n v="23"/>
    <n v="8"/>
    <x v="11"/>
    <x v="15"/>
    <x v="348"/>
    <x v="0"/>
    <n v="0.06"/>
    <n v="7495.6799999999994"/>
    <x v="2"/>
    <s v="Chongqing"/>
    <s v=""/>
    <x v="0"/>
  </r>
  <r>
    <s v="E00518"/>
    <x v="347"/>
    <x v="0"/>
    <x v="2"/>
    <x v="1"/>
    <x v="1"/>
    <x v="2"/>
    <x v="18"/>
    <d v="2013-06-14T00:00:00"/>
    <n v="14"/>
    <n v="6"/>
    <x v="6"/>
    <x v="11"/>
    <x v="349"/>
    <x v="0"/>
    <n v="0.05"/>
    <n v="5411.05"/>
    <x v="1"/>
    <s v="Manaus"/>
    <s v=""/>
    <x v="0"/>
  </r>
  <r>
    <s v="E02033"/>
    <x v="348"/>
    <x v="2"/>
    <x v="2"/>
    <x v="2"/>
    <x v="1"/>
    <x v="1"/>
    <x v="13"/>
    <d v="2021-04-17T00:00:00"/>
    <n v="17"/>
    <n v="4"/>
    <x v="4"/>
    <x v="3"/>
    <x v="350"/>
    <x v="1"/>
    <n v="0.2"/>
    <n v="37374"/>
    <x v="2"/>
    <s v="Shanghai"/>
    <s v=""/>
    <x v="0"/>
  </r>
  <r>
    <s v="E01844"/>
    <x v="349"/>
    <x v="5"/>
    <x v="2"/>
    <x v="2"/>
    <x v="0"/>
    <x v="1"/>
    <x v="25"/>
    <d v="2011-04-24T00:00:00"/>
    <n v="24"/>
    <n v="4"/>
    <x v="4"/>
    <x v="9"/>
    <x v="351"/>
    <x v="2"/>
    <n v="0"/>
    <n v="0"/>
    <x v="0"/>
    <s v="Seattle"/>
    <s v=""/>
    <x v="0"/>
  </r>
  <r>
    <s v="E02639"/>
    <x v="350"/>
    <x v="5"/>
    <x v="2"/>
    <x v="3"/>
    <x v="0"/>
    <x v="1"/>
    <x v="38"/>
    <d v="2015-11-09T00:00:00"/>
    <n v="9"/>
    <n v="11"/>
    <x v="1"/>
    <x v="2"/>
    <x v="352"/>
    <x v="2"/>
    <n v="0"/>
    <n v="0"/>
    <x v="2"/>
    <s v="Beijing"/>
    <s v=""/>
    <x v="0"/>
  </r>
  <r>
    <s v="E00287"/>
    <x v="351"/>
    <x v="0"/>
    <x v="2"/>
    <x v="1"/>
    <x v="0"/>
    <x v="0"/>
    <x v="31"/>
    <d v="2010-06-15T00:00:00"/>
    <n v="15"/>
    <n v="6"/>
    <x v="6"/>
    <x v="18"/>
    <x v="353"/>
    <x v="0"/>
    <n v="0.09"/>
    <n v="9592.02"/>
    <x v="0"/>
    <s v="Miami"/>
    <s v=""/>
    <x v="0"/>
  </r>
  <r>
    <s v="E01947"/>
    <x v="352"/>
    <x v="3"/>
    <x v="2"/>
    <x v="2"/>
    <x v="1"/>
    <x v="0"/>
    <x v="23"/>
    <d v="2015-03-05T00:00:00"/>
    <n v="5"/>
    <n v="3"/>
    <x v="5"/>
    <x v="2"/>
    <x v="354"/>
    <x v="2"/>
    <n v="0"/>
    <n v="0"/>
    <x v="0"/>
    <s v="Seattle"/>
    <s v=""/>
    <x v="0"/>
  </r>
  <r>
    <s v="E02259"/>
    <x v="353"/>
    <x v="1"/>
    <x v="2"/>
    <x v="0"/>
    <x v="1"/>
    <x v="1"/>
    <x v="30"/>
    <d v="2019-03-18T00:00:00"/>
    <n v="18"/>
    <n v="3"/>
    <x v="5"/>
    <x v="0"/>
    <x v="355"/>
    <x v="0"/>
    <n v="0"/>
    <n v="0"/>
    <x v="0"/>
    <s v="Phoenix"/>
    <s v=""/>
    <x v="0"/>
  </r>
  <r>
    <s v="E00342"/>
    <x v="354"/>
    <x v="0"/>
    <x v="2"/>
    <x v="3"/>
    <x v="0"/>
    <x v="1"/>
    <x v="20"/>
    <d v="2004-04-19T00:00:00"/>
    <n v="19"/>
    <n v="4"/>
    <x v="4"/>
    <x v="20"/>
    <x v="356"/>
    <x v="0"/>
    <n v="0.08"/>
    <n v="9798.9600000000009"/>
    <x v="2"/>
    <s v="Shanghai"/>
    <s v=""/>
    <x v="0"/>
  </r>
  <r>
    <s v="E01832"/>
    <x v="355"/>
    <x v="5"/>
    <x v="2"/>
    <x v="0"/>
    <x v="0"/>
    <x v="1"/>
    <x v="7"/>
    <d v="2006-05-10T00:00:00"/>
    <n v="10"/>
    <n v="5"/>
    <x v="7"/>
    <x v="16"/>
    <x v="357"/>
    <x v="2"/>
    <n v="0"/>
    <n v="0"/>
    <x v="0"/>
    <s v="Austin"/>
    <s v=""/>
    <x v="0"/>
  </r>
  <r>
    <s v="E01755"/>
    <x v="356"/>
    <x v="6"/>
    <x v="2"/>
    <x v="1"/>
    <x v="1"/>
    <x v="1"/>
    <x v="38"/>
    <d v="2011-04-24T00:00:00"/>
    <n v="24"/>
    <n v="4"/>
    <x v="4"/>
    <x v="9"/>
    <x v="358"/>
    <x v="0"/>
    <n v="0.14000000000000001"/>
    <n v="18365.620000000003"/>
    <x v="2"/>
    <s v="Shanghai"/>
    <d v="2016-03-16T00:00:00"/>
    <x v="1"/>
  </r>
  <r>
    <s v="E03055"/>
    <x v="357"/>
    <x v="4"/>
    <x v="2"/>
    <x v="3"/>
    <x v="0"/>
    <x v="2"/>
    <x v="0"/>
    <d v="2018-12-05T00:00:00"/>
    <n v="5"/>
    <n v="12"/>
    <x v="8"/>
    <x v="8"/>
    <x v="359"/>
    <x v="1"/>
    <n v="0.3"/>
    <n v="59851.199999999997"/>
    <x v="0"/>
    <s v="Austin"/>
    <s v=""/>
    <x v="0"/>
  </r>
  <r>
    <s v="E02968"/>
    <x v="358"/>
    <x v="3"/>
    <x v="2"/>
    <x v="2"/>
    <x v="1"/>
    <x v="2"/>
    <x v="13"/>
    <d v="2020-07-12T00:00:00"/>
    <n v="12"/>
    <n v="7"/>
    <x v="3"/>
    <x v="4"/>
    <x v="360"/>
    <x v="2"/>
    <n v="0"/>
    <n v="0"/>
    <x v="1"/>
    <s v="Sao Paulo"/>
    <s v=""/>
    <x v="0"/>
  </r>
  <r>
    <s v="E01337"/>
    <x v="359"/>
    <x v="2"/>
    <x v="2"/>
    <x v="3"/>
    <x v="0"/>
    <x v="0"/>
    <x v="16"/>
    <d v="2019-05-15T00:00:00"/>
    <n v="15"/>
    <n v="5"/>
    <x v="7"/>
    <x v="0"/>
    <x v="361"/>
    <x v="1"/>
    <n v="0.23"/>
    <n v="40115.450000000004"/>
    <x v="0"/>
    <s v="Miami"/>
    <s v=""/>
    <x v="0"/>
  </r>
  <r>
    <s v="E04035"/>
    <x v="360"/>
    <x v="6"/>
    <x v="2"/>
    <x v="0"/>
    <x v="1"/>
    <x v="1"/>
    <x v="32"/>
    <d v="2011-03-18T00:00:00"/>
    <n v="18"/>
    <n v="3"/>
    <x v="5"/>
    <x v="9"/>
    <x v="362"/>
    <x v="1"/>
    <n v="0.12"/>
    <n v="18004.079999999998"/>
    <x v="2"/>
    <s v="Beijing"/>
    <s v=""/>
    <x v="0"/>
  </r>
  <r>
    <s v="E00577"/>
    <x v="361"/>
    <x v="3"/>
    <x v="2"/>
    <x v="2"/>
    <x v="1"/>
    <x v="2"/>
    <x v="19"/>
    <d v="2012-08-06T00:00:00"/>
    <n v="6"/>
    <n v="8"/>
    <x v="11"/>
    <x v="21"/>
    <x v="363"/>
    <x v="2"/>
    <n v="0"/>
    <n v="0"/>
    <x v="1"/>
    <s v="Sao Paulo"/>
    <s v=""/>
    <x v="0"/>
  </r>
  <r>
    <s v="E00225"/>
    <x v="362"/>
    <x v="2"/>
    <x v="2"/>
    <x v="3"/>
    <x v="0"/>
    <x v="2"/>
    <x v="1"/>
    <d v="2017-08-10T00:00:00"/>
    <n v="10"/>
    <n v="8"/>
    <x v="11"/>
    <x v="1"/>
    <x v="364"/>
    <x v="1"/>
    <n v="0.28000000000000003"/>
    <n v="43940.680000000008"/>
    <x v="0"/>
    <s v="Seattle"/>
    <s v=""/>
    <x v="0"/>
  </r>
  <r>
    <s v="E03106"/>
    <x v="363"/>
    <x v="4"/>
    <x v="2"/>
    <x v="3"/>
    <x v="0"/>
    <x v="0"/>
    <x v="2"/>
    <d v="2009-01-17T00:00:00"/>
    <n v="17"/>
    <n v="1"/>
    <x v="0"/>
    <x v="22"/>
    <x v="365"/>
    <x v="1"/>
    <n v="0.31"/>
    <n v="73853.16"/>
    <x v="0"/>
    <s v="Seattle"/>
    <s v=""/>
    <x v="0"/>
  </r>
  <r>
    <s v="E01350"/>
    <x v="364"/>
    <x v="2"/>
    <x v="2"/>
    <x v="3"/>
    <x v="1"/>
    <x v="0"/>
    <x v="33"/>
    <d v="2012-12-21T00:00:00"/>
    <n v="21"/>
    <n v="12"/>
    <x v="8"/>
    <x v="21"/>
    <x v="366"/>
    <x v="1"/>
    <n v="0.24"/>
    <n v="36780.720000000001"/>
    <x v="0"/>
    <s v="Austin"/>
    <s v=""/>
    <x v="0"/>
  </r>
  <r>
    <s v="E03718"/>
    <x v="365"/>
    <x v="0"/>
    <x v="2"/>
    <x v="3"/>
    <x v="1"/>
    <x v="1"/>
    <x v="36"/>
    <d v="2009-10-06T00:00:00"/>
    <n v="6"/>
    <n v="10"/>
    <x v="10"/>
    <x v="22"/>
    <x v="367"/>
    <x v="0"/>
    <n v="7.0000000000000007E-2"/>
    <n v="7216.72"/>
    <x v="2"/>
    <s v="Beijing"/>
    <s v=""/>
    <x v="0"/>
  </r>
  <r>
    <s v="E01338"/>
    <x v="366"/>
    <x v="0"/>
    <x v="2"/>
    <x v="0"/>
    <x v="0"/>
    <x v="0"/>
    <x v="40"/>
    <d v="2020-04-15T00:00:00"/>
    <n v="15"/>
    <n v="4"/>
    <x v="4"/>
    <x v="4"/>
    <x v="368"/>
    <x v="0"/>
    <n v="0.09"/>
    <n v="11400.39"/>
    <x v="0"/>
    <s v="Miami"/>
    <s v=""/>
    <x v="0"/>
  </r>
  <r>
    <s v="E02684"/>
    <x v="367"/>
    <x v="3"/>
    <x v="2"/>
    <x v="0"/>
    <x v="0"/>
    <x v="2"/>
    <x v="39"/>
    <d v="2008-09-17T00:00:00"/>
    <n v="17"/>
    <n v="9"/>
    <x v="2"/>
    <x v="13"/>
    <x v="369"/>
    <x v="2"/>
    <n v="0"/>
    <n v="0"/>
    <x v="0"/>
    <s v="Seattle"/>
    <s v=""/>
    <x v="0"/>
  </r>
  <r>
    <s v="E04415"/>
    <x v="368"/>
    <x v="0"/>
    <x v="2"/>
    <x v="0"/>
    <x v="0"/>
    <x v="1"/>
    <x v="26"/>
    <d v="1999-12-29T00:00:00"/>
    <n v="29"/>
    <n v="12"/>
    <x v="8"/>
    <x v="28"/>
    <x v="370"/>
    <x v="0"/>
    <n v="7.0000000000000007E-2"/>
    <n v="8156.89"/>
    <x v="0"/>
    <s v="Phoenix"/>
    <s v=""/>
    <x v="0"/>
  </r>
  <r>
    <s v="E03349"/>
    <x v="369"/>
    <x v="2"/>
    <x v="2"/>
    <x v="3"/>
    <x v="0"/>
    <x v="1"/>
    <x v="31"/>
    <d v="2017-06-05T00:00:00"/>
    <n v="5"/>
    <n v="6"/>
    <x v="6"/>
    <x v="1"/>
    <x v="371"/>
    <x v="1"/>
    <n v="0.18"/>
    <n v="28601.64"/>
    <x v="0"/>
    <s v="Miami"/>
    <s v=""/>
    <x v="0"/>
  </r>
  <r>
    <s v="E01909"/>
    <x v="370"/>
    <x v="5"/>
    <x v="2"/>
    <x v="1"/>
    <x v="1"/>
    <x v="1"/>
    <x v="3"/>
    <d v="2010-05-31T00:00:00"/>
    <n v="31"/>
    <n v="5"/>
    <x v="7"/>
    <x v="18"/>
    <x v="372"/>
    <x v="2"/>
    <n v="0"/>
    <n v="0"/>
    <x v="2"/>
    <s v="Chengdu"/>
    <d v="2018-01-08T00:00:00"/>
    <x v="1"/>
  </r>
  <r>
    <s v="E02521"/>
    <x v="371"/>
    <x v="1"/>
    <x v="2"/>
    <x v="1"/>
    <x v="1"/>
    <x v="1"/>
    <x v="12"/>
    <d v="2012-01-28T00:00:00"/>
    <n v="28"/>
    <n v="1"/>
    <x v="0"/>
    <x v="21"/>
    <x v="373"/>
    <x v="0"/>
    <n v="0"/>
    <n v="0"/>
    <x v="2"/>
    <s v="Chengdu"/>
    <s v=""/>
    <x v="0"/>
  </r>
  <r>
    <s v="E00591"/>
    <x v="372"/>
    <x v="6"/>
    <x v="3"/>
    <x v="0"/>
    <x v="1"/>
    <x v="1"/>
    <x v="2"/>
    <d v="2009-02-11T00:00:00"/>
    <n v="11"/>
    <n v="2"/>
    <x v="9"/>
    <x v="22"/>
    <x v="374"/>
    <x v="1"/>
    <n v="0.15"/>
    <n v="23599.95"/>
    <x v="0"/>
    <s v="Miami"/>
    <s v=""/>
    <x v="0"/>
  </r>
  <r>
    <s v="E00530"/>
    <x v="373"/>
    <x v="0"/>
    <x v="3"/>
    <x v="0"/>
    <x v="0"/>
    <x v="0"/>
    <x v="9"/>
    <d v="1999-03-14T00:00:00"/>
    <n v="14"/>
    <n v="3"/>
    <x v="5"/>
    <x v="28"/>
    <x v="375"/>
    <x v="0"/>
    <n v="0.09"/>
    <n v="9457.74"/>
    <x v="0"/>
    <s v="Austin"/>
    <s v=""/>
    <x v="0"/>
  </r>
  <r>
    <s v="E02206"/>
    <x v="374"/>
    <x v="2"/>
    <x v="3"/>
    <x v="1"/>
    <x v="0"/>
    <x v="3"/>
    <x v="16"/>
    <d v="2015-04-17T00:00:00"/>
    <n v="17"/>
    <n v="4"/>
    <x v="4"/>
    <x v="2"/>
    <x v="376"/>
    <x v="1"/>
    <n v="0.23"/>
    <n v="35014.97"/>
    <x v="0"/>
    <s v="Columbus"/>
    <s v=""/>
    <x v="0"/>
  </r>
  <r>
    <s v="E01754"/>
    <x v="375"/>
    <x v="15"/>
    <x v="3"/>
    <x v="1"/>
    <x v="0"/>
    <x v="1"/>
    <x v="23"/>
    <d v="2017-05-29T00:00:00"/>
    <n v="29"/>
    <n v="5"/>
    <x v="7"/>
    <x v="1"/>
    <x v="377"/>
    <x v="0"/>
    <n v="0"/>
    <n v="0"/>
    <x v="2"/>
    <s v="Chengdu"/>
    <d v="2017-07-16T00:00:00"/>
    <x v="1"/>
  </r>
  <r>
    <s v="E04917"/>
    <x v="376"/>
    <x v="16"/>
    <x v="3"/>
    <x v="2"/>
    <x v="1"/>
    <x v="0"/>
    <x v="33"/>
    <d v="2001-10-20T00:00:00"/>
    <n v="20"/>
    <n v="10"/>
    <x v="10"/>
    <x v="12"/>
    <x v="378"/>
    <x v="2"/>
    <n v="0"/>
    <n v="0"/>
    <x v="0"/>
    <s v="Phoenix"/>
    <s v=""/>
    <x v="0"/>
  </r>
  <r>
    <s v="E01848"/>
    <x v="377"/>
    <x v="17"/>
    <x v="3"/>
    <x v="0"/>
    <x v="1"/>
    <x v="3"/>
    <x v="25"/>
    <d v="2008-08-21T00:00:00"/>
    <n v="21"/>
    <n v="8"/>
    <x v="11"/>
    <x v="13"/>
    <x v="379"/>
    <x v="2"/>
    <n v="0"/>
    <n v="0"/>
    <x v="0"/>
    <s v="Miami"/>
    <s v=""/>
    <x v="0"/>
  </r>
  <r>
    <s v="E02112"/>
    <x v="378"/>
    <x v="4"/>
    <x v="3"/>
    <x v="1"/>
    <x v="0"/>
    <x v="3"/>
    <x v="19"/>
    <d v="2013-08-07T00:00:00"/>
    <n v="7"/>
    <n v="8"/>
    <x v="11"/>
    <x v="11"/>
    <x v="380"/>
    <x v="1"/>
    <n v="0.37"/>
    <n v="87670.02"/>
    <x v="0"/>
    <s v="Seattle"/>
    <s v=""/>
    <x v="0"/>
  </r>
  <r>
    <s v="E00436"/>
    <x v="379"/>
    <x v="16"/>
    <x v="3"/>
    <x v="1"/>
    <x v="1"/>
    <x v="0"/>
    <x v="16"/>
    <d v="2009-10-23T00:00:00"/>
    <n v="23"/>
    <n v="10"/>
    <x v="10"/>
    <x v="22"/>
    <x v="381"/>
    <x v="2"/>
    <n v="0"/>
    <n v="0"/>
    <x v="0"/>
    <s v="Seattle"/>
    <d v="2014-01-22T00:00:00"/>
    <x v="1"/>
  </r>
  <r>
    <s v="E01516"/>
    <x v="380"/>
    <x v="17"/>
    <x v="3"/>
    <x v="0"/>
    <x v="1"/>
    <x v="1"/>
    <x v="19"/>
    <d v="2003-12-17T00:00:00"/>
    <n v="17"/>
    <n v="12"/>
    <x v="8"/>
    <x v="10"/>
    <x v="382"/>
    <x v="2"/>
    <n v="0"/>
    <n v="0"/>
    <x v="2"/>
    <s v="Chengdu"/>
    <s v=""/>
    <x v="0"/>
  </r>
  <r>
    <s v="E01234"/>
    <x v="381"/>
    <x v="2"/>
    <x v="3"/>
    <x v="0"/>
    <x v="0"/>
    <x v="1"/>
    <x v="32"/>
    <d v="2014-01-16T00:00:00"/>
    <n v="16"/>
    <n v="1"/>
    <x v="0"/>
    <x v="7"/>
    <x v="383"/>
    <x v="1"/>
    <n v="0.3"/>
    <n v="45664.2"/>
    <x v="2"/>
    <s v="Beijing"/>
    <s v=""/>
    <x v="0"/>
  </r>
  <r>
    <s v="E02802"/>
    <x v="382"/>
    <x v="15"/>
    <x v="3"/>
    <x v="2"/>
    <x v="0"/>
    <x v="1"/>
    <x v="24"/>
    <d v="2002-11-16T00:00:00"/>
    <n v="16"/>
    <n v="11"/>
    <x v="1"/>
    <x v="23"/>
    <x v="384"/>
    <x v="0"/>
    <n v="0"/>
    <n v="0"/>
    <x v="0"/>
    <s v="Seattle"/>
    <s v=""/>
    <x v="0"/>
  </r>
  <r>
    <s v="E03816"/>
    <x v="383"/>
    <x v="2"/>
    <x v="3"/>
    <x v="3"/>
    <x v="1"/>
    <x v="1"/>
    <x v="8"/>
    <d v="2021-02-23T00:00:00"/>
    <n v="23"/>
    <n v="2"/>
    <x v="9"/>
    <x v="3"/>
    <x v="385"/>
    <x v="1"/>
    <n v="0.16"/>
    <n v="31846.560000000001"/>
    <x v="2"/>
    <s v="Beijing"/>
    <s v=""/>
    <x v="0"/>
  </r>
  <r>
    <s v="E02017"/>
    <x v="384"/>
    <x v="2"/>
    <x v="3"/>
    <x v="3"/>
    <x v="0"/>
    <x v="0"/>
    <x v="27"/>
    <d v="1998-07-22T00:00:00"/>
    <n v="22"/>
    <n v="7"/>
    <x v="3"/>
    <x v="25"/>
    <x v="386"/>
    <x v="1"/>
    <n v="0.15"/>
    <n v="26234.25"/>
    <x v="0"/>
    <s v="Chicago"/>
    <s v=""/>
    <x v="0"/>
  </r>
  <r>
    <s v="E00128"/>
    <x v="385"/>
    <x v="2"/>
    <x v="3"/>
    <x v="0"/>
    <x v="1"/>
    <x v="2"/>
    <x v="29"/>
    <d v="2018-01-22T00:00:00"/>
    <n v="22"/>
    <n v="1"/>
    <x v="0"/>
    <x v="8"/>
    <x v="387"/>
    <x v="1"/>
    <n v="0.28000000000000003"/>
    <n v="49362.320000000007"/>
    <x v="0"/>
    <s v="Austin"/>
    <s v=""/>
    <x v="0"/>
  </r>
  <r>
    <s v="E03737"/>
    <x v="386"/>
    <x v="4"/>
    <x v="3"/>
    <x v="0"/>
    <x v="1"/>
    <x v="1"/>
    <x v="14"/>
    <d v="2003-02-28T00:00:00"/>
    <n v="28"/>
    <n v="2"/>
    <x v="9"/>
    <x v="10"/>
    <x v="388"/>
    <x v="1"/>
    <n v="0.37"/>
    <n v="78177.67"/>
    <x v="2"/>
    <s v="Chongqing"/>
    <s v=""/>
    <x v="0"/>
  </r>
  <r>
    <s v="E00130"/>
    <x v="387"/>
    <x v="4"/>
    <x v="3"/>
    <x v="3"/>
    <x v="1"/>
    <x v="1"/>
    <x v="36"/>
    <d v="2017-03-10T00:00:00"/>
    <n v="10"/>
    <n v="3"/>
    <x v="5"/>
    <x v="1"/>
    <x v="389"/>
    <x v="1"/>
    <n v="0.33"/>
    <n v="64993.83"/>
    <x v="2"/>
    <s v="Beijing"/>
    <s v=""/>
    <x v="0"/>
  </r>
  <r>
    <s v="E04682"/>
    <x v="388"/>
    <x v="0"/>
    <x v="3"/>
    <x v="0"/>
    <x v="0"/>
    <x v="1"/>
    <x v="6"/>
    <d v="1995-11-16T00:00:00"/>
    <n v="16"/>
    <n v="11"/>
    <x v="1"/>
    <x v="19"/>
    <x v="390"/>
    <x v="0"/>
    <n v="0.08"/>
    <n v="10074.880000000001"/>
    <x v="2"/>
    <s v="Chongqing"/>
    <s v=""/>
    <x v="0"/>
  </r>
  <r>
    <s v="E00431"/>
    <x v="389"/>
    <x v="15"/>
    <x v="3"/>
    <x v="2"/>
    <x v="1"/>
    <x v="1"/>
    <x v="15"/>
    <d v="1994-08-21T00:00:00"/>
    <n v="21"/>
    <n v="8"/>
    <x v="11"/>
    <x v="17"/>
    <x v="391"/>
    <x v="0"/>
    <n v="0"/>
    <n v="0"/>
    <x v="0"/>
    <s v="Seattle"/>
    <d v="2013-12-13T00:00:00"/>
    <x v="1"/>
  </r>
  <r>
    <s v="E00672"/>
    <x v="390"/>
    <x v="15"/>
    <x v="3"/>
    <x v="0"/>
    <x v="1"/>
    <x v="2"/>
    <x v="19"/>
    <d v="2007-12-21T00:00:00"/>
    <n v="21"/>
    <n v="12"/>
    <x v="8"/>
    <x v="5"/>
    <x v="392"/>
    <x v="0"/>
    <n v="0"/>
    <n v="0"/>
    <x v="1"/>
    <s v="Manaus"/>
    <s v=""/>
    <x v="0"/>
  </r>
  <r>
    <s v="E03506"/>
    <x v="391"/>
    <x v="4"/>
    <x v="3"/>
    <x v="2"/>
    <x v="0"/>
    <x v="1"/>
    <x v="28"/>
    <d v="2014-03-08T00:00:00"/>
    <n v="8"/>
    <n v="3"/>
    <x v="5"/>
    <x v="7"/>
    <x v="393"/>
    <x v="1"/>
    <n v="0.39"/>
    <n v="76973.13"/>
    <x v="0"/>
    <s v="Austin"/>
    <s v=""/>
    <x v="0"/>
  </r>
  <r>
    <s v="E01584"/>
    <x v="392"/>
    <x v="6"/>
    <x v="3"/>
    <x v="2"/>
    <x v="0"/>
    <x v="2"/>
    <x v="0"/>
    <d v="2019-05-09T00:00:00"/>
    <n v="9"/>
    <n v="5"/>
    <x v="7"/>
    <x v="0"/>
    <x v="394"/>
    <x v="0"/>
    <n v="0.15"/>
    <n v="18874.2"/>
    <x v="1"/>
    <s v="Sao Paulo"/>
    <s v=""/>
    <x v="0"/>
  </r>
  <r>
    <s v="E02489"/>
    <x v="393"/>
    <x v="15"/>
    <x v="3"/>
    <x v="0"/>
    <x v="0"/>
    <x v="0"/>
    <x v="12"/>
    <d v="2017-08-04T00:00:00"/>
    <n v="4"/>
    <n v="8"/>
    <x v="11"/>
    <x v="1"/>
    <x v="395"/>
    <x v="0"/>
    <n v="0"/>
    <n v="0"/>
    <x v="0"/>
    <s v="Columbus"/>
    <s v=""/>
    <x v="0"/>
  </r>
  <r>
    <s v="E02761"/>
    <x v="394"/>
    <x v="0"/>
    <x v="3"/>
    <x v="2"/>
    <x v="0"/>
    <x v="1"/>
    <x v="28"/>
    <d v="2004-06-30T00:00:00"/>
    <n v="30"/>
    <n v="6"/>
    <x v="6"/>
    <x v="20"/>
    <x v="396"/>
    <x v="0"/>
    <n v="7.0000000000000007E-2"/>
    <n v="8446.2000000000007"/>
    <x v="2"/>
    <s v="Chengdu"/>
    <s v=""/>
    <x v="0"/>
  </r>
  <r>
    <s v="E01970"/>
    <x v="395"/>
    <x v="2"/>
    <x v="3"/>
    <x v="2"/>
    <x v="1"/>
    <x v="0"/>
    <x v="18"/>
    <d v="2021-03-28T00:00:00"/>
    <n v="28"/>
    <n v="3"/>
    <x v="5"/>
    <x v="3"/>
    <x v="397"/>
    <x v="1"/>
    <n v="0.19"/>
    <n v="34330.53"/>
    <x v="0"/>
    <s v="Phoenix"/>
    <s v=""/>
    <x v="0"/>
  </r>
  <r>
    <s v="E04871"/>
    <x v="396"/>
    <x v="15"/>
    <x v="3"/>
    <x v="2"/>
    <x v="0"/>
    <x v="0"/>
    <x v="23"/>
    <d v="2015-03-15T00:00:00"/>
    <n v="15"/>
    <n v="3"/>
    <x v="5"/>
    <x v="2"/>
    <x v="398"/>
    <x v="0"/>
    <n v="0"/>
    <n v="0"/>
    <x v="0"/>
    <s v="Phoenix"/>
    <s v=""/>
    <x v="0"/>
  </r>
  <r>
    <s v="E01687"/>
    <x v="397"/>
    <x v="16"/>
    <x v="3"/>
    <x v="2"/>
    <x v="0"/>
    <x v="1"/>
    <x v="16"/>
    <d v="2007-10-24T00:00:00"/>
    <n v="24"/>
    <n v="10"/>
    <x v="10"/>
    <x v="5"/>
    <x v="399"/>
    <x v="2"/>
    <n v="0"/>
    <n v="0"/>
    <x v="2"/>
    <s v="Beijing"/>
    <s v=""/>
    <x v="0"/>
  </r>
  <r>
    <s v="E04167"/>
    <x v="398"/>
    <x v="15"/>
    <x v="3"/>
    <x v="0"/>
    <x v="0"/>
    <x v="2"/>
    <x v="28"/>
    <d v="2005-04-12T00:00:00"/>
    <n v="12"/>
    <n v="4"/>
    <x v="4"/>
    <x v="24"/>
    <x v="400"/>
    <x v="0"/>
    <n v="0"/>
    <n v="0"/>
    <x v="1"/>
    <s v="Manaus"/>
    <s v=""/>
    <x v="0"/>
  </r>
  <r>
    <s v="E00976"/>
    <x v="399"/>
    <x v="2"/>
    <x v="3"/>
    <x v="1"/>
    <x v="1"/>
    <x v="2"/>
    <x v="37"/>
    <d v="2004-05-23T00:00:00"/>
    <n v="23"/>
    <n v="5"/>
    <x v="7"/>
    <x v="20"/>
    <x v="401"/>
    <x v="1"/>
    <n v="0.2"/>
    <n v="30787.600000000002"/>
    <x v="0"/>
    <s v="Phoenix"/>
    <s v=""/>
    <x v="0"/>
  </r>
  <r>
    <s v="E01412"/>
    <x v="400"/>
    <x v="6"/>
    <x v="3"/>
    <x v="0"/>
    <x v="1"/>
    <x v="3"/>
    <x v="6"/>
    <d v="2004-11-10T00:00:00"/>
    <n v="10"/>
    <n v="11"/>
    <x v="1"/>
    <x v="20"/>
    <x v="402"/>
    <x v="1"/>
    <n v="0.14000000000000001"/>
    <n v="19924.52"/>
    <x v="0"/>
    <s v="Chicago"/>
    <s v=""/>
    <x v="0"/>
  </r>
  <r>
    <s v="E04386"/>
    <x v="401"/>
    <x v="17"/>
    <x v="3"/>
    <x v="0"/>
    <x v="0"/>
    <x v="3"/>
    <x v="16"/>
    <d v="2004-08-20T00:00:00"/>
    <n v="20"/>
    <n v="8"/>
    <x v="11"/>
    <x v="20"/>
    <x v="403"/>
    <x v="2"/>
    <n v="0"/>
    <n v="0"/>
    <x v="0"/>
    <s v="Austin"/>
    <d v="2008-06-17T00:00:00"/>
    <x v="1"/>
  </r>
  <r>
    <s v="E01232"/>
    <x v="402"/>
    <x v="4"/>
    <x v="3"/>
    <x v="2"/>
    <x v="1"/>
    <x v="3"/>
    <x v="21"/>
    <d v="2019-07-27T00:00:00"/>
    <n v="27"/>
    <n v="7"/>
    <x v="3"/>
    <x v="0"/>
    <x v="404"/>
    <x v="1"/>
    <n v="0.38"/>
    <n v="83956.06"/>
    <x v="0"/>
    <s v="Austin"/>
    <s v=""/>
    <x v="0"/>
  </r>
  <r>
    <s v="E02072"/>
    <x v="403"/>
    <x v="16"/>
    <x v="3"/>
    <x v="1"/>
    <x v="0"/>
    <x v="0"/>
    <x v="5"/>
    <d v="2021-03-12T00:00:00"/>
    <n v="12"/>
    <n v="3"/>
    <x v="5"/>
    <x v="3"/>
    <x v="405"/>
    <x v="0"/>
    <n v="0"/>
    <n v="0"/>
    <x v="0"/>
    <s v="Seattle"/>
    <s v=""/>
    <x v="0"/>
  </r>
  <r>
    <s v="E00078"/>
    <x v="404"/>
    <x v="16"/>
    <x v="3"/>
    <x v="3"/>
    <x v="1"/>
    <x v="2"/>
    <x v="1"/>
    <d v="2021-04-11T00:00:00"/>
    <n v="11"/>
    <n v="4"/>
    <x v="4"/>
    <x v="3"/>
    <x v="406"/>
    <x v="0"/>
    <n v="0"/>
    <n v="0"/>
    <x v="1"/>
    <s v="Manaus"/>
    <s v=""/>
    <x v="0"/>
  </r>
  <r>
    <s v="E02980"/>
    <x v="405"/>
    <x v="2"/>
    <x v="3"/>
    <x v="3"/>
    <x v="1"/>
    <x v="1"/>
    <x v="35"/>
    <d v="2016-10-24T00:00:00"/>
    <n v="24"/>
    <n v="10"/>
    <x v="10"/>
    <x v="15"/>
    <x v="407"/>
    <x v="1"/>
    <n v="0.23"/>
    <n v="40554.520000000004"/>
    <x v="2"/>
    <s v="Shanghai"/>
    <s v=""/>
    <x v="0"/>
  </r>
  <r>
    <s v="E04348"/>
    <x v="406"/>
    <x v="0"/>
    <x v="3"/>
    <x v="0"/>
    <x v="1"/>
    <x v="0"/>
    <x v="1"/>
    <d v="2021-01-18T00:00:00"/>
    <n v="18"/>
    <n v="1"/>
    <x v="0"/>
    <x v="3"/>
    <x v="408"/>
    <x v="0"/>
    <n v="7.0000000000000007E-2"/>
    <n v="7291.3400000000011"/>
    <x v="0"/>
    <s v="Austin"/>
    <s v=""/>
    <x v="0"/>
  </r>
  <r>
    <s v="E03325"/>
    <x v="407"/>
    <x v="16"/>
    <x v="3"/>
    <x v="3"/>
    <x v="0"/>
    <x v="0"/>
    <x v="10"/>
    <d v="2004-10-11T00:00:00"/>
    <n v="11"/>
    <n v="10"/>
    <x v="10"/>
    <x v="20"/>
    <x v="409"/>
    <x v="2"/>
    <n v="0"/>
    <n v="0"/>
    <x v="0"/>
    <s v="Seattle"/>
    <s v=""/>
    <x v="0"/>
  </r>
  <r>
    <s v="E01902"/>
    <x v="408"/>
    <x v="6"/>
    <x v="3"/>
    <x v="2"/>
    <x v="1"/>
    <x v="1"/>
    <x v="33"/>
    <d v="2003-12-07T00:00:00"/>
    <n v="7"/>
    <n v="12"/>
    <x v="8"/>
    <x v="10"/>
    <x v="410"/>
    <x v="0"/>
    <n v="0.15"/>
    <n v="18871.05"/>
    <x v="0"/>
    <s v="Chicago"/>
    <s v=""/>
    <x v="0"/>
  </r>
  <r>
    <s v="E02744"/>
    <x v="409"/>
    <x v="16"/>
    <x v="3"/>
    <x v="0"/>
    <x v="0"/>
    <x v="2"/>
    <x v="1"/>
    <d v="2015-12-09T00:00:00"/>
    <n v="9"/>
    <n v="12"/>
    <x v="8"/>
    <x v="2"/>
    <x v="411"/>
    <x v="0"/>
    <n v="0"/>
    <n v="0"/>
    <x v="0"/>
    <s v="Seattle"/>
    <s v=""/>
    <x v="0"/>
  </r>
  <r>
    <s v="E04029"/>
    <x v="410"/>
    <x v="0"/>
    <x v="3"/>
    <x v="3"/>
    <x v="0"/>
    <x v="2"/>
    <x v="25"/>
    <d v="2011-09-24T00:00:00"/>
    <n v="24"/>
    <n v="9"/>
    <x v="2"/>
    <x v="9"/>
    <x v="412"/>
    <x v="0"/>
    <n v="0.06"/>
    <n v="6130.0199999999995"/>
    <x v="1"/>
    <s v="Rio de Janerio"/>
    <s v=""/>
    <x v="0"/>
  </r>
  <r>
    <s v="E00311"/>
    <x v="411"/>
    <x v="17"/>
    <x v="3"/>
    <x v="1"/>
    <x v="1"/>
    <x v="2"/>
    <x v="21"/>
    <d v="2016-10-21T00:00:00"/>
    <n v="21"/>
    <n v="10"/>
    <x v="10"/>
    <x v="15"/>
    <x v="413"/>
    <x v="2"/>
    <n v="0"/>
    <n v="0"/>
    <x v="0"/>
    <s v="Miami"/>
    <s v=""/>
    <x v="0"/>
  </r>
  <r>
    <s v="E03167"/>
    <x v="412"/>
    <x v="2"/>
    <x v="3"/>
    <x v="1"/>
    <x v="0"/>
    <x v="1"/>
    <x v="39"/>
    <d v="2006-11-28T00:00:00"/>
    <n v="28"/>
    <n v="11"/>
    <x v="1"/>
    <x v="16"/>
    <x v="414"/>
    <x v="1"/>
    <n v="0.28999999999999998"/>
    <n v="46890.1"/>
    <x v="2"/>
    <s v="Beijing"/>
    <s v=""/>
    <x v="0"/>
  </r>
  <r>
    <s v="E00432"/>
    <x v="413"/>
    <x v="2"/>
    <x v="3"/>
    <x v="2"/>
    <x v="0"/>
    <x v="1"/>
    <x v="38"/>
    <d v="2012-05-19T00:00:00"/>
    <n v="19"/>
    <n v="5"/>
    <x v="7"/>
    <x v="21"/>
    <x v="415"/>
    <x v="1"/>
    <n v="0.19"/>
    <n v="30453.200000000001"/>
    <x v="2"/>
    <s v="Beijing"/>
    <s v=""/>
    <x v="0"/>
  </r>
  <r>
    <s v="E03045"/>
    <x v="414"/>
    <x v="17"/>
    <x v="3"/>
    <x v="1"/>
    <x v="0"/>
    <x v="1"/>
    <x v="35"/>
    <d v="1997-04-28T00:00:00"/>
    <n v="28"/>
    <n v="4"/>
    <x v="4"/>
    <x v="27"/>
    <x v="416"/>
    <x v="2"/>
    <n v="0"/>
    <n v="0"/>
    <x v="0"/>
    <s v="Miami"/>
    <d v="1998-10-11T00:00:00"/>
    <x v="1"/>
  </r>
  <r>
    <s v="E04590"/>
    <x v="415"/>
    <x v="16"/>
    <x v="3"/>
    <x v="0"/>
    <x v="0"/>
    <x v="0"/>
    <x v="14"/>
    <d v="2001-03-29T00:00:00"/>
    <n v="29"/>
    <n v="3"/>
    <x v="5"/>
    <x v="12"/>
    <x v="417"/>
    <x v="2"/>
    <n v="0"/>
    <n v="0"/>
    <x v="0"/>
    <s v="Miami"/>
    <s v=""/>
    <x v="0"/>
  </r>
  <r>
    <s v="E04224"/>
    <x v="416"/>
    <x v="15"/>
    <x v="3"/>
    <x v="1"/>
    <x v="0"/>
    <x v="2"/>
    <x v="7"/>
    <d v="1998-01-21T00:00:00"/>
    <n v="21"/>
    <n v="1"/>
    <x v="0"/>
    <x v="25"/>
    <x v="418"/>
    <x v="0"/>
    <n v="0"/>
    <n v="0"/>
    <x v="0"/>
    <s v="Phoenix"/>
    <s v=""/>
    <x v="0"/>
  </r>
  <r>
    <s v="E00207"/>
    <x v="360"/>
    <x v="4"/>
    <x v="3"/>
    <x v="0"/>
    <x v="1"/>
    <x v="1"/>
    <x v="26"/>
    <d v="2012-07-23T00:00:00"/>
    <n v="23"/>
    <n v="7"/>
    <x v="3"/>
    <x v="21"/>
    <x v="419"/>
    <x v="1"/>
    <n v="0.32"/>
    <n v="59855.360000000001"/>
    <x v="2"/>
    <s v="Chengdu"/>
    <s v=""/>
    <x v="0"/>
  </r>
  <r>
    <s v="E04972"/>
    <x v="417"/>
    <x v="6"/>
    <x v="3"/>
    <x v="1"/>
    <x v="1"/>
    <x v="0"/>
    <x v="16"/>
    <d v="2008-10-26T00:00:00"/>
    <n v="26"/>
    <n v="10"/>
    <x v="10"/>
    <x v="13"/>
    <x v="420"/>
    <x v="0"/>
    <n v="0.13"/>
    <n v="17139.330000000002"/>
    <x v="0"/>
    <s v="Columbus"/>
    <s v=""/>
    <x v="0"/>
  </r>
  <r>
    <s v="E02599"/>
    <x v="418"/>
    <x v="4"/>
    <x v="3"/>
    <x v="3"/>
    <x v="0"/>
    <x v="1"/>
    <x v="1"/>
    <d v="2015-09-03T00:00:00"/>
    <n v="3"/>
    <n v="9"/>
    <x v="2"/>
    <x v="2"/>
    <x v="421"/>
    <x v="1"/>
    <n v="0.34"/>
    <n v="85324.02"/>
    <x v="0"/>
    <s v="Columbus"/>
    <s v=""/>
    <x v="0"/>
  </r>
  <r>
    <s v="E02044"/>
    <x v="419"/>
    <x v="17"/>
    <x v="3"/>
    <x v="0"/>
    <x v="1"/>
    <x v="3"/>
    <x v="32"/>
    <d v="2020-09-18T00:00:00"/>
    <n v="18"/>
    <n v="9"/>
    <x v="2"/>
    <x v="4"/>
    <x v="422"/>
    <x v="2"/>
    <n v="0"/>
    <n v="0"/>
    <x v="0"/>
    <s v="Columbus"/>
    <s v=""/>
    <x v="0"/>
  </r>
  <r>
    <s v="E01118"/>
    <x v="420"/>
    <x v="0"/>
    <x v="3"/>
    <x v="0"/>
    <x v="0"/>
    <x v="1"/>
    <x v="32"/>
    <d v="2009-12-12T00:00:00"/>
    <n v="12"/>
    <n v="12"/>
    <x v="8"/>
    <x v="22"/>
    <x v="423"/>
    <x v="0"/>
    <n v="0.08"/>
    <n v="9139.36"/>
    <x v="0"/>
    <s v="Phoenix"/>
    <s v=""/>
    <x v="0"/>
  </r>
  <r>
    <s v="E00650"/>
    <x v="421"/>
    <x v="17"/>
    <x v="3"/>
    <x v="2"/>
    <x v="1"/>
    <x v="1"/>
    <x v="19"/>
    <d v="2000-08-17T00:00:00"/>
    <n v="17"/>
    <n v="8"/>
    <x v="11"/>
    <x v="6"/>
    <x v="424"/>
    <x v="2"/>
    <n v="0"/>
    <n v="0"/>
    <x v="2"/>
    <s v="Chengdu"/>
    <s v=""/>
    <x v="0"/>
  </r>
  <r>
    <s v="E03461"/>
    <x v="422"/>
    <x v="17"/>
    <x v="3"/>
    <x v="2"/>
    <x v="0"/>
    <x v="1"/>
    <x v="30"/>
    <d v="2011-02-22T00:00:00"/>
    <n v="22"/>
    <n v="2"/>
    <x v="9"/>
    <x v="9"/>
    <x v="425"/>
    <x v="2"/>
    <n v="0"/>
    <n v="0"/>
    <x v="0"/>
    <s v="Austin"/>
    <d v="2020-07-12T00:00:00"/>
    <x v="1"/>
  </r>
  <r>
    <s v="E03490"/>
    <x v="423"/>
    <x v="6"/>
    <x v="3"/>
    <x v="3"/>
    <x v="0"/>
    <x v="2"/>
    <x v="4"/>
    <d v="2009-09-27T00:00:00"/>
    <n v="27"/>
    <n v="9"/>
    <x v="2"/>
    <x v="22"/>
    <x v="426"/>
    <x v="0"/>
    <n v="0.15"/>
    <n v="19170.149999999998"/>
    <x v="0"/>
    <s v="Phoenix"/>
    <s v=""/>
    <x v="0"/>
  </r>
  <r>
    <s v="E02185"/>
    <x v="424"/>
    <x v="15"/>
    <x v="3"/>
    <x v="2"/>
    <x v="1"/>
    <x v="1"/>
    <x v="31"/>
    <d v="2005-11-11T00:00:00"/>
    <n v="11"/>
    <n v="11"/>
    <x v="1"/>
    <x v="24"/>
    <x v="427"/>
    <x v="0"/>
    <n v="0"/>
    <n v="0"/>
    <x v="2"/>
    <s v="Chongqing"/>
    <s v=""/>
    <x v="0"/>
  </r>
  <r>
    <s v="E00403"/>
    <x v="425"/>
    <x v="17"/>
    <x v="3"/>
    <x v="0"/>
    <x v="1"/>
    <x v="2"/>
    <x v="15"/>
    <d v="2010-10-12T00:00:00"/>
    <n v="12"/>
    <n v="10"/>
    <x v="10"/>
    <x v="18"/>
    <x v="428"/>
    <x v="2"/>
    <n v="0"/>
    <n v="0"/>
    <x v="0"/>
    <s v="Austin"/>
    <s v=""/>
    <x v="0"/>
  </r>
  <r>
    <s v="E04358"/>
    <x v="426"/>
    <x v="17"/>
    <x v="3"/>
    <x v="0"/>
    <x v="0"/>
    <x v="2"/>
    <x v="21"/>
    <d v="2015-08-03T00:00:00"/>
    <n v="3"/>
    <n v="8"/>
    <x v="11"/>
    <x v="2"/>
    <x v="429"/>
    <x v="2"/>
    <n v="0"/>
    <n v="0"/>
    <x v="0"/>
    <s v="Columbus"/>
    <s v=""/>
    <x v="0"/>
  </r>
  <r>
    <s v="E04662"/>
    <x v="427"/>
    <x v="6"/>
    <x v="3"/>
    <x v="3"/>
    <x v="1"/>
    <x v="0"/>
    <x v="31"/>
    <d v="2008-10-18T00:00:00"/>
    <n v="18"/>
    <n v="10"/>
    <x v="10"/>
    <x v="13"/>
    <x v="430"/>
    <x v="1"/>
    <n v="0.11"/>
    <n v="16594.05"/>
    <x v="0"/>
    <s v="Phoenix"/>
    <s v=""/>
    <x v="0"/>
  </r>
  <r>
    <s v="E02140"/>
    <x v="428"/>
    <x v="4"/>
    <x v="3"/>
    <x v="1"/>
    <x v="1"/>
    <x v="1"/>
    <x v="19"/>
    <d v="2021-09-22T00:00:00"/>
    <n v="22"/>
    <n v="9"/>
    <x v="2"/>
    <x v="3"/>
    <x v="431"/>
    <x v="1"/>
    <n v="0.32"/>
    <n v="64446.720000000001"/>
    <x v="0"/>
    <s v="Miami"/>
    <s v=""/>
    <x v="0"/>
  </r>
  <r>
    <s v="E00364"/>
    <x v="429"/>
    <x v="2"/>
    <x v="3"/>
    <x v="0"/>
    <x v="0"/>
    <x v="0"/>
    <x v="27"/>
    <d v="2021-10-17T00:00:00"/>
    <n v="17"/>
    <n v="10"/>
    <x v="10"/>
    <x v="3"/>
    <x v="432"/>
    <x v="1"/>
    <n v="0.3"/>
    <n v="51654"/>
    <x v="0"/>
    <s v="Columbus"/>
    <s v=""/>
    <x v="0"/>
  </r>
  <r>
    <s v="E03889"/>
    <x v="430"/>
    <x v="0"/>
    <x v="3"/>
    <x v="0"/>
    <x v="0"/>
    <x v="2"/>
    <x v="21"/>
    <d v="2013-08-13T00:00:00"/>
    <n v="13"/>
    <n v="8"/>
    <x v="11"/>
    <x v="11"/>
    <x v="433"/>
    <x v="0"/>
    <n v="0.06"/>
    <n v="6834.54"/>
    <x v="1"/>
    <s v="Rio de Janerio"/>
    <s v=""/>
    <x v="0"/>
  </r>
  <r>
    <s v="E04795"/>
    <x v="431"/>
    <x v="4"/>
    <x v="3"/>
    <x v="3"/>
    <x v="1"/>
    <x v="3"/>
    <x v="11"/>
    <d v="2018-01-21T00:00:00"/>
    <n v="21"/>
    <n v="1"/>
    <x v="0"/>
    <x v="8"/>
    <x v="434"/>
    <x v="1"/>
    <n v="0.3"/>
    <n v="62463"/>
    <x v="0"/>
    <s v="Seattle"/>
    <s v=""/>
    <x v="0"/>
  </r>
  <r>
    <s v="E02103"/>
    <x v="432"/>
    <x v="16"/>
    <x v="3"/>
    <x v="3"/>
    <x v="0"/>
    <x v="1"/>
    <x v="1"/>
    <d v="2017-09-24T00:00:00"/>
    <n v="24"/>
    <n v="9"/>
    <x v="2"/>
    <x v="1"/>
    <x v="435"/>
    <x v="0"/>
    <n v="0"/>
    <n v="0"/>
    <x v="2"/>
    <s v="Chongqing"/>
    <s v=""/>
    <x v="0"/>
  </r>
  <r>
    <s v="E03097"/>
    <x v="433"/>
    <x v="16"/>
    <x v="3"/>
    <x v="0"/>
    <x v="0"/>
    <x v="3"/>
    <x v="19"/>
    <d v="2015-12-19T00:00:00"/>
    <n v="19"/>
    <n v="12"/>
    <x v="8"/>
    <x v="2"/>
    <x v="436"/>
    <x v="2"/>
    <n v="0"/>
    <n v="0"/>
    <x v="0"/>
    <s v="Columbus"/>
    <s v=""/>
    <x v="0"/>
  </r>
  <r>
    <s v="E00972"/>
    <x v="434"/>
    <x v="16"/>
    <x v="3"/>
    <x v="2"/>
    <x v="1"/>
    <x v="2"/>
    <x v="26"/>
    <d v="2021-04-18T00:00:00"/>
    <n v="18"/>
    <n v="4"/>
    <x v="4"/>
    <x v="3"/>
    <x v="437"/>
    <x v="2"/>
    <n v="0"/>
    <n v="0"/>
    <x v="1"/>
    <s v="Sao Paulo"/>
    <s v=""/>
    <x v="0"/>
  </r>
  <r>
    <s v="E04799"/>
    <x v="435"/>
    <x v="15"/>
    <x v="3"/>
    <x v="3"/>
    <x v="1"/>
    <x v="0"/>
    <x v="23"/>
    <d v="2017-01-26T00:00:00"/>
    <n v="26"/>
    <n v="1"/>
    <x v="0"/>
    <x v="1"/>
    <x v="438"/>
    <x v="0"/>
    <n v="0"/>
    <n v="0"/>
    <x v="0"/>
    <s v="Phoenix"/>
    <s v=""/>
    <x v="0"/>
  </r>
  <r>
    <s v="E04417"/>
    <x v="436"/>
    <x v="6"/>
    <x v="3"/>
    <x v="1"/>
    <x v="1"/>
    <x v="2"/>
    <x v="19"/>
    <d v="2011-05-22T00:00:00"/>
    <n v="22"/>
    <n v="5"/>
    <x v="7"/>
    <x v="9"/>
    <x v="439"/>
    <x v="1"/>
    <n v="0.14000000000000001"/>
    <n v="21329.420000000002"/>
    <x v="0"/>
    <s v="Seattle"/>
    <s v=""/>
    <x v="0"/>
  </r>
  <r>
    <s v="E01407"/>
    <x v="437"/>
    <x v="6"/>
    <x v="3"/>
    <x v="3"/>
    <x v="1"/>
    <x v="2"/>
    <x v="0"/>
    <d v="2020-07-13T00:00:00"/>
    <n v="13"/>
    <n v="7"/>
    <x v="3"/>
    <x v="4"/>
    <x v="440"/>
    <x v="1"/>
    <n v="0.11"/>
    <n v="15571.05"/>
    <x v="1"/>
    <s v="Manaus"/>
    <s v=""/>
    <x v="0"/>
  </r>
  <r>
    <s v="E01714"/>
    <x v="438"/>
    <x v="16"/>
    <x v="3"/>
    <x v="0"/>
    <x v="1"/>
    <x v="1"/>
    <x v="3"/>
    <d v="2009-01-28T00:00:00"/>
    <n v="28"/>
    <n v="1"/>
    <x v="0"/>
    <x v="22"/>
    <x v="441"/>
    <x v="2"/>
    <n v="0"/>
    <n v="0"/>
    <x v="0"/>
    <s v="Seattle"/>
    <s v=""/>
    <x v="0"/>
  </r>
  <r>
    <s v="E01076"/>
    <x v="439"/>
    <x v="6"/>
    <x v="3"/>
    <x v="2"/>
    <x v="1"/>
    <x v="1"/>
    <x v="26"/>
    <d v="2017-09-05T00:00:00"/>
    <n v="5"/>
    <n v="9"/>
    <x v="2"/>
    <x v="1"/>
    <x v="442"/>
    <x v="1"/>
    <n v="0.13"/>
    <n v="18205.46"/>
    <x v="0"/>
    <s v="Austin"/>
    <s v=""/>
    <x v="0"/>
  </r>
  <r>
    <s v="E02843"/>
    <x v="440"/>
    <x v="0"/>
    <x v="3"/>
    <x v="1"/>
    <x v="1"/>
    <x v="2"/>
    <x v="6"/>
    <d v="2010-02-24T00:00:00"/>
    <n v="24"/>
    <n v="2"/>
    <x v="9"/>
    <x v="18"/>
    <x v="443"/>
    <x v="0"/>
    <n v="0.05"/>
    <n v="5141.9500000000007"/>
    <x v="0"/>
    <s v="Miami"/>
    <s v=""/>
    <x v="0"/>
  </r>
  <r>
    <s v="E02063"/>
    <x v="441"/>
    <x v="15"/>
    <x v="3"/>
    <x v="2"/>
    <x v="0"/>
    <x v="2"/>
    <x v="40"/>
    <d v="2021-04-09T00:00:00"/>
    <n v="9"/>
    <n v="4"/>
    <x v="4"/>
    <x v="3"/>
    <x v="444"/>
    <x v="0"/>
    <n v="0"/>
    <n v="0"/>
    <x v="1"/>
    <s v="Rio de Janerio"/>
    <s v=""/>
    <x v="0"/>
  </r>
  <r>
    <s v="E03571"/>
    <x v="442"/>
    <x v="17"/>
    <x v="3"/>
    <x v="1"/>
    <x v="0"/>
    <x v="0"/>
    <x v="11"/>
    <d v="2021-06-27T00:00:00"/>
    <n v="27"/>
    <n v="6"/>
    <x v="6"/>
    <x v="3"/>
    <x v="445"/>
    <x v="2"/>
    <n v="0"/>
    <n v="0"/>
    <x v="0"/>
    <s v="Chicago"/>
    <s v=""/>
    <x v="0"/>
  </r>
  <r>
    <s v="E02770"/>
    <x v="443"/>
    <x v="0"/>
    <x v="3"/>
    <x v="1"/>
    <x v="0"/>
    <x v="1"/>
    <x v="29"/>
    <d v="1997-03-11T00:00:00"/>
    <n v="11"/>
    <n v="3"/>
    <x v="5"/>
    <x v="27"/>
    <x v="446"/>
    <x v="0"/>
    <n v="0.05"/>
    <n v="6406.8"/>
    <x v="2"/>
    <s v="Beijing"/>
    <s v=""/>
    <x v="0"/>
  </r>
  <r>
    <s v="E02884"/>
    <x v="444"/>
    <x v="2"/>
    <x v="3"/>
    <x v="3"/>
    <x v="0"/>
    <x v="0"/>
    <x v="31"/>
    <d v="2015-04-14T00:00:00"/>
    <n v="14"/>
    <n v="4"/>
    <x v="4"/>
    <x v="2"/>
    <x v="447"/>
    <x v="1"/>
    <n v="0.17"/>
    <n v="26483.960000000003"/>
    <x v="0"/>
    <s v="Seattle"/>
    <s v=""/>
    <x v="0"/>
  </r>
  <r>
    <s v="E00701"/>
    <x v="445"/>
    <x v="15"/>
    <x v="3"/>
    <x v="1"/>
    <x v="1"/>
    <x v="2"/>
    <x v="19"/>
    <d v="2019-04-26T00:00:00"/>
    <n v="26"/>
    <n v="4"/>
    <x v="4"/>
    <x v="0"/>
    <x v="448"/>
    <x v="0"/>
    <n v="0"/>
    <n v="0"/>
    <x v="1"/>
    <s v="Rio de Janerio"/>
    <s v=""/>
    <x v="0"/>
  </r>
  <r>
    <s v="E02920"/>
    <x v="446"/>
    <x v="4"/>
    <x v="3"/>
    <x v="1"/>
    <x v="1"/>
    <x v="0"/>
    <x v="11"/>
    <d v="2021-07-25T00:00:00"/>
    <n v="25"/>
    <n v="7"/>
    <x v="3"/>
    <x v="3"/>
    <x v="449"/>
    <x v="1"/>
    <n v="0.39"/>
    <n v="90421.5"/>
    <x v="0"/>
    <s v="Miami"/>
    <s v=""/>
    <x v="0"/>
  </r>
  <r>
    <s v="E04299"/>
    <x v="447"/>
    <x v="2"/>
    <x v="3"/>
    <x v="1"/>
    <x v="1"/>
    <x v="0"/>
    <x v="16"/>
    <d v="2010-05-21T00:00:00"/>
    <n v="21"/>
    <n v="5"/>
    <x v="7"/>
    <x v="18"/>
    <x v="450"/>
    <x v="1"/>
    <n v="0.24"/>
    <n v="36786"/>
    <x v="0"/>
    <s v="Columbus"/>
    <s v=""/>
    <x v="0"/>
  </r>
  <r>
    <s v="E03471"/>
    <x v="448"/>
    <x v="0"/>
    <x v="3"/>
    <x v="3"/>
    <x v="1"/>
    <x v="2"/>
    <x v="32"/>
    <d v="2017-11-19T00:00:00"/>
    <n v="19"/>
    <n v="11"/>
    <x v="1"/>
    <x v="1"/>
    <x v="451"/>
    <x v="0"/>
    <n v="0.06"/>
    <n v="6068.58"/>
    <x v="0"/>
    <s v="Miami"/>
    <s v=""/>
    <x v="0"/>
  </r>
  <r>
    <s v="E00717"/>
    <x v="449"/>
    <x v="17"/>
    <x v="3"/>
    <x v="0"/>
    <x v="1"/>
    <x v="2"/>
    <x v="19"/>
    <d v="2005-10-14T00:00:00"/>
    <n v="14"/>
    <n v="10"/>
    <x v="10"/>
    <x v="24"/>
    <x v="452"/>
    <x v="2"/>
    <n v="0"/>
    <n v="0"/>
    <x v="1"/>
    <s v="Manaus"/>
    <d v="2009-12-06T00:00:00"/>
    <x v="1"/>
  </r>
  <r>
    <s v="E02066"/>
    <x v="450"/>
    <x v="0"/>
    <x v="3"/>
    <x v="3"/>
    <x v="0"/>
    <x v="1"/>
    <x v="28"/>
    <d v="2015-07-16T00:00:00"/>
    <n v="16"/>
    <n v="7"/>
    <x v="3"/>
    <x v="2"/>
    <x v="453"/>
    <x v="0"/>
    <n v="0.09"/>
    <n v="9950.85"/>
    <x v="2"/>
    <s v="Beijing"/>
    <s v=""/>
    <x v="0"/>
  </r>
  <r>
    <s v="E03681"/>
    <x v="451"/>
    <x v="15"/>
    <x v="3"/>
    <x v="2"/>
    <x v="1"/>
    <x v="1"/>
    <x v="19"/>
    <d v="2019-04-26T00:00:00"/>
    <n v="26"/>
    <n v="4"/>
    <x v="4"/>
    <x v="0"/>
    <x v="454"/>
    <x v="0"/>
    <n v="0"/>
    <n v="0"/>
    <x v="0"/>
    <s v="Chicago"/>
    <s v=""/>
    <x v="0"/>
  </r>
  <r>
    <s v="E00810"/>
    <x v="452"/>
    <x v="4"/>
    <x v="3"/>
    <x v="3"/>
    <x v="0"/>
    <x v="2"/>
    <x v="10"/>
    <d v="2002-08-16T00:00:00"/>
    <n v="16"/>
    <n v="8"/>
    <x v="11"/>
    <x v="23"/>
    <x v="455"/>
    <x v="1"/>
    <n v="0.33"/>
    <n v="77416.02"/>
    <x v="0"/>
    <s v="Seattle"/>
    <s v=""/>
    <x v="0"/>
  </r>
  <r>
    <s v="E02391"/>
    <x v="453"/>
    <x v="4"/>
    <x v="3"/>
    <x v="1"/>
    <x v="1"/>
    <x v="2"/>
    <x v="19"/>
    <d v="2019-02-25T00:00:00"/>
    <n v="25"/>
    <n v="2"/>
    <x v="9"/>
    <x v="0"/>
    <x v="456"/>
    <x v="1"/>
    <n v="0.39"/>
    <n v="97422.39"/>
    <x v="1"/>
    <s v="Sao Paulo"/>
    <s v=""/>
    <x v="0"/>
  </r>
  <r>
    <s v="E02642"/>
    <x v="454"/>
    <x v="16"/>
    <x v="3"/>
    <x v="2"/>
    <x v="0"/>
    <x v="0"/>
    <x v="4"/>
    <d v="2019-11-29T00:00:00"/>
    <n v="29"/>
    <n v="11"/>
    <x v="1"/>
    <x v="0"/>
    <x v="457"/>
    <x v="2"/>
    <n v="0"/>
    <n v="0"/>
    <x v="0"/>
    <s v="Miami"/>
    <d v="2022-04-20T00:00:00"/>
    <x v="1"/>
  </r>
  <r>
    <s v="E03528"/>
    <x v="455"/>
    <x v="6"/>
    <x v="3"/>
    <x v="0"/>
    <x v="0"/>
    <x v="1"/>
    <x v="10"/>
    <d v="2017-11-22T00:00:00"/>
    <n v="22"/>
    <n v="11"/>
    <x v="1"/>
    <x v="1"/>
    <x v="458"/>
    <x v="0"/>
    <n v="0.15"/>
    <n v="20821.2"/>
    <x v="2"/>
    <s v="Chongqing"/>
    <s v=""/>
    <x v="0"/>
  </r>
  <r>
    <s v="E01268"/>
    <x v="456"/>
    <x v="15"/>
    <x v="3"/>
    <x v="0"/>
    <x v="1"/>
    <x v="1"/>
    <x v="20"/>
    <d v="2007-05-02T00:00:00"/>
    <n v="2"/>
    <n v="5"/>
    <x v="7"/>
    <x v="5"/>
    <x v="459"/>
    <x v="0"/>
    <n v="0"/>
    <n v="0"/>
    <x v="2"/>
    <s v="Shanghai"/>
    <s v=""/>
    <x v="0"/>
  </r>
  <r>
    <s v="E01209"/>
    <x v="457"/>
    <x v="0"/>
    <x v="3"/>
    <x v="0"/>
    <x v="0"/>
    <x v="0"/>
    <x v="33"/>
    <d v="1992-12-26T00:00:00"/>
    <n v="26"/>
    <n v="12"/>
    <x v="8"/>
    <x v="26"/>
    <x v="460"/>
    <x v="0"/>
    <n v="0.08"/>
    <n v="8373.44"/>
    <x v="0"/>
    <s v="Columbus"/>
    <s v=""/>
    <x v="0"/>
  </r>
  <r>
    <s v="E00276"/>
    <x v="458"/>
    <x v="0"/>
    <x v="3"/>
    <x v="3"/>
    <x v="0"/>
    <x v="0"/>
    <x v="19"/>
    <d v="2012-07-09T00:00:00"/>
    <n v="9"/>
    <n v="7"/>
    <x v="3"/>
    <x v="21"/>
    <x v="461"/>
    <x v="0"/>
    <n v="7.0000000000000007E-2"/>
    <n v="7691.81"/>
    <x v="0"/>
    <s v="Columbus"/>
    <s v=""/>
    <x v="0"/>
  </r>
  <r>
    <s v="E00951"/>
    <x v="459"/>
    <x v="17"/>
    <x v="3"/>
    <x v="0"/>
    <x v="1"/>
    <x v="1"/>
    <x v="13"/>
    <d v="2021-03-15T00:00:00"/>
    <n v="15"/>
    <n v="3"/>
    <x v="5"/>
    <x v="3"/>
    <x v="462"/>
    <x v="2"/>
    <n v="0"/>
    <n v="0"/>
    <x v="2"/>
    <s v="Chongqing"/>
    <s v=""/>
    <x v="0"/>
  </r>
  <r>
    <s v="E00503"/>
    <x v="460"/>
    <x v="0"/>
    <x v="3"/>
    <x v="2"/>
    <x v="1"/>
    <x v="0"/>
    <x v="12"/>
    <d v="2012-06-11T00:00:00"/>
    <n v="11"/>
    <n v="6"/>
    <x v="6"/>
    <x v="21"/>
    <x v="463"/>
    <x v="0"/>
    <n v="0.08"/>
    <n v="9460.24"/>
    <x v="0"/>
    <s v="Austin"/>
    <s v=""/>
    <x v="0"/>
  </r>
  <r>
    <s v="E00676"/>
    <x v="461"/>
    <x v="0"/>
    <x v="3"/>
    <x v="3"/>
    <x v="0"/>
    <x v="1"/>
    <x v="16"/>
    <d v="2019-02-06T00:00:00"/>
    <n v="6"/>
    <n v="2"/>
    <x v="9"/>
    <x v="0"/>
    <x v="464"/>
    <x v="0"/>
    <n v="0.1"/>
    <n v="12695"/>
    <x v="0"/>
    <s v="Chicago"/>
    <s v=""/>
    <x v="0"/>
  </r>
  <r>
    <s v="E01286"/>
    <x v="462"/>
    <x v="15"/>
    <x v="3"/>
    <x v="3"/>
    <x v="0"/>
    <x v="0"/>
    <x v="25"/>
    <d v="2007-02-20T00:00:00"/>
    <n v="20"/>
    <n v="2"/>
    <x v="9"/>
    <x v="5"/>
    <x v="465"/>
    <x v="0"/>
    <n v="0"/>
    <n v="0"/>
    <x v="0"/>
    <s v="Seattle"/>
    <s v=""/>
    <x v="0"/>
  </r>
  <r>
    <s v="E04564"/>
    <x v="463"/>
    <x v="6"/>
    <x v="3"/>
    <x v="0"/>
    <x v="0"/>
    <x v="2"/>
    <x v="16"/>
    <d v="2015-12-27T00:00:00"/>
    <n v="27"/>
    <n v="12"/>
    <x v="8"/>
    <x v="2"/>
    <x v="466"/>
    <x v="0"/>
    <n v="0.13"/>
    <n v="16887.39"/>
    <x v="1"/>
    <s v="Sao Paulo"/>
    <s v=""/>
    <x v="0"/>
  </r>
  <r>
    <s v="E02235"/>
    <x v="464"/>
    <x v="15"/>
    <x v="3"/>
    <x v="2"/>
    <x v="1"/>
    <x v="2"/>
    <x v="26"/>
    <d v="1999-09-13T00:00:00"/>
    <n v="13"/>
    <n v="9"/>
    <x v="2"/>
    <x v="28"/>
    <x v="467"/>
    <x v="0"/>
    <n v="0"/>
    <n v="0"/>
    <x v="0"/>
    <s v="Chicago"/>
    <s v=""/>
    <x v="0"/>
  </r>
  <r>
    <s v="E01188"/>
    <x v="465"/>
    <x v="6"/>
    <x v="3"/>
    <x v="0"/>
    <x v="0"/>
    <x v="0"/>
    <x v="32"/>
    <d v="2013-04-18T00:00:00"/>
    <n v="18"/>
    <n v="4"/>
    <x v="4"/>
    <x v="11"/>
    <x v="468"/>
    <x v="0"/>
    <n v="0.15"/>
    <n v="19676.849999999999"/>
    <x v="0"/>
    <s v="Columbus"/>
    <s v=""/>
    <x v="0"/>
  </r>
  <r>
    <s v="E04920"/>
    <x v="466"/>
    <x v="6"/>
    <x v="3"/>
    <x v="0"/>
    <x v="1"/>
    <x v="1"/>
    <x v="40"/>
    <d v="2017-04-14T00:00:00"/>
    <n v="14"/>
    <n v="4"/>
    <x v="4"/>
    <x v="1"/>
    <x v="469"/>
    <x v="1"/>
    <n v="0.13"/>
    <n v="20144.280000000002"/>
    <x v="0"/>
    <s v="Phoenix"/>
    <s v=""/>
    <x v="0"/>
  </r>
  <r>
    <s v="E03910"/>
    <x v="467"/>
    <x v="0"/>
    <x v="3"/>
    <x v="1"/>
    <x v="1"/>
    <x v="1"/>
    <x v="40"/>
    <d v="2017-01-03T00:00:00"/>
    <n v="3"/>
    <n v="1"/>
    <x v="0"/>
    <x v="1"/>
    <x v="470"/>
    <x v="0"/>
    <n v="0.1"/>
    <n v="10187"/>
    <x v="0"/>
    <s v="Phoenix"/>
    <s v=""/>
    <x v="0"/>
  </r>
  <r>
    <s v="E00369"/>
    <x v="468"/>
    <x v="0"/>
    <x v="3"/>
    <x v="1"/>
    <x v="1"/>
    <x v="3"/>
    <x v="12"/>
    <d v="2013-08-21T00:00:00"/>
    <n v="21"/>
    <n v="8"/>
    <x v="11"/>
    <x v="11"/>
    <x v="471"/>
    <x v="0"/>
    <n v="0.06"/>
    <n v="6323.4"/>
    <x v="0"/>
    <s v="Columbus"/>
    <s v=""/>
    <x v="0"/>
  </r>
  <r>
    <s v="E02492"/>
    <x v="469"/>
    <x v="0"/>
    <x v="3"/>
    <x v="1"/>
    <x v="0"/>
    <x v="2"/>
    <x v="9"/>
    <d v="2015-06-10T00:00:00"/>
    <n v="10"/>
    <n v="6"/>
    <x v="6"/>
    <x v="2"/>
    <x v="472"/>
    <x v="0"/>
    <n v="7.0000000000000007E-2"/>
    <n v="7138.9500000000007"/>
    <x v="0"/>
    <s v="Miami"/>
    <s v=""/>
    <x v="0"/>
  </r>
  <r>
    <s v="E01388"/>
    <x v="470"/>
    <x v="17"/>
    <x v="3"/>
    <x v="1"/>
    <x v="0"/>
    <x v="1"/>
    <x v="15"/>
    <d v="2014-06-20T00:00:00"/>
    <n v="20"/>
    <n v="6"/>
    <x v="6"/>
    <x v="7"/>
    <x v="473"/>
    <x v="2"/>
    <n v="0"/>
    <n v="0"/>
    <x v="2"/>
    <s v="Chongqing"/>
    <s v=""/>
    <x v="0"/>
  </r>
  <r>
    <s v="E00340"/>
    <x v="471"/>
    <x v="17"/>
    <x v="3"/>
    <x v="2"/>
    <x v="1"/>
    <x v="0"/>
    <x v="7"/>
    <d v="2009-08-20T00:00:00"/>
    <n v="20"/>
    <n v="8"/>
    <x v="11"/>
    <x v="22"/>
    <x v="474"/>
    <x v="2"/>
    <n v="0"/>
    <n v="0"/>
    <x v="0"/>
    <s v="Phoenix"/>
    <s v=""/>
    <x v="0"/>
  </r>
  <r>
    <s v="E01111"/>
    <x v="472"/>
    <x v="6"/>
    <x v="3"/>
    <x v="3"/>
    <x v="0"/>
    <x v="1"/>
    <x v="19"/>
    <d v="2010-05-07T00:00:00"/>
    <n v="7"/>
    <n v="5"/>
    <x v="7"/>
    <x v="18"/>
    <x v="475"/>
    <x v="1"/>
    <n v="0.12"/>
    <n v="17411.16"/>
    <x v="0"/>
    <s v="Chicago"/>
    <s v=""/>
    <x v="0"/>
  </r>
  <r>
    <s v="E00089"/>
    <x v="473"/>
    <x v="6"/>
    <x v="3"/>
    <x v="2"/>
    <x v="1"/>
    <x v="1"/>
    <x v="38"/>
    <d v="2011-01-17T00:00:00"/>
    <n v="17"/>
    <n v="1"/>
    <x v="0"/>
    <x v="9"/>
    <x v="476"/>
    <x v="0"/>
    <n v="0.11"/>
    <n v="14448.83"/>
    <x v="2"/>
    <s v="Shanghai"/>
    <s v=""/>
    <x v="0"/>
  </r>
  <r>
    <s v="E03362"/>
    <x v="474"/>
    <x v="16"/>
    <x v="3"/>
    <x v="0"/>
    <x v="1"/>
    <x v="0"/>
    <x v="36"/>
    <d v="2011-05-20T00:00:00"/>
    <n v="20"/>
    <n v="5"/>
    <x v="7"/>
    <x v="9"/>
    <x v="477"/>
    <x v="2"/>
    <n v="0"/>
    <n v="0"/>
    <x v="0"/>
    <s v="Phoenix"/>
    <s v=""/>
    <x v="0"/>
  </r>
  <r>
    <s v="E03637"/>
    <x v="475"/>
    <x v="16"/>
    <x v="3"/>
    <x v="1"/>
    <x v="0"/>
    <x v="1"/>
    <x v="13"/>
    <d v="2021-01-21T00:00:00"/>
    <n v="21"/>
    <n v="1"/>
    <x v="0"/>
    <x v="3"/>
    <x v="478"/>
    <x v="2"/>
    <n v="0"/>
    <n v="0"/>
    <x v="0"/>
    <s v="Phoenix"/>
    <s v=""/>
    <x v="0"/>
  </r>
  <r>
    <s v="E01264"/>
    <x v="476"/>
    <x v="17"/>
    <x v="3"/>
    <x v="2"/>
    <x v="1"/>
    <x v="2"/>
    <x v="10"/>
    <d v="2014-04-19T00:00:00"/>
    <n v="19"/>
    <n v="4"/>
    <x v="4"/>
    <x v="7"/>
    <x v="479"/>
    <x v="2"/>
    <n v="0"/>
    <n v="0"/>
    <x v="1"/>
    <s v="Sao Paulo"/>
    <s v=""/>
    <x v="0"/>
  </r>
  <r>
    <s v="E00480"/>
    <x v="477"/>
    <x v="17"/>
    <x v="3"/>
    <x v="1"/>
    <x v="1"/>
    <x v="1"/>
    <x v="1"/>
    <d v="2018-03-12T00:00:00"/>
    <n v="12"/>
    <n v="3"/>
    <x v="5"/>
    <x v="8"/>
    <x v="480"/>
    <x v="2"/>
    <n v="0"/>
    <n v="0"/>
    <x v="0"/>
    <s v="Seattle"/>
    <s v=""/>
    <x v="0"/>
  </r>
  <r>
    <s v="E00203"/>
    <x v="478"/>
    <x v="17"/>
    <x v="3"/>
    <x v="1"/>
    <x v="1"/>
    <x v="1"/>
    <x v="24"/>
    <d v="2017-09-07T00:00:00"/>
    <n v="7"/>
    <n v="9"/>
    <x v="2"/>
    <x v="1"/>
    <x v="481"/>
    <x v="2"/>
    <n v="0"/>
    <n v="0"/>
    <x v="0"/>
    <s v="Columbus"/>
    <d v="2018-05-31T00:00:00"/>
    <x v="1"/>
  </r>
  <r>
    <s v="E00647"/>
    <x v="479"/>
    <x v="6"/>
    <x v="3"/>
    <x v="1"/>
    <x v="0"/>
    <x v="1"/>
    <x v="8"/>
    <d v="2021-04-16T00:00:00"/>
    <n v="16"/>
    <n v="4"/>
    <x v="4"/>
    <x v="3"/>
    <x v="482"/>
    <x v="0"/>
    <n v="0.11"/>
    <n v="14674"/>
    <x v="0"/>
    <s v="Phoenix"/>
    <s v=""/>
    <x v="0"/>
  </r>
  <r>
    <s v="E00647"/>
    <x v="480"/>
    <x v="16"/>
    <x v="3"/>
    <x v="3"/>
    <x v="1"/>
    <x v="1"/>
    <x v="3"/>
    <d v="2006-02-23T00:00:00"/>
    <n v="23"/>
    <n v="2"/>
    <x v="9"/>
    <x v="16"/>
    <x v="483"/>
    <x v="2"/>
    <n v="0"/>
    <n v="0"/>
    <x v="0"/>
    <s v="Miami"/>
    <s v=""/>
    <x v="0"/>
  </r>
  <r>
    <s v="E00459"/>
    <x v="481"/>
    <x v="17"/>
    <x v="3"/>
    <x v="2"/>
    <x v="0"/>
    <x v="3"/>
    <x v="28"/>
    <d v="2020-09-21T00:00:00"/>
    <n v="21"/>
    <n v="9"/>
    <x v="2"/>
    <x v="4"/>
    <x v="484"/>
    <x v="2"/>
    <n v="0"/>
    <n v="0"/>
    <x v="0"/>
    <s v="Phoenix"/>
    <s v=""/>
    <x v="0"/>
  </r>
  <r>
    <s v="E00952"/>
    <x v="482"/>
    <x v="2"/>
    <x v="3"/>
    <x v="1"/>
    <x v="1"/>
    <x v="1"/>
    <x v="4"/>
    <d v="2007-05-30T00:00:00"/>
    <n v="30"/>
    <n v="5"/>
    <x v="7"/>
    <x v="5"/>
    <x v="485"/>
    <x v="1"/>
    <n v="0.22"/>
    <n v="43683.64"/>
    <x v="0"/>
    <s v="Seattle"/>
    <s v=""/>
    <x v="0"/>
  </r>
  <r>
    <s v="E03379"/>
    <x v="483"/>
    <x v="0"/>
    <x v="3"/>
    <x v="1"/>
    <x v="0"/>
    <x v="1"/>
    <x v="27"/>
    <d v="2012-03-15T00:00:00"/>
    <n v="15"/>
    <n v="3"/>
    <x v="5"/>
    <x v="21"/>
    <x v="486"/>
    <x v="0"/>
    <n v="0.08"/>
    <n v="9378.08"/>
    <x v="0"/>
    <s v="Phoenix"/>
    <s v=""/>
    <x v="0"/>
  </r>
  <r>
    <s v="E02193"/>
    <x v="484"/>
    <x v="2"/>
    <x v="3"/>
    <x v="1"/>
    <x v="1"/>
    <x v="2"/>
    <x v="17"/>
    <d v="2020-09-20T00:00:00"/>
    <n v="20"/>
    <n v="9"/>
    <x v="2"/>
    <x v="4"/>
    <x v="487"/>
    <x v="1"/>
    <n v="0.17"/>
    <n v="33689.920000000006"/>
    <x v="1"/>
    <s v="Manaus"/>
    <s v=""/>
    <x v="0"/>
  </r>
  <r>
    <s v="E00880"/>
    <x v="485"/>
    <x v="6"/>
    <x v="3"/>
    <x v="1"/>
    <x v="1"/>
    <x v="3"/>
    <x v="13"/>
    <d v="2021-03-17T00:00:00"/>
    <n v="17"/>
    <n v="3"/>
    <x v="5"/>
    <x v="3"/>
    <x v="488"/>
    <x v="1"/>
    <n v="0.1"/>
    <n v="15508"/>
    <x v="0"/>
    <s v="Austin"/>
    <s v=""/>
    <x v="0"/>
  </r>
  <r>
    <s v="E04562"/>
    <x v="486"/>
    <x v="2"/>
    <x v="3"/>
    <x v="1"/>
    <x v="1"/>
    <x v="2"/>
    <x v="26"/>
    <d v="1993-08-28T00:00:00"/>
    <n v="28"/>
    <n v="8"/>
    <x v="11"/>
    <x v="29"/>
    <x v="489"/>
    <x v="1"/>
    <n v="0.25"/>
    <n v="44360.75"/>
    <x v="1"/>
    <s v="Sao Paulo"/>
    <s v=""/>
    <x v="0"/>
  </r>
  <r>
    <s v="E02554"/>
    <x v="487"/>
    <x v="4"/>
    <x v="3"/>
    <x v="3"/>
    <x v="0"/>
    <x v="2"/>
    <x v="3"/>
    <d v="2007-09-10T00:00:00"/>
    <n v="10"/>
    <n v="9"/>
    <x v="2"/>
    <x v="5"/>
    <x v="490"/>
    <x v="1"/>
    <n v="0.33"/>
    <n v="59811.51"/>
    <x v="1"/>
    <s v="Sao Paulo"/>
    <s v=""/>
    <x v="0"/>
  </r>
  <r>
    <s v="E03412"/>
    <x v="488"/>
    <x v="6"/>
    <x v="3"/>
    <x v="2"/>
    <x v="0"/>
    <x v="3"/>
    <x v="32"/>
    <d v="2003-10-20T00:00:00"/>
    <n v="20"/>
    <n v="10"/>
    <x v="10"/>
    <x v="10"/>
    <x v="491"/>
    <x v="0"/>
    <n v="0.14000000000000001"/>
    <n v="18978.120000000003"/>
    <x v="0"/>
    <s v="Phoenix"/>
    <s v=""/>
    <x v="0"/>
  </r>
  <r>
    <s v="E00446"/>
    <x v="489"/>
    <x v="4"/>
    <x v="3"/>
    <x v="1"/>
    <x v="0"/>
    <x v="1"/>
    <x v="1"/>
    <d v="2015-01-14T00:00:00"/>
    <n v="14"/>
    <n v="1"/>
    <x v="0"/>
    <x v="2"/>
    <x v="492"/>
    <x v="1"/>
    <n v="0.34"/>
    <n v="78208.5"/>
    <x v="0"/>
    <s v="Phoenix"/>
    <s v=""/>
    <x v="0"/>
  </r>
  <r>
    <s v="E02363"/>
    <x v="490"/>
    <x v="6"/>
    <x v="3"/>
    <x v="1"/>
    <x v="1"/>
    <x v="1"/>
    <x v="2"/>
    <d v="2010-03-11T00:00:00"/>
    <n v="11"/>
    <n v="3"/>
    <x v="5"/>
    <x v="18"/>
    <x v="493"/>
    <x v="0"/>
    <n v="0.13"/>
    <n v="17420.78"/>
    <x v="2"/>
    <s v="Beijing"/>
    <s v=""/>
    <x v="0"/>
  </r>
  <r>
    <s v="E02561"/>
    <x v="491"/>
    <x v="2"/>
    <x v="3"/>
    <x v="3"/>
    <x v="1"/>
    <x v="2"/>
    <x v="24"/>
    <d v="2006-07-21T00:00:00"/>
    <n v="21"/>
    <n v="7"/>
    <x v="3"/>
    <x v="16"/>
    <x v="494"/>
    <x v="1"/>
    <n v="0.21"/>
    <n v="31761.66"/>
    <x v="1"/>
    <s v="Sao Paulo"/>
    <s v=""/>
    <x v="0"/>
  </r>
  <r>
    <s v="E00758"/>
    <x v="492"/>
    <x v="2"/>
    <x v="3"/>
    <x v="0"/>
    <x v="1"/>
    <x v="0"/>
    <x v="29"/>
    <d v="1994-09-26T00:00:00"/>
    <n v="26"/>
    <n v="9"/>
    <x v="2"/>
    <x v="17"/>
    <x v="495"/>
    <x v="1"/>
    <n v="0.17"/>
    <n v="27706.260000000002"/>
    <x v="0"/>
    <s v="Miami"/>
    <d v="2004-05-24T00:00:00"/>
    <x v="1"/>
  </r>
  <r>
    <s v="E03858"/>
    <x v="493"/>
    <x v="2"/>
    <x v="3"/>
    <x v="1"/>
    <x v="0"/>
    <x v="1"/>
    <x v="34"/>
    <d v="2019-11-03T00:00:00"/>
    <n v="3"/>
    <n v="11"/>
    <x v="1"/>
    <x v="0"/>
    <x v="496"/>
    <x v="1"/>
    <n v="0.21"/>
    <n v="41030.85"/>
    <x v="2"/>
    <s v="Chengdu"/>
    <s v=""/>
    <x v="0"/>
  </r>
  <r>
    <s v="E02310"/>
    <x v="494"/>
    <x v="4"/>
    <x v="3"/>
    <x v="3"/>
    <x v="0"/>
    <x v="3"/>
    <x v="19"/>
    <d v="2010-12-12T00:00:00"/>
    <n v="12"/>
    <n v="12"/>
    <x v="8"/>
    <x v="18"/>
    <x v="497"/>
    <x v="1"/>
    <n v="0.32"/>
    <n v="60963.840000000004"/>
    <x v="0"/>
    <s v="Columbus"/>
    <s v=""/>
    <x v="0"/>
  </r>
  <r>
    <s v="E03430"/>
    <x v="495"/>
    <x v="15"/>
    <x v="3"/>
    <x v="2"/>
    <x v="0"/>
    <x v="2"/>
    <x v="28"/>
    <d v="1998-04-22T00:00:00"/>
    <n v="22"/>
    <n v="4"/>
    <x v="4"/>
    <x v="25"/>
    <x v="498"/>
    <x v="0"/>
    <n v="0"/>
    <n v="0"/>
    <x v="1"/>
    <s v="Manaus"/>
    <d v="2004-11-27T00:00:00"/>
    <x v="1"/>
  </r>
  <r>
    <s v="E02387"/>
    <x v="496"/>
    <x v="6"/>
    <x v="4"/>
    <x v="2"/>
    <x v="1"/>
    <x v="3"/>
    <x v="6"/>
    <d v="2016-04-08T00:00:00"/>
    <n v="8"/>
    <n v="4"/>
    <x v="4"/>
    <x v="15"/>
    <x v="499"/>
    <x v="1"/>
    <n v="0.15"/>
    <n v="21240.6"/>
    <x v="0"/>
    <s v="Seattle"/>
    <d v="2021-10-16T00:00:00"/>
    <x v="1"/>
  </r>
  <r>
    <s v="E04105"/>
    <x v="497"/>
    <x v="18"/>
    <x v="4"/>
    <x v="0"/>
    <x v="0"/>
    <x v="1"/>
    <x v="9"/>
    <d v="1997-11-29T00:00:00"/>
    <n v="29"/>
    <n v="11"/>
    <x v="1"/>
    <x v="27"/>
    <x v="500"/>
    <x v="0"/>
    <n v="0"/>
    <n v="0"/>
    <x v="2"/>
    <s v="Chongqing"/>
    <s v=""/>
    <x v="0"/>
  </r>
  <r>
    <s v="E02832"/>
    <x v="498"/>
    <x v="19"/>
    <x v="4"/>
    <x v="0"/>
    <x v="1"/>
    <x v="0"/>
    <x v="5"/>
    <d v="2019-09-27T00:00:00"/>
    <n v="27"/>
    <n v="9"/>
    <x v="2"/>
    <x v="0"/>
    <x v="501"/>
    <x v="0"/>
    <n v="7.0000000000000007E-2"/>
    <n v="5943.9100000000008"/>
    <x v="0"/>
    <s v="Chicago"/>
    <s v=""/>
    <x v="0"/>
  </r>
  <r>
    <s v="E01550"/>
    <x v="499"/>
    <x v="0"/>
    <x v="4"/>
    <x v="3"/>
    <x v="1"/>
    <x v="0"/>
    <x v="8"/>
    <d v="2020-07-01T00:00:00"/>
    <n v="1"/>
    <n v="7"/>
    <x v="3"/>
    <x v="4"/>
    <x v="502"/>
    <x v="0"/>
    <n v="0.1"/>
    <n v="11974.6"/>
    <x v="0"/>
    <s v="Phoenix"/>
    <s v=""/>
    <x v="0"/>
  </r>
  <r>
    <s v="E04116"/>
    <x v="500"/>
    <x v="2"/>
    <x v="4"/>
    <x v="3"/>
    <x v="0"/>
    <x v="0"/>
    <x v="33"/>
    <d v="2013-11-03T00:00:00"/>
    <n v="3"/>
    <n v="11"/>
    <x v="1"/>
    <x v="11"/>
    <x v="503"/>
    <x v="1"/>
    <n v="0.24"/>
    <n v="44760.72"/>
    <x v="0"/>
    <s v="Columbus"/>
    <s v=""/>
    <x v="0"/>
  </r>
  <r>
    <s v="E03680"/>
    <x v="501"/>
    <x v="6"/>
    <x v="4"/>
    <x v="0"/>
    <x v="0"/>
    <x v="2"/>
    <x v="7"/>
    <d v="2012-01-09T00:00:00"/>
    <n v="9"/>
    <n v="1"/>
    <x v="0"/>
    <x v="21"/>
    <x v="308"/>
    <x v="1"/>
    <n v="0.1"/>
    <n v="14614"/>
    <x v="1"/>
    <s v="Manaus"/>
    <s v=""/>
    <x v="0"/>
  </r>
  <r>
    <s v="E03484"/>
    <x v="502"/>
    <x v="2"/>
    <x v="4"/>
    <x v="2"/>
    <x v="0"/>
    <x v="2"/>
    <x v="9"/>
    <d v="2002-05-24T00:00:00"/>
    <n v="24"/>
    <n v="5"/>
    <x v="7"/>
    <x v="23"/>
    <x v="504"/>
    <x v="1"/>
    <n v="0.28000000000000003"/>
    <n v="48380.360000000008"/>
    <x v="1"/>
    <s v="Rio de Janerio"/>
    <s v=""/>
    <x v="0"/>
  </r>
  <r>
    <s v="E00304"/>
    <x v="503"/>
    <x v="4"/>
    <x v="4"/>
    <x v="3"/>
    <x v="0"/>
    <x v="1"/>
    <x v="20"/>
    <d v="2012-05-11T00:00:00"/>
    <n v="11"/>
    <n v="5"/>
    <x v="7"/>
    <x v="21"/>
    <x v="505"/>
    <x v="1"/>
    <n v="0.34"/>
    <n v="78587.94"/>
    <x v="2"/>
    <s v="Beijing"/>
    <s v=""/>
    <x v="0"/>
  </r>
  <r>
    <s v="E02594"/>
    <x v="504"/>
    <x v="20"/>
    <x v="4"/>
    <x v="2"/>
    <x v="0"/>
    <x v="1"/>
    <x v="11"/>
    <d v="2017-06-25T00:00:00"/>
    <n v="25"/>
    <n v="6"/>
    <x v="6"/>
    <x v="1"/>
    <x v="506"/>
    <x v="2"/>
    <n v="0"/>
    <n v="0"/>
    <x v="0"/>
    <s v="Columbus"/>
    <s v=""/>
    <x v="0"/>
  </r>
  <r>
    <s v="E02074"/>
    <x v="505"/>
    <x v="21"/>
    <x v="4"/>
    <x v="0"/>
    <x v="1"/>
    <x v="0"/>
    <x v="40"/>
    <d v="2014-02-11T00:00:00"/>
    <n v="11"/>
    <n v="2"/>
    <x v="9"/>
    <x v="7"/>
    <x v="507"/>
    <x v="0"/>
    <n v="0"/>
    <n v="0"/>
    <x v="0"/>
    <s v="Austin"/>
    <s v=""/>
    <x v="0"/>
  </r>
  <r>
    <s v="E04285"/>
    <x v="506"/>
    <x v="18"/>
    <x v="4"/>
    <x v="0"/>
    <x v="1"/>
    <x v="2"/>
    <x v="30"/>
    <d v="2013-05-15T00:00:00"/>
    <n v="15"/>
    <n v="5"/>
    <x v="7"/>
    <x v="11"/>
    <x v="508"/>
    <x v="0"/>
    <n v="0"/>
    <n v="0"/>
    <x v="0"/>
    <s v="Miami"/>
    <s v=""/>
    <x v="0"/>
  </r>
  <r>
    <s v="E01417"/>
    <x v="507"/>
    <x v="21"/>
    <x v="4"/>
    <x v="3"/>
    <x v="1"/>
    <x v="2"/>
    <x v="35"/>
    <d v="1994-01-03T00:00:00"/>
    <n v="3"/>
    <n v="1"/>
    <x v="0"/>
    <x v="17"/>
    <x v="509"/>
    <x v="0"/>
    <n v="0"/>
    <n v="0"/>
    <x v="1"/>
    <s v="Manaus"/>
    <s v=""/>
    <x v="0"/>
  </r>
  <r>
    <s v="E03574"/>
    <x v="508"/>
    <x v="4"/>
    <x v="4"/>
    <x v="1"/>
    <x v="0"/>
    <x v="0"/>
    <x v="26"/>
    <d v="2005-11-08T00:00:00"/>
    <n v="8"/>
    <n v="11"/>
    <x v="1"/>
    <x v="24"/>
    <x v="510"/>
    <x v="1"/>
    <n v="0.32"/>
    <n v="63938.560000000005"/>
    <x v="0"/>
    <s v="Seattle"/>
    <s v=""/>
    <x v="0"/>
  </r>
  <r>
    <s v="E03538"/>
    <x v="509"/>
    <x v="21"/>
    <x v="4"/>
    <x v="2"/>
    <x v="0"/>
    <x v="0"/>
    <x v="17"/>
    <d v="2010-11-04T00:00:00"/>
    <n v="4"/>
    <n v="11"/>
    <x v="1"/>
    <x v="18"/>
    <x v="511"/>
    <x v="0"/>
    <n v="0"/>
    <n v="0"/>
    <x v="0"/>
    <s v="Seattle"/>
    <s v=""/>
    <x v="0"/>
  </r>
  <r>
    <s v="E02185"/>
    <x v="510"/>
    <x v="19"/>
    <x v="4"/>
    <x v="3"/>
    <x v="0"/>
    <x v="2"/>
    <x v="40"/>
    <d v="2013-03-20T00:00:00"/>
    <n v="20"/>
    <n v="3"/>
    <x v="5"/>
    <x v="11"/>
    <x v="512"/>
    <x v="0"/>
    <n v="0.05"/>
    <n v="3996.05"/>
    <x v="0"/>
    <s v="Austin"/>
    <s v=""/>
    <x v="0"/>
  </r>
  <r>
    <s v="E03830"/>
    <x v="511"/>
    <x v="2"/>
    <x v="4"/>
    <x v="2"/>
    <x v="1"/>
    <x v="3"/>
    <x v="38"/>
    <d v="2009-09-20T00:00:00"/>
    <n v="20"/>
    <n v="9"/>
    <x v="2"/>
    <x v="22"/>
    <x v="513"/>
    <x v="1"/>
    <n v="0.2"/>
    <n v="33439.800000000003"/>
    <x v="0"/>
    <s v="Seattle"/>
    <s v=""/>
    <x v="0"/>
  </r>
  <r>
    <s v="E02862"/>
    <x v="512"/>
    <x v="6"/>
    <x v="4"/>
    <x v="0"/>
    <x v="1"/>
    <x v="1"/>
    <x v="13"/>
    <d v="2021-07-02T00:00:00"/>
    <n v="2"/>
    <n v="7"/>
    <x v="3"/>
    <x v="3"/>
    <x v="514"/>
    <x v="0"/>
    <n v="0.11"/>
    <n v="13819.63"/>
    <x v="2"/>
    <s v="Beijing"/>
    <s v=""/>
    <x v="0"/>
  </r>
  <r>
    <s v="E00699"/>
    <x v="513"/>
    <x v="6"/>
    <x v="4"/>
    <x v="3"/>
    <x v="1"/>
    <x v="2"/>
    <x v="6"/>
    <d v="2006-08-16T00:00:00"/>
    <n v="16"/>
    <n v="8"/>
    <x v="11"/>
    <x v="16"/>
    <x v="515"/>
    <x v="1"/>
    <n v="0.1"/>
    <n v="15904.400000000001"/>
    <x v="1"/>
    <s v="Manaus"/>
    <s v=""/>
    <x v="0"/>
  </r>
  <r>
    <s v="E01249"/>
    <x v="514"/>
    <x v="4"/>
    <x v="4"/>
    <x v="1"/>
    <x v="1"/>
    <x v="2"/>
    <x v="22"/>
    <d v="2009-08-04T00:00:00"/>
    <n v="4"/>
    <n v="8"/>
    <x v="11"/>
    <x v="22"/>
    <x v="516"/>
    <x v="1"/>
    <n v="0.35"/>
    <n v="72945.25"/>
    <x v="0"/>
    <s v="Seattle"/>
    <s v=""/>
    <x v="0"/>
  </r>
  <r>
    <s v="E03349"/>
    <x v="515"/>
    <x v="22"/>
    <x v="4"/>
    <x v="1"/>
    <x v="1"/>
    <x v="1"/>
    <x v="40"/>
    <d v="2020-01-05T00:00:00"/>
    <n v="5"/>
    <n v="1"/>
    <x v="0"/>
    <x v="4"/>
    <x v="517"/>
    <x v="0"/>
    <n v="0"/>
    <n v="0"/>
    <x v="0"/>
    <s v="Seattle"/>
    <s v=""/>
    <x v="0"/>
  </r>
  <r>
    <s v="E01540"/>
    <x v="516"/>
    <x v="20"/>
    <x v="4"/>
    <x v="0"/>
    <x v="0"/>
    <x v="2"/>
    <x v="2"/>
    <d v="2010-12-23T00:00:00"/>
    <n v="23"/>
    <n v="12"/>
    <x v="8"/>
    <x v="18"/>
    <x v="518"/>
    <x v="2"/>
    <n v="0"/>
    <n v="0"/>
    <x v="1"/>
    <s v="Sao Paulo"/>
    <d v="2014-03-27T00:00:00"/>
    <x v="1"/>
  </r>
  <r>
    <s v="E03417"/>
    <x v="517"/>
    <x v="19"/>
    <x v="4"/>
    <x v="0"/>
    <x v="0"/>
    <x v="1"/>
    <x v="17"/>
    <d v="2007-07-02T00:00:00"/>
    <n v="2"/>
    <n v="7"/>
    <x v="3"/>
    <x v="5"/>
    <x v="519"/>
    <x v="0"/>
    <n v="0.08"/>
    <n v="7517.68"/>
    <x v="2"/>
    <s v="Chongqing"/>
    <s v=""/>
    <x v="0"/>
  </r>
  <r>
    <s v="E03440"/>
    <x v="518"/>
    <x v="22"/>
    <x v="4"/>
    <x v="3"/>
    <x v="1"/>
    <x v="2"/>
    <x v="16"/>
    <d v="2009-04-28T00:00:00"/>
    <n v="28"/>
    <n v="4"/>
    <x v="4"/>
    <x v="22"/>
    <x v="520"/>
    <x v="2"/>
    <n v="0"/>
    <n v="0"/>
    <x v="1"/>
    <s v="Manaus"/>
    <s v=""/>
    <x v="0"/>
  </r>
  <r>
    <s v="E00431"/>
    <x v="519"/>
    <x v="23"/>
    <x v="4"/>
    <x v="3"/>
    <x v="1"/>
    <x v="2"/>
    <x v="28"/>
    <d v="2019-07-04T00:00:00"/>
    <n v="4"/>
    <n v="7"/>
    <x v="3"/>
    <x v="0"/>
    <x v="521"/>
    <x v="0"/>
    <n v="0"/>
    <n v="0"/>
    <x v="1"/>
    <s v="Rio de Janerio"/>
    <s v=""/>
    <x v="0"/>
  </r>
  <r>
    <s v="E01258"/>
    <x v="520"/>
    <x v="24"/>
    <x v="4"/>
    <x v="0"/>
    <x v="0"/>
    <x v="0"/>
    <x v="0"/>
    <d v="2018-12-10T00:00:00"/>
    <n v="10"/>
    <n v="12"/>
    <x v="8"/>
    <x v="8"/>
    <x v="522"/>
    <x v="0"/>
    <n v="0"/>
    <n v="0"/>
    <x v="0"/>
    <s v="Miami"/>
    <s v=""/>
    <x v="0"/>
  </r>
  <r>
    <s v="E04931"/>
    <x v="521"/>
    <x v="23"/>
    <x v="4"/>
    <x v="0"/>
    <x v="1"/>
    <x v="2"/>
    <x v="40"/>
    <d v="2021-10-05T00:00:00"/>
    <n v="5"/>
    <n v="10"/>
    <x v="10"/>
    <x v="3"/>
    <x v="523"/>
    <x v="0"/>
    <n v="0"/>
    <n v="0"/>
    <x v="1"/>
    <s v="Sao Paulo"/>
    <s v=""/>
    <x v="0"/>
  </r>
  <r>
    <s v="E00443"/>
    <x v="522"/>
    <x v="19"/>
    <x v="4"/>
    <x v="2"/>
    <x v="0"/>
    <x v="1"/>
    <x v="11"/>
    <d v="2020-05-26T00:00:00"/>
    <n v="26"/>
    <n v="5"/>
    <x v="7"/>
    <x v="4"/>
    <x v="524"/>
    <x v="2"/>
    <n v="0.08"/>
    <n v="5434"/>
    <x v="2"/>
    <s v="Shanghai"/>
    <s v=""/>
    <x v="0"/>
  </r>
  <r>
    <s v="E02875"/>
    <x v="523"/>
    <x v="19"/>
    <x v="4"/>
    <x v="1"/>
    <x v="1"/>
    <x v="1"/>
    <x v="28"/>
    <d v="2007-01-09T00:00:00"/>
    <n v="9"/>
    <n v="1"/>
    <x v="0"/>
    <x v="5"/>
    <x v="525"/>
    <x v="0"/>
    <n v="0.09"/>
    <n v="6709.1399999999994"/>
    <x v="0"/>
    <s v="Seattle"/>
    <s v=""/>
    <x v="0"/>
  </r>
  <r>
    <s v="E04903"/>
    <x v="524"/>
    <x v="2"/>
    <x v="4"/>
    <x v="2"/>
    <x v="1"/>
    <x v="1"/>
    <x v="0"/>
    <d v="2020-08-09T00:00:00"/>
    <n v="9"/>
    <n v="8"/>
    <x v="11"/>
    <x v="4"/>
    <x v="526"/>
    <x v="1"/>
    <n v="0.15"/>
    <n v="24180.45"/>
    <x v="2"/>
    <s v="Chengdu"/>
    <s v=""/>
    <x v="0"/>
  </r>
  <r>
    <s v="E04735"/>
    <x v="525"/>
    <x v="25"/>
    <x v="4"/>
    <x v="0"/>
    <x v="1"/>
    <x v="0"/>
    <x v="3"/>
    <d v="2006-12-13T00:00:00"/>
    <n v="13"/>
    <n v="12"/>
    <x v="8"/>
    <x v="16"/>
    <x v="527"/>
    <x v="0"/>
    <n v="0"/>
    <n v="0"/>
    <x v="0"/>
    <s v="Miami"/>
    <s v=""/>
    <x v="0"/>
  </r>
  <r>
    <s v="E01642"/>
    <x v="526"/>
    <x v="6"/>
    <x v="4"/>
    <x v="0"/>
    <x v="1"/>
    <x v="1"/>
    <x v="14"/>
    <d v="2006-04-18T00:00:00"/>
    <n v="18"/>
    <n v="4"/>
    <x v="4"/>
    <x v="16"/>
    <x v="528"/>
    <x v="0"/>
    <n v="0.14000000000000001"/>
    <n v="18828.04"/>
    <x v="0"/>
    <s v="Austin"/>
    <s v=""/>
    <x v="0"/>
  </r>
  <r>
    <s v="E02331"/>
    <x v="527"/>
    <x v="21"/>
    <x v="4"/>
    <x v="0"/>
    <x v="1"/>
    <x v="1"/>
    <x v="6"/>
    <d v="2005-08-09T00:00:00"/>
    <n v="9"/>
    <n v="8"/>
    <x v="11"/>
    <x v="24"/>
    <x v="529"/>
    <x v="0"/>
    <n v="0"/>
    <n v="0"/>
    <x v="0"/>
    <s v="Miami"/>
    <s v=""/>
    <x v="0"/>
  </r>
  <r>
    <s v="E04267"/>
    <x v="528"/>
    <x v="22"/>
    <x v="4"/>
    <x v="1"/>
    <x v="0"/>
    <x v="3"/>
    <x v="11"/>
    <d v="2019-03-06T00:00:00"/>
    <n v="6"/>
    <n v="3"/>
    <x v="5"/>
    <x v="0"/>
    <x v="530"/>
    <x v="0"/>
    <n v="0"/>
    <n v="0"/>
    <x v="0"/>
    <s v="Chicago"/>
    <s v=""/>
    <x v="0"/>
  </r>
  <r>
    <s v="E03042"/>
    <x v="529"/>
    <x v="26"/>
    <x v="4"/>
    <x v="0"/>
    <x v="1"/>
    <x v="0"/>
    <x v="20"/>
    <d v="1992-04-01T00:00:00"/>
    <n v="1"/>
    <n v="4"/>
    <x v="4"/>
    <x v="26"/>
    <x v="531"/>
    <x v="2"/>
    <n v="0"/>
    <n v="0"/>
    <x v="0"/>
    <s v="Phoenix"/>
    <s v=""/>
    <x v="0"/>
  </r>
  <r>
    <s v="E03131"/>
    <x v="530"/>
    <x v="6"/>
    <x v="4"/>
    <x v="0"/>
    <x v="0"/>
    <x v="0"/>
    <x v="38"/>
    <d v="2014-02-25T00:00:00"/>
    <n v="25"/>
    <n v="2"/>
    <x v="9"/>
    <x v="7"/>
    <x v="532"/>
    <x v="0"/>
    <n v="0.12"/>
    <n v="15478.08"/>
    <x v="0"/>
    <s v="Miami"/>
    <d v="2021-05-01T00:00:00"/>
    <x v="1"/>
  </r>
  <r>
    <s v="E00306"/>
    <x v="531"/>
    <x v="21"/>
    <x v="4"/>
    <x v="0"/>
    <x v="0"/>
    <x v="0"/>
    <x v="17"/>
    <d v="2011-01-22T00:00:00"/>
    <n v="22"/>
    <n v="1"/>
    <x v="0"/>
    <x v="9"/>
    <x v="533"/>
    <x v="0"/>
    <n v="0"/>
    <n v="0"/>
    <x v="0"/>
    <s v="Austin"/>
    <s v=""/>
    <x v="0"/>
  </r>
  <r>
    <s v="E02094"/>
    <x v="532"/>
    <x v="24"/>
    <x v="4"/>
    <x v="1"/>
    <x v="0"/>
    <x v="1"/>
    <x v="19"/>
    <d v="2005-09-18T00:00:00"/>
    <n v="18"/>
    <n v="9"/>
    <x v="2"/>
    <x v="24"/>
    <x v="534"/>
    <x v="2"/>
    <n v="0"/>
    <n v="0"/>
    <x v="2"/>
    <s v="Beijing"/>
    <s v=""/>
    <x v="0"/>
  </r>
  <r>
    <s v="E03567"/>
    <x v="533"/>
    <x v="18"/>
    <x v="4"/>
    <x v="2"/>
    <x v="0"/>
    <x v="2"/>
    <x v="18"/>
    <d v="2008-04-15T00:00:00"/>
    <n v="15"/>
    <n v="4"/>
    <x v="4"/>
    <x v="13"/>
    <x v="535"/>
    <x v="0"/>
    <n v="0"/>
    <n v="0"/>
    <x v="0"/>
    <s v="Columbus"/>
    <s v=""/>
    <x v="0"/>
  </r>
  <r>
    <s v="E01499"/>
    <x v="534"/>
    <x v="27"/>
    <x v="4"/>
    <x v="2"/>
    <x v="0"/>
    <x v="1"/>
    <x v="29"/>
    <d v="2013-07-13T00:00:00"/>
    <n v="13"/>
    <n v="7"/>
    <x v="3"/>
    <x v="11"/>
    <x v="536"/>
    <x v="0"/>
    <n v="0"/>
    <n v="0"/>
    <x v="2"/>
    <s v="Beijing"/>
    <s v=""/>
    <x v="0"/>
  </r>
  <r>
    <s v="E00521"/>
    <x v="535"/>
    <x v="23"/>
    <x v="4"/>
    <x v="2"/>
    <x v="1"/>
    <x v="0"/>
    <x v="29"/>
    <d v="1998-05-18T00:00:00"/>
    <n v="18"/>
    <n v="5"/>
    <x v="7"/>
    <x v="25"/>
    <x v="537"/>
    <x v="2"/>
    <n v="0"/>
    <n v="0"/>
    <x v="0"/>
    <s v="Phoenix"/>
    <s v=""/>
    <x v="0"/>
  </r>
  <r>
    <s v="E02855"/>
    <x v="536"/>
    <x v="21"/>
    <x v="4"/>
    <x v="0"/>
    <x v="1"/>
    <x v="1"/>
    <x v="10"/>
    <d v="2009-03-15T00:00:00"/>
    <n v="15"/>
    <n v="3"/>
    <x v="5"/>
    <x v="22"/>
    <x v="538"/>
    <x v="0"/>
    <n v="0"/>
    <n v="0"/>
    <x v="0"/>
    <s v="Miami"/>
    <s v=""/>
    <x v="0"/>
  </r>
  <r>
    <s v="E00816"/>
    <x v="537"/>
    <x v="23"/>
    <x v="4"/>
    <x v="1"/>
    <x v="1"/>
    <x v="0"/>
    <x v="11"/>
    <d v="2021-10-08T00:00:00"/>
    <n v="8"/>
    <n v="10"/>
    <x v="10"/>
    <x v="3"/>
    <x v="539"/>
    <x v="2"/>
    <n v="0"/>
    <n v="0"/>
    <x v="0"/>
    <s v="Phoenix"/>
    <s v=""/>
    <x v="0"/>
  </r>
  <r>
    <s v="E02283"/>
    <x v="538"/>
    <x v="23"/>
    <x v="4"/>
    <x v="0"/>
    <x v="0"/>
    <x v="1"/>
    <x v="12"/>
    <d v="2020-07-24T00:00:00"/>
    <n v="24"/>
    <n v="7"/>
    <x v="3"/>
    <x v="4"/>
    <x v="540"/>
    <x v="2"/>
    <n v="0"/>
    <n v="0"/>
    <x v="2"/>
    <s v="Chengdu"/>
    <s v=""/>
    <x v="0"/>
  </r>
  <r>
    <s v="E04888"/>
    <x v="539"/>
    <x v="0"/>
    <x v="4"/>
    <x v="3"/>
    <x v="0"/>
    <x v="0"/>
    <x v="40"/>
    <d v="2014-01-03T00:00:00"/>
    <n v="3"/>
    <n v="1"/>
    <x v="0"/>
    <x v="7"/>
    <x v="541"/>
    <x v="0"/>
    <n v="0.1"/>
    <n v="12714.800000000001"/>
    <x v="0"/>
    <s v="Miami"/>
    <s v=""/>
    <x v="0"/>
  </r>
  <r>
    <s v="E04504"/>
    <x v="540"/>
    <x v="21"/>
    <x v="4"/>
    <x v="0"/>
    <x v="0"/>
    <x v="2"/>
    <x v="34"/>
    <d v="1999-03-14T00:00:00"/>
    <n v="14"/>
    <n v="3"/>
    <x v="5"/>
    <x v="28"/>
    <x v="542"/>
    <x v="0"/>
    <n v="0"/>
    <n v="0"/>
    <x v="1"/>
    <s v="Sao Paulo"/>
    <s v=""/>
    <x v="0"/>
  </r>
  <r>
    <s v="E04618"/>
    <x v="541"/>
    <x v="18"/>
    <x v="4"/>
    <x v="2"/>
    <x v="0"/>
    <x v="1"/>
    <x v="25"/>
    <d v="2021-10-26T00:00:00"/>
    <n v="26"/>
    <n v="10"/>
    <x v="10"/>
    <x v="3"/>
    <x v="543"/>
    <x v="0"/>
    <n v="0"/>
    <n v="0"/>
    <x v="2"/>
    <s v="Chongqing"/>
    <s v=""/>
    <x v="0"/>
  </r>
  <r>
    <s v="E00535"/>
    <x v="542"/>
    <x v="0"/>
    <x v="4"/>
    <x v="1"/>
    <x v="0"/>
    <x v="2"/>
    <x v="24"/>
    <d v="2006-10-31T00:00:00"/>
    <n v="31"/>
    <n v="10"/>
    <x v="10"/>
    <x v="16"/>
    <x v="544"/>
    <x v="0"/>
    <n v="0.1"/>
    <n v="12012.800000000001"/>
    <x v="0"/>
    <s v="Austin"/>
    <s v=""/>
    <x v="0"/>
  </r>
  <r>
    <s v="E01361"/>
    <x v="543"/>
    <x v="20"/>
    <x v="4"/>
    <x v="0"/>
    <x v="1"/>
    <x v="0"/>
    <x v="29"/>
    <d v="2016-12-27T00:00:00"/>
    <n v="27"/>
    <n v="12"/>
    <x v="8"/>
    <x v="15"/>
    <x v="545"/>
    <x v="2"/>
    <n v="0"/>
    <n v="0"/>
    <x v="0"/>
    <s v="Miami"/>
    <s v=""/>
    <x v="0"/>
  </r>
  <r>
    <s v="E03269"/>
    <x v="544"/>
    <x v="24"/>
    <x v="4"/>
    <x v="0"/>
    <x v="1"/>
    <x v="1"/>
    <x v="27"/>
    <d v="2001-01-23T00:00:00"/>
    <n v="23"/>
    <n v="1"/>
    <x v="0"/>
    <x v="12"/>
    <x v="546"/>
    <x v="0"/>
    <n v="0"/>
    <n v="0"/>
    <x v="2"/>
    <s v="Chengdu"/>
    <s v=""/>
    <x v="0"/>
  </r>
  <r>
    <s v="E01037"/>
    <x v="545"/>
    <x v="28"/>
    <x v="4"/>
    <x v="2"/>
    <x v="0"/>
    <x v="1"/>
    <x v="1"/>
    <d v="2020-09-12T00:00:00"/>
    <n v="12"/>
    <n v="9"/>
    <x v="2"/>
    <x v="4"/>
    <x v="547"/>
    <x v="0"/>
    <n v="0"/>
    <n v="0"/>
    <x v="2"/>
    <s v="Shanghai"/>
    <s v=""/>
    <x v="0"/>
  </r>
  <r>
    <s v="E00671"/>
    <x v="546"/>
    <x v="26"/>
    <x v="4"/>
    <x v="1"/>
    <x v="0"/>
    <x v="1"/>
    <x v="34"/>
    <d v="1999-03-10T00:00:00"/>
    <n v="10"/>
    <n v="3"/>
    <x v="5"/>
    <x v="28"/>
    <x v="548"/>
    <x v="2"/>
    <n v="0"/>
    <n v="0"/>
    <x v="2"/>
    <s v="Beijing"/>
    <s v=""/>
    <x v="0"/>
  </r>
  <r>
    <s v="E02216"/>
    <x v="547"/>
    <x v="28"/>
    <x v="4"/>
    <x v="2"/>
    <x v="0"/>
    <x v="2"/>
    <x v="0"/>
    <d v="2019-10-15T00:00:00"/>
    <n v="15"/>
    <n v="10"/>
    <x v="10"/>
    <x v="0"/>
    <x v="549"/>
    <x v="2"/>
    <n v="0"/>
    <n v="0"/>
    <x v="1"/>
    <s v="Rio de Janerio"/>
    <s v=""/>
    <x v="0"/>
  </r>
  <r>
    <s v="E02333"/>
    <x v="548"/>
    <x v="29"/>
    <x v="4"/>
    <x v="0"/>
    <x v="0"/>
    <x v="3"/>
    <x v="29"/>
    <d v="2010-12-28T00:00:00"/>
    <n v="28"/>
    <n v="12"/>
    <x v="8"/>
    <x v="18"/>
    <x v="550"/>
    <x v="2"/>
    <n v="0"/>
    <n v="0"/>
    <x v="0"/>
    <s v="Columbus"/>
    <s v=""/>
    <x v="0"/>
  </r>
  <r>
    <s v="E00233"/>
    <x v="549"/>
    <x v="29"/>
    <x v="4"/>
    <x v="0"/>
    <x v="1"/>
    <x v="2"/>
    <x v="2"/>
    <d v="2019-12-19T00:00:00"/>
    <n v="19"/>
    <n v="12"/>
    <x v="8"/>
    <x v="0"/>
    <x v="551"/>
    <x v="0"/>
    <n v="0"/>
    <n v="0"/>
    <x v="0"/>
    <s v="Columbus"/>
    <s v=""/>
    <x v="0"/>
  </r>
  <r>
    <s v="E00697"/>
    <x v="550"/>
    <x v="25"/>
    <x v="4"/>
    <x v="0"/>
    <x v="0"/>
    <x v="2"/>
    <x v="0"/>
    <d v="2017-05-11T00:00:00"/>
    <n v="11"/>
    <n v="5"/>
    <x v="7"/>
    <x v="1"/>
    <x v="552"/>
    <x v="0"/>
    <n v="0"/>
    <n v="0"/>
    <x v="0"/>
    <s v="Seattle"/>
    <s v=""/>
    <x v="0"/>
  </r>
  <r>
    <s v="E00523"/>
    <x v="551"/>
    <x v="30"/>
    <x v="4"/>
    <x v="3"/>
    <x v="0"/>
    <x v="0"/>
    <x v="15"/>
    <d v="1993-07-26T00:00:00"/>
    <n v="26"/>
    <n v="7"/>
    <x v="3"/>
    <x v="29"/>
    <x v="553"/>
    <x v="2"/>
    <n v="0"/>
    <n v="0"/>
    <x v="0"/>
    <s v="Phoenix"/>
    <s v=""/>
    <x v="0"/>
  </r>
  <r>
    <s v="E01986"/>
    <x v="552"/>
    <x v="0"/>
    <x v="4"/>
    <x v="3"/>
    <x v="0"/>
    <x v="1"/>
    <x v="18"/>
    <d v="1994-02-23T00:00:00"/>
    <n v="23"/>
    <n v="2"/>
    <x v="9"/>
    <x v="17"/>
    <x v="554"/>
    <x v="0"/>
    <n v="0.05"/>
    <n v="6140.1"/>
    <x v="2"/>
    <s v="Shanghai"/>
    <s v=""/>
    <x v="0"/>
  </r>
  <r>
    <s v="E01484"/>
    <x v="553"/>
    <x v="29"/>
    <x v="4"/>
    <x v="0"/>
    <x v="1"/>
    <x v="1"/>
    <x v="28"/>
    <d v="2003-08-22T00:00:00"/>
    <n v="22"/>
    <n v="8"/>
    <x v="11"/>
    <x v="10"/>
    <x v="555"/>
    <x v="0"/>
    <n v="0"/>
    <n v="0"/>
    <x v="2"/>
    <s v="Beijing"/>
    <s v=""/>
    <x v="0"/>
  </r>
  <r>
    <s v="E02227"/>
    <x v="554"/>
    <x v="22"/>
    <x v="4"/>
    <x v="0"/>
    <x v="1"/>
    <x v="0"/>
    <x v="2"/>
    <d v="2014-05-30T00:00:00"/>
    <n v="30"/>
    <n v="5"/>
    <x v="7"/>
    <x v="7"/>
    <x v="556"/>
    <x v="0"/>
    <n v="0"/>
    <n v="0"/>
    <x v="0"/>
    <s v="Chicago"/>
    <s v=""/>
    <x v="0"/>
  </r>
  <r>
    <s v="E03935"/>
    <x v="555"/>
    <x v="4"/>
    <x v="4"/>
    <x v="3"/>
    <x v="1"/>
    <x v="1"/>
    <x v="24"/>
    <d v="2008-04-30T00:00:00"/>
    <n v="30"/>
    <n v="4"/>
    <x v="4"/>
    <x v="13"/>
    <x v="557"/>
    <x v="1"/>
    <n v="0.3"/>
    <n v="54660.6"/>
    <x v="0"/>
    <s v="Austin"/>
    <s v=""/>
    <x v="0"/>
  </r>
  <r>
    <s v="E00813"/>
    <x v="556"/>
    <x v="21"/>
    <x v="4"/>
    <x v="3"/>
    <x v="1"/>
    <x v="3"/>
    <x v="39"/>
    <d v="2018-05-09T00:00:00"/>
    <n v="9"/>
    <n v="5"/>
    <x v="7"/>
    <x v="8"/>
    <x v="558"/>
    <x v="0"/>
    <n v="0"/>
    <n v="0"/>
    <x v="0"/>
    <s v="Miami"/>
    <s v=""/>
    <x v="0"/>
  </r>
  <r>
    <s v="E00870"/>
    <x v="557"/>
    <x v="29"/>
    <x v="4"/>
    <x v="1"/>
    <x v="1"/>
    <x v="1"/>
    <x v="17"/>
    <d v="2013-06-26T00:00:00"/>
    <n v="26"/>
    <n v="6"/>
    <x v="6"/>
    <x v="11"/>
    <x v="559"/>
    <x v="2"/>
    <n v="0"/>
    <n v="0"/>
    <x v="0"/>
    <s v="Seattle"/>
    <s v=""/>
    <x v="0"/>
  </r>
  <r>
    <s v="E04112"/>
    <x v="558"/>
    <x v="26"/>
    <x v="4"/>
    <x v="2"/>
    <x v="0"/>
    <x v="1"/>
    <x v="22"/>
    <d v="2018-05-04T00:00:00"/>
    <n v="4"/>
    <n v="5"/>
    <x v="7"/>
    <x v="8"/>
    <x v="560"/>
    <x v="2"/>
    <n v="0"/>
    <n v="0"/>
    <x v="2"/>
    <s v="Beijing"/>
    <s v=""/>
    <x v="0"/>
  </r>
  <r>
    <s v="E04572"/>
    <x v="559"/>
    <x v="2"/>
    <x v="4"/>
    <x v="1"/>
    <x v="1"/>
    <x v="1"/>
    <x v="34"/>
    <d v="2012-10-26T00:00:00"/>
    <n v="26"/>
    <n v="10"/>
    <x v="10"/>
    <x v="21"/>
    <x v="561"/>
    <x v="1"/>
    <n v="0.3"/>
    <n v="54946.799999999996"/>
    <x v="0"/>
    <s v="Seattle"/>
    <s v=""/>
    <x v="0"/>
  </r>
  <r>
    <s v="E02747"/>
    <x v="560"/>
    <x v="4"/>
    <x v="4"/>
    <x v="1"/>
    <x v="1"/>
    <x v="2"/>
    <x v="40"/>
    <d v="2020-07-22T00:00:00"/>
    <n v="22"/>
    <n v="7"/>
    <x v="3"/>
    <x v="4"/>
    <x v="562"/>
    <x v="1"/>
    <n v="0.31"/>
    <n v="59752.19"/>
    <x v="0"/>
    <s v="Chicago"/>
    <s v=""/>
    <x v="0"/>
  </r>
  <r>
    <s v="E01064"/>
    <x v="561"/>
    <x v="6"/>
    <x v="4"/>
    <x v="0"/>
    <x v="1"/>
    <x v="1"/>
    <x v="39"/>
    <d v="2017-03-25T00:00:00"/>
    <n v="25"/>
    <n v="3"/>
    <x v="5"/>
    <x v="1"/>
    <x v="563"/>
    <x v="0"/>
    <n v="0.14000000000000001"/>
    <n v="18945.5"/>
    <x v="0"/>
    <s v="Phoenix"/>
    <s v=""/>
    <x v="0"/>
  </r>
  <r>
    <s v="E01525"/>
    <x v="562"/>
    <x v="19"/>
    <x v="4"/>
    <x v="0"/>
    <x v="1"/>
    <x v="2"/>
    <x v="40"/>
    <d v="2017-10-02T00:00:00"/>
    <n v="2"/>
    <n v="10"/>
    <x v="10"/>
    <x v="1"/>
    <x v="564"/>
    <x v="2"/>
    <n v="0.09"/>
    <n v="5569.74"/>
    <x v="1"/>
    <s v="Rio de Janerio"/>
    <s v=""/>
    <x v="0"/>
  </r>
  <r>
    <s v="E00691"/>
    <x v="563"/>
    <x v="26"/>
    <x v="4"/>
    <x v="0"/>
    <x v="1"/>
    <x v="1"/>
    <x v="21"/>
    <d v="2016-05-22T00:00:00"/>
    <n v="22"/>
    <n v="5"/>
    <x v="7"/>
    <x v="15"/>
    <x v="565"/>
    <x v="2"/>
    <n v="0"/>
    <n v="0"/>
    <x v="0"/>
    <s v="Miami"/>
    <s v=""/>
    <x v="0"/>
  </r>
  <r>
    <s v="E01403"/>
    <x v="564"/>
    <x v="4"/>
    <x v="4"/>
    <x v="2"/>
    <x v="0"/>
    <x v="1"/>
    <x v="17"/>
    <d v="2020-11-08T00:00:00"/>
    <n v="8"/>
    <n v="11"/>
    <x v="1"/>
    <x v="4"/>
    <x v="566"/>
    <x v="1"/>
    <n v="0.31"/>
    <n v="72685.39"/>
    <x v="2"/>
    <s v="Chengdu"/>
    <s v=""/>
    <x v="0"/>
  </r>
  <r>
    <s v="E03941"/>
    <x v="565"/>
    <x v="18"/>
    <x v="4"/>
    <x v="0"/>
    <x v="1"/>
    <x v="1"/>
    <x v="15"/>
    <d v="2005-06-18T00:00:00"/>
    <n v="18"/>
    <n v="6"/>
    <x v="6"/>
    <x v="24"/>
    <x v="567"/>
    <x v="0"/>
    <n v="0"/>
    <n v="0"/>
    <x v="0"/>
    <s v="Chicago"/>
    <s v=""/>
    <x v="0"/>
  </r>
  <r>
    <s v="E01638"/>
    <x v="566"/>
    <x v="28"/>
    <x v="4"/>
    <x v="3"/>
    <x v="1"/>
    <x v="1"/>
    <x v="19"/>
    <d v="2010-08-28T00:00:00"/>
    <n v="28"/>
    <n v="8"/>
    <x v="11"/>
    <x v="18"/>
    <x v="568"/>
    <x v="0"/>
    <n v="0"/>
    <n v="0"/>
    <x v="2"/>
    <s v="Beijing"/>
    <d v="2020-10-03T00:00:00"/>
    <x v="1"/>
  </r>
  <r>
    <s v="E03474"/>
    <x v="567"/>
    <x v="27"/>
    <x v="4"/>
    <x v="3"/>
    <x v="1"/>
    <x v="0"/>
    <x v="17"/>
    <d v="2010-12-10T00:00:00"/>
    <n v="10"/>
    <n v="12"/>
    <x v="8"/>
    <x v="18"/>
    <x v="569"/>
    <x v="0"/>
    <n v="0"/>
    <n v="0"/>
    <x v="0"/>
    <s v="Chicago"/>
    <s v=""/>
    <x v="0"/>
  </r>
  <r>
    <s v="E01281"/>
    <x v="568"/>
    <x v="23"/>
    <x v="4"/>
    <x v="1"/>
    <x v="0"/>
    <x v="3"/>
    <x v="25"/>
    <d v="2005-06-10T00:00:00"/>
    <n v="10"/>
    <n v="6"/>
    <x v="6"/>
    <x v="24"/>
    <x v="570"/>
    <x v="2"/>
    <n v="0"/>
    <n v="0"/>
    <x v="0"/>
    <s v="Austin"/>
    <s v=""/>
    <x v="0"/>
  </r>
  <r>
    <s v="E00672"/>
    <x v="569"/>
    <x v="4"/>
    <x v="4"/>
    <x v="2"/>
    <x v="0"/>
    <x v="1"/>
    <x v="1"/>
    <d v="2015-07-12T00:00:00"/>
    <n v="12"/>
    <n v="7"/>
    <x v="3"/>
    <x v="2"/>
    <x v="571"/>
    <x v="1"/>
    <n v="0.33"/>
    <n v="71078.040000000008"/>
    <x v="0"/>
    <s v="Miami"/>
    <s v=""/>
    <x v="0"/>
  </r>
  <r>
    <s v="E03292"/>
    <x v="570"/>
    <x v="19"/>
    <x v="4"/>
    <x v="1"/>
    <x v="1"/>
    <x v="3"/>
    <x v="19"/>
    <d v="2018-03-26T00:00:00"/>
    <n v="26"/>
    <n v="3"/>
    <x v="5"/>
    <x v="8"/>
    <x v="572"/>
    <x v="0"/>
    <n v="0.06"/>
    <n v="5188.6799999999994"/>
    <x v="0"/>
    <s v="Austin"/>
    <s v=""/>
    <x v="0"/>
  </r>
  <r>
    <s v="E04567"/>
    <x v="571"/>
    <x v="26"/>
    <x v="4"/>
    <x v="2"/>
    <x v="1"/>
    <x v="1"/>
    <x v="11"/>
    <d v="2019-10-25T00:00:00"/>
    <n v="25"/>
    <n v="10"/>
    <x v="10"/>
    <x v="0"/>
    <x v="573"/>
    <x v="2"/>
    <n v="0"/>
    <n v="0"/>
    <x v="2"/>
    <s v="Chengdu"/>
    <s v=""/>
    <x v="0"/>
  </r>
  <r>
    <s v="E04378"/>
    <x v="149"/>
    <x v="30"/>
    <x v="4"/>
    <x v="0"/>
    <x v="0"/>
    <x v="3"/>
    <x v="1"/>
    <d v="2016-05-07T00:00:00"/>
    <n v="7"/>
    <n v="5"/>
    <x v="7"/>
    <x v="15"/>
    <x v="574"/>
    <x v="0"/>
    <n v="0"/>
    <n v="0"/>
    <x v="0"/>
    <s v="Austin"/>
    <s v=""/>
    <x v="0"/>
  </r>
  <r>
    <s v="E03908"/>
    <x v="572"/>
    <x v="23"/>
    <x v="4"/>
    <x v="0"/>
    <x v="0"/>
    <x v="0"/>
    <x v="29"/>
    <d v="1994-10-24T00:00:00"/>
    <n v="24"/>
    <n v="10"/>
    <x v="10"/>
    <x v="17"/>
    <x v="575"/>
    <x v="0"/>
    <n v="0"/>
    <n v="0"/>
    <x v="0"/>
    <s v="Miami"/>
    <s v=""/>
    <x v="0"/>
  </r>
  <r>
    <s v="E01351"/>
    <x v="573"/>
    <x v="26"/>
    <x v="4"/>
    <x v="3"/>
    <x v="0"/>
    <x v="0"/>
    <x v="34"/>
    <d v="2020-04-23T00:00:00"/>
    <n v="23"/>
    <n v="4"/>
    <x v="4"/>
    <x v="4"/>
    <x v="576"/>
    <x v="2"/>
    <n v="0"/>
    <n v="0"/>
    <x v="0"/>
    <s v="Seattle"/>
    <s v=""/>
    <x v="0"/>
  </r>
  <r>
    <s v="E02681"/>
    <x v="574"/>
    <x v="2"/>
    <x v="4"/>
    <x v="1"/>
    <x v="1"/>
    <x v="0"/>
    <x v="5"/>
    <d v="2021-07-26T00:00:00"/>
    <n v="26"/>
    <n v="7"/>
    <x v="3"/>
    <x v="3"/>
    <x v="577"/>
    <x v="1"/>
    <n v="0.22"/>
    <n v="33243.760000000002"/>
    <x v="0"/>
    <s v="Phoenix"/>
    <s v=""/>
    <x v="0"/>
  </r>
  <r>
    <s v="E03807"/>
    <x v="575"/>
    <x v="19"/>
    <x v="4"/>
    <x v="0"/>
    <x v="1"/>
    <x v="1"/>
    <x v="32"/>
    <d v="2005-10-15T00:00:00"/>
    <n v="15"/>
    <n v="10"/>
    <x v="10"/>
    <x v="24"/>
    <x v="578"/>
    <x v="2"/>
    <n v="7.0000000000000007E-2"/>
    <n v="4717.8600000000006"/>
    <x v="0"/>
    <s v="Phoenix"/>
    <s v=""/>
    <x v="0"/>
  </r>
  <r>
    <s v="E04816"/>
    <x v="576"/>
    <x v="29"/>
    <x v="4"/>
    <x v="1"/>
    <x v="0"/>
    <x v="1"/>
    <x v="1"/>
    <d v="2017-02-14T00:00:00"/>
    <n v="14"/>
    <n v="2"/>
    <x v="9"/>
    <x v="1"/>
    <x v="579"/>
    <x v="0"/>
    <n v="0"/>
    <n v="0"/>
    <x v="2"/>
    <s v="Chengdu"/>
    <s v=""/>
    <x v="0"/>
  </r>
  <r>
    <s v="E03268"/>
    <x v="577"/>
    <x v="4"/>
    <x v="4"/>
    <x v="3"/>
    <x v="1"/>
    <x v="0"/>
    <x v="28"/>
    <d v="2015-02-18T00:00:00"/>
    <n v="18"/>
    <n v="2"/>
    <x v="9"/>
    <x v="2"/>
    <x v="580"/>
    <x v="1"/>
    <n v="0.35"/>
    <n v="68204.849999999991"/>
    <x v="0"/>
    <s v="Columbus"/>
    <s v=""/>
    <x v="0"/>
  </r>
  <r>
    <s v="E04290"/>
    <x v="578"/>
    <x v="18"/>
    <x v="4"/>
    <x v="0"/>
    <x v="1"/>
    <x v="2"/>
    <x v="13"/>
    <d v="2021-05-11T00:00:00"/>
    <n v="11"/>
    <n v="5"/>
    <x v="7"/>
    <x v="3"/>
    <x v="581"/>
    <x v="0"/>
    <n v="0"/>
    <n v="0"/>
    <x v="0"/>
    <s v="Miami"/>
    <s v=""/>
    <x v="0"/>
  </r>
  <r>
    <s v="E02770"/>
    <x v="579"/>
    <x v="29"/>
    <x v="4"/>
    <x v="0"/>
    <x v="1"/>
    <x v="1"/>
    <x v="23"/>
    <d v="2019-03-29T00:00:00"/>
    <n v="29"/>
    <n v="3"/>
    <x v="5"/>
    <x v="0"/>
    <x v="582"/>
    <x v="0"/>
    <n v="0"/>
    <n v="0"/>
    <x v="2"/>
    <s v="Chengdu"/>
    <s v=""/>
    <x v="0"/>
  </r>
  <r>
    <s v="E01378"/>
    <x v="580"/>
    <x v="25"/>
    <x v="4"/>
    <x v="2"/>
    <x v="1"/>
    <x v="1"/>
    <x v="18"/>
    <d v="2012-02-25T00:00:00"/>
    <n v="25"/>
    <n v="2"/>
    <x v="9"/>
    <x v="21"/>
    <x v="583"/>
    <x v="2"/>
    <n v="0"/>
    <n v="0"/>
    <x v="0"/>
    <s v="Columbus"/>
    <s v=""/>
    <x v="0"/>
  </r>
  <r>
    <s v="E02971"/>
    <x v="581"/>
    <x v="21"/>
    <x v="4"/>
    <x v="3"/>
    <x v="1"/>
    <x v="1"/>
    <x v="19"/>
    <d v="2013-08-25T00:00:00"/>
    <n v="25"/>
    <n v="8"/>
    <x v="11"/>
    <x v="11"/>
    <x v="584"/>
    <x v="0"/>
    <n v="0"/>
    <n v="0"/>
    <x v="2"/>
    <s v="Beijing"/>
    <s v=""/>
    <x v="0"/>
  </r>
  <r>
    <s v="E00836"/>
    <x v="582"/>
    <x v="23"/>
    <x v="4"/>
    <x v="0"/>
    <x v="1"/>
    <x v="0"/>
    <x v="37"/>
    <d v="2018-05-14T00:00:00"/>
    <n v="14"/>
    <n v="5"/>
    <x v="7"/>
    <x v="8"/>
    <x v="585"/>
    <x v="2"/>
    <n v="0"/>
    <n v="0"/>
    <x v="0"/>
    <s v="Seattle"/>
    <s v=""/>
    <x v="0"/>
  </r>
  <r>
    <s v="E03854"/>
    <x v="583"/>
    <x v="6"/>
    <x v="4"/>
    <x v="2"/>
    <x v="1"/>
    <x v="1"/>
    <x v="31"/>
    <d v="2010-07-24T00:00:00"/>
    <n v="24"/>
    <n v="7"/>
    <x v="3"/>
    <x v="18"/>
    <x v="586"/>
    <x v="0"/>
    <n v="0.1"/>
    <n v="12691.1"/>
    <x v="2"/>
    <s v="Shanghai"/>
    <s v=""/>
    <x v="0"/>
  </r>
  <r>
    <s v="E02861"/>
    <x v="584"/>
    <x v="21"/>
    <x v="4"/>
    <x v="2"/>
    <x v="0"/>
    <x v="0"/>
    <x v="10"/>
    <d v="2001-04-15T00:00:00"/>
    <n v="15"/>
    <n v="4"/>
    <x v="4"/>
    <x v="12"/>
    <x v="587"/>
    <x v="0"/>
    <n v="0"/>
    <n v="0"/>
    <x v="0"/>
    <s v="Columbus"/>
    <s v=""/>
    <x v="0"/>
  </r>
  <r>
    <s v="E04387"/>
    <x v="585"/>
    <x v="23"/>
    <x v="4"/>
    <x v="1"/>
    <x v="1"/>
    <x v="0"/>
    <x v="9"/>
    <d v="2017-10-20T00:00:00"/>
    <n v="20"/>
    <n v="10"/>
    <x v="10"/>
    <x v="1"/>
    <x v="588"/>
    <x v="0"/>
    <n v="0"/>
    <n v="0"/>
    <x v="0"/>
    <s v="Phoenix"/>
    <s v=""/>
    <x v="0"/>
  </r>
  <r>
    <s v="E03090"/>
    <x v="586"/>
    <x v="18"/>
    <x v="4"/>
    <x v="1"/>
    <x v="1"/>
    <x v="1"/>
    <x v="14"/>
    <d v="2010-09-10T00:00:00"/>
    <n v="10"/>
    <n v="9"/>
    <x v="2"/>
    <x v="18"/>
    <x v="589"/>
    <x v="0"/>
    <n v="0"/>
    <n v="0"/>
    <x v="2"/>
    <s v="Beijing"/>
    <s v=""/>
    <x v="0"/>
  </r>
  <r>
    <s v="E03328"/>
    <x v="587"/>
    <x v="0"/>
    <x v="4"/>
    <x v="2"/>
    <x v="1"/>
    <x v="0"/>
    <x v="35"/>
    <d v="2020-04-27T00:00:00"/>
    <n v="27"/>
    <n v="4"/>
    <x v="4"/>
    <x v="4"/>
    <x v="590"/>
    <x v="0"/>
    <n v="7.0000000000000007E-2"/>
    <n v="7214.06"/>
    <x v="0"/>
    <s v="Columbus"/>
    <s v=""/>
    <x v="0"/>
  </r>
  <r>
    <s v="E01241"/>
    <x v="588"/>
    <x v="6"/>
    <x v="4"/>
    <x v="2"/>
    <x v="1"/>
    <x v="2"/>
    <x v="14"/>
    <d v="2004-01-14T00:00:00"/>
    <n v="14"/>
    <n v="1"/>
    <x v="0"/>
    <x v="20"/>
    <x v="591"/>
    <x v="0"/>
    <n v="0.1"/>
    <n v="12508.6"/>
    <x v="1"/>
    <s v="Sao Paulo"/>
    <s v=""/>
    <x v="0"/>
  </r>
  <r>
    <s v="E03255"/>
    <x v="589"/>
    <x v="25"/>
    <x v="4"/>
    <x v="1"/>
    <x v="0"/>
    <x v="0"/>
    <x v="22"/>
    <d v="2016-04-07T00:00:00"/>
    <n v="7"/>
    <n v="4"/>
    <x v="4"/>
    <x v="15"/>
    <x v="592"/>
    <x v="2"/>
    <n v="0"/>
    <n v="0"/>
    <x v="0"/>
    <s v="Seattle"/>
    <s v=""/>
    <x v="0"/>
  </r>
  <r>
    <s v="E02023"/>
    <x v="590"/>
    <x v="26"/>
    <x v="4"/>
    <x v="0"/>
    <x v="0"/>
    <x v="1"/>
    <x v="17"/>
    <d v="2007-07-30T00:00:00"/>
    <n v="30"/>
    <n v="7"/>
    <x v="3"/>
    <x v="5"/>
    <x v="593"/>
    <x v="2"/>
    <n v="0"/>
    <n v="0"/>
    <x v="0"/>
    <s v="Seattle"/>
    <s v=""/>
    <x v="0"/>
  </r>
  <r>
    <s v="E03166"/>
    <x v="591"/>
    <x v="20"/>
    <x v="4"/>
    <x v="0"/>
    <x v="0"/>
    <x v="3"/>
    <x v="32"/>
    <d v="2006-09-24T00:00:00"/>
    <n v="24"/>
    <n v="9"/>
    <x v="2"/>
    <x v="16"/>
    <x v="594"/>
    <x v="2"/>
    <n v="0"/>
    <n v="0"/>
    <x v="0"/>
    <s v="Chicago"/>
    <s v=""/>
    <x v="0"/>
  </r>
  <r>
    <s v="E04529"/>
    <x v="592"/>
    <x v="18"/>
    <x v="4"/>
    <x v="1"/>
    <x v="0"/>
    <x v="1"/>
    <x v="32"/>
    <d v="2014-06-23T00:00:00"/>
    <n v="23"/>
    <n v="6"/>
    <x v="6"/>
    <x v="7"/>
    <x v="595"/>
    <x v="2"/>
    <n v="0"/>
    <n v="0"/>
    <x v="2"/>
    <s v="Chongqing"/>
    <s v=""/>
    <x v="0"/>
  </r>
  <r>
    <s v="E00085"/>
    <x v="593"/>
    <x v="6"/>
    <x v="4"/>
    <x v="3"/>
    <x v="0"/>
    <x v="0"/>
    <x v="25"/>
    <d v="2004-09-14T00:00:00"/>
    <n v="14"/>
    <n v="9"/>
    <x v="2"/>
    <x v="20"/>
    <x v="596"/>
    <x v="0"/>
    <n v="0.11"/>
    <n v="14330.14"/>
    <x v="0"/>
    <s v="Chicago"/>
    <s v=""/>
    <x v="0"/>
  </r>
  <r>
    <s v="E00632"/>
    <x v="594"/>
    <x v="23"/>
    <x v="4"/>
    <x v="2"/>
    <x v="0"/>
    <x v="1"/>
    <x v="38"/>
    <d v="2017-07-06T00:00:00"/>
    <n v="6"/>
    <n v="7"/>
    <x v="3"/>
    <x v="1"/>
    <x v="597"/>
    <x v="0"/>
    <n v="0"/>
    <n v="0"/>
    <x v="2"/>
    <s v="Shanghai"/>
    <s v=""/>
    <x v="0"/>
  </r>
  <r>
    <s v="E03685"/>
    <x v="595"/>
    <x v="27"/>
    <x v="4"/>
    <x v="3"/>
    <x v="0"/>
    <x v="3"/>
    <x v="6"/>
    <d v="1998-05-04T00:00:00"/>
    <n v="4"/>
    <n v="5"/>
    <x v="7"/>
    <x v="25"/>
    <x v="598"/>
    <x v="2"/>
    <n v="0"/>
    <n v="0"/>
    <x v="0"/>
    <s v="Chicago"/>
    <s v=""/>
    <x v="0"/>
  </r>
  <r>
    <s v="E00401"/>
    <x v="596"/>
    <x v="25"/>
    <x v="4"/>
    <x v="3"/>
    <x v="0"/>
    <x v="0"/>
    <x v="28"/>
    <d v="2003-08-11T00:00:00"/>
    <n v="11"/>
    <n v="8"/>
    <x v="11"/>
    <x v="10"/>
    <x v="599"/>
    <x v="0"/>
    <n v="0"/>
    <n v="0"/>
    <x v="0"/>
    <s v="Seattle"/>
    <s v=""/>
    <x v="0"/>
  </r>
  <r>
    <s v="E01479"/>
    <x v="597"/>
    <x v="28"/>
    <x v="4"/>
    <x v="0"/>
    <x v="1"/>
    <x v="0"/>
    <x v="6"/>
    <d v="2011-11-21T00:00:00"/>
    <n v="21"/>
    <n v="11"/>
    <x v="1"/>
    <x v="9"/>
    <x v="600"/>
    <x v="0"/>
    <n v="0"/>
    <n v="0"/>
    <x v="0"/>
    <s v="Chicago"/>
    <s v=""/>
    <x v="0"/>
  </r>
  <r>
    <s v="E03540"/>
    <x v="598"/>
    <x v="27"/>
    <x v="4"/>
    <x v="0"/>
    <x v="1"/>
    <x v="0"/>
    <x v="11"/>
    <d v="2018-01-22T00:00:00"/>
    <n v="22"/>
    <n v="1"/>
    <x v="0"/>
    <x v="8"/>
    <x v="601"/>
    <x v="2"/>
    <n v="0"/>
    <n v="0"/>
    <x v="0"/>
    <s v="Seattle"/>
    <s v=""/>
    <x v="0"/>
  </r>
  <r>
    <s v="E04041"/>
    <x v="599"/>
    <x v="20"/>
    <x v="4"/>
    <x v="1"/>
    <x v="1"/>
    <x v="1"/>
    <x v="39"/>
    <d v="2020-11-18T00:00:00"/>
    <n v="18"/>
    <n v="11"/>
    <x v="1"/>
    <x v="4"/>
    <x v="602"/>
    <x v="2"/>
    <n v="0"/>
    <n v="0"/>
    <x v="2"/>
    <s v="Shanghai"/>
    <s v=""/>
    <x v="0"/>
  </r>
  <r>
    <s v="E04546"/>
    <x v="600"/>
    <x v="22"/>
    <x v="4"/>
    <x v="3"/>
    <x v="1"/>
    <x v="0"/>
    <x v="32"/>
    <d v="2020-02-05T00:00:00"/>
    <n v="5"/>
    <n v="2"/>
    <x v="9"/>
    <x v="4"/>
    <x v="603"/>
    <x v="0"/>
    <n v="0"/>
    <n v="0"/>
    <x v="0"/>
    <s v="Columbus"/>
    <s v=""/>
    <x v="0"/>
  </r>
  <r>
    <s v="E04217"/>
    <x v="601"/>
    <x v="25"/>
    <x v="4"/>
    <x v="0"/>
    <x v="1"/>
    <x v="3"/>
    <x v="30"/>
    <d v="2014-10-29T00:00:00"/>
    <n v="29"/>
    <n v="10"/>
    <x v="10"/>
    <x v="7"/>
    <x v="604"/>
    <x v="0"/>
    <n v="0"/>
    <n v="0"/>
    <x v="0"/>
    <s v="Chicago"/>
    <s v=""/>
    <x v="0"/>
  </r>
  <r>
    <s v="E00344"/>
    <x v="602"/>
    <x v="2"/>
    <x v="4"/>
    <x v="2"/>
    <x v="1"/>
    <x v="1"/>
    <x v="26"/>
    <d v="1996-02-14T00:00:00"/>
    <n v="14"/>
    <n v="2"/>
    <x v="9"/>
    <x v="14"/>
    <x v="605"/>
    <x v="1"/>
    <n v="0.23"/>
    <n v="36736.520000000004"/>
    <x v="2"/>
    <s v="Beijing"/>
    <s v=""/>
    <x v="0"/>
  </r>
  <r>
    <s v="E00965"/>
    <x v="603"/>
    <x v="19"/>
    <x v="4"/>
    <x v="1"/>
    <x v="0"/>
    <x v="1"/>
    <x v="24"/>
    <d v="2008-02-09T00:00:00"/>
    <n v="9"/>
    <n v="2"/>
    <x v="9"/>
    <x v="13"/>
    <x v="606"/>
    <x v="0"/>
    <n v="0.09"/>
    <n v="7577.37"/>
    <x v="2"/>
    <s v="Shanghai"/>
    <s v=""/>
    <x v="0"/>
  </r>
  <r>
    <s v="E04639"/>
    <x v="604"/>
    <x v="30"/>
    <x v="4"/>
    <x v="0"/>
    <x v="1"/>
    <x v="0"/>
    <x v="34"/>
    <d v="2018-07-28T00:00:00"/>
    <n v="28"/>
    <n v="7"/>
    <x v="3"/>
    <x v="8"/>
    <x v="607"/>
    <x v="0"/>
    <n v="0"/>
    <n v="0"/>
    <x v="0"/>
    <s v="Seattle"/>
    <s v=""/>
    <x v="0"/>
  </r>
  <r>
    <s v="E03058"/>
    <x v="605"/>
    <x v="4"/>
    <x v="4"/>
    <x v="2"/>
    <x v="0"/>
    <x v="1"/>
    <x v="30"/>
    <d v="2015-06-11T00:00:00"/>
    <n v="11"/>
    <n v="6"/>
    <x v="6"/>
    <x v="2"/>
    <x v="608"/>
    <x v="1"/>
    <n v="0.36"/>
    <n v="84500.28"/>
    <x v="2"/>
    <s v="Shanghai"/>
    <s v=""/>
    <x v="0"/>
  </r>
  <r>
    <s v="E04538"/>
    <x v="606"/>
    <x v="22"/>
    <x v="4"/>
    <x v="3"/>
    <x v="1"/>
    <x v="1"/>
    <x v="24"/>
    <d v="2011-07-20T00:00:00"/>
    <n v="20"/>
    <n v="7"/>
    <x v="3"/>
    <x v="9"/>
    <x v="609"/>
    <x v="0"/>
    <n v="0"/>
    <n v="0"/>
    <x v="2"/>
    <s v="Chongqing"/>
    <s v=""/>
    <x v="0"/>
  </r>
  <r>
    <s v="E01132"/>
    <x v="607"/>
    <x v="19"/>
    <x v="4"/>
    <x v="2"/>
    <x v="1"/>
    <x v="0"/>
    <x v="32"/>
    <d v="2006-03-01T00:00:00"/>
    <n v="1"/>
    <n v="3"/>
    <x v="5"/>
    <x v="16"/>
    <x v="610"/>
    <x v="0"/>
    <n v="0.05"/>
    <n v="4871.6500000000005"/>
    <x v="0"/>
    <s v="Seattle"/>
    <d v="2015-08-08T00:00:00"/>
    <x v="1"/>
  </r>
  <r>
    <s v="E04466"/>
    <x v="608"/>
    <x v="30"/>
    <x v="4"/>
    <x v="3"/>
    <x v="0"/>
    <x v="3"/>
    <x v="29"/>
    <d v="2000-04-01T00:00:00"/>
    <n v="1"/>
    <n v="4"/>
    <x v="4"/>
    <x v="6"/>
    <x v="611"/>
    <x v="0"/>
    <n v="0"/>
    <n v="0"/>
    <x v="0"/>
    <s v="Austin"/>
    <s v=""/>
    <x v="0"/>
  </r>
  <r>
    <s v="E00747"/>
    <x v="609"/>
    <x v="18"/>
    <x v="4"/>
    <x v="1"/>
    <x v="1"/>
    <x v="0"/>
    <x v="9"/>
    <d v="2010-04-04T00:00:00"/>
    <n v="4"/>
    <n v="4"/>
    <x v="4"/>
    <x v="18"/>
    <x v="612"/>
    <x v="0"/>
    <n v="0"/>
    <n v="0"/>
    <x v="0"/>
    <s v="Seattle"/>
    <s v=""/>
    <x v="0"/>
  </r>
  <r>
    <s v="E01524"/>
    <x v="610"/>
    <x v="19"/>
    <x v="4"/>
    <x v="3"/>
    <x v="0"/>
    <x v="3"/>
    <x v="1"/>
    <d v="2016-10-13T00:00:00"/>
    <n v="13"/>
    <n v="10"/>
    <x v="10"/>
    <x v="15"/>
    <x v="613"/>
    <x v="2"/>
    <n v="0.08"/>
    <n v="5099.5200000000004"/>
    <x v="0"/>
    <s v="Austin"/>
    <s v=""/>
    <x v="0"/>
  </r>
  <r>
    <s v="E01952"/>
    <x v="611"/>
    <x v="30"/>
    <x v="4"/>
    <x v="2"/>
    <x v="0"/>
    <x v="1"/>
    <x v="19"/>
    <d v="2010-02-26T00:00:00"/>
    <n v="26"/>
    <n v="2"/>
    <x v="9"/>
    <x v="18"/>
    <x v="614"/>
    <x v="0"/>
    <n v="0"/>
    <n v="0"/>
    <x v="0"/>
    <s v="Columbus"/>
    <s v=""/>
    <x v="0"/>
  </r>
  <r>
    <s v="E04784"/>
    <x v="612"/>
    <x v="18"/>
    <x v="4"/>
    <x v="2"/>
    <x v="0"/>
    <x v="1"/>
    <x v="38"/>
    <d v="2016-02-05T00:00:00"/>
    <n v="5"/>
    <n v="2"/>
    <x v="9"/>
    <x v="15"/>
    <x v="615"/>
    <x v="0"/>
    <n v="0"/>
    <n v="0"/>
    <x v="2"/>
    <s v="Beijing"/>
    <s v=""/>
    <x v="0"/>
  </r>
  <r>
    <s v="E01070"/>
    <x v="613"/>
    <x v="4"/>
    <x v="4"/>
    <x v="3"/>
    <x v="0"/>
    <x v="0"/>
    <x v="4"/>
    <d v="2016-06-22T00:00:00"/>
    <n v="22"/>
    <n v="6"/>
    <x v="6"/>
    <x v="15"/>
    <x v="616"/>
    <x v="1"/>
    <n v="0.34"/>
    <n v="84955.8"/>
    <x v="0"/>
    <s v="Chicago"/>
    <s v=""/>
    <x v="0"/>
  </r>
  <r>
    <s v="E00784"/>
    <x v="614"/>
    <x v="29"/>
    <x v="4"/>
    <x v="3"/>
    <x v="1"/>
    <x v="1"/>
    <x v="31"/>
    <d v="2004-02-10T00:00:00"/>
    <n v="10"/>
    <n v="2"/>
    <x v="9"/>
    <x v="20"/>
    <x v="617"/>
    <x v="0"/>
    <n v="0"/>
    <n v="0"/>
    <x v="2"/>
    <s v="Chongqing"/>
    <s v=""/>
    <x v="0"/>
  </r>
  <r>
    <s v="E04925"/>
    <x v="615"/>
    <x v="25"/>
    <x v="4"/>
    <x v="0"/>
    <x v="1"/>
    <x v="3"/>
    <x v="32"/>
    <d v="2011-02-19T00:00:00"/>
    <n v="19"/>
    <n v="2"/>
    <x v="9"/>
    <x v="9"/>
    <x v="618"/>
    <x v="0"/>
    <n v="0"/>
    <n v="0"/>
    <x v="0"/>
    <s v="Seattle"/>
    <s v=""/>
    <x v="0"/>
  </r>
  <r>
    <s v="E00436"/>
    <x v="616"/>
    <x v="19"/>
    <x v="4"/>
    <x v="0"/>
    <x v="0"/>
    <x v="2"/>
    <x v="31"/>
    <d v="1998-08-03T00:00:00"/>
    <n v="3"/>
    <n v="8"/>
    <x v="11"/>
    <x v="25"/>
    <x v="619"/>
    <x v="0"/>
    <n v="0.09"/>
    <n v="7660.7999999999993"/>
    <x v="0"/>
    <s v="Seattle"/>
    <s v=""/>
    <x v="0"/>
  </r>
  <r>
    <s v="E01496"/>
    <x v="617"/>
    <x v="21"/>
    <x v="4"/>
    <x v="0"/>
    <x v="1"/>
    <x v="2"/>
    <x v="24"/>
    <d v="2004-07-20T00:00:00"/>
    <n v="20"/>
    <n v="7"/>
    <x v="3"/>
    <x v="20"/>
    <x v="620"/>
    <x v="2"/>
    <n v="0"/>
    <n v="0"/>
    <x v="0"/>
    <s v="Columbus"/>
    <s v=""/>
    <x v="0"/>
  </r>
  <r>
    <s v="E03616"/>
    <x v="618"/>
    <x v="0"/>
    <x v="4"/>
    <x v="2"/>
    <x v="0"/>
    <x v="0"/>
    <x v="25"/>
    <d v="2021-08-11T00:00:00"/>
    <n v="11"/>
    <n v="8"/>
    <x v="11"/>
    <x v="3"/>
    <x v="621"/>
    <x v="0"/>
    <n v="0.1"/>
    <n v="12755.900000000001"/>
    <x v="0"/>
    <s v="Austin"/>
    <s v=""/>
    <x v="0"/>
  </r>
  <r>
    <s v="E02313"/>
    <x v="619"/>
    <x v="23"/>
    <x v="4"/>
    <x v="0"/>
    <x v="0"/>
    <x v="1"/>
    <x v="27"/>
    <d v="2001-03-06T00:00:00"/>
    <n v="6"/>
    <n v="3"/>
    <x v="5"/>
    <x v="12"/>
    <x v="622"/>
    <x v="0"/>
    <n v="0"/>
    <n v="0"/>
    <x v="2"/>
    <s v="Shanghai"/>
    <s v=""/>
    <x v="0"/>
  </r>
  <r>
    <s v="E03881"/>
    <x v="620"/>
    <x v="25"/>
    <x v="4"/>
    <x v="3"/>
    <x v="0"/>
    <x v="3"/>
    <x v="11"/>
    <d v="2019-06-17T00:00:00"/>
    <n v="17"/>
    <n v="6"/>
    <x v="6"/>
    <x v="0"/>
    <x v="623"/>
    <x v="2"/>
    <n v="0"/>
    <n v="0"/>
    <x v="0"/>
    <s v="Miami"/>
    <d v="2022-04-11T00:00:00"/>
    <x v="1"/>
  </r>
  <r>
    <s v="E03223"/>
    <x v="621"/>
    <x v="20"/>
    <x v="4"/>
    <x v="2"/>
    <x v="0"/>
    <x v="0"/>
    <x v="19"/>
    <d v="2018-05-28T00:00:00"/>
    <n v="28"/>
    <n v="5"/>
    <x v="7"/>
    <x v="8"/>
    <x v="624"/>
    <x v="2"/>
    <n v="0"/>
    <n v="0"/>
    <x v="0"/>
    <s v="Columbus"/>
    <s v=""/>
    <x v="0"/>
  </r>
  <r>
    <s v="E02917"/>
    <x v="622"/>
    <x v="27"/>
    <x v="4"/>
    <x v="1"/>
    <x v="0"/>
    <x v="2"/>
    <x v="35"/>
    <d v="2014-07-10T00:00:00"/>
    <n v="10"/>
    <n v="7"/>
    <x v="3"/>
    <x v="7"/>
    <x v="625"/>
    <x v="2"/>
    <n v="0"/>
    <n v="0"/>
    <x v="1"/>
    <s v="Rio de Janerio"/>
    <s v=""/>
    <x v="0"/>
  </r>
  <r>
    <s v="E03371"/>
    <x v="623"/>
    <x v="4"/>
    <x v="4"/>
    <x v="0"/>
    <x v="0"/>
    <x v="0"/>
    <x v="7"/>
    <d v="2006-05-29T00:00:00"/>
    <n v="29"/>
    <n v="5"/>
    <x v="7"/>
    <x v="16"/>
    <x v="626"/>
    <x v="1"/>
    <n v="0.36"/>
    <n v="82375.92"/>
    <x v="0"/>
    <s v="Miami"/>
    <s v=""/>
    <x v="0"/>
  </r>
  <r>
    <s v="E01499"/>
    <x v="624"/>
    <x v="19"/>
    <x v="4"/>
    <x v="0"/>
    <x v="0"/>
    <x v="0"/>
    <x v="11"/>
    <d v="2020-08-08T00:00:00"/>
    <n v="8"/>
    <n v="8"/>
    <x v="11"/>
    <x v="4"/>
    <x v="627"/>
    <x v="0"/>
    <n v="0.09"/>
    <n v="6592.95"/>
    <x v="0"/>
    <s v="Phoenix"/>
    <s v=""/>
    <x v="0"/>
  </r>
  <r>
    <s v="E00593"/>
    <x v="625"/>
    <x v="27"/>
    <x v="4"/>
    <x v="1"/>
    <x v="0"/>
    <x v="0"/>
    <x v="21"/>
    <d v="2016-05-24T00:00:00"/>
    <n v="24"/>
    <n v="5"/>
    <x v="7"/>
    <x v="15"/>
    <x v="628"/>
    <x v="0"/>
    <n v="0"/>
    <n v="0"/>
    <x v="0"/>
    <s v="Miami"/>
    <s v=""/>
    <x v="0"/>
  </r>
  <r>
    <s v="E01103"/>
    <x v="626"/>
    <x v="28"/>
    <x v="4"/>
    <x v="2"/>
    <x v="1"/>
    <x v="2"/>
    <x v="6"/>
    <d v="1994-08-30T00:00:00"/>
    <n v="30"/>
    <n v="8"/>
    <x v="11"/>
    <x v="17"/>
    <x v="629"/>
    <x v="0"/>
    <n v="0"/>
    <n v="0"/>
    <x v="0"/>
    <s v="Phoenix"/>
    <s v=""/>
    <x v="0"/>
  </r>
  <r>
    <s v="E01958"/>
    <x v="627"/>
    <x v="30"/>
    <x v="4"/>
    <x v="0"/>
    <x v="0"/>
    <x v="1"/>
    <x v="8"/>
    <d v="2020-12-24T00:00:00"/>
    <n v="24"/>
    <n v="12"/>
    <x v="8"/>
    <x v="4"/>
    <x v="630"/>
    <x v="0"/>
    <n v="0"/>
    <n v="0"/>
    <x v="0"/>
    <s v="Chicago"/>
    <s v=""/>
    <x v="0"/>
  </r>
  <r>
    <s v="E01870"/>
    <x v="628"/>
    <x v="19"/>
    <x v="4"/>
    <x v="2"/>
    <x v="0"/>
    <x v="0"/>
    <x v="26"/>
    <d v="2013-05-23T00:00:00"/>
    <n v="23"/>
    <n v="5"/>
    <x v="7"/>
    <x v="11"/>
    <x v="631"/>
    <x v="0"/>
    <n v="0.09"/>
    <n v="8960.1299999999992"/>
    <x v="0"/>
    <s v="Seattle"/>
    <s v=""/>
    <x v="0"/>
  </r>
  <r>
    <s v="E00099"/>
    <x v="629"/>
    <x v="28"/>
    <x v="4"/>
    <x v="0"/>
    <x v="1"/>
    <x v="2"/>
    <x v="3"/>
    <d v="2011-03-01T00:00:00"/>
    <n v="1"/>
    <n v="3"/>
    <x v="5"/>
    <x v="9"/>
    <x v="632"/>
    <x v="0"/>
    <n v="0"/>
    <n v="0"/>
    <x v="0"/>
    <s v="Austin"/>
    <s v=""/>
    <x v="0"/>
  </r>
  <r>
    <s v="E00044"/>
    <x v="630"/>
    <x v="4"/>
    <x v="4"/>
    <x v="2"/>
    <x v="1"/>
    <x v="0"/>
    <x v="24"/>
    <d v="2011-11-09T00:00:00"/>
    <n v="9"/>
    <n v="11"/>
    <x v="1"/>
    <x v="9"/>
    <x v="633"/>
    <x v="1"/>
    <n v="0.32"/>
    <n v="63511.360000000001"/>
    <x v="0"/>
    <s v="Miami"/>
    <s v=""/>
    <x v="0"/>
  </r>
  <r>
    <s v="E04756"/>
    <x v="631"/>
    <x v="22"/>
    <x v="4"/>
    <x v="3"/>
    <x v="0"/>
    <x v="1"/>
    <x v="6"/>
    <d v="1994-12-24T00:00:00"/>
    <n v="24"/>
    <n v="12"/>
    <x v="8"/>
    <x v="17"/>
    <x v="634"/>
    <x v="0"/>
    <n v="0"/>
    <n v="0"/>
    <x v="0"/>
    <s v="Austin"/>
    <s v=""/>
    <x v="0"/>
  </r>
  <r>
    <s v="E04114"/>
    <x v="632"/>
    <x v="2"/>
    <x v="4"/>
    <x v="2"/>
    <x v="0"/>
    <x v="1"/>
    <x v="6"/>
    <d v="2007-03-13T00:00:00"/>
    <n v="13"/>
    <n v="3"/>
    <x v="5"/>
    <x v="5"/>
    <x v="635"/>
    <x v="1"/>
    <n v="0.24"/>
    <n v="44315.519999999997"/>
    <x v="2"/>
    <s v="Shanghai"/>
    <s v=""/>
    <x v="0"/>
  </r>
  <r>
    <s v="E01423"/>
    <x v="633"/>
    <x v="4"/>
    <x v="4"/>
    <x v="0"/>
    <x v="0"/>
    <x v="2"/>
    <x v="18"/>
    <d v="2001-07-19T00:00:00"/>
    <n v="19"/>
    <n v="7"/>
    <x v="3"/>
    <x v="12"/>
    <x v="636"/>
    <x v="1"/>
    <n v="0.33"/>
    <n v="81798.42"/>
    <x v="1"/>
    <s v="Manaus"/>
    <s v=""/>
    <x v="0"/>
  </r>
  <r>
    <s v="E03354"/>
    <x v="634"/>
    <x v="28"/>
    <x v="4"/>
    <x v="3"/>
    <x v="0"/>
    <x v="2"/>
    <x v="14"/>
    <d v="2016-06-24T00:00:00"/>
    <n v="24"/>
    <n v="6"/>
    <x v="6"/>
    <x v="15"/>
    <x v="637"/>
    <x v="2"/>
    <n v="0"/>
    <n v="0"/>
    <x v="1"/>
    <s v="Rio de Janerio"/>
    <s v=""/>
    <x v="0"/>
  </r>
  <r>
    <s v="E04359"/>
    <x v="635"/>
    <x v="27"/>
    <x v="4"/>
    <x v="3"/>
    <x v="1"/>
    <x v="2"/>
    <x v="9"/>
    <d v="2014-03-19T00:00:00"/>
    <n v="19"/>
    <n v="3"/>
    <x v="5"/>
    <x v="7"/>
    <x v="638"/>
    <x v="0"/>
    <n v="0"/>
    <n v="0"/>
    <x v="0"/>
    <s v="Seattle"/>
    <s v=""/>
    <x v="0"/>
  </r>
  <r>
    <s v="E01724"/>
    <x v="636"/>
    <x v="19"/>
    <x v="4"/>
    <x v="3"/>
    <x v="0"/>
    <x v="2"/>
    <x v="2"/>
    <d v="2020-12-27T00:00:00"/>
    <n v="27"/>
    <n v="12"/>
    <x v="8"/>
    <x v="4"/>
    <x v="21"/>
    <x v="0"/>
    <n v="7.0000000000000007E-2"/>
    <n v="4911.55"/>
    <x v="1"/>
    <s v="Manaus"/>
    <s v=""/>
    <x v="0"/>
  </r>
  <r>
    <s v="E04087"/>
    <x v="637"/>
    <x v="0"/>
    <x v="4"/>
    <x v="3"/>
    <x v="0"/>
    <x v="1"/>
    <x v="31"/>
    <d v="2000-01-29T00:00:00"/>
    <n v="29"/>
    <n v="1"/>
    <x v="0"/>
    <x v="6"/>
    <x v="639"/>
    <x v="0"/>
    <n v="7.0000000000000007E-2"/>
    <n v="7634.130000000001"/>
    <x v="2"/>
    <s v="Chengdu"/>
    <s v=""/>
    <x v="0"/>
  </r>
  <r>
    <s v="E00319"/>
    <x v="638"/>
    <x v="29"/>
    <x v="4"/>
    <x v="0"/>
    <x v="0"/>
    <x v="0"/>
    <x v="6"/>
    <d v="2013-10-18T00:00:00"/>
    <n v="18"/>
    <n v="10"/>
    <x v="10"/>
    <x v="11"/>
    <x v="640"/>
    <x v="0"/>
    <n v="0"/>
    <n v="0"/>
    <x v="0"/>
    <s v="Miami"/>
    <s v=""/>
    <x v="0"/>
  </r>
  <r>
    <s v="E04323"/>
    <x v="639"/>
    <x v="2"/>
    <x v="4"/>
    <x v="0"/>
    <x v="1"/>
    <x v="2"/>
    <x v="11"/>
    <d v="2021-01-25T00:00:00"/>
    <n v="25"/>
    <n v="1"/>
    <x v="0"/>
    <x v="3"/>
    <x v="641"/>
    <x v="1"/>
    <n v="0.23"/>
    <n v="36888.550000000003"/>
    <x v="0"/>
    <s v="Miami"/>
    <d v="2021-05-18T00:00:00"/>
    <x v="1"/>
  </r>
  <r>
    <s v="E01995"/>
    <x v="640"/>
    <x v="4"/>
    <x v="4"/>
    <x v="0"/>
    <x v="0"/>
    <x v="1"/>
    <x v="38"/>
    <d v="2011-06-25T00:00:00"/>
    <n v="25"/>
    <n v="6"/>
    <x v="6"/>
    <x v="9"/>
    <x v="642"/>
    <x v="1"/>
    <n v="0.31"/>
    <n v="68693.52"/>
    <x v="0"/>
    <s v="Columbus"/>
    <s v=""/>
    <x v="0"/>
  </r>
  <r>
    <s v="E04491"/>
    <x v="641"/>
    <x v="22"/>
    <x v="4"/>
    <x v="3"/>
    <x v="0"/>
    <x v="1"/>
    <x v="19"/>
    <d v="2000-03-02T00:00:00"/>
    <n v="2"/>
    <n v="3"/>
    <x v="5"/>
    <x v="6"/>
    <x v="643"/>
    <x v="0"/>
    <n v="0"/>
    <n v="0"/>
    <x v="0"/>
    <s v="Seattle"/>
    <s v=""/>
    <x v="0"/>
  </r>
  <r>
    <s v="E04170"/>
    <x v="642"/>
    <x v="4"/>
    <x v="4"/>
    <x v="2"/>
    <x v="0"/>
    <x v="1"/>
    <x v="5"/>
    <d v="2020-05-09T00:00:00"/>
    <n v="9"/>
    <n v="5"/>
    <x v="7"/>
    <x v="4"/>
    <x v="644"/>
    <x v="1"/>
    <n v="0.39"/>
    <n v="100058.79000000001"/>
    <x v="0"/>
    <s v="Austin"/>
    <s v=""/>
    <x v="0"/>
  </r>
  <r>
    <s v="E00929"/>
    <x v="643"/>
    <x v="27"/>
    <x v="4"/>
    <x v="1"/>
    <x v="1"/>
    <x v="2"/>
    <x v="19"/>
    <d v="2020-04-16T00:00:00"/>
    <n v="16"/>
    <n v="4"/>
    <x v="4"/>
    <x v="4"/>
    <x v="645"/>
    <x v="2"/>
    <n v="0"/>
    <n v="0"/>
    <x v="0"/>
    <s v="Miami"/>
    <s v=""/>
    <x v="0"/>
  </r>
  <r>
    <s v="E03824"/>
    <x v="644"/>
    <x v="18"/>
    <x v="4"/>
    <x v="3"/>
    <x v="0"/>
    <x v="0"/>
    <x v="38"/>
    <d v="2008-02-15T00:00:00"/>
    <n v="15"/>
    <n v="2"/>
    <x v="9"/>
    <x v="13"/>
    <x v="646"/>
    <x v="0"/>
    <n v="0"/>
    <n v="0"/>
    <x v="0"/>
    <s v="Phoenix"/>
    <s v=""/>
    <x v="0"/>
  </r>
  <r>
    <s v="E04535"/>
    <x v="645"/>
    <x v="25"/>
    <x v="4"/>
    <x v="1"/>
    <x v="1"/>
    <x v="1"/>
    <x v="35"/>
    <d v="2014-01-10T00:00:00"/>
    <n v="10"/>
    <n v="1"/>
    <x v="0"/>
    <x v="7"/>
    <x v="647"/>
    <x v="0"/>
    <n v="0"/>
    <n v="0"/>
    <x v="0"/>
    <s v="Seattle"/>
    <s v=""/>
    <x v="0"/>
  </r>
  <r>
    <s v="E01432"/>
    <x v="646"/>
    <x v="26"/>
    <x v="4"/>
    <x v="0"/>
    <x v="1"/>
    <x v="2"/>
    <x v="24"/>
    <d v="2004-08-15T00:00:00"/>
    <n v="15"/>
    <n v="8"/>
    <x v="11"/>
    <x v="20"/>
    <x v="648"/>
    <x v="2"/>
    <n v="0"/>
    <n v="0"/>
    <x v="1"/>
    <s v="Manaus"/>
    <s v=""/>
    <x v="0"/>
  </r>
  <r>
    <s v="E03890"/>
    <x v="647"/>
    <x v="27"/>
    <x v="4"/>
    <x v="0"/>
    <x v="0"/>
    <x v="1"/>
    <x v="22"/>
    <d v="2017-01-18T00:00:00"/>
    <n v="18"/>
    <n v="1"/>
    <x v="0"/>
    <x v="1"/>
    <x v="649"/>
    <x v="0"/>
    <n v="0"/>
    <n v="0"/>
    <x v="0"/>
    <s v="Chicago"/>
    <s v=""/>
    <x v="0"/>
  </r>
  <r>
    <s v="E02012"/>
    <x v="231"/>
    <x v="25"/>
    <x v="4"/>
    <x v="2"/>
    <x v="1"/>
    <x v="1"/>
    <x v="37"/>
    <d v="2003-05-08T00:00:00"/>
    <n v="8"/>
    <n v="5"/>
    <x v="7"/>
    <x v="10"/>
    <x v="650"/>
    <x v="0"/>
    <n v="0"/>
    <n v="0"/>
    <x v="0"/>
    <s v="Austin"/>
    <s v=""/>
    <x v="0"/>
  </r>
  <r>
    <s v="E01519"/>
    <x v="648"/>
    <x v="4"/>
    <x v="4"/>
    <x v="1"/>
    <x v="0"/>
    <x v="2"/>
    <x v="29"/>
    <d v="2009-08-15T00:00:00"/>
    <n v="15"/>
    <n v="8"/>
    <x v="11"/>
    <x v="22"/>
    <x v="651"/>
    <x v="1"/>
    <n v="0.39"/>
    <n v="94022.37000000001"/>
    <x v="0"/>
    <s v="Columbus"/>
    <s v=""/>
    <x v="0"/>
  </r>
  <r>
    <s v="E01366"/>
    <x v="649"/>
    <x v="19"/>
    <x v="4"/>
    <x v="2"/>
    <x v="0"/>
    <x v="3"/>
    <x v="17"/>
    <d v="2019-02-24T00:00:00"/>
    <n v="24"/>
    <n v="2"/>
    <x v="9"/>
    <x v="0"/>
    <x v="652"/>
    <x v="0"/>
    <n v="0.1"/>
    <n v="9589.9"/>
    <x v="0"/>
    <s v="Columbus"/>
    <d v="2021-03-08T00:00:00"/>
    <x v="1"/>
  </r>
  <r>
    <s v="E01591"/>
    <x v="650"/>
    <x v="18"/>
    <x v="4"/>
    <x v="3"/>
    <x v="1"/>
    <x v="1"/>
    <x v="35"/>
    <d v="1992-05-04T00:00:00"/>
    <n v="4"/>
    <n v="5"/>
    <x v="7"/>
    <x v="26"/>
    <x v="653"/>
    <x v="0"/>
    <n v="0"/>
    <n v="0"/>
    <x v="0"/>
    <s v="Austin"/>
    <d v="1994-12-18T00:00:00"/>
    <x v="1"/>
  </r>
  <r>
    <s v="E03870"/>
    <x v="651"/>
    <x v="22"/>
    <x v="4"/>
    <x v="0"/>
    <x v="1"/>
    <x v="0"/>
    <x v="23"/>
    <d v="2020-02-03T00:00:00"/>
    <n v="3"/>
    <n v="2"/>
    <x v="9"/>
    <x v="4"/>
    <x v="654"/>
    <x v="0"/>
    <n v="0"/>
    <n v="0"/>
    <x v="0"/>
    <s v="Seattle"/>
    <s v=""/>
    <x v="0"/>
  </r>
  <r>
    <s v="E01927"/>
    <x v="87"/>
    <x v="18"/>
    <x v="4"/>
    <x v="0"/>
    <x v="0"/>
    <x v="3"/>
    <x v="21"/>
    <d v="2016-02-16T00:00:00"/>
    <n v="16"/>
    <n v="2"/>
    <x v="9"/>
    <x v="15"/>
    <x v="655"/>
    <x v="2"/>
    <n v="0"/>
    <n v="0"/>
    <x v="0"/>
    <s v="Miami"/>
    <s v=""/>
    <x v="0"/>
  </r>
  <r>
    <s v="E04174"/>
    <x v="652"/>
    <x v="19"/>
    <x v="4"/>
    <x v="2"/>
    <x v="0"/>
    <x v="0"/>
    <x v="5"/>
    <d v="2019-07-10T00:00:00"/>
    <n v="10"/>
    <n v="7"/>
    <x v="3"/>
    <x v="0"/>
    <x v="656"/>
    <x v="2"/>
    <n v="0.05"/>
    <n v="3455.5"/>
    <x v="0"/>
    <s v="Chicago"/>
    <s v=""/>
    <x v="0"/>
  </r>
  <r>
    <s v="E02903"/>
    <x v="653"/>
    <x v="25"/>
    <x v="4"/>
    <x v="3"/>
    <x v="0"/>
    <x v="2"/>
    <x v="17"/>
    <d v="2021-09-26T00:00:00"/>
    <n v="26"/>
    <n v="9"/>
    <x v="2"/>
    <x v="3"/>
    <x v="657"/>
    <x v="0"/>
    <n v="0"/>
    <n v="0"/>
    <x v="0"/>
    <s v="Austin"/>
    <s v=""/>
    <x v="0"/>
  </r>
  <r>
    <s v="E01387"/>
    <x v="654"/>
    <x v="2"/>
    <x v="4"/>
    <x v="0"/>
    <x v="1"/>
    <x v="1"/>
    <x v="8"/>
    <d v="2018-01-03T00:00:00"/>
    <n v="3"/>
    <n v="1"/>
    <x v="0"/>
    <x v="8"/>
    <x v="658"/>
    <x v="1"/>
    <n v="0.2"/>
    <n v="33420"/>
    <x v="2"/>
    <s v="Chengdu"/>
    <s v=""/>
    <x v="0"/>
  </r>
  <r>
    <s v="E01363"/>
    <x v="655"/>
    <x v="18"/>
    <x v="4"/>
    <x v="3"/>
    <x v="1"/>
    <x v="0"/>
    <x v="24"/>
    <d v="1997-04-23T00:00:00"/>
    <n v="23"/>
    <n v="4"/>
    <x v="4"/>
    <x v="27"/>
    <x v="659"/>
    <x v="0"/>
    <n v="0"/>
    <n v="0"/>
    <x v="0"/>
    <s v="Miami"/>
    <s v=""/>
    <x v="0"/>
  </r>
  <r>
    <s v="E02987"/>
    <x v="656"/>
    <x v="0"/>
    <x v="4"/>
    <x v="3"/>
    <x v="0"/>
    <x v="0"/>
    <x v="23"/>
    <d v="2017-08-05T00:00:00"/>
    <n v="5"/>
    <n v="8"/>
    <x v="11"/>
    <x v="1"/>
    <x v="660"/>
    <x v="0"/>
    <n v="0.05"/>
    <n v="5995.3"/>
    <x v="0"/>
    <s v="Columbus"/>
    <s v=""/>
    <x v="0"/>
  </r>
  <r>
    <s v="E04048"/>
    <x v="657"/>
    <x v="28"/>
    <x v="4"/>
    <x v="3"/>
    <x v="0"/>
    <x v="1"/>
    <x v="18"/>
    <d v="2003-01-17T00:00:00"/>
    <n v="17"/>
    <n v="1"/>
    <x v="0"/>
    <x v="10"/>
    <x v="661"/>
    <x v="0"/>
    <n v="0"/>
    <n v="0"/>
    <x v="0"/>
    <s v="Seattle"/>
    <s v=""/>
    <x v="0"/>
  </r>
  <r>
    <s v="E03626"/>
    <x v="658"/>
    <x v="21"/>
    <x v="4"/>
    <x v="2"/>
    <x v="0"/>
    <x v="2"/>
    <x v="11"/>
    <d v="2017-09-28T00:00:00"/>
    <n v="28"/>
    <n v="9"/>
    <x v="2"/>
    <x v="1"/>
    <x v="662"/>
    <x v="0"/>
    <n v="0"/>
    <n v="0"/>
    <x v="0"/>
    <s v="Austin"/>
    <s v=""/>
    <x v="0"/>
  </r>
  <r>
    <s v="E02192"/>
    <x v="659"/>
    <x v="27"/>
    <x v="4"/>
    <x v="1"/>
    <x v="1"/>
    <x v="2"/>
    <x v="22"/>
    <d v="2010-04-22T00:00:00"/>
    <n v="22"/>
    <n v="4"/>
    <x v="4"/>
    <x v="18"/>
    <x v="663"/>
    <x v="0"/>
    <n v="0"/>
    <n v="0"/>
    <x v="1"/>
    <s v="Sao Paulo"/>
    <s v=""/>
    <x v="0"/>
  </r>
  <r>
    <s v="E04123"/>
    <x v="660"/>
    <x v="4"/>
    <x v="4"/>
    <x v="1"/>
    <x v="0"/>
    <x v="3"/>
    <x v="9"/>
    <d v="2010-12-30T00:00:00"/>
    <n v="30"/>
    <n v="12"/>
    <x v="8"/>
    <x v="18"/>
    <x v="664"/>
    <x v="1"/>
    <n v="0.36"/>
    <n v="88782.84"/>
    <x v="0"/>
    <s v="Miami"/>
    <s v=""/>
    <x v="0"/>
  </r>
  <r>
    <s v="E03694"/>
    <x v="661"/>
    <x v="26"/>
    <x v="4"/>
    <x v="3"/>
    <x v="0"/>
    <x v="0"/>
    <x v="18"/>
    <d v="2014-02-27T00:00:00"/>
    <n v="27"/>
    <n v="2"/>
    <x v="9"/>
    <x v="7"/>
    <x v="665"/>
    <x v="2"/>
    <n v="0"/>
    <n v="0"/>
    <x v="0"/>
    <s v="Miami"/>
    <d v="2017-12-22T00:00:00"/>
    <x v="1"/>
  </r>
  <r>
    <s v="E03227"/>
    <x v="662"/>
    <x v="20"/>
    <x v="4"/>
    <x v="1"/>
    <x v="0"/>
    <x v="0"/>
    <x v="4"/>
    <d v="2015-04-19T00:00:00"/>
    <n v="19"/>
    <n v="4"/>
    <x v="4"/>
    <x v="2"/>
    <x v="666"/>
    <x v="2"/>
    <n v="0"/>
    <n v="0"/>
    <x v="0"/>
    <s v="Seattle"/>
    <s v=""/>
    <x v="0"/>
  </r>
  <r>
    <s v="E02258"/>
    <x v="663"/>
    <x v="21"/>
    <x v="4"/>
    <x v="2"/>
    <x v="1"/>
    <x v="1"/>
    <x v="2"/>
    <d v="2016-04-29T00:00:00"/>
    <n v="29"/>
    <n v="4"/>
    <x v="4"/>
    <x v="15"/>
    <x v="667"/>
    <x v="0"/>
    <n v="0"/>
    <n v="0"/>
    <x v="0"/>
    <s v="Austin"/>
    <s v=""/>
    <x v="0"/>
  </r>
  <r>
    <s v="E02440"/>
    <x v="664"/>
    <x v="27"/>
    <x v="4"/>
    <x v="3"/>
    <x v="0"/>
    <x v="0"/>
    <x v="29"/>
    <d v="1992-06-30T00:00:00"/>
    <n v="30"/>
    <n v="6"/>
    <x v="6"/>
    <x v="26"/>
    <x v="668"/>
    <x v="2"/>
    <n v="0"/>
    <n v="0"/>
    <x v="0"/>
    <s v="Chicago"/>
    <d v="2014-10-26T00:00:00"/>
    <x v="1"/>
  </r>
  <r>
    <s v="E01649"/>
    <x v="665"/>
    <x v="19"/>
    <x v="4"/>
    <x v="0"/>
    <x v="1"/>
    <x v="2"/>
    <x v="25"/>
    <d v="2017-04-24T00:00:00"/>
    <n v="24"/>
    <n v="4"/>
    <x v="4"/>
    <x v="1"/>
    <x v="669"/>
    <x v="0"/>
    <n v="0.09"/>
    <n v="6971.49"/>
    <x v="1"/>
    <s v="Sao Paulo"/>
    <s v=""/>
    <x v="0"/>
  </r>
  <r>
    <s v="E02798"/>
    <x v="666"/>
    <x v="26"/>
    <x v="4"/>
    <x v="1"/>
    <x v="0"/>
    <x v="0"/>
    <x v="28"/>
    <d v="2002-02-11T00:00:00"/>
    <n v="11"/>
    <n v="2"/>
    <x v="9"/>
    <x v="23"/>
    <x v="670"/>
    <x v="2"/>
    <n v="0"/>
    <n v="0"/>
    <x v="0"/>
    <s v="Austin"/>
    <s v=""/>
    <x v="0"/>
  </r>
  <r>
    <s v="E01429"/>
    <x v="667"/>
    <x v="30"/>
    <x v="4"/>
    <x v="2"/>
    <x v="0"/>
    <x v="0"/>
    <x v="28"/>
    <d v="2006-09-27T00:00:00"/>
    <n v="27"/>
    <n v="9"/>
    <x v="2"/>
    <x v="16"/>
    <x v="671"/>
    <x v="0"/>
    <n v="0"/>
    <n v="0"/>
    <x v="0"/>
    <s v="Seattle"/>
    <d v="2007-04-08T00:00:00"/>
    <x v="1"/>
  </r>
  <r>
    <s v="E00494"/>
    <x v="668"/>
    <x v="29"/>
    <x v="4"/>
    <x v="3"/>
    <x v="0"/>
    <x v="2"/>
    <x v="39"/>
    <d v="2016-10-21T00:00:00"/>
    <n v="21"/>
    <n v="10"/>
    <x v="10"/>
    <x v="15"/>
    <x v="672"/>
    <x v="0"/>
    <n v="0"/>
    <n v="0"/>
    <x v="1"/>
    <s v="Manaus"/>
    <s v=""/>
    <x v="0"/>
  </r>
  <r>
    <s v="E04732"/>
    <x v="669"/>
    <x v="24"/>
    <x v="4"/>
    <x v="2"/>
    <x v="0"/>
    <x v="2"/>
    <x v="28"/>
    <d v="2005-07-27T00:00:00"/>
    <n v="27"/>
    <n v="7"/>
    <x v="3"/>
    <x v="24"/>
    <x v="673"/>
    <x v="2"/>
    <n v="0"/>
    <n v="0"/>
    <x v="0"/>
    <s v="Chicago"/>
    <d v="2006-04-22T00:00:00"/>
    <x v="1"/>
  </r>
  <r>
    <s v="E00981"/>
    <x v="670"/>
    <x v="25"/>
    <x v="4"/>
    <x v="3"/>
    <x v="0"/>
    <x v="1"/>
    <x v="35"/>
    <d v="2003-06-26T00:00:00"/>
    <n v="26"/>
    <n v="6"/>
    <x v="6"/>
    <x v="10"/>
    <x v="674"/>
    <x v="2"/>
    <n v="0"/>
    <n v="0"/>
    <x v="0"/>
    <s v="Columbus"/>
    <s v=""/>
    <x v="0"/>
  </r>
  <r>
    <s v="E04547"/>
    <x v="671"/>
    <x v="21"/>
    <x v="4"/>
    <x v="2"/>
    <x v="1"/>
    <x v="0"/>
    <x v="14"/>
    <d v="2014-03-05T00:00:00"/>
    <n v="5"/>
    <n v="3"/>
    <x v="5"/>
    <x v="7"/>
    <x v="675"/>
    <x v="0"/>
    <n v="0"/>
    <n v="0"/>
    <x v="0"/>
    <s v="Chicago"/>
    <s v=""/>
    <x v="0"/>
  </r>
  <r>
    <s v="E03248"/>
    <x v="672"/>
    <x v="6"/>
    <x v="4"/>
    <x v="1"/>
    <x v="1"/>
    <x v="0"/>
    <x v="22"/>
    <d v="2015-03-27T00:00:00"/>
    <n v="27"/>
    <n v="3"/>
    <x v="5"/>
    <x v="2"/>
    <x v="676"/>
    <x v="0"/>
    <n v="0.12"/>
    <n v="14438.519999999999"/>
    <x v="0"/>
    <s v="Austin"/>
    <s v=""/>
    <x v="0"/>
  </r>
  <r>
    <s v="E04444"/>
    <x v="673"/>
    <x v="20"/>
    <x v="4"/>
    <x v="0"/>
    <x v="1"/>
    <x v="2"/>
    <x v="36"/>
    <d v="2014-08-10T00:00:00"/>
    <n v="10"/>
    <n v="8"/>
    <x v="11"/>
    <x v="7"/>
    <x v="677"/>
    <x v="2"/>
    <n v="0"/>
    <n v="0"/>
    <x v="0"/>
    <s v="Phoenix"/>
    <s v=""/>
    <x v="0"/>
  </r>
  <r>
    <s v="E02005"/>
    <x v="674"/>
    <x v="21"/>
    <x v="4"/>
    <x v="0"/>
    <x v="1"/>
    <x v="1"/>
    <x v="2"/>
    <d v="2014-11-21T00:00:00"/>
    <n v="21"/>
    <n v="11"/>
    <x v="1"/>
    <x v="7"/>
    <x v="678"/>
    <x v="0"/>
    <n v="0"/>
    <n v="0"/>
    <x v="0"/>
    <s v="Miami"/>
    <s v=""/>
    <x v="0"/>
  </r>
  <r>
    <s v="E01895"/>
    <x v="675"/>
    <x v="20"/>
    <x v="4"/>
    <x v="0"/>
    <x v="0"/>
    <x v="1"/>
    <x v="13"/>
    <d v="2021-01-17T00:00:00"/>
    <n v="17"/>
    <n v="1"/>
    <x v="0"/>
    <x v="3"/>
    <x v="679"/>
    <x v="2"/>
    <n v="0"/>
    <n v="0"/>
    <x v="2"/>
    <s v="Chongqing"/>
    <s v=""/>
    <x v="0"/>
  </r>
  <r>
    <s v="E03928"/>
    <x v="676"/>
    <x v="20"/>
    <x v="4"/>
    <x v="1"/>
    <x v="0"/>
    <x v="1"/>
    <x v="36"/>
    <d v="2000-09-24T00:00:00"/>
    <n v="24"/>
    <n v="9"/>
    <x v="2"/>
    <x v="6"/>
    <x v="680"/>
    <x v="2"/>
    <n v="0"/>
    <n v="0"/>
    <x v="0"/>
    <s v="Miami"/>
    <s v=""/>
    <x v="0"/>
  </r>
  <r>
    <s v="E04109"/>
    <x v="677"/>
    <x v="20"/>
    <x v="4"/>
    <x v="0"/>
    <x v="1"/>
    <x v="0"/>
    <x v="6"/>
    <d v="2004-04-30T00:00:00"/>
    <n v="30"/>
    <n v="4"/>
    <x v="4"/>
    <x v="20"/>
    <x v="681"/>
    <x v="2"/>
    <n v="0"/>
    <n v="0"/>
    <x v="0"/>
    <s v="Austin"/>
    <s v=""/>
    <x v="0"/>
  </r>
  <r>
    <s v="E00639"/>
    <x v="678"/>
    <x v="25"/>
    <x v="4"/>
    <x v="3"/>
    <x v="0"/>
    <x v="1"/>
    <x v="29"/>
    <d v="1998-06-15T00:00:00"/>
    <n v="15"/>
    <n v="6"/>
    <x v="6"/>
    <x v="25"/>
    <x v="682"/>
    <x v="0"/>
    <n v="0"/>
    <n v="0"/>
    <x v="0"/>
    <s v="Phoenix"/>
    <s v=""/>
    <x v="0"/>
  </r>
  <r>
    <s v="E04189"/>
    <x v="679"/>
    <x v="23"/>
    <x v="4"/>
    <x v="0"/>
    <x v="1"/>
    <x v="1"/>
    <x v="12"/>
    <d v="2014-06-29T00:00:00"/>
    <n v="29"/>
    <n v="6"/>
    <x v="6"/>
    <x v="7"/>
    <x v="683"/>
    <x v="0"/>
    <n v="0"/>
    <n v="0"/>
    <x v="2"/>
    <s v="Chengdu"/>
    <s v=""/>
    <x v="0"/>
  </r>
  <r>
    <s v="E03583"/>
    <x v="680"/>
    <x v="22"/>
    <x v="4"/>
    <x v="2"/>
    <x v="0"/>
    <x v="0"/>
    <x v="28"/>
    <d v="2010-09-14T00:00:00"/>
    <n v="14"/>
    <n v="9"/>
    <x v="2"/>
    <x v="18"/>
    <x v="684"/>
    <x v="0"/>
    <n v="0"/>
    <n v="0"/>
    <x v="0"/>
    <s v="Phoenix"/>
    <s v=""/>
    <x v="0"/>
  </r>
  <r>
    <s v="E02428"/>
    <x v="681"/>
    <x v="19"/>
    <x v="4"/>
    <x v="1"/>
    <x v="0"/>
    <x v="1"/>
    <x v="30"/>
    <d v="2016-05-03T00:00:00"/>
    <n v="3"/>
    <n v="5"/>
    <x v="7"/>
    <x v="15"/>
    <x v="685"/>
    <x v="0"/>
    <n v="0.05"/>
    <n v="3694.9500000000003"/>
    <x v="2"/>
    <s v="Chengdu"/>
    <s v=""/>
    <x v="0"/>
  </r>
  <r>
    <s v="E03830"/>
    <x v="682"/>
    <x v="18"/>
    <x v="4"/>
    <x v="1"/>
    <x v="1"/>
    <x v="1"/>
    <x v="7"/>
    <d v="1996-06-22T00:00:00"/>
    <n v="22"/>
    <n v="6"/>
    <x v="6"/>
    <x v="14"/>
    <x v="686"/>
    <x v="0"/>
    <n v="0"/>
    <n v="0"/>
    <x v="0"/>
    <s v="Seattle"/>
    <s v=""/>
    <x v="0"/>
  </r>
  <r>
    <s v="E04079"/>
    <x v="683"/>
    <x v="23"/>
    <x v="4"/>
    <x v="0"/>
    <x v="0"/>
    <x v="0"/>
    <x v="16"/>
    <d v="2017-10-05T00:00:00"/>
    <n v="5"/>
    <n v="10"/>
    <x v="10"/>
    <x v="1"/>
    <x v="687"/>
    <x v="2"/>
    <n v="0"/>
    <n v="0"/>
    <x v="0"/>
    <s v="Miami"/>
    <s v=""/>
    <x v="0"/>
  </r>
  <r>
    <s v="E04972"/>
    <x v="684"/>
    <x v="24"/>
    <x v="4"/>
    <x v="3"/>
    <x v="1"/>
    <x v="1"/>
    <x v="0"/>
    <d v="2017-11-09T00:00:00"/>
    <n v="9"/>
    <n v="11"/>
    <x v="1"/>
    <x v="1"/>
    <x v="688"/>
    <x v="2"/>
    <n v="0"/>
    <n v="0"/>
    <x v="0"/>
    <s v="Miami"/>
    <s v=""/>
    <x v="0"/>
  </r>
  <r>
    <s v="E01834"/>
    <x v="685"/>
    <x v="27"/>
    <x v="4"/>
    <x v="0"/>
    <x v="1"/>
    <x v="0"/>
    <x v="33"/>
    <d v="2004-07-08T00:00:00"/>
    <n v="8"/>
    <n v="7"/>
    <x v="3"/>
    <x v="20"/>
    <x v="689"/>
    <x v="0"/>
    <n v="0"/>
    <n v="0"/>
    <x v="0"/>
    <s v="Seattle"/>
    <s v=""/>
    <x v="0"/>
  </r>
  <r>
    <s v="E01898"/>
    <x v="686"/>
    <x v="28"/>
    <x v="4"/>
    <x v="3"/>
    <x v="0"/>
    <x v="1"/>
    <x v="0"/>
    <d v="2021-06-28T00:00:00"/>
    <n v="28"/>
    <n v="6"/>
    <x v="6"/>
    <x v="3"/>
    <x v="690"/>
    <x v="0"/>
    <n v="0"/>
    <n v="0"/>
    <x v="0"/>
    <s v="Seattle"/>
    <s v=""/>
    <x v="0"/>
  </r>
  <r>
    <s v="E00862"/>
    <x v="687"/>
    <x v="26"/>
    <x v="4"/>
    <x v="2"/>
    <x v="0"/>
    <x v="2"/>
    <x v="33"/>
    <d v="2020-06-27T00:00:00"/>
    <n v="27"/>
    <n v="6"/>
    <x v="6"/>
    <x v="4"/>
    <x v="691"/>
    <x v="2"/>
    <n v="0"/>
    <n v="0"/>
    <x v="1"/>
    <s v="Manaus"/>
    <s v=""/>
    <x v="0"/>
  </r>
  <r>
    <s v="E02576"/>
    <x v="688"/>
    <x v="0"/>
    <x v="4"/>
    <x v="2"/>
    <x v="1"/>
    <x v="1"/>
    <x v="6"/>
    <d v="2005-02-08T00:00:00"/>
    <n v="8"/>
    <n v="2"/>
    <x v="9"/>
    <x v="24"/>
    <x v="692"/>
    <x v="0"/>
    <n v="0.05"/>
    <n v="5757.25"/>
    <x v="2"/>
    <s v="Chongqing"/>
    <s v=""/>
    <x v="0"/>
  </r>
  <r>
    <s v="E00035"/>
    <x v="689"/>
    <x v="22"/>
    <x v="4"/>
    <x v="0"/>
    <x v="1"/>
    <x v="2"/>
    <x v="22"/>
    <d v="2009-03-13T00:00:00"/>
    <n v="13"/>
    <n v="3"/>
    <x v="5"/>
    <x v="22"/>
    <x v="693"/>
    <x v="2"/>
    <n v="0"/>
    <n v="0"/>
    <x v="1"/>
    <s v="Manaus"/>
    <s v=""/>
    <x v="0"/>
  </r>
  <r>
    <s v="E00465"/>
    <x v="690"/>
    <x v="18"/>
    <x v="4"/>
    <x v="0"/>
    <x v="1"/>
    <x v="1"/>
    <x v="19"/>
    <d v="2002-07-08T00:00:00"/>
    <n v="8"/>
    <n v="7"/>
    <x v="3"/>
    <x v="23"/>
    <x v="694"/>
    <x v="0"/>
    <n v="0"/>
    <n v="0"/>
    <x v="2"/>
    <s v="Chengdu"/>
    <s v=""/>
    <x v="0"/>
  </r>
  <r>
    <s v="E04697"/>
    <x v="691"/>
    <x v="21"/>
    <x v="4"/>
    <x v="1"/>
    <x v="1"/>
    <x v="0"/>
    <x v="36"/>
    <d v="2005-02-09T00:00:00"/>
    <n v="9"/>
    <n v="2"/>
    <x v="9"/>
    <x v="24"/>
    <x v="695"/>
    <x v="2"/>
    <n v="0"/>
    <n v="0"/>
    <x v="0"/>
    <s v="Chicago"/>
    <s v=""/>
    <x v="0"/>
  </r>
  <r>
    <s v="E00592"/>
    <x v="692"/>
    <x v="25"/>
    <x v="4"/>
    <x v="0"/>
    <x v="1"/>
    <x v="0"/>
    <x v="35"/>
    <d v="1996-02-18T00:00:00"/>
    <n v="18"/>
    <n v="2"/>
    <x v="9"/>
    <x v="14"/>
    <x v="696"/>
    <x v="0"/>
    <n v="0"/>
    <n v="0"/>
    <x v="0"/>
    <s v="Austin"/>
    <d v="1996-12-14T00:00:00"/>
    <x v="1"/>
  </r>
  <r>
    <s v="E03332"/>
    <x v="693"/>
    <x v="22"/>
    <x v="4"/>
    <x v="0"/>
    <x v="1"/>
    <x v="1"/>
    <x v="27"/>
    <d v="2021-09-06T00:00:00"/>
    <n v="6"/>
    <n v="9"/>
    <x v="2"/>
    <x v="3"/>
    <x v="697"/>
    <x v="0"/>
    <n v="0"/>
    <n v="0"/>
    <x v="2"/>
    <s v="Shanghai"/>
    <s v=""/>
    <x v="0"/>
  </r>
  <r>
    <s v="E03278"/>
    <x v="694"/>
    <x v="27"/>
    <x v="4"/>
    <x v="1"/>
    <x v="1"/>
    <x v="0"/>
    <x v="19"/>
    <d v="2017-11-03T00:00:00"/>
    <n v="3"/>
    <n v="11"/>
    <x v="1"/>
    <x v="1"/>
    <x v="698"/>
    <x v="2"/>
    <n v="0"/>
    <n v="0"/>
    <x v="0"/>
    <s v="Austin"/>
    <s v=""/>
    <x v="0"/>
  </r>
  <r>
    <s v="E03240"/>
    <x v="695"/>
    <x v="4"/>
    <x v="4"/>
    <x v="2"/>
    <x v="0"/>
    <x v="2"/>
    <x v="32"/>
    <d v="2010-11-29T00:00:00"/>
    <n v="29"/>
    <n v="11"/>
    <x v="1"/>
    <x v="18"/>
    <x v="699"/>
    <x v="1"/>
    <n v="0.32"/>
    <n v="59752"/>
    <x v="1"/>
    <s v="Manaus"/>
    <s v=""/>
    <x v="0"/>
  </r>
  <r>
    <s v="E00555"/>
    <x v="696"/>
    <x v="23"/>
    <x v="4"/>
    <x v="1"/>
    <x v="1"/>
    <x v="1"/>
    <x v="19"/>
    <d v="2006-12-18T00:00:00"/>
    <n v="18"/>
    <n v="12"/>
    <x v="8"/>
    <x v="16"/>
    <x v="700"/>
    <x v="2"/>
    <n v="0"/>
    <n v="0"/>
    <x v="2"/>
    <s v="Chongqing"/>
    <s v=""/>
    <x v="0"/>
  </r>
  <r>
    <s v="E03149"/>
    <x v="697"/>
    <x v="28"/>
    <x v="4"/>
    <x v="1"/>
    <x v="1"/>
    <x v="0"/>
    <x v="5"/>
    <d v="2021-03-11T00:00:00"/>
    <n v="11"/>
    <n v="3"/>
    <x v="5"/>
    <x v="3"/>
    <x v="701"/>
    <x v="0"/>
    <n v="0"/>
    <n v="0"/>
    <x v="0"/>
    <s v="Austin"/>
    <s v=""/>
    <x v="0"/>
  </r>
  <r>
    <s v="E04380"/>
    <x v="698"/>
    <x v="0"/>
    <x v="4"/>
    <x v="1"/>
    <x v="1"/>
    <x v="0"/>
    <x v="18"/>
    <d v="2020-03-13T00:00:00"/>
    <n v="13"/>
    <n v="3"/>
    <x v="5"/>
    <x v="4"/>
    <x v="702"/>
    <x v="0"/>
    <n v="0.09"/>
    <n v="9647.5499999999993"/>
    <x v="0"/>
    <s v="Austin"/>
    <s v=""/>
    <x v="0"/>
  </r>
  <r>
    <s v="E02035"/>
    <x v="699"/>
    <x v="29"/>
    <x v="4"/>
    <x v="0"/>
    <x v="0"/>
    <x v="1"/>
    <x v="19"/>
    <d v="2010-03-16T00:00:00"/>
    <n v="16"/>
    <n v="3"/>
    <x v="5"/>
    <x v="18"/>
    <x v="703"/>
    <x v="0"/>
    <n v="0"/>
    <n v="0"/>
    <x v="2"/>
    <s v="Chengdu"/>
    <s v=""/>
    <x v="0"/>
  </r>
  <r>
    <s v="E03595"/>
    <x v="700"/>
    <x v="21"/>
    <x v="4"/>
    <x v="1"/>
    <x v="0"/>
    <x v="0"/>
    <x v="36"/>
    <d v="2019-08-26T00:00:00"/>
    <n v="26"/>
    <n v="8"/>
    <x v="11"/>
    <x v="0"/>
    <x v="704"/>
    <x v="0"/>
    <n v="0"/>
    <n v="0"/>
    <x v="0"/>
    <s v="Seattle"/>
    <s v=""/>
    <x v="0"/>
  </r>
  <r>
    <s v="E02135"/>
    <x v="701"/>
    <x v="22"/>
    <x v="4"/>
    <x v="3"/>
    <x v="0"/>
    <x v="2"/>
    <x v="23"/>
    <d v="2017-02-11T00:00:00"/>
    <n v="11"/>
    <n v="2"/>
    <x v="9"/>
    <x v="1"/>
    <x v="705"/>
    <x v="0"/>
    <n v="0"/>
    <n v="0"/>
    <x v="0"/>
    <s v="Austin"/>
    <s v=""/>
    <x v="0"/>
  </r>
  <r>
    <s v="E02217"/>
    <x v="702"/>
    <x v="23"/>
    <x v="4"/>
    <x v="3"/>
    <x v="0"/>
    <x v="3"/>
    <x v="36"/>
    <d v="2004-01-27T00:00:00"/>
    <n v="27"/>
    <n v="1"/>
    <x v="0"/>
    <x v="20"/>
    <x v="706"/>
    <x v="0"/>
    <n v="0"/>
    <n v="0"/>
    <x v="0"/>
    <s v="Austin"/>
    <s v=""/>
    <x v="0"/>
  </r>
  <r>
    <s v="E03519"/>
    <x v="703"/>
    <x v="19"/>
    <x v="4"/>
    <x v="1"/>
    <x v="1"/>
    <x v="1"/>
    <x v="28"/>
    <d v="2014-04-20T00:00:00"/>
    <n v="20"/>
    <n v="4"/>
    <x v="4"/>
    <x v="7"/>
    <x v="707"/>
    <x v="0"/>
    <n v="7.0000000000000007E-2"/>
    <n v="6417.5300000000007"/>
    <x v="2"/>
    <s v="Chongqing"/>
    <s v=""/>
    <x v="0"/>
  </r>
  <r>
    <s v="E01125"/>
    <x v="704"/>
    <x v="24"/>
    <x v="4"/>
    <x v="0"/>
    <x v="0"/>
    <x v="1"/>
    <x v="21"/>
    <d v="2018-11-10T00:00:00"/>
    <n v="10"/>
    <n v="11"/>
    <x v="1"/>
    <x v="8"/>
    <x v="708"/>
    <x v="2"/>
    <n v="0"/>
    <n v="0"/>
    <x v="2"/>
    <s v="Shanghai"/>
    <s v=""/>
    <x v="0"/>
  </r>
  <r>
    <s v="E00102"/>
    <x v="705"/>
    <x v="23"/>
    <x v="4"/>
    <x v="1"/>
    <x v="1"/>
    <x v="2"/>
    <x v="2"/>
    <d v="2021-01-21T00:00:00"/>
    <n v="21"/>
    <n v="1"/>
    <x v="0"/>
    <x v="3"/>
    <x v="709"/>
    <x v="0"/>
    <n v="0"/>
    <n v="0"/>
    <x v="1"/>
    <s v="Rio de Janerio"/>
    <s v=""/>
    <x v="0"/>
  </r>
  <r>
    <s v="E03455"/>
    <x v="706"/>
    <x v="26"/>
    <x v="4"/>
    <x v="2"/>
    <x v="1"/>
    <x v="0"/>
    <x v="26"/>
    <d v="2005-02-23T00:00:00"/>
    <n v="23"/>
    <n v="2"/>
    <x v="9"/>
    <x v="24"/>
    <x v="710"/>
    <x v="2"/>
    <n v="0"/>
    <n v="0"/>
    <x v="0"/>
    <s v="Chicago"/>
    <s v=""/>
    <x v="0"/>
  </r>
  <r>
    <s v="E02274"/>
    <x v="707"/>
    <x v="30"/>
    <x v="4"/>
    <x v="0"/>
    <x v="1"/>
    <x v="0"/>
    <x v="2"/>
    <d v="2010-08-23T00:00:00"/>
    <n v="23"/>
    <n v="8"/>
    <x v="11"/>
    <x v="18"/>
    <x v="711"/>
    <x v="2"/>
    <n v="0"/>
    <n v="0"/>
    <x v="0"/>
    <s v="Phoenix"/>
    <s v=""/>
    <x v="0"/>
  </r>
  <r>
    <s v="E02848"/>
    <x v="345"/>
    <x v="25"/>
    <x v="4"/>
    <x v="2"/>
    <x v="0"/>
    <x v="1"/>
    <x v="6"/>
    <d v="2016-11-09T00:00:00"/>
    <n v="9"/>
    <n v="11"/>
    <x v="1"/>
    <x v="15"/>
    <x v="712"/>
    <x v="0"/>
    <n v="0"/>
    <n v="0"/>
    <x v="2"/>
    <s v="Chongqing"/>
    <s v=""/>
    <x v="0"/>
  </r>
  <r>
    <s v="E03296"/>
    <x v="708"/>
    <x v="27"/>
    <x v="4"/>
    <x v="1"/>
    <x v="1"/>
    <x v="1"/>
    <x v="39"/>
    <d v="2020-04-22T00:00:00"/>
    <n v="22"/>
    <n v="4"/>
    <x v="4"/>
    <x v="4"/>
    <x v="713"/>
    <x v="0"/>
    <n v="0"/>
    <n v="0"/>
    <x v="0"/>
    <s v="Miami"/>
    <s v=""/>
    <x v="0"/>
  </r>
  <r>
    <s v="E01339"/>
    <x v="709"/>
    <x v="24"/>
    <x v="4"/>
    <x v="0"/>
    <x v="0"/>
    <x v="2"/>
    <x v="5"/>
    <d v="2019-04-14T00:00:00"/>
    <n v="14"/>
    <n v="4"/>
    <x v="4"/>
    <x v="0"/>
    <x v="714"/>
    <x v="0"/>
    <n v="0"/>
    <n v="0"/>
    <x v="0"/>
    <s v="Columbus"/>
    <d v="2021-01-15T00:00:00"/>
    <x v="1"/>
  </r>
  <r>
    <s v="E00869"/>
    <x v="710"/>
    <x v="22"/>
    <x v="4"/>
    <x v="0"/>
    <x v="1"/>
    <x v="1"/>
    <x v="12"/>
    <d v="2017-10-21T00:00:00"/>
    <n v="21"/>
    <n v="10"/>
    <x v="10"/>
    <x v="1"/>
    <x v="715"/>
    <x v="2"/>
    <n v="0"/>
    <n v="0"/>
    <x v="0"/>
    <s v="Columbus"/>
    <s v=""/>
    <x v="0"/>
  </r>
  <r>
    <s v="E04978"/>
    <x v="711"/>
    <x v="21"/>
    <x v="4"/>
    <x v="2"/>
    <x v="1"/>
    <x v="0"/>
    <x v="19"/>
    <d v="2009-04-05T00:00:00"/>
    <n v="5"/>
    <n v="4"/>
    <x v="4"/>
    <x v="22"/>
    <x v="716"/>
    <x v="2"/>
    <n v="0"/>
    <n v="0"/>
    <x v="0"/>
    <s v="Miami"/>
    <s v=""/>
    <x v="0"/>
  </r>
  <r>
    <s v="E04089"/>
    <x v="712"/>
    <x v="6"/>
    <x v="4"/>
    <x v="0"/>
    <x v="0"/>
    <x v="1"/>
    <x v="25"/>
    <d v="2017-12-16T00:00:00"/>
    <n v="16"/>
    <n v="12"/>
    <x v="8"/>
    <x v="1"/>
    <x v="717"/>
    <x v="0"/>
    <n v="0.12"/>
    <n v="16405.919999999998"/>
    <x v="0"/>
    <s v="Austin"/>
    <s v=""/>
    <x v="0"/>
  </r>
  <r>
    <s v="E01722"/>
    <x v="713"/>
    <x v="0"/>
    <x v="4"/>
    <x v="0"/>
    <x v="0"/>
    <x v="1"/>
    <x v="19"/>
    <d v="2015-01-22T00:00:00"/>
    <n v="22"/>
    <n v="1"/>
    <x v="0"/>
    <x v="2"/>
    <x v="718"/>
    <x v="0"/>
    <n v="0.1"/>
    <n v="10128.800000000001"/>
    <x v="0"/>
    <s v="Phoenix"/>
    <s v=""/>
    <x v="0"/>
  </r>
  <r>
    <s v="E00640"/>
    <x v="714"/>
    <x v="22"/>
    <x v="4"/>
    <x v="0"/>
    <x v="1"/>
    <x v="3"/>
    <x v="38"/>
    <d v="2016-04-27T00:00:00"/>
    <n v="27"/>
    <n v="4"/>
    <x v="4"/>
    <x v="15"/>
    <x v="719"/>
    <x v="0"/>
    <n v="0"/>
    <n v="0"/>
    <x v="0"/>
    <s v="Chicago"/>
    <s v=""/>
    <x v="0"/>
  </r>
  <r>
    <s v="E04670"/>
    <x v="715"/>
    <x v="28"/>
    <x v="4"/>
    <x v="1"/>
    <x v="0"/>
    <x v="1"/>
    <x v="21"/>
    <d v="2019-09-20T00:00:00"/>
    <n v="20"/>
    <n v="9"/>
    <x v="2"/>
    <x v="0"/>
    <x v="720"/>
    <x v="0"/>
    <n v="0"/>
    <n v="0"/>
    <x v="2"/>
    <s v="Beijing"/>
    <s v=""/>
    <x v="0"/>
  </r>
  <r>
    <s v="E02888"/>
    <x v="716"/>
    <x v="6"/>
    <x v="4"/>
    <x v="1"/>
    <x v="0"/>
    <x v="2"/>
    <x v="12"/>
    <d v="2012-12-24T00:00:00"/>
    <n v="24"/>
    <n v="12"/>
    <x v="8"/>
    <x v="21"/>
    <x v="721"/>
    <x v="0"/>
    <n v="0.1"/>
    <n v="13254.400000000001"/>
    <x v="1"/>
    <s v="Rio de Janerio"/>
    <s v=""/>
    <x v="0"/>
  </r>
  <r>
    <s v="E01611"/>
    <x v="717"/>
    <x v="19"/>
    <x v="4"/>
    <x v="1"/>
    <x v="1"/>
    <x v="1"/>
    <x v="2"/>
    <d v="2014-11-29T00:00:00"/>
    <n v="29"/>
    <n v="11"/>
    <x v="1"/>
    <x v="7"/>
    <x v="722"/>
    <x v="0"/>
    <n v="0.08"/>
    <n v="7098.4000000000005"/>
    <x v="2"/>
    <s v="Chongqing"/>
    <s v=""/>
    <x v="0"/>
  </r>
  <r>
    <s v="E03168"/>
    <x v="718"/>
    <x v="6"/>
    <x v="4"/>
    <x v="0"/>
    <x v="1"/>
    <x v="1"/>
    <x v="24"/>
    <d v="1997-04-12T00:00:00"/>
    <n v="12"/>
    <n v="4"/>
    <x v="4"/>
    <x v="27"/>
    <x v="723"/>
    <x v="1"/>
    <n v="0.1"/>
    <n v="15438.800000000001"/>
    <x v="0"/>
    <s v="Seattle"/>
    <s v=""/>
    <x v="0"/>
  </r>
  <r>
    <s v="E03691"/>
    <x v="719"/>
    <x v="27"/>
    <x v="4"/>
    <x v="1"/>
    <x v="0"/>
    <x v="2"/>
    <x v="6"/>
    <d v="1993-11-17T00:00:00"/>
    <n v="17"/>
    <n v="11"/>
    <x v="1"/>
    <x v="29"/>
    <x v="724"/>
    <x v="0"/>
    <n v="0"/>
    <n v="0"/>
    <x v="0"/>
    <s v="Miami"/>
    <s v=""/>
    <x v="0"/>
  </r>
  <r>
    <s v="E00559"/>
    <x v="720"/>
    <x v="23"/>
    <x v="4"/>
    <x v="1"/>
    <x v="1"/>
    <x v="2"/>
    <x v="2"/>
    <d v="2016-11-03T00:00:00"/>
    <n v="3"/>
    <n v="11"/>
    <x v="1"/>
    <x v="15"/>
    <x v="725"/>
    <x v="0"/>
    <n v="0"/>
    <n v="0"/>
    <x v="0"/>
    <s v="Columbus"/>
    <s v=""/>
    <x v="0"/>
  </r>
  <r>
    <s v="E02221"/>
    <x v="721"/>
    <x v="26"/>
    <x v="4"/>
    <x v="1"/>
    <x v="0"/>
    <x v="2"/>
    <x v="0"/>
    <d v="2016-05-19T00:00:00"/>
    <n v="19"/>
    <n v="5"/>
    <x v="7"/>
    <x v="15"/>
    <x v="726"/>
    <x v="2"/>
    <n v="0"/>
    <n v="0"/>
    <x v="1"/>
    <s v="Rio de Janerio"/>
    <s v=""/>
    <x v="0"/>
  </r>
  <r>
    <s v="E00126"/>
    <x v="722"/>
    <x v="30"/>
    <x v="4"/>
    <x v="2"/>
    <x v="1"/>
    <x v="0"/>
    <x v="15"/>
    <d v="2016-04-26T00:00:00"/>
    <n v="26"/>
    <n v="4"/>
    <x v="4"/>
    <x v="15"/>
    <x v="727"/>
    <x v="0"/>
    <n v="0"/>
    <n v="0"/>
    <x v="0"/>
    <s v="Phoenix"/>
    <s v=""/>
    <x v="0"/>
  </r>
  <r>
    <s v="E00481"/>
    <x v="723"/>
    <x v="23"/>
    <x v="4"/>
    <x v="2"/>
    <x v="0"/>
    <x v="0"/>
    <x v="36"/>
    <d v="2016-03-08T00:00:00"/>
    <n v="8"/>
    <n v="3"/>
    <x v="5"/>
    <x v="15"/>
    <x v="728"/>
    <x v="0"/>
    <n v="0"/>
    <n v="0"/>
    <x v="0"/>
    <s v="Columbus"/>
    <s v=""/>
    <x v="0"/>
  </r>
  <r>
    <s v="E02833"/>
    <x v="724"/>
    <x v="26"/>
    <x v="4"/>
    <x v="2"/>
    <x v="0"/>
    <x v="2"/>
    <x v="19"/>
    <d v="2001-08-23T00:00:00"/>
    <n v="23"/>
    <n v="8"/>
    <x v="11"/>
    <x v="12"/>
    <x v="729"/>
    <x v="2"/>
    <n v="0"/>
    <n v="0"/>
    <x v="0"/>
    <s v="Columbus"/>
    <s v=""/>
    <x v="0"/>
  </r>
  <r>
    <s v="E03902"/>
    <x v="725"/>
    <x v="30"/>
    <x v="4"/>
    <x v="3"/>
    <x v="1"/>
    <x v="0"/>
    <x v="17"/>
    <d v="2012-02-05T00:00:00"/>
    <n v="5"/>
    <n v="2"/>
    <x v="9"/>
    <x v="21"/>
    <x v="730"/>
    <x v="2"/>
    <n v="0"/>
    <n v="0"/>
    <x v="0"/>
    <s v="Columbus"/>
    <s v=""/>
    <x v="0"/>
  </r>
  <r>
    <s v="E00287"/>
    <x v="726"/>
    <x v="28"/>
    <x v="4"/>
    <x v="3"/>
    <x v="0"/>
    <x v="2"/>
    <x v="28"/>
    <d v="2008-07-06T00:00:00"/>
    <n v="6"/>
    <n v="7"/>
    <x v="3"/>
    <x v="13"/>
    <x v="731"/>
    <x v="0"/>
    <n v="0"/>
    <n v="0"/>
    <x v="0"/>
    <s v="Chicago"/>
    <s v=""/>
    <x v="0"/>
  </r>
  <r>
    <s v="E03247"/>
    <x v="727"/>
    <x v="4"/>
    <x v="4"/>
    <x v="1"/>
    <x v="1"/>
    <x v="1"/>
    <x v="35"/>
    <d v="2016-11-11T00:00:00"/>
    <n v="11"/>
    <n v="11"/>
    <x v="1"/>
    <x v="15"/>
    <x v="732"/>
    <x v="1"/>
    <n v="0.33"/>
    <n v="81374.37000000001"/>
    <x v="0"/>
    <s v="Phoenix"/>
    <d v="2017-03-26T00:00:00"/>
    <x v="1"/>
  </r>
  <r>
    <s v="E00156"/>
    <x v="728"/>
    <x v="6"/>
    <x v="4"/>
    <x v="2"/>
    <x v="1"/>
    <x v="0"/>
    <x v="25"/>
    <d v="2002-01-09T00:00:00"/>
    <n v="9"/>
    <n v="1"/>
    <x v="0"/>
    <x v="23"/>
    <x v="733"/>
    <x v="1"/>
    <n v="0.14000000000000001"/>
    <n v="20724.900000000001"/>
    <x v="0"/>
    <s v="Phoenix"/>
    <s v=""/>
    <x v="0"/>
  </r>
  <r>
    <s v="E01578"/>
    <x v="729"/>
    <x v="6"/>
    <x v="4"/>
    <x v="2"/>
    <x v="0"/>
    <x v="1"/>
    <x v="38"/>
    <d v="2010-11-29T00:00:00"/>
    <n v="29"/>
    <n v="11"/>
    <x v="1"/>
    <x v="18"/>
    <x v="734"/>
    <x v="1"/>
    <n v="0.11"/>
    <n v="16165.710000000001"/>
    <x v="0"/>
    <s v="Columbus"/>
    <s v=""/>
    <x v="0"/>
  </r>
  <r>
    <s v="E03058"/>
    <x v="730"/>
    <x v="18"/>
    <x v="4"/>
    <x v="0"/>
    <x v="0"/>
    <x v="0"/>
    <x v="23"/>
    <d v="2015-06-14T00:00:00"/>
    <n v="14"/>
    <n v="6"/>
    <x v="6"/>
    <x v="2"/>
    <x v="735"/>
    <x v="2"/>
    <n v="0"/>
    <n v="0"/>
    <x v="0"/>
    <s v="Chicago"/>
    <s v=""/>
    <x v="0"/>
  </r>
  <r>
    <s v="E04762"/>
    <x v="731"/>
    <x v="2"/>
    <x v="4"/>
    <x v="0"/>
    <x v="1"/>
    <x v="0"/>
    <x v="25"/>
    <d v="2018-10-06T00:00:00"/>
    <n v="6"/>
    <n v="10"/>
    <x v="10"/>
    <x v="8"/>
    <x v="736"/>
    <x v="1"/>
    <n v="0.17"/>
    <n v="28264.030000000002"/>
    <x v="0"/>
    <s v="Chicago"/>
    <s v=""/>
    <x v="0"/>
  </r>
  <r>
    <s v="E01148"/>
    <x v="732"/>
    <x v="26"/>
    <x v="4"/>
    <x v="3"/>
    <x v="1"/>
    <x v="1"/>
    <x v="6"/>
    <d v="2009-01-07T00:00:00"/>
    <n v="7"/>
    <n v="1"/>
    <x v="0"/>
    <x v="22"/>
    <x v="737"/>
    <x v="2"/>
    <n v="0"/>
    <n v="0"/>
    <x v="0"/>
    <s v="Columbus"/>
    <s v=""/>
    <x v="0"/>
  </r>
  <r>
    <s v="E00549"/>
    <x v="733"/>
    <x v="4"/>
    <x v="5"/>
    <x v="2"/>
    <x v="1"/>
    <x v="1"/>
    <x v="16"/>
    <d v="2013-03-13T00:00:00"/>
    <n v="13"/>
    <n v="3"/>
    <x v="5"/>
    <x v="11"/>
    <x v="738"/>
    <x v="1"/>
    <n v="0.3"/>
    <n v="74781"/>
    <x v="0"/>
    <s v="Seattle"/>
    <s v=""/>
    <x v="0"/>
  </r>
  <r>
    <s v="E00884"/>
    <x v="734"/>
    <x v="6"/>
    <x v="5"/>
    <x v="1"/>
    <x v="1"/>
    <x v="2"/>
    <x v="33"/>
    <d v="2003-12-01T00:00:00"/>
    <n v="1"/>
    <n v="12"/>
    <x v="8"/>
    <x v="10"/>
    <x v="739"/>
    <x v="1"/>
    <n v="0.13"/>
    <n v="20127.64"/>
    <x v="0"/>
    <s v="Seattle"/>
    <s v=""/>
    <x v="0"/>
  </r>
  <r>
    <s v="E01628"/>
    <x v="735"/>
    <x v="4"/>
    <x v="5"/>
    <x v="2"/>
    <x v="0"/>
    <x v="0"/>
    <x v="8"/>
    <d v="2019-10-20T00:00:00"/>
    <n v="20"/>
    <n v="10"/>
    <x v="10"/>
    <x v="0"/>
    <x v="740"/>
    <x v="1"/>
    <n v="0.3"/>
    <n v="76926"/>
    <x v="0"/>
    <s v="Phoenix"/>
    <s v=""/>
    <x v="0"/>
  </r>
  <r>
    <s v="E03749"/>
    <x v="736"/>
    <x v="0"/>
    <x v="5"/>
    <x v="1"/>
    <x v="1"/>
    <x v="0"/>
    <x v="24"/>
    <d v="2013-11-23T00:00:00"/>
    <n v="23"/>
    <n v="11"/>
    <x v="1"/>
    <x v="11"/>
    <x v="741"/>
    <x v="0"/>
    <n v="0.05"/>
    <n v="5656.75"/>
    <x v="0"/>
    <s v="Austin"/>
    <s v=""/>
    <x v="0"/>
  </r>
  <r>
    <s v="E00586"/>
    <x v="737"/>
    <x v="6"/>
    <x v="5"/>
    <x v="2"/>
    <x v="1"/>
    <x v="0"/>
    <x v="0"/>
    <d v="2019-05-24T00:00:00"/>
    <n v="24"/>
    <n v="5"/>
    <x v="7"/>
    <x v="0"/>
    <x v="742"/>
    <x v="0"/>
    <n v="0.12"/>
    <n v="14682"/>
    <x v="0"/>
    <s v="Phoenix"/>
    <s v=""/>
    <x v="0"/>
  </r>
  <r>
    <s v="E00415"/>
    <x v="738"/>
    <x v="3"/>
    <x v="5"/>
    <x v="0"/>
    <x v="1"/>
    <x v="3"/>
    <x v="8"/>
    <d v="2021-09-21T00:00:00"/>
    <n v="21"/>
    <n v="9"/>
    <x v="2"/>
    <x v="3"/>
    <x v="743"/>
    <x v="2"/>
    <n v="0"/>
    <n v="0"/>
    <x v="0"/>
    <s v="Phoenix"/>
    <s v=""/>
    <x v="0"/>
  </r>
  <r>
    <s v="E04207"/>
    <x v="739"/>
    <x v="3"/>
    <x v="5"/>
    <x v="0"/>
    <x v="0"/>
    <x v="2"/>
    <x v="30"/>
    <d v="2011-05-15T00:00:00"/>
    <n v="15"/>
    <n v="5"/>
    <x v="7"/>
    <x v="9"/>
    <x v="744"/>
    <x v="2"/>
    <n v="0"/>
    <n v="0"/>
    <x v="0"/>
    <s v="Columbus"/>
    <s v=""/>
    <x v="0"/>
  </r>
  <r>
    <s v="E00716"/>
    <x v="740"/>
    <x v="6"/>
    <x v="5"/>
    <x v="2"/>
    <x v="0"/>
    <x v="1"/>
    <x v="19"/>
    <d v="2021-03-11T00:00:00"/>
    <n v="11"/>
    <n v="3"/>
    <x v="5"/>
    <x v="3"/>
    <x v="745"/>
    <x v="0"/>
    <n v="0.15"/>
    <n v="20259.3"/>
    <x v="2"/>
    <s v="Chengdu"/>
    <s v=""/>
    <x v="0"/>
  </r>
  <r>
    <s v="E04798"/>
    <x v="741"/>
    <x v="0"/>
    <x v="5"/>
    <x v="2"/>
    <x v="1"/>
    <x v="1"/>
    <x v="23"/>
    <d v="2016-04-24T00:00:00"/>
    <n v="24"/>
    <n v="4"/>
    <x v="4"/>
    <x v="15"/>
    <x v="746"/>
    <x v="0"/>
    <n v="7.0000000000000007E-2"/>
    <n v="8423.8700000000008"/>
    <x v="0"/>
    <s v="Seattle"/>
    <s v=""/>
    <x v="0"/>
  </r>
  <r>
    <s v="E00791"/>
    <x v="742"/>
    <x v="4"/>
    <x v="5"/>
    <x v="2"/>
    <x v="0"/>
    <x v="2"/>
    <x v="35"/>
    <d v="2003-07-26T00:00:00"/>
    <n v="26"/>
    <n v="7"/>
    <x v="3"/>
    <x v="10"/>
    <x v="747"/>
    <x v="1"/>
    <n v="0.4"/>
    <n v="82649.600000000006"/>
    <x v="1"/>
    <s v="Sao Paulo"/>
    <s v=""/>
    <x v="0"/>
  </r>
  <r>
    <s v="E00935"/>
    <x v="743"/>
    <x v="3"/>
    <x v="5"/>
    <x v="3"/>
    <x v="0"/>
    <x v="3"/>
    <x v="16"/>
    <d v="2016-09-13T00:00:00"/>
    <n v="13"/>
    <n v="9"/>
    <x v="2"/>
    <x v="15"/>
    <x v="748"/>
    <x v="2"/>
    <n v="0"/>
    <n v="0"/>
    <x v="0"/>
    <s v="Miami"/>
    <s v=""/>
    <x v="0"/>
  </r>
  <r>
    <s v="E00440"/>
    <x v="744"/>
    <x v="0"/>
    <x v="5"/>
    <x v="2"/>
    <x v="0"/>
    <x v="1"/>
    <x v="8"/>
    <d v="2018-09-25T00:00:00"/>
    <n v="25"/>
    <n v="9"/>
    <x v="2"/>
    <x v="8"/>
    <x v="749"/>
    <x v="0"/>
    <n v="0.1"/>
    <n v="11444.1"/>
    <x v="2"/>
    <s v="Chongqing"/>
    <d v="2019-12-22T00:00:00"/>
    <x v="1"/>
  </r>
  <r>
    <s v="E04131"/>
    <x v="745"/>
    <x v="1"/>
    <x v="5"/>
    <x v="3"/>
    <x v="1"/>
    <x v="2"/>
    <x v="32"/>
    <d v="2021-01-02T00:00:00"/>
    <n v="2"/>
    <n v="1"/>
    <x v="0"/>
    <x v="3"/>
    <x v="750"/>
    <x v="0"/>
    <n v="0"/>
    <n v="0"/>
    <x v="0"/>
    <s v="Seattle"/>
    <s v=""/>
    <x v="0"/>
  </r>
  <r>
    <s v="E03061"/>
    <x v="746"/>
    <x v="0"/>
    <x v="5"/>
    <x v="0"/>
    <x v="1"/>
    <x v="0"/>
    <x v="37"/>
    <d v="2011-09-07T00:00:00"/>
    <n v="7"/>
    <n v="9"/>
    <x v="2"/>
    <x v="9"/>
    <x v="751"/>
    <x v="0"/>
    <n v="0.1"/>
    <n v="10490.300000000001"/>
    <x v="0"/>
    <s v="Columbus"/>
    <s v=""/>
    <x v="0"/>
  </r>
  <r>
    <s v="E04769"/>
    <x v="747"/>
    <x v="1"/>
    <x v="5"/>
    <x v="3"/>
    <x v="1"/>
    <x v="1"/>
    <x v="39"/>
    <d v="2007-11-05T00:00:00"/>
    <n v="5"/>
    <n v="11"/>
    <x v="1"/>
    <x v="5"/>
    <x v="752"/>
    <x v="0"/>
    <n v="0"/>
    <n v="0"/>
    <x v="2"/>
    <s v="Beijing"/>
    <s v=""/>
    <x v="0"/>
  </r>
  <r>
    <s v="E00170"/>
    <x v="748"/>
    <x v="1"/>
    <x v="5"/>
    <x v="1"/>
    <x v="1"/>
    <x v="0"/>
    <x v="30"/>
    <d v="2019-09-07T00:00:00"/>
    <n v="7"/>
    <n v="9"/>
    <x v="2"/>
    <x v="0"/>
    <x v="753"/>
    <x v="0"/>
    <n v="0"/>
    <n v="0"/>
    <x v="0"/>
    <s v="Austin"/>
    <s v=""/>
    <x v="0"/>
  </r>
  <r>
    <s v="E03394"/>
    <x v="749"/>
    <x v="4"/>
    <x v="5"/>
    <x v="1"/>
    <x v="0"/>
    <x v="1"/>
    <x v="17"/>
    <d v="2009-02-28T00:00:00"/>
    <n v="28"/>
    <n v="2"/>
    <x v="9"/>
    <x v="22"/>
    <x v="754"/>
    <x v="1"/>
    <n v="0.31"/>
    <n v="75304.89"/>
    <x v="2"/>
    <s v="Chongqing"/>
    <s v=""/>
    <x v="0"/>
  </r>
  <r>
    <s v="E04630"/>
    <x v="750"/>
    <x v="0"/>
    <x v="5"/>
    <x v="0"/>
    <x v="1"/>
    <x v="0"/>
    <x v="9"/>
    <d v="2007-04-25T00:00:00"/>
    <n v="25"/>
    <n v="4"/>
    <x v="4"/>
    <x v="5"/>
    <x v="755"/>
    <x v="0"/>
    <n v="0.05"/>
    <n v="6485.4000000000005"/>
    <x v="0"/>
    <s v="Miami"/>
    <s v=""/>
    <x v="0"/>
  </r>
  <r>
    <s v="E00874"/>
    <x v="751"/>
    <x v="0"/>
    <x v="5"/>
    <x v="2"/>
    <x v="0"/>
    <x v="1"/>
    <x v="6"/>
    <d v="1994-09-18T00:00:00"/>
    <n v="18"/>
    <n v="9"/>
    <x v="2"/>
    <x v="17"/>
    <x v="756"/>
    <x v="0"/>
    <n v="0.1"/>
    <n v="10227"/>
    <x v="0"/>
    <s v="Chicago"/>
    <s v=""/>
    <x v="0"/>
  </r>
  <r>
    <s v="E03446"/>
    <x v="752"/>
    <x v="0"/>
    <x v="5"/>
    <x v="2"/>
    <x v="0"/>
    <x v="0"/>
    <x v="18"/>
    <d v="2020-07-02T00:00:00"/>
    <n v="2"/>
    <n v="7"/>
    <x v="3"/>
    <x v="4"/>
    <x v="757"/>
    <x v="0"/>
    <n v="0.08"/>
    <n v="8007.92"/>
    <x v="0"/>
    <s v="Miami"/>
    <s v=""/>
    <x v="0"/>
  </r>
  <r>
    <s v="E01631"/>
    <x v="753"/>
    <x v="1"/>
    <x v="5"/>
    <x v="1"/>
    <x v="1"/>
    <x v="1"/>
    <x v="34"/>
    <d v="2017-07-12T00:00:00"/>
    <n v="12"/>
    <n v="7"/>
    <x v="3"/>
    <x v="1"/>
    <x v="758"/>
    <x v="0"/>
    <n v="0"/>
    <n v="0"/>
    <x v="2"/>
    <s v="Chengdu"/>
    <s v=""/>
    <x v="0"/>
  </r>
  <r>
    <s v="E03719"/>
    <x v="754"/>
    <x v="5"/>
    <x v="5"/>
    <x v="3"/>
    <x v="0"/>
    <x v="0"/>
    <x v="6"/>
    <d v="2004-12-07T00:00:00"/>
    <n v="7"/>
    <n v="12"/>
    <x v="8"/>
    <x v="20"/>
    <x v="759"/>
    <x v="2"/>
    <n v="0"/>
    <n v="0"/>
    <x v="0"/>
    <s v="Phoenix"/>
    <s v=""/>
    <x v="0"/>
  </r>
  <r>
    <s v="E02803"/>
    <x v="755"/>
    <x v="5"/>
    <x v="5"/>
    <x v="1"/>
    <x v="0"/>
    <x v="2"/>
    <x v="4"/>
    <d v="2016-05-02T00:00:00"/>
    <n v="2"/>
    <n v="5"/>
    <x v="7"/>
    <x v="15"/>
    <x v="760"/>
    <x v="2"/>
    <n v="0"/>
    <n v="0"/>
    <x v="1"/>
    <s v="Rio de Janerio"/>
    <s v=""/>
    <x v="0"/>
  </r>
  <r>
    <s v="E03520"/>
    <x v="756"/>
    <x v="5"/>
    <x v="5"/>
    <x v="0"/>
    <x v="0"/>
    <x v="2"/>
    <x v="23"/>
    <d v="2018-06-21T00:00:00"/>
    <n v="21"/>
    <n v="6"/>
    <x v="6"/>
    <x v="8"/>
    <x v="761"/>
    <x v="2"/>
    <n v="0"/>
    <n v="0"/>
    <x v="1"/>
    <s v="Sao Paulo"/>
    <s v=""/>
    <x v="0"/>
  </r>
  <r>
    <s v="E02639"/>
    <x v="757"/>
    <x v="4"/>
    <x v="5"/>
    <x v="3"/>
    <x v="1"/>
    <x v="3"/>
    <x v="23"/>
    <d v="2016-09-21T00:00:00"/>
    <n v="21"/>
    <n v="9"/>
    <x v="2"/>
    <x v="15"/>
    <x v="762"/>
    <x v="1"/>
    <n v="0.32"/>
    <n v="70789.440000000002"/>
    <x v="0"/>
    <s v="Columbus"/>
    <d v="2017-09-25T00:00:00"/>
    <x v="1"/>
  </r>
  <r>
    <s v="E04342"/>
    <x v="758"/>
    <x v="4"/>
    <x v="5"/>
    <x v="1"/>
    <x v="1"/>
    <x v="0"/>
    <x v="0"/>
    <d v="2017-01-05T00:00:00"/>
    <n v="5"/>
    <n v="1"/>
    <x v="0"/>
    <x v="1"/>
    <x v="763"/>
    <x v="1"/>
    <n v="0.37"/>
    <n v="70448.37"/>
    <x v="0"/>
    <s v="Columbus"/>
    <s v=""/>
    <x v="0"/>
  </r>
  <r>
    <s v="E04035"/>
    <x v="759"/>
    <x v="1"/>
    <x v="5"/>
    <x v="2"/>
    <x v="1"/>
    <x v="0"/>
    <x v="21"/>
    <d v="2012-06-25T00:00:00"/>
    <n v="25"/>
    <n v="6"/>
    <x v="6"/>
    <x v="21"/>
    <x v="764"/>
    <x v="0"/>
    <n v="0"/>
    <n v="0"/>
    <x v="0"/>
    <s v="Chicago"/>
    <d v="2013-06-05T00:00:00"/>
    <x v="1"/>
  </r>
  <r>
    <s v="E01860"/>
    <x v="760"/>
    <x v="0"/>
    <x v="5"/>
    <x v="0"/>
    <x v="0"/>
    <x v="0"/>
    <x v="4"/>
    <d v="2008-04-06T00:00:00"/>
    <n v="6"/>
    <n v="4"/>
    <x v="4"/>
    <x v="13"/>
    <x v="765"/>
    <x v="0"/>
    <n v="0.06"/>
    <n v="7611.36"/>
    <x v="0"/>
    <s v="Columbus"/>
    <s v=""/>
    <x v="0"/>
  </r>
  <r>
    <s v="E00034"/>
    <x v="761"/>
    <x v="6"/>
    <x v="5"/>
    <x v="0"/>
    <x v="1"/>
    <x v="2"/>
    <x v="19"/>
    <d v="2004-08-19T00:00:00"/>
    <n v="19"/>
    <n v="8"/>
    <x v="11"/>
    <x v="20"/>
    <x v="766"/>
    <x v="0"/>
    <n v="0.15"/>
    <n v="18159.75"/>
    <x v="1"/>
    <s v="Rio de Janerio"/>
    <s v=""/>
    <x v="0"/>
  </r>
  <r>
    <s v="E03300"/>
    <x v="762"/>
    <x v="5"/>
    <x v="5"/>
    <x v="0"/>
    <x v="1"/>
    <x v="1"/>
    <x v="37"/>
    <d v="2013-09-26T00:00:00"/>
    <n v="26"/>
    <n v="9"/>
    <x v="2"/>
    <x v="11"/>
    <x v="767"/>
    <x v="2"/>
    <n v="0"/>
    <n v="0"/>
    <x v="2"/>
    <s v="Beijing"/>
    <s v=""/>
    <x v="0"/>
  </r>
  <r>
    <s v="E04972"/>
    <x v="763"/>
    <x v="6"/>
    <x v="5"/>
    <x v="1"/>
    <x v="0"/>
    <x v="0"/>
    <x v="23"/>
    <d v="2020-07-18T00:00:00"/>
    <n v="18"/>
    <n v="7"/>
    <x v="3"/>
    <x v="4"/>
    <x v="768"/>
    <x v="1"/>
    <n v="0.15"/>
    <n v="22272.75"/>
    <x v="0"/>
    <s v="Miami"/>
    <s v=""/>
    <x v="0"/>
  </r>
  <r>
    <s v="E02252"/>
    <x v="764"/>
    <x v="5"/>
    <x v="5"/>
    <x v="2"/>
    <x v="1"/>
    <x v="1"/>
    <x v="17"/>
    <d v="2021-02-24T00:00:00"/>
    <n v="24"/>
    <n v="2"/>
    <x v="9"/>
    <x v="3"/>
    <x v="769"/>
    <x v="2"/>
    <n v="0"/>
    <n v="0"/>
    <x v="2"/>
    <s v="Chengdu"/>
    <d v="2021-11-10T00:00:00"/>
    <x v="1"/>
  </r>
  <r>
    <s v="E02038"/>
    <x v="765"/>
    <x v="6"/>
    <x v="5"/>
    <x v="3"/>
    <x v="1"/>
    <x v="1"/>
    <x v="9"/>
    <d v="2008-08-29T00:00:00"/>
    <n v="29"/>
    <n v="8"/>
    <x v="11"/>
    <x v="13"/>
    <x v="770"/>
    <x v="1"/>
    <n v="0.1"/>
    <n v="15796.900000000001"/>
    <x v="2"/>
    <s v="Chongqing"/>
    <s v=""/>
    <x v="0"/>
  </r>
  <r>
    <s v="E00365"/>
    <x v="766"/>
    <x v="0"/>
    <x v="5"/>
    <x v="3"/>
    <x v="0"/>
    <x v="1"/>
    <x v="11"/>
    <d v="2020-02-02T00:00:00"/>
    <n v="2"/>
    <n v="2"/>
    <x v="9"/>
    <x v="4"/>
    <x v="771"/>
    <x v="0"/>
    <n v="0.06"/>
    <n v="6925.0199999999995"/>
    <x v="2"/>
    <s v="Shanghai"/>
    <s v=""/>
    <x v="0"/>
  </r>
  <r>
    <s v="E04877"/>
    <x v="767"/>
    <x v="3"/>
    <x v="5"/>
    <x v="1"/>
    <x v="0"/>
    <x v="2"/>
    <x v="38"/>
    <d v="2013-03-30T00:00:00"/>
    <n v="30"/>
    <n v="3"/>
    <x v="5"/>
    <x v="11"/>
    <x v="772"/>
    <x v="2"/>
    <n v="0"/>
    <n v="0"/>
    <x v="0"/>
    <s v="Miami"/>
    <s v=""/>
    <x v="0"/>
  </r>
  <r>
    <s v="E01584"/>
    <x v="768"/>
    <x v="4"/>
    <x v="5"/>
    <x v="1"/>
    <x v="0"/>
    <x v="1"/>
    <x v="4"/>
    <d v="2021-08-25T00:00:00"/>
    <n v="25"/>
    <n v="8"/>
    <x v="11"/>
    <x v="3"/>
    <x v="773"/>
    <x v="1"/>
    <n v="0.36"/>
    <n v="91882.8"/>
    <x v="0"/>
    <s v="Austin"/>
    <s v=""/>
    <x v="0"/>
  </r>
  <r>
    <s v="E00900"/>
    <x v="769"/>
    <x v="1"/>
    <x v="5"/>
    <x v="0"/>
    <x v="1"/>
    <x v="2"/>
    <x v="12"/>
    <d v="2014-04-27T00:00:00"/>
    <n v="27"/>
    <n v="4"/>
    <x v="4"/>
    <x v="7"/>
    <x v="774"/>
    <x v="0"/>
    <n v="0"/>
    <n v="0"/>
    <x v="1"/>
    <s v="Sao Paulo"/>
    <s v=""/>
    <x v="0"/>
  </r>
  <r>
    <s v="E00181"/>
    <x v="770"/>
    <x v="1"/>
    <x v="5"/>
    <x v="3"/>
    <x v="1"/>
    <x v="1"/>
    <x v="25"/>
    <d v="2002-01-15T00:00:00"/>
    <n v="15"/>
    <n v="1"/>
    <x v="0"/>
    <x v="23"/>
    <x v="775"/>
    <x v="0"/>
    <n v="0"/>
    <n v="0"/>
    <x v="2"/>
    <s v="Beijing"/>
    <d v="2003-01-02T00:00:00"/>
    <x v="1"/>
  </r>
  <r>
    <s v="E03591"/>
    <x v="771"/>
    <x v="2"/>
    <x v="5"/>
    <x v="0"/>
    <x v="1"/>
    <x v="1"/>
    <x v="33"/>
    <d v="2011-02-14T00:00:00"/>
    <n v="14"/>
    <n v="2"/>
    <x v="9"/>
    <x v="9"/>
    <x v="776"/>
    <x v="1"/>
    <n v="0.19"/>
    <n v="32531.23"/>
    <x v="0"/>
    <s v="Seattle"/>
    <s v=""/>
    <x v="0"/>
  </r>
  <r>
    <s v="E01014"/>
    <x v="772"/>
    <x v="2"/>
    <x v="5"/>
    <x v="2"/>
    <x v="0"/>
    <x v="1"/>
    <x v="14"/>
    <d v="1999-02-19T00:00:00"/>
    <n v="19"/>
    <n v="2"/>
    <x v="9"/>
    <x v="28"/>
    <x v="777"/>
    <x v="1"/>
    <n v="0.21"/>
    <n v="40279.47"/>
    <x v="2"/>
    <s v="Chongqing"/>
    <s v=""/>
    <x v="0"/>
  </r>
  <r>
    <s v="E03988"/>
    <x v="773"/>
    <x v="3"/>
    <x v="5"/>
    <x v="0"/>
    <x v="0"/>
    <x v="0"/>
    <x v="28"/>
    <d v="2005-09-28T00:00:00"/>
    <n v="28"/>
    <n v="9"/>
    <x v="2"/>
    <x v="24"/>
    <x v="778"/>
    <x v="0"/>
    <n v="0"/>
    <n v="0"/>
    <x v="0"/>
    <s v="Austin"/>
    <s v=""/>
    <x v="0"/>
  </r>
  <r>
    <s v="E03429"/>
    <x v="774"/>
    <x v="1"/>
    <x v="5"/>
    <x v="0"/>
    <x v="0"/>
    <x v="1"/>
    <x v="18"/>
    <d v="2012-04-14T00:00:00"/>
    <n v="14"/>
    <n v="4"/>
    <x v="4"/>
    <x v="21"/>
    <x v="779"/>
    <x v="0"/>
    <n v="0"/>
    <n v="0"/>
    <x v="2"/>
    <s v="Chengdu"/>
    <s v=""/>
    <x v="0"/>
  </r>
  <r>
    <s v="E00359"/>
    <x v="775"/>
    <x v="1"/>
    <x v="5"/>
    <x v="2"/>
    <x v="0"/>
    <x v="2"/>
    <x v="12"/>
    <d v="2014-11-30T00:00:00"/>
    <n v="30"/>
    <n v="11"/>
    <x v="1"/>
    <x v="7"/>
    <x v="780"/>
    <x v="0"/>
    <n v="0"/>
    <n v="0"/>
    <x v="0"/>
    <s v="Miami"/>
    <s v=""/>
    <x v="0"/>
  </r>
  <r>
    <s v="E03277"/>
    <x v="776"/>
    <x v="6"/>
    <x v="5"/>
    <x v="1"/>
    <x v="1"/>
    <x v="1"/>
    <x v="1"/>
    <d v="2019-08-18T00:00:00"/>
    <n v="18"/>
    <n v="8"/>
    <x v="11"/>
    <x v="0"/>
    <x v="781"/>
    <x v="0"/>
    <n v="0.12"/>
    <n v="15162.359999999999"/>
    <x v="2"/>
    <s v="Shanghai"/>
    <s v=""/>
    <x v="0"/>
  </r>
  <r>
    <s v="E01052"/>
    <x v="777"/>
    <x v="6"/>
    <x v="5"/>
    <x v="2"/>
    <x v="0"/>
    <x v="1"/>
    <x v="19"/>
    <d v="2001-05-03T00:00:00"/>
    <n v="3"/>
    <n v="5"/>
    <x v="7"/>
    <x v="12"/>
    <x v="782"/>
    <x v="1"/>
    <n v="0.12"/>
    <n v="17730.239999999998"/>
    <x v="2"/>
    <s v="Shanghai"/>
    <d v="2011-12-26T00:00:00"/>
    <x v="1"/>
  </r>
  <r>
    <s v="E04165"/>
    <x v="778"/>
    <x v="6"/>
    <x v="5"/>
    <x v="0"/>
    <x v="1"/>
    <x v="1"/>
    <x v="13"/>
    <d v="2021-09-14T00:00:00"/>
    <n v="14"/>
    <n v="9"/>
    <x v="2"/>
    <x v="3"/>
    <x v="783"/>
    <x v="0"/>
    <n v="0.14000000000000001"/>
    <n v="19153.400000000001"/>
    <x v="2"/>
    <s v="Chongqing"/>
    <s v=""/>
    <x v="0"/>
  </r>
  <r>
    <s v="E04645"/>
    <x v="779"/>
    <x v="4"/>
    <x v="5"/>
    <x v="3"/>
    <x v="0"/>
    <x v="1"/>
    <x v="35"/>
    <d v="2017-08-04T00:00:00"/>
    <n v="4"/>
    <n v="8"/>
    <x v="11"/>
    <x v="1"/>
    <x v="784"/>
    <x v="1"/>
    <n v="0.36"/>
    <n v="65948.399999999994"/>
    <x v="0"/>
    <s v="Chicago"/>
    <s v=""/>
    <x v="0"/>
  </r>
  <r>
    <s v="E04517"/>
    <x v="780"/>
    <x v="0"/>
    <x v="5"/>
    <x v="1"/>
    <x v="1"/>
    <x v="1"/>
    <x v="22"/>
    <d v="2006-06-11T00:00:00"/>
    <n v="11"/>
    <n v="6"/>
    <x v="6"/>
    <x v="16"/>
    <x v="785"/>
    <x v="0"/>
    <n v="0.09"/>
    <n v="10555.02"/>
    <x v="0"/>
    <s v="Miami"/>
    <s v=""/>
    <x v="0"/>
  </r>
  <r>
    <s v="E02943"/>
    <x v="781"/>
    <x v="1"/>
    <x v="5"/>
    <x v="3"/>
    <x v="1"/>
    <x v="2"/>
    <x v="40"/>
    <d v="2013-11-12T00:00:00"/>
    <n v="12"/>
    <n v="11"/>
    <x v="1"/>
    <x v="11"/>
    <x v="786"/>
    <x v="0"/>
    <n v="0"/>
    <n v="0"/>
    <x v="0"/>
    <s v="Chicago"/>
    <s v=""/>
    <x v="0"/>
  </r>
  <r>
    <s v="E03901"/>
    <x v="782"/>
    <x v="2"/>
    <x v="5"/>
    <x v="3"/>
    <x v="0"/>
    <x v="1"/>
    <x v="19"/>
    <d v="2004-12-11T00:00:00"/>
    <n v="11"/>
    <n v="12"/>
    <x v="8"/>
    <x v="20"/>
    <x v="787"/>
    <x v="1"/>
    <n v="0.24"/>
    <n v="40523.040000000001"/>
    <x v="2"/>
    <s v="Chongqing"/>
    <s v=""/>
    <x v="0"/>
  </r>
  <r>
    <s v="E04607"/>
    <x v="783"/>
    <x v="4"/>
    <x v="5"/>
    <x v="3"/>
    <x v="0"/>
    <x v="0"/>
    <x v="5"/>
    <d v="2020-09-27T00:00:00"/>
    <n v="27"/>
    <n v="9"/>
    <x v="2"/>
    <x v="4"/>
    <x v="788"/>
    <x v="1"/>
    <n v="0.3"/>
    <n v="66916.5"/>
    <x v="0"/>
    <s v="Columbus"/>
    <s v=""/>
    <x v="0"/>
  </r>
  <r>
    <s v="E04155"/>
    <x v="784"/>
    <x v="1"/>
    <x v="5"/>
    <x v="2"/>
    <x v="0"/>
    <x v="2"/>
    <x v="32"/>
    <d v="2015-04-07T00:00:00"/>
    <n v="7"/>
    <n v="4"/>
    <x v="4"/>
    <x v="2"/>
    <x v="789"/>
    <x v="0"/>
    <n v="0"/>
    <n v="0"/>
    <x v="1"/>
    <s v="Rio de Janerio"/>
    <s v=""/>
    <x v="0"/>
  </r>
  <r>
    <s v="E03807"/>
    <x v="785"/>
    <x v="6"/>
    <x v="5"/>
    <x v="0"/>
    <x v="0"/>
    <x v="1"/>
    <x v="20"/>
    <d v="2015-03-01T00:00:00"/>
    <n v="1"/>
    <n v="3"/>
    <x v="5"/>
    <x v="2"/>
    <x v="790"/>
    <x v="1"/>
    <n v="0.15"/>
    <n v="22248.149999999998"/>
    <x v="2"/>
    <s v="Beijing"/>
    <s v=""/>
    <x v="0"/>
  </r>
  <r>
    <s v="E00325"/>
    <x v="786"/>
    <x v="4"/>
    <x v="5"/>
    <x v="2"/>
    <x v="0"/>
    <x v="1"/>
    <x v="39"/>
    <d v="2019-12-05T00:00:00"/>
    <n v="5"/>
    <n v="12"/>
    <x v="8"/>
    <x v="0"/>
    <x v="791"/>
    <x v="1"/>
    <n v="0.39"/>
    <n v="99082.23000000001"/>
    <x v="2"/>
    <s v="Shanghai"/>
    <s v=""/>
    <x v="0"/>
  </r>
  <r>
    <s v="E03971"/>
    <x v="787"/>
    <x v="6"/>
    <x v="5"/>
    <x v="2"/>
    <x v="1"/>
    <x v="1"/>
    <x v="13"/>
    <d v="2020-04-09T00:00:00"/>
    <n v="9"/>
    <n v="4"/>
    <x v="4"/>
    <x v="4"/>
    <x v="792"/>
    <x v="1"/>
    <n v="0.1"/>
    <n v="15705.7"/>
    <x v="0"/>
    <s v="Columbus"/>
    <s v=""/>
    <x v="0"/>
  </r>
  <r>
    <s v="E02977"/>
    <x v="788"/>
    <x v="3"/>
    <x v="5"/>
    <x v="0"/>
    <x v="0"/>
    <x v="1"/>
    <x v="26"/>
    <d v="1999-05-23T00:00:00"/>
    <n v="23"/>
    <n v="5"/>
    <x v="7"/>
    <x v="28"/>
    <x v="793"/>
    <x v="2"/>
    <n v="0"/>
    <n v="0"/>
    <x v="2"/>
    <s v="Chengdu"/>
    <d v="2015-11-30T00:00:00"/>
    <x v="1"/>
  </r>
  <r>
    <s v="E02531"/>
    <x v="789"/>
    <x v="5"/>
    <x v="5"/>
    <x v="0"/>
    <x v="0"/>
    <x v="0"/>
    <x v="11"/>
    <d v="2021-07-18T00:00:00"/>
    <n v="18"/>
    <n v="7"/>
    <x v="3"/>
    <x v="3"/>
    <x v="794"/>
    <x v="2"/>
    <n v="0"/>
    <n v="0"/>
    <x v="0"/>
    <s v="Columbus"/>
    <s v=""/>
    <x v="0"/>
  </r>
  <r>
    <s v="E02468"/>
    <x v="790"/>
    <x v="4"/>
    <x v="5"/>
    <x v="3"/>
    <x v="1"/>
    <x v="1"/>
    <x v="19"/>
    <d v="2016-02-28T00:00:00"/>
    <n v="28"/>
    <n v="2"/>
    <x v="9"/>
    <x v="15"/>
    <x v="795"/>
    <x v="1"/>
    <n v="0.31"/>
    <n v="65607.47"/>
    <x v="0"/>
    <s v="Chicago"/>
    <s v=""/>
    <x v="0"/>
  </r>
  <r>
    <s v="E03912"/>
    <x v="791"/>
    <x v="1"/>
    <x v="5"/>
    <x v="3"/>
    <x v="0"/>
    <x v="0"/>
    <x v="12"/>
    <d v="2015-11-17T00:00:00"/>
    <n v="17"/>
    <n v="11"/>
    <x v="1"/>
    <x v="2"/>
    <x v="796"/>
    <x v="0"/>
    <n v="0"/>
    <n v="0"/>
    <x v="0"/>
    <s v="Phoenix"/>
    <s v=""/>
    <x v="0"/>
  </r>
  <r>
    <s v="E01371"/>
    <x v="792"/>
    <x v="4"/>
    <x v="5"/>
    <x v="3"/>
    <x v="0"/>
    <x v="1"/>
    <x v="16"/>
    <d v="2014-10-04T00:00:00"/>
    <n v="4"/>
    <n v="10"/>
    <x v="10"/>
    <x v="7"/>
    <x v="797"/>
    <x v="1"/>
    <n v="0.35"/>
    <n v="90017.9"/>
    <x v="2"/>
    <s v="Chongqing"/>
    <s v=""/>
    <x v="0"/>
  </r>
  <r>
    <s v="E00824"/>
    <x v="793"/>
    <x v="3"/>
    <x v="5"/>
    <x v="0"/>
    <x v="1"/>
    <x v="0"/>
    <x v="12"/>
    <d v="2020-03-14T00:00:00"/>
    <n v="14"/>
    <n v="3"/>
    <x v="5"/>
    <x v="4"/>
    <x v="798"/>
    <x v="2"/>
    <n v="0"/>
    <n v="0"/>
    <x v="0"/>
    <s v="Chicago"/>
    <s v=""/>
    <x v="0"/>
  </r>
  <r>
    <s v="E03550"/>
    <x v="794"/>
    <x v="6"/>
    <x v="5"/>
    <x v="1"/>
    <x v="1"/>
    <x v="1"/>
    <x v="30"/>
    <d v="2014-02-20T00:00:00"/>
    <n v="20"/>
    <n v="2"/>
    <x v="9"/>
    <x v="7"/>
    <x v="799"/>
    <x v="1"/>
    <n v="0.14000000000000001"/>
    <n v="21826.7"/>
    <x v="0"/>
    <s v="Phoenix"/>
    <s v=""/>
    <x v="0"/>
  </r>
  <r>
    <s v="E04472"/>
    <x v="795"/>
    <x v="3"/>
    <x v="5"/>
    <x v="0"/>
    <x v="0"/>
    <x v="3"/>
    <x v="30"/>
    <d v="2020-07-03T00:00:00"/>
    <n v="3"/>
    <n v="7"/>
    <x v="3"/>
    <x v="4"/>
    <x v="800"/>
    <x v="2"/>
    <n v="0"/>
    <n v="0"/>
    <x v="0"/>
    <s v="Columbus"/>
    <s v=""/>
    <x v="0"/>
  </r>
  <r>
    <s v="E00161"/>
    <x v="796"/>
    <x v="4"/>
    <x v="5"/>
    <x v="3"/>
    <x v="0"/>
    <x v="1"/>
    <x v="31"/>
    <d v="2007-01-27T00:00:00"/>
    <n v="27"/>
    <n v="1"/>
    <x v="0"/>
    <x v="5"/>
    <x v="801"/>
    <x v="1"/>
    <n v="0.37"/>
    <n v="86695.069999999992"/>
    <x v="0"/>
    <s v="Miami"/>
    <s v=""/>
    <x v="0"/>
  </r>
  <r>
    <s v="E02534"/>
    <x v="797"/>
    <x v="2"/>
    <x v="5"/>
    <x v="3"/>
    <x v="1"/>
    <x v="1"/>
    <x v="2"/>
    <d v="2010-09-13T00:00:00"/>
    <n v="13"/>
    <n v="9"/>
    <x v="2"/>
    <x v="18"/>
    <x v="802"/>
    <x v="1"/>
    <n v="0.28000000000000003"/>
    <n v="43979.600000000006"/>
    <x v="2"/>
    <s v="Chongqing"/>
    <s v=""/>
    <x v="0"/>
  </r>
  <r>
    <s v="E03059"/>
    <x v="798"/>
    <x v="0"/>
    <x v="5"/>
    <x v="0"/>
    <x v="1"/>
    <x v="1"/>
    <x v="33"/>
    <d v="2019-09-21T00:00:00"/>
    <n v="21"/>
    <n v="9"/>
    <x v="2"/>
    <x v="0"/>
    <x v="803"/>
    <x v="0"/>
    <n v="0.06"/>
    <n v="6526.8"/>
    <x v="2"/>
    <s v="Shanghai"/>
    <s v=""/>
    <x v="0"/>
  </r>
  <r>
    <s v="E03370"/>
    <x v="799"/>
    <x v="3"/>
    <x v="5"/>
    <x v="2"/>
    <x v="0"/>
    <x v="2"/>
    <x v="36"/>
    <d v="2008-04-30T00:00:00"/>
    <n v="30"/>
    <n v="4"/>
    <x v="4"/>
    <x v="13"/>
    <x v="804"/>
    <x v="2"/>
    <n v="0"/>
    <n v="0"/>
    <x v="1"/>
    <s v="Rio de Janerio"/>
    <s v=""/>
    <x v="0"/>
  </r>
  <r>
    <s v="E00555"/>
    <x v="800"/>
    <x v="3"/>
    <x v="5"/>
    <x v="2"/>
    <x v="0"/>
    <x v="1"/>
    <x v="37"/>
    <d v="2001-10-17T00:00:00"/>
    <n v="17"/>
    <n v="10"/>
    <x v="10"/>
    <x v="12"/>
    <x v="805"/>
    <x v="0"/>
    <n v="0"/>
    <n v="0"/>
    <x v="2"/>
    <s v="Chongqing"/>
    <s v=""/>
    <x v="0"/>
  </r>
  <r>
    <s v="E03758"/>
    <x v="801"/>
    <x v="2"/>
    <x v="5"/>
    <x v="2"/>
    <x v="0"/>
    <x v="1"/>
    <x v="0"/>
    <d v="2021-09-15T00:00:00"/>
    <n v="15"/>
    <n v="9"/>
    <x v="2"/>
    <x v="3"/>
    <x v="806"/>
    <x v="1"/>
    <n v="0.21"/>
    <n v="41954.43"/>
    <x v="0"/>
    <s v="Chicago"/>
    <d v="2022-04-10T00:00:00"/>
    <x v="1"/>
  </r>
  <r>
    <s v="E00638"/>
    <x v="802"/>
    <x v="0"/>
    <x v="5"/>
    <x v="3"/>
    <x v="0"/>
    <x v="0"/>
    <x v="18"/>
    <d v="1997-01-26T00:00:00"/>
    <n v="26"/>
    <n v="1"/>
    <x v="0"/>
    <x v="27"/>
    <x v="807"/>
    <x v="0"/>
    <n v="7.0000000000000007E-2"/>
    <n v="7310.170000000001"/>
    <x v="0"/>
    <s v="Phoenix"/>
    <s v=""/>
    <x v="0"/>
  </r>
  <r>
    <s v="E01712"/>
    <x v="803"/>
    <x v="2"/>
    <x v="5"/>
    <x v="3"/>
    <x v="0"/>
    <x v="1"/>
    <x v="19"/>
    <d v="2008-03-12T00:00:00"/>
    <n v="12"/>
    <n v="3"/>
    <x v="5"/>
    <x v="13"/>
    <x v="808"/>
    <x v="1"/>
    <n v="0.28000000000000003"/>
    <n v="52118.640000000007"/>
    <x v="2"/>
    <s v="Chongqing"/>
    <s v=""/>
    <x v="0"/>
  </r>
  <r>
    <s v="E02492"/>
    <x v="804"/>
    <x v="1"/>
    <x v="5"/>
    <x v="3"/>
    <x v="0"/>
    <x v="1"/>
    <x v="17"/>
    <d v="2014-09-22T00:00:00"/>
    <n v="22"/>
    <n v="9"/>
    <x v="2"/>
    <x v="7"/>
    <x v="809"/>
    <x v="0"/>
    <n v="0"/>
    <n v="0"/>
    <x v="2"/>
    <s v="Chongqing"/>
    <d v="2019-05-09T00:00:00"/>
    <x v="1"/>
  </r>
  <r>
    <s v="E04938"/>
    <x v="805"/>
    <x v="5"/>
    <x v="5"/>
    <x v="1"/>
    <x v="1"/>
    <x v="0"/>
    <x v="33"/>
    <d v="2003-02-10T00:00:00"/>
    <n v="10"/>
    <n v="2"/>
    <x v="9"/>
    <x v="10"/>
    <x v="810"/>
    <x v="2"/>
    <n v="0"/>
    <n v="0"/>
    <x v="0"/>
    <s v="Miami"/>
    <s v=""/>
    <x v="0"/>
  </r>
  <r>
    <s v="E02420"/>
    <x v="806"/>
    <x v="2"/>
    <x v="5"/>
    <x v="0"/>
    <x v="1"/>
    <x v="1"/>
    <x v="30"/>
    <d v="2017-03-06T00:00:00"/>
    <n v="6"/>
    <n v="3"/>
    <x v="5"/>
    <x v="1"/>
    <x v="811"/>
    <x v="1"/>
    <n v="0.15"/>
    <n v="25713.899999999998"/>
    <x v="2"/>
    <s v="Beijing"/>
    <d v="2017-09-22T00:00:00"/>
    <x v="1"/>
  </r>
  <r>
    <s v="E04739"/>
    <x v="807"/>
    <x v="5"/>
    <x v="5"/>
    <x v="2"/>
    <x v="1"/>
    <x v="3"/>
    <x v="37"/>
    <d v="2011-06-17T00:00:00"/>
    <n v="17"/>
    <n v="6"/>
    <x v="6"/>
    <x v="9"/>
    <x v="812"/>
    <x v="2"/>
    <n v="0"/>
    <n v="0"/>
    <x v="0"/>
    <s v="Seattle"/>
    <d v="2015-06-09T00:00:00"/>
    <x v="1"/>
  </r>
  <r>
    <s v="E04132"/>
    <x v="808"/>
    <x v="2"/>
    <x v="5"/>
    <x v="0"/>
    <x v="1"/>
    <x v="3"/>
    <x v="19"/>
    <d v="2008-02-29T00:00:00"/>
    <n v="29"/>
    <n v="2"/>
    <x v="9"/>
    <x v="13"/>
    <x v="813"/>
    <x v="1"/>
    <n v="0.25"/>
    <n v="37644.25"/>
    <x v="0"/>
    <s v="Miami"/>
    <s v=""/>
    <x v="0"/>
  </r>
  <r>
    <s v="E04018"/>
    <x v="809"/>
    <x v="3"/>
    <x v="5"/>
    <x v="3"/>
    <x v="1"/>
    <x v="0"/>
    <x v="39"/>
    <d v="2017-04-18T00:00:00"/>
    <n v="18"/>
    <n v="4"/>
    <x v="4"/>
    <x v="1"/>
    <x v="814"/>
    <x v="2"/>
    <n v="0"/>
    <n v="0"/>
    <x v="0"/>
    <s v="Austin"/>
    <s v=""/>
    <x v="0"/>
  </r>
  <r>
    <s v="E01899"/>
    <x v="810"/>
    <x v="4"/>
    <x v="5"/>
    <x v="1"/>
    <x v="0"/>
    <x v="0"/>
    <x v="26"/>
    <d v="2002-06-11T00:00:00"/>
    <n v="11"/>
    <n v="6"/>
    <x v="6"/>
    <x v="23"/>
    <x v="815"/>
    <x v="1"/>
    <n v="0.34"/>
    <n v="80346.760000000009"/>
    <x v="0"/>
    <s v="Miami"/>
    <s v=""/>
    <x v="0"/>
  </r>
  <r>
    <s v="E02562"/>
    <x v="811"/>
    <x v="5"/>
    <x v="5"/>
    <x v="3"/>
    <x v="0"/>
    <x v="2"/>
    <x v="18"/>
    <d v="2007-06-19T00:00:00"/>
    <n v="19"/>
    <n v="6"/>
    <x v="6"/>
    <x v="5"/>
    <x v="816"/>
    <x v="2"/>
    <n v="0"/>
    <n v="0"/>
    <x v="0"/>
    <s v="Columbus"/>
    <s v=""/>
    <x v="0"/>
  </r>
  <r>
    <s v="E01636"/>
    <x v="812"/>
    <x v="0"/>
    <x v="5"/>
    <x v="3"/>
    <x v="1"/>
    <x v="0"/>
    <x v="0"/>
    <d v="2016-11-02T00:00:00"/>
    <n v="2"/>
    <n v="11"/>
    <x v="1"/>
    <x v="15"/>
    <x v="817"/>
    <x v="0"/>
    <n v="0.06"/>
    <n v="7323.24"/>
    <x v="0"/>
    <s v="Phoenix"/>
    <s v=""/>
    <x v="0"/>
  </r>
  <r>
    <s v="E03655"/>
    <x v="813"/>
    <x v="5"/>
    <x v="5"/>
    <x v="1"/>
    <x v="1"/>
    <x v="0"/>
    <x v="11"/>
    <d v="2020-01-17T00:00:00"/>
    <n v="17"/>
    <n v="1"/>
    <x v="0"/>
    <x v="4"/>
    <x v="818"/>
    <x v="2"/>
    <n v="0"/>
    <n v="0"/>
    <x v="0"/>
    <s v="Miami"/>
    <s v=""/>
    <x v="0"/>
  </r>
  <r>
    <s v="E01347"/>
    <x v="814"/>
    <x v="4"/>
    <x v="5"/>
    <x v="1"/>
    <x v="0"/>
    <x v="2"/>
    <x v="3"/>
    <d v="2021-03-28T00:00:00"/>
    <n v="28"/>
    <n v="3"/>
    <x v="5"/>
    <x v="3"/>
    <x v="819"/>
    <x v="1"/>
    <n v="0.34"/>
    <n v="63251.22"/>
    <x v="1"/>
    <s v="Sao Paulo"/>
    <s v=""/>
    <x v="0"/>
  </r>
  <r>
    <s v="E03968"/>
    <x v="815"/>
    <x v="6"/>
    <x v="5"/>
    <x v="0"/>
    <x v="0"/>
    <x v="1"/>
    <x v="31"/>
    <d v="2021-07-26T00:00:00"/>
    <n v="26"/>
    <n v="7"/>
    <x v="3"/>
    <x v="3"/>
    <x v="820"/>
    <x v="0"/>
    <n v="0.14000000000000001"/>
    <n v="17007.2"/>
    <x v="0"/>
    <s v="Phoenix"/>
    <s v=""/>
    <x v="0"/>
  </r>
  <r>
    <s v="E03774"/>
    <x v="816"/>
    <x v="4"/>
    <x v="5"/>
    <x v="3"/>
    <x v="1"/>
    <x v="2"/>
    <x v="34"/>
    <d v="1999-03-13T00:00:00"/>
    <n v="13"/>
    <n v="3"/>
    <x v="5"/>
    <x v="28"/>
    <x v="821"/>
    <x v="1"/>
    <n v="0.32"/>
    <n v="76606.080000000002"/>
    <x v="0"/>
    <s v="Austin"/>
    <s v=""/>
    <x v="0"/>
  </r>
  <r>
    <s v="E01422"/>
    <x v="817"/>
    <x v="6"/>
    <x v="5"/>
    <x v="1"/>
    <x v="1"/>
    <x v="2"/>
    <x v="0"/>
    <d v="2020-05-15T00:00:00"/>
    <n v="15"/>
    <n v="5"/>
    <x v="7"/>
    <x v="4"/>
    <x v="822"/>
    <x v="0"/>
    <n v="0.12"/>
    <n v="16452.72"/>
    <x v="1"/>
    <s v="Sao Paulo"/>
    <s v=""/>
    <x v="0"/>
  </r>
  <r>
    <s v="E02846"/>
    <x v="818"/>
    <x v="0"/>
    <x v="5"/>
    <x v="0"/>
    <x v="1"/>
    <x v="1"/>
    <x v="27"/>
    <d v="2012-03-11T00:00:00"/>
    <n v="11"/>
    <n v="3"/>
    <x v="5"/>
    <x v="21"/>
    <x v="823"/>
    <x v="0"/>
    <n v="0.1"/>
    <n v="10813.400000000001"/>
    <x v="2"/>
    <s v="Shanghai"/>
    <s v=""/>
    <x v="0"/>
  </r>
  <r>
    <s v="E04247"/>
    <x v="819"/>
    <x v="0"/>
    <x v="5"/>
    <x v="2"/>
    <x v="1"/>
    <x v="3"/>
    <x v="6"/>
    <d v="1992-12-20T00:00:00"/>
    <n v="20"/>
    <n v="12"/>
    <x v="8"/>
    <x v="26"/>
    <x v="824"/>
    <x v="0"/>
    <n v="0.09"/>
    <n v="10255.5"/>
    <x v="0"/>
    <s v="Miami"/>
    <s v=""/>
    <x v="0"/>
  </r>
  <r>
    <s v="E02613"/>
    <x v="820"/>
    <x v="4"/>
    <x v="5"/>
    <x v="1"/>
    <x v="1"/>
    <x v="1"/>
    <x v="26"/>
    <d v="1998-04-01T00:00:00"/>
    <n v="1"/>
    <n v="4"/>
    <x v="4"/>
    <x v="25"/>
    <x v="825"/>
    <x v="1"/>
    <n v="0.3"/>
    <n v="54610.5"/>
    <x v="0"/>
    <s v="Chicago"/>
    <s v=""/>
    <x v="0"/>
  </r>
  <r>
    <s v="E03262"/>
    <x v="821"/>
    <x v="3"/>
    <x v="5"/>
    <x v="0"/>
    <x v="0"/>
    <x v="0"/>
    <x v="37"/>
    <d v="2005-08-20T00:00:00"/>
    <n v="20"/>
    <n v="8"/>
    <x v="11"/>
    <x v="24"/>
    <x v="826"/>
    <x v="2"/>
    <n v="0"/>
    <n v="0"/>
    <x v="0"/>
    <s v="Columbus"/>
    <s v=""/>
    <x v="0"/>
  </r>
  <r>
    <s v="E02716"/>
    <x v="822"/>
    <x v="6"/>
    <x v="5"/>
    <x v="1"/>
    <x v="0"/>
    <x v="1"/>
    <x v="19"/>
    <d v="2005-04-11T00:00:00"/>
    <n v="11"/>
    <n v="4"/>
    <x v="4"/>
    <x v="24"/>
    <x v="827"/>
    <x v="0"/>
    <n v="0.11"/>
    <n v="14131.48"/>
    <x v="0"/>
    <s v="Chicago"/>
    <s v=""/>
    <x v="0"/>
  </r>
  <r>
    <s v="E03683"/>
    <x v="823"/>
    <x v="2"/>
    <x v="5"/>
    <x v="1"/>
    <x v="1"/>
    <x v="1"/>
    <x v="11"/>
    <d v="2019-12-11T00:00:00"/>
    <n v="11"/>
    <n v="12"/>
    <x v="8"/>
    <x v="0"/>
    <x v="828"/>
    <x v="1"/>
    <n v="0.28000000000000003"/>
    <n v="51049.880000000005"/>
    <x v="2"/>
    <s v="Beijing"/>
    <s v=""/>
    <x v="0"/>
  </r>
  <r>
    <s v="E00607"/>
    <x v="824"/>
    <x v="2"/>
    <x v="5"/>
    <x v="1"/>
    <x v="0"/>
    <x v="0"/>
    <x v="40"/>
    <d v="2016-11-28T00:00:00"/>
    <n v="28"/>
    <n v="11"/>
    <x v="1"/>
    <x v="15"/>
    <x v="489"/>
    <x v="1"/>
    <n v="0.16"/>
    <n v="28390.880000000001"/>
    <x v="0"/>
    <s v="Seattle"/>
    <s v=""/>
    <x v="0"/>
  </r>
  <r>
    <s v="E02984"/>
    <x v="825"/>
    <x v="1"/>
    <x v="5"/>
    <x v="3"/>
    <x v="0"/>
    <x v="1"/>
    <x v="19"/>
    <d v="2007-09-22T00:00:00"/>
    <n v="22"/>
    <n v="9"/>
    <x v="2"/>
    <x v="5"/>
    <x v="829"/>
    <x v="0"/>
    <n v="0"/>
    <n v="0"/>
    <x v="2"/>
    <s v="Chengdu"/>
    <s v=""/>
    <x v="0"/>
  </r>
  <r>
    <s v="E03579"/>
    <x v="826"/>
    <x v="4"/>
    <x v="5"/>
    <x v="3"/>
    <x v="0"/>
    <x v="1"/>
    <x v="19"/>
    <d v="2015-09-24T00:00:00"/>
    <n v="24"/>
    <n v="9"/>
    <x v="2"/>
    <x v="2"/>
    <x v="830"/>
    <x v="1"/>
    <n v="0.32"/>
    <n v="64857.599999999999"/>
    <x v="0"/>
    <s v="Phoenix"/>
    <d v="2022-08-17T00:00:00"/>
    <x v="1"/>
  </r>
  <r>
    <s v="E04542"/>
    <x v="827"/>
    <x v="0"/>
    <x v="5"/>
    <x v="0"/>
    <x v="1"/>
    <x v="2"/>
    <x v="0"/>
    <d v="2021-05-09T00:00:00"/>
    <n v="9"/>
    <n v="5"/>
    <x v="7"/>
    <x v="3"/>
    <x v="831"/>
    <x v="0"/>
    <n v="0.08"/>
    <n v="10363.280000000001"/>
    <x v="0"/>
    <s v="Phoenix"/>
    <d v="2021-05-24T00:00:00"/>
    <x v="1"/>
  </r>
  <r>
    <s v="E04157"/>
    <x v="828"/>
    <x v="1"/>
    <x v="5"/>
    <x v="0"/>
    <x v="0"/>
    <x v="1"/>
    <x v="20"/>
    <d v="2017-02-12T00:00:00"/>
    <n v="12"/>
    <n v="2"/>
    <x v="9"/>
    <x v="1"/>
    <x v="832"/>
    <x v="0"/>
    <n v="0"/>
    <n v="0"/>
    <x v="2"/>
    <s v="Beijing"/>
    <s v=""/>
    <x v="0"/>
  </r>
  <r>
    <s v="E02732"/>
    <x v="829"/>
    <x v="5"/>
    <x v="5"/>
    <x v="3"/>
    <x v="1"/>
    <x v="1"/>
    <x v="39"/>
    <d v="2014-07-29T00:00:00"/>
    <n v="29"/>
    <n v="7"/>
    <x v="3"/>
    <x v="7"/>
    <x v="833"/>
    <x v="2"/>
    <n v="0"/>
    <n v="0"/>
    <x v="0"/>
    <s v="Seattle"/>
    <s v=""/>
    <x v="0"/>
  </r>
  <r>
    <s v="E04363"/>
    <x v="830"/>
    <x v="2"/>
    <x v="5"/>
    <x v="1"/>
    <x v="1"/>
    <x v="1"/>
    <x v="24"/>
    <d v="1997-06-20T00:00:00"/>
    <n v="20"/>
    <n v="6"/>
    <x v="6"/>
    <x v="27"/>
    <x v="834"/>
    <x v="1"/>
    <n v="0.25"/>
    <n v="41099.75"/>
    <x v="0"/>
    <s v="Seattle"/>
    <s v=""/>
    <x v="0"/>
  </r>
  <r>
    <s v="E03866"/>
    <x v="831"/>
    <x v="6"/>
    <x v="5"/>
    <x v="0"/>
    <x v="0"/>
    <x v="1"/>
    <x v="40"/>
    <d v="2017-01-29T00:00:00"/>
    <n v="29"/>
    <n v="1"/>
    <x v="0"/>
    <x v="1"/>
    <x v="835"/>
    <x v="1"/>
    <n v="0.12"/>
    <n v="17276.399999999998"/>
    <x v="0"/>
    <s v="Seattle"/>
    <d v="2017-12-09T00:00:00"/>
    <x v="1"/>
  </r>
  <r>
    <s v="E03124"/>
    <x v="832"/>
    <x v="2"/>
    <x v="5"/>
    <x v="3"/>
    <x v="0"/>
    <x v="0"/>
    <x v="12"/>
    <d v="2017-06-12T00:00:00"/>
    <n v="12"/>
    <n v="6"/>
    <x v="6"/>
    <x v="1"/>
    <x v="836"/>
    <x v="1"/>
    <n v="0.28999999999999998"/>
    <n v="47674.84"/>
    <x v="0"/>
    <s v="Columbus"/>
    <s v=""/>
    <x v="0"/>
  </r>
  <r>
    <s v="E02992"/>
    <x v="833"/>
    <x v="6"/>
    <x v="5"/>
    <x v="1"/>
    <x v="1"/>
    <x v="0"/>
    <x v="6"/>
    <d v="2001-03-27T00:00:00"/>
    <n v="27"/>
    <n v="3"/>
    <x v="5"/>
    <x v="12"/>
    <x v="837"/>
    <x v="1"/>
    <n v="0.11"/>
    <n v="17359.32"/>
    <x v="0"/>
    <s v="Miami"/>
    <s v=""/>
    <x v="0"/>
  </r>
  <r>
    <s v="E01883"/>
    <x v="834"/>
    <x v="0"/>
    <x v="5"/>
    <x v="2"/>
    <x v="1"/>
    <x v="3"/>
    <x v="32"/>
    <d v="2015-09-19T00:00:00"/>
    <n v="19"/>
    <n v="9"/>
    <x v="2"/>
    <x v="2"/>
    <x v="838"/>
    <x v="0"/>
    <n v="0.06"/>
    <n v="6205.38"/>
    <x v="0"/>
    <s v="Columbus"/>
    <s v=""/>
    <x v="0"/>
  </r>
  <r>
    <s v="E02938"/>
    <x v="835"/>
    <x v="2"/>
    <x v="5"/>
    <x v="3"/>
    <x v="0"/>
    <x v="1"/>
    <x v="14"/>
    <d v="2014-06-26T00:00:00"/>
    <n v="26"/>
    <n v="6"/>
    <x v="6"/>
    <x v="7"/>
    <x v="839"/>
    <x v="1"/>
    <n v="0.25"/>
    <n v="38490.25"/>
    <x v="2"/>
    <s v="Shanghai"/>
    <s v=""/>
    <x v="0"/>
  </r>
  <r>
    <s v="E04095"/>
    <x v="836"/>
    <x v="6"/>
    <x v="5"/>
    <x v="1"/>
    <x v="0"/>
    <x v="0"/>
    <x v="19"/>
    <d v="2018-01-11T00:00:00"/>
    <n v="11"/>
    <n v="1"/>
    <x v="0"/>
    <x v="8"/>
    <x v="840"/>
    <x v="0"/>
    <n v="0.15"/>
    <n v="19113.3"/>
    <x v="0"/>
    <s v="Columbus"/>
    <s v=""/>
    <x v="0"/>
  </r>
  <r>
    <s v="E00447"/>
    <x v="837"/>
    <x v="4"/>
    <x v="5"/>
    <x v="3"/>
    <x v="1"/>
    <x v="2"/>
    <x v="40"/>
    <d v="2014-02-05T00:00:00"/>
    <n v="5"/>
    <n v="2"/>
    <x v="9"/>
    <x v="7"/>
    <x v="841"/>
    <x v="1"/>
    <n v="0.34"/>
    <n v="69171.3"/>
    <x v="1"/>
    <s v="Manaus"/>
    <s v=""/>
    <x v="0"/>
  </r>
  <r>
    <s v="E01108"/>
    <x v="838"/>
    <x v="0"/>
    <x v="5"/>
    <x v="0"/>
    <x v="1"/>
    <x v="2"/>
    <x v="37"/>
    <d v="2006-09-07T00:00:00"/>
    <n v="7"/>
    <n v="9"/>
    <x v="2"/>
    <x v="16"/>
    <x v="842"/>
    <x v="0"/>
    <n v="0.1"/>
    <n v="12762.6"/>
    <x v="0"/>
    <s v="Miami"/>
    <s v=""/>
    <x v="0"/>
  </r>
  <r>
    <s v="E04872"/>
    <x v="839"/>
    <x v="2"/>
    <x v="5"/>
    <x v="1"/>
    <x v="0"/>
    <x v="0"/>
    <x v="13"/>
    <d v="2020-08-15T00:00:00"/>
    <n v="15"/>
    <n v="8"/>
    <x v="11"/>
    <x v="4"/>
    <x v="843"/>
    <x v="1"/>
    <n v="0.26"/>
    <n v="44721.82"/>
    <x v="0"/>
    <s v="Miami"/>
    <s v=""/>
    <x v="0"/>
  </r>
  <r>
    <s v="E03159"/>
    <x v="840"/>
    <x v="4"/>
    <x v="5"/>
    <x v="0"/>
    <x v="1"/>
    <x v="2"/>
    <x v="38"/>
    <d v="2011-07-21T00:00:00"/>
    <n v="21"/>
    <n v="7"/>
    <x v="3"/>
    <x v="9"/>
    <x v="844"/>
    <x v="1"/>
    <n v="0.36"/>
    <n v="79010.64"/>
    <x v="1"/>
    <s v="Manaus"/>
    <s v=""/>
    <x v="0"/>
  </r>
  <r>
    <s v="E03354"/>
    <x v="841"/>
    <x v="2"/>
    <x v="5"/>
    <x v="2"/>
    <x v="0"/>
    <x v="0"/>
    <x v="28"/>
    <d v="2007-08-08T00:00:00"/>
    <n v="8"/>
    <n v="8"/>
    <x v="11"/>
    <x v="5"/>
    <x v="845"/>
    <x v="1"/>
    <n v="0.25"/>
    <n v="48680.75"/>
    <x v="0"/>
    <s v="Phoenix"/>
    <s v=""/>
    <x v="0"/>
  </r>
  <r>
    <s v="E02453"/>
    <x v="842"/>
    <x v="1"/>
    <x v="5"/>
    <x v="1"/>
    <x v="0"/>
    <x v="1"/>
    <x v="6"/>
    <d v="2006-07-11T00:00:00"/>
    <n v="11"/>
    <n v="7"/>
    <x v="3"/>
    <x v="16"/>
    <x v="846"/>
    <x v="0"/>
    <n v="0"/>
    <n v="0"/>
    <x v="2"/>
    <s v="Chongqing"/>
    <s v=""/>
    <x v="0"/>
  </r>
  <r>
    <s v="E01895"/>
    <x v="843"/>
    <x v="5"/>
    <x v="5"/>
    <x v="2"/>
    <x v="1"/>
    <x v="0"/>
    <x v="22"/>
    <d v="2019-07-13T00:00:00"/>
    <n v="13"/>
    <n v="7"/>
    <x v="3"/>
    <x v="0"/>
    <x v="847"/>
    <x v="2"/>
    <n v="0"/>
    <n v="0"/>
    <x v="0"/>
    <s v="Miami"/>
    <s v=""/>
    <x v="0"/>
  </r>
  <r>
    <s v="E02889"/>
    <x v="844"/>
    <x v="2"/>
    <x v="5"/>
    <x v="2"/>
    <x v="1"/>
    <x v="2"/>
    <x v="22"/>
    <d v="2014-10-16T00:00:00"/>
    <n v="16"/>
    <n v="10"/>
    <x v="10"/>
    <x v="7"/>
    <x v="848"/>
    <x v="1"/>
    <n v="0.23"/>
    <n v="39412.800000000003"/>
    <x v="1"/>
    <s v="Manaus"/>
    <s v=""/>
    <x v="0"/>
  </r>
  <r>
    <s v="E01300"/>
    <x v="845"/>
    <x v="6"/>
    <x v="5"/>
    <x v="3"/>
    <x v="1"/>
    <x v="1"/>
    <x v="37"/>
    <d v="2000-10-24T00:00:00"/>
    <n v="24"/>
    <n v="10"/>
    <x v="10"/>
    <x v="6"/>
    <x v="849"/>
    <x v="1"/>
    <n v="0.13"/>
    <n v="19424.21"/>
    <x v="2"/>
    <s v="Chengdu"/>
    <s v=""/>
    <x v="0"/>
  </r>
  <r>
    <s v="E02558"/>
    <x v="846"/>
    <x v="2"/>
    <x v="5"/>
    <x v="2"/>
    <x v="0"/>
    <x v="0"/>
    <x v="5"/>
    <d v="2019-10-15T00:00:00"/>
    <n v="15"/>
    <n v="10"/>
    <x v="10"/>
    <x v="0"/>
    <x v="850"/>
    <x v="1"/>
    <n v="0.2"/>
    <n v="30311.200000000001"/>
    <x v="0"/>
    <s v="Miami"/>
    <s v=""/>
    <x v="0"/>
  </r>
  <r>
    <s v="E02627"/>
    <x v="847"/>
    <x v="3"/>
    <x v="5"/>
    <x v="0"/>
    <x v="0"/>
    <x v="2"/>
    <x v="34"/>
    <d v="2005-11-28T00:00:00"/>
    <n v="28"/>
    <n v="11"/>
    <x v="1"/>
    <x v="24"/>
    <x v="851"/>
    <x v="2"/>
    <n v="0"/>
    <n v="0"/>
    <x v="1"/>
    <s v="Manaus"/>
    <s v=""/>
    <x v="0"/>
  </r>
  <r>
    <s v="E03778"/>
    <x v="848"/>
    <x v="6"/>
    <x v="5"/>
    <x v="1"/>
    <x v="0"/>
    <x v="1"/>
    <x v="26"/>
    <d v="2018-06-04T00:00:00"/>
    <n v="4"/>
    <n v="6"/>
    <x v="6"/>
    <x v="8"/>
    <x v="852"/>
    <x v="1"/>
    <n v="0.1"/>
    <n v="15488.400000000001"/>
    <x v="2"/>
    <s v="Shanghai"/>
    <s v=""/>
    <x v="0"/>
  </r>
  <r>
    <s v="E04598"/>
    <x v="849"/>
    <x v="1"/>
    <x v="5"/>
    <x v="1"/>
    <x v="1"/>
    <x v="2"/>
    <x v="30"/>
    <d v="2017-01-10T00:00:00"/>
    <n v="10"/>
    <n v="1"/>
    <x v="0"/>
    <x v="1"/>
    <x v="853"/>
    <x v="0"/>
    <n v="0"/>
    <n v="0"/>
    <x v="0"/>
    <s v="Austin"/>
    <s v=""/>
    <x v="0"/>
  </r>
  <r>
    <s v="E02703"/>
    <x v="850"/>
    <x v="0"/>
    <x v="5"/>
    <x v="1"/>
    <x v="0"/>
    <x v="1"/>
    <x v="14"/>
    <d v="2018-05-20T00:00:00"/>
    <n v="20"/>
    <n v="5"/>
    <x v="7"/>
    <x v="8"/>
    <x v="854"/>
    <x v="0"/>
    <n v="0.09"/>
    <n v="10745.73"/>
    <x v="2"/>
    <s v="Beijing"/>
    <d v="2019-03-14T00:00:00"/>
    <x v="1"/>
  </r>
  <r>
    <s v="E03094"/>
    <x v="851"/>
    <x v="1"/>
    <x v="5"/>
    <x v="1"/>
    <x v="0"/>
    <x v="0"/>
    <x v="12"/>
    <d v="2016-09-18T00:00:00"/>
    <n v="18"/>
    <n v="9"/>
    <x v="2"/>
    <x v="15"/>
    <x v="855"/>
    <x v="0"/>
    <n v="0"/>
    <n v="0"/>
    <x v="0"/>
    <s v="Columbus"/>
    <s v=""/>
    <x v="0"/>
  </r>
  <r>
    <s v="E04398"/>
    <x v="852"/>
    <x v="2"/>
    <x v="5"/>
    <x v="1"/>
    <x v="0"/>
    <x v="1"/>
    <x v="1"/>
    <d v="2019-06-10T00:00:00"/>
    <n v="10"/>
    <n v="6"/>
    <x v="6"/>
    <x v="0"/>
    <x v="856"/>
    <x v="1"/>
    <n v="0.15"/>
    <n v="26506.5"/>
    <x v="0"/>
    <s v="Miami"/>
    <s v=""/>
    <x v="0"/>
  </r>
  <r>
    <s v="E00644"/>
    <x v="853"/>
    <x v="31"/>
    <x v="6"/>
    <x v="3"/>
    <x v="0"/>
    <x v="1"/>
    <x v="35"/>
    <d v="2017-01-24T00:00:00"/>
    <n v="24"/>
    <n v="1"/>
    <x v="0"/>
    <x v="1"/>
    <x v="857"/>
    <x v="2"/>
    <n v="0"/>
    <n v="0"/>
    <x v="2"/>
    <s v="Chongqing"/>
    <s v=""/>
    <x v="0"/>
  </r>
  <r>
    <s v="E04625"/>
    <x v="854"/>
    <x v="2"/>
    <x v="6"/>
    <x v="2"/>
    <x v="0"/>
    <x v="1"/>
    <x v="19"/>
    <d v="2002-07-09T00:00:00"/>
    <n v="9"/>
    <n v="7"/>
    <x v="3"/>
    <x v="23"/>
    <x v="858"/>
    <x v="1"/>
    <n v="0.18"/>
    <n v="29939.579999999998"/>
    <x v="2"/>
    <s v="Chongqing"/>
    <s v=""/>
    <x v="0"/>
  </r>
  <r>
    <s v="E04732"/>
    <x v="855"/>
    <x v="2"/>
    <x v="6"/>
    <x v="0"/>
    <x v="1"/>
    <x v="2"/>
    <x v="2"/>
    <d v="2021-04-02T00:00:00"/>
    <n v="2"/>
    <n v="4"/>
    <x v="4"/>
    <x v="3"/>
    <x v="859"/>
    <x v="1"/>
    <n v="0.21"/>
    <n v="31857.629999999997"/>
    <x v="0"/>
    <s v="Miami"/>
    <s v=""/>
    <x v="0"/>
  </r>
  <r>
    <s v="E00671"/>
    <x v="856"/>
    <x v="5"/>
    <x v="6"/>
    <x v="1"/>
    <x v="0"/>
    <x v="0"/>
    <x v="38"/>
    <d v="2019-09-05T00:00:00"/>
    <n v="5"/>
    <n v="9"/>
    <x v="2"/>
    <x v="0"/>
    <x v="860"/>
    <x v="2"/>
    <n v="0"/>
    <n v="0"/>
    <x v="0"/>
    <s v="Seattle"/>
    <s v=""/>
    <x v="0"/>
  </r>
  <r>
    <s v="E02071"/>
    <x v="857"/>
    <x v="4"/>
    <x v="6"/>
    <x v="1"/>
    <x v="0"/>
    <x v="1"/>
    <x v="3"/>
    <d v="2014-03-02T00:00:00"/>
    <n v="2"/>
    <n v="3"/>
    <x v="5"/>
    <x v="7"/>
    <x v="861"/>
    <x v="1"/>
    <n v="0.31"/>
    <n v="64223.32"/>
    <x v="2"/>
    <s v="Chongqing"/>
    <s v=""/>
    <x v="0"/>
  </r>
  <r>
    <s v="E01994"/>
    <x v="858"/>
    <x v="3"/>
    <x v="6"/>
    <x v="2"/>
    <x v="0"/>
    <x v="0"/>
    <x v="36"/>
    <d v="2008-07-11T00:00:00"/>
    <n v="11"/>
    <n v="7"/>
    <x v="3"/>
    <x v="13"/>
    <x v="862"/>
    <x v="2"/>
    <n v="0"/>
    <n v="0"/>
    <x v="0"/>
    <s v="Seattle"/>
    <s v=""/>
    <x v="0"/>
  </r>
  <r>
    <s v="E03549"/>
    <x v="859"/>
    <x v="31"/>
    <x v="6"/>
    <x v="1"/>
    <x v="0"/>
    <x v="1"/>
    <x v="23"/>
    <d v="2016-09-29T00:00:00"/>
    <n v="29"/>
    <n v="9"/>
    <x v="2"/>
    <x v="15"/>
    <x v="863"/>
    <x v="2"/>
    <n v="0"/>
    <n v="0"/>
    <x v="2"/>
    <s v="Chongqing"/>
    <s v=""/>
    <x v="0"/>
  </r>
  <r>
    <s v="E04600"/>
    <x v="860"/>
    <x v="31"/>
    <x v="6"/>
    <x v="1"/>
    <x v="0"/>
    <x v="1"/>
    <x v="38"/>
    <d v="2013-11-14T00:00:00"/>
    <n v="14"/>
    <n v="11"/>
    <x v="1"/>
    <x v="11"/>
    <x v="864"/>
    <x v="2"/>
    <n v="0"/>
    <n v="0"/>
    <x v="2"/>
    <s v="Shanghai"/>
    <s v=""/>
    <x v="0"/>
  </r>
  <r>
    <s v="E03906"/>
    <x v="861"/>
    <x v="1"/>
    <x v="6"/>
    <x v="3"/>
    <x v="1"/>
    <x v="0"/>
    <x v="4"/>
    <d v="2008-01-27T00:00:00"/>
    <n v="27"/>
    <n v="1"/>
    <x v="0"/>
    <x v="13"/>
    <x v="865"/>
    <x v="0"/>
    <n v="0"/>
    <n v="0"/>
    <x v="0"/>
    <s v="Columbus"/>
    <s v=""/>
    <x v="0"/>
  </r>
  <r>
    <s v="E04562"/>
    <x v="862"/>
    <x v="31"/>
    <x v="6"/>
    <x v="0"/>
    <x v="0"/>
    <x v="1"/>
    <x v="1"/>
    <d v="2017-07-22T00:00:00"/>
    <n v="22"/>
    <n v="7"/>
    <x v="3"/>
    <x v="1"/>
    <x v="866"/>
    <x v="2"/>
    <n v="0"/>
    <n v="0"/>
    <x v="0"/>
    <s v="Austin"/>
    <s v=""/>
    <x v="0"/>
  </r>
  <r>
    <s v="E01427"/>
    <x v="863"/>
    <x v="6"/>
    <x v="6"/>
    <x v="0"/>
    <x v="1"/>
    <x v="1"/>
    <x v="21"/>
    <d v="2015-04-22T00:00:00"/>
    <n v="22"/>
    <n v="4"/>
    <x v="4"/>
    <x v="2"/>
    <x v="867"/>
    <x v="1"/>
    <n v="0.13"/>
    <n v="20142.330000000002"/>
    <x v="0"/>
    <s v="Phoenix"/>
    <s v=""/>
    <x v="0"/>
  </r>
  <r>
    <s v="E03890"/>
    <x v="864"/>
    <x v="4"/>
    <x v="6"/>
    <x v="0"/>
    <x v="1"/>
    <x v="0"/>
    <x v="1"/>
    <d v="2020-08-20T00:00:00"/>
    <n v="20"/>
    <n v="8"/>
    <x v="11"/>
    <x v="4"/>
    <x v="868"/>
    <x v="1"/>
    <n v="0.3"/>
    <n v="65907.899999999994"/>
    <x v="0"/>
    <s v="Austin"/>
    <s v=""/>
    <x v="0"/>
  </r>
  <r>
    <s v="E03047"/>
    <x v="865"/>
    <x v="32"/>
    <x v="6"/>
    <x v="3"/>
    <x v="1"/>
    <x v="1"/>
    <x v="16"/>
    <d v="2005-02-15T00:00:00"/>
    <n v="15"/>
    <n v="2"/>
    <x v="9"/>
    <x v="24"/>
    <x v="869"/>
    <x v="0"/>
    <n v="0"/>
    <n v="0"/>
    <x v="2"/>
    <s v="Shanghai"/>
    <s v=""/>
    <x v="0"/>
  </r>
  <r>
    <s v="E02850"/>
    <x v="866"/>
    <x v="2"/>
    <x v="6"/>
    <x v="2"/>
    <x v="1"/>
    <x v="1"/>
    <x v="16"/>
    <d v="2018-08-10T00:00:00"/>
    <n v="10"/>
    <n v="8"/>
    <x v="11"/>
    <x v="8"/>
    <x v="870"/>
    <x v="1"/>
    <n v="0.21"/>
    <n v="35946.33"/>
    <x v="0"/>
    <s v="Columbus"/>
    <s v=""/>
    <x v="0"/>
  </r>
  <r>
    <s v="E03583"/>
    <x v="867"/>
    <x v="4"/>
    <x v="6"/>
    <x v="3"/>
    <x v="0"/>
    <x v="2"/>
    <x v="36"/>
    <d v="2019-09-24T00:00:00"/>
    <n v="24"/>
    <n v="9"/>
    <x v="2"/>
    <x v="0"/>
    <x v="871"/>
    <x v="1"/>
    <n v="0.37"/>
    <n v="74541.679999999993"/>
    <x v="0"/>
    <s v="Chicago"/>
    <s v=""/>
    <x v="0"/>
  </r>
  <r>
    <s v="E03849"/>
    <x v="868"/>
    <x v="5"/>
    <x v="6"/>
    <x v="2"/>
    <x v="1"/>
    <x v="1"/>
    <x v="23"/>
    <d v="2021-02-14T00:00:00"/>
    <n v="14"/>
    <n v="2"/>
    <x v="9"/>
    <x v="3"/>
    <x v="872"/>
    <x v="2"/>
    <n v="0"/>
    <n v="0"/>
    <x v="2"/>
    <s v="Beijing"/>
    <s v=""/>
    <x v="0"/>
  </r>
  <r>
    <s v="E02783"/>
    <x v="869"/>
    <x v="4"/>
    <x v="6"/>
    <x v="2"/>
    <x v="0"/>
    <x v="2"/>
    <x v="39"/>
    <d v="2011-08-23T00:00:00"/>
    <n v="23"/>
    <n v="8"/>
    <x v="11"/>
    <x v="9"/>
    <x v="873"/>
    <x v="1"/>
    <n v="0.3"/>
    <n v="74851.8"/>
    <x v="1"/>
    <s v="Rio de Janerio"/>
    <s v=""/>
    <x v="0"/>
  </r>
  <r>
    <s v="E00957"/>
    <x v="870"/>
    <x v="6"/>
    <x v="6"/>
    <x v="3"/>
    <x v="1"/>
    <x v="0"/>
    <x v="25"/>
    <d v="2013-07-18T00:00:00"/>
    <n v="18"/>
    <n v="7"/>
    <x v="3"/>
    <x v="11"/>
    <x v="874"/>
    <x v="1"/>
    <n v="0.14000000000000001"/>
    <n v="20959.68"/>
    <x v="0"/>
    <s v="Columbus"/>
    <s v=""/>
    <x v="0"/>
  </r>
  <r>
    <s v="E01533"/>
    <x v="871"/>
    <x v="1"/>
    <x v="6"/>
    <x v="1"/>
    <x v="1"/>
    <x v="0"/>
    <x v="14"/>
    <d v="1996-05-15T00:00:00"/>
    <n v="15"/>
    <n v="5"/>
    <x v="7"/>
    <x v="14"/>
    <x v="875"/>
    <x v="0"/>
    <n v="0"/>
    <n v="0"/>
    <x v="0"/>
    <s v="Phoenix"/>
    <s v=""/>
    <x v="0"/>
  </r>
  <r>
    <s v="E02254"/>
    <x v="872"/>
    <x v="1"/>
    <x v="6"/>
    <x v="1"/>
    <x v="0"/>
    <x v="2"/>
    <x v="36"/>
    <d v="2017-05-03T00:00:00"/>
    <n v="3"/>
    <n v="5"/>
    <x v="7"/>
    <x v="1"/>
    <x v="876"/>
    <x v="0"/>
    <n v="0"/>
    <n v="0"/>
    <x v="1"/>
    <s v="Sao Paulo"/>
    <s v=""/>
    <x v="0"/>
  </r>
  <r>
    <s v="E02848"/>
    <x v="873"/>
    <x v="32"/>
    <x v="6"/>
    <x v="2"/>
    <x v="1"/>
    <x v="0"/>
    <x v="23"/>
    <d v="2016-12-18T00:00:00"/>
    <n v="18"/>
    <n v="12"/>
    <x v="8"/>
    <x v="15"/>
    <x v="877"/>
    <x v="0"/>
    <n v="0"/>
    <n v="0"/>
    <x v="0"/>
    <s v="Austin"/>
    <s v=""/>
    <x v="0"/>
  </r>
  <r>
    <s v="E03956"/>
    <x v="379"/>
    <x v="6"/>
    <x v="6"/>
    <x v="2"/>
    <x v="1"/>
    <x v="0"/>
    <x v="10"/>
    <d v="1999-08-02T00:00:00"/>
    <n v="2"/>
    <n v="8"/>
    <x v="11"/>
    <x v="28"/>
    <x v="878"/>
    <x v="0"/>
    <n v="0.14000000000000001"/>
    <n v="19319.300000000003"/>
    <x v="0"/>
    <s v="Austin"/>
    <s v=""/>
    <x v="0"/>
  </r>
  <r>
    <s v="E03189"/>
    <x v="874"/>
    <x v="6"/>
    <x v="6"/>
    <x v="1"/>
    <x v="0"/>
    <x v="0"/>
    <x v="27"/>
    <d v="2003-03-25T00:00:00"/>
    <n v="25"/>
    <n v="3"/>
    <x v="5"/>
    <x v="10"/>
    <x v="879"/>
    <x v="0"/>
    <n v="0.13"/>
    <n v="16042.650000000001"/>
    <x v="0"/>
    <s v="Columbus"/>
    <s v=""/>
    <x v="0"/>
  </r>
  <r>
    <s v="E03560"/>
    <x v="875"/>
    <x v="31"/>
    <x v="6"/>
    <x v="0"/>
    <x v="1"/>
    <x v="1"/>
    <x v="25"/>
    <d v="2004-03-20T00:00:00"/>
    <n v="20"/>
    <n v="3"/>
    <x v="5"/>
    <x v="20"/>
    <x v="880"/>
    <x v="0"/>
    <n v="0"/>
    <n v="0"/>
    <x v="2"/>
    <s v="Beijing"/>
    <s v=""/>
    <x v="0"/>
  </r>
  <r>
    <s v="E02791"/>
    <x v="876"/>
    <x v="2"/>
    <x v="6"/>
    <x v="3"/>
    <x v="1"/>
    <x v="2"/>
    <x v="14"/>
    <d v="1998-04-02T00:00:00"/>
    <n v="2"/>
    <n v="4"/>
    <x v="4"/>
    <x v="25"/>
    <x v="881"/>
    <x v="1"/>
    <n v="0.3"/>
    <n v="48249.599999999999"/>
    <x v="0"/>
    <s v="Phoenix"/>
    <s v=""/>
    <x v="0"/>
  </r>
  <r>
    <s v="E01002"/>
    <x v="877"/>
    <x v="0"/>
    <x v="6"/>
    <x v="3"/>
    <x v="0"/>
    <x v="1"/>
    <x v="11"/>
    <d v="2021-03-19T00:00:00"/>
    <n v="19"/>
    <n v="3"/>
    <x v="5"/>
    <x v="3"/>
    <x v="882"/>
    <x v="0"/>
    <n v="0.06"/>
    <n v="7652.58"/>
    <x v="2"/>
    <s v="Shanghai"/>
    <s v=""/>
    <x v="0"/>
  </r>
  <r>
    <s v="E00752"/>
    <x v="878"/>
    <x v="4"/>
    <x v="6"/>
    <x v="0"/>
    <x v="1"/>
    <x v="1"/>
    <x v="2"/>
    <d v="2014-02-22T00:00:00"/>
    <n v="22"/>
    <n v="2"/>
    <x v="9"/>
    <x v="7"/>
    <x v="883"/>
    <x v="1"/>
    <n v="0.3"/>
    <n v="65559"/>
    <x v="2"/>
    <s v="Shanghai"/>
    <s v=""/>
    <x v="0"/>
  </r>
  <r>
    <s v="E02183"/>
    <x v="879"/>
    <x v="5"/>
    <x v="6"/>
    <x v="3"/>
    <x v="1"/>
    <x v="2"/>
    <x v="34"/>
    <d v="2015-06-09T00:00:00"/>
    <n v="9"/>
    <n v="6"/>
    <x v="6"/>
    <x v="2"/>
    <x v="884"/>
    <x v="2"/>
    <n v="0"/>
    <n v="0"/>
    <x v="0"/>
    <s v="Seattle"/>
    <s v=""/>
    <x v="0"/>
  </r>
  <r>
    <s v="E02121"/>
    <x v="880"/>
    <x v="1"/>
    <x v="6"/>
    <x v="3"/>
    <x v="0"/>
    <x v="3"/>
    <x v="2"/>
    <d v="2021-12-26T00:00:00"/>
    <n v="26"/>
    <n v="12"/>
    <x v="8"/>
    <x v="3"/>
    <x v="885"/>
    <x v="0"/>
    <n v="0"/>
    <n v="0"/>
    <x v="0"/>
    <s v="Chicago"/>
    <s v=""/>
    <x v="0"/>
  </r>
  <r>
    <s v="E00725"/>
    <x v="881"/>
    <x v="31"/>
    <x v="6"/>
    <x v="1"/>
    <x v="1"/>
    <x v="2"/>
    <x v="19"/>
    <d v="2014-05-10T00:00:00"/>
    <n v="10"/>
    <n v="5"/>
    <x v="7"/>
    <x v="7"/>
    <x v="886"/>
    <x v="2"/>
    <n v="0"/>
    <n v="0"/>
    <x v="1"/>
    <s v="Sao Paulo"/>
    <s v=""/>
    <x v="0"/>
  </r>
  <r>
    <s v="E03027"/>
    <x v="882"/>
    <x v="6"/>
    <x v="6"/>
    <x v="0"/>
    <x v="0"/>
    <x v="0"/>
    <x v="0"/>
    <d v="2017-03-16T00:00:00"/>
    <n v="16"/>
    <n v="3"/>
    <x v="5"/>
    <x v="1"/>
    <x v="887"/>
    <x v="1"/>
    <n v="0.15"/>
    <n v="22711.95"/>
    <x v="0"/>
    <s v="Seattle"/>
    <s v=""/>
    <x v="0"/>
  </r>
  <r>
    <s v="E01291"/>
    <x v="883"/>
    <x v="32"/>
    <x v="6"/>
    <x v="1"/>
    <x v="0"/>
    <x v="2"/>
    <x v="19"/>
    <d v="2021-02-10T00:00:00"/>
    <n v="10"/>
    <n v="2"/>
    <x v="9"/>
    <x v="3"/>
    <x v="888"/>
    <x v="0"/>
    <n v="0"/>
    <n v="0"/>
    <x v="0"/>
    <s v="Phoenix"/>
    <s v=""/>
    <x v="0"/>
  </r>
  <r>
    <s v="E00488"/>
    <x v="884"/>
    <x v="1"/>
    <x v="6"/>
    <x v="3"/>
    <x v="1"/>
    <x v="0"/>
    <x v="11"/>
    <d v="2021-07-03T00:00:00"/>
    <n v="3"/>
    <n v="7"/>
    <x v="3"/>
    <x v="3"/>
    <x v="889"/>
    <x v="0"/>
    <n v="0"/>
    <n v="0"/>
    <x v="0"/>
    <s v="Phoenix"/>
    <s v=""/>
    <x v="0"/>
  </r>
  <r>
    <s v="E04802"/>
    <x v="885"/>
    <x v="32"/>
    <x v="6"/>
    <x v="3"/>
    <x v="1"/>
    <x v="1"/>
    <x v="17"/>
    <d v="2011-01-20T00:00:00"/>
    <n v="20"/>
    <n v="1"/>
    <x v="0"/>
    <x v="9"/>
    <x v="890"/>
    <x v="0"/>
    <n v="0"/>
    <n v="0"/>
    <x v="2"/>
    <s v="Chengdu"/>
    <s v=""/>
    <x v="0"/>
  </r>
  <r>
    <s v="E01221"/>
    <x v="886"/>
    <x v="3"/>
    <x v="6"/>
    <x v="2"/>
    <x v="1"/>
    <x v="2"/>
    <x v="28"/>
    <d v="2014-05-14T00:00:00"/>
    <n v="14"/>
    <n v="5"/>
    <x v="7"/>
    <x v="7"/>
    <x v="891"/>
    <x v="2"/>
    <n v="0"/>
    <n v="0"/>
    <x v="0"/>
    <s v="Seattle"/>
    <s v=""/>
    <x v="0"/>
  </r>
  <r>
    <s v="E02844"/>
    <x v="887"/>
    <x v="6"/>
    <x v="6"/>
    <x v="3"/>
    <x v="0"/>
    <x v="2"/>
    <x v="6"/>
    <d v="2013-11-16T00:00:00"/>
    <n v="16"/>
    <n v="11"/>
    <x v="1"/>
    <x v="11"/>
    <x v="892"/>
    <x v="0"/>
    <n v="0.15"/>
    <n v="18619.349999999999"/>
    <x v="1"/>
    <s v="Sao Paulo"/>
    <s v=""/>
    <x v="0"/>
  </r>
  <r>
    <s v="E00742"/>
    <x v="888"/>
    <x v="0"/>
    <x v="6"/>
    <x v="1"/>
    <x v="0"/>
    <x v="0"/>
    <x v="22"/>
    <d v="2006-01-31T00:00:00"/>
    <n v="31"/>
    <n v="1"/>
    <x v="0"/>
    <x v="16"/>
    <x v="893"/>
    <x v="0"/>
    <n v="7.0000000000000007E-2"/>
    <n v="8226.26"/>
    <x v="0"/>
    <s v="Seattle"/>
    <s v=""/>
    <x v="0"/>
  </r>
  <r>
    <s v="E02285"/>
    <x v="889"/>
    <x v="2"/>
    <x v="6"/>
    <x v="2"/>
    <x v="1"/>
    <x v="1"/>
    <x v="19"/>
    <d v="2002-03-01T00:00:00"/>
    <n v="1"/>
    <n v="3"/>
    <x v="5"/>
    <x v="23"/>
    <x v="894"/>
    <x v="1"/>
    <n v="0.16"/>
    <n v="26428.959999999999"/>
    <x v="0"/>
    <s v="Seattle"/>
    <s v=""/>
    <x v="0"/>
  </r>
  <r>
    <s v="E00178"/>
    <x v="890"/>
    <x v="1"/>
    <x v="6"/>
    <x v="1"/>
    <x v="1"/>
    <x v="0"/>
    <x v="5"/>
    <d v="2019-10-14T00:00:00"/>
    <n v="14"/>
    <n v="10"/>
    <x v="10"/>
    <x v="0"/>
    <x v="895"/>
    <x v="0"/>
    <n v="0"/>
    <n v="0"/>
    <x v="0"/>
    <s v="Phoenix"/>
    <s v=""/>
    <x v="0"/>
  </r>
  <r>
    <s v="E04127"/>
    <x v="891"/>
    <x v="4"/>
    <x v="6"/>
    <x v="2"/>
    <x v="1"/>
    <x v="2"/>
    <x v="32"/>
    <d v="2013-09-11T00:00:00"/>
    <n v="11"/>
    <n v="9"/>
    <x v="2"/>
    <x v="11"/>
    <x v="896"/>
    <x v="1"/>
    <n v="0.3"/>
    <n v="54435.6"/>
    <x v="0"/>
    <s v="Columbus"/>
    <s v=""/>
    <x v="0"/>
  </r>
  <r>
    <s v="E00273"/>
    <x v="892"/>
    <x v="1"/>
    <x v="6"/>
    <x v="3"/>
    <x v="0"/>
    <x v="3"/>
    <x v="22"/>
    <d v="2004-04-16T00:00:00"/>
    <n v="16"/>
    <n v="4"/>
    <x v="4"/>
    <x v="20"/>
    <x v="897"/>
    <x v="0"/>
    <n v="0"/>
    <n v="0"/>
    <x v="0"/>
    <s v="Austin"/>
    <s v=""/>
    <x v="0"/>
  </r>
  <r>
    <s v="E03419"/>
    <x v="893"/>
    <x v="31"/>
    <x v="6"/>
    <x v="1"/>
    <x v="1"/>
    <x v="1"/>
    <x v="34"/>
    <d v="2015-07-10T00:00:00"/>
    <n v="10"/>
    <n v="7"/>
    <x v="3"/>
    <x v="2"/>
    <x v="898"/>
    <x v="2"/>
    <n v="0"/>
    <n v="0"/>
    <x v="2"/>
    <s v="Chongqing"/>
    <s v=""/>
    <x v="0"/>
  </r>
  <r>
    <s v="E01466"/>
    <x v="894"/>
    <x v="5"/>
    <x v="6"/>
    <x v="1"/>
    <x v="0"/>
    <x v="1"/>
    <x v="13"/>
    <d v="2021-07-28T00:00:00"/>
    <n v="28"/>
    <n v="7"/>
    <x v="3"/>
    <x v="3"/>
    <x v="899"/>
    <x v="2"/>
    <n v="0"/>
    <n v="0"/>
    <x v="0"/>
    <s v="Miami"/>
    <s v=""/>
    <x v="0"/>
  </r>
  <r>
    <s v="E03081"/>
    <x v="895"/>
    <x v="6"/>
    <x v="6"/>
    <x v="0"/>
    <x v="1"/>
    <x v="0"/>
    <x v="14"/>
    <d v="2013-04-15T00:00:00"/>
    <n v="15"/>
    <n v="4"/>
    <x v="4"/>
    <x v="11"/>
    <x v="900"/>
    <x v="0"/>
    <n v="0.15"/>
    <n v="19245.45"/>
    <x v="0"/>
    <s v="Phoenix"/>
    <s v=""/>
    <x v="0"/>
  </r>
  <r>
    <s v="E01116"/>
    <x v="896"/>
    <x v="6"/>
    <x v="6"/>
    <x v="0"/>
    <x v="0"/>
    <x v="1"/>
    <x v="19"/>
    <d v="2007-09-07T00:00:00"/>
    <n v="7"/>
    <n v="9"/>
    <x v="2"/>
    <x v="5"/>
    <x v="901"/>
    <x v="1"/>
    <n v="0.1"/>
    <n v="15102.7"/>
    <x v="2"/>
    <s v="Shanghai"/>
    <s v=""/>
    <x v="0"/>
  </r>
  <r>
    <s v="E04419"/>
    <x v="897"/>
    <x v="6"/>
    <x v="6"/>
    <x v="1"/>
    <x v="1"/>
    <x v="1"/>
    <x v="23"/>
    <d v="2015-06-13T00:00:00"/>
    <n v="13"/>
    <n v="6"/>
    <x v="6"/>
    <x v="2"/>
    <x v="902"/>
    <x v="0"/>
    <n v="0.11"/>
    <n v="14076.92"/>
    <x v="0"/>
    <s v="Seattle"/>
    <s v=""/>
    <x v="0"/>
  </r>
  <r>
    <s v="E01132"/>
    <x v="898"/>
    <x v="31"/>
    <x v="6"/>
    <x v="0"/>
    <x v="0"/>
    <x v="3"/>
    <x v="34"/>
    <d v="2002-10-21T00:00:00"/>
    <n v="21"/>
    <n v="10"/>
    <x v="10"/>
    <x v="23"/>
    <x v="903"/>
    <x v="0"/>
    <n v="0"/>
    <n v="0"/>
    <x v="0"/>
    <s v="Columbus"/>
    <s v=""/>
    <x v="0"/>
  </r>
  <r>
    <s v="E03251"/>
    <x v="899"/>
    <x v="2"/>
    <x v="6"/>
    <x v="0"/>
    <x v="1"/>
    <x v="2"/>
    <x v="27"/>
    <d v="2018-12-18T00:00:00"/>
    <n v="18"/>
    <n v="12"/>
    <x v="8"/>
    <x v="8"/>
    <x v="904"/>
    <x v="1"/>
    <n v="0.2"/>
    <n v="31070.2"/>
    <x v="0"/>
    <s v="Seattle"/>
    <s v=""/>
    <x v="0"/>
  </r>
  <r>
    <s v="E02189"/>
    <x v="900"/>
    <x v="31"/>
    <x v="6"/>
    <x v="2"/>
    <x v="1"/>
    <x v="2"/>
    <x v="0"/>
    <d v="2018-05-19T00:00:00"/>
    <n v="19"/>
    <n v="5"/>
    <x v="7"/>
    <x v="8"/>
    <x v="905"/>
    <x v="2"/>
    <n v="0"/>
    <n v="0"/>
    <x v="1"/>
    <s v="Rio de Janerio"/>
    <s v=""/>
    <x v="0"/>
  </r>
  <r>
    <s v="E03423"/>
    <x v="901"/>
    <x v="0"/>
    <x v="6"/>
    <x v="2"/>
    <x v="0"/>
    <x v="2"/>
    <x v="2"/>
    <d v="2012-07-26T00:00:00"/>
    <n v="26"/>
    <n v="7"/>
    <x v="3"/>
    <x v="21"/>
    <x v="906"/>
    <x v="0"/>
    <n v="7.0000000000000007E-2"/>
    <n v="7412.3700000000008"/>
    <x v="0"/>
    <s v="Seattle"/>
    <s v=""/>
    <x v="0"/>
  </r>
  <r>
    <s v="E00788"/>
    <x v="902"/>
    <x v="3"/>
    <x v="6"/>
    <x v="0"/>
    <x v="1"/>
    <x v="2"/>
    <x v="7"/>
    <d v="1992-06-15T00:00:00"/>
    <n v="15"/>
    <n v="6"/>
    <x v="6"/>
    <x v="26"/>
    <x v="907"/>
    <x v="2"/>
    <n v="0"/>
    <n v="0"/>
    <x v="1"/>
    <s v="Sao Paulo"/>
    <s v=""/>
    <x v="0"/>
  </r>
  <r>
    <s v="E04729"/>
    <x v="903"/>
    <x v="4"/>
    <x v="6"/>
    <x v="2"/>
    <x v="0"/>
    <x v="1"/>
    <x v="7"/>
    <d v="2004-02-25T00:00:00"/>
    <n v="25"/>
    <n v="2"/>
    <x v="9"/>
    <x v="20"/>
    <x v="908"/>
    <x v="1"/>
    <n v="0.32"/>
    <n v="69423.680000000008"/>
    <x v="2"/>
    <s v="Shanghai"/>
    <s v=""/>
    <x v="0"/>
  </r>
  <r>
    <s v="E04168"/>
    <x v="904"/>
    <x v="0"/>
    <x v="6"/>
    <x v="1"/>
    <x v="1"/>
    <x v="2"/>
    <x v="4"/>
    <d v="2017-09-21T00:00:00"/>
    <n v="21"/>
    <n v="9"/>
    <x v="2"/>
    <x v="1"/>
    <x v="909"/>
    <x v="0"/>
    <n v="0.09"/>
    <n v="10768.23"/>
    <x v="1"/>
    <s v="Sao Paulo"/>
    <s v=""/>
    <x v="0"/>
  </r>
  <r>
    <s v="E04937"/>
    <x v="905"/>
    <x v="0"/>
    <x v="6"/>
    <x v="1"/>
    <x v="0"/>
    <x v="1"/>
    <x v="26"/>
    <d v="2014-08-07T00:00:00"/>
    <n v="7"/>
    <n v="8"/>
    <x v="11"/>
    <x v="7"/>
    <x v="910"/>
    <x v="0"/>
    <n v="7.0000000000000007E-2"/>
    <n v="8194.34"/>
    <x v="0"/>
    <s v="Phoenix"/>
    <s v=""/>
    <x v="0"/>
  </r>
  <r>
    <s v="E02769"/>
    <x v="906"/>
    <x v="31"/>
    <x v="6"/>
    <x v="0"/>
    <x v="1"/>
    <x v="0"/>
    <x v="5"/>
    <d v="2021-11-21T00:00:00"/>
    <n v="21"/>
    <n v="11"/>
    <x v="1"/>
    <x v="3"/>
    <x v="911"/>
    <x v="2"/>
    <n v="0"/>
    <n v="0"/>
    <x v="0"/>
    <s v="Chicago"/>
    <s v=""/>
    <x v="0"/>
  </r>
  <r>
    <s v="E01807"/>
    <x v="907"/>
    <x v="1"/>
    <x v="6"/>
    <x v="2"/>
    <x v="0"/>
    <x v="1"/>
    <x v="26"/>
    <d v="1994-02-18T00:00:00"/>
    <n v="18"/>
    <n v="2"/>
    <x v="9"/>
    <x v="17"/>
    <x v="912"/>
    <x v="0"/>
    <n v="0"/>
    <n v="0"/>
    <x v="0"/>
    <s v="Seattle"/>
    <s v=""/>
    <x v="0"/>
  </r>
  <r>
    <s v="E01762"/>
    <x v="908"/>
    <x v="0"/>
    <x v="6"/>
    <x v="1"/>
    <x v="1"/>
    <x v="1"/>
    <x v="6"/>
    <d v="2012-10-20T00:00:00"/>
    <n v="20"/>
    <n v="10"/>
    <x v="10"/>
    <x v="21"/>
    <x v="913"/>
    <x v="0"/>
    <n v="0.06"/>
    <n v="6521.16"/>
    <x v="0"/>
    <s v="Columbus"/>
    <s v=""/>
    <x v="0"/>
  </r>
  <r>
    <s v="E04101"/>
    <x v="909"/>
    <x v="2"/>
    <x v="6"/>
    <x v="1"/>
    <x v="1"/>
    <x v="0"/>
    <x v="20"/>
    <d v="2020-06-14T00:00:00"/>
    <n v="14"/>
    <n v="6"/>
    <x v="6"/>
    <x v="4"/>
    <x v="914"/>
    <x v="1"/>
    <n v="0.27"/>
    <n v="48928.32"/>
    <x v="0"/>
    <s v="Columbus"/>
    <s v=""/>
    <x v="0"/>
  </r>
  <r>
    <s v="E01238"/>
    <x v="910"/>
    <x v="2"/>
    <x v="6"/>
    <x v="0"/>
    <x v="1"/>
    <x v="0"/>
    <x v="6"/>
    <d v="1995-10-29T00:00:00"/>
    <n v="29"/>
    <n v="10"/>
    <x v="10"/>
    <x v="19"/>
    <x v="915"/>
    <x v="1"/>
    <n v="0.15"/>
    <n v="22990.649999999998"/>
    <x v="0"/>
    <s v="Austin"/>
    <s v=""/>
    <x v="0"/>
  </r>
  <r>
    <s v="E02295"/>
    <x v="911"/>
    <x v="5"/>
    <x v="6"/>
    <x v="3"/>
    <x v="0"/>
    <x v="0"/>
    <x v="34"/>
    <d v="2013-02-28T00:00:00"/>
    <n v="28"/>
    <n v="2"/>
    <x v="9"/>
    <x v="11"/>
    <x v="916"/>
    <x v="2"/>
    <n v="0"/>
    <n v="0"/>
    <x v="0"/>
    <s v="Chicago"/>
    <s v=""/>
    <x v="0"/>
  </r>
  <r>
    <s v="E02633"/>
    <x v="912"/>
    <x v="4"/>
    <x v="6"/>
    <x v="0"/>
    <x v="1"/>
    <x v="3"/>
    <x v="29"/>
    <d v="2000-08-19T00:00:00"/>
    <n v="19"/>
    <n v="8"/>
    <x v="11"/>
    <x v="6"/>
    <x v="917"/>
    <x v="1"/>
    <n v="0.38"/>
    <n v="84445.119999999995"/>
    <x v="0"/>
    <s v="Columbus"/>
    <s v=""/>
    <x v="0"/>
  </r>
  <r>
    <s v="E00758"/>
    <x v="913"/>
    <x v="31"/>
    <x v="6"/>
    <x v="0"/>
    <x v="0"/>
    <x v="1"/>
    <x v="30"/>
    <d v="2013-08-30T00:00:00"/>
    <n v="30"/>
    <n v="8"/>
    <x v="11"/>
    <x v="11"/>
    <x v="918"/>
    <x v="2"/>
    <n v="0"/>
    <n v="0"/>
    <x v="2"/>
    <s v="Shanghai"/>
    <s v=""/>
    <x v="0"/>
  </r>
  <r>
    <s v="E02801"/>
    <x v="914"/>
    <x v="6"/>
    <x v="6"/>
    <x v="3"/>
    <x v="0"/>
    <x v="3"/>
    <x v="18"/>
    <d v="2000-09-01T00:00:00"/>
    <n v="1"/>
    <n v="9"/>
    <x v="2"/>
    <x v="6"/>
    <x v="919"/>
    <x v="1"/>
    <n v="0.12"/>
    <n v="18898.439999999999"/>
    <x v="0"/>
    <s v="Phoenix"/>
    <s v=""/>
    <x v="0"/>
  </r>
  <r>
    <s v="E00116"/>
    <x v="915"/>
    <x v="5"/>
    <x v="6"/>
    <x v="1"/>
    <x v="1"/>
    <x v="1"/>
    <x v="33"/>
    <d v="2005-01-28T00:00:00"/>
    <n v="28"/>
    <n v="1"/>
    <x v="0"/>
    <x v="24"/>
    <x v="920"/>
    <x v="2"/>
    <n v="0"/>
    <n v="0"/>
    <x v="0"/>
    <s v="Phoenix"/>
    <s v=""/>
    <x v="0"/>
  </r>
  <r>
    <s v="E00145"/>
    <x v="916"/>
    <x v="1"/>
    <x v="6"/>
    <x v="2"/>
    <x v="0"/>
    <x v="2"/>
    <x v="15"/>
    <d v="2009-04-27T00:00:00"/>
    <n v="27"/>
    <n v="4"/>
    <x v="4"/>
    <x v="22"/>
    <x v="921"/>
    <x v="0"/>
    <n v="0"/>
    <n v="0"/>
    <x v="1"/>
    <s v="Manaus"/>
    <s v=""/>
    <x v="0"/>
  </r>
  <r>
    <s v="E00218"/>
    <x v="917"/>
    <x v="4"/>
    <x v="6"/>
    <x v="1"/>
    <x v="0"/>
    <x v="1"/>
    <x v="34"/>
    <d v="2016-11-22T00:00:00"/>
    <n v="22"/>
    <n v="11"/>
    <x v="1"/>
    <x v="15"/>
    <x v="922"/>
    <x v="1"/>
    <n v="0.31"/>
    <n v="78507.19"/>
    <x v="0"/>
    <s v="Austin"/>
    <s v=""/>
    <x v="0"/>
  </r>
  <r>
    <s v="E02613"/>
    <x v="918"/>
    <x v="1"/>
    <x v="6"/>
    <x v="1"/>
    <x v="0"/>
    <x v="1"/>
    <x v="20"/>
    <d v="2018-03-12T00:00:00"/>
    <n v="12"/>
    <n v="3"/>
    <x v="5"/>
    <x v="8"/>
    <x v="923"/>
    <x v="0"/>
    <n v="0"/>
    <n v="0"/>
    <x v="2"/>
    <s v="Shanghai"/>
    <s v=""/>
    <x v="0"/>
  </r>
  <r>
    <s v="E01760"/>
    <x v="919"/>
    <x v="32"/>
    <x v="6"/>
    <x v="1"/>
    <x v="1"/>
    <x v="2"/>
    <x v="5"/>
    <d v="2021-02-09T00:00:00"/>
    <n v="9"/>
    <n v="2"/>
    <x v="9"/>
    <x v="3"/>
    <x v="924"/>
    <x v="0"/>
    <n v="0"/>
    <n v="0"/>
    <x v="1"/>
    <s v="Sao Paulo"/>
    <s v=""/>
    <x v="0"/>
  </r>
  <r>
    <s v="E04108"/>
    <x v="920"/>
    <x v="1"/>
    <x v="6"/>
    <x v="0"/>
    <x v="1"/>
    <x v="2"/>
    <x v="12"/>
    <d v="2012-05-14T00:00:00"/>
    <n v="14"/>
    <n v="5"/>
    <x v="7"/>
    <x v="21"/>
    <x v="925"/>
    <x v="0"/>
    <n v="0"/>
    <n v="0"/>
    <x v="1"/>
    <s v="Rio de Janerio"/>
    <s v=""/>
    <x v="0"/>
  </r>
  <r>
    <s v="E03697"/>
    <x v="921"/>
    <x v="0"/>
    <x v="6"/>
    <x v="3"/>
    <x v="0"/>
    <x v="0"/>
    <x v="11"/>
    <d v="2021-01-08T00:00:00"/>
    <n v="8"/>
    <n v="1"/>
    <x v="0"/>
    <x v="3"/>
    <x v="926"/>
    <x v="0"/>
    <n v="0.1"/>
    <n v="10882.6"/>
    <x v="0"/>
    <s v="Miami"/>
    <s v=""/>
    <x v="0"/>
  </r>
  <r>
    <s v="E03980"/>
    <x v="922"/>
    <x v="31"/>
    <x v="6"/>
    <x v="1"/>
    <x v="1"/>
    <x v="1"/>
    <x v="19"/>
    <d v="2000-08-16T00:00:00"/>
    <n v="16"/>
    <n v="8"/>
    <x v="11"/>
    <x v="6"/>
    <x v="927"/>
    <x v="2"/>
    <n v="0"/>
    <n v="0"/>
    <x v="0"/>
    <s v="Chicago"/>
    <s v=""/>
    <x v="0"/>
  </r>
  <r>
    <s v="E01488"/>
    <x v="923"/>
    <x v="2"/>
    <x v="6"/>
    <x v="0"/>
    <x v="1"/>
    <x v="0"/>
    <x v="36"/>
    <d v="2021-01-23T00:00:00"/>
    <n v="23"/>
    <n v="1"/>
    <x v="0"/>
    <x v="3"/>
    <x v="928"/>
    <x v="1"/>
    <n v="0.26"/>
    <n v="39463.58"/>
    <x v="0"/>
    <s v="Seattle"/>
    <s v=""/>
    <x v="0"/>
  </r>
  <r>
    <s v="E01052"/>
    <x v="924"/>
    <x v="5"/>
    <x v="6"/>
    <x v="3"/>
    <x v="0"/>
    <x v="1"/>
    <x v="17"/>
    <d v="2016-12-17T00:00:00"/>
    <n v="17"/>
    <n v="12"/>
    <x v="8"/>
    <x v="15"/>
    <x v="929"/>
    <x v="2"/>
    <n v="0"/>
    <n v="0"/>
    <x v="0"/>
    <s v="Miami"/>
    <s v=""/>
    <x v="0"/>
  </r>
  <r>
    <s v="E04128"/>
    <x v="925"/>
    <x v="3"/>
    <x v="6"/>
    <x v="1"/>
    <x v="0"/>
    <x v="1"/>
    <x v="6"/>
    <d v="2021-08-02T00:00:00"/>
    <n v="2"/>
    <n v="8"/>
    <x v="11"/>
    <x v="3"/>
    <x v="930"/>
    <x v="2"/>
    <n v="0"/>
    <n v="0"/>
    <x v="0"/>
    <s v="Miami"/>
    <s v=""/>
    <x v="0"/>
  </r>
  <r>
    <s v="E00022"/>
    <x v="926"/>
    <x v="31"/>
    <x v="6"/>
    <x v="0"/>
    <x v="1"/>
    <x v="1"/>
    <x v="10"/>
    <d v="2006-09-17T00:00:00"/>
    <n v="17"/>
    <n v="9"/>
    <x v="2"/>
    <x v="16"/>
    <x v="931"/>
    <x v="2"/>
    <n v="0"/>
    <n v="0"/>
    <x v="2"/>
    <s v="Chongqing"/>
    <s v=""/>
    <x v="0"/>
  </r>
  <r>
    <s v="E03805"/>
    <x v="927"/>
    <x v="3"/>
    <x v="6"/>
    <x v="3"/>
    <x v="1"/>
    <x v="2"/>
    <x v="21"/>
    <d v="2012-06-06T00:00:00"/>
    <n v="6"/>
    <n v="6"/>
    <x v="6"/>
    <x v="21"/>
    <x v="932"/>
    <x v="0"/>
    <n v="0"/>
    <n v="0"/>
    <x v="1"/>
    <s v="Manaus"/>
    <s v=""/>
    <x v="0"/>
  </r>
  <r>
    <s v="E02478"/>
    <x v="928"/>
    <x v="0"/>
    <x v="6"/>
    <x v="1"/>
    <x v="0"/>
    <x v="0"/>
    <x v="12"/>
    <d v="2013-06-21T00:00:00"/>
    <n v="21"/>
    <n v="6"/>
    <x v="6"/>
    <x v="11"/>
    <x v="933"/>
    <x v="0"/>
    <n v="0.06"/>
    <n v="7177.86"/>
    <x v="0"/>
    <s v="Phoenix"/>
    <s v=""/>
    <x v="0"/>
  </r>
  <r>
    <s v="E00530"/>
    <x v="929"/>
    <x v="6"/>
    <x v="6"/>
    <x v="0"/>
    <x v="1"/>
    <x v="1"/>
    <x v="25"/>
    <d v="2004-02-29T00:00:00"/>
    <n v="29"/>
    <n v="2"/>
    <x v="9"/>
    <x v="20"/>
    <x v="934"/>
    <x v="1"/>
    <n v="0.1"/>
    <n v="15889.7"/>
    <x v="2"/>
    <s v="Chongqing"/>
    <s v=""/>
    <x v="0"/>
  </r>
  <r>
    <s v="E01733"/>
    <x v="930"/>
    <x v="0"/>
    <x v="6"/>
    <x v="1"/>
    <x v="1"/>
    <x v="1"/>
    <x v="19"/>
    <d v="2011-10-20T00:00:00"/>
    <n v="20"/>
    <n v="10"/>
    <x v="10"/>
    <x v="9"/>
    <x v="935"/>
    <x v="0"/>
    <n v="7.0000000000000007E-2"/>
    <n v="8654.8000000000011"/>
    <x v="2"/>
    <s v="Shanghai"/>
    <s v=""/>
    <x v="0"/>
  </r>
  <r>
    <s v="E02857"/>
    <x v="931"/>
    <x v="5"/>
    <x v="6"/>
    <x v="1"/>
    <x v="1"/>
    <x v="0"/>
    <x v="12"/>
    <d v="2014-04-13T00:00:00"/>
    <n v="13"/>
    <n v="4"/>
    <x v="4"/>
    <x v="7"/>
    <x v="936"/>
    <x v="2"/>
    <n v="0"/>
    <n v="0"/>
    <x v="0"/>
    <s v="Miami"/>
    <s v=""/>
    <x v="0"/>
  </r>
  <r>
    <s v="E04952"/>
    <x v="932"/>
    <x v="1"/>
    <x v="6"/>
    <x v="0"/>
    <x v="1"/>
    <x v="2"/>
    <x v="35"/>
    <d v="2007-10-02T00:00:00"/>
    <n v="2"/>
    <n v="10"/>
    <x v="10"/>
    <x v="5"/>
    <x v="937"/>
    <x v="0"/>
    <n v="0"/>
    <n v="0"/>
    <x v="1"/>
    <s v="Rio de Janerio"/>
    <s v=""/>
    <x v="0"/>
  </r>
  <r>
    <s v="E03578"/>
    <x v="933"/>
    <x v="3"/>
    <x v="6"/>
    <x v="2"/>
    <x v="0"/>
    <x v="1"/>
    <x v="21"/>
    <d v="2018-03-10T00:00:00"/>
    <n v="10"/>
    <n v="3"/>
    <x v="5"/>
    <x v="8"/>
    <x v="938"/>
    <x v="2"/>
    <n v="0"/>
    <n v="0"/>
    <x v="0"/>
    <s v="Austin"/>
    <s v=""/>
    <x v="0"/>
  </r>
  <r>
    <s v="E04277"/>
    <x v="934"/>
    <x v="3"/>
    <x v="6"/>
    <x v="1"/>
    <x v="1"/>
    <x v="1"/>
    <x v="31"/>
    <d v="2014-01-08T00:00:00"/>
    <n v="8"/>
    <n v="1"/>
    <x v="0"/>
    <x v="7"/>
    <x v="939"/>
    <x v="2"/>
    <n v="0"/>
    <n v="0"/>
    <x v="2"/>
    <s v="Beijing"/>
    <s v=""/>
    <x v="0"/>
  </r>
  <r>
    <s v="E01019"/>
    <x v="935"/>
    <x v="1"/>
    <x v="6"/>
    <x v="3"/>
    <x v="0"/>
    <x v="0"/>
    <x v="19"/>
    <d v="2011-03-16T00:00:00"/>
    <n v="16"/>
    <n v="3"/>
    <x v="5"/>
    <x v="9"/>
    <x v="940"/>
    <x v="0"/>
    <n v="0"/>
    <n v="0"/>
    <x v="0"/>
    <s v="Phoenix"/>
    <s v=""/>
    <x v="0"/>
  </r>
  <r>
    <s v="E04940"/>
    <x v="936"/>
    <x v="4"/>
    <x v="6"/>
    <x v="1"/>
    <x v="0"/>
    <x v="3"/>
    <x v="2"/>
    <d v="2018-03-19T00:00:00"/>
    <n v="19"/>
    <n v="3"/>
    <x v="5"/>
    <x v="8"/>
    <x v="941"/>
    <x v="1"/>
    <n v="0.36"/>
    <n v="70272"/>
    <x v="0"/>
    <s v="Austin"/>
    <s v=""/>
    <x v="0"/>
  </r>
  <r>
    <s v="E03064"/>
    <x v="937"/>
    <x v="3"/>
    <x v="6"/>
    <x v="1"/>
    <x v="0"/>
    <x v="1"/>
    <x v="1"/>
    <d v="2020-02-17T00:00:00"/>
    <n v="17"/>
    <n v="2"/>
    <x v="9"/>
    <x v="4"/>
    <x v="942"/>
    <x v="2"/>
    <n v="0"/>
    <n v="0"/>
    <x v="2"/>
    <s v="Chongqing"/>
    <d v="2021-05-01T00:00:00"/>
    <x v="1"/>
  </r>
  <r>
    <s v="E00446"/>
    <x v="938"/>
    <x v="1"/>
    <x v="6"/>
    <x v="2"/>
    <x v="0"/>
    <x v="0"/>
    <x v="23"/>
    <d v="2019-11-04T00:00:00"/>
    <n v="4"/>
    <n v="11"/>
    <x v="1"/>
    <x v="0"/>
    <x v="943"/>
    <x v="0"/>
    <n v="0"/>
    <n v="0"/>
    <x v="0"/>
    <s v="Austin"/>
    <s v=""/>
    <x v="0"/>
  </r>
  <r>
    <s v="E01985"/>
    <x v="939"/>
    <x v="31"/>
    <x v="6"/>
    <x v="2"/>
    <x v="1"/>
    <x v="3"/>
    <x v="37"/>
    <d v="2000-09-29T00:00:00"/>
    <n v="29"/>
    <n v="9"/>
    <x v="2"/>
    <x v="6"/>
    <x v="944"/>
    <x v="2"/>
    <n v="0"/>
    <n v="0"/>
    <x v="0"/>
    <s v="Austin"/>
    <s v=""/>
    <x v="0"/>
  </r>
  <r>
    <s v="E03273"/>
    <x v="940"/>
    <x v="3"/>
    <x v="6"/>
    <x v="2"/>
    <x v="0"/>
    <x v="1"/>
    <x v="16"/>
    <d v="2010-06-04T00:00:00"/>
    <n v="4"/>
    <n v="6"/>
    <x v="6"/>
    <x v="18"/>
    <x v="945"/>
    <x v="0"/>
    <n v="0"/>
    <n v="0"/>
    <x v="2"/>
    <s v="Beijing"/>
    <s v=""/>
    <x v="0"/>
  </r>
  <r>
    <s v="E02415"/>
    <x v="941"/>
    <x v="1"/>
    <x v="6"/>
    <x v="3"/>
    <x v="1"/>
    <x v="2"/>
    <x v="26"/>
    <d v="1994-10-16T00:00:00"/>
    <n v="16"/>
    <n v="10"/>
    <x v="10"/>
    <x v="17"/>
    <x v="946"/>
    <x v="0"/>
    <n v="0"/>
    <n v="0"/>
    <x v="0"/>
    <s v="Phoenix"/>
    <s v=""/>
    <x v="0"/>
  </r>
  <r>
    <s v="E04887"/>
    <x v="942"/>
    <x v="31"/>
    <x v="6"/>
    <x v="2"/>
    <x v="1"/>
    <x v="1"/>
    <x v="17"/>
    <d v="2018-03-16T00:00:00"/>
    <n v="16"/>
    <n v="3"/>
    <x v="5"/>
    <x v="8"/>
    <x v="947"/>
    <x v="2"/>
    <n v="0"/>
    <n v="0"/>
    <x v="0"/>
    <s v="Columbus"/>
    <s v=""/>
    <x v="0"/>
  </r>
  <r>
    <s v="E03170"/>
    <x v="943"/>
    <x v="31"/>
    <x v="6"/>
    <x v="0"/>
    <x v="1"/>
    <x v="1"/>
    <x v="20"/>
    <d v="2017-09-26T00:00:00"/>
    <n v="26"/>
    <n v="9"/>
    <x v="2"/>
    <x v="1"/>
    <x v="948"/>
    <x v="0"/>
    <n v="0"/>
    <n v="0"/>
    <x v="0"/>
    <s v="Phoenix"/>
    <d v="2019-04-03T00:00:00"/>
    <x v="1"/>
  </r>
  <r>
    <s v="E01150"/>
    <x v="944"/>
    <x v="1"/>
    <x v="6"/>
    <x v="2"/>
    <x v="1"/>
    <x v="1"/>
    <x v="10"/>
    <d v="2020-05-18T00:00:00"/>
    <n v="18"/>
    <n v="5"/>
    <x v="7"/>
    <x v="4"/>
    <x v="949"/>
    <x v="0"/>
    <n v="0"/>
    <n v="0"/>
    <x v="0"/>
    <s v="Austin"/>
    <s v=""/>
    <x v="0"/>
  </r>
  <r>
    <s v="E01789"/>
    <x v="945"/>
    <x v="6"/>
    <x v="6"/>
    <x v="0"/>
    <x v="0"/>
    <x v="1"/>
    <x v="13"/>
    <d v="2021-06-15T00:00:00"/>
    <n v="15"/>
    <n v="6"/>
    <x v="6"/>
    <x v="3"/>
    <x v="950"/>
    <x v="1"/>
    <n v="0.11"/>
    <n v="15700.41"/>
    <x v="2"/>
    <s v="Shanghai"/>
    <d v="2022-06-03T00:00:00"/>
    <x v="1"/>
  </r>
  <r>
    <s v="E03648"/>
    <x v="946"/>
    <x v="31"/>
    <x v="6"/>
    <x v="3"/>
    <x v="1"/>
    <x v="3"/>
    <x v="5"/>
    <d v="2019-08-21T00:00:00"/>
    <n v="21"/>
    <n v="8"/>
    <x v="11"/>
    <x v="0"/>
    <x v="951"/>
    <x v="2"/>
    <n v="0"/>
    <n v="0"/>
    <x v="0"/>
    <s v="Seattle"/>
    <s v=""/>
    <x v="0"/>
  </r>
  <r>
    <s v="E00245"/>
    <x v="947"/>
    <x v="0"/>
    <x v="6"/>
    <x v="3"/>
    <x v="0"/>
    <x v="3"/>
    <x v="32"/>
    <d v="2011-05-29T00:00:00"/>
    <n v="29"/>
    <n v="5"/>
    <x v="7"/>
    <x v="9"/>
    <x v="952"/>
    <x v="0"/>
    <n v="0.06"/>
    <n v="6146.4"/>
    <x v="0"/>
    <s v="Chicago"/>
    <s v=""/>
    <x v="0"/>
  </r>
  <r>
    <s v="E00170"/>
    <x v="948"/>
    <x v="2"/>
    <x v="6"/>
    <x v="0"/>
    <x v="1"/>
    <x v="3"/>
    <x v="36"/>
    <d v="1997-08-19T00:00:00"/>
    <n v="19"/>
    <n v="8"/>
    <x v="11"/>
    <x v="27"/>
    <x v="953"/>
    <x v="1"/>
    <n v="0.28000000000000003"/>
    <n v="44678.76"/>
    <x v="0"/>
    <s v="Phoenix"/>
    <s v=""/>
    <x v="0"/>
  </r>
  <r>
    <s v="E02818"/>
    <x v="949"/>
    <x v="2"/>
    <x v="6"/>
    <x v="2"/>
    <x v="0"/>
    <x v="2"/>
    <x v="39"/>
    <d v="2013-12-27T00:00:00"/>
    <n v="27"/>
    <n v="12"/>
    <x v="8"/>
    <x v="11"/>
    <x v="954"/>
    <x v="1"/>
    <n v="0.28000000000000003"/>
    <n v="46411.680000000008"/>
    <x v="0"/>
    <s v="Columbus"/>
    <d v="2020-06-09T00:00:00"/>
    <x v="1"/>
  </r>
  <r>
    <s v="E00634"/>
    <x v="950"/>
    <x v="1"/>
    <x v="6"/>
    <x v="1"/>
    <x v="1"/>
    <x v="2"/>
    <x v="24"/>
    <d v="2017-01-09T00:00:00"/>
    <n v="9"/>
    <n v="1"/>
    <x v="0"/>
    <x v="1"/>
    <x v="955"/>
    <x v="0"/>
    <n v="0"/>
    <n v="0"/>
    <x v="1"/>
    <s v="Manaus"/>
    <d v="2020-07-17T00:00:00"/>
    <x v="1"/>
  </r>
  <r>
    <s v="E02800"/>
    <x v="951"/>
    <x v="6"/>
    <x v="6"/>
    <x v="1"/>
    <x v="1"/>
    <x v="2"/>
    <x v="19"/>
    <d v="2018-07-24T00:00:00"/>
    <n v="24"/>
    <n v="7"/>
    <x v="3"/>
    <x v="8"/>
    <x v="956"/>
    <x v="1"/>
    <n v="0.12"/>
    <n v="17878.919999999998"/>
    <x v="1"/>
    <s v="Sao Paulo"/>
    <s v=""/>
    <x v="0"/>
  </r>
  <r>
    <s v="E04853"/>
    <x v="952"/>
    <x v="32"/>
    <x v="6"/>
    <x v="2"/>
    <x v="1"/>
    <x v="1"/>
    <x v="25"/>
    <d v="2021-01-17T00:00:00"/>
    <n v="17"/>
    <n v="1"/>
    <x v="0"/>
    <x v="3"/>
    <x v="957"/>
    <x v="0"/>
    <n v="0"/>
    <n v="0"/>
    <x v="2"/>
    <s v="Shanghai"/>
    <s v=""/>
    <x v="0"/>
  </r>
  <r>
    <s v="E02024"/>
    <x v="953"/>
    <x v="1"/>
    <x v="6"/>
    <x v="0"/>
    <x v="1"/>
    <x v="0"/>
    <x v="24"/>
    <d v="2017-08-05T00:00:00"/>
    <n v="5"/>
    <n v="8"/>
    <x v="11"/>
    <x v="1"/>
    <x v="958"/>
    <x v="0"/>
    <n v="0"/>
    <n v="0"/>
    <x v="0"/>
    <s v="Seattle"/>
    <s v=""/>
    <x v="0"/>
  </r>
  <r>
    <s v="E02427"/>
    <x v="954"/>
    <x v="0"/>
    <x v="6"/>
    <x v="3"/>
    <x v="1"/>
    <x v="1"/>
    <x v="8"/>
    <d v="2018-09-15T00:00:00"/>
    <n v="15"/>
    <n v="9"/>
    <x v="2"/>
    <x v="8"/>
    <x v="959"/>
    <x v="0"/>
    <n v="7.0000000000000007E-2"/>
    <n v="8933.1200000000008"/>
    <x v="0"/>
    <s v="Columbus"/>
    <s v=""/>
    <x v="0"/>
  </r>
  <r>
    <s v="E00749"/>
    <x v="955"/>
    <x v="31"/>
    <x v="6"/>
    <x v="0"/>
    <x v="1"/>
    <x v="1"/>
    <x v="38"/>
    <d v="2015-11-10T00:00:00"/>
    <n v="10"/>
    <n v="11"/>
    <x v="1"/>
    <x v="2"/>
    <x v="960"/>
    <x v="2"/>
    <n v="0"/>
    <n v="0"/>
    <x v="0"/>
    <s v="Columbus"/>
    <d v="2021-04-20T00:00:00"/>
    <x v="1"/>
  </r>
  <r>
    <s v="E01941"/>
    <x v="956"/>
    <x v="3"/>
    <x v="6"/>
    <x v="3"/>
    <x v="1"/>
    <x v="1"/>
    <x v="32"/>
    <d v="2010-05-09T00:00:00"/>
    <n v="9"/>
    <n v="5"/>
    <x v="7"/>
    <x v="18"/>
    <x v="961"/>
    <x v="2"/>
    <n v="0"/>
    <n v="0"/>
    <x v="2"/>
    <s v="Beijing"/>
    <d v="2014-12-25T00:00:00"/>
    <x v="1"/>
  </r>
  <r>
    <s v="E01413"/>
    <x v="323"/>
    <x v="32"/>
    <x v="6"/>
    <x v="1"/>
    <x v="1"/>
    <x v="3"/>
    <x v="31"/>
    <d v="1997-07-30T00:00:00"/>
    <n v="30"/>
    <n v="7"/>
    <x v="3"/>
    <x v="27"/>
    <x v="962"/>
    <x v="0"/>
    <n v="0"/>
    <n v="0"/>
    <x v="0"/>
    <s v="Columbus"/>
    <s v=""/>
    <x v="0"/>
  </r>
  <r>
    <s v="E00412"/>
    <x v="957"/>
    <x v="3"/>
    <x v="6"/>
    <x v="2"/>
    <x v="0"/>
    <x v="0"/>
    <x v="38"/>
    <d v="2010-04-23T00:00:00"/>
    <n v="23"/>
    <n v="4"/>
    <x v="4"/>
    <x v="18"/>
    <x v="963"/>
    <x v="2"/>
    <n v="0"/>
    <n v="0"/>
    <x v="0"/>
    <s v="Chicago"/>
    <s v=""/>
    <x v="0"/>
  </r>
  <r>
    <s v="E02720"/>
    <x v="958"/>
    <x v="1"/>
    <x v="6"/>
    <x v="1"/>
    <x v="0"/>
    <x v="1"/>
    <x v="9"/>
    <d v="1997-03-13T00:00:00"/>
    <n v="13"/>
    <n v="3"/>
    <x v="5"/>
    <x v="27"/>
    <x v="964"/>
    <x v="0"/>
    <n v="0"/>
    <n v="0"/>
    <x v="2"/>
    <s v="Beijing"/>
    <s v=""/>
    <x v="0"/>
  </r>
  <r>
    <s v="E01090"/>
    <x v="959"/>
    <x v="2"/>
    <x v="6"/>
    <x v="2"/>
    <x v="0"/>
    <x v="1"/>
    <x v="14"/>
    <d v="2001-07-20T00:00:00"/>
    <n v="20"/>
    <n v="7"/>
    <x v="3"/>
    <x v="12"/>
    <x v="965"/>
    <x v="1"/>
    <n v="0.24"/>
    <n v="47802.239999999998"/>
    <x v="0"/>
    <s v="Phoenix"/>
    <s v=""/>
    <x v="0"/>
  </r>
  <r>
    <s v="E03521"/>
    <x v="960"/>
    <x v="2"/>
    <x v="6"/>
    <x v="3"/>
    <x v="0"/>
    <x v="2"/>
    <x v="26"/>
    <d v="2020-09-25T00:00:00"/>
    <n v="25"/>
    <n v="9"/>
    <x v="2"/>
    <x v="4"/>
    <x v="966"/>
    <x v="1"/>
    <n v="0.28000000000000003"/>
    <n v="45680.04"/>
    <x v="1"/>
    <s v="Sao Paulo"/>
    <s v=""/>
    <x v="0"/>
  </r>
  <r>
    <s v="E02391"/>
    <x v="961"/>
    <x v="6"/>
    <x v="6"/>
    <x v="0"/>
    <x v="1"/>
    <x v="2"/>
    <x v="14"/>
    <d v="1996-04-02T00:00:00"/>
    <n v="2"/>
    <n v="4"/>
    <x v="4"/>
    <x v="14"/>
    <x v="792"/>
    <x v="1"/>
    <n v="0.12"/>
    <n v="18846.84"/>
    <x v="0"/>
    <s v="Miami"/>
    <s v=""/>
    <x v="0"/>
  </r>
  <r>
    <s v="E01943"/>
    <x v="962"/>
    <x v="6"/>
    <x v="6"/>
    <x v="3"/>
    <x v="1"/>
    <x v="2"/>
    <x v="26"/>
    <d v="2006-10-05T00:00:00"/>
    <n v="5"/>
    <n v="10"/>
    <x v="10"/>
    <x v="16"/>
    <x v="967"/>
    <x v="1"/>
    <n v="0.11"/>
    <n v="16276.26"/>
    <x v="1"/>
    <s v="Rio de Janerio"/>
    <d v="2019-05-23T00:00:00"/>
    <x v="1"/>
  </r>
  <r>
    <s v="E04637"/>
    <x v="963"/>
    <x v="2"/>
    <x v="6"/>
    <x v="3"/>
    <x v="0"/>
    <x v="1"/>
    <x v="1"/>
    <d v="2015-06-29T00:00:00"/>
    <n v="29"/>
    <n v="6"/>
    <x v="6"/>
    <x v="2"/>
    <x v="968"/>
    <x v="1"/>
    <n v="0.16"/>
    <n v="30564.16"/>
    <x v="0"/>
    <s v="Columbus"/>
    <s v=""/>
    <x v="0"/>
  </r>
  <r>
    <s v="E04636"/>
    <x v="964"/>
    <x v="31"/>
    <x v="6"/>
    <x v="2"/>
    <x v="1"/>
    <x v="1"/>
    <x v="29"/>
    <d v="2021-03-16T00:00:00"/>
    <n v="16"/>
    <n v="3"/>
    <x v="5"/>
    <x v="3"/>
    <x v="969"/>
    <x v="2"/>
    <n v="0"/>
    <n v="0"/>
    <x v="2"/>
    <s v="Chongqing"/>
    <s v=""/>
    <x v="0"/>
  </r>
  <r>
    <s v="E00568"/>
    <x v="965"/>
    <x v="5"/>
    <x v="6"/>
    <x v="0"/>
    <x v="0"/>
    <x v="2"/>
    <x v="5"/>
    <d v="2021-03-02T00:00:00"/>
    <n v="2"/>
    <n v="3"/>
    <x v="5"/>
    <x v="3"/>
    <x v="970"/>
    <x v="2"/>
    <n v="0"/>
    <n v="0"/>
    <x v="1"/>
    <s v="Rio de Janerio"/>
    <s v=""/>
    <x v="0"/>
  </r>
  <r>
    <s v="E03611"/>
    <x v="966"/>
    <x v="3"/>
    <x v="6"/>
    <x v="2"/>
    <x v="1"/>
    <x v="1"/>
    <x v="19"/>
    <d v="2019-04-02T00:00:00"/>
    <n v="2"/>
    <n v="4"/>
    <x v="4"/>
    <x v="0"/>
    <x v="971"/>
    <x v="2"/>
    <n v="0"/>
    <n v="0"/>
    <x v="2"/>
    <s v="Beijing"/>
    <s v=""/>
    <x v="0"/>
  </r>
  <r>
    <s v="E01967"/>
    <x v="967"/>
    <x v="2"/>
    <x v="6"/>
    <x v="3"/>
    <x v="0"/>
    <x v="1"/>
    <x v="15"/>
    <d v="1992-03-19T00:00:00"/>
    <n v="19"/>
    <n v="3"/>
    <x v="5"/>
    <x v="26"/>
    <x v="972"/>
    <x v="1"/>
    <n v="0.16"/>
    <n v="31975.68"/>
    <x v="2"/>
    <s v="Chongqing"/>
    <s v=""/>
    <x v="0"/>
  </r>
  <r>
    <s v="E03795"/>
    <x v="968"/>
    <x v="6"/>
    <x v="6"/>
    <x v="1"/>
    <x v="1"/>
    <x v="3"/>
    <x v="23"/>
    <d v="2017-08-13T00:00:00"/>
    <n v="13"/>
    <n v="8"/>
    <x v="11"/>
    <x v="1"/>
    <x v="973"/>
    <x v="1"/>
    <n v="0.15"/>
    <n v="23193.599999999999"/>
    <x v="0"/>
    <s v="Austin"/>
    <s v=""/>
    <x v="0"/>
  </r>
  <r>
    <s v="E02047"/>
    <x v="969"/>
    <x v="1"/>
    <x v="6"/>
    <x v="0"/>
    <x v="0"/>
    <x v="2"/>
    <x v="18"/>
    <d v="1998-02-26T00:00:00"/>
    <n v="26"/>
    <n v="2"/>
    <x v="9"/>
    <x v="25"/>
    <x v="974"/>
    <x v="0"/>
    <n v="0"/>
    <n v="0"/>
    <x v="1"/>
    <s v="Rio de Janerio"/>
    <s v=""/>
    <x v="0"/>
  </r>
  <r>
    <s v="E01582"/>
    <x v="970"/>
    <x v="6"/>
    <x v="6"/>
    <x v="2"/>
    <x v="0"/>
    <x v="0"/>
    <x v="24"/>
    <d v="2014-10-19T00:00:00"/>
    <n v="19"/>
    <n v="10"/>
    <x v="10"/>
    <x v="7"/>
    <x v="975"/>
    <x v="1"/>
    <n v="0.11"/>
    <n v="17549.18"/>
    <x v="0"/>
    <s v="Miami"/>
    <s v=""/>
    <x v="0"/>
  </r>
  <r>
    <s v="E01225"/>
    <x v="971"/>
    <x v="0"/>
    <x v="6"/>
    <x v="2"/>
    <x v="0"/>
    <x v="1"/>
    <x v="14"/>
    <d v="2012-08-10T00:00:00"/>
    <n v="10"/>
    <n v="8"/>
    <x v="11"/>
    <x v="21"/>
    <x v="976"/>
    <x v="0"/>
    <n v="7.0000000000000007E-2"/>
    <n v="7689.5000000000009"/>
    <x v="2"/>
    <s v="Beijing"/>
    <d v="2020-02-04T00:00:00"/>
    <x v="1"/>
  </r>
  <r>
    <s v="E02522"/>
    <x v="972"/>
    <x v="4"/>
    <x v="6"/>
    <x v="3"/>
    <x v="0"/>
    <x v="2"/>
    <x v="28"/>
    <d v="2000-02-28T00:00:00"/>
    <n v="28"/>
    <n v="2"/>
    <x v="9"/>
    <x v="6"/>
    <x v="977"/>
    <x v="1"/>
    <n v="0.3"/>
    <n v="77424.3"/>
    <x v="0"/>
    <s v="Chicago"/>
    <s v=""/>
    <x v="0"/>
  </r>
  <r>
    <s v="E03007"/>
    <x v="973"/>
    <x v="5"/>
    <x v="6"/>
    <x v="0"/>
    <x v="0"/>
    <x v="0"/>
    <x v="29"/>
    <d v="1998-09-24T00:00:00"/>
    <n v="24"/>
    <n v="9"/>
    <x v="2"/>
    <x v="25"/>
    <x v="978"/>
    <x v="2"/>
    <n v="0"/>
    <n v="0"/>
    <x v="0"/>
    <s v="Seattle"/>
    <s v=""/>
    <x v="0"/>
  </r>
  <r>
    <s v="E03863"/>
    <x v="974"/>
    <x v="31"/>
    <x v="6"/>
    <x v="2"/>
    <x v="1"/>
    <x v="3"/>
    <x v="17"/>
    <d v="2009-05-27T00:00:00"/>
    <n v="27"/>
    <n v="5"/>
    <x v="7"/>
    <x v="22"/>
    <x v="979"/>
    <x v="2"/>
    <n v="0"/>
    <n v="0"/>
    <x v="0"/>
    <s v="Miami"/>
    <d v="2021-08-14T00:00:00"/>
    <x v="1"/>
  </r>
  <r>
    <s v="E00994"/>
    <x v="975"/>
    <x v="3"/>
    <x v="6"/>
    <x v="0"/>
    <x v="1"/>
    <x v="0"/>
    <x v="0"/>
    <d v="2016-11-17T00:00:00"/>
    <n v="17"/>
    <n v="11"/>
    <x v="1"/>
    <x v="15"/>
    <x v="980"/>
    <x v="2"/>
    <n v="0"/>
    <n v="0"/>
    <x v="0"/>
    <s v="Austin"/>
    <s v=""/>
    <x v="0"/>
  </r>
  <r>
    <s v="E00943"/>
    <x v="976"/>
    <x v="2"/>
    <x v="6"/>
    <x v="1"/>
    <x v="1"/>
    <x v="2"/>
    <x v="8"/>
    <d v="2018-10-24T00:00:00"/>
    <n v="24"/>
    <n v="10"/>
    <x v="10"/>
    <x v="8"/>
    <x v="981"/>
    <x v="1"/>
    <n v="0.28999999999999998"/>
    <n v="44942.17"/>
    <x v="1"/>
    <s v="Sao Paulo"/>
    <s v=""/>
    <x v="0"/>
  </r>
  <r>
    <s v="E00538"/>
    <x v="977"/>
    <x v="32"/>
    <x v="6"/>
    <x v="3"/>
    <x v="0"/>
    <x v="1"/>
    <x v="4"/>
    <d v="2011-11-28T00:00:00"/>
    <n v="28"/>
    <n v="11"/>
    <x v="1"/>
    <x v="9"/>
    <x v="982"/>
    <x v="0"/>
    <n v="0"/>
    <n v="0"/>
    <x v="0"/>
    <s v="Chicago"/>
    <s v=""/>
    <x v="0"/>
  </r>
  <r>
    <s v="E01415"/>
    <x v="978"/>
    <x v="32"/>
    <x v="6"/>
    <x v="1"/>
    <x v="0"/>
    <x v="0"/>
    <x v="40"/>
    <d v="2020-02-03T00:00:00"/>
    <n v="3"/>
    <n v="2"/>
    <x v="9"/>
    <x v="4"/>
    <x v="983"/>
    <x v="0"/>
    <n v="0"/>
    <n v="0"/>
    <x v="0"/>
    <s v="Phoenix"/>
    <s v=""/>
    <x v="0"/>
  </r>
  <r>
    <s v="E00717"/>
    <x v="979"/>
    <x v="0"/>
    <x v="6"/>
    <x v="1"/>
    <x v="1"/>
    <x v="1"/>
    <x v="33"/>
    <d v="2003-05-21T00:00:00"/>
    <n v="21"/>
    <n v="5"/>
    <x v="7"/>
    <x v="10"/>
    <x v="984"/>
    <x v="0"/>
    <n v="0.05"/>
    <n v="5322.2000000000007"/>
    <x v="0"/>
    <s v="Phoenix"/>
    <s v=""/>
    <x v="0"/>
  </r>
  <r>
    <s v="E01652"/>
    <x v="980"/>
    <x v="6"/>
    <x v="6"/>
    <x v="3"/>
    <x v="1"/>
    <x v="2"/>
    <x v="8"/>
    <d v="2019-09-13T00:00:00"/>
    <n v="13"/>
    <n v="9"/>
    <x v="2"/>
    <x v="0"/>
    <x v="985"/>
    <x v="0"/>
    <n v="0.13"/>
    <n v="17328.61"/>
    <x v="1"/>
    <s v="Rio de Janerio"/>
    <s v=""/>
    <x v="0"/>
  </r>
  <r>
    <s v="E04335"/>
    <x v="981"/>
    <x v="1"/>
    <x v="6"/>
    <x v="1"/>
    <x v="0"/>
    <x v="0"/>
    <x v="1"/>
    <d v="2018-08-13T00:00:00"/>
    <n v="13"/>
    <n v="8"/>
    <x v="11"/>
    <x v="8"/>
    <x v="986"/>
    <x v="0"/>
    <n v="0"/>
    <n v="0"/>
    <x v="0"/>
    <s v="Miami"/>
    <s v=""/>
    <x v="0"/>
  </r>
  <r>
    <s v="E03102"/>
    <x v="982"/>
    <x v="0"/>
    <x v="6"/>
    <x v="3"/>
    <x v="0"/>
    <x v="2"/>
    <x v="27"/>
    <d v="2012-04-25T00:00:00"/>
    <n v="25"/>
    <n v="4"/>
    <x v="4"/>
    <x v="21"/>
    <x v="987"/>
    <x v="0"/>
    <n v="0.09"/>
    <n v="10194.209999999999"/>
    <x v="1"/>
    <s v="Sao Paulo"/>
    <s v=""/>
    <x v="0"/>
  </r>
  <r>
    <s v="E02059"/>
    <x v="983"/>
    <x v="6"/>
    <x v="6"/>
    <x v="1"/>
    <x v="0"/>
    <x v="2"/>
    <x v="29"/>
    <d v="2011-10-20T00:00:00"/>
    <n v="20"/>
    <n v="10"/>
    <x v="10"/>
    <x v="9"/>
    <x v="988"/>
    <x v="0"/>
    <n v="0.12"/>
    <n v="14717.279999999999"/>
    <x v="0"/>
    <s v="Austin"/>
    <s v=""/>
    <x v="0"/>
  </r>
  <r>
    <s v="E03894"/>
    <x v="984"/>
    <x v="0"/>
    <x v="6"/>
    <x v="2"/>
    <x v="1"/>
    <x v="1"/>
    <x v="27"/>
    <d v="2000-05-07T00:00:00"/>
    <n v="7"/>
    <n v="5"/>
    <x v="7"/>
    <x v="6"/>
    <x v="989"/>
    <x v="0"/>
    <n v="7.0000000000000007E-2"/>
    <n v="7449.9600000000009"/>
    <x v="0"/>
    <s v="Chicago"/>
    <s v=""/>
    <x v="0"/>
  </r>
  <r>
    <s v="E03580"/>
    <x v="985"/>
    <x v="3"/>
    <x v="6"/>
    <x v="0"/>
    <x v="0"/>
    <x v="2"/>
    <x v="39"/>
    <d v="2007-05-27T00:00:00"/>
    <n v="27"/>
    <n v="5"/>
    <x v="7"/>
    <x v="5"/>
    <x v="990"/>
    <x v="2"/>
    <n v="0"/>
    <n v="0"/>
    <x v="0"/>
    <s v="Seattle"/>
    <s v=""/>
    <x v="0"/>
  </r>
  <r>
    <s v="E03000"/>
    <x v="986"/>
    <x v="31"/>
    <x v="6"/>
    <x v="2"/>
    <x v="1"/>
    <x v="1"/>
    <x v="12"/>
    <d v="2021-01-22T00:00:00"/>
    <n v="22"/>
    <n v="1"/>
    <x v="0"/>
    <x v="3"/>
    <x v="991"/>
    <x v="2"/>
    <n v="0"/>
    <n v="0"/>
    <x v="0"/>
    <s v="Chicago"/>
    <s v=""/>
    <x v="0"/>
  </r>
  <r>
    <s v="E03278"/>
    <x v="987"/>
    <x v="2"/>
    <x v="6"/>
    <x v="2"/>
    <x v="0"/>
    <x v="1"/>
    <x v="8"/>
    <d v="2019-11-07T00:00:00"/>
    <n v="7"/>
    <n v="11"/>
    <x v="1"/>
    <x v="0"/>
    <x v="992"/>
    <x v="1"/>
    <n v="0.28999999999999998"/>
    <n v="50636.03"/>
    <x v="0"/>
    <s v="Columbus"/>
    <s v=""/>
    <x v="0"/>
  </r>
  <r>
    <s v="E02191"/>
    <x v="988"/>
    <x v="2"/>
    <x v="6"/>
    <x v="3"/>
    <x v="1"/>
    <x v="1"/>
    <x v="13"/>
    <d v="2021-12-19T00:00:00"/>
    <n v="19"/>
    <n v="12"/>
    <x v="8"/>
    <x v="3"/>
    <x v="993"/>
    <x v="1"/>
    <n v="0.23"/>
    <n v="34653.18"/>
    <x v="2"/>
    <s v="Chengdu"/>
    <s v=""/>
    <x v="0"/>
  </r>
  <r>
    <s v="E00005"/>
    <x v="989"/>
    <x v="2"/>
    <x v="6"/>
    <x v="1"/>
    <x v="1"/>
    <x v="0"/>
    <x v="39"/>
    <d v="2007-04-29T00:00:00"/>
    <n v="29"/>
    <n v="4"/>
    <x v="4"/>
    <x v="5"/>
    <x v="994"/>
    <x v="1"/>
    <n v="0.23"/>
    <n v="39442.01"/>
    <x v="0"/>
    <s v="Phoenix"/>
    <s v=""/>
    <x v="0"/>
  </r>
  <r>
    <s v="E04354"/>
    <x v="990"/>
    <x v="4"/>
    <x v="6"/>
    <x v="0"/>
    <x v="1"/>
    <x v="2"/>
    <x v="22"/>
    <d v="2016-08-21T00:00:00"/>
    <n v="21"/>
    <n v="8"/>
    <x v="11"/>
    <x v="15"/>
    <x v="995"/>
    <x v="1"/>
    <n v="0.35"/>
    <n v="90474.299999999988"/>
    <x v="0"/>
    <s v="Columbus"/>
    <s v=""/>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CDD2AB-50BB-4477-88E3-F0E58A1D218B}" name="Range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showAll="0"/>
    <pivotField showAll="0"/>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name="Range Income" axis="axisRow" showAll="0">
      <items count="4">
        <item x="2"/>
        <item x="0"/>
        <item x="1"/>
        <item t="default"/>
      </items>
    </pivotField>
    <pivotField numFmtId="165" showAll="0"/>
    <pivotField numFmtId="166" showAll="0"/>
    <pivotField showAll="0"/>
    <pivotField showAll="0"/>
    <pivotField showAll="0"/>
    <pivotField showAll="0"/>
  </pivotFields>
  <rowFields count="1">
    <field x="14"/>
  </rowFields>
  <rowItems count="4">
    <i>
      <x/>
    </i>
    <i>
      <x v="1"/>
    </i>
    <i>
      <x v="2"/>
    </i>
    <i t="grand">
      <x/>
    </i>
  </rowItems>
  <colItems count="1">
    <i/>
  </colItems>
  <dataFields count="1">
    <dataField name="Average of Annual Salary" fld="13" subtotal="average" baseField="14" baseItem="0" numFmtId="167"/>
  </dataFields>
  <formats count="1">
    <format dxfId="61">
      <pivotArea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1CEC52-306D-4977-8EA1-95A1BC55E1F4}" name="Departe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epartement">
  <location ref="H24:I31" firstHeaderRow="1" firstDataRow="1" firstDataCol="1" rowPageCount="1" colPageCount="1"/>
  <pivotFields count="21">
    <pivotField dataField="1" showAll="0"/>
    <pivotField showAll="0"/>
    <pivotField axis="axisPage" multipleItemSelectionAllowed="1" showAll="0">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pivotField>
    <pivotField axis="axisRow" showAll="0">
      <items count="8">
        <item x="0"/>
        <item x="1"/>
        <item x="2"/>
        <item x="3"/>
        <item x="4"/>
        <item x="5"/>
        <item x="6"/>
        <item t="default"/>
      </items>
    </pivotField>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numFmtId="164" showAll="0"/>
    <pivotField name="Range Income" showAll="0">
      <items count="4">
        <item x="2"/>
        <item x="0"/>
        <item x="1"/>
        <item t="default"/>
      </items>
    </pivotField>
    <pivotField numFmtId="165" showAll="0"/>
    <pivotField numFmtId="166" showAll="0"/>
    <pivotField showAll="0"/>
    <pivotField showAll="0"/>
    <pivotField showAll="0"/>
    <pivotField showAll="0"/>
  </pivotFields>
  <rowFields count="1">
    <field x="3"/>
  </rowFields>
  <rowItems count="7">
    <i>
      <x/>
    </i>
    <i>
      <x v="1"/>
    </i>
    <i>
      <x v="2"/>
    </i>
    <i>
      <x v="3"/>
    </i>
    <i>
      <x v="4"/>
    </i>
    <i>
      <x v="5"/>
    </i>
    <i>
      <x v="6"/>
    </i>
  </rowItems>
  <colItems count="1">
    <i/>
  </colItems>
  <pageFields count="1">
    <pageField fld="2" hier="-1"/>
  </pageFields>
  <dataFields count="1">
    <dataField name="Total Karyawan" fld="0" subtotal="count" baseField="3" baseItem="0" numFmtId="1"/>
  </dataFields>
  <formats count="2">
    <format dxfId="63">
      <pivotArea outline="0" collapsedLevelsAreSubtotals="1" fieldPosition="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B823B8-0FE1-4440-B1C8-413A7ACF39EB}" name="Range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ement">
  <location ref="A10:B14" firstHeaderRow="1" firstDataRow="1" firstDataCol="1"/>
  <pivotFields count="21">
    <pivotField showAll="0"/>
    <pivotField showAll="0"/>
    <pivotField showAll="0">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pivotField>
    <pivotField showAll="0">
      <items count="8">
        <item x="0"/>
        <item x="1"/>
        <item x="2"/>
        <item x="3"/>
        <item x="4"/>
        <item x="5"/>
        <item x="6"/>
        <item t="default"/>
      </items>
    </pivotField>
    <pivotField showAll="0"/>
    <pivotField showAll="0">
      <items count="3">
        <item x="1"/>
        <item x="0"/>
        <item t="default"/>
      </items>
    </pivotField>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name="Range Salary" axis="axisRow" showAll="0">
      <items count="4">
        <item x="2"/>
        <item x="0"/>
        <item x="1"/>
        <item t="default"/>
      </items>
    </pivotField>
    <pivotField numFmtId="165" showAll="0"/>
    <pivotField numFmtId="166" showAll="0"/>
    <pivotField showAll="0">
      <items count="4">
        <item x="1"/>
        <item x="2"/>
        <item x="0"/>
        <item t="default"/>
      </items>
    </pivotField>
    <pivotField showAll="0"/>
    <pivotField showAll="0"/>
    <pivotField showAll="0"/>
  </pivotFields>
  <rowFields count="1">
    <field x="14"/>
  </rowFields>
  <rowItems count="4">
    <i>
      <x/>
    </i>
    <i>
      <x v="1"/>
    </i>
    <i>
      <x v="2"/>
    </i>
    <i t="grand">
      <x/>
    </i>
  </rowItems>
  <colItems count="1">
    <i/>
  </colItems>
  <dataFields count="1">
    <dataField name="Average of Annual Salary" fld="13" subtotal="average" baseField="0" baseItem="0" numFmtId="167"/>
  </dataFields>
  <formats count="3">
    <format dxfId="58">
      <pivotArea outline="0" collapsedLevelsAreSubtotals="1" fieldPosition="0"/>
    </format>
    <format dxfId="57">
      <pivotArea dataOnly="0" labelOnly="1" outline="0" axis="axisValues" fieldPosition="0"/>
    </format>
    <format dxfId="5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A4FC4-D3C8-4F79-8F44-76ADB01DCB8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ement">
  <location ref="A3:B6" firstHeaderRow="1" firstDataRow="1" firstDataCol="1"/>
  <pivotFields count="21">
    <pivotField dataField="1" showAll="0"/>
    <pivotField showAll="0"/>
    <pivotField showAll="0">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pivotField>
    <pivotField showAll="0">
      <items count="8">
        <item x="0"/>
        <item x="1"/>
        <item x="2"/>
        <item x="3"/>
        <item x="4"/>
        <item x="5"/>
        <item x="6"/>
        <item t="default"/>
      </items>
    </pivotField>
    <pivotField showAll="0"/>
    <pivotField axis="axisRow" showAll="0">
      <items count="3">
        <item x="1"/>
        <item x="0"/>
        <item t="default"/>
      </items>
    </pivotField>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numFmtId="164" showAll="0"/>
    <pivotField name="Range Income" showAll="0">
      <items count="4">
        <item x="2"/>
        <item x="0"/>
        <item x="1"/>
        <item t="default"/>
      </items>
    </pivotField>
    <pivotField numFmtId="165" showAll="0"/>
    <pivotField numFmtId="166" showAll="0"/>
    <pivotField showAll="0">
      <items count="4">
        <item x="1"/>
        <item x="2"/>
        <item x="0"/>
        <item t="default"/>
      </items>
    </pivotField>
    <pivotField showAll="0"/>
    <pivotField showAll="0"/>
    <pivotField showAll="0"/>
  </pivotFields>
  <rowFields count="1">
    <field x="5"/>
  </rowFields>
  <rowItems count="3">
    <i>
      <x/>
    </i>
    <i>
      <x v="1"/>
    </i>
    <i t="grand">
      <x/>
    </i>
  </rowItems>
  <colItems count="1">
    <i/>
  </colItems>
  <dataFields count="1">
    <dataField name="Total Karyawan" fld="0" subtotal="count" baseField="3" baseItem="0" numFmtId="1"/>
  </dataFields>
  <formats count="2">
    <format dxfId="60">
      <pivotArea outline="0" collapsedLevelsAreSubtotals="1"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3D241A-28A0-4B63-82F5-853ACEA0E4C3}" name="Wilaya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epartement">
  <location ref="A5:B8" firstHeaderRow="1" firstDataRow="1" firstDataCol="1" rowPageCount="1" colPageCount="1"/>
  <pivotFields count="21">
    <pivotField dataField="1" showAll="0"/>
    <pivotField showAll="0"/>
    <pivotField axis="axisPage" showAll="0">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pivotField>
    <pivotField showAll="0">
      <items count="8">
        <item x="0"/>
        <item x="1"/>
        <item x="2"/>
        <item x="3"/>
        <item x="4"/>
        <item x="5"/>
        <item x="6"/>
        <item t="default"/>
      </items>
    </pivotField>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numFmtId="164" showAll="0"/>
    <pivotField name="Range Income" showAll="0">
      <items count="4">
        <item x="2"/>
        <item x="0"/>
        <item x="1"/>
        <item t="default"/>
      </items>
    </pivotField>
    <pivotField numFmtId="165" showAll="0"/>
    <pivotField numFmtId="166" showAll="0"/>
    <pivotField axis="axisRow" showAll="0">
      <items count="4">
        <item x="1"/>
        <item x="2"/>
        <item x="0"/>
        <item t="default"/>
      </items>
    </pivotField>
    <pivotField showAll="0"/>
    <pivotField showAll="0"/>
    <pivotField showAll="0"/>
  </pivotFields>
  <rowFields count="1">
    <field x="17"/>
  </rowFields>
  <rowItems count="3">
    <i>
      <x/>
    </i>
    <i>
      <x v="1"/>
    </i>
    <i>
      <x v="2"/>
    </i>
  </rowItems>
  <colItems count="1">
    <i/>
  </colItems>
  <pageFields count="1">
    <pageField fld="2" hier="-1"/>
  </pageFields>
  <dataFields count="1">
    <dataField name="Total Karyawan" fld="0" subtotal="count" baseField="3" baseItem="0" numFmtId="1"/>
  </dataFields>
  <formats count="2">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6F8E71-CF1B-4235-ADA4-FEB94B382B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6:O24" firstHeaderRow="0" firstDataRow="1" firstDataCol="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axis="axisRow" showAll="0">
      <items count="8">
        <item x="0"/>
        <item x="1"/>
        <item x="2"/>
        <item x="3"/>
        <item x="4"/>
        <item x="5"/>
        <item x="6"/>
        <item t="default"/>
      </items>
    </pivotField>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showAll="0"/>
  </pivotFields>
  <rowFields count="1">
    <field x="3"/>
  </rowFields>
  <rowItems count="8">
    <i>
      <x/>
    </i>
    <i>
      <x v="1"/>
    </i>
    <i>
      <x v="2"/>
    </i>
    <i>
      <x v="3"/>
    </i>
    <i>
      <x v="4"/>
    </i>
    <i>
      <x v="5"/>
    </i>
    <i>
      <x v="6"/>
    </i>
    <i t="grand">
      <x/>
    </i>
  </rowItems>
  <colFields count="1">
    <field x="-2"/>
  </colFields>
  <colItems count="4">
    <i>
      <x/>
    </i>
    <i i="1">
      <x v="1"/>
    </i>
    <i i="2">
      <x v="2"/>
    </i>
    <i i="3">
      <x v="3"/>
    </i>
  </colItem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24">
      <pivotArea outline="0" collapsedLevelsAreSubtotals="1" fieldPosition="0"/>
    </format>
    <format dxfId="23">
      <pivotArea dataOnly="0" outline="0" fieldPosition="0">
        <references count="1">
          <reference field="4294967294" count="1">
            <x v="0"/>
          </reference>
        </references>
      </pivotArea>
    </format>
    <format dxfId="22">
      <pivotArea outline="0" collapsedLevelsAreSubtotals="1" fieldPosition="0">
        <references count="1">
          <reference field="4294967294" count="3" selected="0">
            <x v="1"/>
            <x v="2"/>
            <x v="3"/>
          </reference>
        </references>
      </pivotArea>
    </format>
    <format dxfId="21">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B9DED8-FC57-429C-A84B-C32129816D3C}" name="Job Title &amp; Gaj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9:I43" firstHeaderRow="0" firstDataRow="1" firstDataCol="1"/>
  <pivotFields count="21">
    <pivotField dataField="1" showAll="0"/>
    <pivotField showAll="0"/>
    <pivotField axis="axisRow"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showAll="0"/>
  </pivotFields>
  <rowFields count="1">
    <field x="2"/>
  </rowFields>
  <rowItems count="34">
    <i>
      <x v="9"/>
    </i>
    <i>
      <x v="27"/>
    </i>
    <i>
      <x v="32"/>
    </i>
    <i>
      <x v="16"/>
    </i>
    <i>
      <x v="25"/>
    </i>
    <i>
      <x v="2"/>
    </i>
    <i>
      <x v="1"/>
    </i>
    <i>
      <x v="12"/>
    </i>
    <i>
      <x/>
    </i>
    <i>
      <x v="6"/>
    </i>
    <i>
      <x v="21"/>
    </i>
    <i>
      <x v="10"/>
    </i>
    <i>
      <x v="8"/>
    </i>
    <i>
      <x v="4"/>
    </i>
    <i>
      <x v="11"/>
    </i>
    <i>
      <x v="18"/>
    </i>
    <i>
      <x v="30"/>
    </i>
    <i>
      <x v="26"/>
    </i>
    <i>
      <x v="13"/>
    </i>
    <i>
      <x v="5"/>
    </i>
    <i>
      <x v="28"/>
    </i>
    <i>
      <x v="29"/>
    </i>
    <i>
      <x v="7"/>
    </i>
    <i>
      <x v="23"/>
    </i>
    <i>
      <x v="31"/>
    </i>
    <i>
      <x v="20"/>
    </i>
    <i>
      <x v="15"/>
    </i>
    <i>
      <x v="14"/>
    </i>
    <i>
      <x v="22"/>
    </i>
    <i>
      <x v="17"/>
    </i>
    <i>
      <x v="24"/>
    </i>
    <i>
      <x v="3"/>
    </i>
    <i>
      <x v="19"/>
    </i>
    <i t="grand">
      <x/>
    </i>
  </rowItems>
  <colFields count="1">
    <field x="-2"/>
  </colFields>
  <colItems count="4">
    <i>
      <x/>
    </i>
    <i i="1">
      <x v="1"/>
    </i>
    <i i="2">
      <x v="2"/>
    </i>
    <i i="3">
      <x v="3"/>
    </i>
  </colItem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28">
      <pivotArea outline="0" collapsedLevelsAreSubtotals="1" fieldPosition="0"/>
    </format>
    <format dxfId="27">
      <pivotArea dataOnly="0" outline="0" fieldPosition="0">
        <references count="1">
          <reference field="4294967294" count="1">
            <x v="0"/>
          </reference>
        </references>
      </pivotArea>
    </format>
    <format dxfId="26">
      <pivotArea outline="0" collapsedLevelsAreSubtotals="1" fieldPosition="0">
        <references count="1">
          <reference field="4294967294" count="3" selected="0">
            <x v="1"/>
            <x v="2"/>
            <x v="3"/>
          </reference>
        </references>
      </pivotArea>
    </format>
    <format dxfId="25">
      <pivotArea dataOnly="0" labelOnly="1" outline="0" fieldPosition="0">
        <references count="1">
          <reference field="4294967294" count="3">
            <x v="1"/>
            <x v="2"/>
            <x v="3"/>
          </reference>
        </references>
      </pivotArea>
    </format>
  </formats>
  <conditionalFormats count="5">
    <conditionalFormat priority="6">
      <pivotAreas count="1">
        <pivotArea type="data" collapsedLevelsAreSubtotals="1" fieldPosition="0">
          <references count="2">
            <reference field="4294967294" count="3" selected="0">
              <x v="1"/>
              <x v="2"/>
              <x v="3"/>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8">
      <pivotAreas count="1">
        <pivotArea type="data" collapsedLevelsAreSubtotals="1" fieldPosition="0">
          <references count="2">
            <reference field="4294967294" count="1" selected="0">
              <x v="3"/>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9">
      <pivotAreas count="1">
        <pivotArea type="data" collapsedLevelsAreSubtotals="1" fieldPosition="0">
          <references count="2">
            <reference field="4294967294" count="1" selected="0">
              <x v="2"/>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10">
      <pivotAreas count="1">
        <pivotArea type="data" collapsedLevelsAreSubtotals="1" fieldPosition="0">
          <references count="2">
            <reference field="4294967294" count="1" selected="0">
              <x v="1"/>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 priority="7">
      <pivotAreas count="1">
        <pivotArea type="data" collapsedLevelsAreSubtotals="1" fieldPosition="0">
          <references count="2">
            <reference field="4294967294" count="1" selected="0">
              <x v="0"/>
            </reference>
            <reference field="2" count="33">
              <x v="0"/>
              <x v="1"/>
              <x v="2"/>
              <x v="3"/>
              <x v="4"/>
              <x v="5"/>
              <x v="6"/>
              <x v="7"/>
              <x v="8"/>
              <x v="9"/>
              <x v="10"/>
              <x v="11"/>
              <x v="12"/>
              <x v="13"/>
              <x v="14"/>
              <x v="15"/>
              <x v="16"/>
              <x v="17"/>
              <x v="18"/>
              <x v="19"/>
              <x v="20"/>
              <x v="21"/>
              <x v="22"/>
              <x v="23"/>
              <x v="24"/>
              <x v="25"/>
              <x v="26"/>
              <x v="27"/>
              <x v="28"/>
              <x v="29"/>
              <x v="30"/>
              <x v="31"/>
              <x v="32"/>
            </reference>
          </references>
        </pivotArea>
      </pivotAreas>
    </conditionalFormat>
  </conditional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CD96EA-9771-44DF-B2CA-87D51FCA6DF5}"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Q27:U113" firstHeaderRow="1" firstDataRow="1" firstDataCol="5" rowPageCount="1" colPageCount="1"/>
  <pivotFields count="21">
    <pivotField compact="0" outline="0" showAll="0" defaultSubtotal="0"/>
    <pivotField axis="axisRow" compact="0" outline="0" showAll="0" defaultSubtotal="0">
      <items count="991">
        <item x="727"/>
        <item x="949"/>
        <item x="367"/>
        <item x="66"/>
        <item x="97"/>
        <item x="220"/>
        <item x="854"/>
        <item x="141"/>
        <item x="69"/>
        <item x="637"/>
        <item x="291"/>
        <item x="105"/>
        <item x="954"/>
        <item x="233"/>
        <item x="582"/>
        <item x="100"/>
        <item x="341"/>
        <item x="606"/>
        <item x="724"/>
        <item x="311"/>
        <item x="898"/>
        <item x="814"/>
        <item x="631"/>
        <item x="695"/>
        <item x="125"/>
        <item x="751"/>
        <item x="795"/>
        <item x="65"/>
        <item x="458"/>
        <item x="465"/>
        <item x="928"/>
        <item x="916"/>
        <item x="195"/>
        <item x="966"/>
        <item x="492"/>
        <item x="37"/>
        <item x="56"/>
        <item x="829"/>
        <item x="173"/>
        <item x="171"/>
        <item x="295"/>
        <item x="338"/>
        <item x="643"/>
        <item x="944"/>
        <item x="296"/>
        <item x="912"/>
        <item x="953"/>
        <item x="202"/>
        <item x="780"/>
        <item x="205"/>
        <item x="267"/>
        <item x="359"/>
        <item x="307"/>
        <item x="660"/>
        <item x="414"/>
        <item x="432"/>
        <item x="175"/>
        <item x="620"/>
        <item x="117"/>
        <item x="594"/>
        <item x="362"/>
        <item x="715"/>
        <item x="627"/>
        <item x="858"/>
        <item x="309"/>
        <item x="605"/>
        <item x="163"/>
        <item x="231"/>
        <item x="515"/>
        <item x="21"/>
        <item x="553"/>
        <item x="224"/>
        <item x="729"/>
        <item x="648"/>
        <item x="124"/>
        <item x="144"/>
        <item x="62"/>
        <item x="889"/>
        <item x="679"/>
        <item x="713"/>
        <item x="874"/>
        <item x="150"/>
        <item x="272"/>
        <item x="615"/>
        <item x="186"/>
        <item x="57"/>
        <item x="876"/>
        <item x="424"/>
        <item x="51"/>
        <item x="217"/>
        <item x="356"/>
        <item x="731"/>
        <item x="148"/>
        <item x="741"/>
        <item x="116"/>
        <item x="841"/>
        <item x="591"/>
        <item x="357"/>
        <item x="850"/>
        <item x="255"/>
        <item x="927"/>
        <item x="556"/>
        <item x="335"/>
        <item x="166"/>
        <item x="155"/>
        <item x="943"/>
        <item x="513"/>
        <item x="9"/>
        <item x="529"/>
        <item x="617"/>
        <item x="871"/>
        <item x="980"/>
        <item x="671"/>
        <item x="229"/>
        <item x="563"/>
        <item x="558"/>
        <item x="444"/>
        <item x="911"/>
        <item x="80"/>
        <item x="177"/>
        <item x="895"/>
        <item x="655"/>
        <item x="875"/>
        <item x="330"/>
        <item x="81"/>
        <item x="781"/>
        <item x="259"/>
        <item x="145"/>
        <item x="300"/>
        <item x="678"/>
        <item x="517"/>
        <item x="669"/>
        <item x="690"/>
        <item x="313"/>
        <item x="805"/>
        <item x="549"/>
        <item x="673"/>
        <item x="629"/>
        <item x="867"/>
        <item x="433"/>
        <item x="430"/>
        <item x="547"/>
        <item x="832"/>
        <item x="977"/>
        <item x="146"/>
        <item x="401"/>
        <item x="158"/>
        <item x="827"/>
        <item x="819"/>
        <item x="583"/>
        <item x="96"/>
        <item x="734"/>
        <item x="276"/>
        <item x="419"/>
        <item x="761"/>
        <item x="776"/>
        <item x="261"/>
        <item x="323"/>
        <item x="574"/>
        <item x="241"/>
        <item x="301"/>
        <item x="358"/>
        <item x="312"/>
        <item x="99"/>
        <item x="392"/>
        <item x="203"/>
        <item x="147"/>
        <item x="791"/>
        <item x="887"/>
        <item x="228"/>
        <item x="666"/>
        <item x="945"/>
        <item x="87"/>
        <item x="403"/>
        <item x="975"/>
        <item x="984"/>
        <item x="544"/>
        <item x="562"/>
        <item x="645"/>
        <item x="456"/>
        <item x="685"/>
        <item x="436"/>
        <item x="800"/>
        <item x="971"/>
        <item x="811"/>
        <item x="378"/>
        <item x="683"/>
        <item x="213"/>
        <item x="700"/>
        <item x="77"/>
        <item x="632"/>
        <item x="152"/>
        <item x="948"/>
        <item x="188"/>
        <item x="840"/>
        <item x="599"/>
        <item x="561"/>
        <item x="246"/>
        <item x="719"/>
        <item x="388"/>
        <item x="608"/>
        <item x="26"/>
        <item x="23"/>
        <item x="384"/>
        <item x="681"/>
        <item x="6"/>
        <item x="894"/>
        <item x="299"/>
        <item x="470"/>
        <item x="91"/>
        <item x="888"/>
        <item x="982"/>
        <item x="244"/>
        <item x="570"/>
        <item x="555"/>
        <item x="745"/>
        <item x="654"/>
        <item x="134"/>
        <item x="418"/>
        <item x="551"/>
        <item x="584"/>
        <item x="129"/>
        <item x="940"/>
        <item x="500"/>
        <item x="108"/>
        <item x="917"/>
        <item x="249"/>
        <item x="892"/>
        <item x="802"/>
        <item x="24"/>
        <item x="101"/>
        <item x="822"/>
        <item x="260"/>
        <item x="49"/>
        <item x="792"/>
        <item x="178"/>
        <item x="935"/>
        <item x="773"/>
        <item x="479"/>
        <item x="239"/>
        <item x="369"/>
        <item x="503"/>
        <item x="784"/>
        <item x="842"/>
        <item x="409"/>
        <item x="167"/>
        <item x="667"/>
        <item x="0"/>
        <item x="628"/>
        <item x="16"/>
        <item x="251"/>
        <item x="769"/>
        <item x="408"/>
        <item x="691"/>
        <item x="926"/>
        <item x="976"/>
        <item x="332"/>
        <item x="85"/>
        <item x="172"/>
        <item x="273"/>
        <item x="413"/>
        <item x="22"/>
        <item x="373"/>
        <item x="699"/>
        <item x="661"/>
        <item x="662"/>
        <item x="755"/>
        <item x="471"/>
        <item x="179"/>
        <item x="215"/>
        <item x="939"/>
        <item x="779"/>
        <item x="877"/>
        <item x="501"/>
        <item x="180"/>
        <item x="277"/>
        <item x="534"/>
        <item x="970"/>
        <item x="539"/>
        <item x="131"/>
        <item x="716"/>
        <item x="882"/>
        <item x="906"/>
        <item x="663"/>
        <item x="519"/>
        <item x="490"/>
        <item x="703"/>
        <item x="339"/>
        <item x="790"/>
        <item x="282"/>
        <item x="318"/>
        <item x="614"/>
        <item x="132"/>
        <item x="765"/>
        <item x="437"/>
        <item x="431"/>
        <item x="910"/>
        <item x="930"/>
        <item x="708"/>
        <item x="891"/>
        <item x="421"/>
        <item x="942"/>
        <item x="240"/>
        <item x="809"/>
        <item x="884"/>
        <item x="293"/>
        <item x="253"/>
        <item x="86"/>
        <item x="336"/>
        <item x="140"/>
        <item x="63"/>
        <item x="902"/>
        <item x="496"/>
        <item x="218"/>
        <item x="480"/>
        <item x="353"/>
        <item x="873"/>
        <item x="40"/>
        <item x="543"/>
        <item x="226"/>
        <item x="598"/>
        <item x="393"/>
        <item x="621"/>
        <item x="959"/>
        <item x="73"/>
        <item x="665"/>
        <item x="511"/>
        <item x="951"/>
        <item x="886"/>
        <item x="404"/>
        <item x="400"/>
        <item x="855"/>
        <item x="866"/>
        <item x="868"/>
        <item x="557"/>
        <item x="647"/>
        <item x="611"/>
        <item x="622"/>
        <item x="793"/>
        <item x="385"/>
        <item x="112"/>
        <item x="18"/>
        <item x="258"/>
        <item x="187"/>
        <item x="201"/>
        <item x="327"/>
        <item x="376"/>
        <item x="585"/>
        <item x="266"/>
        <item x="577"/>
        <item x="820"/>
        <item x="459"/>
        <item x="379"/>
        <item x="305"/>
        <item x="223"/>
        <item x="269"/>
        <item x="903"/>
        <item x="15"/>
        <item x="504"/>
        <item x="530"/>
        <item x="957"/>
        <item x="343"/>
        <item x="196"/>
        <item x="149"/>
        <item x="355"/>
        <item x="638"/>
        <item x="520"/>
        <item x="183"/>
        <item x="509"/>
        <item x="222"/>
        <item x="592"/>
        <item x="675"/>
        <item x="865"/>
        <item x="607"/>
        <item x="717"/>
        <item x="304"/>
        <item x="770"/>
        <item x="315"/>
        <item x="518"/>
        <item x="870"/>
        <item x="468"/>
        <item x="580"/>
        <item x="324"/>
        <item x="688"/>
        <item x="128"/>
        <item x="165"/>
        <item x="485"/>
        <item x="348"/>
        <item x="613"/>
        <item x="204"/>
        <item x="642"/>
        <item x="268"/>
        <item x="242"/>
        <item x="197"/>
        <item x="426"/>
        <item x="664"/>
        <item x="27"/>
        <item x="450"/>
        <item x="192"/>
        <item x="14"/>
        <item x="528"/>
        <item x="164"/>
        <item x="78"/>
        <item x="706"/>
        <item x="588"/>
        <item x="757"/>
        <item x="477"/>
        <item x="798"/>
        <item x="211"/>
        <item x="986"/>
        <item x="360"/>
        <item x="837"/>
        <item x="405"/>
        <item x="346"/>
        <item x="64"/>
        <item x="47"/>
        <item x="964"/>
        <item x="578"/>
        <item x="94"/>
        <item x="48"/>
        <item x="838"/>
        <item x="816"/>
        <item x="748"/>
        <item x="71"/>
        <item x="890"/>
        <item x="185"/>
        <item x="334"/>
        <item x="476"/>
        <item x="434"/>
        <item x="227"/>
        <item x="968"/>
        <item x="398"/>
        <item x="423"/>
        <item x="316"/>
        <item x="978"/>
        <item x="230"/>
        <item x="33"/>
        <item x="768"/>
        <item x="938"/>
        <item x="127"/>
        <item x="41"/>
        <item x="936"/>
        <item x="452"/>
        <item x="281"/>
        <item x="208"/>
        <item x="799"/>
        <item x="184"/>
        <item x="441"/>
        <item x="610"/>
        <item x="905"/>
        <item x="965"/>
        <item x="774"/>
        <item x="489"/>
        <item x="973"/>
        <item x="199"/>
        <item x="568"/>
        <item x="415"/>
        <item x="839"/>
        <item x="921"/>
        <item x="461"/>
        <item x="707"/>
        <item x="674"/>
        <item x="722"/>
        <item x="287"/>
        <item x="733"/>
        <item x="900"/>
        <item x="4"/>
        <item x="61"/>
        <item x="565"/>
        <item x="274"/>
        <item x="8"/>
        <item x="174"/>
        <item x="417"/>
        <item x="248"/>
        <item x="115"/>
        <item x="219"/>
        <item x="83"/>
        <item x="576"/>
        <item x="623"/>
        <item x="754"/>
        <item x="381"/>
        <item x="760"/>
        <item x="744"/>
        <item x="825"/>
        <item x="142"/>
        <item x="76"/>
        <item x="481"/>
        <item x="960"/>
        <item x="735"/>
        <item x="206"/>
        <item x="29"/>
        <item x="925"/>
        <item x="603"/>
        <item x="160"/>
        <item x="920"/>
        <item x="600"/>
        <item x="559"/>
        <item x="263"/>
        <item x="893"/>
        <item x="283"/>
        <item x="633"/>
        <item x="443"/>
        <item x="803"/>
        <item x="824"/>
        <item x="540"/>
        <item x="786"/>
        <item x="789"/>
        <item x="200"/>
        <item x="644"/>
        <item x="723"/>
        <item x="958"/>
        <item x="538"/>
        <item x="243"/>
        <item x="896"/>
        <item x="366"/>
        <item x="777"/>
        <item x="245"/>
        <item x="391"/>
        <item x="872"/>
        <item x="237"/>
        <item x="548"/>
        <item x="410"/>
        <item x="349"/>
        <item x="457"/>
        <item x="90"/>
        <item x="545"/>
        <item x="709"/>
        <item x="619"/>
        <item x="493"/>
        <item x="740"/>
        <item x="739"/>
        <item x="967"/>
        <item x="701"/>
        <item x="918"/>
        <item x="508"/>
        <item x="265"/>
        <item x="835"/>
        <item x="286"/>
        <item x="550"/>
        <item x="640"/>
        <item x="913"/>
        <item x="766"/>
        <item x="59"/>
        <item x="28"/>
        <item x="494"/>
        <item x="133"/>
        <item x="831"/>
        <item x="589"/>
        <item x="374"/>
        <item x="130"/>
        <item x="136"/>
        <item x="846"/>
        <item x="110"/>
        <item x="344"/>
        <item x="749"/>
        <item x="743"/>
        <item x="126"/>
        <item x="32"/>
        <item x="484"/>
        <item x="692"/>
        <item x="168"/>
        <item x="815"/>
        <item x="326"/>
        <item x="151"/>
        <item x="853"/>
        <item x="314"/>
        <item x="612"/>
        <item x="488"/>
        <item x="487"/>
        <item x="704"/>
        <item x="618"/>
        <item x="478"/>
        <item x="31"/>
        <item x="818"/>
        <item x="427"/>
        <item x="153"/>
        <item x="448"/>
        <item x="721"/>
        <item x="122"/>
        <item x="657"/>
        <item x="752"/>
        <item x="138"/>
        <item x="176"/>
        <item x="680"/>
        <item x="55"/>
        <item x="575"/>
        <item x="736"/>
        <item x="386"/>
        <item x="209"/>
        <item x="449"/>
        <item x="290"/>
        <item x="560"/>
        <item x="191"/>
        <item x="67"/>
        <item x="808"/>
        <item x="486"/>
        <item x="13"/>
        <item x="783"/>
        <item x="483"/>
        <item x="19"/>
        <item x="569"/>
        <item x="475"/>
        <item x="697"/>
        <item x="635"/>
        <item x="53"/>
        <item x="285"/>
        <item x="677"/>
        <item x="797"/>
        <item x="460"/>
        <item x="507"/>
        <item x="609"/>
        <item x="738"/>
        <item x="383"/>
        <item x="58"/>
        <item x="482"/>
        <item x="753"/>
        <item x="310"/>
        <item x="495"/>
        <item x="455"/>
        <item x="573"/>
        <item x="856"/>
        <item x="190"/>
        <item x="368"/>
        <item x="284"/>
        <item x="880"/>
        <item x="869"/>
        <item x="687"/>
        <item x="396"/>
        <item x="624"/>
        <item x="271"/>
        <item x="462"/>
        <item x="801"/>
        <item x="579"/>
        <item x="425"/>
        <item x="787"/>
        <item x="689"/>
        <item x="370"/>
        <item x="764"/>
        <item x="198"/>
        <item x="535"/>
        <item x="474"/>
        <item x="371"/>
        <item x="440"/>
        <item x="937"/>
        <item x="5"/>
        <item x="442"/>
        <item x="345"/>
        <item x="238"/>
        <item x="616"/>
        <item x="333"/>
        <item x="763"/>
        <item x="775"/>
        <item x="821"/>
        <item x="502"/>
        <item x="328"/>
        <item x="394"/>
        <item x="351"/>
        <item x="782"/>
        <item x="947"/>
        <item x="772"/>
        <item x="416"/>
        <item x="7"/>
        <item x="102"/>
        <item x="659"/>
        <item x="325"/>
        <item x="885"/>
        <item x="587"/>
        <item x="397"/>
        <item x="256"/>
        <item x="143"/>
        <item x="463"/>
        <item x="848"/>
        <item x="625"/>
        <item x="412"/>
        <item x="878"/>
        <item x="254"/>
        <item x="280"/>
        <item x="604"/>
        <item x="817"/>
        <item x="922"/>
        <item x="347"/>
        <item x="601"/>
        <item x="626"/>
        <item x="451"/>
        <item x="672"/>
        <item x="70"/>
        <item x="919"/>
        <item x="651"/>
        <item x="302"/>
        <item x="445"/>
        <item x="571"/>
        <item x="523"/>
        <item x="257"/>
        <item x="974"/>
        <item x="979"/>
        <item x="915"/>
        <item x="728"/>
        <item x="682"/>
        <item x="725"/>
        <item x="36"/>
        <item x="806"/>
        <item x="60"/>
        <item x="762"/>
        <item x="750"/>
        <item x="566"/>
        <item x="278"/>
        <item x="988"/>
        <item x="162"/>
        <item x="289"/>
        <item x="10"/>
        <item x="322"/>
        <item x="593"/>
        <item x="541"/>
        <item x="119"/>
        <item x="656"/>
        <item x="857"/>
        <item x="135"/>
        <item x="859"/>
        <item x="531"/>
        <item x="382"/>
        <item x="532"/>
        <item x="429"/>
        <item x="907"/>
        <item x="726"/>
        <item x="652"/>
        <item x="933"/>
        <item x="985"/>
        <item x="590"/>
        <item x="252"/>
        <item x="908"/>
        <item x="317"/>
        <item x="139"/>
        <item x="235"/>
        <item x="294"/>
        <item x="639"/>
        <item x="863"/>
        <item x="844"/>
        <item x="526"/>
        <item x="581"/>
        <item x="214"/>
        <item x="109"/>
        <item x="904"/>
        <item x="747"/>
        <item x="390"/>
        <item x="435"/>
        <item x="308"/>
        <item x="161"/>
        <item x="546"/>
        <item x="676"/>
        <item x="572"/>
        <item x="275"/>
        <item x="288"/>
        <item x="516"/>
        <item x="670"/>
        <item x="929"/>
        <item x="812"/>
        <item x="698"/>
        <item x="319"/>
        <item x="428"/>
        <item x="118"/>
        <item x="406"/>
        <item x="3"/>
        <item x="453"/>
        <item x="68"/>
        <item x="364"/>
        <item x="306"/>
        <item x="641"/>
        <item x="422"/>
        <item x="88"/>
        <item x="542"/>
        <item x="207"/>
        <item x="25"/>
        <item x="30"/>
        <item x="466"/>
        <item x="694"/>
        <item x="864"/>
        <item x="123"/>
        <item x="658"/>
        <item x="35"/>
        <item x="182"/>
        <item x="788"/>
        <item x="987"/>
        <item x="785"/>
        <item x="114"/>
        <item x="522"/>
        <item x="120"/>
        <item x="636"/>
        <item x="756"/>
        <item x="505"/>
        <item x="718"/>
        <item x="329"/>
        <item x="361"/>
        <item x="50"/>
        <item x="20"/>
        <item x="525"/>
        <item x="881"/>
        <item x="44"/>
        <item x="467"/>
        <item x="710"/>
        <item x="331"/>
        <item x="686"/>
        <item x="852"/>
        <item x="834"/>
        <item x="909"/>
        <item x="12"/>
        <item x="375"/>
        <item x="714"/>
        <item x="932"/>
        <item x="447"/>
        <item x="169"/>
        <item x="387"/>
        <item x="833"/>
        <item x="650"/>
        <item x="981"/>
        <item x="847"/>
        <item x="111"/>
        <item x="469"/>
        <item x="924"/>
        <item x="586"/>
        <item x="262"/>
        <item x="74"/>
        <item x="941"/>
        <item x="923"/>
        <item x="514"/>
        <item x="759"/>
        <item x="498"/>
        <item x="234"/>
        <item x="720"/>
        <item x="189"/>
        <item x="646"/>
        <item x="711"/>
        <item x="512"/>
        <item x="194"/>
        <item x="84"/>
        <item x="843"/>
        <item x="536"/>
        <item x="103"/>
        <item x="157"/>
        <item x="961"/>
        <item x="861"/>
        <item x="771"/>
        <item x="956"/>
        <item x="154"/>
        <item x="297"/>
        <item x="823"/>
        <item x="340"/>
        <item x="321"/>
        <item x="990"/>
        <item x="303"/>
        <item x="506"/>
        <item x="464"/>
        <item x="705"/>
        <item x="989"/>
        <item x="668"/>
        <item x="407"/>
        <item x="653"/>
        <item x="730"/>
        <item x="1"/>
        <item x="826"/>
        <item x="337"/>
        <item x="292"/>
        <item x="983"/>
        <item x="420"/>
        <item x="499"/>
        <item x="54"/>
        <item x="899"/>
        <item x="693"/>
        <item x="807"/>
        <item x="796"/>
        <item x="836"/>
        <item x="250"/>
        <item x="45"/>
        <item x="159"/>
        <item x="2"/>
        <item x="845"/>
        <item x="79"/>
        <item x="737"/>
        <item x="113"/>
        <item x="46"/>
        <item x="758"/>
        <item x="950"/>
        <item x="402"/>
        <item x="813"/>
        <item x="491"/>
        <item x="39"/>
        <item x="72"/>
        <item x="264"/>
        <item x="963"/>
        <item x="767"/>
        <item x="914"/>
        <item x="901"/>
        <item x="236"/>
        <item x="472"/>
        <item x="879"/>
        <item x="17"/>
        <item x="372"/>
        <item x="602"/>
        <item x="438"/>
        <item x="830"/>
        <item x="411"/>
        <item x="210"/>
        <item x="630"/>
        <item x="732"/>
        <item x="270"/>
        <item x="712"/>
        <item x="804"/>
        <item x="350"/>
        <item x="454"/>
        <item x="597"/>
        <item x="533"/>
        <item x="634"/>
        <item x="247"/>
        <item x="595"/>
        <item x="972"/>
        <item x="320"/>
        <item x="137"/>
        <item x="106"/>
        <item x="389"/>
        <item x="75"/>
        <item x="524"/>
        <item x="232"/>
        <item x="537"/>
        <item x="95"/>
        <item x="156"/>
        <item x="93"/>
        <item x="554"/>
        <item x="696"/>
        <item x="439"/>
        <item x="473"/>
        <item x="897"/>
        <item x="527"/>
        <item x="279"/>
        <item x="684"/>
        <item x="352"/>
        <item x="121"/>
        <item x="778"/>
        <item x="104"/>
        <item x="89"/>
        <item x="794"/>
        <item x="497"/>
        <item x="221"/>
        <item x="181"/>
        <item x="342"/>
        <item x="883"/>
        <item x="34"/>
        <item x="82"/>
        <item x="742"/>
        <item x="170"/>
        <item x="216"/>
        <item x="931"/>
        <item x="955"/>
        <item x="38"/>
        <item x="849"/>
        <item x="567"/>
        <item x="395"/>
        <item x="952"/>
        <item x="962"/>
        <item x="298"/>
        <item x="946"/>
        <item x="746"/>
        <item x="225"/>
        <item x="596"/>
        <item x="354"/>
        <item x="193"/>
        <item x="11"/>
        <item x="92"/>
        <item x="552"/>
        <item x="851"/>
        <item x="828"/>
        <item x="107"/>
        <item x="702"/>
        <item x="860"/>
        <item x="649"/>
        <item x="42"/>
        <item x="52"/>
        <item x="380"/>
        <item x="446"/>
        <item x="98"/>
        <item x="212"/>
        <item x="510"/>
        <item x="363"/>
        <item x="810"/>
        <item x="564"/>
        <item x="969"/>
        <item x="862"/>
        <item x="934"/>
        <item x="399"/>
        <item x="521"/>
        <item x="43"/>
        <item x="365"/>
        <item x="377"/>
      </items>
    </pivotField>
    <pivotField axis="axisRow" compact="0" outline="0" showAll="0" defaultSubtotal="0">
      <items count="33">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s>
    </pivotField>
    <pivotField axis="axisRow" compact="0" outline="0" showAll="0" defaultSubtotal="0">
      <items count="7">
        <item x="0"/>
        <item x="1"/>
        <item x="2"/>
        <item x="3"/>
        <item x="4"/>
        <item x="5"/>
        <item x="6"/>
      </items>
    </pivotField>
    <pivotField axis="axisRow" compact="0" outline="0" showAll="0" defaultSubtotal="0">
      <items count="4">
        <item x="3"/>
        <item x="0"/>
        <item x="2"/>
        <item x="1"/>
      </items>
    </pivotField>
    <pivotField compact="0" outline="0" showAll="0" defaultSubtotal="0">
      <items count="2">
        <item x="1"/>
        <item x="0"/>
      </items>
    </pivotField>
    <pivotField compact="0" outline="0" showAll="0" defaultSubtotal="0">
      <items count="4">
        <item x="1"/>
        <item x="3"/>
        <item x="0"/>
        <item x="2"/>
      </items>
    </pivotField>
    <pivotField compact="0" outline="0" showAll="0" defaultSubtotal="0"/>
    <pivotField compact="0" numFmtId="14" outline="0" showAll="0" defaultSubtotal="0"/>
    <pivotField compact="0" numFmtId="1" outline="0" showAll="0" defaultSubtotal="0"/>
    <pivotField compact="0" numFmtId="1" outline="0" showAll="0" defaultSubtotal="0"/>
    <pivotField compact="0" outline="0" showAll="0" defaultSubtotal="0">
      <items count="12">
        <item x="0"/>
        <item x="9"/>
        <item x="5"/>
        <item x="4"/>
        <item x="7"/>
        <item x="6"/>
        <item x="3"/>
        <item x="11"/>
        <item x="2"/>
        <item x="10"/>
        <item x="1"/>
        <item x="8"/>
      </items>
    </pivotField>
    <pivotField compact="0" numFmtId="1" outline="0" showAll="0" defaultSubtotal="0">
      <items count="30">
        <item x="26"/>
        <item x="29"/>
        <item x="17"/>
        <item x="19"/>
        <item x="14"/>
        <item x="27"/>
        <item x="25"/>
        <item x="28"/>
        <item x="6"/>
        <item x="12"/>
        <item x="23"/>
        <item x="10"/>
        <item x="20"/>
        <item x="24"/>
        <item x="16"/>
        <item x="5"/>
        <item x="13"/>
        <item x="22"/>
        <item x="18"/>
        <item x="9"/>
        <item x="21"/>
        <item x="11"/>
        <item x="7"/>
        <item x="2"/>
        <item x="15"/>
        <item x="1"/>
        <item x="8"/>
        <item x="0"/>
        <item x="4"/>
        <item x="3"/>
      </items>
    </pivotField>
    <pivotField axis="axisRow" compact="0" numFmtId="164" outline="0" showAll="0" defaultSubtotal="0">
      <items count="996">
        <item x="680"/>
        <item x="681"/>
        <item x="691"/>
        <item x="759"/>
        <item x="833"/>
        <item x="256"/>
        <item x="884"/>
        <item x="847"/>
        <item x="357"/>
        <item x="545"/>
        <item x="473"/>
        <item x="679"/>
        <item x="593"/>
        <item x="428"/>
        <item x="670"/>
        <item x="425"/>
        <item x="296"/>
        <item x="794"/>
        <item x="565"/>
        <item x="970"/>
        <item x="648"/>
        <item x="66"/>
        <item x="818"/>
        <item x="816"/>
        <item x="710"/>
        <item x="479"/>
        <item x="352"/>
        <item x="67"/>
        <item x="305"/>
        <item x="481"/>
        <item x="769"/>
        <item x="899"/>
        <item x="936"/>
        <item x="737"/>
        <item x="422"/>
        <item x="372"/>
        <item x="480"/>
        <item x="462"/>
        <item x="329"/>
        <item x="872"/>
        <item x="382"/>
        <item x="602"/>
        <item x="445"/>
        <item x="20"/>
        <item x="666"/>
        <item x="262"/>
        <item x="261"/>
        <item x="403"/>
        <item x="624"/>
        <item x="548"/>
        <item x="341"/>
        <item x="860"/>
        <item x="576"/>
        <item x="573"/>
        <item x="767"/>
        <item x="280"/>
        <item x="437"/>
        <item x="331"/>
        <item x="929"/>
        <item x="760"/>
        <item x="40"/>
        <item x="409"/>
        <item x="37"/>
        <item x="91"/>
        <item x="857"/>
        <item x="990"/>
        <item x="452"/>
        <item x="800"/>
        <item x="399"/>
        <item x="939"/>
        <item x="436"/>
        <item x="12"/>
        <item x="429"/>
        <item x="6"/>
        <item x="971"/>
        <item x="726"/>
        <item x="354"/>
        <item x="594"/>
        <item x="474"/>
        <item x="413"/>
        <item x="518"/>
        <item x="441"/>
        <item x="283"/>
        <item x="531"/>
        <item x="665"/>
        <item x="416"/>
        <item x="381"/>
        <item x="916"/>
        <item x="484"/>
        <item x="300"/>
        <item x="45"/>
        <item x="506"/>
        <item x="39"/>
        <item x="729"/>
        <item x="920"/>
        <item x="947"/>
        <item x="260"/>
        <item x="68"/>
        <item x="424"/>
        <item x="338"/>
        <item x="84"/>
        <item x="866"/>
        <item x="274"/>
        <item x="351"/>
        <item x="864"/>
        <item x="761"/>
        <item x="969"/>
        <item x="55"/>
        <item x="991"/>
        <item x="35"/>
        <item x="360"/>
        <item x="812"/>
        <item x="87"/>
        <item x="264"/>
        <item x="810"/>
        <item x="54"/>
        <item x="677"/>
        <item x="963"/>
        <item x="417"/>
        <item x="978"/>
        <item x="363"/>
        <item x="299"/>
        <item x="339"/>
        <item x="88"/>
        <item x="814"/>
        <item x="76"/>
        <item x="938"/>
        <item x="379"/>
        <item x="863"/>
        <item x="907"/>
        <item x="918"/>
        <item x="267"/>
        <item x="826"/>
        <item x="560"/>
        <item x="225"/>
        <item x="141"/>
        <item x="927"/>
        <item x="159"/>
        <item x="980"/>
        <item x="585"/>
        <item x="320"/>
        <item x="891"/>
        <item x="711"/>
        <item x="59"/>
        <item x="730"/>
        <item x="113"/>
        <item x="564"/>
        <item x="708"/>
        <item x="598"/>
        <item x="192"/>
        <item x="693"/>
        <item x="979"/>
        <item x="114"/>
        <item x="243"/>
        <item x="188"/>
        <item x="851"/>
        <item x="369"/>
        <item x="146"/>
        <item x="911"/>
        <item x="668"/>
        <item x="674"/>
        <item x="655"/>
        <item x="483"/>
        <item x="613"/>
        <item x="898"/>
        <item x="178"/>
        <item x="688"/>
        <item x="378"/>
        <item x="583"/>
        <item x="90"/>
        <item x="960"/>
        <item x="228"/>
        <item x="316"/>
        <item x="550"/>
        <item x="695"/>
        <item x="539"/>
        <item x="295"/>
        <item x="716"/>
        <item x="931"/>
        <item x="595"/>
        <item x="748"/>
        <item x="477"/>
        <item x="886"/>
        <item x="227"/>
        <item x="905"/>
        <item x="219"/>
        <item x="623"/>
        <item x="187"/>
        <item x="176"/>
        <item x="620"/>
        <item x="951"/>
        <item x="862"/>
        <item x="625"/>
        <item x="698"/>
        <item x="549"/>
        <item x="744"/>
        <item x="645"/>
        <item x="245"/>
        <item x="930"/>
        <item x="942"/>
        <item x="250"/>
        <item x="478"/>
        <item x="570"/>
        <item x="578"/>
        <item x="687"/>
        <item x="735"/>
        <item x="534"/>
        <item x="961"/>
        <item x="41"/>
        <item x="944"/>
        <item x="524"/>
        <item x="592"/>
        <item x="215"/>
        <item x="601"/>
        <item x="537"/>
        <item x="700"/>
        <item x="637"/>
        <item x="160"/>
        <item x="743"/>
        <item x="793"/>
        <item x="798"/>
        <item x="673"/>
        <item x="559"/>
        <item x="656"/>
        <item x="553"/>
        <item x="715"/>
        <item x="804"/>
        <item x="540"/>
        <item x="772"/>
        <item x="186"/>
        <item x="457"/>
        <item x="520"/>
        <item x="207"/>
        <item x="903"/>
        <item x="21"/>
        <item x="148"/>
        <item x="640"/>
        <item x="405"/>
        <item x="111"/>
        <item x="155"/>
        <item x="145"/>
        <item x="444"/>
        <item x="753"/>
        <item x="758"/>
        <item x="974"/>
        <item x="183"/>
        <item x="574"/>
        <item x="690"/>
        <item x="132"/>
        <item x="336"/>
        <item x="101"/>
        <item x="273"/>
        <item x="962"/>
        <item x="646"/>
        <item x="271"/>
        <item x="435"/>
        <item x="119"/>
        <item x="727"/>
        <item x="932"/>
        <item x="957"/>
        <item x="406"/>
        <item x="418"/>
        <item x="948"/>
        <item x="945"/>
        <item x="618"/>
        <item x="459"/>
        <item x="589"/>
        <item x="232"/>
        <item x="880"/>
        <item x="923"/>
        <item x="154"/>
        <item x="627"/>
        <item x="558"/>
        <item x="809"/>
        <item x="411"/>
        <item x="685"/>
        <item x="622"/>
        <item x="629"/>
        <item x="982"/>
        <item x="23"/>
        <item x="701"/>
        <item x="301"/>
        <item x="147"/>
        <item x="290"/>
        <item x="714"/>
        <item x="525"/>
        <item x="276"/>
        <item x="805"/>
        <item x="778"/>
        <item x="3"/>
        <item x="527"/>
        <item x="355"/>
        <item x="647"/>
        <item x="448"/>
        <item x="231"/>
        <item x="885"/>
        <item x="696"/>
        <item x="465"/>
        <item x="955"/>
        <item x="704"/>
        <item x="126"/>
        <item x="667"/>
        <item x="774"/>
        <item x="612"/>
        <item x="653"/>
        <item x="214"/>
        <item x="611"/>
        <item x="107"/>
        <item x="671"/>
        <item x="521"/>
        <item x="921"/>
        <item x="11"/>
        <item x="663"/>
        <item x="257"/>
        <item x="306"/>
        <item x="205"/>
        <item x="669"/>
        <item x="832"/>
        <item x="689"/>
        <item x="206"/>
        <item x="19"/>
        <item x="659"/>
        <item x="149"/>
        <item x="427"/>
        <item x="517"/>
        <item x="237"/>
        <item x="508"/>
        <item x="235"/>
        <item x="895"/>
        <item x="174"/>
        <item x="82"/>
        <item x="118"/>
        <item x="888"/>
        <item x="512"/>
        <item x="865"/>
        <item x="615"/>
        <item x="724"/>
        <item x="241"/>
        <item x="853"/>
        <item x="251"/>
        <item x="335"/>
        <item x="156"/>
        <item x="236"/>
        <item x="587"/>
        <item x="122"/>
        <item x="600"/>
        <item x="940"/>
        <item x="986"/>
        <item x="555"/>
        <item x="568"/>
        <item x="779"/>
        <item x="632"/>
        <item x="889"/>
        <item x="686"/>
        <item x="538"/>
        <item x="509"/>
        <item x="195"/>
        <item x="764"/>
        <item x="181"/>
        <item x="697"/>
        <item x="536"/>
        <item x="964"/>
        <item x="153"/>
        <item x="581"/>
        <item x="103"/>
        <item x="606"/>
        <item x="672"/>
        <item x="522"/>
        <item x="501"/>
        <item x="619"/>
        <item x="498"/>
        <item x="168"/>
        <item x="282"/>
        <item x="567"/>
        <item x="609"/>
        <item x="108"/>
        <item x="377"/>
        <item x="649"/>
        <item x="535"/>
        <item x="240"/>
        <item x="572"/>
        <item x="775"/>
        <item x="123"/>
        <item x="875"/>
        <item x="582"/>
        <item x="588"/>
        <item x="109"/>
        <item x="217"/>
        <item x="400"/>
        <item x="575"/>
        <item x="216"/>
        <item x="209"/>
        <item x="924"/>
        <item x="552"/>
        <item x="166"/>
        <item x="657"/>
        <item x="607"/>
        <item x="712"/>
        <item x="157"/>
        <item x="523"/>
        <item x="703"/>
        <item x="199"/>
        <item x="150"/>
        <item x="925"/>
        <item x="706"/>
        <item x="438"/>
        <item x="722"/>
        <item x="125"/>
        <item x="675"/>
        <item x="786"/>
        <item x="79"/>
        <item x="197"/>
        <item x="877"/>
        <item x="307"/>
        <item x="253"/>
        <item x="139"/>
        <item x="958"/>
        <item x="51"/>
        <item x="22"/>
        <item x="44"/>
        <item x="43"/>
        <item x="617"/>
        <item x="530"/>
        <item x="709"/>
        <item x="713"/>
        <item x="105"/>
        <item x="614"/>
        <item x="876"/>
        <item x="454"/>
        <item x="638"/>
        <item x="189"/>
        <item x="643"/>
        <item x="780"/>
        <item x="661"/>
        <item x="719"/>
        <item x="604"/>
        <item x="171"/>
        <item x="796"/>
        <item x="707"/>
        <item x="115"/>
        <item x="190"/>
        <item x="24"/>
        <item x="551"/>
        <item x="705"/>
        <item x="185"/>
        <item x="829"/>
        <item x="630"/>
        <item x="395"/>
        <item x="694"/>
        <item x="106"/>
        <item x="529"/>
        <item x="542"/>
        <item x="161"/>
        <item x="58"/>
        <item x="511"/>
        <item x="467"/>
        <item x="599"/>
        <item x="391"/>
        <item x="946"/>
        <item x="846"/>
        <item x="73"/>
        <item x="398"/>
        <item x="392"/>
        <item x="519"/>
        <item x="897"/>
        <item x="628"/>
        <item x="221"/>
        <item x="80"/>
        <item x="750"/>
        <item x="725"/>
        <item x="654"/>
        <item x="196"/>
        <item x="720"/>
        <item x="543"/>
        <item x="731"/>
        <item x="323"/>
        <item x="281"/>
        <item x="130"/>
        <item x="682"/>
        <item x="869"/>
        <item x="255"/>
        <item x="312"/>
        <item x="211"/>
        <item x="134"/>
        <item x="213"/>
        <item x="138"/>
        <item x="128"/>
        <item x="652"/>
        <item x="373"/>
        <item x="579"/>
        <item x="384"/>
        <item x="140"/>
        <item x="943"/>
        <item x="238"/>
        <item x="597"/>
        <item x="683"/>
        <item x="203"/>
        <item x="116"/>
        <item x="650"/>
        <item x="728"/>
        <item x="547"/>
        <item x="983"/>
        <item x="603"/>
        <item x="177"/>
        <item x="194"/>
        <item x="890"/>
        <item x="201"/>
        <item x="120"/>
        <item x="1"/>
        <item x="34"/>
        <item x="662"/>
        <item x="533"/>
        <item x="226"/>
        <item x="610"/>
        <item x="678"/>
        <item x="546"/>
        <item x="569"/>
        <item x="949"/>
        <item x="169"/>
        <item x="937"/>
        <item x="200"/>
        <item x="855"/>
        <item x="89"/>
        <item x="97"/>
        <item x="28"/>
        <item x="752"/>
        <item x="556"/>
        <item x="135"/>
        <item x="584"/>
        <item x="218"/>
        <item x="684"/>
        <item x="99"/>
        <item x="631"/>
        <item x="507"/>
        <item x="912"/>
        <item x="789"/>
        <item x="634"/>
        <item x="500"/>
        <item x="100"/>
        <item x="757"/>
        <item x="234"/>
        <item x="451"/>
        <item x="718"/>
        <item x="92"/>
        <item x="470"/>
        <item x="472"/>
        <item x="52"/>
        <item x="104"/>
        <item x="412"/>
        <item x="756"/>
        <item x="249"/>
        <item x="952"/>
        <item x="46"/>
        <item x="443"/>
        <item x="317"/>
        <item x="590"/>
        <item x="367"/>
        <item x="230"/>
        <item x="838"/>
        <item x="272"/>
        <item x="340"/>
        <item x="85"/>
        <item x="30"/>
        <item x="408"/>
        <item x="807"/>
        <item x="460"/>
        <item x="751"/>
        <item x="375"/>
        <item x="93"/>
        <item x="471"/>
        <item x="906"/>
        <item x="244"/>
        <item x="152"/>
        <item x="989"/>
        <item x="315"/>
        <item x="984"/>
        <item x="353"/>
        <item x="62"/>
        <item x="702"/>
        <item x="823"/>
        <item x="349"/>
        <item x="311"/>
        <item x="913"/>
        <item x="803"/>
        <item x="926"/>
        <item x="639"/>
        <item x="229"/>
        <item x="179"/>
        <item x="220"/>
        <item x="4"/>
        <item x="976"/>
        <item x="96"/>
        <item x="461"/>
        <item x="127"/>
        <item x="333"/>
        <item x="453"/>
        <item x="47"/>
        <item x="297"/>
        <item x="247"/>
        <item x="246"/>
        <item x="741"/>
        <item x="987"/>
        <item x="0"/>
        <item x="117"/>
        <item x="144"/>
        <item x="433"/>
        <item x="824"/>
        <item x="242"/>
        <item x="136"/>
        <item x="423"/>
        <item x="204"/>
        <item x="749"/>
        <item x="94"/>
        <item x="48"/>
        <item x="692"/>
        <item x="771"/>
        <item x="193"/>
        <item x="208"/>
        <item x="7"/>
        <item x="191"/>
        <item x="370"/>
        <item x="110"/>
        <item x="910"/>
        <item x="486"/>
        <item x="785"/>
        <item x="893"/>
        <item x="83"/>
        <item x="463"/>
        <item x="49"/>
        <item x="854"/>
        <item x="933"/>
        <item x="909"/>
        <item x="248"/>
        <item x="502"/>
        <item x="660"/>
        <item x="544"/>
        <item x="676"/>
        <item x="746"/>
        <item x="175"/>
        <item x="396"/>
        <item x="26"/>
        <item x="766"/>
        <item x="820"/>
        <item x="817"/>
        <item x="742"/>
        <item x="356"/>
        <item x="988"/>
        <item x="284"/>
        <item x="554"/>
        <item x="304"/>
        <item x="344"/>
        <item x="879"/>
        <item x="233"/>
        <item x="935"/>
        <item x="892"/>
        <item x="64"/>
        <item x="53"/>
        <item x="252"/>
        <item x="348"/>
        <item x="591"/>
        <item x="285"/>
        <item x="514"/>
        <item x="298"/>
        <item x="410"/>
        <item x="394"/>
        <item x="390"/>
        <item x="328"/>
        <item x="781"/>
        <item x="368"/>
        <item x="765"/>
        <item x="586"/>
        <item x="464"/>
        <item x="541"/>
        <item x="840"/>
        <item x="882"/>
        <item x="621"/>
        <item x="959"/>
        <item x="842"/>
        <item x="426"/>
        <item x="902"/>
        <item x="446"/>
        <item x="900"/>
        <item x="65"/>
        <item x="827"/>
        <item x="347"/>
        <item x="532"/>
        <item x="16"/>
        <item x="831"/>
        <item x="755"/>
        <item x="466"/>
        <item x="324"/>
        <item x="596"/>
        <item x="468"/>
        <item x="358"/>
        <item x="476"/>
        <item x="332"/>
        <item x="420"/>
        <item x="721"/>
        <item x="985"/>
        <item x="482"/>
        <item x="493"/>
        <item x="528"/>
        <item x="318"/>
        <item x="745"/>
        <item x="563"/>
        <item x="491"/>
        <item x="717"/>
        <item x="783"/>
        <item x="822"/>
        <item x="878"/>
        <item x="17"/>
        <item x="458"/>
        <item x="314"/>
        <item x="442"/>
        <item x="266"/>
        <item x="440"/>
        <item x="499"/>
        <item x="265"/>
        <item x="402"/>
        <item x="31"/>
        <item x="950"/>
        <item x="346"/>
        <item x="835"/>
        <item x="15"/>
        <item x="278"/>
        <item x="322"/>
        <item x="475"/>
        <item x="293"/>
        <item x="308"/>
        <item x="258"/>
        <item x="734"/>
        <item x="782"/>
        <item x="967"/>
        <item x="733"/>
        <item x="790"/>
        <item x="768"/>
        <item x="956"/>
        <item x="849"/>
        <item x="25"/>
        <item x="874"/>
        <item x="327"/>
        <item x="362"/>
        <item x="29"/>
        <item x="71"/>
        <item x="813"/>
        <item x="993"/>
        <item x="163"/>
        <item x="303"/>
        <item x="430"/>
        <item x="901"/>
        <item x="577"/>
        <item x="494"/>
        <item x="887"/>
        <item x="850"/>
        <item x="859"/>
        <item x="928"/>
        <item x="202"/>
        <item x="61"/>
        <item x="383"/>
        <item x="376"/>
        <item x="439"/>
        <item x="366"/>
        <item x="915"/>
        <item x="450"/>
        <item x="319"/>
        <item x="342"/>
        <item x="239"/>
        <item x="401"/>
        <item x="839"/>
        <item x="723"/>
        <item x="973"/>
        <item x="739"/>
        <item x="852"/>
        <item x="867"/>
        <item x="469"/>
        <item x="981"/>
        <item x="302"/>
        <item x="488"/>
        <item x="291"/>
        <item x="904"/>
        <item x="447"/>
        <item x="799"/>
        <item x="224"/>
        <item x="165"/>
        <item x="364"/>
        <item x="792"/>
        <item x="802"/>
        <item x="374"/>
        <item x="286"/>
        <item x="919"/>
        <item x="837"/>
        <item x="770"/>
        <item x="180"/>
        <item x="934"/>
        <item x="371"/>
        <item x="32"/>
        <item x="515"/>
        <item x="975"/>
        <item x="953"/>
        <item x="269"/>
        <item x="605"/>
        <item x="38"/>
        <item x="415"/>
        <item x="641"/>
        <item x="881"/>
        <item x="526"/>
        <item x="81"/>
        <item x="414"/>
        <item x="60"/>
        <item x="313"/>
        <item x="495"/>
        <item x="254"/>
        <item x="966"/>
        <item x="836"/>
        <item x="834"/>
        <item x="894"/>
        <item x="954"/>
        <item x="263"/>
        <item x="736"/>
        <item x="858"/>
        <item x="270"/>
        <item x="658"/>
        <item x="513"/>
        <item x="42"/>
        <item x="292"/>
        <item x="167"/>
        <item x="787"/>
        <item x="143"/>
        <item x="198"/>
        <item x="309"/>
        <item x="870"/>
        <item x="776"/>
        <item x="848"/>
        <item x="811"/>
        <item x="994"/>
        <item x="843"/>
        <item x="432"/>
        <item x="504"/>
        <item x="18"/>
        <item x="170"/>
        <item x="9"/>
        <item x="75"/>
        <item x="361"/>
        <item x="992"/>
        <item x="386"/>
        <item x="259"/>
        <item x="387"/>
        <item x="407"/>
        <item x="856"/>
        <item x="489"/>
        <item x="164"/>
        <item x="2"/>
        <item x="321"/>
        <item x="5"/>
        <item x="397"/>
        <item x="158"/>
        <item x="914"/>
        <item x="490"/>
        <item x="69"/>
        <item x="896"/>
        <item x="172"/>
        <item x="27"/>
        <item x="825"/>
        <item x="557"/>
        <item x="828"/>
        <item x="184"/>
        <item x="561"/>
        <item x="133"/>
        <item x="784"/>
        <item x="343"/>
        <item x="129"/>
        <item x="635"/>
        <item x="326"/>
        <item x="819"/>
        <item x="808"/>
        <item x="74"/>
        <item x="503"/>
        <item x="699"/>
        <item x="350"/>
        <item x="419"/>
        <item x="223"/>
        <item x="210"/>
        <item x="33"/>
        <item x="222"/>
        <item x="36"/>
        <item x="142"/>
        <item x="102"/>
        <item x="182"/>
        <item x="112"/>
        <item x="289"/>
        <item x="277"/>
        <item x="763"/>
        <item x="497"/>
        <item x="8"/>
        <item x="968"/>
        <item x="70"/>
        <item x="777"/>
        <item x="10"/>
        <item x="562"/>
        <item x="57"/>
        <item x="845"/>
        <item x="580"/>
        <item x="941"/>
        <item x="496"/>
        <item x="389"/>
        <item x="393"/>
        <item x="50"/>
        <item x="487"/>
        <item x="14"/>
        <item x="633"/>
        <item x="485"/>
        <item x="385"/>
        <item x="965"/>
        <item x="359"/>
        <item x="806"/>
        <item x="510"/>
        <item x="972"/>
        <item x="162"/>
        <item x="431"/>
        <item x="871"/>
        <item x="325"/>
        <item x="830"/>
        <item x="841"/>
        <item x="124"/>
        <item x="747"/>
        <item x="861"/>
        <item x="434"/>
        <item x="516"/>
        <item x="337"/>
        <item x="388"/>
        <item x="795"/>
        <item x="571"/>
        <item x="95"/>
        <item x="908"/>
        <item x="345"/>
        <item x="56"/>
        <item x="883"/>
        <item x="844"/>
        <item x="868"/>
        <item x="404"/>
        <item x="762"/>
        <item x="173"/>
        <item x="642"/>
        <item x="917"/>
        <item x="151"/>
        <item x="788"/>
        <item x="330"/>
        <item x="334"/>
        <item x="275"/>
        <item x="626"/>
        <item x="492"/>
        <item x="505"/>
        <item x="294"/>
        <item x="449"/>
        <item x="801"/>
        <item x="566"/>
        <item x="455"/>
        <item x="608"/>
        <item x="72"/>
        <item x="815"/>
        <item x="380"/>
        <item x="365"/>
        <item x="821"/>
        <item x="121"/>
        <item x="651"/>
        <item x="754"/>
        <item x="78"/>
        <item x="86"/>
        <item x="131"/>
        <item x="98"/>
        <item x="732"/>
        <item x="664"/>
        <item x="268"/>
        <item x="636"/>
        <item x="287"/>
        <item x="738"/>
        <item x="873"/>
        <item x="279"/>
        <item x="456"/>
        <item x="616"/>
        <item x="310"/>
        <item x="421"/>
        <item x="77"/>
        <item x="922"/>
        <item x="63"/>
        <item x="791"/>
        <item x="212"/>
        <item x="773"/>
        <item x="288"/>
        <item x="137"/>
        <item x="740"/>
        <item x="644"/>
        <item x="797"/>
        <item x="977"/>
        <item x="13"/>
        <item x="995"/>
      </items>
    </pivotField>
    <pivotField compact="0" outline="0" showAll="0" defaultSubtotal="0">
      <items count="3">
        <item x="2"/>
        <item x="0"/>
        <item x="1"/>
      </items>
    </pivotField>
    <pivotField compact="0" numFmtId="165" outline="0" showAll="0" defaultSubtotal="0"/>
    <pivotField compact="0" numFmtId="166"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h="1" x="0"/>
        <item x="1"/>
      </items>
    </pivotField>
  </pivotFields>
  <rowFields count="5">
    <field x="1"/>
    <field x="2"/>
    <field x="3"/>
    <field x="4"/>
    <field x="13"/>
  </rowFields>
  <rowItems count="86">
    <i>
      <x/>
      <x v="32"/>
      <x v="4"/>
      <x v="3"/>
      <x v="970"/>
    </i>
    <i>
      <x v="1"/>
      <x v="9"/>
      <x v="6"/>
      <x v="2"/>
      <x v="816"/>
    </i>
    <i>
      <x v="10"/>
      <x v="9"/>
      <x v="2"/>
      <x v="3"/>
      <x v="824"/>
    </i>
    <i>
      <x v="19"/>
      <x v="25"/>
      <x v="2"/>
      <x/>
      <x v="481"/>
    </i>
    <i>
      <x v="34"/>
      <x v="9"/>
      <x v="3"/>
      <x v="1"/>
      <x v="810"/>
    </i>
    <i>
      <x v="54"/>
      <x v="4"/>
      <x v="3"/>
      <x v="3"/>
      <x v="85"/>
    </i>
    <i>
      <x v="57"/>
      <x v="28"/>
      <x v="4"/>
      <x/>
      <x v="186"/>
    </i>
    <i>
      <x v="71"/>
      <x v="9"/>
      <x v="1"/>
      <x v="3"/>
      <x v="782"/>
    </i>
    <i>
      <x v="90"/>
      <x v="27"/>
      <x v="2"/>
      <x v="3"/>
      <x v="693"/>
    </i>
    <i>
      <x v="98"/>
      <x v="16"/>
      <x v="5"/>
      <x v="3"/>
      <x v="629"/>
    </i>
    <i>
      <x v="105"/>
      <x/>
      <x v="6"/>
      <x v="1"/>
      <x v="262"/>
    </i>
    <i>
      <x v="131"/>
      <x v="19"/>
      <x v="4"/>
      <x v="2"/>
      <x v="221"/>
    </i>
    <i>
      <x v="145"/>
      <x v="4"/>
      <x v="3"/>
      <x v="1"/>
      <x v="47"/>
    </i>
    <i>
      <x v="147"/>
      <x v="16"/>
      <x v="5"/>
      <x v="1"/>
      <x v="687"/>
    </i>
    <i>
      <x v="171"/>
      <x v="27"/>
      <x v="6"/>
      <x v="1"/>
      <x v="720"/>
    </i>
    <i>
      <x v="183"/>
      <x v="16"/>
      <x v="6"/>
      <x v="2"/>
      <x v="590"/>
    </i>
    <i>
      <x v="205"/>
      <x v="2"/>
      <x/>
      <x v="3"/>
      <x v="73"/>
    </i>
    <i>
      <x v="209"/>
      <x v="2"/>
      <x/>
      <x/>
      <x v="63"/>
    </i>
    <i>
      <x v="212"/>
      <x v="10"/>
      <x v="1"/>
      <x v="2"/>
      <x v="571"/>
    </i>
    <i>
      <x v="246"/>
      <x v="17"/>
      <x v="4"/>
      <x v="2"/>
      <x v="308"/>
    </i>
    <i>
      <x v="258"/>
      <x v="32"/>
      <x v="1"/>
      <x v="1"/>
      <x v="860"/>
    </i>
    <i>
      <x v="264"/>
      <x v="29"/>
      <x v="4"/>
      <x/>
      <x v="84"/>
    </i>
    <i>
      <x v="312"/>
      <x v="27"/>
      <x v="4"/>
      <x v="2"/>
      <x v="716"/>
    </i>
    <i>
      <x v="340"/>
      <x v="9"/>
      <x v="1"/>
      <x v="2"/>
      <x v="888"/>
    </i>
    <i>
      <x v="352"/>
      <x v="13"/>
      <x v="3"/>
      <x v="3"/>
      <x v="86"/>
    </i>
    <i>
      <x v="357"/>
      <x v="27"/>
      <x/>
      <x/>
      <x v="723"/>
    </i>
    <i>
      <x v="359"/>
      <x v="27"/>
      <x v="4"/>
      <x v="1"/>
      <x v="685"/>
    </i>
    <i>
      <x v="373"/>
      <x v="6"/>
      <x v="4"/>
      <x v="2"/>
      <x v="513"/>
    </i>
    <i>
      <x v="376"/>
      <x v="25"/>
      <x v="5"/>
      <x/>
      <x v="381"/>
    </i>
    <i>
      <x v="395"/>
      <x v="23"/>
      <x v="4"/>
      <x/>
      <x v="159"/>
    </i>
    <i>
      <x v="396"/>
      <x v="9"/>
      <x/>
      <x v="1"/>
      <x v="861"/>
    </i>
    <i>
      <x v="405"/>
      <x v="32"/>
      <x v="5"/>
      <x/>
      <x v="940"/>
    </i>
    <i>
      <x v="435"/>
      <x v="3"/>
      <x v="1"/>
      <x v="1"/>
      <x v="557"/>
    </i>
    <i>
      <x v="444"/>
      <x v="20"/>
      <x v="1"/>
      <x/>
      <x v="617"/>
    </i>
    <i>
      <x v="471"/>
      <x v="21"/>
      <x v="1"/>
      <x v="2"/>
      <x v="329"/>
    </i>
    <i>
      <x v="475"/>
      <x v="8"/>
      <x v="1"/>
      <x v="3"/>
      <x v="185"/>
    </i>
    <i>
      <x v="482"/>
      <x v="16"/>
      <x v="5"/>
      <x v="2"/>
      <x v="611"/>
    </i>
    <i>
      <x v="484"/>
      <x v="9"/>
      <x v="1"/>
      <x v="2"/>
      <x v="885"/>
    </i>
    <i>
      <x v="515"/>
      <x v="27"/>
      <x v="5"/>
      <x v="2"/>
      <x v="731"/>
    </i>
    <i>
      <x v="526"/>
      <x v="19"/>
      <x v="4"/>
      <x v="1"/>
      <x v="284"/>
    </i>
    <i>
      <x v="543"/>
      <x v="25"/>
      <x/>
      <x v="2"/>
      <x v="524"/>
    </i>
    <i>
      <x v="546"/>
      <x v="27"/>
      <x v="5"/>
      <x v="1"/>
      <x v="722"/>
    </i>
    <i>
      <x v="559"/>
      <x v="28"/>
      <x v="4"/>
      <x v="1"/>
      <x v="296"/>
    </i>
    <i>
      <x v="571"/>
      <x v="4"/>
      <x v="3"/>
      <x v="3"/>
      <x v="29"/>
    </i>
    <i>
      <x v="581"/>
      <x v="10"/>
      <x v="1"/>
      <x/>
      <x v="485"/>
    </i>
    <i>
      <x v="589"/>
      <x v="4"/>
      <x v="3"/>
      <x v="1"/>
      <x v="66"/>
    </i>
    <i>
      <x v="616"/>
      <x v="16"/>
      <x v="2"/>
      <x v="2"/>
      <x v="581"/>
    </i>
    <i>
      <x v="617"/>
      <x v="26"/>
      <x v="3"/>
      <x v="2"/>
      <x v="370"/>
    </i>
    <i>
      <x v="631"/>
      <x v="9"/>
      <x v="5"/>
      <x v="2"/>
      <x v="914"/>
    </i>
    <i>
      <x v="636"/>
      <x v="1"/>
      <x v="2"/>
      <x v="3"/>
      <x v="35"/>
    </i>
    <i>
      <x v="637"/>
      <x v="1"/>
      <x v="5"/>
      <x v="2"/>
      <x v="30"/>
    </i>
    <i>
      <x v="643"/>
      <x v="2"/>
      <x v="6"/>
      <x v="3"/>
      <x v="199"/>
    </i>
    <i>
      <x v="668"/>
      <x v="1"/>
      <x v="2"/>
      <x v="1"/>
      <x v="5"/>
    </i>
    <i>
      <x v="688"/>
      <x v="27"/>
      <x v="2"/>
      <x v="2"/>
      <x v="747"/>
    </i>
    <i>
      <x v="693"/>
      <x/>
      <x v="6"/>
      <x v="2"/>
      <x v="151"/>
    </i>
    <i>
      <x v="700"/>
      <x v="9"/>
      <x v="5"/>
      <x v="1"/>
      <x v="833"/>
    </i>
    <i>
      <x v="704"/>
      <x v="15"/>
      <x v="4"/>
      <x/>
      <x v="349"/>
    </i>
    <i>
      <x v="710"/>
      <x v="27"/>
      <x v="2"/>
      <x v="3"/>
      <x v="690"/>
    </i>
    <i>
      <x v="734"/>
      <x v="9"/>
      <x v="4"/>
      <x v="1"/>
      <x v="803"/>
    </i>
    <i>
      <x v="739"/>
      <x v="7"/>
      <x v="1"/>
      <x/>
      <x v="305"/>
    </i>
    <i>
      <x v="740"/>
      <x v="31"/>
      <x v="1"/>
      <x v="2"/>
      <x v="386"/>
    </i>
    <i>
      <x v="752"/>
      <x v="14"/>
      <x v="4"/>
      <x v="1"/>
      <x v="80"/>
    </i>
    <i>
      <x v="761"/>
      <x v="25"/>
      <x/>
      <x v="1"/>
      <x v="289"/>
    </i>
    <i>
      <x v="767"/>
      <x v="4"/>
      <x v="3"/>
      <x v="2"/>
      <x v="15"/>
    </i>
    <i>
      <x v="770"/>
      <x v="21"/>
      <x v="1"/>
      <x v="3"/>
      <x v="232"/>
    </i>
    <i>
      <x v="780"/>
      <x v="2"/>
      <x v="5"/>
      <x v="1"/>
      <x v="219"/>
    </i>
    <i>
      <x v="805"/>
      <x v="26"/>
      <x v="3"/>
      <x v="3"/>
      <x v="376"/>
    </i>
    <i>
      <x v="812"/>
      <x v="30"/>
      <x v="4"/>
      <x/>
      <x v="304"/>
    </i>
    <i>
      <x v="824"/>
      <x v="25"/>
      <x v="5"/>
      <x v="2"/>
      <x v="357"/>
    </i>
    <i>
      <x v="841"/>
      <x v="2"/>
      <x v="6"/>
      <x/>
      <x v="207"/>
    </i>
    <i>
      <x v="845"/>
      <x v="9"/>
      <x v="2"/>
      <x v="2"/>
      <x v="765"/>
    </i>
    <i>
      <x v="857"/>
      <x v="25"/>
      <x/>
      <x v="3"/>
      <x v="508"/>
    </i>
    <i>
      <x v="858"/>
      <x v="32"/>
      <x v="5"/>
      <x/>
      <x v="921"/>
    </i>
    <i>
      <x v="867"/>
      <x v="1"/>
      <x v="5"/>
      <x v="2"/>
      <x v="111"/>
    </i>
    <i>
      <x v="880"/>
      <x v="25"/>
      <x v="6"/>
      <x v="3"/>
      <x v="298"/>
    </i>
    <i>
      <x v="900"/>
      <x v="9"/>
      <x v="1"/>
      <x v="3"/>
      <x v="881"/>
    </i>
    <i>
      <x v="905"/>
      <x v="25"/>
      <x v="5"/>
      <x/>
      <x v="273"/>
    </i>
    <i>
      <x v="907"/>
      <x v="13"/>
      <x v="3"/>
      <x v="2"/>
      <x v="230"/>
    </i>
    <i>
      <x v="916"/>
      <x v="10"/>
      <x v="1"/>
      <x/>
      <x v="449"/>
    </i>
    <i>
      <x v="917"/>
      <x v="26"/>
      <x v="3"/>
      <x v="2"/>
      <x v="457"/>
    </i>
    <i>
      <x v="923"/>
      <x v="20"/>
      <x v="1"/>
      <x/>
      <x v="341"/>
    </i>
    <i>
      <x v="950"/>
      <x/>
      <x v="6"/>
      <x v="1"/>
      <x v="170"/>
    </i>
    <i>
      <x v="956"/>
      <x v="27"/>
      <x v="6"/>
      <x/>
      <x v="732"/>
    </i>
    <i>
      <x v="969"/>
      <x v="12"/>
      <x v="1"/>
      <x v="1"/>
      <x v="307"/>
    </i>
    <i>
      <x v="972"/>
      <x v="6"/>
      <x v="4"/>
      <x v="2"/>
      <x v="487"/>
    </i>
    <i t="grand">
      <x/>
    </i>
  </rowItems>
  <colItems count="1">
    <i/>
  </colItems>
  <pageFields count="1">
    <pageField fld="20" hier="-1"/>
  </pageFields>
  <formats count="1">
    <format dxfId="2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82E733-2E12-4A87-8579-8C7A42D027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6:U21" firstHeaderRow="0" firstDataRow="1" firstDataCol="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items count="5">
        <item x="3"/>
        <item x="0"/>
        <item x="2"/>
        <item x="1"/>
        <item t="default"/>
      </items>
    </pivotField>
    <pivotField showAll="0">
      <items count="3">
        <item x="1"/>
        <item x="0"/>
        <item t="default"/>
      </items>
    </pivotField>
    <pivotField axis="axisRow" showAll="0">
      <items count="5">
        <item x="1"/>
        <item x="3"/>
        <item x="0"/>
        <item x="2"/>
        <item t="default"/>
      </items>
    </pivotField>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showAll="0"/>
  </pivotFields>
  <rowFields count="1">
    <field x="6"/>
  </rowFields>
  <rowItems count="5">
    <i>
      <x/>
    </i>
    <i>
      <x v="1"/>
    </i>
    <i>
      <x v="2"/>
    </i>
    <i>
      <x v="3"/>
    </i>
    <i t="grand">
      <x/>
    </i>
  </rowItems>
  <colFields count="1">
    <field x="-2"/>
  </colFields>
  <colItems count="4">
    <i>
      <x/>
    </i>
    <i i="1">
      <x v="1"/>
    </i>
    <i i="2">
      <x v="2"/>
    </i>
    <i i="3">
      <x v="3"/>
    </i>
  </colItem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33">
      <pivotArea outline="0" collapsedLevelsAreSubtotals="1" fieldPosition="0"/>
    </format>
    <format dxfId="32">
      <pivotArea dataOnly="0" outline="0" fieldPosition="0">
        <references count="1">
          <reference field="4294967294" count="1">
            <x v="0"/>
          </reference>
        </references>
      </pivotArea>
    </format>
    <format dxfId="31">
      <pivotArea outline="0" collapsedLevelsAreSubtotals="1" fieldPosition="0">
        <references count="1">
          <reference field="4294967294" count="3" selected="0">
            <x v="1"/>
            <x v="2"/>
            <x v="3"/>
          </reference>
        </references>
      </pivotArea>
    </format>
    <format dxfId="30">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A0BC31-2545-4E86-8AD6-163A64D376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9:U12" firstHeaderRow="0" firstDataRow="1" firstDataCol="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items count="5">
        <item x="3"/>
        <item x="0"/>
        <item x="2"/>
        <item x="1"/>
        <item t="default"/>
      </items>
    </pivotField>
    <pivotField axis="axisRow" showAll="0">
      <items count="3">
        <item x="1"/>
        <item x="0"/>
        <item t="default"/>
      </items>
    </pivotField>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Fields count="1">
    <field x="-2"/>
  </colFields>
  <colItems count="4">
    <i>
      <x/>
    </i>
    <i i="1">
      <x v="1"/>
    </i>
    <i i="2">
      <x v="2"/>
    </i>
    <i i="3">
      <x v="3"/>
    </i>
  </colItem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37">
      <pivotArea outline="0" collapsedLevelsAreSubtotals="1" fieldPosition="0"/>
    </format>
    <format dxfId="36">
      <pivotArea dataOnly="0" outline="0" fieldPosition="0">
        <references count="1">
          <reference field="4294967294" count="1">
            <x v="0"/>
          </reference>
        </references>
      </pivotArea>
    </format>
    <format dxfId="35">
      <pivotArea outline="0" collapsedLevelsAreSubtotals="1" fieldPosition="0">
        <references count="1">
          <reference field="4294967294" count="3" selected="0">
            <x v="1"/>
            <x v="2"/>
            <x v="3"/>
          </reference>
        </references>
      </pivotArea>
    </format>
    <format dxfId="34">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864D37-A23E-4767-80B2-6F403B9F99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9:O14" firstHeaderRow="0" firstDataRow="1" firstDataCol="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axis="axisRow" showAll="0">
      <items count="5">
        <item x="3"/>
        <item x="0"/>
        <item x="2"/>
        <item x="1"/>
        <item t="default"/>
      </items>
    </pivotField>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showAll="0"/>
  </pivotFields>
  <rowFields count="1">
    <field x="4"/>
  </rowFields>
  <rowItems count="5">
    <i>
      <x/>
    </i>
    <i>
      <x v="1"/>
    </i>
    <i>
      <x v="2"/>
    </i>
    <i>
      <x v="3"/>
    </i>
    <i t="grand">
      <x/>
    </i>
  </rowItems>
  <colFields count="1">
    <field x="-2"/>
  </colFields>
  <colItems count="4">
    <i>
      <x/>
    </i>
    <i i="1">
      <x v="1"/>
    </i>
    <i i="2">
      <x v="2"/>
    </i>
    <i i="3">
      <x v="3"/>
    </i>
  </colItem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41">
      <pivotArea outline="0" collapsedLevelsAreSubtotals="1" fieldPosition="0"/>
    </format>
    <format dxfId="40">
      <pivotArea dataOnly="0" outline="0" fieldPosition="0">
        <references count="1">
          <reference field="4294967294" count="1">
            <x v="0"/>
          </reference>
        </references>
      </pivotArea>
    </format>
    <format dxfId="39">
      <pivotArea outline="0" collapsedLevelsAreSubtotals="1" fieldPosition="0">
        <references count="1">
          <reference field="4294967294" count="3" selected="0">
            <x v="1"/>
            <x v="2"/>
            <x v="3"/>
          </reference>
        </references>
      </pivotArea>
    </format>
    <format dxfId="38">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075524-B4B7-4D50-AEE5-D3E84BA610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28:U31" firstHeaderRow="0" firstDataRow="1" firstDataCol="1" rowPageCount="1" colPageCount="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items count="5">
        <item x="3"/>
        <item x="0"/>
        <item x="2"/>
        <item x="1"/>
        <item t="default"/>
      </items>
    </pivotField>
    <pivotField axis="axisRow" showAll="0">
      <items count="3">
        <item x="1"/>
        <item x="0"/>
        <item t="default"/>
      </items>
    </pivotField>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axis="axisPage" showAll="0">
      <items count="3">
        <item x="0"/>
        <item x="1"/>
        <item t="default"/>
      </items>
    </pivotField>
  </pivotFields>
  <rowFields count="1">
    <field x="5"/>
  </rowFields>
  <rowItems count="3">
    <i>
      <x/>
    </i>
    <i>
      <x v="1"/>
    </i>
    <i t="grand">
      <x/>
    </i>
  </rowItems>
  <colFields count="1">
    <field x="-2"/>
  </colFields>
  <colItems count="4">
    <i>
      <x/>
    </i>
    <i i="1">
      <x v="1"/>
    </i>
    <i i="2">
      <x v="2"/>
    </i>
    <i i="3">
      <x v="3"/>
    </i>
  </colItems>
  <pageFields count="1">
    <pageField fld="20" hier="-1"/>
  </pageField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3">
      <pivotArea outline="0" collapsedLevelsAreSubtotals="1" fieldPosition="0"/>
    </format>
    <format dxfId="2">
      <pivotArea dataOnly="0" outline="0" fieldPosition="0">
        <references count="1">
          <reference field="4294967294" count="1">
            <x v="0"/>
          </reference>
        </references>
      </pivotArea>
    </format>
    <format dxfId="1">
      <pivotArea outline="0" collapsedLevelsAreSubtotals="1" fieldPosition="0">
        <references count="1">
          <reference field="4294967294" count="3" selected="0">
            <x v="1"/>
            <x v="2"/>
            <x v="3"/>
          </reference>
        </references>
      </pivotArea>
    </format>
    <format dxfId="0">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6B65CF-C4B7-42B6-B7A1-0562B86BC4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4:U22" firstHeaderRow="0" firstDataRow="1" firstDataCol="1" rowPageCount="1" colPageCount="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axis="axisRow" showAll="0">
      <items count="8">
        <item x="0"/>
        <item x="1"/>
        <item x="2"/>
        <item x="3"/>
        <item x="4"/>
        <item x="5"/>
        <item x="6"/>
        <item t="default"/>
      </items>
    </pivotField>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axis="axisPage" showAll="0">
      <items count="3">
        <item x="0"/>
        <item x="1"/>
        <item t="default"/>
      </items>
    </pivotField>
  </pivotFields>
  <rowFields count="1">
    <field x="3"/>
  </rowFields>
  <rowItems count="8">
    <i>
      <x/>
    </i>
    <i>
      <x v="1"/>
    </i>
    <i>
      <x v="2"/>
    </i>
    <i>
      <x v="3"/>
    </i>
    <i>
      <x v="4"/>
    </i>
    <i>
      <x v="5"/>
    </i>
    <i>
      <x v="6"/>
    </i>
    <i t="grand">
      <x/>
    </i>
  </rowItems>
  <colFields count="1">
    <field x="-2"/>
  </colFields>
  <colItems count="4">
    <i>
      <x/>
    </i>
    <i i="1">
      <x v="1"/>
    </i>
    <i i="2">
      <x v="2"/>
    </i>
    <i i="3">
      <x v="3"/>
    </i>
  </colItems>
  <pageFields count="1">
    <pageField fld="20" hier="-1"/>
  </pageField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7">
      <pivotArea outline="0" collapsedLevelsAreSubtotals="1" fieldPosition="0"/>
    </format>
    <format dxfId="6">
      <pivotArea dataOnly="0" outline="0" fieldPosition="0">
        <references count="1">
          <reference field="4294967294" count="1">
            <x v="0"/>
          </reference>
        </references>
      </pivotArea>
    </format>
    <format dxfId="5">
      <pivotArea outline="0" collapsedLevelsAreSubtotals="1" fieldPosition="0">
        <references count="1">
          <reference field="4294967294" count="3" selected="0">
            <x v="1"/>
            <x v="2"/>
            <x v="3"/>
          </reference>
        </references>
      </pivotArea>
    </format>
    <format dxfId="4">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812049-D65E-4131-92D2-DFF9FE26A3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5:U10" firstHeaderRow="0" firstDataRow="1" firstDataCol="1" rowPageCount="1" colPageCount="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axis="axisRow" showAll="0">
      <items count="5">
        <item x="3"/>
        <item x="0"/>
        <item x="2"/>
        <item x="1"/>
        <item t="default"/>
      </items>
    </pivotField>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axis="axisPage" showAll="0">
      <items count="3">
        <item x="0"/>
        <item x="1"/>
        <item t="default"/>
      </items>
    </pivotField>
  </pivotFields>
  <rowFields count="1">
    <field x="4"/>
  </rowFields>
  <rowItems count="5">
    <i>
      <x/>
    </i>
    <i>
      <x v="1"/>
    </i>
    <i>
      <x v="2"/>
    </i>
    <i>
      <x v="3"/>
    </i>
    <i t="grand">
      <x/>
    </i>
  </rowItems>
  <colFields count="1">
    <field x="-2"/>
  </colFields>
  <colItems count="4">
    <i>
      <x/>
    </i>
    <i i="1">
      <x v="1"/>
    </i>
    <i i="2">
      <x v="2"/>
    </i>
    <i i="3">
      <x v="3"/>
    </i>
  </colItems>
  <pageFields count="1">
    <pageField fld="20" hier="-1"/>
  </pageField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11">
      <pivotArea outline="0" collapsedLevelsAreSubtotals="1" fieldPosition="0"/>
    </format>
    <format dxfId="10">
      <pivotArea dataOnly="0" outline="0" fieldPosition="0">
        <references count="1">
          <reference field="4294967294" count="1">
            <x v="0"/>
          </reference>
        </references>
      </pivotArea>
    </format>
    <format dxfId="9">
      <pivotArea outline="0" collapsedLevelsAreSubtotals="1" fieldPosition="0">
        <references count="1">
          <reference field="4294967294" count="3" selected="0">
            <x v="1"/>
            <x v="2"/>
            <x v="3"/>
          </reference>
        </references>
      </pivotArea>
    </format>
    <format dxfId="8">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4C4B15-B5D7-416C-B55D-8B20DF8CDE9E}" name="Job Title &amp; Gaj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I39" firstHeaderRow="0" firstDataRow="1" firstDataCol="1" rowPageCount="1" colPageCount="1"/>
  <pivotFields count="21">
    <pivotField dataField="1" showAll="0"/>
    <pivotField showAll="0"/>
    <pivotField axis="axisRow"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axis="axisPage" showAll="0">
      <items count="3">
        <item x="0"/>
        <item x="1"/>
        <item t="default"/>
      </items>
    </pivotField>
  </pivotFields>
  <rowFields count="1">
    <field x="2"/>
  </rowFields>
  <rowItems count="34">
    <i>
      <x v="9"/>
    </i>
    <i>
      <x v="27"/>
    </i>
    <i>
      <x v="32"/>
    </i>
    <i>
      <x v="16"/>
    </i>
    <i>
      <x v="25"/>
    </i>
    <i>
      <x v="2"/>
    </i>
    <i>
      <x v="1"/>
    </i>
    <i>
      <x v="12"/>
    </i>
    <i>
      <x/>
    </i>
    <i>
      <x v="6"/>
    </i>
    <i>
      <x v="21"/>
    </i>
    <i>
      <x v="10"/>
    </i>
    <i>
      <x v="8"/>
    </i>
    <i>
      <x v="4"/>
    </i>
    <i>
      <x v="11"/>
    </i>
    <i>
      <x v="18"/>
    </i>
    <i>
      <x v="30"/>
    </i>
    <i>
      <x v="26"/>
    </i>
    <i>
      <x v="13"/>
    </i>
    <i>
      <x v="5"/>
    </i>
    <i>
      <x v="28"/>
    </i>
    <i>
      <x v="29"/>
    </i>
    <i>
      <x v="7"/>
    </i>
    <i>
      <x v="23"/>
    </i>
    <i>
      <x v="31"/>
    </i>
    <i>
      <x v="20"/>
    </i>
    <i>
      <x v="15"/>
    </i>
    <i>
      <x v="14"/>
    </i>
    <i>
      <x v="22"/>
    </i>
    <i>
      <x v="17"/>
    </i>
    <i>
      <x v="24"/>
    </i>
    <i>
      <x v="3"/>
    </i>
    <i>
      <x v="19"/>
    </i>
    <i t="grand">
      <x/>
    </i>
  </rowItems>
  <colFields count="1">
    <field x="-2"/>
  </colFields>
  <colItems count="4">
    <i>
      <x/>
    </i>
    <i i="1">
      <x v="1"/>
    </i>
    <i i="2">
      <x v="2"/>
    </i>
    <i i="3">
      <x v="3"/>
    </i>
  </colItems>
  <pageFields count="1">
    <pageField fld="20" hier="-1"/>
  </pageField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15">
      <pivotArea outline="0" collapsedLevelsAreSubtotals="1" fieldPosition="0"/>
    </format>
    <format dxfId="14">
      <pivotArea dataOnly="0" outline="0" fieldPosition="0">
        <references count="1">
          <reference field="4294967294" count="1">
            <x v="0"/>
          </reference>
        </references>
      </pivotArea>
    </format>
    <format dxfId="13">
      <pivotArea outline="0" collapsedLevelsAreSubtotals="1" fieldPosition="0">
        <references count="1">
          <reference field="4294967294" count="3" selected="0">
            <x v="1"/>
            <x v="2"/>
            <x v="3"/>
          </reference>
        </references>
      </pivotArea>
    </format>
    <format dxfId="12">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0035A35-CA63-4613-B394-8277305A828C}"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K5:O91" firstHeaderRow="1" firstDataRow="1" firstDataCol="5" rowPageCount="1" colPageCount="1"/>
  <pivotFields count="21">
    <pivotField compact="0" outline="0" showAll="0" defaultSubtotal="0"/>
    <pivotField axis="axisRow" compact="0" outline="0" showAll="0" defaultSubtotal="0">
      <items count="991">
        <item x="727"/>
        <item x="949"/>
        <item x="367"/>
        <item x="66"/>
        <item x="97"/>
        <item x="220"/>
        <item x="854"/>
        <item x="141"/>
        <item x="69"/>
        <item x="637"/>
        <item x="291"/>
        <item x="105"/>
        <item x="954"/>
        <item x="233"/>
        <item x="582"/>
        <item x="100"/>
        <item x="341"/>
        <item x="606"/>
        <item x="724"/>
        <item x="311"/>
        <item x="898"/>
        <item x="814"/>
        <item x="631"/>
        <item x="695"/>
        <item x="125"/>
        <item x="751"/>
        <item x="795"/>
        <item x="65"/>
        <item x="458"/>
        <item x="465"/>
        <item x="928"/>
        <item x="916"/>
        <item x="195"/>
        <item x="966"/>
        <item x="492"/>
        <item x="37"/>
        <item x="56"/>
        <item x="829"/>
        <item x="173"/>
        <item x="171"/>
        <item x="295"/>
        <item x="338"/>
        <item x="643"/>
        <item x="944"/>
        <item x="296"/>
        <item x="912"/>
        <item x="953"/>
        <item x="202"/>
        <item x="780"/>
        <item x="205"/>
        <item x="267"/>
        <item x="359"/>
        <item x="307"/>
        <item x="660"/>
        <item x="414"/>
        <item x="432"/>
        <item x="175"/>
        <item x="620"/>
        <item x="117"/>
        <item x="594"/>
        <item x="362"/>
        <item x="715"/>
        <item x="627"/>
        <item x="858"/>
        <item x="309"/>
        <item x="605"/>
        <item x="163"/>
        <item x="231"/>
        <item x="515"/>
        <item x="21"/>
        <item x="553"/>
        <item x="224"/>
        <item x="729"/>
        <item x="648"/>
        <item x="124"/>
        <item x="144"/>
        <item x="62"/>
        <item x="889"/>
        <item x="679"/>
        <item x="713"/>
        <item x="874"/>
        <item x="150"/>
        <item x="272"/>
        <item x="615"/>
        <item x="186"/>
        <item x="57"/>
        <item x="876"/>
        <item x="424"/>
        <item x="51"/>
        <item x="217"/>
        <item x="356"/>
        <item x="731"/>
        <item x="148"/>
        <item x="741"/>
        <item x="116"/>
        <item x="841"/>
        <item x="591"/>
        <item x="357"/>
        <item x="850"/>
        <item x="255"/>
        <item x="927"/>
        <item x="556"/>
        <item x="335"/>
        <item x="166"/>
        <item x="155"/>
        <item x="943"/>
        <item x="513"/>
        <item x="9"/>
        <item x="529"/>
        <item x="617"/>
        <item x="871"/>
        <item x="980"/>
        <item x="671"/>
        <item x="229"/>
        <item x="563"/>
        <item x="558"/>
        <item x="444"/>
        <item x="911"/>
        <item x="80"/>
        <item x="177"/>
        <item x="895"/>
        <item x="655"/>
        <item x="875"/>
        <item x="330"/>
        <item x="81"/>
        <item x="781"/>
        <item x="259"/>
        <item x="145"/>
        <item x="300"/>
        <item x="678"/>
        <item x="517"/>
        <item x="669"/>
        <item x="690"/>
        <item x="313"/>
        <item x="805"/>
        <item x="549"/>
        <item x="673"/>
        <item x="629"/>
        <item x="867"/>
        <item x="433"/>
        <item x="430"/>
        <item x="547"/>
        <item x="832"/>
        <item x="977"/>
        <item x="146"/>
        <item x="401"/>
        <item x="158"/>
        <item x="827"/>
        <item x="819"/>
        <item x="583"/>
        <item x="96"/>
        <item x="734"/>
        <item x="276"/>
        <item x="419"/>
        <item x="761"/>
        <item x="776"/>
        <item x="261"/>
        <item x="323"/>
        <item x="574"/>
        <item x="241"/>
        <item x="301"/>
        <item x="358"/>
        <item x="312"/>
        <item x="99"/>
        <item x="392"/>
        <item x="203"/>
        <item x="147"/>
        <item x="791"/>
        <item x="887"/>
        <item x="228"/>
        <item x="666"/>
        <item x="945"/>
        <item x="87"/>
        <item x="403"/>
        <item x="975"/>
        <item x="984"/>
        <item x="544"/>
        <item x="562"/>
        <item x="645"/>
        <item x="456"/>
        <item x="685"/>
        <item x="436"/>
        <item x="800"/>
        <item x="971"/>
        <item x="811"/>
        <item x="378"/>
        <item x="683"/>
        <item x="213"/>
        <item x="700"/>
        <item x="77"/>
        <item x="632"/>
        <item x="152"/>
        <item x="948"/>
        <item x="188"/>
        <item x="840"/>
        <item x="599"/>
        <item x="561"/>
        <item x="246"/>
        <item x="719"/>
        <item x="388"/>
        <item x="608"/>
        <item x="26"/>
        <item x="23"/>
        <item x="384"/>
        <item x="681"/>
        <item x="6"/>
        <item x="894"/>
        <item x="299"/>
        <item x="470"/>
        <item x="91"/>
        <item x="888"/>
        <item x="982"/>
        <item x="244"/>
        <item x="570"/>
        <item x="555"/>
        <item x="745"/>
        <item x="654"/>
        <item x="134"/>
        <item x="418"/>
        <item x="551"/>
        <item x="584"/>
        <item x="129"/>
        <item x="940"/>
        <item x="500"/>
        <item x="108"/>
        <item x="917"/>
        <item x="249"/>
        <item x="892"/>
        <item x="802"/>
        <item x="24"/>
        <item x="101"/>
        <item x="822"/>
        <item x="260"/>
        <item x="49"/>
        <item x="792"/>
        <item x="178"/>
        <item x="935"/>
        <item x="773"/>
        <item x="479"/>
        <item x="239"/>
        <item x="369"/>
        <item x="503"/>
        <item x="784"/>
        <item x="842"/>
        <item x="409"/>
        <item x="167"/>
        <item x="667"/>
        <item x="0"/>
        <item x="628"/>
        <item x="16"/>
        <item x="251"/>
        <item x="769"/>
        <item x="408"/>
        <item x="691"/>
        <item x="926"/>
        <item x="976"/>
        <item x="332"/>
        <item x="85"/>
        <item x="172"/>
        <item x="273"/>
        <item x="413"/>
        <item x="22"/>
        <item x="373"/>
        <item x="699"/>
        <item x="661"/>
        <item x="662"/>
        <item x="755"/>
        <item x="471"/>
        <item x="179"/>
        <item x="215"/>
        <item x="939"/>
        <item x="779"/>
        <item x="877"/>
        <item x="501"/>
        <item x="180"/>
        <item x="277"/>
        <item x="534"/>
        <item x="970"/>
        <item x="539"/>
        <item x="131"/>
        <item x="716"/>
        <item x="882"/>
        <item x="906"/>
        <item x="663"/>
        <item x="519"/>
        <item x="490"/>
        <item x="703"/>
        <item x="339"/>
        <item x="790"/>
        <item x="282"/>
        <item x="318"/>
        <item x="614"/>
        <item x="132"/>
        <item x="765"/>
        <item x="437"/>
        <item x="431"/>
        <item x="910"/>
        <item x="930"/>
        <item x="708"/>
        <item x="891"/>
        <item x="421"/>
        <item x="942"/>
        <item x="240"/>
        <item x="809"/>
        <item x="884"/>
        <item x="293"/>
        <item x="253"/>
        <item x="86"/>
        <item x="336"/>
        <item x="140"/>
        <item x="63"/>
        <item x="902"/>
        <item x="496"/>
        <item x="218"/>
        <item x="480"/>
        <item x="353"/>
        <item x="873"/>
        <item x="40"/>
        <item x="543"/>
        <item x="226"/>
        <item x="598"/>
        <item x="393"/>
        <item x="621"/>
        <item x="959"/>
        <item x="73"/>
        <item x="665"/>
        <item x="511"/>
        <item x="951"/>
        <item x="886"/>
        <item x="404"/>
        <item x="400"/>
        <item x="855"/>
        <item x="866"/>
        <item x="868"/>
        <item x="557"/>
        <item x="647"/>
        <item x="611"/>
        <item x="622"/>
        <item x="793"/>
        <item x="385"/>
        <item x="112"/>
        <item x="18"/>
        <item x="258"/>
        <item x="187"/>
        <item x="201"/>
        <item x="327"/>
        <item x="376"/>
        <item x="585"/>
        <item x="266"/>
        <item x="577"/>
        <item x="820"/>
        <item x="459"/>
        <item x="379"/>
        <item x="305"/>
        <item x="223"/>
        <item x="269"/>
        <item x="903"/>
        <item x="15"/>
        <item x="504"/>
        <item x="530"/>
        <item x="957"/>
        <item x="343"/>
        <item x="196"/>
        <item x="149"/>
        <item x="355"/>
        <item x="638"/>
        <item x="520"/>
        <item x="183"/>
        <item x="509"/>
        <item x="222"/>
        <item x="592"/>
        <item x="675"/>
        <item x="865"/>
        <item x="607"/>
        <item x="717"/>
        <item x="304"/>
        <item x="770"/>
        <item x="315"/>
        <item x="518"/>
        <item x="870"/>
        <item x="468"/>
        <item x="580"/>
        <item x="324"/>
        <item x="688"/>
        <item x="128"/>
        <item x="165"/>
        <item x="485"/>
        <item x="348"/>
        <item x="613"/>
        <item x="204"/>
        <item x="642"/>
        <item x="268"/>
        <item x="242"/>
        <item x="197"/>
        <item x="426"/>
        <item x="664"/>
        <item x="27"/>
        <item x="450"/>
        <item x="192"/>
        <item x="14"/>
        <item x="528"/>
        <item x="164"/>
        <item x="78"/>
        <item x="706"/>
        <item x="588"/>
        <item x="757"/>
        <item x="477"/>
        <item x="798"/>
        <item x="211"/>
        <item x="986"/>
        <item x="360"/>
        <item x="837"/>
        <item x="405"/>
        <item x="346"/>
        <item x="64"/>
        <item x="47"/>
        <item x="964"/>
        <item x="578"/>
        <item x="94"/>
        <item x="48"/>
        <item x="838"/>
        <item x="816"/>
        <item x="748"/>
        <item x="71"/>
        <item x="890"/>
        <item x="185"/>
        <item x="334"/>
        <item x="476"/>
        <item x="434"/>
        <item x="227"/>
        <item x="968"/>
        <item x="398"/>
        <item x="423"/>
        <item x="316"/>
        <item x="978"/>
        <item x="230"/>
        <item x="33"/>
        <item x="768"/>
        <item x="938"/>
        <item x="127"/>
        <item x="41"/>
        <item x="936"/>
        <item x="452"/>
        <item x="281"/>
        <item x="208"/>
        <item x="799"/>
        <item x="184"/>
        <item x="441"/>
        <item x="610"/>
        <item x="905"/>
        <item x="965"/>
        <item x="774"/>
        <item x="489"/>
        <item x="973"/>
        <item x="199"/>
        <item x="568"/>
        <item x="415"/>
        <item x="839"/>
        <item x="921"/>
        <item x="461"/>
        <item x="707"/>
        <item x="674"/>
        <item x="722"/>
        <item x="287"/>
        <item x="733"/>
        <item x="900"/>
        <item x="4"/>
        <item x="61"/>
        <item x="565"/>
        <item x="274"/>
        <item x="8"/>
        <item x="174"/>
        <item x="417"/>
        <item x="248"/>
        <item x="115"/>
        <item x="219"/>
        <item x="83"/>
        <item x="576"/>
        <item x="623"/>
        <item x="754"/>
        <item x="381"/>
        <item x="760"/>
        <item x="744"/>
        <item x="825"/>
        <item x="142"/>
        <item x="76"/>
        <item x="481"/>
        <item x="960"/>
        <item x="735"/>
        <item x="206"/>
        <item x="29"/>
        <item x="925"/>
        <item x="603"/>
        <item x="160"/>
        <item x="920"/>
        <item x="600"/>
        <item x="559"/>
        <item x="263"/>
        <item x="893"/>
        <item x="283"/>
        <item x="633"/>
        <item x="443"/>
        <item x="803"/>
        <item x="824"/>
        <item x="540"/>
        <item x="786"/>
        <item x="789"/>
        <item x="200"/>
        <item x="644"/>
        <item x="723"/>
        <item x="958"/>
        <item x="538"/>
        <item x="243"/>
        <item x="896"/>
        <item x="366"/>
        <item x="777"/>
        <item x="245"/>
        <item x="391"/>
        <item x="872"/>
        <item x="237"/>
        <item x="548"/>
        <item x="410"/>
        <item x="349"/>
        <item x="457"/>
        <item x="90"/>
        <item x="545"/>
        <item x="709"/>
        <item x="619"/>
        <item x="493"/>
        <item x="740"/>
        <item x="739"/>
        <item x="967"/>
        <item x="701"/>
        <item x="918"/>
        <item x="508"/>
        <item x="265"/>
        <item x="835"/>
        <item x="286"/>
        <item x="550"/>
        <item x="640"/>
        <item x="913"/>
        <item x="766"/>
        <item x="59"/>
        <item x="28"/>
        <item x="494"/>
        <item x="133"/>
        <item x="831"/>
        <item x="589"/>
        <item x="374"/>
        <item x="130"/>
        <item x="136"/>
        <item x="846"/>
        <item x="110"/>
        <item x="344"/>
        <item x="749"/>
        <item x="743"/>
        <item x="126"/>
        <item x="32"/>
        <item x="484"/>
        <item x="692"/>
        <item x="168"/>
        <item x="815"/>
        <item x="326"/>
        <item x="151"/>
        <item x="853"/>
        <item x="314"/>
        <item x="612"/>
        <item x="488"/>
        <item x="487"/>
        <item x="704"/>
        <item x="618"/>
        <item x="478"/>
        <item x="31"/>
        <item x="818"/>
        <item x="427"/>
        <item x="153"/>
        <item x="448"/>
        <item x="721"/>
        <item x="122"/>
        <item x="657"/>
        <item x="752"/>
        <item x="138"/>
        <item x="176"/>
        <item x="680"/>
        <item x="55"/>
        <item x="575"/>
        <item x="736"/>
        <item x="386"/>
        <item x="209"/>
        <item x="449"/>
        <item x="290"/>
        <item x="560"/>
        <item x="191"/>
        <item x="67"/>
        <item x="808"/>
        <item x="486"/>
        <item x="13"/>
        <item x="783"/>
        <item x="483"/>
        <item x="19"/>
        <item x="569"/>
        <item x="475"/>
        <item x="697"/>
        <item x="635"/>
        <item x="53"/>
        <item x="285"/>
        <item x="677"/>
        <item x="797"/>
        <item x="460"/>
        <item x="507"/>
        <item x="609"/>
        <item x="738"/>
        <item x="383"/>
        <item x="58"/>
        <item x="482"/>
        <item x="753"/>
        <item x="310"/>
        <item x="495"/>
        <item x="455"/>
        <item x="573"/>
        <item x="856"/>
        <item x="190"/>
        <item x="368"/>
        <item x="284"/>
        <item x="880"/>
        <item x="869"/>
        <item x="687"/>
        <item x="396"/>
        <item x="624"/>
        <item x="271"/>
        <item x="462"/>
        <item x="801"/>
        <item x="579"/>
        <item x="425"/>
        <item x="787"/>
        <item x="689"/>
        <item x="370"/>
        <item x="764"/>
        <item x="198"/>
        <item x="535"/>
        <item x="474"/>
        <item x="371"/>
        <item x="440"/>
        <item x="937"/>
        <item x="5"/>
        <item x="442"/>
        <item x="345"/>
        <item x="238"/>
        <item x="616"/>
        <item x="333"/>
        <item x="763"/>
        <item x="775"/>
        <item x="821"/>
        <item x="502"/>
        <item x="328"/>
        <item x="394"/>
        <item x="351"/>
        <item x="782"/>
        <item x="947"/>
        <item x="772"/>
        <item x="416"/>
        <item x="7"/>
        <item x="102"/>
        <item x="659"/>
        <item x="325"/>
        <item x="885"/>
        <item x="587"/>
        <item x="397"/>
        <item x="256"/>
        <item x="143"/>
        <item x="463"/>
        <item x="848"/>
        <item x="625"/>
        <item x="412"/>
        <item x="878"/>
        <item x="254"/>
        <item x="280"/>
        <item x="604"/>
        <item x="817"/>
        <item x="922"/>
        <item x="347"/>
        <item x="601"/>
        <item x="626"/>
        <item x="451"/>
        <item x="672"/>
        <item x="70"/>
        <item x="919"/>
        <item x="651"/>
        <item x="302"/>
        <item x="445"/>
        <item x="571"/>
        <item x="523"/>
        <item x="257"/>
        <item x="974"/>
        <item x="979"/>
        <item x="915"/>
        <item x="728"/>
        <item x="682"/>
        <item x="725"/>
        <item x="36"/>
        <item x="806"/>
        <item x="60"/>
        <item x="762"/>
        <item x="750"/>
        <item x="566"/>
        <item x="278"/>
        <item x="988"/>
        <item x="162"/>
        <item x="289"/>
        <item x="10"/>
        <item x="322"/>
        <item x="593"/>
        <item x="541"/>
        <item x="119"/>
        <item x="656"/>
        <item x="857"/>
        <item x="135"/>
        <item x="859"/>
        <item x="531"/>
        <item x="382"/>
        <item x="532"/>
        <item x="429"/>
        <item x="907"/>
        <item x="726"/>
        <item x="652"/>
        <item x="933"/>
        <item x="985"/>
        <item x="590"/>
        <item x="252"/>
        <item x="908"/>
        <item x="317"/>
        <item x="139"/>
        <item x="235"/>
        <item x="294"/>
        <item x="639"/>
        <item x="863"/>
        <item x="844"/>
        <item x="526"/>
        <item x="581"/>
        <item x="214"/>
        <item x="109"/>
        <item x="904"/>
        <item x="747"/>
        <item x="390"/>
        <item x="435"/>
        <item x="308"/>
        <item x="161"/>
        <item x="546"/>
        <item x="676"/>
        <item x="572"/>
        <item x="275"/>
        <item x="288"/>
        <item x="516"/>
        <item x="670"/>
        <item x="929"/>
        <item x="812"/>
        <item x="698"/>
        <item x="319"/>
        <item x="428"/>
        <item x="118"/>
        <item x="406"/>
        <item x="3"/>
        <item x="453"/>
        <item x="68"/>
        <item x="364"/>
        <item x="306"/>
        <item x="641"/>
        <item x="422"/>
        <item x="88"/>
        <item x="542"/>
        <item x="207"/>
        <item x="25"/>
        <item x="30"/>
        <item x="466"/>
        <item x="694"/>
        <item x="864"/>
        <item x="123"/>
        <item x="658"/>
        <item x="35"/>
        <item x="182"/>
        <item x="788"/>
        <item x="987"/>
        <item x="785"/>
        <item x="114"/>
        <item x="522"/>
        <item x="120"/>
        <item x="636"/>
        <item x="756"/>
        <item x="505"/>
        <item x="718"/>
        <item x="329"/>
        <item x="361"/>
        <item x="50"/>
        <item x="20"/>
        <item x="525"/>
        <item x="881"/>
        <item x="44"/>
        <item x="467"/>
        <item x="710"/>
        <item x="331"/>
        <item x="686"/>
        <item x="852"/>
        <item x="834"/>
        <item x="909"/>
        <item x="12"/>
        <item x="375"/>
        <item x="714"/>
        <item x="932"/>
        <item x="447"/>
        <item x="169"/>
        <item x="387"/>
        <item x="833"/>
        <item x="650"/>
        <item x="981"/>
        <item x="847"/>
        <item x="111"/>
        <item x="469"/>
        <item x="924"/>
        <item x="586"/>
        <item x="262"/>
        <item x="74"/>
        <item x="941"/>
        <item x="923"/>
        <item x="514"/>
        <item x="759"/>
        <item x="498"/>
        <item x="234"/>
        <item x="720"/>
        <item x="189"/>
        <item x="646"/>
        <item x="711"/>
        <item x="512"/>
        <item x="194"/>
        <item x="84"/>
        <item x="843"/>
        <item x="536"/>
        <item x="103"/>
        <item x="157"/>
        <item x="961"/>
        <item x="861"/>
        <item x="771"/>
        <item x="956"/>
        <item x="154"/>
        <item x="297"/>
        <item x="823"/>
        <item x="340"/>
        <item x="321"/>
        <item x="990"/>
        <item x="303"/>
        <item x="506"/>
        <item x="464"/>
        <item x="705"/>
        <item x="989"/>
        <item x="668"/>
        <item x="407"/>
        <item x="653"/>
        <item x="730"/>
        <item x="1"/>
        <item x="826"/>
        <item x="337"/>
        <item x="292"/>
        <item x="983"/>
        <item x="420"/>
        <item x="499"/>
        <item x="54"/>
        <item x="899"/>
        <item x="693"/>
        <item x="807"/>
        <item x="796"/>
        <item x="836"/>
        <item x="250"/>
        <item x="45"/>
        <item x="159"/>
        <item x="2"/>
        <item x="845"/>
        <item x="79"/>
        <item x="737"/>
        <item x="113"/>
        <item x="46"/>
        <item x="758"/>
        <item x="950"/>
        <item x="402"/>
        <item x="813"/>
        <item x="491"/>
        <item x="39"/>
        <item x="72"/>
        <item x="264"/>
        <item x="963"/>
        <item x="767"/>
        <item x="914"/>
        <item x="901"/>
        <item x="236"/>
        <item x="472"/>
        <item x="879"/>
        <item x="17"/>
        <item x="372"/>
        <item x="602"/>
        <item x="438"/>
        <item x="830"/>
        <item x="411"/>
        <item x="210"/>
        <item x="630"/>
        <item x="732"/>
        <item x="270"/>
        <item x="712"/>
        <item x="804"/>
        <item x="350"/>
        <item x="454"/>
        <item x="597"/>
        <item x="533"/>
        <item x="634"/>
        <item x="247"/>
        <item x="595"/>
        <item x="972"/>
        <item x="320"/>
        <item x="137"/>
        <item x="106"/>
        <item x="389"/>
        <item x="75"/>
        <item x="524"/>
        <item x="232"/>
        <item x="537"/>
        <item x="95"/>
        <item x="156"/>
        <item x="93"/>
        <item x="554"/>
        <item x="696"/>
        <item x="439"/>
        <item x="473"/>
        <item x="897"/>
        <item x="527"/>
        <item x="279"/>
        <item x="684"/>
        <item x="352"/>
        <item x="121"/>
        <item x="778"/>
        <item x="104"/>
        <item x="89"/>
        <item x="794"/>
        <item x="497"/>
        <item x="221"/>
        <item x="181"/>
        <item x="342"/>
        <item x="883"/>
        <item x="34"/>
        <item x="82"/>
        <item x="742"/>
        <item x="170"/>
        <item x="216"/>
        <item x="931"/>
        <item x="955"/>
        <item x="38"/>
        <item x="849"/>
        <item x="567"/>
        <item x="395"/>
        <item x="952"/>
        <item x="962"/>
        <item x="298"/>
        <item x="946"/>
        <item x="746"/>
        <item x="225"/>
        <item x="596"/>
        <item x="354"/>
        <item x="193"/>
        <item x="11"/>
        <item x="92"/>
        <item x="552"/>
        <item x="851"/>
        <item x="828"/>
        <item x="107"/>
        <item x="702"/>
        <item x="860"/>
        <item x="649"/>
        <item x="42"/>
        <item x="52"/>
        <item x="380"/>
        <item x="446"/>
        <item x="98"/>
        <item x="212"/>
        <item x="510"/>
        <item x="363"/>
        <item x="810"/>
        <item x="564"/>
        <item x="969"/>
        <item x="862"/>
        <item x="934"/>
        <item x="399"/>
        <item x="521"/>
        <item x="43"/>
        <item x="365"/>
        <item x="377"/>
      </items>
    </pivotField>
    <pivotField axis="axisRow" compact="0" outline="0" showAll="0" defaultSubtotal="0">
      <items count="33">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s>
    </pivotField>
    <pivotField axis="axisRow" compact="0" outline="0" showAll="0" defaultSubtotal="0">
      <items count="7">
        <item x="0"/>
        <item x="1"/>
        <item x="2"/>
        <item x="3"/>
        <item x="4"/>
        <item x="5"/>
        <item x="6"/>
      </items>
    </pivotField>
    <pivotField axis="axisRow" compact="0" outline="0" showAll="0" defaultSubtotal="0">
      <items count="4">
        <item x="3"/>
        <item x="0"/>
        <item x="2"/>
        <item x="1"/>
      </items>
    </pivotField>
    <pivotField compact="0" outline="0" showAll="0" defaultSubtotal="0">
      <items count="2">
        <item x="1"/>
        <item x="0"/>
      </items>
    </pivotField>
    <pivotField compact="0" outline="0" showAll="0" defaultSubtotal="0">
      <items count="4">
        <item x="1"/>
        <item x="3"/>
        <item x="0"/>
        <item x="2"/>
      </items>
    </pivotField>
    <pivotField compact="0" outline="0" showAll="0" defaultSubtotal="0"/>
    <pivotField compact="0" numFmtId="14" outline="0" showAll="0" defaultSubtotal="0"/>
    <pivotField compact="0" numFmtId="1" outline="0" showAll="0" defaultSubtotal="0"/>
    <pivotField compact="0" numFmtId="1" outline="0" showAll="0" defaultSubtotal="0"/>
    <pivotField compact="0" outline="0" showAll="0" defaultSubtotal="0">
      <items count="12">
        <item x="0"/>
        <item x="9"/>
        <item x="5"/>
        <item x="4"/>
        <item x="7"/>
        <item x="6"/>
        <item x="3"/>
        <item x="11"/>
        <item x="2"/>
        <item x="10"/>
        <item x="1"/>
        <item x="8"/>
      </items>
    </pivotField>
    <pivotField compact="0" numFmtId="1" outline="0" showAll="0" defaultSubtotal="0">
      <items count="30">
        <item x="26"/>
        <item x="29"/>
        <item x="17"/>
        <item x="19"/>
        <item x="14"/>
        <item x="27"/>
        <item x="25"/>
        <item x="28"/>
        <item x="6"/>
        <item x="12"/>
        <item x="23"/>
        <item x="10"/>
        <item x="20"/>
        <item x="24"/>
        <item x="16"/>
        <item x="5"/>
        <item x="13"/>
        <item x="22"/>
        <item x="18"/>
        <item x="9"/>
        <item x="21"/>
        <item x="11"/>
        <item x="7"/>
        <item x="2"/>
        <item x="15"/>
        <item x="1"/>
        <item x="8"/>
        <item x="0"/>
        <item x="4"/>
        <item x="3"/>
      </items>
    </pivotField>
    <pivotField axis="axisRow" compact="0" numFmtId="164" outline="0" showAll="0" defaultSubtotal="0">
      <items count="996">
        <item x="680"/>
        <item x="681"/>
        <item x="691"/>
        <item x="759"/>
        <item x="833"/>
        <item x="256"/>
        <item x="884"/>
        <item x="847"/>
        <item x="357"/>
        <item x="545"/>
        <item x="473"/>
        <item x="679"/>
        <item x="593"/>
        <item x="428"/>
        <item x="670"/>
        <item x="425"/>
        <item x="296"/>
        <item x="794"/>
        <item x="565"/>
        <item x="970"/>
        <item x="648"/>
        <item x="66"/>
        <item x="818"/>
        <item x="816"/>
        <item x="710"/>
        <item x="479"/>
        <item x="352"/>
        <item x="67"/>
        <item x="305"/>
        <item x="481"/>
        <item x="769"/>
        <item x="899"/>
        <item x="936"/>
        <item x="737"/>
        <item x="422"/>
        <item x="372"/>
        <item x="480"/>
        <item x="462"/>
        <item x="329"/>
        <item x="872"/>
        <item x="382"/>
        <item x="602"/>
        <item x="445"/>
        <item x="20"/>
        <item x="666"/>
        <item x="262"/>
        <item x="261"/>
        <item x="403"/>
        <item x="624"/>
        <item x="548"/>
        <item x="341"/>
        <item x="860"/>
        <item x="576"/>
        <item x="573"/>
        <item x="767"/>
        <item x="280"/>
        <item x="437"/>
        <item x="331"/>
        <item x="929"/>
        <item x="760"/>
        <item x="40"/>
        <item x="409"/>
        <item x="37"/>
        <item x="91"/>
        <item x="857"/>
        <item x="990"/>
        <item x="452"/>
        <item x="800"/>
        <item x="399"/>
        <item x="939"/>
        <item x="436"/>
        <item x="12"/>
        <item x="429"/>
        <item x="6"/>
        <item x="971"/>
        <item x="726"/>
        <item x="354"/>
        <item x="594"/>
        <item x="474"/>
        <item x="413"/>
        <item x="518"/>
        <item x="441"/>
        <item x="283"/>
        <item x="531"/>
        <item x="665"/>
        <item x="416"/>
        <item x="381"/>
        <item x="916"/>
        <item x="484"/>
        <item x="300"/>
        <item x="45"/>
        <item x="506"/>
        <item x="39"/>
        <item x="729"/>
        <item x="920"/>
        <item x="947"/>
        <item x="260"/>
        <item x="68"/>
        <item x="424"/>
        <item x="338"/>
        <item x="84"/>
        <item x="866"/>
        <item x="274"/>
        <item x="351"/>
        <item x="864"/>
        <item x="761"/>
        <item x="969"/>
        <item x="55"/>
        <item x="991"/>
        <item x="35"/>
        <item x="360"/>
        <item x="812"/>
        <item x="87"/>
        <item x="264"/>
        <item x="810"/>
        <item x="54"/>
        <item x="677"/>
        <item x="963"/>
        <item x="417"/>
        <item x="978"/>
        <item x="363"/>
        <item x="299"/>
        <item x="339"/>
        <item x="88"/>
        <item x="814"/>
        <item x="76"/>
        <item x="938"/>
        <item x="379"/>
        <item x="863"/>
        <item x="907"/>
        <item x="918"/>
        <item x="267"/>
        <item x="826"/>
        <item x="560"/>
        <item x="225"/>
        <item x="141"/>
        <item x="927"/>
        <item x="159"/>
        <item x="980"/>
        <item x="585"/>
        <item x="320"/>
        <item x="891"/>
        <item x="711"/>
        <item x="59"/>
        <item x="730"/>
        <item x="113"/>
        <item x="564"/>
        <item x="708"/>
        <item x="598"/>
        <item x="192"/>
        <item x="693"/>
        <item x="979"/>
        <item x="114"/>
        <item x="243"/>
        <item x="188"/>
        <item x="851"/>
        <item x="369"/>
        <item x="146"/>
        <item x="911"/>
        <item x="668"/>
        <item x="674"/>
        <item x="655"/>
        <item x="483"/>
        <item x="613"/>
        <item x="898"/>
        <item x="178"/>
        <item x="688"/>
        <item x="378"/>
        <item x="583"/>
        <item x="90"/>
        <item x="960"/>
        <item x="228"/>
        <item x="316"/>
        <item x="550"/>
        <item x="695"/>
        <item x="539"/>
        <item x="295"/>
        <item x="716"/>
        <item x="931"/>
        <item x="595"/>
        <item x="748"/>
        <item x="477"/>
        <item x="886"/>
        <item x="227"/>
        <item x="905"/>
        <item x="219"/>
        <item x="623"/>
        <item x="187"/>
        <item x="176"/>
        <item x="620"/>
        <item x="951"/>
        <item x="862"/>
        <item x="625"/>
        <item x="698"/>
        <item x="549"/>
        <item x="744"/>
        <item x="645"/>
        <item x="245"/>
        <item x="930"/>
        <item x="942"/>
        <item x="250"/>
        <item x="478"/>
        <item x="570"/>
        <item x="578"/>
        <item x="687"/>
        <item x="735"/>
        <item x="534"/>
        <item x="961"/>
        <item x="41"/>
        <item x="944"/>
        <item x="524"/>
        <item x="592"/>
        <item x="215"/>
        <item x="601"/>
        <item x="537"/>
        <item x="700"/>
        <item x="637"/>
        <item x="160"/>
        <item x="743"/>
        <item x="793"/>
        <item x="798"/>
        <item x="673"/>
        <item x="559"/>
        <item x="656"/>
        <item x="553"/>
        <item x="715"/>
        <item x="804"/>
        <item x="540"/>
        <item x="772"/>
        <item x="186"/>
        <item x="457"/>
        <item x="520"/>
        <item x="207"/>
        <item x="903"/>
        <item x="21"/>
        <item x="148"/>
        <item x="640"/>
        <item x="405"/>
        <item x="111"/>
        <item x="155"/>
        <item x="145"/>
        <item x="444"/>
        <item x="753"/>
        <item x="758"/>
        <item x="974"/>
        <item x="183"/>
        <item x="574"/>
        <item x="690"/>
        <item x="132"/>
        <item x="336"/>
        <item x="101"/>
        <item x="273"/>
        <item x="962"/>
        <item x="646"/>
        <item x="271"/>
        <item x="435"/>
        <item x="119"/>
        <item x="727"/>
        <item x="932"/>
        <item x="957"/>
        <item x="406"/>
        <item x="418"/>
        <item x="948"/>
        <item x="945"/>
        <item x="618"/>
        <item x="459"/>
        <item x="589"/>
        <item x="232"/>
        <item x="880"/>
        <item x="923"/>
        <item x="154"/>
        <item x="627"/>
        <item x="558"/>
        <item x="809"/>
        <item x="411"/>
        <item x="685"/>
        <item x="622"/>
        <item x="629"/>
        <item x="982"/>
        <item x="23"/>
        <item x="701"/>
        <item x="301"/>
        <item x="147"/>
        <item x="290"/>
        <item x="714"/>
        <item x="525"/>
        <item x="276"/>
        <item x="805"/>
        <item x="778"/>
        <item x="3"/>
        <item x="527"/>
        <item x="355"/>
        <item x="647"/>
        <item x="448"/>
        <item x="231"/>
        <item x="885"/>
        <item x="696"/>
        <item x="465"/>
        <item x="955"/>
        <item x="704"/>
        <item x="126"/>
        <item x="667"/>
        <item x="774"/>
        <item x="612"/>
        <item x="653"/>
        <item x="214"/>
        <item x="611"/>
        <item x="107"/>
        <item x="671"/>
        <item x="521"/>
        <item x="921"/>
        <item x="11"/>
        <item x="663"/>
        <item x="257"/>
        <item x="306"/>
        <item x="205"/>
        <item x="669"/>
        <item x="832"/>
        <item x="689"/>
        <item x="206"/>
        <item x="19"/>
        <item x="659"/>
        <item x="149"/>
        <item x="427"/>
        <item x="517"/>
        <item x="237"/>
        <item x="508"/>
        <item x="235"/>
        <item x="895"/>
        <item x="174"/>
        <item x="82"/>
        <item x="118"/>
        <item x="888"/>
        <item x="512"/>
        <item x="865"/>
        <item x="615"/>
        <item x="724"/>
        <item x="241"/>
        <item x="853"/>
        <item x="251"/>
        <item x="335"/>
        <item x="156"/>
        <item x="236"/>
        <item x="587"/>
        <item x="122"/>
        <item x="600"/>
        <item x="940"/>
        <item x="986"/>
        <item x="555"/>
        <item x="568"/>
        <item x="779"/>
        <item x="632"/>
        <item x="889"/>
        <item x="686"/>
        <item x="538"/>
        <item x="509"/>
        <item x="195"/>
        <item x="764"/>
        <item x="181"/>
        <item x="697"/>
        <item x="536"/>
        <item x="964"/>
        <item x="153"/>
        <item x="581"/>
        <item x="103"/>
        <item x="606"/>
        <item x="672"/>
        <item x="522"/>
        <item x="501"/>
        <item x="619"/>
        <item x="498"/>
        <item x="168"/>
        <item x="282"/>
        <item x="567"/>
        <item x="609"/>
        <item x="108"/>
        <item x="377"/>
        <item x="649"/>
        <item x="535"/>
        <item x="240"/>
        <item x="572"/>
        <item x="775"/>
        <item x="123"/>
        <item x="875"/>
        <item x="582"/>
        <item x="588"/>
        <item x="109"/>
        <item x="217"/>
        <item x="400"/>
        <item x="575"/>
        <item x="216"/>
        <item x="209"/>
        <item x="924"/>
        <item x="552"/>
        <item x="166"/>
        <item x="657"/>
        <item x="607"/>
        <item x="712"/>
        <item x="157"/>
        <item x="523"/>
        <item x="703"/>
        <item x="199"/>
        <item x="150"/>
        <item x="925"/>
        <item x="706"/>
        <item x="438"/>
        <item x="722"/>
        <item x="125"/>
        <item x="675"/>
        <item x="786"/>
        <item x="79"/>
        <item x="197"/>
        <item x="877"/>
        <item x="307"/>
        <item x="253"/>
        <item x="139"/>
        <item x="958"/>
        <item x="51"/>
        <item x="22"/>
        <item x="44"/>
        <item x="43"/>
        <item x="617"/>
        <item x="530"/>
        <item x="709"/>
        <item x="713"/>
        <item x="105"/>
        <item x="614"/>
        <item x="876"/>
        <item x="454"/>
        <item x="638"/>
        <item x="189"/>
        <item x="643"/>
        <item x="780"/>
        <item x="661"/>
        <item x="719"/>
        <item x="604"/>
        <item x="171"/>
        <item x="796"/>
        <item x="707"/>
        <item x="115"/>
        <item x="190"/>
        <item x="24"/>
        <item x="551"/>
        <item x="705"/>
        <item x="185"/>
        <item x="829"/>
        <item x="630"/>
        <item x="395"/>
        <item x="694"/>
        <item x="106"/>
        <item x="529"/>
        <item x="542"/>
        <item x="161"/>
        <item x="58"/>
        <item x="511"/>
        <item x="467"/>
        <item x="599"/>
        <item x="391"/>
        <item x="946"/>
        <item x="846"/>
        <item x="73"/>
        <item x="398"/>
        <item x="392"/>
        <item x="519"/>
        <item x="897"/>
        <item x="628"/>
        <item x="221"/>
        <item x="80"/>
        <item x="750"/>
        <item x="725"/>
        <item x="654"/>
        <item x="196"/>
        <item x="720"/>
        <item x="543"/>
        <item x="731"/>
        <item x="323"/>
        <item x="281"/>
        <item x="130"/>
        <item x="682"/>
        <item x="869"/>
        <item x="255"/>
        <item x="312"/>
        <item x="211"/>
        <item x="134"/>
        <item x="213"/>
        <item x="138"/>
        <item x="128"/>
        <item x="652"/>
        <item x="373"/>
        <item x="579"/>
        <item x="384"/>
        <item x="140"/>
        <item x="943"/>
        <item x="238"/>
        <item x="597"/>
        <item x="683"/>
        <item x="203"/>
        <item x="116"/>
        <item x="650"/>
        <item x="728"/>
        <item x="547"/>
        <item x="983"/>
        <item x="603"/>
        <item x="177"/>
        <item x="194"/>
        <item x="890"/>
        <item x="201"/>
        <item x="120"/>
        <item x="1"/>
        <item x="34"/>
        <item x="662"/>
        <item x="533"/>
        <item x="226"/>
        <item x="610"/>
        <item x="678"/>
        <item x="546"/>
        <item x="569"/>
        <item x="949"/>
        <item x="169"/>
        <item x="937"/>
        <item x="200"/>
        <item x="855"/>
        <item x="89"/>
        <item x="97"/>
        <item x="28"/>
        <item x="752"/>
        <item x="556"/>
        <item x="135"/>
        <item x="584"/>
        <item x="218"/>
        <item x="684"/>
        <item x="99"/>
        <item x="631"/>
        <item x="507"/>
        <item x="912"/>
        <item x="789"/>
        <item x="634"/>
        <item x="500"/>
        <item x="100"/>
        <item x="757"/>
        <item x="234"/>
        <item x="451"/>
        <item x="718"/>
        <item x="92"/>
        <item x="470"/>
        <item x="472"/>
        <item x="52"/>
        <item x="104"/>
        <item x="412"/>
        <item x="756"/>
        <item x="249"/>
        <item x="952"/>
        <item x="46"/>
        <item x="443"/>
        <item x="317"/>
        <item x="590"/>
        <item x="367"/>
        <item x="230"/>
        <item x="838"/>
        <item x="272"/>
        <item x="340"/>
        <item x="85"/>
        <item x="30"/>
        <item x="408"/>
        <item x="807"/>
        <item x="460"/>
        <item x="751"/>
        <item x="375"/>
        <item x="93"/>
        <item x="471"/>
        <item x="906"/>
        <item x="244"/>
        <item x="152"/>
        <item x="989"/>
        <item x="315"/>
        <item x="984"/>
        <item x="353"/>
        <item x="62"/>
        <item x="702"/>
        <item x="823"/>
        <item x="349"/>
        <item x="311"/>
        <item x="913"/>
        <item x="803"/>
        <item x="926"/>
        <item x="639"/>
        <item x="229"/>
        <item x="179"/>
        <item x="220"/>
        <item x="4"/>
        <item x="976"/>
        <item x="96"/>
        <item x="461"/>
        <item x="127"/>
        <item x="333"/>
        <item x="453"/>
        <item x="47"/>
        <item x="297"/>
        <item x="247"/>
        <item x="246"/>
        <item x="741"/>
        <item x="987"/>
        <item x="0"/>
        <item x="117"/>
        <item x="144"/>
        <item x="433"/>
        <item x="824"/>
        <item x="242"/>
        <item x="136"/>
        <item x="423"/>
        <item x="204"/>
        <item x="749"/>
        <item x="94"/>
        <item x="48"/>
        <item x="692"/>
        <item x="771"/>
        <item x="193"/>
        <item x="208"/>
        <item x="7"/>
        <item x="191"/>
        <item x="370"/>
        <item x="110"/>
        <item x="910"/>
        <item x="486"/>
        <item x="785"/>
        <item x="893"/>
        <item x="83"/>
        <item x="463"/>
        <item x="49"/>
        <item x="854"/>
        <item x="933"/>
        <item x="909"/>
        <item x="248"/>
        <item x="502"/>
        <item x="660"/>
        <item x="544"/>
        <item x="676"/>
        <item x="746"/>
        <item x="175"/>
        <item x="396"/>
        <item x="26"/>
        <item x="766"/>
        <item x="820"/>
        <item x="817"/>
        <item x="742"/>
        <item x="356"/>
        <item x="988"/>
        <item x="284"/>
        <item x="554"/>
        <item x="304"/>
        <item x="344"/>
        <item x="879"/>
        <item x="233"/>
        <item x="935"/>
        <item x="892"/>
        <item x="64"/>
        <item x="53"/>
        <item x="252"/>
        <item x="348"/>
        <item x="591"/>
        <item x="285"/>
        <item x="514"/>
        <item x="298"/>
        <item x="410"/>
        <item x="394"/>
        <item x="390"/>
        <item x="328"/>
        <item x="781"/>
        <item x="368"/>
        <item x="765"/>
        <item x="586"/>
        <item x="464"/>
        <item x="541"/>
        <item x="840"/>
        <item x="882"/>
        <item x="621"/>
        <item x="959"/>
        <item x="842"/>
        <item x="426"/>
        <item x="902"/>
        <item x="446"/>
        <item x="900"/>
        <item x="65"/>
        <item x="827"/>
        <item x="347"/>
        <item x="532"/>
        <item x="16"/>
        <item x="831"/>
        <item x="755"/>
        <item x="466"/>
        <item x="324"/>
        <item x="596"/>
        <item x="468"/>
        <item x="358"/>
        <item x="476"/>
        <item x="332"/>
        <item x="420"/>
        <item x="721"/>
        <item x="985"/>
        <item x="482"/>
        <item x="493"/>
        <item x="528"/>
        <item x="318"/>
        <item x="745"/>
        <item x="563"/>
        <item x="491"/>
        <item x="717"/>
        <item x="783"/>
        <item x="822"/>
        <item x="878"/>
        <item x="17"/>
        <item x="458"/>
        <item x="314"/>
        <item x="442"/>
        <item x="266"/>
        <item x="440"/>
        <item x="499"/>
        <item x="265"/>
        <item x="402"/>
        <item x="31"/>
        <item x="950"/>
        <item x="346"/>
        <item x="835"/>
        <item x="15"/>
        <item x="278"/>
        <item x="322"/>
        <item x="475"/>
        <item x="293"/>
        <item x="308"/>
        <item x="258"/>
        <item x="734"/>
        <item x="782"/>
        <item x="967"/>
        <item x="733"/>
        <item x="790"/>
        <item x="768"/>
        <item x="956"/>
        <item x="849"/>
        <item x="25"/>
        <item x="874"/>
        <item x="327"/>
        <item x="362"/>
        <item x="29"/>
        <item x="71"/>
        <item x="813"/>
        <item x="993"/>
        <item x="163"/>
        <item x="303"/>
        <item x="430"/>
        <item x="901"/>
        <item x="577"/>
        <item x="494"/>
        <item x="887"/>
        <item x="850"/>
        <item x="859"/>
        <item x="928"/>
        <item x="202"/>
        <item x="61"/>
        <item x="383"/>
        <item x="376"/>
        <item x="439"/>
        <item x="366"/>
        <item x="915"/>
        <item x="450"/>
        <item x="319"/>
        <item x="342"/>
        <item x="239"/>
        <item x="401"/>
        <item x="839"/>
        <item x="723"/>
        <item x="973"/>
        <item x="739"/>
        <item x="852"/>
        <item x="867"/>
        <item x="469"/>
        <item x="981"/>
        <item x="302"/>
        <item x="488"/>
        <item x="291"/>
        <item x="904"/>
        <item x="447"/>
        <item x="799"/>
        <item x="224"/>
        <item x="165"/>
        <item x="364"/>
        <item x="792"/>
        <item x="802"/>
        <item x="374"/>
        <item x="286"/>
        <item x="919"/>
        <item x="837"/>
        <item x="770"/>
        <item x="180"/>
        <item x="934"/>
        <item x="371"/>
        <item x="32"/>
        <item x="515"/>
        <item x="975"/>
        <item x="953"/>
        <item x="269"/>
        <item x="605"/>
        <item x="38"/>
        <item x="415"/>
        <item x="641"/>
        <item x="881"/>
        <item x="526"/>
        <item x="81"/>
        <item x="414"/>
        <item x="60"/>
        <item x="313"/>
        <item x="495"/>
        <item x="254"/>
        <item x="966"/>
        <item x="836"/>
        <item x="834"/>
        <item x="894"/>
        <item x="954"/>
        <item x="263"/>
        <item x="736"/>
        <item x="858"/>
        <item x="270"/>
        <item x="658"/>
        <item x="513"/>
        <item x="42"/>
        <item x="292"/>
        <item x="167"/>
        <item x="787"/>
        <item x="143"/>
        <item x="198"/>
        <item x="309"/>
        <item x="870"/>
        <item x="776"/>
        <item x="848"/>
        <item x="811"/>
        <item x="994"/>
        <item x="843"/>
        <item x="432"/>
        <item x="504"/>
        <item x="18"/>
        <item x="170"/>
        <item x="9"/>
        <item x="75"/>
        <item x="361"/>
        <item x="992"/>
        <item x="386"/>
        <item x="259"/>
        <item x="387"/>
        <item x="407"/>
        <item x="856"/>
        <item x="489"/>
        <item x="164"/>
        <item x="2"/>
        <item x="321"/>
        <item x="5"/>
        <item x="397"/>
        <item x="158"/>
        <item x="914"/>
        <item x="490"/>
        <item x="69"/>
        <item x="896"/>
        <item x="172"/>
        <item x="27"/>
        <item x="825"/>
        <item x="557"/>
        <item x="828"/>
        <item x="184"/>
        <item x="561"/>
        <item x="133"/>
        <item x="784"/>
        <item x="343"/>
        <item x="129"/>
        <item x="635"/>
        <item x="326"/>
        <item x="819"/>
        <item x="808"/>
        <item x="74"/>
        <item x="503"/>
        <item x="699"/>
        <item x="350"/>
        <item x="419"/>
        <item x="223"/>
        <item x="210"/>
        <item x="33"/>
        <item x="222"/>
        <item x="36"/>
        <item x="142"/>
        <item x="102"/>
        <item x="182"/>
        <item x="112"/>
        <item x="289"/>
        <item x="277"/>
        <item x="763"/>
        <item x="497"/>
        <item x="8"/>
        <item x="968"/>
        <item x="70"/>
        <item x="777"/>
        <item x="10"/>
        <item x="562"/>
        <item x="57"/>
        <item x="845"/>
        <item x="580"/>
        <item x="941"/>
        <item x="496"/>
        <item x="389"/>
        <item x="393"/>
        <item x="50"/>
        <item x="487"/>
        <item x="14"/>
        <item x="633"/>
        <item x="485"/>
        <item x="385"/>
        <item x="965"/>
        <item x="359"/>
        <item x="806"/>
        <item x="510"/>
        <item x="972"/>
        <item x="162"/>
        <item x="431"/>
        <item x="871"/>
        <item x="325"/>
        <item x="830"/>
        <item x="841"/>
        <item x="124"/>
        <item x="747"/>
        <item x="861"/>
        <item x="434"/>
        <item x="516"/>
        <item x="337"/>
        <item x="388"/>
        <item x="795"/>
        <item x="571"/>
        <item x="95"/>
        <item x="908"/>
        <item x="345"/>
        <item x="56"/>
        <item x="883"/>
        <item x="844"/>
        <item x="868"/>
        <item x="404"/>
        <item x="762"/>
        <item x="173"/>
        <item x="642"/>
        <item x="917"/>
        <item x="151"/>
        <item x="788"/>
        <item x="330"/>
        <item x="334"/>
        <item x="275"/>
        <item x="626"/>
        <item x="492"/>
        <item x="505"/>
        <item x="294"/>
        <item x="449"/>
        <item x="801"/>
        <item x="566"/>
        <item x="455"/>
        <item x="608"/>
        <item x="72"/>
        <item x="815"/>
        <item x="380"/>
        <item x="365"/>
        <item x="821"/>
        <item x="121"/>
        <item x="651"/>
        <item x="754"/>
        <item x="78"/>
        <item x="86"/>
        <item x="131"/>
        <item x="98"/>
        <item x="732"/>
        <item x="664"/>
        <item x="268"/>
        <item x="636"/>
        <item x="287"/>
        <item x="738"/>
        <item x="873"/>
        <item x="279"/>
        <item x="456"/>
        <item x="616"/>
        <item x="310"/>
        <item x="421"/>
        <item x="77"/>
        <item x="922"/>
        <item x="63"/>
        <item x="791"/>
        <item x="212"/>
        <item x="773"/>
        <item x="288"/>
        <item x="137"/>
        <item x="740"/>
        <item x="644"/>
        <item x="797"/>
        <item x="977"/>
        <item x="13"/>
        <item x="995"/>
      </items>
    </pivotField>
    <pivotField compact="0" outline="0" showAll="0" defaultSubtotal="0">
      <items count="3">
        <item x="2"/>
        <item x="0"/>
        <item x="1"/>
      </items>
    </pivotField>
    <pivotField compact="0" numFmtId="165" outline="0" showAll="0" defaultSubtotal="0"/>
    <pivotField compact="0" numFmtId="166"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h="1" x="0"/>
        <item x="1"/>
      </items>
    </pivotField>
  </pivotFields>
  <rowFields count="5">
    <field x="1"/>
    <field x="2"/>
    <field x="3"/>
    <field x="4"/>
    <field x="13"/>
  </rowFields>
  <rowItems count="86">
    <i>
      <x/>
      <x v="32"/>
      <x v="4"/>
      <x v="3"/>
      <x v="970"/>
    </i>
    <i>
      <x v="1"/>
      <x v="9"/>
      <x v="6"/>
      <x v="2"/>
      <x v="816"/>
    </i>
    <i>
      <x v="10"/>
      <x v="9"/>
      <x v="2"/>
      <x v="3"/>
      <x v="824"/>
    </i>
    <i>
      <x v="19"/>
      <x v="25"/>
      <x v="2"/>
      <x/>
      <x v="481"/>
    </i>
    <i>
      <x v="34"/>
      <x v="9"/>
      <x v="3"/>
      <x v="1"/>
      <x v="810"/>
    </i>
    <i>
      <x v="54"/>
      <x v="4"/>
      <x v="3"/>
      <x v="3"/>
      <x v="85"/>
    </i>
    <i>
      <x v="57"/>
      <x v="28"/>
      <x v="4"/>
      <x/>
      <x v="186"/>
    </i>
    <i>
      <x v="71"/>
      <x v="9"/>
      <x v="1"/>
      <x v="3"/>
      <x v="782"/>
    </i>
    <i>
      <x v="90"/>
      <x v="27"/>
      <x v="2"/>
      <x v="3"/>
      <x v="693"/>
    </i>
    <i>
      <x v="98"/>
      <x v="16"/>
      <x v="5"/>
      <x v="3"/>
      <x v="629"/>
    </i>
    <i>
      <x v="105"/>
      <x/>
      <x v="6"/>
      <x v="1"/>
      <x v="262"/>
    </i>
    <i>
      <x v="131"/>
      <x v="19"/>
      <x v="4"/>
      <x v="2"/>
      <x v="221"/>
    </i>
    <i>
      <x v="145"/>
      <x v="4"/>
      <x v="3"/>
      <x v="1"/>
      <x v="47"/>
    </i>
    <i>
      <x v="147"/>
      <x v="16"/>
      <x v="5"/>
      <x v="1"/>
      <x v="687"/>
    </i>
    <i>
      <x v="171"/>
      <x v="27"/>
      <x v="6"/>
      <x v="1"/>
      <x v="720"/>
    </i>
    <i>
      <x v="183"/>
      <x v="16"/>
      <x v="6"/>
      <x v="2"/>
      <x v="590"/>
    </i>
    <i>
      <x v="205"/>
      <x v="2"/>
      <x/>
      <x v="3"/>
      <x v="73"/>
    </i>
    <i>
      <x v="209"/>
      <x v="2"/>
      <x/>
      <x/>
      <x v="63"/>
    </i>
    <i>
      <x v="212"/>
      <x v="10"/>
      <x v="1"/>
      <x v="2"/>
      <x v="571"/>
    </i>
    <i>
      <x v="246"/>
      <x v="17"/>
      <x v="4"/>
      <x v="2"/>
      <x v="308"/>
    </i>
    <i>
      <x v="258"/>
      <x v="32"/>
      <x v="1"/>
      <x v="1"/>
      <x v="860"/>
    </i>
    <i>
      <x v="264"/>
      <x v="29"/>
      <x v="4"/>
      <x/>
      <x v="84"/>
    </i>
    <i>
      <x v="312"/>
      <x v="27"/>
      <x v="4"/>
      <x v="2"/>
      <x v="716"/>
    </i>
    <i>
      <x v="340"/>
      <x v="9"/>
      <x v="1"/>
      <x v="2"/>
      <x v="888"/>
    </i>
    <i>
      <x v="352"/>
      <x v="13"/>
      <x v="3"/>
      <x v="3"/>
      <x v="86"/>
    </i>
    <i>
      <x v="357"/>
      <x v="27"/>
      <x/>
      <x/>
      <x v="723"/>
    </i>
    <i>
      <x v="359"/>
      <x v="27"/>
      <x v="4"/>
      <x v="1"/>
      <x v="685"/>
    </i>
    <i>
      <x v="373"/>
      <x v="6"/>
      <x v="4"/>
      <x v="2"/>
      <x v="513"/>
    </i>
    <i>
      <x v="376"/>
      <x v="25"/>
      <x v="5"/>
      <x/>
      <x v="381"/>
    </i>
    <i>
      <x v="395"/>
      <x v="23"/>
      <x v="4"/>
      <x/>
      <x v="159"/>
    </i>
    <i>
      <x v="396"/>
      <x v="9"/>
      <x/>
      <x v="1"/>
      <x v="861"/>
    </i>
    <i>
      <x v="405"/>
      <x v="32"/>
      <x v="5"/>
      <x/>
      <x v="940"/>
    </i>
    <i>
      <x v="435"/>
      <x v="3"/>
      <x v="1"/>
      <x v="1"/>
      <x v="557"/>
    </i>
    <i>
      <x v="444"/>
      <x v="20"/>
      <x v="1"/>
      <x/>
      <x v="617"/>
    </i>
    <i>
      <x v="471"/>
      <x v="21"/>
      <x v="1"/>
      <x v="2"/>
      <x v="329"/>
    </i>
    <i>
      <x v="475"/>
      <x v="8"/>
      <x v="1"/>
      <x v="3"/>
      <x v="185"/>
    </i>
    <i>
      <x v="482"/>
      <x v="16"/>
      <x v="5"/>
      <x v="2"/>
      <x v="611"/>
    </i>
    <i>
      <x v="484"/>
      <x v="9"/>
      <x v="1"/>
      <x v="2"/>
      <x v="885"/>
    </i>
    <i>
      <x v="515"/>
      <x v="27"/>
      <x v="5"/>
      <x v="2"/>
      <x v="731"/>
    </i>
    <i>
      <x v="526"/>
      <x v="19"/>
      <x v="4"/>
      <x v="1"/>
      <x v="284"/>
    </i>
    <i>
      <x v="543"/>
      <x v="25"/>
      <x/>
      <x v="2"/>
      <x v="524"/>
    </i>
    <i>
      <x v="546"/>
      <x v="27"/>
      <x v="5"/>
      <x v="1"/>
      <x v="722"/>
    </i>
    <i>
      <x v="559"/>
      <x v="28"/>
      <x v="4"/>
      <x v="1"/>
      <x v="296"/>
    </i>
    <i>
      <x v="571"/>
      <x v="4"/>
      <x v="3"/>
      <x v="3"/>
      <x v="29"/>
    </i>
    <i>
      <x v="581"/>
      <x v="10"/>
      <x v="1"/>
      <x/>
      <x v="485"/>
    </i>
    <i>
      <x v="589"/>
      <x v="4"/>
      <x v="3"/>
      <x v="1"/>
      <x v="66"/>
    </i>
    <i>
      <x v="616"/>
      <x v="16"/>
      <x v="2"/>
      <x v="2"/>
      <x v="581"/>
    </i>
    <i>
      <x v="617"/>
      <x v="26"/>
      <x v="3"/>
      <x v="2"/>
      <x v="370"/>
    </i>
    <i>
      <x v="631"/>
      <x v="9"/>
      <x v="5"/>
      <x v="2"/>
      <x v="914"/>
    </i>
    <i>
      <x v="636"/>
      <x v="1"/>
      <x v="2"/>
      <x v="3"/>
      <x v="35"/>
    </i>
    <i>
      <x v="637"/>
      <x v="1"/>
      <x v="5"/>
      <x v="2"/>
      <x v="30"/>
    </i>
    <i>
      <x v="643"/>
      <x v="2"/>
      <x v="6"/>
      <x v="3"/>
      <x v="199"/>
    </i>
    <i>
      <x v="668"/>
      <x v="1"/>
      <x v="2"/>
      <x v="1"/>
      <x v="5"/>
    </i>
    <i>
      <x v="688"/>
      <x v="27"/>
      <x v="2"/>
      <x v="2"/>
      <x v="747"/>
    </i>
    <i>
      <x v="693"/>
      <x/>
      <x v="6"/>
      <x v="2"/>
      <x v="151"/>
    </i>
    <i>
      <x v="700"/>
      <x v="9"/>
      <x v="5"/>
      <x v="1"/>
      <x v="833"/>
    </i>
    <i>
      <x v="704"/>
      <x v="15"/>
      <x v="4"/>
      <x/>
      <x v="349"/>
    </i>
    <i>
      <x v="710"/>
      <x v="27"/>
      <x v="2"/>
      <x v="3"/>
      <x v="690"/>
    </i>
    <i>
      <x v="734"/>
      <x v="9"/>
      <x v="4"/>
      <x v="1"/>
      <x v="803"/>
    </i>
    <i>
      <x v="739"/>
      <x v="7"/>
      <x v="1"/>
      <x/>
      <x v="305"/>
    </i>
    <i>
      <x v="740"/>
      <x v="31"/>
      <x v="1"/>
      <x v="2"/>
      <x v="386"/>
    </i>
    <i>
      <x v="752"/>
      <x v="14"/>
      <x v="4"/>
      <x v="1"/>
      <x v="80"/>
    </i>
    <i>
      <x v="761"/>
      <x v="25"/>
      <x/>
      <x v="1"/>
      <x v="289"/>
    </i>
    <i>
      <x v="767"/>
      <x v="4"/>
      <x v="3"/>
      <x v="2"/>
      <x v="15"/>
    </i>
    <i>
      <x v="770"/>
      <x v="21"/>
      <x v="1"/>
      <x v="3"/>
      <x v="232"/>
    </i>
    <i>
      <x v="780"/>
      <x v="2"/>
      <x v="5"/>
      <x v="1"/>
      <x v="219"/>
    </i>
    <i>
      <x v="805"/>
      <x v="26"/>
      <x v="3"/>
      <x v="3"/>
      <x v="376"/>
    </i>
    <i>
      <x v="812"/>
      <x v="30"/>
      <x v="4"/>
      <x/>
      <x v="304"/>
    </i>
    <i>
      <x v="824"/>
      <x v="25"/>
      <x v="5"/>
      <x v="2"/>
      <x v="357"/>
    </i>
    <i>
      <x v="841"/>
      <x v="2"/>
      <x v="6"/>
      <x/>
      <x v="207"/>
    </i>
    <i>
      <x v="845"/>
      <x v="9"/>
      <x v="2"/>
      <x v="2"/>
      <x v="765"/>
    </i>
    <i>
      <x v="857"/>
      <x v="25"/>
      <x/>
      <x v="3"/>
      <x v="508"/>
    </i>
    <i>
      <x v="858"/>
      <x v="32"/>
      <x v="5"/>
      <x/>
      <x v="921"/>
    </i>
    <i>
      <x v="867"/>
      <x v="1"/>
      <x v="5"/>
      <x v="2"/>
      <x v="111"/>
    </i>
    <i>
      <x v="880"/>
      <x v="25"/>
      <x v="6"/>
      <x v="3"/>
      <x v="298"/>
    </i>
    <i>
      <x v="900"/>
      <x v="9"/>
      <x v="1"/>
      <x v="3"/>
      <x v="881"/>
    </i>
    <i>
      <x v="905"/>
      <x v="25"/>
      <x v="5"/>
      <x/>
      <x v="273"/>
    </i>
    <i>
      <x v="907"/>
      <x v="13"/>
      <x v="3"/>
      <x v="2"/>
      <x v="230"/>
    </i>
    <i>
      <x v="916"/>
      <x v="10"/>
      <x v="1"/>
      <x/>
      <x v="449"/>
    </i>
    <i>
      <x v="917"/>
      <x v="26"/>
      <x v="3"/>
      <x v="2"/>
      <x v="457"/>
    </i>
    <i>
      <x v="923"/>
      <x v="20"/>
      <x v="1"/>
      <x/>
      <x v="341"/>
    </i>
    <i>
      <x v="950"/>
      <x/>
      <x v="6"/>
      <x v="1"/>
      <x v="170"/>
    </i>
    <i>
      <x v="956"/>
      <x v="27"/>
      <x v="6"/>
      <x/>
      <x v="732"/>
    </i>
    <i>
      <x v="969"/>
      <x v="12"/>
      <x v="1"/>
      <x v="1"/>
      <x v="307"/>
    </i>
    <i>
      <x v="972"/>
      <x v="6"/>
      <x v="4"/>
      <x v="2"/>
      <x v="487"/>
    </i>
    <i t="grand">
      <x/>
    </i>
  </rowItems>
  <colItems count="1">
    <i/>
  </colItems>
  <pageFields count="1">
    <pageField fld="20" hier="-1"/>
  </pageFields>
  <formats count="1">
    <format dxfId="16">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0B57BE-96F6-481D-B0FE-7D68648155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6:U41" firstHeaderRow="0" firstDataRow="1" firstDataCol="1" rowPageCount="1" colPageCount="1"/>
  <pivotFields count="21">
    <pivotField dataField="1" showAll="0"/>
    <pivotField showAll="0"/>
    <pivotField showAll="0" sortType="descending">
      <items count="34">
        <item x="31"/>
        <item x="5"/>
        <item x="3"/>
        <item x="11"/>
        <item x="17"/>
        <item x="22"/>
        <item x="19"/>
        <item x="7"/>
        <item x="14"/>
        <item x="2"/>
        <item x="9"/>
        <item x="21"/>
        <item x="10"/>
        <item x="16"/>
        <item x="20"/>
        <item x="28"/>
        <item x="0"/>
        <item x="30"/>
        <item x="23"/>
        <item x="24"/>
        <item x="12"/>
        <item x="8"/>
        <item x="29"/>
        <item x="27"/>
        <item x="32"/>
        <item x="1"/>
        <item x="15"/>
        <item x="6"/>
        <item x="25"/>
        <item x="26"/>
        <item x="18"/>
        <item x="13"/>
        <item x="4"/>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items count="5">
        <item x="3"/>
        <item x="0"/>
        <item x="2"/>
        <item x="1"/>
        <item t="default"/>
      </items>
    </pivotField>
    <pivotField showAll="0">
      <items count="3">
        <item x="1"/>
        <item x="0"/>
        <item t="default"/>
      </items>
    </pivotField>
    <pivotField axis="axisRow" showAll="0">
      <items count="5">
        <item x="1"/>
        <item x="3"/>
        <item x="0"/>
        <item x="2"/>
        <item t="default"/>
      </items>
    </pivotField>
    <pivotField showAll="0"/>
    <pivotField numFmtId="14" showAll="0"/>
    <pivotField numFmtId="1" showAll="0"/>
    <pivotField numFmtId="1" showAll="0"/>
    <pivotField showAll="0">
      <items count="13">
        <item x="0"/>
        <item x="9"/>
        <item x="5"/>
        <item x="4"/>
        <item x="7"/>
        <item x="6"/>
        <item x="3"/>
        <item x="11"/>
        <item x="2"/>
        <item x="10"/>
        <item x="1"/>
        <item x="8"/>
        <item t="default"/>
      </items>
    </pivotField>
    <pivotField numFmtId="1" showAll="0">
      <items count="31">
        <item x="26"/>
        <item x="29"/>
        <item x="17"/>
        <item x="19"/>
        <item x="14"/>
        <item x="27"/>
        <item x="25"/>
        <item x="28"/>
        <item x="6"/>
        <item x="12"/>
        <item x="23"/>
        <item x="10"/>
        <item x="20"/>
        <item x="24"/>
        <item x="16"/>
        <item x="5"/>
        <item x="13"/>
        <item x="22"/>
        <item x="18"/>
        <item x="9"/>
        <item x="21"/>
        <item x="11"/>
        <item x="7"/>
        <item x="2"/>
        <item x="15"/>
        <item x="1"/>
        <item x="8"/>
        <item x="0"/>
        <item x="4"/>
        <item x="3"/>
        <item t="default"/>
      </items>
    </pivotField>
    <pivotField dataField="1" numFmtId="164" showAll="0"/>
    <pivotField showAll="0">
      <items count="4">
        <item x="2"/>
        <item x="0"/>
        <item x="1"/>
        <item t="default"/>
      </items>
    </pivotField>
    <pivotField numFmtId="165" showAll="0"/>
    <pivotField numFmtId="166" showAll="0"/>
    <pivotField showAll="0"/>
    <pivotField showAll="0"/>
    <pivotField showAll="0"/>
    <pivotField axis="axisPage" showAll="0">
      <items count="3">
        <item x="0"/>
        <item x="1"/>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0" hier="-1"/>
  </pageFields>
  <dataFields count="4">
    <dataField name="Total Karyawan" fld="0" subtotal="count" baseField="2" baseItem="0"/>
    <dataField name="Avg Salary" fld="13" subtotal="average" baseField="2" baseItem="0" numFmtId="167"/>
    <dataField name="Max Salary" fld="13" subtotal="max" baseField="2" baseItem="0" numFmtId="167"/>
    <dataField name="Min Salary" fld="13" subtotal="min" baseField="2" baseItem="9" numFmtId="167"/>
  </dataFields>
  <formats count="4">
    <format dxfId="20">
      <pivotArea outline="0" collapsedLevelsAreSubtotals="1" fieldPosition="0"/>
    </format>
    <format dxfId="19">
      <pivotArea dataOnly="0" outline="0" fieldPosition="0">
        <references count="1">
          <reference field="4294967294" count="1">
            <x v="0"/>
          </reference>
        </references>
      </pivotArea>
    </format>
    <format dxfId="18">
      <pivotArea outline="0" collapsedLevelsAreSubtotals="1" fieldPosition="0">
        <references count="1">
          <reference field="4294967294" count="3" selected="0">
            <x v="1"/>
            <x v="2"/>
            <x v="3"/>
          </reference>
        </references>
      </pivotArea>
    </format>
    <format dxfId="17">
      <pivotArea dataOnly="0" labelOnly="1" outline="0" fieldPosition="0">
        <references count="1">
          <reference field="4294967294" count="3">
            <x v="1"/>
            <x v="2"/>
            <x v="3"/>
          </reference>
        </references>
      </pivotArea>
    </format>
  </formats>
  <chartFormats count="1">
    <chartFormat chart="0"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Bulan" xr10:uid="{33A0FECD-192D-42DB-9612-A8D5CE597E46}" sourceName="Nama Bulan">
  <pivotTables>
    <pivotTable tabId="5" name="Gender"/>
    <pivotTable tabId="3" name="Departement"/>
    <pivotTable tabId="3" name="Range Income"/>
    <pivotTable tabId="5" name="Range Income"/>
    <pivotTable tabId="4" name="Wilayah"/>
    <pivotTable tabId="7" name="Job Title &amp; Gaji"/>
    <pivotTable tabId="7" name="PivotTable1"/>
    <pivotTable tabId="7" name="PivotTable2"/>
    <pivotTable tabId="7" name="PivotTable3"/>
    <pivotTable tabId="7" name="PivotTable4"/>
    <pivotTable tabId="7" name="PivotTable5"/>
    <pivotTable tabId="9" name="PivotTable5"/>
    <pivotTable tabId="9" name="PivotTable4"/>
    <pivotTable tabId="9" name="PivotTable3"/>
    <pivotTable tabId="9" name="PivotTable2"/>
    <pivotTable tabId="9" name="PivotTable1"/>
    <pivotTable tabId="9" name="Job Title &amp; Gaji"/>
  </pivotTables>
  <data>
    <tabular pivotCacheId="1277285953">
      <items count="12">
        <i x="0" s="1"/>
        <i x="9" s="1"/>
        <i x="5" s="1"/>
        <i x="4" s="1"/>
        <i x="7" s="1"/>
        <i x="6" s="1"/>
        <i x="3" s="1"/>
        <i x="11" s="1"/>
        <i x="2" s="1"/>
        <i x="10" s="1"/>
        <i x="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DFA324A-2783-420F-AA24-E91994B23287}" sourceName="Year">
  <pivotTables>
    <pivotTable tabId="5" name="Range Income"/>
    <pivotTable tabId="3" name="Departement"/>
    <pivotTable tabId="3" name="Range Income"/>
    <pivotTable tabId="5" name="Gender"/>
    <pivotTable tabId="4" name="Wilayah"/>
    <pivotTable tabId="7" name="Job Title &amp; Gaji"/>
    <pivotTable tabId="7" name="PivotTable1"/>
    <pivotTable tabId="7" name="PivotTable2"/>
    <pivotTable tabId="7" name="PivotTable3"/>
    <pivotTable tabId="7" name="PivotTable4"/>
    <pivotTable tabId="7" name="PivotTable5"/>
    <pivotTable tabId="9" name="PivotTable5"/>
    <pivotTable tabId="9" name="PivotTable4"/>
    <pivotTable tabId="9" name="PivotTable3"/>
    <pivotTable tabId="9" name="PivotTable2"/>
    <pivotTable tabId="9" name="PivotTable1"/>
    <pivotTable tabId="9" name="Job Title &amp; Gaji"/>
  </pivotTables>
  <data>
    <tabular pivotCacheId="1277285953">
      <items count="30">
        <i x="26" s="1"/>
        <i x="29" s="1"/>
        <i x="17" s="1"/>
        <i x="19" s="1"/>
        <i x="14" s="1"/>
        <i x="27" s="1"/>
        <i x="25" s="1"/>
        <i x="28" s="1"/>
        <i x="6" s="1"/>
        <i x="12" s="1"/>
        <i x="23" s="1"/>
        <i x="10" s="1"/>
        <i x="20" s="1"/>
        <i x="24" s="1"/>
        <i x="16" s="1"/>
        <i x="5" s="1"/>
        <i x="13" s="1"/>
        <i x="22" s="1"/>
        <i x="18" s="1"/>
        <i x="9" s="1"/>
        <i x="21" s="1"/>
        <i x="11" s="1"/>
        <i x="7" s="1"/>
        <i x="2" s="1"/>
        <i x="15" s="1"/>
        <i x="1" s="1"/>
        <i x="8"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Bulan" xr10:uid="{D107CF0A-97F1-49B2-9246-C8221028B9EF}" cache="Slicer_Nama_Bulan" caption="Hire Month" columnCount="4" rowHeight="241300"/>
  <slicer name="Year" xr10:uid="{474313C8-8079-46B9-A32B-A723996777DD}" cache="Slicer_Year" caption="Year" columnCoun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U1001" totalsRowShown="0" headerRowDxfId="53">
  <autoFilter ref="A1:U1001" xr:uid="{D7CA8898-8363-4905-AB67-C7A42F7FDBFA}"/>
  <sortState xmlns:xlrd2="http://schemas.microsoft.com/office/spreadsheetml/2017/richdata2" ref="A2:T1001">
    <sortCondition ref="D1:D1001"/>
  </sortState>
  <tableColumns count="21">
    <tableColumn id="1" xr3:uid="{C53A9B11-526E-4544-9240-8F1BF85C6750}" name="EE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52"/>
    <tableColumn id="17" xr3:uid="{DD9963A9-7CC9-4855-95B1-CF7F66BB827A}" name="Days" dataDxfId="51">
      <calculatedColumnFormula>DAY(TBL_Employees[[#This Row],[Hire Date]])</calculatedColumnFormula>
    </tableColumn>
    <tableColumn id="16" xr3:uid="{61173C32-F307-47FB-93D9-FFF9045776C4}" name="Month" dataDxfId="50">
      <calculatedColumnFormula>MONTH(TBL_Employees[[#This Row],[Hire Date]])</calculatedColumnFormula>
    </tableColumn>
    <tableColumn id="18" xr3:uid="{98FA2528-219C-4C6C-8D40-B5A0AF5A0111}" name="Nama Bulan" dataDxfId="49">
      <calculatedColumnFormula>_xlfn.SWITCH(TBL_Employees[[#This Row],[Month]],1,"JAN",2,"FEB",3,"MAR",4,"APR",5,"MAY",6,"JUN",7,"JUL",8,"AUG",9,"SEP",10,"OCT",11,"NOV",12,"DEC")</calculatedColumnFormula>
    </tableColumn>
    <tableColumn id="15" xr3:uid="{27DB33D1-E6F4-4AA9-81B7-AC16D784C902}" name="Year" dataDxfId="48">
      <calculatedColumnFormula>YEAR(TBL_Employees[[#This Row],[Hire Date]])</calculatedColumnFormula>
    </tableColumn>
    <tableColumn id="10" xr3:uid="{CA3B0D4F-FCC2-4967-BC8E-979F23AA32F2}" name="Annual Salary" dataDxfId="47"/>
    <tableColumn id="19" xr3:uid="{A02D7FD6-8164-4486-82FE-08B19FF1A901}" name="Range Salary" dataDxfId="46">
      <calculatedColumnFormula>_xlfn.SWITCH(TRUE(),TBL_Employees[[#This Row],[Annual Salary]]&gt;140000,"HIGH INCOME",AND(TBL_Employees[[#This Row],[Annual Salary]]&gt;=70000,TBL_Employees[[#This Row],[Annual Salary]]&lt;=140000),"MIDLE INCOME",TBL_Employees[[#This Row],[Annual Salary]]&lt;70000,"LOW INCOME")</calculatedColumnFormula>
    </tableColumn>
    <tableColumn id="11" xr3:uid="{84DC6F9B-C840-4378-9E1C-BEB4EB18E284}" name="Bonus %" dataDxfId="45"/>
    <tableColumn id="20" xr3:uid="{21F670EF-61B2-418A-A43C-DD214536623D}" name="Bonus Income" dataDxfId="44">
      <calculatedColumnFormula>TBL_Employees[[#This Row],[Bonus %]]*TBL_Employees[[#This Row],[Annual Salary]]</calculatedColumnFormula>
    </tableColumn>
    <tableColumn id="12" xr3:uid="{CE1EEE5A-39A1-487E-BBC4-1A7B33DC7D56}" name="Country"/>
    <tableColumn id="13" xr3:uid="{7A08E8D1-8DAD-46E1-B6BA-B9ED0ABD69C7}" name="City"/>
    <tableColumn id="14" xr3:uid="{C7E08E0D-5677-461D-982F-21737E3F492B}" name="Exit Date" dataDxfId="43"/>
    <tableColumn id="21" xr3:uid="{95CB181F-1C47-4B1A-8C1C-052657770D6F}" name="Employed" dataDxfId="42">
      <calculatedColumnFormula>IF(TBL_Employees[[#This Row],[Exit Date]]="","Employed","Resign")</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5001-4A63-45F8-BB34-15216D2CA943}">
  <dimension ref="A3:K31"/>
  <sheetViews>
    <sheetView topLeftCell="A4" zoomScale="70" zoomScaleNormal="70" workbookViewId="0">
      <selection activeCell="A24" sqref="A24:E58"/>
    </sheetView>
  </sheetViews>
  <sheetFormatPr defaultRowHeight="15"/>
  <cols>
    <col min="1" max="1" width="13.7109375" bestFit="1" customWidth="1"/>
    <col min="2" max="2" width="21.85546875" bestFit="1" customWidth="1"/>
    <col min="3" max="3" width="9.28515625" bestFit="1" customWidth="1"/>
    <col min="4" max="4" width="9.85546875" bestFit="1" customWidth="1"/>
    <col min="5" max="5" width="9.5703125" bestFit="1" customWidth="1"/>
    <col min="8" max="8" width="15.85546875" bestFit="1" customWidth="1"/>
    <col min="9" max="9" width="13.85546875" bestFit="1" customWidth="1"/>
    <col min="10" max="10" width="15.85546875" bestFit="1" customWidth="1"/>
    <col min="11" max="11" width="3.85546875" bestFit="1" customWidth="1"/>
  </cols>
  <sheetData>
    <row r="3" spans="1:10">
      <c r="A3" s="12" t="s">
        <v>1990</v>
      </c>
      <c r="B3" t="s">
        <v>1995</v>
      </c>
    </row>
    <row r="4" spans="1:10">
      <c r="A4" s="7" t="s">
        <v>1992</v>
      </c>
      <c r="B4" s="13">
        <v>57127.340517241377</v>
      </c>
      <c r="J4" s="14"/>
    </row>
    <row r="5" spans="1:10">
      <c r="A5" s="7" t="s">
        <v>1993</v>
      </c>
      <c r="B5" s="13">
        <v>97160.680497925307</v>
      </c>
    </row>
    <row r="6" spans="1:10">
      <c r="A6" s="7" t="s">
        <v>1991</v>
      </c>
      <c r="B6" s="13">
        <v>185777.53146853147</v>
      </c>
    </row>
    <row r="7" spans="1:10">
      <c r="A7" s="7" t="s">
        <v>1994</v>
      </c>
      <c r="B7" s="13">
        <v>113217.36500000001</v>
      </c>
    </row>
    <row r="22" spans="8:11">
      <c r="H22" s="12" t="s">
        <v>2</v>
      </c>
      <c r="I22" t="s">
        <v>2001</v>
      </c>
    </row>
    <row r="24" spans="8:11">
      <c r="H24" s="12" t="s">
        <v>2000</v>
      </c>
      <c r="I24" s="9" t="s">
        <v>1996</v>
      </c>
    </row>
    <row r="25" spans="8:11">
      <c r="H25" s="7" t="s">
        <v>65</v>
      </c>
      <c r="I25" s="9">
        <v>96</v>
      </c>
      <c r="J25" t="str">
        <f>H25</f>
        <v>Accounting</v>
      </c>
      <c r="K25">
        <f>I25</f>
        <v>96</v>
      </c>
    </row>
    <row r="26" spans="8:11">
      <c r="H26" s="7" t="s">
        <v>31</v>
      </c>
      <c r="I26" s="9">
        <v>158</v>
      </c>
      <c r="J26" t="str">
        <f t="shared" ref="J26:J31" si="0">H26</f>
        <v>Engineering</v>
      </c>
      <c r="K26">
        <f t="shared" ref="K26:K31" si="1">I26</f>
        <v>158</v>
      </c>
    </row>
    <row r="27" spans="8:11">
      <c r="H27" s="7" t="s">
        <v>15</v>
      </c>
      <c r="I27" s="9">
        <v>120</v>
      </c>
      <c r="J27" t="str">
        <f t="shared" si="0"/>
        <v>Finance</v>
      </c>
      <c r="K27">
        <f t="shared" si="1"/>
        <v>120</v>
      </c>
    </row>
    <row r="28" spans="8:11">
      <c r="H28" s="7" t="s">
        <v>23</v>
      </c>
      <c r="I28" s="9">
        <v>125</v>
      </c>
      <c r="J28" t="str">
        <f t="shared" si="0"/>
        <v>Human Resources</v>
      </c>
      <c r="K28">
        <f t="shared" si="1"/>
        <v>125</v>
      </c>
    </row>
    <row r="29" spans="8:11">
      <c r="H29" s="7" t="s">
        <v>27</v>
      </c>
      <c r="I29" s="9">
        <v>241</v>
      </c>
      <c r="J29" t="str">
        <f t="shared" si="0"/>
        <v>IT</v>
      </c>
      <c r="K29">
        <f t="shared" si="1"/>
        <v>241</v>
      </c>
    </row>
    <row r="30" spans="8:11">
      <c r="H30" s="7" t="s">
        <v>43</v>
      </c>
      <c r="I30" s="9">
        <v>120</v>
      </c>
      <c r="J30" t="str">
        <f t="shared" si="0"/>
        <v>Marketing</v>
      </c>
      <c r="K30">
        <f t="shared" si="1"/>
        <v>120</v>
      </c>
    </row>
    <row r="31" spans="8:11">
      <c r="H31" s="7" t="s">
        <v>50</v>
      </c>
      <c r="I31" s="9">
        <v>140</v>
      </c>
      <c r="J31" t="str">
        <f t="shared" si="0"/>
        <v>Sales</v>
      </c>
      <c r="K31">
        <f t="shared" si="1"/>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DB28-C3B3-4E75-A4D8-24FE4500AF75}">
  <dimension ref="A3:B14"/>
  <sheetViews>
    <sheetView workbookViewId="0">
      <selection activeCell="B12" sqref="B12"/>
    </sheetView>
  </sheetViews>
  <sheetFormatPr defaultRowHeight="15"/>
  <cols>
    <col min="1" max="1" width="14.42578125" bestFit="1" customWidth="1"/>
    <col min="2" max="2" width="21.85546875" bestFit="1" customWidth="1"/>
    <col min="3" max="3" width="10.5703125" bestFit="1" customWidth="1"/>
    <col min="4" max="4" width="4.85546875" bestFit="1" customWidth="1"/>
  </cols>
  <sheetData>
    <row r="3" spans="1:2">
      <c r="A3" s="12" t="s">
        <v>2000</v>
      </c>
      <c r="B3" s="9" t="s">
        <v>1996</v>
      </c>
    </row>
    <row r="4" spans="1:2">
      <c r="A4" s="7" t="s">
        <v>17</v>
      </c>
      <c r="B4" s="9">
        <v>518</v>
      </c>
    </row>
    <row r="5" spans="1:2">
      <c r="A5" s="7" t="s">
        <v>28</v>
      </c>
      <c r="B5" s="9">
        <v>482</v>
      </c>
    </row>
    <row r="6" spans="1:2">
      <c r="A6" s="7" t="s">
        <v>1994</v>
      </c>
      <c r="B6" s="9">
        <v>1000</v>
      </c>
    </row>
    <row r="10" spans="1:2">
      <c r="A10" s="12" t="s">
        <v>2000</v>
      </c>
      <c r="B10" s="9" t="s">
        <v>1995</v>
      </c>
    </row>
    <row r="11" spans="1:2">
      <c r="A11" s="7" t="s">
        <v>1992</v>
      </c>
      <c r="B11" s="13">
        <v>57127.340517241377</v>
      </c>
    </row>
    <row r="12" spans="1:2">
      <c r="A12" s="7" t="s">
        <v>1993</v>
      </c>
      <c r="B12" s="13">
        <v>97160.680497925307</v>
      </c>
    </row>
    <row r="13" spans="1:2">
      <c r="A13" s="7" t="s">
        <v>1991</v>
      </c>
      <c r="B13" s="13">
        <v>185777.53146853147</v>
      </c>
    </row>
    <row r="14" spans="1:2">
      <c r="A14" s="7" t="s">
        <v>1994</v>
      </c>
      <c r="B14" s="13">
        <v>113217.36500000001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36BC-EEAD-4502-890B-6B4D9A026C88}">
  <dimension ref="A1:X11"/>
  <sheetViews>
    <sheetView showGridLines="0" tabSelected="1" zoomScaleNormal="100" workbookViewId="0">
      <selection sqref="A1:X1"/>
    </sheetView>
  </sheetViews>
  <sheetFormatPr defaultRowHeight="15"/>
  <sheetData>
    <row r="1" spans="1:24" ht="17.45" customHeight="1">
      <c r="A1" s="17" t="s">
        <v>2002</v>
      </c>
      <c r="B1" s="17"/>
      <c r="C1" s="17"/>
      <c r="D1" s="17"/>
      <c r="E1" s="17"/>
      <c r="F1" s="17"/>
      <c r="G1" s="17"/>
      <c r="H1" s="17"/>
      <c r="I1" s="17"/>
      <c r="J1" s="17"/>
      <c r="K1" s="17"/>
      <c r="L1" s="17"/>
      <c r="M1" s="17"/>
      <c r="N1" s="17"/>
      <c r="O1" s="17"/>
      <c r="P1" s="17"/>
      <c r="Q1" s="17"/>
      <c r="R1" s="17"/>
      <c r="S1" s="17"/>
      <c r="T1" s="17"/>
      <c r="U1" s="17"/>
      <c r="V1" s="17"/>
      <c r="W1" s="17"/>
      <c r="X1" s="17"/>
    </row>
    <row r="2" spans="1:24" ht="17.45" customHeight="1">
      <c r="A2" s="17" t="s">
        <v>2003</v>
      </c>
      <c r="B2" s="17"/>
      <c r="C2" s="17"/>
      <c r="D2" s="17"/>
      <c r="E2" s="17"/>
      <c r="F2" s="17"/>
      <c r="G2" s="17"/>
      <c r="H2" s="17"/>
      <c r="I2" s="17"/>
      <c r="J2" s="17"/>
      <c r="K2" s="17"/>
      <c r="L2" s="17"/>
      <c r="M2" s="17"/>
      <c r="N2" s="17"/>
      <c r="O2" s="17"/>
      <c r="P2" s="17"/>
      <c r="Q2" s="17"/>
      <c r="R2" s="17"/>
      <c r="S2" s="17"/>
      <c r="T2" s="17"/>
      <c r="U2" s="17"/>
      <c r="V2" s="17"/>
      <c r="W2" s="17"/>
      <c r="X2" s="17"/>
    </row>
    <row r="11" spans="1:24">
      <c r="K11" s="15"/>
    </row>
  </sheetData>
  <mergeCells count="2">
    <mergeCell ref="A1:X1"/>
    <mergeCell ref="A2: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4476-39ED-4D1B-958A-0DCD7948FE6A}">
  <dimension ref="A3:D9"/>
  <sheetViews>
    <sheetView topLeftCell="A7" zoomScaleNormal="100" workbookViewId="0">
      <selection activeCell="M13" sqref="M13"/>
    </sheetView>
  </sheetViews>
  <sheetFormatPr defaultRowHeight="15"/>
  <cols>
    <col min="1" max="1" width="14.42578125" bestFit="1" customWidth="1"/>
    <col min="2" max="2" width="13.85546875" bestFit="1" customWidth="1"/>
    <col min="3" max="3" width="15.85546875" bestFit="1" customWidth="1"/>
    <col min="4" max="4" width="5" bestFit="1" customWidth="1"/>
  </cols>
  <sheetData>
    <row r="3" spans="1:4">
      <c r="A3" s="12" t="s">
        <v>2</v>
      </c>
      <c r="B3" t="s">
        <v>2001</v>
      </c>
    </row>
    <row r="5" spans="1:4">
      <c r="A5" s="12" t="s">
        <v>2000</v>
      </c>
      <c r="B5" s="9" t="s">
        <v>1996</v>
      </c>
    </row>
    <row r="6" spans="1:4">
      <c r="A6" s="7" t="s">
        <v>52</v>
      </c>
      <c r="B6" s="9">
        <v>139</v>
      </c>
      <c r="C6" t="str">
        <f>A6</f>
        <v>Brazil</v>
      </c>
      <c r="D6">
        <f>B6</f>
        <v>139</v>
      </c>
    </row>
    <row r="7" spans="1:4">
      <c r="A7" s="7" t="s">
        <v>33</v>
      </c>
      <c r="B7" s="9">
        <v>218</v>
      </c>
      <c r="C7" t="str">
        <f t="shared" ref="C7:D8" si="0">A7</f>
        <v>China</v>
      </c>
      <c r="D7">
        <f t="shared" si="0"/>
        <v>218</v>
      </c>
    </row>
    <row r="8" spans="1:4">
      <c r="A8" s="7" t="s">
        <v>19</v>
      </c>
      <c r="B8" s="9">
        <v>643</v>
      </c>
      <c r="C8" t="str">
        <f t="shared" si="0"/>
        <v>United States</v>
      </c>
      <c r="D8">
        <f t="shared" si="0"/>
        <v>643</v>
      </c>
    </row>
    <row r="9" spans="1:4">
      <c r="D9"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U1001"/>
  <sheetViews>
    <sheetView topLeftCell="A170" zoomScale="55" zoomScaleNormal="55" workbookViewId="0">
      <selection activeCell="O20" sqref="A2:U1001"/>
    </sheetView>
  </sheetViews>
  <sheetFormatPr defaultRowHeight="15"/>
  <cols>
    <col min="1" max="1" width="7.140625" bestFit="1" customWidth="1"/>
    <col min="2" max="2" width="20.5703125" bestFit="1" customWidth="1"/>
    <col min="3" max="3" width="27.5703125" bestFit="1" customWidth="1"/>
    <col min="4" max="4" width="16.85546875" bestFit="1" customWidth="1"/>
    <col min="5" max="5" width="23.85546875" bestFit="1" customWidth="1"/>
    <col min="6" max="6" width="10" bestFit="1" customWidth="1"/>
    <col min="7" max="7" width="11" bestFit="1" customWidth="1"/>
    <col min="8" max="8" width="6.5703125" bestFit="1" customWidth="1"/>
    <col min="9" max="9" width="11.5703125" bestFit="1" customWidth="1"/>
    <col min="10" max="13" width="11.5703125" style="9" customWidth="1"/>
    <col min="14" max="14" width="15.42578125" bestFit="1" customWidth="1"/>
    <col min="15" max="15" width="13.7109375" bestFit="1" customWidth="1"/>
    <col min="16" max="16" width="12.85546875" bestFit="1" customWidth="1"/>
    <col min="17" max="17" width="12.85546875" style="11" customWidth="1"/>
    <col min="18" max="18" width="13.5703125" bestFit="1" customWidth="1"/>
    <col min="19" max="19" width="11.140625" bestFit="1" customWidth="1"/>
    <col min="20" max="20" width="10.5703125" bestFit="1" customWidth="1"/>
  </cols>
  <sheetData>
    <row r="1" spans="1:21" s="7" customFormat="1">
      <c r="A1" s="4" t="s">
        <v>0</v>
      </c>
      <c r="B1" s="5" t="s">
        <v>1</v>
      </c>
      <c r="C1" s="5" t="s">
        <v>2</v>
      </c>
      <c r="D1" s="5" t="s">
        <v>3</v>
      </c>
      <c r="E1" s="5" t="s">
        <v>4</v>
      </c>
      <c r="F1" s="5" t="s">
        <v>5</v>
      </c>
      <c r="G1" s="5" t="s">
        <v>6</v>
      </c>
      <c r="H1" s="5" t="s">
        <v>7</v>
      </c>
      <c r="I1" s="5" t="s">
        <v>8</v>
      </c>
      <c r="J1" s="8" t="s">
        <v>1983</v>
      </c>
      <c r="K1" s="8" t="s">
        <v>1984</v>
      </c>
      <c r="L1" s="8" t="s">
        <v>1986</v>
      </c>
      <c r="M1" s="8" t="s">
        <v>1985</v>
      </c>
      <c r="N1" s="5" t="s">
        <v>9</v>
      </c>
      <c r="O1" s="5" t="s">
        <v>1987</v>
      </c>
      <c r="P1" s="5" t="s">
        <v>10</v>
      </c>
      <c r="Q1" s="10" t="s">
        <v>1988</v>
      </c>
      <c r="R1" s="5" t="s">
        <v>11</v>
      </c>
      <c r="S1" s="5" t="s">
        <v>12</v>
      </c>
      <c r="T1" s="6" t="s">
        <v>13</v>
      </c>
      <c r="U1" s="5" t="s">
        <v>1989</v>
      </c>
    </row>
    <row r="2" spans="1:21">
      <c r="A2" t="s">
        <v>420</v>
      </c>
      <c r="B2" t="s">
        <v>421</v>
      </c>
      <c r="C2" t="s">
        <v>62</v>
      </c>
      <c r="D2" t="s">
        <v>65</v>
      </c>
      <c r="E2" t="s">
        <v>36</v>
      </c>
      <c r="F2" t="s">
        <v>28</v>
      </c>
      <c r="G2" t="s">
        <v>18</v>
      </c>
      <c r="H2">
        <v>29</v>
      </c>
      <c r="I2" s="1">
        <v>43490</v>
      </c>
      <c r="J2" s="9">
        <f>DAY(TBL_Employees[[#This Row],[Hire Date]])</f>
        <v>25</v>
      </c>
      <c r="K2" s="9">
        <f>MONTH(TBL_Employees[[#This Row],[Hire Date]])</f>
        <v>1</v>
      </c>
      <c r="L2" s="9" t="str">
        <f>_xlfn.SWITCH(TBL_Employees[[#This Row],[Month]],1,"JAN",2,"FEB",3,"MAR",4,"APR",5,"MAY",6,"JUN",7,"JUL",8,"AUG",9,"SEP",10,"OCT",11,"NOV",12,"DEC")</f>
        <v>JAN</v>
      </c>
      <c r="M2" s="9">
        <f>YEAR(TBL_Employees[[#This Row],[Hire Date]])</f>
        <v>2019</v>
      </c>
      <c r="N2" s="2">
        <v>113527</v>
      </c>
      <c r="O2" s="2" t="str">
        <f>_xlfn.SWITCH(TRUE(),TBL_Employees[[#This Row],[Annual Salary]]&gt;140000,"HIGH INCOME",AND(TBL_Employees[[#This Row],[Annual Salary]]&gt;=70000,TBL_Employees[[#This Row],[Annual Salary]]&lt;=140000),"MIDLE INCOME",TBL_Employees[[#This Row],[Annual Salary]]&lt;70000,"LOW INCOME")</f>
        <v>MIDLE INCOME</v>
      </c>
      <c r="P2" s="3">
        <v>0.06</v>
      </c>
      <c r="Q2" s="11">
        <f>TBL_Employees[[#This Row],[Bonus %]]*TBL_Employees[[#This Row],[Annual Salary]]</f>
        <v>6811.62</v>
      </c>
      <c r="R2" t="s">
        <v>19</v>
      </c>
      <c r="S2" t="s">
        <v>25</v>
      </c>
      <c r="T2" s="1" t="s">
        <v>21</v>
      </c>
      <c r="U2" t="str">
        <f>IF(TBL_Employees[[#This Row],[Exit Date]]="","Employed","Resign")</f>
        <v>Employed</v>
      </c>
    </row>
    <row r="3" spans="1:21">
      <c r="A3" t="s">
        <v>430</v>
      </c>
      <c r="B3" t="s">
        <v>431</v>
      </c>
      <c r="C3" t="s">
        <v>42</v>
      </c>
      <c r="D3" t="s">
        <v>65</v>
      </c>
      <c r="E3" t="s">
        <v>44</v>
      </c>
      <c r="F3" t="s">
        <v>28</v>
      </c>
      <c r="G3" t="s">
        <v>24</v>
      </c>
      <c r="H3">
        <v>31</v>
      </c>
      <c r="I3" s="1">
        <v>43043</v>
      </c>
      <c r="J3" s="9">
        <f>DAY(TBL_Employees[[#This Row],[Hire Date]])</f>
        <v>4</v>
      </c>
      <c r="K3" s="9">
        <f>MONTH(TBL_Employees[[#This Row],[Hire Date]])</f>
        <v>11</v>
      </c>
      <c r="L3" s="9" t="str">
        <f>_xlfn.SWITCH(TBL_Employees[[#This Row],[Month]],1,"JAN",2,"FEB",3,"MAR",4,"APR",5,"MAY",6,"JUN",7,"JUL",8,"AUG",9,"SEP",10,"OCT",11,"NOV",12,"DEC")</f>
        <v>NOV</v>
      </c>
      <c r="M3" s="9">
        <f>YEAR(TBL_Employees[[#This Row],[Hire Date]])</f>
        <v>2017</v>
      </c>
      <c r="N3" s="2">
        <v>97078</v>
      </c>
      <c r="O3" s="2" t="str">
        <f>_xlfn.SWITCH(TRUE(),TBL_Employees[[#This Row],[Annual Salary]]&gt;140000,"HIGH INCOME",AND(TBL_Employees[[#This Row],[Annual Salary]]&gt;=70000,TBL_Employees[[#This Row],[Annual Salary]]&lt;=140000),"MIDLE INCOME",TBL_Employees[[#This Row],[Annual Salary]]&lt;70000,"LOW INCOME")</f>
        <v>MIDLE INCOME</v>
      </c>
      <c r="P3" s="3">
        <v>0</v>
      </c>
      <c r="Q3" s="11">
        <f>TBL_Employees[[#This Row],[Bonus %]]*TBL_Employees[[#This Row],[Annual Salary]]</f>
        <v>0</v>
      </c>
      <c r="R3" t="s">
        <v>19</v>
      </c>
      <c r="S3" t="s">
        <v>25</v>
      </c>
      <c r="T3" s="1">
        <v>43899</v>
      </c>
      <c r="U3" t="str">
        <f>IF(TBL_Employees[[#This Row],[Exit Date]]="","Employed","Resign")</f>
        <v>Resign</v>
      </c>
    </row>
    <row r="4" spans="1:21">
      <c r="A4" t="s">
        <v>380</v>
      </c>
      <c r="B4" t="s">
        <v>496</v>
      </c>
      <c r="C4" t="s">
        <v>40</v>
      </c>
      <c r="D4" t="s">
        <v>65</v>
      </c>
      <c r="E4" t="s">
        <v>16</v>
      </c>
      <c r="F4" t="s">
        <v>17</v>
      </c>
      <c r="G4" t="s">
        <v>24</v>
      </c>
      <c r="H4">
        <v>36</v>
      </c>
      <c r="I4" s="1">
        <v>42276</v>
      </c>
      <c r="J4" s="9">
        <f>DAY(TBL_Employees[[#This Row],[Hire Date]])</f>
        <v>29</v>
      </c>
      <c r="K4" s="9">
        <f>MONTH(TBL_Employees[[#This Row],[Hire Date]])</f>
        <v>9</v>
      </c>
      <c r="L4" s="9" t="str">
        <f>_xlfn.SWITCH(TBL_Employees[[#This Row],[Month]],1,"JAN",2,"FEB",3,"MAR",4,"APR",5,"MAY",6,"JUN",7,"JUL",8,"AUG",9,"SEP",10,"OCT",11,"NOV",12,"DEC")</f>
        <v>SEP</v>
      </c>
      <c r="M4" s="9">
        <f>YEAR(TBL_Employees[[#This Row],[Hire Date]])</f>
        <v>2015</v>
      </c>
      <c r="N4" s="2">
        <v>178700</v>
      </c>
      <c r="O4" s="2" t="str">
        <f>_xlfn.SWITCH(TRUE(),TBL_Employees[[#This Row],[Annual Salary]]&gt;140000,"HIGH INCOME",AND(TBL_Employees[[#This Row],[Annual Salary]]&gt;=70000,TBL_Employees[[#This Row],[Annual Salary]]&lt;=140000),"MIDLE INCOME",TBL_Employees[[#This Row],[Annual Salary]]&lt;70000,"LOW INCOME")</f>
        <v>HIGH INCOME</v>
      </c>
      <c r="P4" s="3">
        <v>0.28999999999999998</v>
      </c>
      <c r="Q4" s="11">
        <f>TBL_Employees[[#This Row],[Bonus %]]*TBL_Employees[[#This Row],[Annual Salary]]</f>
        <v>51823</v>
      </c>
      <c r="R4" t="s">
        <v>19</v>
      </c>
      <c r="S4" t="s">
        <v>63</v>
      </c>
      <c r="T4" s="1" t="s">
        <v>21</v>
      </c>
      <c r="U4" t="str">
        <f>IF(TBL_Employees[[#This Row],[Exit Date]]="","Employed","Resign")</f>
        <v>Employed</v>
      </c>
    </row>
    <row r="5" spans="1:21">
      <c r="A5" t="s">
        <v>170</v>
      </c>
      <c r="B5" t="s">
        <v>508</v>
      </c>
      <c r="C5" t="s">
        <v>42</v>
      </c>
      <c r="D5" t="s">
        <v>65</v>
      </c>
      <c r="E5" t="s">
        <v>36</v>
      </c>
      <c r="F5" t="s">
        <v>17</v>
      </c>
      <c r="G5" t="s">
        <v>51</v>
      </c>
      <c r="H5">
        <v>44</v>
      </c>
      <c r="I5" s="1">
        <v>43467</v>
      </c>
      <c r="J5" s="9">
        <f>DAY(TBL_Employees[[#This Row],[Hire Date]])</f>
        <v>2</v>
      </c>
      <c r="K5" s="9">
        <f>MONTH(TBL_Employees[[#This Row],[Hire Date]])</f>
        <v>1</v>
      </c>
      <c r="L5" s="9" t="str">
        <f>_xlfn.SWITCH(TBL_Employees[[#This Row],[Month]],1,"JAN",2,"FEB",3,"MAR",4,"APR",5,"MAY",6,"JUN",7,"JUL",8,"AUG",9,"SEP",10,"OCT",11,"NOV",12,"DEC")</f>
        <v>JAN</v>
      </c>
      <c r="M5" s="9">
        <f>YEAR(TBL_Employees[[#This Row],[Hire Date]])</f>
        <v>2019</v>
      </c>
      <c r="N5" s="2">
        <v>74691</v>
      </c>
      <c r="O5" s="2" t="str">
        <f>_xlfn.SWITCH(TRUE(),TBL_Employees[[#This Row],[Annual Salary]]&gt;140000,"HIGH INCOME",AND(TBL_Employees[[#This Row],[Annual Salary]]&gt;=70000,TBL_Employees[[#This Row],[Annual Salary]]&lt;=140000),"MIDLE INCOME",TBL_Employees[[#This Row],[Annual Salary]]&lt;70000,"LOW INCOME")</f>
        <v>MIDLE INCOME</v>
      </c>
      <c r="P5" s="3">
        <v>0</v>
      </c>
      <c r="Q5" s="11">
        <f>TBL_Employees[[#This Row],[Bonus %]]*TBL_Employees[[#This Row],[Annual Salary]]</f>
        <v>0</v>
      </c>
      <c r="R5" t="s">
        <v>52</v>
      </c>
      <c r="S5" t="s">
        <v>81</v>
      </c>
      <c r="T5" s="1">
        <v>44020</v>
      </c>
      <c r="U5" t="str">
        <f>IF(TBL_Employees[[#This Row],[Exit Date]]="","Employed","Resign")</f>
        <v>Resign</v>
      </c>
    </row>
    <row r="6" spans="1:21">
      <c r="A6" t="s">
        <v>524</v>
      </c>
      <c r="B6" t="s">
        <v>525</v>
      </c>
      <c r="C6" t="s">
        <v>62</v>
      </c>
      <c r="D6" t="s">
        <v>65</v>
      </c>
      <c r="E6" t="s">
        <v>44</v>
      </c>
      <c r="F6" t="s">
        <v>17</v>
      </c>
      <c r="G6" t="s">
        <v>51</v>
      </c>
      <c r="H6">
        <v>38</v>
      </c>
      <c r="I6" s="1">
        <v>44516</v>
      </c>
      <c r="J6" s="9">
        <f>DAY(TBL_Employees[[#This Row],[Hire Date]])</f>
        <v>16</v>
      </c>
      <c r="K6" s="9">
        <f>MONTH(TBL_Employees[[#This Row],[Hire Date]])</f>
        <v>11</v>
      </c>
      <c r="L6" s="9" t="str">
        <f>_xlfn.SWITCH(TBL_Employees[[#This Row],[Month]],1,"JAN",2,"FEB",3,"MAR",4,"APR",5,"MAY",6,"JUN",7,"JUL",8,"AUG",9,"SEP",10,"OCT",11,"NOV",12,"DEC")</f>
        <v>NOV</v>
      </c>
      <c r="M6" s="9">
        <f>YEAR(TBL_Employees[[#This Row],[Hire Date]])</f>
        <v>2021</v>
      </c>
      <c r="N6" s="2">
        <v>109812</v>
      </c>
      <c r="O6" s="2" t="str">
        <f>_xlfn.SWITCH(TRUE(),TBL_Employees[[#This Row],[Annual Salary]]&gt;140000,"HIGH INCOME",AND(TBL_Employees[[#This Row],[Annual Salary]]&gt;=70000,TBL_Employees[[#This Row],[Annual Salary]]&lt;=140000),"MIDLE INCOME",TBL_Employees[[#This Row],[Annual Salary]]&lt;70000,"LOW INCOME")</f>
        <v>MIDLE INCOME</v>
      </c>
      <c r="P6" s="3">
        <v>0.09</v>
      </c>
      <c r="Q6" s="11">
        <f>TBL_Employees[[#This Row],[Bonus %]]*TBL_Employees[[#This Row],[Annual Salary]]</f>
        <v>9883.08</v>
      </c>
      <c r="R6" t="s">
        <v>52</v>
      </c>
      <c r="S6" t="s">
        <v>81</v>
      </c>
      <c r="T6" s="1" t="s">
        <v>21</v>
      </c>
      <c r="U6" t="str">
        <f>IF(TBL_Employees[[#This Row],[Exit Date]]="","Employed","Resign")</f>
        <v>Employed</v>
      </c>
    </row>
    <row r="7" spans="1:21">
      <c r="A7" t="s">
        <v>545</v>
      </c>
      <c r="B7" t="s">
        <v>546</v>
      </c>
      <c r="C7" t="s">
        <v>40</v>
      </c>
      <c r="D7" t="s">
        <v>65</v>
      </c>
      <c r="E7" t="s">
        <v>44</v>
      </c>
      <c r="F7" t="s">
        <v>28</v>
      </c>
      <c r="G7" t="s">
        <v>18</v>
      </c>
      <c r="H7">
        <v>26</v>
      </c>
      <c r="I7" s="1">
        <v>44040</v>
      </c>
      <c r="J7" s="9">
        <f>DAY(TBL_Employees[[#This Row],[Hire Date]])</f>
        <v>28</v>
      </c>
      <c r="K7" s="9">
        <f>MONTH(TBL_Employees[[#This Row],[Hire Date]])</f>
        <v>7</v>
      </c>
      <c r="L7" s="9" t="str">
        <f>_xlfn.SWITCH(TBL_Employees[[#This Row],[Month]],1,"JAN",2,"FEB",3,"MAR",4,"APR",5,"MAY",6,"JUN",7,"JUL",8,"AUG",9,"SEP",10,"OCT",11,"NOV",12,"DEC")</f>
        <v>JUL</v>
      </c>
      <c r="M7" s="9">
        <f>YEAR(TBL_Employees[[#This Row],[Hire Date]])</f>
        <v>2020</v>
      </c>
      <c r="N7" s="2">
        <v>180664</v>
      </c>
      <c r="O7" s="2" t="str">
        <f>_xlfn.SWITCH(TRUE(),TBL_Employees[[#This Row],[Annual Salary]]&gt;140000,"HIGH INCOME",AND(TBL_Employees[[#This Row],[Annual Salary]]&gt;=70000,TBL_Employees[[#This Row],[Annual Salary]]&lt;=140000),"MIDLE INCOME",TBL_Employees[[#This Row],[Annual Salary]]&lt;70000,"LOW INCOME")</f>
        <v>HIGH INCOME</v>
      </c>
      <c r="P7" s="3">
        <v>0.27</v>
      </c>
      <c r="Q7" s="11">
        <f>TBL_Employees[[#This Row],[Bonus %]]*TBL_Employees[[#This Row],[Annual Salary]]</f>
        <v>48779.280000000006</v>
      </c>
      <c r="R7" t="s">
        <v>19</v>
      </c>
      <c r="S7" t="s">
        <v>20</v>
      </c>
      <c r="T7" s="1" t="s">
        <v>21</v>
      </c>
      <c r="U7" t="str">
        <f>IF(TBL_Employees[[#This Row],[Exit Date]]="","Employed","Resign")</f>
        <v>Employed</v>
      </c>
    </row>
    <row r="8" spans="1:21">
      <c r="A8" t="s">
        <v>578</v>
      </c>
      <c r="B8" t="s">
        <v>579</v>
      </c>
      <c r="C8" t="s">
        <v>64</v>
      </c>
      <c r="D8" t="s">
        <v>65</v>
      </c>
      <c r="E8" t="s">
        <v>44</v>
      </c>
      <c r="F8" t="s">
        <v>28</v>
      </c>
      <c r="G8" t="s">
        <v>18</v>
      </c>
      <c r="H8">
        <v>55</v>
      </c>
      <c r="I8" s="1">
        <v>39177</v>
      </c>
      <c r="J8" s="9">
        <f>DAY(TBL_Employees[[#This Row],[Hire Date]])</f>
        <v>5</v>
      </c>
      <c r="K8" s="9">
        <f>MONTH(TBL_Employees[[#This Row],[Hire Date]])</f>
        <v>4</v>
      </c>
      <c r="L8" s="9" t="str">
        <f>_xlfn.SWITCH(TBL_Employees[[#This Row],[Month]],1,"JAN",2,"FEB",3,"MAR",4,"APR",5,"MAY",6,"JUN",7,"JUL",8,"AUG",9,"SEP",10,"OCT",11,"NOV",12,"DEC")</f>
        <v>APR</v>
      </c>
      <c r="M8" s="9">
        <f>YEAR(TBL_Employees[[#This Row],[Hire Date]])</f>
        <v>2007</v>
      </c>
      <c r="N8" s="2">
        <v>52310</v>
      </c>
      <c r="O8" s="2" t="str">
        <f>_xlfn.SWITCH(TRUE(),TBL_Employees[[#This Row],[Annual Salary]]&gt;140000,"HIGH INCOME",AND(TBL_Employees[[#This Row],[Annual Salary]]&gt;=70000,TBL_Employees[[#This Row],[Annual Salary]]&lt;=140000),"MIDLE INCOME",TBL_Employees[[#This Row],[Annual Salary]]&lt;70000,"LOW INCOME")</f>
        <v>LOW INCOME</v>
      </c>
      <c r="P8" s="3">
        <v>0</v>
      </c>
      <c r="Q8" s="11">
        <f>TBL_Employees[[#This Row],[Bonus %]]*TBL_Employees[[#This Row],[Annual Salary]]</f>
        <v>0</v>
      </c>
      <c r="R8" t="s">
        <v>19</v>
      </c>
      <c r="S8" t="s">
        <v>45</v>
      </c>
      <c r="T8" s="1">
        <v>43385</v>
      </c>
      <c r="U8" t="str">
        <f>IF(TBL_Employees[[#This Row],[Exit Date]]="","Employed","Resign")</f>
        <v>Resign</v>
      </c>
    </row>
    <row r="9" spans="1:21">
      <c r="A9" t="s">
        <v>535</v>
      </c>
      <c r="B9" t="s">
        <v>667</v>
      </c>
      <c r="C9" t="s">
        <v>62</v>
      </c>
      <c r="D9" t="s">
        <v>65</v>
      </c>
      <c r="E9" t="s">
        <v>16</v>
      </c>
      <c r="F9" t="s">
        <v>28</v>
      </c>
      <c r="G9" t="s">
        <v>18</v>
      </c>
      <c r="H9">
        <v>55</v>
      </c>
      <c r="I9" s="1">
        <v>36644</v>
      </c>
      <c r="J9" s="9">
        <f>DAY(TBL_Employees[[#This Row],[Hire Date]])</f>
        <v>28</v>
      </c>
      <c r="K9" s="9">
        <f>MONTH(TBL_Employees[[#This Row],[Hire Date]])</f>
        <v>4</v>
      </c>
      <c r="L9" s="9" t="str">
        <f>_xlfn.SWITCH(TBL_Employees[[#This Row],[Month]],1,"JAN",2,"FEB",3,"MAR",4,"APR",5,"MAY",6,"JUN",7,"JUL",8,"AUG",9,"SEP",10,"OCT",11,"NOV",12,"DEC")</f>
        <v>APR</v>
      </c>
      <c r="M9" s="9">
        <f>YEAR(TBL_Employees[[#This Row],[Hire Date]])</f>
        <v>2000</v>
      </c>
      <c r="N9" s="2">
        <v>115798</v>
      </c>
      <c r="O9" s="2" t="str">
        <f>_xlfn.SWITCH(TRUE(),TBL_Employees[[#This Row],[Annual Salary]]&gt;140000,"HIGH INCOME",AND(TBL_Employees[[#This Row],[Annual Salary]]&gt;=70000,TBL_Employees[[#This Row],[Annual Salary]]&lt;=140000),"MIDLE INCOME",TBL_Employees[[#This Row],[Annual Salary]]&lt;70000,"LOW INCOME")</f>
        <v>MIDLE INCOME</v>
      </c>
      <c r="P9" s="3">
        <v>0.05</v>
      </c>
      <c r="Q9" s="11">
        <f>TBL_Employees[[#This Row],[Bonus %]]*TBL_Employees[[#This Row],[Annual Salary]]</f>
        <v>5789.9000000000005</v>
      </c>
      <c r="R9" t="s">
        <v>19</v>
      </c>
      <c r="S9" t="s">
        <v>45</v>
      </c>
      <c r="T9" s="1" t="s">
        <v>21</v>
      </c>
      <c r="U9" t="str">
        <f>IF(TBL_Employees[[#This Row],[Exit Date]]="","Employed","Resign")</f>
        <v>Employed</v>
      </c>
    </row>
    <row r="10" spans="1:21">
      <c r="A10" t="s">
        <v>681</v>
      </c>
      <c r="B10" t="s">
        <v>682</v>
      </c>
      <c r="C10" t="s">
        <v>14</v>
      </c>
      <c r="D10" t="s">
        <v>65</v>
      </c>
      <c r="E10" t="s">
        <v>32</v>
      </c>
      <c r="F10" t="s">
        <v>17</v>
      </c>
      <c r="G10" t="s">
        <v>24</v>
      </c>
      <c r="H10">
        <v>56</v>
      </c>
      <c r="I10" s="1">
        <v>41714</v>
      </c>
      <c r="J10" s="9">
        <f>DAY(TBL_Employees[[#This Row],[Hire Date]])</f>
        <v>16</v>
      </c>
      <c r="K10" s="9">
        <f>MONTH(TBL_Employees[[#This Row],[Hire Date]])</f>
        <v>3</v>
      </c>
      <c r="L10" s="9" t="str">
        <f>_xlfn.SWITCH(TBL_Employees[[#This Row],[Month]],1,"JAN",2,"FEB",3,"MAR",4,"APR",5,"MAY",6,"JUN",7,"JUL",8,"AUG",9,"SEP",10,"OCT",11,"NOV",12,"DEC")</f>
        <v>MAR</v>
      </c>
      <c r="M10" s="9">
        <f>YEAR(TBL_Employees[[#This Row],[Hire Date]])</f>
        <v>2014</v>
      </c>
      <c r="N10" s="2">
        <v>190815</v>
      </c>
      <c r="O10" s="2" t="str">
        <f>_xlfn.SWITCH(TRUE(),TBL_Employees[[#This Row],[Annual Salary]]&gt;140000,"HIGH INCOME",AND(TBL_Employees[[#This Row],[Annual Salary]]&gt;=70000,TBL_Employees[[#This Row],[Annual Salary]]&lt;=140000),"MIDLE INCOME",TBL_Employees[[#This Row],[Annual Salary]]&lt;70000,"LOW INCOME")</f>
        <v>HIGH INCOME</v>
      </c>
      <c r="P10" s="3">
        <v>0.4</v>
      </c>
      <c r="Q10" s="11">
        <f>TBL_Employees[[#This Row],[Bonus %]]*TBL_Employees[[#This Row],[Annual Salary]]</f>
        <v>76326</v>
      </c>
      <c r="R10" t="s">
        <v>19</v>
      </c>
      <c r="S10" t="s">
        <v>25</v>
      </c>
      <c r="T10" s="1" t="s">
        <v>21</v>
      </c>
      <c r="U10" t="str">
        <f>IF(TBL_Employees[[#This Row],[Exit Date]]="","Employed","Resign")</f>
        <v>Employed</v>
      </c>
    </row>
    <row r="11" spans="1:21">
      <c r="A11" t="s">
        <v>235</v>
      </c>
      <c r="B11" t="s">
        <v>688</v>
      </c>
      <c r="C11" t="s">
        <v>40</v>
      </c>
      <c r="D11" t="s">
        <v>65</v>
      </c>
      <c r="E11" t="s">
        <v>36</v>
      </c>
      <c r="F11" t="s">
        <v>17</v>
      </c>
      <c r="G11" t="s">
        <v>51</v>
      </c>
      <c r="H11">
        <v>27</v>
      </c>
      <c r="I11" s="1">
        <v>43276</v>
      </c>
      <c r="J11" s="9">
        <f>DAY(TBL_Employees[[#This Row],[Hire Date]])</f>
        <v>25</v>
      </c>
      <c r="K11" s="9">
        <f>MONTH(TBL_Employees[[#This Row],[Hire Date]])</f>
        <v>6</v>
      </c>
      <c r="L11" s="9" t="str">
        <f>_xlfn.SWITCH(TBL_Employees[[#This Row],[Month]],1,"JAN",2,"FEB",3,"MAR",4,"APR",5,"MAY",6,"JUN",7,"JUL",8,"AUG",9,"SEP",10,"OCT",11,"NOV",12,"DEC")</f>
        <v>JUN</v>
      </c>
      <c r="M11" s="9">
        <f>YEAR(TBL_Employees[[#This Row],[Hire Date]])</f>
        <v>2018</v>
      </c>
      <c r="N11" s="2">
        <v>174097</v>
      </c>
      <c r="O11" s="2" t="str">
        <f>_xlfn.SWITCH(TRUE(),TBL_Employees[[#This Row],[Annual Salary]]&gt;140000,"HIGH INCOME",AND(TBL_Employees[[#This Row],[Annual Salary]]&gt;=70000,TBL_Employees[[#This Row],[Annual Salary]]&lt;=140000),"MIDLE INCOME",TBL_Employees[[#This Row],[Annual Salary]]&lt;70000,"LOW INCOME")</f>
        <v>HIGH INCOME</v>
      </c>
      <c r="P11" s="3">
        <v>0.21</v>
      </c>
      <c r="Q11" s="11">
        <f>TBL_Employees[[#This Row],[Bonus %]]*TBL_Employees[[#This Row],[Annual Salary]]</f>
        <v>36560.369999999995</v>
      </c>
      <c r="R11" t="s">
        <v>19</v>
      </c>
      <c r="S11" t="s">
        <v>39</v>
      </c>
      <c r="T11" s="1" t="s">
        <v>21</v>
      </c>
      <c r="U11" t="str">
        <f>IF(TBL_Employees[[#This Row],[Exit Date]]="","Employed","Resign")</f>
        <v>Employed</v>
      </c>
    </row>
    <row r="12" spans="1:21">
      <c r="A12" t="s">
        <v>258</v>
      </c>
      <c r="B12" t="s">
        <v>745</v>
      </c>
      <c r="C12" t="s">
        <v>14</v>
      </c>
      <c r="D12" t="s">
        <v>65</v>
      </c>
      <c r="E12" t="s">
        <v>16</v>
      </c>
      <c r="F12" t="s">
        <v>28</v>
      </c>
      <c r="G12" t="s">
        <v>24</v>
      </c>
      <c r="H12">
        <v>59</v>
      </c>
      <c r="I12" s="1">
        <v>40681</v>
      </c>
      <c r="J12" s="9">
        <f>DAY(TBL_Employees[[#This Row],[Hire Date]])</f>
        <v>18</v>
      </c>
      <c r="K12" s="9">
        <f>MONTH(TBL_Employees[[#This Row],[Hire Date]])</f>
        <v>5</v>
      </c>
      <c r="L12" s="9" t="str">
        <f>_xlfn.SWITCH(TBL_Employees[[#This Row],[Month]],1,"JAN",2,"FEB",3,"MAR",4,"APR",5,"MAY",6,"JUN",7,"JUL",8,"AUG",9,"SEP",10,"OCT",11,"NOV",12,"DEC")</f>
        <v>MAY</v>
      </c>
      <c r="M12" s="9">
        <f>YEAR(TBL_Employees[[#This Row],[Hire Date]])</f>
        <v>2011</v>
      </c>
      <c r="N12" s="2">
        <v>192213</v>
      </c>
      <c r="O12" s="2" t="str">
        <f>_xlfn.SWITCH(TRUE(),TBL_Employees[[#This Row],[Annual Salary]]&gt;140000,"HIGH INCOME",AND(TBL_Employees[[#This Row],[Annual Salary]]&gt;=70000,TBL_Employees[[#This Row],[Annual Salary]]&lt;=140000),"MIDLE INCOME",TBL_Employees[[#This Row],[Annual Salary]]&lt;70000,"LOW INCOME")</f>
        <v>HIGH INCOME</v>
      </c>
      <c r="P12" s="3">
        <v>0.4</v>
      </c>
      <c r="Q12" s="11">
        <f>TBL_Employees[[#This Row],[Bonus %]]*TBL_Employees[[#This Row],[Annual Salary]]</f>
        <v>76885.2</v>
      </c>
      <c r="R12" t="s">
        <v>19</v>
      </c>
      <c r="S12" t="s">
        <v>20</v>
      </c>
      <c r="T12" s="1" t="s">
        <v>21</v>
      </c>
      <c r="U12" t="str">
        <f>IF(TBL_Employees[[#This Row],[Exit Date]]="","Employed","Resign")</f>
        <v>Employed</v>
      </c>
    </row>
    <row r="13" spans="1:21">
      <c r="A13" t="s">
        <v>750</v>
      </c>
      <c r="B13" t="s">
        <v>751</v>
      </c>
      <c r="C13" t="s">
        <v>42</v>
      </c>
      <c r="D13" t="s">
        <v>65</v>
      </c>
      <c r="E13" t="s">
        <v>44</v>
      </c>
      <c r="F13" t="s">
        <v>28</v>
      </c>
      <c r="G13" t="s">
        <v>18</v>
      </c>
      <c r="H13">
        <v>62</v>
      </c>
      <c r="I13" s="1">
        <v>37733</v>
      </c>
      <c r="J13" s="9">
        <f>DAY(TBL_Employees[[#This Row],[Hire Date]])</f>
        <v>22</v>
      </c>
      <c r="K13" s="9">
        <f>MONTH(TBL_Employees[[#This Row],[Hire Date]])</f>
        <v>4</v>
      </c>
      <c r="L13" s="9" t="str">
        <f>_xlfn.SWITCH(TBL_Employees[[#This Row],[Month]],1,"JAN",2,"FEB",3,"MAR",4,"APR",5,"MAY",6,"JUN",7,"JUL",8,"AUG",9,"SEP",10,"OCT",11,"NOV",12,"DEC")</f>
        <v>APR</v>
      </c>
      <c r="M13" s="9">
        <f>YEAR(TBL_Employees[[#This Row],[Hire Date]])</f>
        <v>2003</v>
      </c>
      <c r="N13" s="2">
        <v>76906</v>
      </c>
      <c r="O13" s="2" t="str">
        <f>_xlfn.SWITCH(TRUE(),TBL_Employees[[#This Row],[Annual Salary]]&gt;140000,"HIGH INCOME",AND(TBL_Employees[[#This Row],[Annual Salary]]&gt;=70000,TBL_Employees[[#This Row],[Annual Salary]]&lt;=140000),"MIDLE INCOME",TBL_Employees[[#This Row],[Annual Salary]]&lt;70000,"LOW INCOME")</f>
        <v>MIDLE INCOME</v>
      </c>
      <c r="P13" s="3">
        <v>0</v>
      </c>
      <c r="Q13" s="11">
        <f>TBL_Employees[[#This Row],[Bonus %]]*TBL_Employees[[#This Row],[Annual Salary]]</f>
        <v>0</v>
      </c>
      <c r="R13" t="s">
        <v>19</v>
      </c>
      <c r="S13" t="s">
        <v>63</v>
      </c>
      <c r="T13" s="1" t="s">
        <v>21</v>
      </c>
      <c r="U13" t="str">
        <f>IF(TBL_Employees[[#This Row],[Exit Date]]="","Employed","Resign")</f>
        <v>Employed</v>
      </c>
    </row>
    <row r="14" spans="1:21">
      <c r="A14" t="s">
        <v>167</v>
      </c>
      <c r="B14" t="s">
        <v>782</v>
      </c>
      <c r="C14" t="s">
        <v>68</v>
      </c>
      <c r="D14" t="s">
        <v>65</v>
      </c>
      <c r="E14" t="s">
        <v>32</v>
      </c>
      <c r="F14" t="s">
        <v>28</v>
      </c>
      <c r="G14" t="s">
        <v>24</v>
      </c>
      <c r="H14">
        <v>28</v>
      </c>
      <c r="I14" s="1">
        <v>42867</v>
      </c>
      <c r="J14" s="9">
        <f>DAY(TBL_Employees[[#This Row],[Hire Date]])</f>
        <v>12</v>
      </c>
      <c r="K14" s="9">
        <f>MONTH(TBL_Employees[[#This Row],[Hire Date]])</f>
        <v>5</v>
      </c>
      <c r="L14" s="9" t="str">
        <f>_xlfn.SWITCH(TBL_Employees[[#This Row],[Month]],1,"JAN",2,"FEB",3,"MAR",4,"APR",5,"MAY",6,"JUN",7,"JUL",8,"AUG",9,"SEP",10,"OCT",11,"NOV",12,"DEC")</f>
        <v>MAY</v>
      </c>
      <c r="M14" s="9">
        <f>YEAR(TBL_Employees[[#This Row],[Hire Date]])</f>
        <v>2017</v>
      </c>
      <c r="N14" s="2">
        <v>52069</v>
      </c>
      <c r="O14" s="2" t="str">
        <f>_xlfn.SWITCH(TRUE(),TBL_Employees[[#This Row],[Annual Salary]]&gt;140000,"HIGH INCOME",AND(TBL_Employees[[#This Row],[Annual Salary]]&gt;=70000,TBL_Employees[[#This Row],[Annual Salary]]&lt;=140000),"MIDLE INCOME",TBL_Employees[[#This Row],[Annual Salary]]&lt;70000,"LOW INCOME")</f>
        <v>LOW INCOME</v>
      </c>
      <c r="P14" s="3">
        <v>0</v>
      </c>
      <c r="Q14" s="11">
        <f>TBL_Employees[[#This Row],[Bonus %]]*TBL_Employees[[#This Row],[Annual Salary]]</f>
        <v>0</v>
      </c>
      <c r="R14" t="s">
        <v>33</v>
      </c>
      <c r="S14" t="s">
        <v>80</v>
      </c>
      <c r="T14" s="1" t="s">
        <v>21</v>
      </c>
      <c r="U14" t="str">
        <f>IF(TBL_Employees[[#This Row],[Exit Date]]="","Employed","Resign")</f>
        <v>Employed</v>
      </c>
    </row>
    <row r="15" spans="1:21">
      <c r="A15" t="s">
        <v>783</v>
      </c>
      <c r="B15" t="s">
        <v>784</v>
      </c>
      <c r="C15" t="s">
        <v>14</v>
      </c>
      <c r="D15" t="s">
        <v>65</v>
      </c>
      <c r="E15" t="s">
        <v>32</v>
      </c>
      <c r="F15" t="s">
        <v>17</v>
      </c>
      <c r="G15" t="s">
        <v>51</v>
      </c>
      <c r="H15">
        <v>33</v>
      </c>
      <c r="I15" s="1">
        <v>44181</v>
      </c>
      <c r="J15" s="9">
        <f>DAY(TBL_Employees[[#This Row],[Hire Date]])</f>
        <v>16</v>
      </c>
      <c r="K15" s="9">
        <f>MONTH(TBL_Employees[[#This Row],[Hire Date]])</f>
        <v>12</v>
      </c>
      <c r="L15" s="9" t="str">
        <f>_xlfn.SWITCH(TBL_Employees[[#This Row],[Month]],1,"JAN",2,"FEB",3,"MAR",4,"APR",5,"MAY",6,"JUN",7,"JUL",8,"AUG",9,"SEP",10,"OCT",11,"NOV",12,"DEC")</f>
        <v>DEC</v>
      </c>
      <c r="M15" s="9">
        <f>YEAR(TBL_Employees[[#This Row],[Hire Date]])</f>
        <v>2020</v>
      </c>
      <c r="N15" s="2">
        <v>258426</v>
      </c>
      <c r="O15" s="2" t="str">
        <f>_xlfn.SWITCH(TRUE(),TBL_Employees[[#This Row],[Annual Salary]]&gt;140000,"HIGH INCOME",AND(TBL_Employees[[#This Row],[Annual Salary]]&gt;=70000,TBL_Employees[[#This Row],[Annual Salary]]&lt;=140000),"MIDLE INCOME",TBL_Employees[[#This Row],[Annual Salary]]&lt;70000,"LOW INCOME")</f>
        <v>HIGH INCOME</v>
      </c>
      <c r="P15" s="3">
        <v>0.4</v>
      </c>
      <c r="Q15" s="11">
        <f>TBL_Employees[[#This Row],[Bonus %]]*TBL_Employees[[#This Row],[Annual Salary]]</f>
        <v>103370.40000000001</v>
      </c>
      <c r="R15" t="s">
        <v>52</v>
      </c>
      <c r="S15" t="s">
        <v>66</v>
      </c>
      <c r="T15" s="1" t="s">
        <v>21</v>
      </c>
      <c r="U15" t="str">
        <f>IF(TBL_Employees[[#This Row],[Exit Date]]="","Employed","Resign")</f>
        <v>Employed</v>
      </c>
    </row>
    <row r="16" spans="1:21">
      <c r="A16" t="s">
        <v>787</v>
      </c>
      <c r="B16" t="s">
        <v>788</v>
      </c>
      <c r="C16" t="s">
        <v>14</v>
      </c>
      <c r="D16" t="s">
        <v>65</v>
      </c>
      <c r="E16" t="s">
        <v>36</v>
      </c>
      <c r="F16" t="s">
        <v>28</v>
      </c>
      <c r="G16" t="s">
        <v>24</v>
      </c>
      <c r="H16">
        <v>25</v>
      </c>
      <c r="I16" s="1">
        <v>44235</v>
      </c>
      <c r="J16" s="9">
        <f>DAY(TBL_Employees[[#This Row],[Hire Date]])</f>
        <v>8</v>
      </c>
      <c r="K16" s="9">
        <f>MONTH(TBL_Employees[[#This Row],[Hire Date]])</f>
        <v>2</v>
      </c>
      <c r="L16" s="9" t="str">
        <f>_xlfn.SWITCH(TBL_Employees[[#This Row],[Month]],1,"JAN",2,"FEB",3,"MAR",4,"APR",5,"MAY",6,"JUN",7,"JUL",8,"AUG",9,"SEP",10,"OCT",11,"NOV",12,"DEC")</f>
        <v>FEB</v>
      </c>
      <c r="M16" s="9">
        <f>YEAR(TBL_Employees[[#This Row],[Hire Date]])</f>
        <v>2021</v>
      </c>
      <c r="N16" s="2">
        <v>198243</v>
      </c>
      <c r="O16" s="2" t="str">
        <f>_xlfn.SWITCH(TRUE(),TBL_Employees[[#This Row],[Annual Salary]]&gt;140000,"HIGH INCOME",AND(TBL_Employees[[#This Row],[Annual Salary]]&gt;=70000,TBL_Employees[[#This Row],[Annual Salary]]&lt;=140000),"MIDLE INCOME",TBL_Employees[[#This Row],[Annual Salary]]&lt;70000,"LOW INCOME")</f>
        <v>HIGH INCOME</v>
      </c>
      <c r="P16" s="3">
        <v>0.31</v>
      </c>
      <c r="Q16" s="11">
        <f>TBL_Employees[[#This Row],[Bonus %]]*TBL_Employees[[#This Row],[Annual Salary]]</f>
        <v>61455.33</v>
      </c>
      <c r="R16" t="s">
        <v>19</v>
      </c>
      <c r="S16" t="s">
        <v>45</v>
      </c>
      <c r="T16" s="1" t="s">
        <v>21</v>
      </c>
      <c r="U16" t="str">
        <f>IF(TBL_Employees[[#This Row],[Exit Date]]="","Employed","Resign")</f>
        <v>Employed</v>
      </c>
    </row>
    <row r="17" spans="1:21">
      <c r="A17" t="s">
        <v>345</v>
      </c>
      <c r="B17" t="s">
        <v>794</v>
      </c>
      <c r="C17" t="s">
        <v>61</v>
      </c>
      <c r="D17" t="s">
        <v>65</v>
      </c>
      <c r="E17" t="s">
        <v>32</v>
      </c>
      <c r="F17" t="s">
        <v>28</v>
      </c>
      <c r="G17" t="s">
        <v>18</v>
      </c>
      <c r="H17">
        <v>33</v>
      </c>
      <c r="I17" s="1">
        <v>41315</v>
      </c>
      <c r="J17" s="9">
        <f>DAY(TBL_Employees[[#This Row],[Hire Date]])</f>
        <v>10</v>
      </c>
      <c r="K17" s="9">
        <f>MONTH(TBL_Employees[[#This Row],[Hire Date]])</f>
        <v>2</v>
      </c>
      <c r="L17" s="9" t="str">
        <f>_xlfn.SWITCH(TBL_Employees[[#This Row],[Month]],1,"JAN",2,"FEB",3,"MAR",4,"APR",5,"MAY",6,"JUN",7,"JUL",8,"AUG",9,"SEP",10,"OCT",11,"NOV",12,"DEC")</f>
        <v>FEB</v>
      </c>
      <c r="M17" s="9">
        <f>YEAR(TBL_Employees[[#This Row],[Hire Date]])</f>
        <v>2013</v>
      </c>
      <c r="N17" s="2">
        <v>144231</v>
      </c>
      <c r="O17" s="2" t="str">
        <f>_xlfn.SWITCH(TRUE(),TBL_Employees[[#This Row],[Annual Salary]]&gt;140000,"HIGH INCOME",AND(TBL_Employees[[#This Row],[Annual Salary]]&gt;=70000,TBL_Employees[[#This Row],[Annual Salary]]&lt;=140000),"MIDLE INCOME",TBL_Employees[[#This Row],[Annual Salary]]&lt;70000,"LOW INCOME")</f>
        <v>HIGH INCOME</v>
      </c>
      <c r="P17" s="3">
        <v>0.14000000000000001</v>
      </c>
      <c r="Q17" s="11">
        <f>TBL_Employees[[#This Row],[Bonus %]]*TBL_Employees[[#This Row],[Annual Salary]]</f>
        <v>20192.34</v>
      </c>
      <c r="R17" t="s">
        <v>19</v>
      </c>
      <c r="S17" t="s">
        <v>29</v>
      </c>
      <c r="T17" s="1">
        <v>44029</v>
      </c>
      <c r="U17" t="str">
        <f>IF(TBL_Employees[[#This Row],[Exit Date]]="","Employed","Resign")</f>
        <v>Resign</v>
      </c>
    </row>
    <row r="18" spans="1:21">
      <c r="A18" t="s">
        <v>809</v>
      </c>
      <c r="B18" t="s">
        <v>810</v>
      </c>
      <c r="C18" t="s">
        <v>61</v>
      </c>
      <c r="D18" t="s">
        <v>65</v>
      </c>
      <c r="E18" t="s">
        <v>36</v>
      </c>
      <c r="F18" t="s">
        <v>17</v>
      </c>
      <c r="G18" t="s">
        <v>24</v>
      </c>
      <c r="H18">
        <v>49</v>
      </c>
      <c r="I18" s="1">
        <v>36983</v>
      </c>
      <c r="J18" s="9">
        <f>DAY(TBL_Employees[[#This Row],[Hire Date]])</f>
        <v>2</v>
      </c>
      <c r="K18" s="9">
        <f>MONTH(TBL_Employees[[#This Row],[Hire Date]])</f>
        <v>4</v>
      </c>
      <c r="L18" s="9" t="str">
        <f>_xlfn.SWITCH(TBL_Employees[[#This Row],[Month]],1,"JAN",2,"FEB",3,"MAR",4,"APR",5,"MAY",6,"JUN",7,"JUL",8,"AUG",9,"SEP",10,"OCT",11,"NOV",12,"DEC")</f>
        <v>APR</v>
      </c>
      <c r="M18" s="9">
        <f>YEAR(TBL_Employees[[#This Row],[Hire Date]])</f>
        <v>2001</v>
      </c>
      <c r="N18" s="2">
        <v>129124</v>
      </c>
      <c r="O18" s="2" t="str">
        <f>_xlfn.SWITCH(TRUE(),TBL_Employees[[#This Row],[Annual Salary]]&gt;140000,"HIGH INCOME",AND(TBL_Employees[[#This Row],[Annual Salary]]&gt;=70000,TBL_Employees[[#This Row],[Annual Salary]]&lt;=140000),"MIDLE INCOME",TBL_Employees[[#This Row],[Annual Salary]]&lt;70000,"LOW INCOME")</f>
        <v>MIDLE INCOME</v>
      </c>
      <c r="P18" s="3">
        <v>0.12</v>
      </c>
      <c r="Q18" s="11">
        <f>TBL_Employees[[#This Row],[Bonus %]]*TBL_Employees[[#This Row],[Annual Salary]]</f>
        <v>15494.88</v>
      </c>
      <c r="R18" t="s">
        <v>33</v>
      </c>
      <c r="S18" t="s">
        <v>74</v>
      </c>
      <c r="T18" s="1" t="s">
        <v>21</v>
      </c>
      <c r="U18" t="str">
        <f>IF(TBL_Employees[[#This Row],[Exit Date]]="","Employed","Resign")</f>
        <v>Employed</v>
      </c>
    </row>
    <row r="19" spans="1:21">
      <c r="A19" t="s">
        <v>817</v>
      </c>
      <c r="B19" t="s">
        <v>818</v>
      </c>
      <c r="C19" t="s">
        <v>61</v>
      </c>
      <c r="D19" t="s">
        <v>65</v>
      </c>
      <c r="E19" t="s">
        <v>36</v>
      </c>
      <c r="F19" t="s">
        <v>17</v>
      </c>
      <c r="G19" t="s">
        <v>18</v>
      </c>
      <c r="H19">
        <v>55</v>
      </c>
      <c r="I19" s="1">
        <v>40552</v>
      </c>
      <c r="J19" s="9">
        <f>DAY(TBL_Employees[[#This Row],[Hire Date]])</f>
        <v>9</v>
      </c>
      <c r="K19" s="9">
        <f>MONTH(TBL_Employees[[#This Row],[Hire Date]])</f>
        <v>1</v>
      </c>
      <c r="L19" s="9" t="str">
        <f>_xlfn.SWITCH(TBL_Employees[[#This Row],[Month]],1,"JAN",2,"FEB",3,"MAR",4,"APR",5,"MAY",6,"JUN",7,"JUL",8,"AUG",9,"SEP",10,"OCT",11,"NOV",12,"DEC")</f>
        <v>JAN</v>
      </c>
      <c r="M19" s="9">
        <f>YEAR(TBL_Employees[[#This Row],[Hire Date]])</f>
        <v>2011</v>
      </c>
      <c r="N19" s="2">
        <v>138521</v>
      </c>
      <c r="O19" s="2" t="str">
        <f>_xlfn.SWITCH(TRUE(),TBL_Employees[[#This Row],[Annual Salary]]&gt;140000,"HIGH INCOME",AND(TBL_Employees[[#This Row],[Annual Salary]]&gt;=70000,TBL_Employees[[#This Row],[Annual Salary]]&lt;=140000),"MIDLE INCOME",TBL_Employees[[#This Row],[Annual Salary]]&lt;70000,"LOW INCOME")</f>
        <v>MIDLE INCOME</v>
      </c>
      <c r="P19" s="3">
        <v>0.1</v>
      </c>
      <c r="Q19" s="11">
        <f>TBL_Employees[[#This Row],[Bonus %]]*TBL_Employees[[#This Row],[Annual Salary]]</f>
        <v>13852.1</v>
      </c>
      <c r="R19" t="s">
        <v>19</v>
      </c>
      <c r="S19" t="s">
        <v>45</v>
      </c>
      <c r="T19" s="1" t="s">
        <v>21</v>
      </c>
      <c r="U19" t="str">
        <f>IF(TBL_Employees[[#This Row],[Exit Date]]="","Employed","Resign")</f>
        <v>Employed</v>
      </c>
    </row>
    <row r="20" spans="1:21">
      <c r="A20" t="s">
        <v>211</v>
      </c>
      <c r="B20" t="s">
        <v>849</v>
      </c>
      <c r="C20" t="s">
        <v>40</v>
      </c>
      <c r="D20" t="s">
        <v>65</v>
      </c>
      <c r="E20" t="s">
        <v>16</v>
      </c>
      <c r="F20" t="s">
        <v>17</v>
      </c>
      <c r="G20" t="s">
        <v>24</v>
      </c>
      <c r="H20">
        <v>58</v>
      </c>
      <c r="I20" s="1">
        <v>37755</v>
      </c>
      <c r="J20" s="9">
        <f>DAY(TBL_Employees[[#This Row],[Hire Date]])</f>
        <v>14</v>
      </c>
      <c r="K20" s="9">
        <f>MONTH(TBL_Employees[[#This Row],[Hire Date]])</f>
        <v>5</v>
      </c>
      <c r="L20" s="9" t="str">
        <f>_xlfn.SWITCH(TBL_Employees[[#This Row],[Month]],1,"JAN",2,"FEB",3,"MAR",4,"APR",5,"MAY",6,"JUN",7,"JUL",8,"AUG",9,"SEP",10,"OCT",11,"NOV",12,"DEC")</f>
        <v>MAY</v>
      </c>
      <c r="M20" s="9">
        <f>YEAR(TBL_Employees[[#This Row],[Hire Date]])</f>
        <v>2003</v>
      </c>
      <c r="N20" s="2">
        <v>173071</v>
      </c>
      <c r="O20" s="2" t="str">
        <f>_xlfn.SWITCH(TRUE(),TBL_Employees[[#This Row],[Annual Salary]]&gt;140000,"HIGH INCOME",AND(TBL_Employees[[#This Row],[Annual Salary]]&gt;=70000,TBL_Employees[[#This Row],[Annual Salary]]&lt;=140000),"MIDLE INCOME",TBL_Employees[[#This Row],[Annual Salary]]&lt;70000,"LOW INCOME")</f>
        <v>HIGH INCOME</v>
      </c>
      <c r="P20" s="3">
        <v>0.28999999999999998</v>
      </c>
      <c r="Q20" s="11">
        <f>TBL_Employees[[#This Row],[Bonus %]]*TBL_Employees[[#This Row],[Annual Salary]]</f>
        <v>50190.59</v>
      </c>
      <c r="R20" t="s">
        <v>19</v>
      </c>
      <c r="S20" t="s">
        <v>29</v>
      </c>
      <c r="T20" s="1" t="s">
        <v>21</v>
      </c>
      <c r="U20" t="str">
        <f>IF(TBL_Employees[[#This Row],[Exit Date]]="","Employed","Resign")</f>
        <v>Employed</v>
      </c>
    </row>
    <row r="21" spans="1:21">
      <c r="A21" t="s">
        <v>854</v>
      </c>
      <c r="B21" t="s">
        <v>855</v>
      </c>
      <c r="C21" t="s">
        <v>42</v>
      </c>
      <c r="D21" t="s">
        <v>65</v>
      </c>
      <c r="E21" t="s">
        <v>36</v>
      </c>
      <c r="F21" t="s">
        <v>28</v>
      </c>
      <c r="G21" t="s">
        <v>51</v>
      </c>
      <c r="H21">
        <v>38</v>
      </c>
      <c r="I21" s="1">
        <v>39634</v>
      </c>
      <c r="J21" s="9">
        <f>DAY(TBL_Employees[[#This Row],[Hire Date]])</f>
        <v>5</v>
      </c>
      <c r="K21" s="9">
        <f>MONTH(TBL_Employees[[#This Row],[Hire Date]])</f>
        <v>7</v>
      </c>
      <c r="L21" s="9" t="str">
        <f>_xlfn.SWITCH(TBL_Employees[[#This Row],[Month]],1,"JAN",2,"FEB",3,"MAR",4,"APR",5,"MAY",6,"JUN",7,"JUL",8,"AUG",9,"SEP",10,"OCT",11,"NOV",12,"DEC")</f>
        <v>JUL</v>
      </c>
      <c r="M21" s="9">
        <f>YEAR(TBL_Employees[[#This Row],[Hire Date]])</f>
        <v>2008</v>
      </c>
      <c r="N21" s="2">
        <v>78056</v>
      </c>
      <c r="O21" s="2" t="str">
        <f>_xlfn.SWITCH(TRUE(),TBL_Employees[[#This Row],[Annual Salary]]&gt;140000,"HIGH INCOME",AND(TBL_Employees[[#This Row],[Annual Salary]]&gt;=70000,TBL_Employees[[#This Row],[Annual Salary]]&lt;=140000),"MIDLE INCOME",TBL_Employees[[#This Row],[Annual Salary]]&lt;70000,"LOW INCOME")</f>
        <v>MIDLE INCOME</v>
      </c>
      <c r="P21" s="3">
        <v>0</v>
      </c>
      <c r="Q21" s="11">
        <f>TBL_Employees[[#This Row],[Bonus %]]*TBL_Employees[[#This Row],[Annual Salary]]</f>
        <v>0</v>
      </c>
      <c r="R21" t="s">
        <v>52</v>
      </c>
      <c r="S21" t="s">
        <v>53</v>
      </c>
      <c r="T21" s="1" t="s">
        <v>21</v>
      </c>
      <c r="U21" t="str">
        <f>IF(TBL_Employees[[#This Row],[Exit Date]]="","Employed","Resign")</f>
        <v>Employed</v>
      </c>
    </row>
    <row r="22" spans="1:21">
      <c r="A22" t="s">
        <v>859</v>
      </c>
      <c r="B22" t="s">
        <v>860</v>
      </c>
      <c r="C22" t="s">
        <v>68</v>
      </c>
      <c r="D22" t="s">
        <v>65</v>
      </c>
      <c r="E22" t="s">
        <v>16</v>
      </c>
      <c r="F22" t="s">
        <v>17</v>
      </c>
      <c r="G22" t="s">
        <v>51</v>
      </c>
      <c r="H22">
        <v>55</v>
      </c>
      <c r="I22" s="1">
        <v>35242</v>
      </c>
      <c r="J22" s="9">
        <f>DAY(TBL_Employees[[#This Row],[Hire Date]])</f>
        <v>26</v>
      </c>
      <c r="K22" s="9">
        <f>MONTH(TBL_Employees[[#This Row],[Hire Date]])</f>
        <v>6</v>
      </c>
      <c r="L22" s="9" t="str">
        <f>_xlfn.SWITCH(TBL_Employees[[#This Row],[Month]],1,"JAN",2,"FEB",3,"MAR",4,"APR",5,"MAY",6,"JUN",7,"JUL",8,"AUG",9,"SEP",10,"OCT",11,"NOV",12,"DEC")</f>
        <v>JUN</v>
      </c>
      <c r="M22" s="9">
        <f>YEAR(TBL_Employees[[#This Row],[Hire Date]])</f>
        <v>1996</v>
      </c>
      <c r="N22" s="2">
        <v>48687</v>
      </c>
      <c r="O22" s="2" t="str">
        <f>_xlfn.SWITCH(TRUE(),TBL_Employees[[#This Row],[Annual Salary]]&gt;140000,"HIGH INCOME",AND(TBL_Employees[[#This Row],[Annual Salary]]&gt;=70000,TBL_Employees[[#This Row],[Annual Salary]]&lt;=140000),"MIDLE INCOME",TBL_Employees[[#This Row],[Annual Salary]]&lt;70000,"LOW INCOME")</f>
        <v>LOW INCOME</v>
      </c>
      <c r="P22" s="3">
        <v>0</v>
      </c>
      <c r="Q22" s="11">
        <f>TBL_Employees[[#This Row],[Bonus %]]*TBL_Employees[[#This Row],[Annual Salary]]</f>
        <v>0</v>
      </c>
      <c r="R22" t="s">
        <v>52</v>
      </c>
      <c r="S22" t="s">
        <v>66</v>
      </c>
      <c r="T22" s="1" t="s">
        <v>21</v>
      </c>
      <c r="U22" t="str">
        <f>IF(TBL_Employees[[#This Row],[Exit Date]]="","Employed","Resign")</f>
        <v>Employed</v>
      </c>
    </row>
    <row r="23" spans="1:21">
      <c r="A23" t="s">
        <v>876</v>
      </c>
      <c r="B23" t="s">
        <v>877</v>
      </c>
      <c r="C23" t="s">
        <v>42</v>
      </c>
      <c r="D23" t="s">
        <v>65</v>
      </c>
      <c r="E23" t="s">
        <v>32</v>
      </c>
      <c r="F23" t="s">
        <v>17</v>
      </c>
      <c r="G23" t="s">
        <v>51</v>
      </c>
      <c r="H23">
        <v>41</v>
      </c>
      <c r="I23" s="1">
        <v>42533</v>
      </c>
      <c r="J23" s="9">
        <f>DAY(TBL_Employees[[#This Row],[Hire Date]])</f>
        <v>12</v>
      </c>
      <c r="K23" s="9">
        <f>MONTH(TBL_Employees[[#This Row],[Hire Date]])</f>
        <v>6</v>
      </c>
      <c r="L23" s="9" t="str">
        <f>_xlfn.SWITCH(TBL_Employees[[#This Row],[Month]],1,"JAN",2,"FEB",3,"MAR",4,"APR",5,"MAY",6,"JUN",7,"JUL",8,"AUG",9,"SEP",10,"OCT",11,"NOV",12,"DEC")</f>
        <v>JUN</v>
      </c>
      <c r="M23" s="9">
        <f>YEAR(TBL_Employees[[#This Row],[Hire Date]])</f>
        <v>2016</v>
      </c>
      <c r="N23" s="2">
        <v>70165</v>
      </c>
      <c r="O23" s="2" t="str">
        <f>_xlfn.SWITCH(TRUE(),TBL_Employees[[#This Row],[Annual Salary]]&gt;140000,"HIGH INCOME",AND(TBL_Employees[[#This Row],[Annual Salary]]&gt;=70000,TBL_Employees[[#This Row],[Annual Salary]]&lt;=140000),"MIDLE INCOME",TBL_Employees[[#This Row],[Annual Salary]]&lt;70000,"LOW INCOME")</f>
        <v>MIDLE INCOME</v>
      </c>
      <c r="P23" s="3">
        <v>0</v>
      </c>
      <c r="Q23" s="11">
        <f>TBL_Employees[[#This Row],[Bonus %]]*TBL_Employees[[#This Row],[Annual Salary]]</f>
        <v>0</v>
      </c>
      <c r="R23" t="s">
        <v>19</v>
      </c>
      <c r="S23" t="s">
        <v>29</v>
      </c>
      <c r="T23" s="1" t="s">
        <v>21</v>
      </c>
      <c r="U23" t="str">
        <f>IF(TBL_Employees[[#This Row],[Exit Date]]="","Employed","Resign")</f>
        <v>Employed</v>
      </c>
    </row>
    <row r="24" spans="1:21">
      <c r="A24" t="s">
        <v>886</v>
      </c>
      <c r="B24" t="s">
        <v>887</v>
      </c>
      <c r="C24" t="s">
        <v>42</v>
      </c>
      <c r="D24" t="s">
        <v>65</v>
      </c>
      <c r="E24" t="s">
        <v>36</v>
      </c>
      <c r="F24" t="s">
        <v>28</v>
      </c>
      <c r="G24" t="s">
        <v>24</v>
      </c>
      <c r="H24">
        <v>40</v>
      </c>
      <c r="I24" s="1">
        <v>42384</v>
      </c>
      <c r="J24" s="9">
        <f>DAY(TBL_Employees[[#This Row],[Hire Date]])</f>
        <v>15</v>
      </c>
      <c r="K24" s="9">
        <f>MONTH(TBL_Employees[[#This Row],[Hire Date]])</f>
        <v>1</v>
      </c>
      <c r="L24" s="9" t="str">
        <f>_xlfn.SWITCH(TBL_Employees[[#This Row],[Month]],1,"JAN",2,"FEB",3,"MAR",4,"APR",5,"MAY",6,"JUN",7,"JUL",8,"AUG",9,"SEP",10,"OCT",11,"NOV",12,"DEC")</f>
        <v>JAN</v>
      </c>
      <c r="M24" s="9">
        <f>YEAR(TBL_Employees[[#This Row],[Hire Date]])</f>
        <v>2016</v>
      </c>
      <c r="N24" s="2">
        <v>89984</v>
      </c>
      <c r="O24" s="2" t="str">
        <f>_xlfn.SWITCH(TRUE(),TBL_Employees[[#This Row],[Annual Salary]]&gt;140000,"HIGH INCOME",AND(TBL_Employees[[#This Row],[Annual Salary]]&gt;=70000,TBL_Employees[[#This Row],[Annual Salary]]&lt;=140000),"MIDLE INCOME",TBL_Employees[[#This Row],[Annual Salary]]&lt;70000,"LOW INCOME")</f>
        <v>MIDLE INCOME</v>
      </c>
      <c r="P24" s="3">
        <v>0</v>
      </c>
      <c r="Q24" s="11">
        <f>TBL_Employees[[#This Row],[Bonus %]]*TBL_Employees[[#This Row],[Annual Salary]]</f>
        <v>0</v>
      </c>
      <c r="R24" t="s">
        <v>33</v>
      </c>
      <c r="S24" t="s">
        <v>34</v>
      </c>
      <c r="T24" s="1" t="s">
        <v>21</v>
      </c>
      <c r="U24" t="str">
        <f>IF(TBL_Employees[[#This Row],[Exit Date]]="","Employed","Resign")</f>
        <v>Employed</v>
      </c>
    </row>
    <row r="25" spans="1:21">
      <c r="A25" t="s">
        <v>892</v>
      </c>
      <c r="B25" t="s">
        <v>893</v>
      </c>
      <c r="C25" t="s">
        <v>42</v>
      </c>
      <c r="D25" t="s">
        <v>65</v>
      </c>
      <c r="E25" t="s">
        <v>44</v>
      </c>
      <c r="F25" t="s">
        <v>28</v>
      </c>
      <c r="G25" t="s">
        <v>18</v>
      </c>
      <c r="H25">
        <v>27</v>
      </c>
      <c r="I25" s="1">
        <v>44482</v>
      </c>
      <c r="J25" s="9">
        <f>DAY(TBL_Employees[[#This Row],[Hire Date]])</f>
        <v>13</v>
      </c>
      <c r="K25" s="9">
        <f>MONTH(TBL_Employees[[#This Row],[Hire Date]])</f>
        <v>10</v>
      </c>
      <c r="L25" s="9" t="str">
        <f>_xlfn.SWITCH(TBL_Employees[[#This Row],[Month]],1,"JAN",2,"FEB",3,"MAR",4,"APR",5,"MAY",6,"JUN",7,"JUL",8,"AUG",9,"SEP",10,"OCT",11,"NOV",12,"DEC")</f>
        <v>OCT</v>
      </c>
      <c r="M25" s="9">
        <f>YEAR(TBL_Employees[[#This Row],[Hire Date]])</f>
        <v>2021</v>
      </c>
      <c r="N25" s="2">
        <v>74077</v>
      </c>
      <c r="O25" s="2" t="str">
        <f>_xlfn.SWITCH(TRUE(),TBL_Employees[[#This Row],[Annual Salary]]&gt;140000,"HIGH INCOME",AND(TBL_Employees[[#This Row],[Annual Salary]]&gt;=70000,TBL_Employees[[#This Row],[Annual Salary]]&lt;=140000),"MIDLE INCOME",TBL_Employees[[#This Row],[Annual Salary]]&lt;70000,"LOW INCOME")</f>
        <v>MIDLE INCOME</v>
      </c>
      <c r="P25" s="3">
        <v>0</v>
      </c>
      <c r="Q25" s="11">
        <f>TBL_Employees[[#This Row],[Bonus %]]*TBL_Employees[[#This Row],[Annual Salary]]</f>
        <v>0</v>
      </c>
      <c r="R25" t="s">
        <v>19</v>
      </c>
      <c r="S25" t="s">
        <v>63</v>
      </c>
      <c r="T25" s="1" t="s">
        <v>21</v>
      </c>
      <c r="U25" t="str">
        <f>IF(TBL_Employees[[#This Row],[Exit Date]]="","Employed","Resign")</f>
        <v>Employed</v>
      </c>
    </row>
    <row r="26" spans="1:21">
      <c r="A26" t="s">
        <v>898</v>
      </c>
      <c r="B26" t="s">
        <v>899</v>
      </c>
      <c r="C26" t="s">
        <v>42</v>
      </c>
      <c r="D26" t="s">
        <v>65</v>
      </c>
      <c r="E26" t="s">
        <v>36</v>
      </c>
      <c r="F26" t="s">
        <v>28</v>
      </c>
      <c r="G26" t="s">
        <v>47</v>
      </c>
      <c r="H26">
        <v>51</v>
      </c>
      <c r="I26" s="1">
        <v>44113</v>
      </c>
      <c r="J26" s="9">
        <f>DAY(TBL_Employees[[#This Row],[Hire Date]])</f>
        <v>9</v>
      </c>
      <c r="K26" s="9">
        <f>MONTH(TBL_Employees[[#This Row],[Hire Date]])</f>
        <v>10</v>
      </c>
      <c r="L26" s="9" t="str">
        <f>_xlfn.SWITCH(TBL_Employees[[#This Row],[Month]],1,"JAN",2,"FEB",3,"MAR",4,"APR",5,"MAY",6,"JUN",7,"JUL",8,"AUG",9,"SEP",10,"OCT",11,"NOV",12,"DEC")</f>
        <v>OCT</v>
      </c>
      <c r="M26" s="9">
        <f>YEAR(TBL_Employees[[#This Row],[Hire Date]])</f>
        <v>2020</v>
      </c>
      <c r="N26" s="2">
        <v>91853</v>
      </c>
      <c r="O26" s="2" t="str">
        <f>_xlfn.SWITCH(TRUE(),TBL_Employees[[#This Row],[Annual Salary]]&gt;140000,"HIGH INCOME",AND(TBL_Employees[[#This Row],[Annual Salary]]&gt;=70000,TBL_Employees[[#This Row],[Annual Salary]]&lt;=140000),"MIDLE INCOME",TBL_Employees[[#This Row],[Annual Salary]]&lt;70000,"LOW INCOME")</f>
        <v>MIDLE INCOME</v>
      </c>
      <c r="P26" s="3">
        <v>0</v>
      </c>
      <c r="Q26" s="11">
        <f>TBL_Employees[[#This Row],[Bonus %]]*TBL_Employees[[#This Row],[Annual Salary]]</f>
        <v>0</v>
      </c>
      <c r="R26" t="s">
        <v>19</v>
      </c>
      <c r="S26" t="s">
        <v>20</v>
      </c>
      <c r="T26" s="1" t="s">
        <v>21</v>
      </c>
      <c r="U26" t="str">
        <f>IF(TBL_Employees[[#This Row],[Exit Date]]="","Employed","Resign")</f>
        <v>Employed</v>
      </c>
    </row>
    <row r="27" spans="1:21">
      <c r="A27" t="s">
        <v>913</v>
      </c>
      <c r="B27" t="s">
        <v>914</v>
      </c>
      <c r="C27" t="s">
        <v>61</v>
      </c>
      <c r="D27" t="s">
        <v>65</v>
      </c>
      <c r="E27" t="s">
        <v>36</v>
      </c>
      <c r="F27" t="s">
        <v>28</v>
      </c>
      <c r="G27" t="s">
        <v>24</v>
      </c>
      <c r="H27">
        <v>45</v>
      </c>
      <c r="I27" s="1">
        <v>39063</v>
      </c>
      <c r="J27" s="9">
        <f>DAY(TBL_Employees[[#This Row],[Hire Date]])</f>
        <v>12</v>
      </c>
      <c r="K27" s="9">
        <f>MONTH(TBL_Employees[[#This Row],[Hire Date]])</f>
        <v>12</v>
      </c>
      <c r="L27" s="9" t="str">
        <f>_xlfn.SWITCH(TBL_Employees[[#This Row],[Month]],1,"JAN",2,"FEB",3,"MAR",4,"APR",5,"MAY",6,"JUN",7,"JUL",8,"AUG",9,"SEP",10,"OCT",11,"NOV",12,"DEC")</f>
        <v>DEC</v>
      </c>
      <c r="M27" s="9">
        <f>YEAR(TBL_Employees[[#This Row],[Hire Date]])</f>
        <v>2006</v>
      </c>
      <c r="N27" s="2">
        <v>149537</v>
      </c>
      <c r="O27" s="2" t="str">
        <f>_xlfn.SWITCH(TRUE(),TBL_Employees[[#This Row],[Annual Salary]]&gt;140000,"HIGH INCOME",AND(TBL_Employees[[#This Row],[Annual Salary]]&gt;=70000,TBL_Employees[[#This Row],[Annual Salary]]&lt;=140000),"MIDLE INCOME",TBL_Employees[[#This Row],[Annual Salary]]&lt;70000,"LOW INCOME")</f>
        <v>HIGH INCOME</v>
      </c>
      <c r="P27" s="3">
        <v>0.14000000000000001</v>
      </c>
      <c r="Q27" s="11">
        <f>TBL_Employees[[#This Row],[Bonus %]]*TBL_Employees[[#This Row],[Annual Salary]]</f>
        <v>20935.18</v>
      </c>
      <c r="R27" t="s">
        <v>19</v>
      </c>
      <c r="S27" t="s">
        <v>63</v>
      </c>
      <c r="T27" s="1" t="s">
        <v>21</v>
      </c>
      <c r="U27" t="str">
        <f>IF(TBL_Employees[[#This Row],[Exit Date]]="","Employed","Resign")</f>
        <v>Employed</v>
      </c>
    </row>
    <row r="28" spans="1:21">
      <c r="A28" t="s">
        <v>920</v>
      </c>
      <c r="B28" t="s">
        <v>921</v>
      </c>
      <c r="C28" t="s">
        <v>62</v>
      </c>
      <c r="D28" t="s">
        <v>65</v>
      </c>
      <c r="E28" t="s">
        <v>44</v>
      </c>
      <c r="F28" t="s">
        <v>28</v>
      </c>
      <c r="G28" t="s">
        <v>24</v>
      </c>
      <c r="H28">
        <v>40</v>
      </c>
      <c r="I28" s="1">
        <v>43147</v>
      </c>
      <c r="J28" s="9">
        <f>DAY(TBL_Employees[[#This Row],[Hire Date]])</f>
        <v>16</v>
      </c>
      <c r="K28" s="9">
        <f>MONTH(TBL_Employees[[#This Row],[Hire Date]])</f>
        <v>2</v>
      </c>
      <c r="L28" s="9" t="str">
        <f>_xlfn.SWITCH(TBL_Employees[[#This Row],[Month]],1,"JAN",2,"FEB",3,"MAR",4,"APR",5,"MAY",6,"JUN",7,"JUL",8,"AUG",9,"SEP",10,"OCT",11,"NOV",12,"DEC")</f>
        <v>FEB</v>
      </c>
      <c r="M28" s="9">
        <f>YEAR(TBL_Employees[[#This Row],[Hire Date]])</f>
        <v>2018</v>
      </c>
      <c r="N28" s="2">
        <v>120905</v>
      </c>
      <c r="O28" s="2" t="str">
        <f>_xlfn.SWITCH(TRUE(),TBL_Employees[[#This Row],[Annual Salary]]&gt;140000,"HIGH INCOME",AND(TBL_Employees[[#This Row],[Annual Salary]]&gt;=70000,TBL_Employees[[#This Row],[Annual Salary]]&lt;=140000),"MIDLE INCOME",TBL_Employees[[#This Row],[Annual Salary]]&lt;70000,"LOW INCOME")</f>
        <v>MIDLE INCOME</v>
      </c>
      <c r="P28" s="3">
        <v>0.05</v>
      </c>
      <c r="Q28" s="11">
        <f>TBL_Employees[[#This Row],[Bonus %]]*TBL_Employees[[#This Row],[Annual Salary]]</f>
        <v>6045.25</v>
      </c>
      <c r="R28" t="s">
        <v>19</v>
      </c>
      <c r="S28" t="s">
        <v>63</v>
      </c>
      <c r="T28" s="1" t="s">
        <v>21</v>
      </c>
      <c r="U28" t="str">
        <f>IF(TBL_Employees[[#This Row],[Exit Date]]="","Employed","Resign")</f>
        <v>Employed</v>
      </c>
    </row>
    <row r="29" spans="1:21">
      <c r="A29" t="s">
        <v>301</v>
      </c>
      <c r="B29" t="s">
        <v>936</v>
      </c>
      <c r="C29" t="s">
        <v>40</v>
      </c>
      <c r="D29" t="s">
        <v>65</v>
      </c>
      <c r="E29" t="s">
        <v>36</v>
      </c>
      <c r="F29" t="s">
        <v>28</v>
      </c>
      <c r="G29" t="s">
        <v>18</v>
      </c>
      <c r="H29">
        <v>29</v>
      </c>
      <c r="I29" s="1">
        <v>42785</v>
      </c>
      <c r="J29" s="9">
        <f>DAY(TBL_Employees[[#This Row],[Hire Date]])</f>
        <v>19</v>
      </c>
      <c r="K29" s="9">
        <f>MONTH(TBL_Employees[[#This Row],[Hire Date]])</f>
        <v>2</v>
      </c>
      <c r="L29" s="9" t="str">
        <f>_xlfn.SWITCH(TBL_Employees[[#This Row],[Month]],1,"JAN",2,"FEB",3,"MAR",4,"APR",5,"MAY",6,"JUN",7,"JUL",8,"AUG",9,"SEP",10,"OCT",11,"NOV",12,"DEC")</f>
        <v>FEB</v>
      </c>
      <c r="M29" s="9">
        <f>YEAR(TBL_Employees[[#This Row],[Hire Date]])</f>
        <v>2017</v>
      </c>
      <c r="N29" s="2">
        <v>181854</v>
      </c>
      <c r="O29" s="2" t="str">
        <f>_xlfn.SWITCH(TRUE(),TBL_Employees[[#This Row],[Annual Salary]]&gt;140000,"HIGH INCOME",AND(TBL_Employees[[#This Row],[Annual Salary]]&gt;=70000,TBL_Employees[[#This Row],[Annual Salary]]&lt;=140000),"MIDLE INCOME",TBL_Employees[[#This Row],[Annual Salary]]&lt;70000,"LOW INCOME")</f>
        <v>HIGH INCOME</v>
      </c>
      <c r="P29" s="3">
        <v>0.28999999999999998</v>
      </c>
      <c r="Q29" s="11">
        <f>TBL_Employees[[#This Row],[Bonus %]]*TBL_Employees[[#This Row],[Annual Salary]]</f>
        <v>52737.659999999996</v>
      </c>
      <c r="R29" t="s">
        <v>19</v>
      </c>
      <c r="S29" t="s">
        <v>63</v>
      </c>
      <c r="T29" s="1">
        <v>43945</v>
      </c>
      <c r="U29" t="str">
        <f>IF(TBL_Employees[[#This Row],[Exit Date]]="","Employed","Resign")</f>
        <v>Resign</v>
      </c>
    </row>
    <row r="30" spans="1:21">
      <c r="A30" t="s">
        <v>317</v>
      </c>
      <c r="B30" t="s">
        <v>963</v>
      </c>
      <c r="C30" t="s">
        <v>42</v>
      </c>
      <c r="D30" t="s">
        <v>65</v>
      </c>
      <c r="E30" t="s">
        <v>16</v>
      </c>
      <c r="F30" t="s">
        <v>28</v>
      </c>
      <c r="G30" t="s">
        <v>51</v>
      </c>
      <c r="H30">
        <v>58</v>
      </c>
      <c r="I30" s="1">
        <v>34592</v>
      </c>
      <c r="J30" s="9">
        <f>DAY(TBL_Employees[[#This Row],[Hire Date]])</f>
        <v>15</v>
      </c>
      <c r="K30" s="9">
        <f>MONTH(TBL_Employees[[#This Row],[Hire Date]])</f>
        <v>9</v>
      </c>
      <c r="L30" s="9" t="str">
        <f>_xlfn.SWITCH(TBL_Employees[[#This Row],[Month]],1,"JAN",2,"FEB",3,"MAR",4,"APR",5,"MAY",6,"JUN",7,"JUL",8,"AUG",9,"SEP",10,"OCT",11,"NOV",12,"DEC")</f>
        <v>SEP</v>
      </c>
      <c r="M30" s="9">
        <f>YEAR(TBL_Employees[[#This Row],[Hire Date]])</f>
        <v>1994</v>
      </c>
      <c r="N30" s="2">
        <v>98769</v>
      </c>
      <c r="O30" s="2" t="str">
        <f>_xlfn.SWITCH(TRUE(),TBL_Employees[[#This Row],[Annual Salary]]&gt;140000,"HIGH INCOME",AND(TBL_Employees[[#This Row],[Annual Salary]]&gt;=70000,TBL_Employees[[#This Row],[Annual Salary]]&lt;=140000),"MIDLE INCOME",TBL_Employees[[#This Row],[Annual Salary]]&lt;70000,"LOW INCOME")</f>
        <v>MIDLE INCOME</v>
      </c>
      <c r="P30" s="3">
        <v>0</v>
      </c>
      <c r="Q30" s="11">
        <f>TBL_Employees[[#This Row],[Bonus %]]*TBL_Employees[[#This Row],[Annual Salary]]</f>
        <v>0</v>
      </c>
      <c r="R30" t="s">
        <v>52</v>
      </c>
      <c r="S30" t="s">
        <v>66</v>
      </c>
      <c r="T30" s="1">
        <v>42646</v>
      </c>
      <c r="U30" t="str">
        <f>IF(TBL_Employees[[#This Row],[Exit Date]]="","Employed","Resign")</f>
        <v>Resign</v>
      </c>
    </row>
    <row r="31" spans="1:21">
      <c r="A31" t="s">
        <v>966</v>
      </c>
      <c r="B31" t="s">
        <v>967</v>
      </c>
      <c r="C31" t="s">
        <v>40</v>
      </c>
      <c r="D31" t="s">
        <v>65</v>
      </c>
      <c r="E31" t="s">
        <v>16</v>
      </c>
      <c r="F31" t="s">
        <v>28</v>
      </c>
      <c r="G31" t="s">
        <v>18</v>
      </c>
      <c r="H31">
        <v>36</v>
      </c>
      <c r="I31" s="1">
        <v>42616</v>
      </c>
      <c r="J31" s="9">
        <f>DAY(TBL_Employees[[#This Row],[Hire Date]])</f>
        <v>3</v>
      </c>
      <c r="K31" s="9">
        <f>MONTH(TBL_Employees[[#This Row],[Hire Date]])</f>
        <v>9</v>
      </c>
      <c r="L31" s="9" t="str">
        <f>_xlfn.SWITCH(TBL_Employees[[#This Row],[Month]],1,"JAN",2,"FEB",3,"MAR",4,"APR",5,"MAY",6,"JUN",7,"JUL",8,"AUG",9,"SEP",10,"OCT",11,"NOV",12,"DEC")</f>
        <v>SEP</v>
      </c>
      <c r="M31" s="9">
        <f>YEAR(TBL_Employees[[#This Row],[Hire Date]])</f>
        <v>2016</v>
      </c>
      <c r="N31" s="2">
        <v>150399</v>
      </c>
      <c r="O31" s="2" t="str">
        <f>_xlfn.SWITCH(TRUE(),TBL_Employees[[#This Row],[Annual Salary]]&gt;140000,"HIGH INCOME",AND(TBL_Employees[[#This Row],[Annual Salary]]&gt;=70000,TBL_Employees[[#This Row],[Annual Salary]]&lt;=140000),"MIDLE INCOME",TBL_Employees[[#This Row],[Annual Salary]]&lt;70000,"LOW INCOME")</f>
        <v>HIGH INCOME</v>
      </c>
      <c r="P31" s="3">
        <v>0.28000000000000003</v>
      </c>
      <c r="Q31" s="11">
        <f>TBL_Employees[[#This Row],[Bonus %]]*TBL_Employees[[#This Row],[Annual Salary]]</f>
        <v>42111.72</v>
      </c>
      <c r="R31" t="s">
        <v>19</v>
      </c>
      <c r="S31" t="s">
        <v>20</v>
      </c>
      <c r="T31" s="1" t="s">
        <v>21</v>
      </c>
      <c r="U31" t="str">
        <f>IF(TBL_Employees[[#This Row],[Exit Date]]="","Employed","Resign")</f>
        <v>Employed</v>
      </c>
    </row>
    <row r="32" spans="1:21">
      <c r="A32" t="s">
        <v>989</v>
      </c>
      <c r="B32" t="s">
        <v>990</v>
      </c>
      <c r="C32" t="s">
        <v>62</v>
      </c>
      <c r="D32" t="s">
        <v>65</v>
      </c>
      <c r="E32" t="s">
        <v>44</v>
      </c>
      <c r="F32" t="s">
        <v>28</v>
      </c>
      <c r="G32" t="s">
        <v>24</v>
      </c>
      <c r="H32">
        <v>63</v>
      </c>
      <c r="I32" s="1">
        <v>42214</v>
      </c>
      <c r="J32" s="9">
        <f>DAY(TBL_Employees[[#This Row],[Hire Date]])</f>
        <v>29</v>
      </c>
      <c r="K32" s="9">
        <f>MONTH(TBL_Employees[[#This Row],[Hire Date]])</f>
        <v>7</v>
      </c>
      <c r="L32" s="9" t="str">
        <f>_xlfn.SWITCH(TBL_Employees[[#This Row],[Month]],1,"JAN",2,"FEB",3,"MAR",4,"APR",5,"MAY",6,"JUN",7,"JUL",8,"AUG",9,"SEP",10,"OCT",11,"NOV",12,"DEC")</f>
        <v>JUL</v>
      </c>
      <c r="M32" s="9">
        <f>YEAR(TBL_Employees[[#This Row],[Hire Date]])</f>
        <v>2015</v>
      </c>
      <c r="N32" s="2">
        <v>103724</v>
      </c>
      <c r="O32" s="2" t="str">
        <f>_xlfn.SWITCH(TRUE(),TBL_Employees[[#This Row],[Annual Salary]]&gt;140000,"HIGH INCOME",AND(TBL_Employees[[#This Row],[Annual Salary]]&gt;=70000,TBL_Employees[[#This Row],[Annual Salary]]&lt;=140000),"MIDLE INCOME",TBL_Employees[[#This Row],[Annual Salary]]&lt;70000,"LOW INCOME")</f>
        <v>MIDLE INCOME</v>
      </c>
      <c r="P32" s="3">
        <v>0.05</v>
      </c>
      <c r="Q32" s="11">
        <f>TBL_Employees[[#This Row],[Bonus %]]*TBL_Employees[[#This Row],[Annual Salary]]</f>
        <v>5186.2000000000007</v>
      </c>
      <c r="R32" t="s">
        <v>33</v>
      </c>
      <c r="S32" t="s">
        <v>74</v>
      </c>
      <c r="T32" s="1" t="s">
        <v>21</v>
      </c>
      <c r="U32" t="str">
        <f>IF(TBL_Employees[[#This Row],[Exit Date]]="","Employed","Resign")</f>
        <v>Employed</v>
      </c>
    </row>
    <row r="33" spans="1:21">
      <c r="A33" t="s">
        <v>302</v>
      </c>
      <c r="B33" t="s">
        <v>999</v>
      </c>
      <c r="C33" t="s">
        <v>61</v>
      </c>
      <c r="D33" t="s">
        <v>65</v>
      </c>
      <c r="E33" t="s">
        <v>16</v>
      </c>
      <c r="F33" t="s">
        <v>17</v>
      </c>
      <c r="G33" t="s">
        <v>24</v>
      </c>
      <c r="H33">
        <v>55</v>
      </c>
      <c r="I33" s="1">
        <v>38888</v>
      </c>
      <c r="J33" s="9">
        <f>DAY(TBL_Employees[[#This Row],[Hire Date]])</f>
        <v>20</v>
      </c>
      <c r="K33" s="9">
        <f>MONTH(TBL_Employees[[#This Row],[Hire Date]])</f>
        <v>6</v>
      </c>
      <c r="L33" s="9" t="str">
        <f>_xlfn.SWITCH(TBL_Employees[[#This Row],[Month]],1,"JAN",2,"FEB",3,"MAR",4,"APR",5,"MAY",6,"JUN",7,"JUL",8,"AUG",9,"SEP",10,"OCT",11,"NOV",12,"DEC")</f>
        <v>JUN</v>
      </c>
      <c r="M33" s="9">
        <f>YEAR(TBL_Employees[[#This Row],[Hire Date]])</f>
        <v>2006</v>
      </c>
      <c r="N33" s="2">
        <v>142628</v>
      </c>
      <c r="O33" s="2" t="str">
        <f>_xlfn.SWITCH(TRUE(),TBL_Employees[[#This Row],[Annual Salary]]&gt;140000,"HIGH INCOME",AND(TBL_Employees[[#This Row],[Annual Salary]]&gt;=70000,TBL_Employees[[#This Row],[Annual Salary]]&lt;=140000),"MIDLE INCOME",TBL_Employees[[#This Row],[Annual Salary]]&lt;70000,"LOW INCOME")</f>
        <v>HIGH INCOME</v>
      </c>
      <c r="P33" s="3">
        <v>0.12</v>
      </c>
      <c r="Q33" s="11">
        <f>TBL_Employees[[#This Row],[Bonus %]]*TBL_Employees[[#This Row],[Annual Salary]]</f>
        <v>17115.36</v>
      </c>
      <c r="R33" t="s">
        <v>33</v>
      </c>
      <c r="S33" t="s">
        <v>80</v>
      </c>
      <c r="T33" s="1" t="s">
        <v>21</v>
      </c>
      <c r="U33" t="str">
        <f>IF(TBL_Employees[[#This Row],[Exit Date]]="","Employed","Resign")</f>
        <v>Employed</v>
      </c>
    </row>
    <row r="34" spans="1:21">
      <c r="A34" t="s">
        <v>1024</v>
      </c>
      <c r="B34" t="s">
        <v>1025</v>
      </c>
      <c r="C34" t="s">
        <v>61</v>
      </c>
      <c r="D34" t="s">
        <v>65</v>
      </c>
      <c r="E34" t="s">
        <v>44</v>
      </c>
      <c r="F34" t="s">
        <v>28</v>
      </c>
      <c r="G34" t="s">
        <v>51</v>
      </c>
      <c r="H34">
        <v>40</v>
      </c>
      <c r="I34" s="1">
        <v>43488</v>
      </c>
      <c r="J34" s="9">
        <f>DAY(TBL_Employees[[#This Row],[Hire Date]])</f>
        <v>23</v>
      </c>
      <c r="K34" s="9">
        <f>MONTH(TBL_Employees[[#This Row],[Hire Date]])</f>
        <v>1</v>
      </c>
      <c r="L34" s="9" t="str">
        <f>_xlfn.SWITCH(TBL_Employees[[#This Row],[Month]],1,"JAN",2,"FEB",3,"MAR",4,"APR",5,"MAY",6,"JUN",7,"JUL",8,"AUG",9,"SEP",10,"OCT",11,"NOV",12,"DEC")</f>
        <v>JAN</v>
      </c>
      <c r="M34" s="9">
        <f>YEAR(TBL_Employees[[#This Row],[Hire Date]])</f>
        <v>2019</v>
      </c>
      <c r="N34" s="2">
        <v>159031</v>
      </c>
      <c r="O34" s="2" t="str">
        <f>_xlfn.SWITCH(TRUE(),TBL_Employees[[#This Row],[Annual Salary]]&gt;140000,"HIGH INCOME",AND(TBL_Employees[[#This Row],[Annual Salary]]&gt;=70000,TBL_Employees[[#This Row],[Annual Salary]]&lt;=140000),"MIDLE INCOME",TBL_Employees[[#This Row],[Annual Salary]]&lt;70000,"LOW INCOME")</f>
        <v>HIGH INCOME</v>
      </c>
      <c r="P34" s="3">
        <v>0.1</v>
      </c>
      <c r="Q34" s="11">
        <f>TBL_Employees[[#This Row],[Bonus %]]*TBL_Employees[[#This Row],[Annual Salary]]</f>
        <v>15903.1</v>
      </c>
      <c r="R34" t="s">
        <v>19</v>
      </c>
      <c r="S34" t="s">
        <v>45</v>
      </c>
      <c r="T34" s="1" t="s">
        <v>21</v>
      </c>
      <c r="U34" t="str">
        <f>IF(TBL_Employees[[#This Row],[Exit Date]]="","Employed","Resign")</f>
        <v>Employed</v>
      </c>
    </row>
    <row r="35" spans="1:21">
      <c r="A35" t="s">
        <v>1030</v>
      </c>
      <c r="B35" t="s">
        <v>1031</v>
      </c>
      <c r="C35" t="s">
        <v>40</v>
      </c>
      <c r="D35" t="s">
        <v>65</v>
      </c>
      <c r="E35" t="s">
        <v>36</v>
      </c>
      <c r="F35" t="s">
        <v>28</v>
      </c>
      <c r="G35" t="s">
        <v>24</v>
      </c>
      <c r="H35">
        <v>55</v>
      </c>
      <c r="I35" s="1">
        <v>40340</v>
      </c>
      <c r="J35" s="9">
        <f>DAY(TBL_Employees[[#This Row],[Hire Date]])</f>
        <v>11</v>
      </c>
      <c r="K35" s="9">
        <f>MONTH(TBL_Employees[[#This Row],[Hire Date]])</f>
        <v>6</v>
      </c>
      <c r="L35" s="9" t="str">
        <f>_xlfn.SWITCH(TBL_Employees[[#This Row],[Month]],1,"JAN",2,"FEB",3,"MAR",4,"APR",5,"MAY",6,"JUN",7,"JUL",8,"AUG",9,"SEP",10,"OCT",11,"NOV",12,"DEC")</f>
        <v>JUN</v>
      </c>
      <c r="M35" s="9">
        <f>YEAR(TBL_Employees[[#This Row],[Hire Date]])</f>
        <v>2010</v>
      </c>
      <c r="N35" s="2">
        <v>187389</v>
      </c>
      <c r="O35" s="2" t="str">
        <f>_xlfn.SWITCH(TRUE(),TBL_Employees[[#This Row],[Annual Salary]]&gt;140000,"HIGH INCOME",AND(TBL_Employees[[#This Row],[Annual Salary]]&gt;=70000,TBL_Employees[[#This Row],[Annual Salary]]&lt;=140000),"MIDLE INCOME",TBL_Employees[[#This Row],[Annual Salary]]&lt;70000,"LOW INCOME")</f>
        <v>HIGH INCOME</v>
      </c>
      <c r="P35" s="3">
        <v>0.25</v>
      </c>
      <c r="Q35" s="11">
        <f>TBL_Employees[[#This Row],[Bonus %]]*TBL_Employees[[#This Row],[Annual Salary]]</f>
        <v>46847.25</v>
      </c>
      <c r="R35" t="s">
        <v>33</v>
      </c>
      <c r="S35" t="s">
        <v>34</v>
      </c>
      <c r="T35" s="1" t="s">
        <v>21</v>
      </c>
      <c r="U35" t="str">
        <f>IF(TBL_Employees[[#This Row],[Exit Date]]="","Employed","Resign")</f>
        <v>Employed</v>
      </c>
    </row>
    <row r="36" spans="1:21">
      <c r="A36" t="s">
        <v>105</v>
      </c>
      <c r="B36" t="s">
        <v>1033</v>
      </c>
      <c r="C36" t="s">
        <v>42</v>
      </c>
      <c r="D36" t="s">
        <v>65</v>
      </c>
      <c r="E36" t="s">
        <v>16</v>
      </c>
      <c r="F36" t="s">
        <v>28</v>
      </c>
      <c r="G36" t="s">
        <v>24</v>
      </c>
      <c r="H36">
        <v>34</v>
      </c>
      <c r="I36" s="1">
        <v>40750</v>
      </c>
      <c r="J36" s="9">
        <f>DAY(TBL_Employees[[#This Row],[Hire Date]])</f>
        <v>26</v>
      </c>
      <c r="K36" s="9">
        <f>MONTH(TBL_Employees[[#This Row],[Hire Date]])</f>
        <v>7</v>
      </c>
      <c r="L36" s="9" t="str">
        <f>_xlfn.SWITCH(TBL_Employees[[#This Row],[Month]],1,"JAN",2,"FEB",3,"MAR",4,"APR",5,"MAY",6,"JUN",7,"JUL",8,"AUG",9,"SEP",10,"OCT",11,"NOV",12,"DEC")</f>
        <v>JUL</v>
      </c>
      <c r="M36" s="9">
        <f>YEAR(TBL_Employees[[#This Row],[Hire Date]])</f>
        <v>2011</v>
      </c>
      <c r="N36" s="2">
        <v>97231</v>
      </c>
      <c r="O36" s="2" t="str">
        <f>_xlfn.SWITCH(TRUE(),TBL_Employees[[#This Row],[Annual Salary]]&gt;140000,"HIGH INCOME",AND(TBL_Employees[[#This Row],[Annual Salary]]&gt;=70000,TBL_Employees[[#This Row],[Annual Salary]]&lt;=140000),"MIDLE INCOME",TBL_Employees[[#This Row],[Annual Salary]]&lt;70000,"LOW INCOME")</f>
        <v>MIDLE INCOME</v>
      </c>
      <c r="P36" s="3">
        <v>0</v>
      </c>
      <c r="Q36" s="11">
        <f>TBL_Employees[[#This Row],[Bonus %]]*TBL_Employees[[#This Row],[Annual Salary]]</f>
        <v>0</v>
      </c>
      <c r="R36" t="s">
        <v>33</v>
      </c>
      <c r="S36" t="s">
        <v>60</v>
      </c>
      <c r="T36" s="1" t="s">
        <v>21</v>
      </c>
      <c r="U36" t="str">
        <f>IF(TBL_Employees[[#This Row],[Exit Date]]="","Employed","Resign")</f>
        <v>Employed</v>
      </c>
    </row>
    <row r="37" spans="1:21">
      <c r="A37" t="s">
        <v>1053</v>
      </c>
      <c r="B37" t="s">
        <v>1054</v>
      </c>
      <c r="C37" t="s">
        <v>64</v>
      </c>
      <c r="D37" t="s">
        <v>65</v>
      </c>
      <c r="E37" t="s">
        <v>36</v>
      </c>
      <c r="F37" t="s">
        <v>28</v>
      </c>
      <c r="G37" t="s">
        <v>18</v>
      </c>
      <c r="H37">
        <v>43</v>
      </c>
      <c r="I37" s="1">
        <v>43028</v>
      </c>
      <c r="J37" s="9">
        <f>DAY(TBL_Employees[[#This Row],[Hire Date]])</f>
        <v>20</v>
      </c>
      <c r="K37" s="9">
        <f>MONTH(TBL_Employees[[#This Row],[Hire Date]])</f>
        <v>10</v>
      </c>
      <c r="L37" s="9" t="str">
        <f>_xlfn.SWITCH(TBL_Employees[[#This Row],[Month]],1,"JAN",2,"FEB",3,"MAR",4,"APR",5,"MAY",6,"JUN",7,"JUL",8,"AUG",9,"SEP",10,"OCT",11,"NOV",12,"DEC")</f>
        <v>OCT</v>
      </c>
      <c r="M37" s="9">
        <f>YEAR(TBL_Employees[[#This Row],[Hire Date]])</f>
        <v>2017</v>
      </c>
      <c r="N37" s="2">
        <v>56555</v>
      </c>
      <c r="O37" s="2" t="str">
        <f>_xlfn.SWITCH(TRUE(),TBL_Employees[[#This Row],[Annual Salary]]&gt;140000,"HIGH INCOME",AND(TBL_Employees[[#This Row],[Annual Salary]]&gt;=70000,TBL_Employees[[#This Row],[Annual Salary]]&lt;=140000),"MIDLE INCOME",TBL_Employees[[#This Row],[Annual Salary]]&lt;70000,"LOW INCOME")</f>
        <v>LOW INCOME</v>
      </c>
      <c r="P37" s="3">
        <v>0</v>
      </c>
      <c r="Q37" s="11">
        <f>TBL_Employees[[#This Row],[Bonus %]]*TBL_Employees[[#This Row],[Annual Salary]]</f>
        <v>0</v>
      </c>
      <c r="R37" t="s">
        <v>19</v>
      </c>
      <c r="S37" t="s">
        <v>39</v>
      </c>
      <c r="T37" s="1" t="s">
        <v>21</v>
      </c>
      <c r="U37" t="str">
        <f>IF(TBL_Employees[[#This Row],[Exit Date]]="","Employed","Resign")</f>
        <v>Employed</v>
      </c>
    </row>
    <row r="38" spans="1:21">
      <c r="A38" t="s">
        <v>240</v>
      </c>
      <c r="B38" t="s">
        <v>1075</v>
      </c>
      <c r="C38" t="s">
        <v>40</v>
      </c>
      <c r="D38" t="s">
        <v>65</v>
      </c>
      <c r="E38" t="s">
        <v>44</v>
      </c>
      <c r="F38" t="s">
        <v>17</v>
      </c>
      <c r="G38" t="s">
        <v>24</v>
      </c>
      <c r="H38">
        <v>55</v>
      </c>
      <c r="I38" s="1">
        <v>40468</v>
      </c>
      <c r="J38" s="9">
        <f>DAY(TBL_Employees[[#This Row],[Hire Date]])</f>
        <v>17</v>
      </c>
      <c r="K38" s="9">
        <f>MONTH(TBL_Employees[[#This Row],[Hire Date]])</f>
        <v>10</v>
      </c>
      <c r="L38" s="9" t="str">
        <f>_xlfn.SWITCH(TBL_Employees[[#This Row],[Month]],1,"JAN",2,"FEB",3,"MAR",4,"APR",5,"MAY",6,"JUN",7,"JUL",8,"AUG",9,"SEP",10,"OCT",11,"NOV",12,"DEC")</f>
        <v>OCT</v>
      </c>
      <c r="M38" s="9">
        <f>YEAR(TBL_Employees[[#This Row],[Hire Date]])</f>
        <v>2010</v>
      </c>
      <c r="N38" s="2">
        <v>188727</v>
      </c>
      <c r="O38" s="2" t="str">
        <f>_xlfn.SWITCH(TRUE(),TBL_Employees[[#This Row],[Annual Salary]]&gt;140000,"HIGH INCOME",AND(TBL_Employees[[#This Row],[Annual Salary]]&gt;=70000,TBL_Employees[[#This Row],[Annual Salary]]&lt;=140000),"MIDLE INCOME",TBL_Employees[[#This Row],[Annual Salary]]&lt;70000,"LOW INCOME")</f>
        <v>HIGH INCOME</v>
      </c>
      <c r="P38" s="3">
        <v>0.23</v>
      </c>
      <c r="Q38" s="11">
        <f>TBL_Employees[[#This Row],[Bonus %]]*TBL_Employees[[#This Row],[Annual Salary]]</f>
        <v>43407.21</v>
      </c>
      <c r="R38" t="s">
        <v>33</v>
      </c>
      <c r="S38" t="s">
        <v>34</v>
      </c>
      <c r="T38" s="1" t="s">
        <v>21</v>
      </c>
      <c r="U38" t="str">
        <f>IF(TBL_Employees[[#This Row],[Exit Date]]="","Employed","Resign")</f>
        <v>Employed</v>
      </c>
    </row>
    <row r="39" spans="1:21">
      <c r="A39" t="s">
        <v>1079</v>
      </c>
      <c r="B39" t="s">
        <v>328</v>
      </c>
      <c r="C39" t="s">
        <v>68</v>
      </c>
      <c r="D39" t="s">
        <v>65</v>
      </c>
      <c r="E39" t="s">
        <v>32</v>
      </c>
      <c r="F39" t="s">
        <v>17</v>
      </c>
      <c r="G39" t="s">
        <v>51</v>
      </c>
      <c r="H39">
        <v>56</v>
      </c>
      <c r="I39" s="1">
        <v>34802</v>
      </c>
      <c r="J39" s="9">
        <f>DAY(TBL_Employees[[#This Row],[Hire Date]])</f>
        <v>13</v>
      </c>
      <c r="K39" s="9">
        <f>MONTH(TBL_Employees[[#This Row],[Hire Date]])</f>
        <v>4</v>
      </c>
      <c r="L39" s="9" t="str">
        <f>_xlfn.SWITCH(TBL_Employees[[#This Row],[Month]],1,"JAN",2,"FEB",3,"MAR",4,"APR",5,"MAY",6,"JUN",7,"JUL",8,"AUG",9,"SEP",10,"OCT",11,"NOV",12,"DEC")</f>
        <v>APR</v>
      </c>
      <c r="M39" s="9">
        <f>YEAR(TBL_Employees[[#This Row],[Hire Date]])</f>
        <v>1995</v>
      </c>
      <c r="N39" s="2">
        <v>50857</v>
      </c>
      <c r="O39" s="2" t="str">
        <f>_xlfn.SWITCH(TRUE(),TBL_Employees[[#This Row],[Annual Salary]]&gt;140000,"HIGH INCOME",AND(TBL_Employees[[#This Row],[Annual Salary]]&gt;=70000,TBL_Employees[[#This Row],[Annual Salary]]&lt;=140000),"MIDLE INCOME",TBL_Employees[[#This Row],[Annual Salary]]&lt;70000,"LOW INCOME")</f>
        <v>LOW INCOME</v>
      </c>
      <c r="P39" s="3">
        <v>0</v>
      </c>
      <c r="Q39" s="11">
        <f>TBL_Employees[[#This Row],[Bonus %]]*TBL_Employees[[#This Row],[Annual Salary]]</f>
        <v>0</v>
      </c>
      <c r="R39" t="s">
        <v>52</v>
      </c>
      <c r="S39" t="s">
        <v>81</v>
      </c>
      <c r="T39" s="1" t="s">
        <v>21</v>
      </c>
      <c r="U39" t="str">
        <f>IF(TBL_Employees[[#This Row],[Exit Date]]="","Employed","Resign")</f>
        <v>Employed</v>
      </c>
    </row>
    <row r="40" spans="1:21">
      <c r="A40" t="s">
        <v>1085</v>
      </c>
      <c r="B40" t="s">
        <v>1086</v>
      </c>
      <c r="C40" t="s">
        <v>61</v>
      </c>
      <c r="D40" t="s">
        <v>65</v>
      </c>
      <c r="E40" t="s">
        <v>32</v>
      </c>
      <c r="F40" t="s">
        <v>17</v>
      </c>
      <c r="G40" t="s">
        <v>18</v>
      </c>
      <c r="H40">
        <v>55</v>
      </c>
      <c r="I40" s="1">
        <v>38135</v>
      </c>
      <c r="J40" s="9">
        <f>DAY(TBL_Employees[[#This Row],[Hire Date]])</f>
        <v>28</v>
      </c>
      <c r="K40" s="9">
        <f>MONTH(TBL_Employees[[#This Row],[Hire Date]])</f>
        <v>5</v>
      </c>
      <c r="L40" s="9" t="str">
        <f>_xlfn.SWITCH(TBL_Employees[[#This Row],[Month]],1,"JAN",2,"FEB",3,"MAR",4,"APR",5,"MAY",6,"JUN",7,"JUL",8,"AUG",9,"SEP",10,"OCT",11,"NOV",12,"DEC")</f>
        <v>MAY</v>
      </c>
      <c r="M40" s="9">
        <f>YEAR(TBL_Employees[[#This Row],[Hire Date]])</f>
        <v>2004</v>
      </c>
      <c r="N40" s="2">
        <v>159885</v>
      </c>
      <c r="O40" s="2" t="str">
        <f>_xlfn.SWITCH(TRUE(),TBL_Employees[[#This Row],[Annual Salary]]&gt;140000,"HIGH INCOME",AND(TBL_Employees[[#This Row],[Annual Salary]]&gt;=70000,TBL_Employees[[#This Row],[Annual Salary]]&lt;=140000),"MIDLE INCOME",TBL_Employees[[#This Row],[Annual Salary]]&lt;70000,"LOW INCOME")</f>
        <v>HIGH INCOME</v>
      </c>
      <c r="P40" s="3">
        <v>0.12</v>
      </c>
      <c r="Q40" s="11">
        <f>TBL_Employees[[#This Row],[Bonus %]]*TBL_Employees[[#This Row],[Annual Salary]]</f>
        <v>19186.2</v>
      </c>
      <c r="R40" t="s">
        <v>19</v>
      </c>
      <c r="S40" t="s">
        <v>29</v>
      </c>
      <c r="T40" s="1" t="s">
        <v>21</v>
      </c>
      <c r="U40" t="str">
        <f>IF(TBL_Employees[[#This Row],[Exit Date]]="","Employed","Resign")</f>
        <v>Employed</v>
      </c>
    </row>
    <row r="41" spans="1:21">
      <c r="A41" t="s">
        <v>1107</v>
      </c>
      <c r="B41" t="s">
        <v>1108</v>
      </c>
      <c r="C41" t="s">
        <v>68</v>
      </c>
      <c r="D41" t="s">
        <v>65</v>
      </c>
      <c r="E41" t="s">
        <v>44</v>
      </c>
      <c r="F41" t="s">
        <v>17</v>
      </c>
      <c r="G41" t="s">
        <v>18</v>
      </c>
      <c r="H41">
        <v>56</v>
      </c>
      <c r="I41" s="1">
        <v>43824</v>
      </c>
      <c r="J41" s="9">
        <f>DAY(TBL_Employees[[#This Row],[Hire Date]])</f>
        <v>25</v>
      </c>
      <c r="K41" s="9">
        <f>MONTH(TBL_Employees[[#This Row],[Hire Date]])</f>
        <v>12</v>
      </c>
      <c r="L41" s="9" t="str">
        <f>_xlfn.SWITCH(TBL_Employees[[#This Row],[Month]],1,"JAN",2,"FEB",3,"MAR",4,"APR",5,"MAY",6,"JUN",7,"JUL",8,"AUG",9,"SEP",10,"OCT",11,"NOV",12,"DEC")</f>
        <v>DEC</v>
      </c>
      <c r="M41" s="9">
        <f>YEAR(TBL_Employees[[#This Row],[Hire Date]])</f>
        <v>2019</v>
      </c>
      <c r="N41" s="2">
        <v>54829</v>
      </c>
      <c r="O41" s="2" t="str">
        <f>_xlfn.SWITCH(TRUE(),TBL_Employees[[#This Row],[Annual Salary]]&gt;140000,"HIGH INCOME",AND(TBL_Employees[[#This Row],[Annual Salary]]&gt;=70000,TBL_Employees[[#This Row],[Annual Salary]]&lt;=140000),"MIDLE INCOME",TBL_Employees[[#This Row],[Annual Salary]]&lt;70000,"LOW INCOME")</f>
        <v>LOW INCOME</v>
      </c>
      <c r="P41" s="3">
        <v>0</v>
      </c>
      <c r="Q41" s="11">
        <f>TBL_Employees[[#This Row],[Bonus %]]*TBL_Employees[[#This Row],[Annual Salary]]</f>
        <v>0</v>
      </c>
      <c r="R41" t="s">
        <v>19</v>
      </c>
      <c r="S41" t="s">
        <v>39</v>
      </c>
      <c r="T41" s="1" t="s">
        <v>21</v>
      </c>
      <c r="U41" t="str">
        <f>IF(TBL_Employees[[#This Row],[Exit Date]]="","Employed","Resign")</f>
        <v>Employed</v>
      </c>
    </row>
    <row r="42" spans="1:21">
      <c r="A42" t="s">
        <v>1119</v>
      </c>
      <c r="B42" t="s">
        <v>1120</v>
      </c>
      <c r="C42" t="s">
        <v>68</v>
      </c>
      <c r="D42" t="s">
        <v>65</v>
      </c>
      <c r="E42" t="s">
        <v>32</v>
      </c>
      <c r="F42" t="s">
        <v>17</v>
      </c>
      <c r="G42" t="s">
        <v>24</v>
      </c>
      <c r="H42">
        <v>27</v>
      </c>
      <c r="I42" s="1">
        <v>43701</v>
      </c>
      <c r="J42" s="9">
        <f>DAY(TBL_Employees[[#This Row],[Hire Date]])</f>
        <v>24</v>
      </c>
      <c r="K42" s="9">
        <f>MONTH(TBL_Employees[[#This Row],[Hire Date]])</f>
        <v>8</v>
      </c>
      <c r="L42" s="9" t="str">
        <f>_xlfn.SWITCH(TBL_Employees[[#This Row],[Month]],1,"JAN",2,"FEB",3,"MAR",4,"APR",5,"MAY",6,"JUN",7,"JUL",8,"AUG",9,"SEP",10,"OCT",11,"NOV",12,"DEC")</f>
        <v>AUG</v>
      </c>
      <c r="M42" s="9">
        <f>YEAR(TBL_Employees[[#This Row],[Hire Date]])</f>
        <v>2019</v>
      </c>
      <c r="N42" s="2">
        <v>50809</v>
      </c>
      <c r="O42" s="2" t="str">
        <f>_xlfn.SWITCH(TRUE(),TBL_Employees[[#This Row],[Annual Salary]]&gt;140000,"HIGH INCOME",AND(TBL_Employees[[#This Row],[Annual Salary]]&gt;=70000,TBL_Employees[[#This Row],[Annual Salary]]&lt;=140000),"MIDLE INCOME",TBL_Employees[[#This Row],[Annual Salary]]&lt;70000,"LOW INCOME")</f>
        <v>LOW INCOME</v>
      </c>
      <c r="P42" s="3">
        <v>0</v>
      </c>
      <c r="Q42" s="11">
        <f>TBL_Employees[[#This Row],[Bonus %]]*TBL_Employees[[#This Row],[Annual Salary]]</f>
        <v>0</v>
      </c>
      <c r="R42" t="s">
        <v>33</v>
      </c>
      <c r="S42" t="s">
        <v>80</v>
      </c>
      <c r="T42" s="1" t="s">
        <v>21</v>
      </c>
      <c r="U42" t="str">
        <f>IF(TBL_Employees[[#This Row],[Exit Date]]="","Employed","Resign")</f>
        <v>Employed</v>
      </c>
    </row>
    <row r="43" spans="1:21">
      <c r="A43" t="s">
        <v>1155</v>
      </c>
      <c r="B43" t="s">
        <v>1156</v>
      </c>
      <c r="C43" t="s">
        <v>64</v>
      </c>
      <c r="D43" t="s">
        <v>65</v>
      </c>
      <c r="E43" t="s">
        <v>36</v>
      </c>
      <c r="F43" t="s">
        <v>28</v>
      </c>
      <c r="G43" t="s">
        <v>47</v>
      </c>
      <c r="H43">
        <v>30</v>
      </c>
      <c r="I43" s="1">
        <v>44124</v>
      </c>
      <c r="J43" s="9">
        <f>DAY(TBL_Employees[[#This Row],[Hire Date]])</f>
        <v>20</v>
      </c>
      <c r="K43" s="9">
        <f>MONTH(TBL_Employees[[#This Row],[Hire Date]])</f>
        <v>10</v>
      </c>
      <c r="L43" s="9" t="str">
        <f>_xlfn.SWITCH(TBL_Employees[[#This Row],[Month]],1,"JAN",2,"FEB",3,"MAR",4,"APR",5,"MAY",6,"JUN",7,"JUL",8,"AUG",9,"SEP",10,"OCT",11,"NOV",12,"DEC")</f>
        <v>OCT</v>
      </c>
      <c r="M43" s="9">
        <f>YEAR(TBL_Employees[[#This Row],[Hire Date]])</f>
        <v>2020</v>
      </c>
      <c r="N43" s="2">
        <v>67753</v>
      </c>
      <c r="O43" s="2" t="str">
        <f>_xlfn.SWITCH(TRUE(),TBL_Employees[[#This Row],[Annual Salary]]&gt;140000,"HIGH INCOME",AND(TBL_Employees[[#This Row],[Annual Salary]]&gt;=70000,TBL_Employees[[#This Row],[Annual Salary]]&lt;=140000),"MIDLE INCOME",TBL_Employees[[#This Row],[Annual Salary]]&lt;70000,"LOW INCOME")</f>
        <v>LOW INCOME</v>
      </c>
      <c r="P43" s="3">
        <v>0</v>
      </c>
      <c r="Q43" s="11">
        <f>TBL_Employees[[#This Row],[Bonus %]]*TBL_Employees[[#This Row],[Annual Salary]]</f>
        <v>0</v>
      </c>
      <c r="R43" t="s">
        <v>19</v>
      </c>
      <c r="S43" t="s">
        <v>39</v>
      </c>
      <c r="T43" s="1" t="s">
        <v>21</v>
      </c>
      <c r="U43" t="str">
        <f>IF(TBL_Employees[[#This Row],[Exit Date]]="","Employed","Resign")</f>
        <v>Employed</v>
      </c>
    </row>
    <row r="44" spans="1:21">
      <c r="A44" t="s">
        <v>1167</v>
      </c>
      <c r="B44" t="s">
        <v>1168</v>
      </c>
      <c r="C44" t="s">
        <v>40</v>
      </c>
      <c r="D44" t="s">
        <v>65</v>
      </c>
      <c r="E44" t="s">
        <v>44</v>
      </c>
      <c r="F44" t="s">
        <v>28</v>
      </c>
      <c r="G44" t="s">
        <v>18</v>
      </c>
      <c r="H44">
        <v>41</v>
      </c>
      <c r="I44" s="1">
        <v>41429</v>
      </c>
      <c r="J44" s="9">
        <f>DAY(TBL_Employees[[#This Row],[Hire Date]])</f>
        <v>4</v>
      </c>
      <c r="K44" s="9">
        <f>MONTH(TBL_Employees[[#This Row],[Hire Date]])</f>
        <v>6</v>
      </c>
      <c r="L44" s="9" t="str">
        <f>_xlfn.SWITCH(TBL_Employees[[#This Row],[Month]],1,"JAN",2,"FEB",3,"MAR",4,"APR",5,"MAY",6,"JUN",7,"JUL",8,"AUG",9,"SEP",10,"OCT",11,"NOV",12,"DEC")</f>
        <v>JUN</v>
      </c>
      <c r="M44" s="9">
        <f>YEAR(TBL_Employees[[#This Row],[Hire Date]])</f>
        <v>2013</v>
      </c>
      <c r="N44" s="2">
        <v>167526</v>
      </c>
      <c r="O44" s="2" t="str">
        <f>_xlfn.SWITCH(TRUE(),TBL_Employees[[#This Row],[Annual Salary]]&gt;140000,"HIGH INCOME",AND(TBL_Employees[[#This Row],[Annual Salary]]&gt;=70000,TBL_Employees[[#This Row],[Annual Salary]]&lt;=140000),"MIDLE INCOME",TBL_Employees[[#This Row],[Annual Salary]]&lt;70000,"LOW INCOME")</f>
        <v>HIGH INCOME</v>
      </c>
      <c r="P44" s="3">
        <v>0.26</v>
      </c>
      <c r="Q44" s="11">
        <f>TBL_Employees[[#This Row],[Bonus %]]*TBL_Employees[[#This Row],[Annual Salary]]</f>
        <v>43556.76</v>
      </c>
      <c r="R44" t="s">
        <v>19</v>
      </c>
      <c r="S44" t="s">
        <v>45</v>
      </c>
      <c r="T44" s="1" t="s">
        <v>21</v>
      </c>
      <c r="U44" t="str">
        <f>IF(TBL_Employees[[#This Row],[Exit Date]]="","Employed","Resign")</f>
        <v>Employed</v>
      </c>
    </row>
    <row r="45" spans="1:21">
      <c r="A45" t="s">
        <v>1185</v>
      </c>
      <c r="B45" t="s">
        <v>386</v>
      </c>
      <c r="C45" t="s">
        <v>42</v>
      </c>
      <c r="D45" t="s">
        <v>65</v>
      </c>
      <c r="E45" t="s">
        <v>16</v>
      </c>
      <c r="F45" t="s">
        <v>17</v>
      </c>
      <c r="G45" t="s">
        <v>51</v>
      </c>
      <c r="H45">
        <v>53</v>
      </c>
      <c r="I45" s="1">
        <v>38344</v>
      </c>
      <c r="J45" s="9">
        <f>DAY(TBL_Employees[[#This Row],[Hire Date]])</f>
        <v>23</v>
      </c>
      <c r="K45" s="9">
        <f>MONTH(TBL_Employees[[#This Row],[Hire Date]])</f>
        <v>12</v>
      </c>
      <c r="L45" s="9" t="str">
        <f>_xlfn.SWITCH(TBL_Employees[[#This Row],[Month]],1,"JAN",2,"FEB",3,"MAR",4,"APR",5,"MAY",6,"JUN",7,"JUL",8,"AUG",9,"SEP",10,"OCT",11,"NOV",12,"DEC")</f>
        <v>DEC</v>
      </c>
      <c r="M45" s="9">
        <f>YEAR(TBL_Employees[[#This Row],[Hire Date]])</f>
        <v>2004</v>
      </c>
      <c r="N45" s="2">
        <v>90212</v>
      </c>
      <c r="O45" s="2" t="str">
        <f>_xlfn.SWITCH(TRUE(),TBL_Employees[[#This Row],[Annual Salary]]&gt;140000,"HIGH INCOME",AND(TBL_Employees[[#This Row],[Annual Salary]]&gt;=70000,TBL_Employees[[#This Row],[Annual Salary]]&lt;=140000),"MIDLE INCOME",TBL_Employees[[#This Row],[Annual Salary]]&lt;70000,"LOW INCOME")</f>
        <v>MIDLE INCOME</v>
      </c>
      <c r="P45" s="3">
        <v>0</v>
      </c>
      <c r="Q45" s="11">
        <f>TBL_Employees[[#This Row],[Bonus %]]*TBL_Employees[[#This Row],[Annual Salary]]</f>
        <v>0</v>
      </c>
      <c r="R45" t="s">
        <v>52</v>
      </c>
      <c r="S45" t="s">
        <v>53</v>
      </c>
      <c r="T45" s="1" t="s">
        <v>21</v>
      </c>
      <c r="U45" t="str">
        <f>IF(TBL_Employees[[#This Row],[Exit Date]]="","Employed","Resign")</f>
        <v>Employed</v>
      </c>
    </row>
    <row r="46" spans="1:21">
      <c r="A46" t="s">
        <v>143</v>
      </c>
      <c r="B46" t="s">
        <v>1204</v>
      </c>
      <c r="C46" t="s">
        <v>42</v>
      </c>
      <c r="D46" t="s">
        <v>65</v>
      </c>
      <c r="E46" t="s">
        <v>36</v>
      </c>
      <c r="F46" t="s">
        <v>17</v>
      </c>
      <c r="G46" t="s">
        <v>18</v>
      </c>
      <c r="H46">
        <v>56</v>
      </c>
      <c r="I46" s="1">
        <v>43169</v>
      </c>
      <c r="J46" s="9">
        <f>DAY(TBL_Employees[[#This Row],[Hire Date]])</f>
        <v>10</v>
      </c>
      <c r="K46" s="9">
        <f>MONTH(TBL_Employees[[#This Row],[Hire Date]])</f>
        <v>3</v>
      </c>
      <c r="L46" s="9" t="str">
        <f>_xlfn.SWITCH(TBL_Employees[[#This Row],[Month]],1,"JAN",2,"FEB",3,"MAR",4,"APR",5,"MAY",6,"JUN",7,"JUL",8,"AUG",9,"SEP",10,"OCT",11,"NOV",12,"DEC")</f>
        <v>MAR</v>
      </c>
      <c r="M46" s="9">
        <f>YEAR(TBL_Employees[[#This Row],[Hire Date]])</f>
        <v>2018</v>
      </c>
      <c r="N46" s="2">
        <v>90040</v>
      </c>
      <c r="O46" s="2" t="str">
        <f>_xlfn.SWITCH(TRUE(),TBL_Employees[[#This Row],[Annual Salary]]&gt;140000,"HIGH INCOME",AND(TBL_Employees[[#This Row],[Annual Salary]]&gt;=70000,TBL_Employees[[#This Row],[Annual Salary]]&lt;=140000),"MIDLE INCOME",TBL_Employees[[#This Row],[Annual Salary]]&lt;70000,"LOW INCOME")</f>
        <v>MIDLE INCOME</v>
      </c>
      <c r="P46" s="3">
        <v>0</v>
      </c>
      <c r="Q46" s="11">
        <f>TBL_Employees[[#This Row],[Bonus %]]*TBL_Employees[[#This Row],[Annual Salary]]</f>
        <v>0</v>
      </c>
      <c r="R46" t="s">
        <v>19</v>
      </c>
      <c r="S46" t="s">
        <v>20</v>
      </c>
      <c r="T46" s="1" t="s">
        <v>21</v>
      </c>
      <c r="U46" t="str">
        <f>IF(TBL_Employees[[#This Row],[Exit Date]]="","Employed","Resign")</f>
        <v>Employed</v>
      </c>
    </row>
    <row r="47" spans="1:21">
      <c r="A47" t="s">
        <v>1209</v>
      </c>
      <c r="B47" t="s">
        <v>401</v>
      </c>
      <c r="C47" t="s">
        <v>68</v>
      </c>
      <c r="D47" t="s">
        <v>65</v>
      </c>
      <c r="E47" t="s">
        <v>32</v>
      </c>
      <c r="F47" t="s">
        <v>17</v>
      </c>
      <c r="G47" t="s">
        <v>24</v>
      </c>
      <c r="H47">
        <v>55</v>
      </c>
      <c r="I47" s="1">
        <v>40899</v>
      </c>
      <c r="J47" s="9">
        <f>DAY(TBL_Employees[[#This Row],[Hire Date]])</f>
        <v>22</v>
      </c>
      <c r="K47" s="9">
        <f>MONTH(TBL_Employees[[#This Row],[Hire Date]])</f>
        <v>12</v>
      </c>
      <c r="L47" s="9" t="str">
        <f>_xlfn.SWITCH(TBL_Employees[[#This Row],[Month]],1,"JAN",2,"FEB",3,"MAR",4,"APR",5,"MAY",6,"JUN",7,"JUL",8,"AUG",9,"SEP",10,"OCT",11,"NOV",12,"DEC")</f>
        <v>DEC</v>
      </c>
      <c r="M47" s="9">
        <f>YEAR(TBL_Employees[[#This Row],[Hire Date]])</f>
        <v>2011</v>
      </c>
      <c r="N47" s="2">
        <v>54733</v>
      </c>
      <c r="O47" s="2" t="str">
        <f>_xlfn.SWITCH(TRUE(),TBL_Employees[[#This Row],[Annual Salary]]&gt;140000,"HIGH INCOME",AND(TBL_Employees[[#This Row],[Annual Salary]]&gt;=70000,TBL_Employees[[#This Row],[Annual Salary]]&lt;=140000),"MIDLE INCOME",TBL_Employees[[#This Row],[Annual Salary]]&lt;70000,"LOW INCOME")</f>
        <v>LOW INCOME</v>
      </c>
      <c r="P47" s="3">
        <v>0</v>
      </c>
      <c r="Q47" s="11">
        <f>TBL_Employees[[#This Row],[Bonus %]]*TBL_Employees[[#This Row],[Annual Salary]]</f>
        <v>0</v>
      </c>
      <c r="R47" t="s">
        <v>33</v>
      </c>
      <c r="S47" t="s">
        <v>80</v>
      </c>
      <c r="T47" s="1" t="s">
        <v>21</v>
      </c>
      <c r="U47" t="str">
        <f>IF(TBL_Employees[[#This Row],[Exit Date]]="","Employed","Resign")</f>
        <v>Employed</v>
      </c>
    </row>
    <row r="48" spans="1:21">
      <c r="A48" t="s">
        <v>1215</v>
      </c>
      <c r="B48" t="s">
        <v>1216</v>
      </c>
      <c r="C48" t="s">
        <v>62</v>
      </c>
      <c r="D48" t="s">
        <v>65</v>
      </c>
      <c r="E48" t="s">
        <v>44</v>
      </c>
      <c r="F48" t="s">
        <v>17</v>
      </c>
      <c r="G48" t="s">
        <v>51</v>
      </c>
      <c r="H48">
        <v>46</v>
      </c>
      <c r="I48" s="1">
        <v>40292</v>
      </c>
      <c r="J48" s="9">
        <f>DAY(TBL_Employees[[#This Row],[Hire Date]])</f>
        <v>24</v>
      </c>
      <c r="K48" s="9">
        <f>MONTH(TBL_Employees[[#This Row],[Hire Date]])</f>
        <v>4</v>
      </c>
      <c r="L48" s="9" t="str">
        <f>_xlfn.SWITCH(TBL_Employees[[#This Row],[Month]],1,"JAN",2,"FEB",3,"MAR",4,"APR",5,"MAY",6,"JUN",7,"JUL",8,"AUG",9,"SEP",10,"OCT",11,"NOV",12,"DEC")</f>
        <v>APR</v>
      </c>
      <c r="M48" s="9">
        <f>YEAR(TBL_Employees[[#This Row],[Hire Date]])</f>
        <v>2010</v>
      </c>
      <c r="N48" s="2">
        <v>102636</v>
      </c>
      <c r="O48" s="2" t="str">
        <f>_xlfn.SWITCH(TRUE(),TBL_Employees[[#This Row],[Annual Salary]]&gt;140000,"HIGH INCOME",AND(TBL_Employees[[#This Row],[Annual Salary]]&gt;=70000,TBL_Employees[[#This Row],[Annual Salary]]&lt;=140000),"MIDLE INCOME",TBL_Employees[[#This Row],[Annual Salary]]&lt;70000,"LOW INCOME")</f>
        <v>MIDLE INCOME</v>
      </c>
      <c r="P48" s="3">
        <v>0.06</v>
      </c>
      <c r="Q48" s="11">
        <f>TBL_Employees[[#This Row],[Bonus %]]*TBL_Employees[[#This Row],[Annual Salary]]</f>
        <v>6158.16</v>
      </c>
      <c r="R48" t="s">
        <v>19</v>
      </c>
      <c r="S48" t="s">
        <v>63</v>
      </c>
      <c r="T48" s="1" t="s">
        <v>21</v>
      </c>
      <c r="U48" t="str">
        <f>IF(TBL_Employees[[#This Row],[Exit Date]]="","Employed","Resign")</f>
        <v>Employed</v>
      </c>
    </row>
    <row r="49" spans="1:21">
      <c r="A49" t="s">
        <v>346</v>
      </c>
      <c r="B49" t="s">
        <v>1264</v>
      </c>
      <c r="C49" t="s">
        <v>62</v>
      </c>
      <c r="D49" t="s">
        <v>65</v>
      </c>
      <c r="E49" t="s">
        <v>32</v>
      </c>
      <c r="F49" t="s">
        <v>17</v>
      </c>
      <c r="G49" t="s">
        <v>24</v>
      </c>
      <c r="H49">
        <v>52</v>
      </c>
      <c r="I49" s="1">
        <v>44519</v>
      </c>
      <c r="J49" s="9">
        <f>DAY(TBL_Employees[[#This Row],[Hire Date]])</f>
        <v>19</v>
      </c>
      <c r="K49" s="9">
        <f>MONTH(TBL_Employees[[#This Row],[Hire Date]])</f>
        <v>11</v>
      </c>
      <c r="L49" s="9" t="str">
        <f>_xlfn.SWITCH(TBL_Employees[[#This Row],[Month]],1,"JAN",2,"FEB",3,"MAR",4,"APR",5,"MAY",6,"JUN",7,"JUL",8,"AUG",9,"SEP",10,"OCT",11,"NOV",12,"DEC")</f>
        <v>NOV</v>
      </c>
      <c r="M49" s="9">
        <f>YEAR(TBL_Employees[[#This Row],[Hire Date]])</f>
        <v>2021</v>
      </c>
      <c r="N49" s="2">
        <v>111006</v>
      </c>
      <c r="O49" s="2" t="str">
        <f>_xlfn.SWITCH(TRUE(),TBL_Employees[[#This Row],[Annual Salary]]&gt;140000,"HIGH INCOME",AND(TBL_Employees[[#This Row],[Annual Salary]]&gt;=70000,TBL_Employees[[#This Row],[Annual Salary]]&lt;=140000),"MIDLE INCOME",TBL_Employees[[#This Row],[Annual Salary]]&lt;70000,"LOW INCOME")</f>
        <v>MIDLE INCOME</v>
      </c>
      <c r="P49" s="3">
        <v>0.08</v>
      </c>
      <c r="Q49" s="11">
        <f>TBL_Employees[[#This Row],[Bonus %]]*TBL_Employees[[#This Row],[Annual Salary]]</f>
        <v>8880.48</v>
      </c>
      <c r="R49" t="s">
        <v>33</v>
      </c>
      <c r="S49" t="s">
        <v>80</v>
      </c>
      <c r="T49" s="1" t="s">
        <v>21</v>
      </c>
      <c r="U49" t="str">
        <f>IF(TBL_Employees[[#This Row],[Exit Date]]="","Employed","Resign")</f>
        <v>Employed</v>
      </c>
    </row>
    <row r="50" spans="1:21">
      <c r="A50" t="s">
        <v>371</v>
      </c>
      <c r="B50" t="s">
        <v>376</v>
      </c>
      <c r="C50" t="s">
        <v>62</v>
      </c>
      <c r="D50" t="s">
        <v>65</v>
      </c>
      <c r="E50" t="s">
        <v>44</v>
      </c>
      <c r="F50" t="s">
        <v>17</v>
      </c>
      <c r="G50" t="s">
        <v>18</v>
      </c>
      <c r="H50">
        <v>31</v>
      </c>
      <c r="I50" s="1">
        <v>41919</v>
      </c>
      <c r="J50" s="9">
        <f>DAY(TBL_Employees[[#This Row],[Hire Date]])</f>
        <v>7</v>
      </c>
      <c r="K50" s="9">
        <f>MONTH(TBL_Employees[[#This Row],[Hire Date]])</f>
        <v>10</v>
      </c>
      <c r="L50" s="9" t="str">
        <f>_xlfn.SWITCH(TBL_Employees[[#This Row],[Month]],1,"JAN",2,"FEB",3,"MAR",4,"APR",5,"MAY",6,"JUN",7,"JUL",8,"AUG",9,"SEP",10,"OCT",11,"NOV",12,"DEC")</f>
        <v>OCT</v>
      </c>
      <c r="M50" s="9">
        <f>YEAR(TBL_Employees[[#This Row],[Hire Date]])</f>
        <v>2014</v>
      </c>
      <c r="N50" s="2">
        <v>114911</v>
      </c>
      <c r="O50" s="2" t="str">
        <f>_xlfn.SWITCH(TRUE(),TBL_Employees[[#This Row],[Annual Salary]]&gt;140000,"HIGH INCOME",AND(TBL_Employees[[#This Row],[Annual Salary]]&gt;=70000,TBL_Employees[[#This Row],[Annual Salary]]&lt;=140000),"MIDLE INCOME",TBL_Employees[[#This Row],[Annual Salary]]&lt;70000,"LOW INCOME")</f>
        <v>MIDLE INCOME</v>
      </c>
      <c r="P50" s="3">
        <v>7.0000000000000007E-2</v>
      </c>
      <c r="Q50" s="11">
        <f>TBL_Employees[[#This Row],[Bonus %]]*TBL_Employees[[#This Row],[Annual Salary]]</f>
        <v>8043.77</v>
      </c>
      <c r="R50" t="s">
        <v>19</v>
      </c>
      <c r="S50" t="s">
        <v>20</v>
      </c>
      <c r="T50" s="1" t="s">
        <v>21</v>
      </c>
      <c r="U50" t="str">
        <f>IF(TBL_Employees[[#This Row],[Exit Date]]="","Employed","Resign")</f>
        <v>Employed</v>
      </c>
    </row>
    <row r="51" spans="1:21">
      <c r="A51" t="s">
        <v>1271</v>
      </c>
      <c r="B51" t="s">
        <v>1272</v>
      </c>
      <c r="C51" t="s">
        <v>62</v>
      </c>
      <c r="D51" t="s">
        <v>65</v>
      </c>
      <c r="E51" t="s">
        <v>44</v>
      </c>
      <c r="F51" t="s">
        <v>28</v>
      </c>
      <c r="G51" t="s">
        <v>24</v>
      </c>
      <c r="H51">
        <v>34</v>
      </c>
      <c r="I51" s="1">
        <v>40952</v>
      </c>
      <c r="J51" s="9">
        <f>DAY(TBL_Employees[[#This Row],[Hire Date]])</f>
        <v>13</v>
      </c>
      <c r="K51" s="9">
        <f>MONTH(TBL_Employees[[#This Row],[Hire Date]])</f>
        <v>2</v>
      </c>
      <c r="L51" s="9" t="str">
        <f>_xlfn.SWITCH(TBL_Employees[[#This Row],[Month]],1,"JAN",2,"FEB",3,"MAR",4,"APR",5,"MAY",6,"JUN",7,"JUL",8,"AUG",9,"SEP",10,"OCT",11,"NOV",12,"DEC")</f>
        <v>FEB</v>
      </c>
      <c r="M51" s="9">
        <f>YEAR(TBL_Employees[[#This Row],[Hire Date]])</f>
        <v>2012</v>
      </c>
      <c r="N51" s="2">
        <v>118708</v>
      </c>
      <c r="O51" s="2" t="str">
        <f>_xlfn.SWITCH(TRUE(),TBL_Employees[[#This Row],[Annual Salary]]&gt;140000,"HIGH INCOME",AND(TBL_Employees[[#This Row],[Annual Salary]]&gt;=70000,TBL_Employees[[#This Row],[Annual Salary]]&lt;=140000),"MIDLE INCOME",TBL_Employees[[#This Row],[Annual Salary]]&lt;70000,"LOW INCOME")</f>
        <v>MIDLE INCOME</v>
      </c>
      <c r="P51" s="3">
        <v>7.0000000000000007E-2</v>
      </c>
      <c r="Q51" s="11">
        <f>TBL_Employees[[#This Row],[Bonus %]]*TBL_Employees[[#This Row],[Annual Salary]]</f>
        <v>8309.5600000000013</v>
      </c>
      <c r="R51" t="s">
        <v>33</v>
      </c>
      <c r="S51" t="s">
        <v>74</v>
      </c>
      <c r="T51" s="1" t="s">
        <v>21</v>
      </c>
      <c r="U51" t="str">
        <f>IF(TBL_Employees[[#This Row],[Exit Date]]="","Employed","Resign")</f>
        <v>Employed</v>
      </c>
    </row>
    <row r="52" spans="1:21">
      <c r="A52" t="s">
        <v>1273</v>
      </c>
      <c r="B52" t="s">
        <v>1274</v>
      </c>
      <c r="C52" t="s">
        <v>40</v>
      </c>
      <c r="D52" t="s">
        <v>65</v>
      </c>
      <c r="E52" t="s">
        <v>44</v>
      </c>
      <c r="F52" t="s">
        <v>17</v>
      </c>
      <c r="G52" t="s">
        <v>24</v>
      </c>
      <c r="H52">
        <v>29</v>
      </c>
      <c r="I52" s="1">
        <v>42914</v>
      </c>
      <c r="J52" s="9">
        <f>DAY(TBL_Employees[[#This Row],[Hire Date]])</f>
        <v>28</v>
      </c>
      <c r="K52" s="9">
        <f>MONTH(TBL_Employees[[#This Row],[Hire Date]])</f>
        <v>6</v>
      </c>
      <c r="L52" s="9" t="str">
        <f>_xlfn.SWITCH(TBL_Employees[[#This Row],[Month]],1,"JAN",2,"FEB",3,"MAR",4,"APR",5,"MAY",6,"JUN",7,"JUL",8,"AUG",9,"SEP",10,"OCT",11,"NOV",12,"DEC")</f>
        <v>JUN</v>
      </c>
      <c r="M52" s="9">
        <f>YEAR(TBL_Employees[[#This Row],[Hire Date]])</f>
        <v>2017</v>
      </c>
      <c r="N52" s="2">
        <v>197649</v>
      </c>
      <c r="O52" s="2" t="str">
        <f>_xlfn.SWITCH(TRUE(),TBL_Employees[[#This Row],[Annual Salary]]&gt;140000,"HIGH INCOME",AND(TBL_Employees[[#This Row],[Annual Salary]]&gt;=70000,TBL_Employees[[#This Row],[Annual Salary]]&lt;=140000),"MIDLE INCOME",TBL_Employees[[#This Row],[Annual Salary]]&lt;70000,"LOW INCOME")</f>
        <v>HIGH INCOME</v>
      </c>
      <c r="P52" s="3">
        <v>0.2</v>
      </c>
      <c r="Q52" s="11">
        <f>TBL_Employees[[#This Row],[Bonus %]]*TBL_Employees[[#This Row],[Annual Salary]]</f>
        <v>39529.800000000003</v>
      </c>
      <c r="R52" t="s">
        <v>19</v>
      </c>
      <c r="S52" t="s">
        <v>29</v>
      </c>
      <c r="T52" s="1" t="s">
        <v>21</v>
      </c>
      <c r="U52" t="str">
        <f>IF(TBL_Employees[[#This Row],[Exit Date]]="","Employed","Resign")</f>
        <v>Employed</v>
      </c>
    </row>
    <row r="53" spans="1:21">
      <c r="A53" t="s">
        <v>337</v>
      </c>
      <c r="B53" t="s">
        <v>1275</v>
      </c>
      <c r="C53" t="s">
        <v>42</v>
      </c>
      <c r="D53" t="s">
        <v>65</v>
      </c>
      <c r="E53" t="s">
        <v>44</v>
      </c>
      <c r="F53" t="s">
        <v>17</v>
      </c>
      <c r="G53" t="s">
        <v>24</v>
      </c>
      <c r="H53">
        <v>45</v>
      </c>
      <c r="I53" s="1">
        <v>43999</v>
      </c>
      <c r="J53" s="9">
        <f>DAY(TBL_Employees[[#This Row],[Hire Date]])</f>
        <v>17</v>
      </c>
      <c r="K53" s="9">
        <f>MONTH(TBL_Employees[[#This Row],[Hire Date]])</f>
        <v>6</v>
      </c>
      <c r="L53" s="9" t="str">
        <f>_xlfn.SWITCH(TBL_Employees[[#This Row],[Month]],1,"JAN",2,"FEB",3,"MAR",4,"APR",5,"MAY",6,"JUN",7,"JUL",8,"AUG",9,"SEP",10,"OCT",11,"NOV",12,"DEC")</f>
        <v>JUN</v>
      </c>
      <c r="M53" s="9">
        <f>YEAR(TBL_Employees[[#This Row],[Hire Date]])</f>
        <v>2020</v>
      </c>
      <c r="N53" s="2">
        <v>89841</v>
      </c>
      <c r="O53" s="2" t="str">
        <f>_xlfn.SWITCH(TRUE(),TBL_Employees[[#This Row],[Annual Salary]]&gt;140000,"HIGH INCOME",AND(TBL_Employees[[#This Row],[Annual Salary]]&gt;=70000,TBL_Employees[[#This Row],[Annual Salary]]&lt;=140000),"MIDLE INCOME",TBL_Employees[[#This Row],[Annual Salary]]&lt;70000,"LOW INCOME")</f>
        <v>MIDLE INCOME</v>
      </c>
      <c r="P53" s="3">
        <v>0</v>
      </c>
      <c r="Q53" s="11">
        <f>TBL_Employees[[#This Row],[Bonus %]]*TBL_Employees[[#This Row],[Annual Salary]]</f>
        <v>0</v>
      </c>
      <c r="R53" t="s">
        <v>33</v>
      </c>
      <c r="S53" t="s">
        <v>60</v>
      </c>
      <c r="T53" s="1" t="s">
        <v>21</v>
      </c>
      <c r="U53" t="str">
        <f>IF(TBL_Employees[[#This Row],[Exit Date]]="","Employed","Resign")</f>
        <v>Employed</v>
      </c>
    </row>
    <row r="54" spans="1:21">
      <c r="A54" t="s">
        <v>1295</v>
      </c>
      <c r="B54" t="s">
        <v>1296</v>
      </c>
      <c r="C54" t="s">
        <v>62</v>
      </c>
      <c r="D54" t="s">
        <v>65</v>
      </c>
      <c r="E54" t="s">
        <v>32</v>
      </c>
      <c r="F54" t="s">
        <v>17</v>
      </c>
      <c r="G54" t="s">
        <v>24</v>
      </c>
      <c r="H54">
        <v>50</v>
      </c>
      <c r="I54" s="1">
        <v>41155</v>
      </c>
      <c r="J54" s="9">
        <f>DAY(TBL_Employees[[#This Row],[Hire Date]])</f>
        <v>3</v>
      </c>
      <c r="K54" s="9">
        <f>MONTH(TBL_Employees[[#This Row],[Hire Date]])</f>
        <v>9</v>
      </c>
      <c r="L54" s="9" t="str">
        <f>_xlfn.SWITCH(TBL_Employees[[#This Row],[Month]],1,"JAN",2,"FEB",3,"MAR",4,"APR",5,"MAY",6,"JUN",7,"JUL",8,"AUG",9,"SEP",10,"OCT",11,"NOV",12,"DEC")</f>
        <v>SEP</v>
      </c>
      <c r="M54" s="9">
        <f>YEAR(TBL_Employees[[#This Row],[Hire Date]])</f>
        <v>2012</v>
      </c>
      <c r="N54" s="2">
        <v>102033</v>
      </c>
      <c r="O54" s="2" t="str">
        <f>_xlfn.SWITCH(TRUE(),TBL_Employees[[#This Row],[Annual Salary]]&gt;140000,"HIGH INCOME",AND(TBL_Employees[[#This Row],[Annual Salary]]&gt;=70000,TBL_Employees[[#This Row],[Annual Salary]]&lt;=140000),"MIDLE INCOME",TBL_Employees[[#This Row],[Annual Salary]]&lt;70000,"LOW INCOME")</f>
        <v>MIDLE INCOME</v>
      </c>
      <c r="P54" s="3">
        <v>0.08</v>
      </c>
      <c r="Q54" s="11">
        <f>TBL_Employees[[#This Row],[Bonus %]]*TBL_Employees[[#This Row],[Annual Salary]]</f>
        <v>8162.64</v>
      </c>
      <c r="R54" t="s">
        <v>19</v>
      </c>
      <c r="S54" t="s">
        <v>25</v>
      </c>
      <c r="T54" s="1" t="s">
        <v>21</v>
      </c>
      <c r="U54" t="str">
        <f>IF(TBL_Employees[[#This Row],[Exit Date]]="","Employed","Resign")</f>
        <v>Employed</v>
      </c>
    </row>
    <row r="55" spans="1:21">
      <c r="A55" t="s">
        <v>254</v>
      </c>
      <c r="B55" t="s">
        <v>1316</v>
      </c>
      <c r="C55" t="s">
        <v>61</v>
      </c>
      <c r="D55" t="s">
        <v>65</v>
      </c>
      <c r="E55" t="s">
        <v>44</v>
      </c>
      <c r="F55" t="s">
        <v>17</v>
      </c>
      <c r="G55" t="s">
        <v>18</v>
      </c>
      <c r="H55">
        <v>48</v>
      </c>
      <c r="I55" s="1">
        <v>40389</v>
      </c>
      <c r="J55" s="9">
        <f>DAY(TBL_Employees[[#This Row],[Hire Date]])</f>
        <v>30</v>
      </c>
      <c r="K55" s="9">
        <f>MONTH(TBL_Employees[[#This Row],[Hire Date]])</f>
        <v>7</v>
      </c>
      <c r="L55" s="9" t="str">
        <f>_xlfn.SWITCH(TBL_Employees[[#This Row],[Month]],1,"JAN",2,"FEB",3,"MAR",4,"APR",5,"MAY",6,"JUN",7,"JUL",8,"AUG",9,"SEP",10,"OCT",11,"NOV",12,"DEC")</f>
        <v>JUL</v>
      </c>
      <c r="M55" s="9">
        <f>YEAR(TBL_Employees[[#This Row],[Hire Date]])</f>
        <v>2010</v>
      </c>
      <c r="N55" s="2">
        <v>124774</v>
      </c>
      <c r="O55" s="2" t="str">
        <f>_xlfn.SWITCH(TRUE(),TBL_Employees[[#This Row],[Annual Salary]]&gt;140000,"HIGH INCOME",AND(TBL_Employees[[#This Row],[Annual Salary]]&gt;=70000,TBL_Employees[[#This Row],[Annual Salary]]&lt;=140000),"MIDLE INCOME",TBL_Employees[[#This Row],[Annual Salary]]&lt;70000,"LOW INCOME")</f>
        <v>MIDLE INCOME</v>
      </c>
      <c r="P55" s="3">
        <v>0.12</v>
      </c>
      <c r="Q55" s="11">
        <f>TBL_Employees[[#This Row],[Bonus %]]*TBL_Employees[[#This Row],[Annual Salary]]</f>
        <v>14972.88</v>
      </c>
      <c r="R55" t="s">
        <v>19</v>
      </c>
      <c r="S55" t="s">
        <v>39</v>
      </c>
      <c r="T55" s="1" t="s">
        <v>21</v>
      </c>
      <c r="U55" t="str">
        <f>IF(TBL_Employees[[#This Row],[Exit Date]]="","Employed","Resign")</f>
        <v>Employed</v>
      </c>
    </row>
    <row r="56" spans="1:21">
      <c r="A56" t="s">
        <v>186</v>
      </c>
      <c r="B56" t="s">
        <v>1358</v>
      </c>
      <c r="C56" t="s">
        <v>68</v>
      </c>
      <c r="D56" t="s">
        <v>65</v>
      </c>
      <c r="E56" t="s">
        <v>36</v>
      </c>
      <c r="F56" t="s">
        <v>17</v>
      </c>
      <c r="G56" t="s">
        <v>24</v>
      </c>
      <c r="H56">
        <v>40</v>
      </c>
      <c r="I56" s="1">
        <v>43440</v>
      </c>
      <c r="J56" s="9">
        <f>DAY(TBL_Employees[[#This Row],[Hire Date]])</f>
        <v>6</v>
      </c>
      <c r="K56" s="9">
        <f>MONTH(TBL_Employees[[#This Row],[Hire Date]])</f>
        <v>12</v>
      </c>
      <c r="L56" s="9" t="str">
        <f>_xlfn.SWITCH(TBL_Employees[[#This Row],[Month]],1,"JAN",2,"FEB",3,"MAR",4,"APR",5,"MAY",6,"JUN",7,"JUL",8,"AUG",9,"SEP",10,"OCT",11,"NOV",12,"DEC")</f>
        <v>DEC</v>
      </c>
      <c r="M56" s="9">
        <f>YEAR(TBL_Employees[[#This Row],[Hire Date]])</f>
        <v>2018</v>
      </c>
      <c r="N56" s="2">
        <v>57225</v>
      </c>
      <c r="O56" s="2" t="str">
        <f>_xlfn.SWITCH(TRUE(),TBL_Employees[[#This Row],[Annual Salary]]&gt;140000,"HIGH INCOME",AND(TBL_Employees[[#This Row],[Annual Salary]]&gt;=70000,TBL_Employees[[#This Row],[Annual Salary]]&lt;=140000),"MIDLE INCOME",TBL_Employees[[#This Row],[Annual Salary]]&lt;70000,"LOW INCOME")</f>
        <v>LOW INCOME</v>
      </c>
      <c r="P56" s="3">
        <v>0</v>
      </c>
      <c r="Q56" s="11">
        <f>TBL_Employees[[#This Row],[Bonus %]]*TBL_Employees[[#This Row],[Annual Salary]]</f>
        <v>0</v>
      </c>
      <c r="R56" t="s">
        <v>19</v>
      </c>
      <c r="S56" t="s">
        <v>29</v>
      </c>
      <c r="T56" s="1" t="s">
        <v>21</v>
      </c>
      <c r="U56" t="str">
        <f>IF(TBL_Employees[[#This Row],[Exit Date]]="","Employed","Resign")</f>
        <v>Employed</v>
      </c>
    </row>
    <row r="57" spans="1:21">
      <c r="A57" t="s">
        <v>1371</v>
      </c>
      <c r="B57" t="s">
        <v>1372</v>
      </c>
      <c r="C57" t="s">
        <v>68</v>
      </c>
      <c r="D57" t="s">
        <v>65</v>
      </c>
      <c r="E57" t="s">
        <v>36</v>
      </c>
      <c r="F57" t="s">
        <v>28</v>
      </c>
      <c r="G57" t="s">
        <v>51</v>
      </c>
      <c r="H57">
        <v>58</v>
      </c>
      <c r="I57" s="1">
        <v>40287</v>
      </c>
      <c r="J57" s="9">
        <f>DAY(TBL_Employees[[#This Row],[Hire Date]])</f>
        <v>19</v>
      </c>
      <c r="K57" s="9">
        <f>MONTH(TBL_Employees[[#This Row],[Hire Date]])</f>
        <v>4</v>
      </c>
      <c r="L57" s="9" t="str">
        <f>_xlfn.SWITCH(TBL_Employees[[#This Row],[Month]],1,"JAN",2,"FEB",3,"MAR",4,"APR",5,"MAY",6,"JUN",7,"JUL",8,"AUG",9,"SEP",10,"OCT",11,"NOV",12,"DEC")</f>
        <v>APR</v>
      </c>
      <c r="M57" s="9">
        <f>YEAR(TBL_Employees[[#This Row],[Hire Date]])</f>
        <v>2010</v>
      </c>
      <c r="N57" s="2">
        <v>56350</v>
      </c>
      <c r="O57" s="2" t="str">
        <f>_xlfn.SWITCH(TRUE(),TBL_Employees[[#This Row],[Annual Salary]]&gt;140000,"HIGH INCOME",AND(TBL_Employees[[#This Row],[Annual Salary]]&gt;=70000,TBL_Employees[[#This Row],[Annual Salary]]&lt;=140000),"MIDLE INCOME",TBL_Employees[[#This Row],[Annual Salary]]&lt;70000,"LOW INCOME")</f>
        <v>LOW INCOME</v>
      </c>
      <c r="P57" s="3">
        <v>0</v>
      </c>
      <c r="Q57" s="11">
        <f>TBL_Employees[[#This Row],[Bonus %]]*TBL_Employees[[#This Row],[Annual Salary]]</f>
        <v>0</v>
      </c>
      <c r="R57" t="s">
        <v>52</v>
      </c>
      <c r="S57" t="s">
        <v>66</v>
      </c>
      <c r="T57" s="1" t="s">
        <v>21</v>
      </c>
      <c r="U57" t="str">
        <f>IF(TBL_Employees[[#This Row],[Exit Date]]="","Employed","Resign")</f>
        <v>Employed</v>
      </c>
    </row>
    <row r="58" spans="1:21">
      <c r="A58" t="s">
        <v>218</v>
      </c>
      <c r="B58" t="s">
        <v>1397</v>
      </c>
      <c r="C58" t="s">
        <v>14</v>
      </c>
      <c r="D58" t="s">
        <v>65</v>
      </c>
      <c r="E58" t="s">
        <v>44</v>
      </c>
      <c r="F58" t="s">
        <v>17</v>
      </c>
      <c r="G58" t="s">
        <v>18</v>
      </c>
      <c r="H58">
        <v>48</v>
      </c>
      <c r="I58" s="1">
        <v>39197</v>
      </c>
      <c r="J58" s="9">
        <f>DAY(TBL_Employees[[#This Row],[Hire Date]])</f>
        <v>25</v>
      </c>
      <c r="K58" s="9">
        <f>MONTH(TBL_Employees[[#This Row],[Hire Date]])</f>
        <v>4</v>
      </c>
      <c r="L58" s="9" t="str">
        <f>_xlfn.SWITCH(TBL_Employees[[#This Row],[Month]],1,"JAN",2,"FEB",3,"MAR",4,"APR",5,"MAY",6,"JUN",7,"JUL",8,"AUG",9,"SEP",10,"OCT",11,"NOV",12,"DEC")</f>
        <v>APR</v>
      </c>
      <c r="M58" s="9">
        <f>YEAR(TBL_Employees[[#This Row],[Hire Date]])</f>
        <v>2007</v>
      </c>
      <c r="N58" s="2">
        <v>217783</v>
      </c>
      <c r="O58" s="2" t="str">
        <f>_xlfn.SWITCH(TRUE(),TBL_Employees[[#This Row],[Annual Salary]]&gt;140000,"HIGH INCOME",AND(TBL_Employees[[#This Row],[Annual Salary]]&gt;=70000,TBL_Employees[[#This Row],[Annual Salary]]&lt;=140000),"MIDLE INCOME",TBL_Employees[[#This Row],[Annual Salary]]&lt;70000,"LOW INCOME")</f>
        <v>HIGH INCOME</v>
      </c>
      <c r="P58" s="3">
        <v>0.36</v>
      </c>
      <c r="Q58" s="11">
        <f>TBL_Employees[[#This Row],[Bonus %]]*TBL_Employees[[#This Row],[Annual Salary]]</f>
        <v>78401.87999999999</v>
      </c>
      <c r="R58" t="s">
        <v>19</v>
      </c>
      <c r="S58" t="s">
        <v>63</v>
      </c>
      <c r="T58" s="1" t="s">
        <v>21</v>
      </c>
      <c r="U58" t="str">
        <f>IF(TBL_Employees[[#This Row],[Exit Date]]="","Employed","Resign")</f>
        <v>Employed</v>
      </c>
    </row>
    <row r="59" spans="1:21">
      <c r="A59" t="s">
        <v>1405</v>
      </c>
      <c r="B59" t="s">
        <v>1406</v>
      </c>
      <c r="C59" t="s">
        <v>40</v>
      </c>
      <c r="D59" t="s">
        <v>65</v>
      </c>
      <c r="E59" t="s">
        <v>36</v>
      </c>
      <c r="F59" t="s">
        <v>17</v>
      </c>
      <c r="G59" t="s">
        <v>24</v>
      </c>
      <c r="H59">
        <v>63</v>
      </c>
      <c r="I59" s="1">
        <v>39147</v>
      </c>
      <c r="J59" s="9">
        <f>DAY(TBL_Employees[[#This Row],[Hire Date]])</f>
        <v>6</v>
      </c>
      <c r="K59" s="9">
        <f>MONTH(TBL_Employees[[#This Row],[Hire Date]])</f>
        <v>3</v>
      </c>
      <c r="L59" s="9" t="str">
        <f>_xlfn.SWITCH(TBL_Employees[[#This Row],[Month]],1,"JAN",2,"FEB",3,"MAR",4,"APR",5,"MAY",6,"JUN",7,"JUL",8,"AUG",9,"SEP",10,"OCT",11,"NOV",12,"DEC")</f>
        <v>MAR</v>
      </c>
      <c r="M59" s="9">
        <f>YEAR(TBL_Employees[[#This Row],[Hire Date]])</f>
        <v>2007</v>
      </c>
      <c r="N59" s="2">
        <v>193044</v>
      </c>
      <c r="O59" s="2" t="str">
        <f>_xlfn.SWITCH(TRUE(),TBL_Employees[[#This Row],[Annual Salary]]&gt;140000,"HIGH INCOME",AND(TBL_Employees[[#This Row],[Annual Salary]]&gt;=70000,TBL_Employees[[#This Row],[Annual Salary]]&lt;=140000),"MIDLE INCOME",TBL_Employees[[#This Row],[Annual Salary]]&lt;70000,"LOW INCOME")</f>
        <v>HIGH INCOME</v>
      </c>
      <c r="P59" s="3">
        <v>0.15</v>
      </c>
      <c r="Q59" s="11">
        <f>TBL_Employees[[#This Row],[Bonus %]]*TBL_Employees[[#This Row],[Annual Salary]]</f>
        <v>28956.6</v>
      </c>
      <c r="R59" t="s">
        <v>19</v>
      </c>
      <c r="S59" t="s">
        <v>45</v>
      </c>
      <c r="T59" s="1" t="s">
        <v>21</v>
      </c>
      <c r="U59" t="str">
        <f>IF(TBL_Employees[[#This Row],[Exit Date]]="","Employed","Resign")</f>
        <v>Employed</v>
      </c>
    </row>
    <row r="60" spans="1:21">
      <c r="A60" t="s">
        <v>1419</v>
      </c>
      <c r="B60" t="s">
        <v>1420</v>
      </c>
      <c r="C60" t="s">
        <v>42</v>
      </c>
      <c r="D60" t="s">
        <v>65</v>
      </c>
      <c r="E60" t="s">
        <v>36</v>
      </c>
      <c r="F60" t="s">
        <v>17</v>
      </c>
      <c r="G60" t="s">
        <v>24</v>
      </c>
      <c r="H60">
        <v>43</v>
      </c>
      <c r="I60" s="1">
        <v>41662</v>
      </c>
      <c r="J60" s="9">
        <f>DAY(TBL_Employees[[#This Row],[Hire Date]])</f>
        <v>23</v>
      </c>
      <c r="K60" s="9">
        <f>MONTH(TBL_Employees[[#This Row],[Hire Date]])</f>
        <v>1</v>
      </c>
      <c r="L60" s="9" t="str">
        <f>_xlfn.SWITCH(TBL_Employees[[#This Row],[Month]],1,"JAN",2,"FEB",3,"MAR",4,"APR",5,"MAY",6,"JUN",7,"JUL",8,"AUG",9,"SEP",10,"OCT",11,"NOV",12,"DEC")</f>
        <v>JAN</v>
      </c>
      <c r="M60" s="9">
        <f>YEAR(TBL_Employees[[#This Row],[Hire Date]])</f>
        <v>2014</v>
      </c>
      <c r="N60" s="2">
        <v>92940</v>
      </c>
      <c r="O60" s="2" t="str">
        <f>_xlfn.SWITCH(TRUE(),TBL_Employees[[#This Row],[Annual Salary]]&gt;140000,"HIGH INCOME",AND(TBL_Employees[[#This Row],[Annual Salary]]&gt;=70000,TBL_Employees[[#This Row],[Annual Salary]]&lt;=140000),"MIDLE INCOME",TBL_Employees[[#This Row],[Annual Salary]]&lt;70000,"LOW INCOME")</f>
        <v>MIDLE INCOME</v>
      </c>
      <c r="P60" s="3">
        <v>0</v>
      </c>
      <c r="Q60" s="11">
        <f>TBL_Employees[[#This Row],[Bonus %]]*TBL_Employees[[#This Row],[Annual Salary]]</f>
        <v>0</v>
      </c>
      <c r="R60" t="s">
        <v>33</v>
      </c>
      <c r="S60" t="s">
        <v>34</v>
      </c>
      <c r="T60" s="1" t="s">
        <v>21</v>
      </c>
      <c r="U60" t="str">
        <f>IF(TBL_Employees[[#This Row],[Exit Date]]="","Employed","Resign")</f>
        <v>Employed</v>
      </c>
    </row>
    <row r="61" spans="1:21">
      <c r="A61" t="s">
        <v>37</v>
      </c>
      <c r="B61" t="s">
        <v>1421</v>
      </c>
      <c r="C61" t="s">
        <v>64</v>
      </c>
      <c r="D61" t="s">
        <v>65</v>
      </c>
      <c r="E61" t="s">
        <v>44</v>
      </c>
      <c r="F61" t="s">
        <v>28</v>
      </c>
      <c r="G61" t="s">
        <v>24</v>
      </c>
      <c r="H61">
        <v>28</v>
      </c>
      <c r="I61" s="1">
        <v>43336</v>
      </c>
      <c r="J61" s="9">
        <f>DAY(TBL_Employees[[#This Row],[Hire Date]])</f>
        <v>24</v>
      </c>
      <c r="K61" s="9">
        <f>MONTH(TBL_Employees[[#This Row],[Hire Date]])</f>
        <v>8</v>
      </c>
      <c r="L61" s="9" t="str">
        <f>_xlfn.SWITCH(TBL_Employees[[#This Row],[Month]],1,"JAN",2,"FEB",3,"MAR",4,"APR",5,"MAY",6,"JUN",7,"JUL",8,"AUG",9,"SEP",10,"OCT",11,"NOV",12,"DEC")</f>
        <v>AUG</v>
      </c>
      <c r="M61" s="9">
        <f>YEAR(TBL_Employees[[#This Row],[Hire Date]])</f>
        <v>2018</v>
      </c>
      <c r="N61" s="2">
        <v>61410</v>
      </c>
      <c r="O61" s="2" t="str">
        <f>_xlfn.SWITCH(TRUE(),TBL_Employees[[#This Row],[Annual Salary]]&gt;140000,"HIGH INCOME",AND(TBL_Employees[[#This Row],[Annual Salary]]&gt;=70000,TBL_Employees[[#This Row],[Annual Salary]]&lt;=140000),"MIDLE INCOME",TBL_Employees[[#This Row],[Annual Salary]]&lt;70000,"LOW INCOME")</f>
        <v>LOW INCOME</v>
      </c>
      <c r="P61" s="3">
        <v>0</v>
      </c>
      <c r="Q61" s="11">
        <f>TBL_Employees[[#This Row],[Bonus %]]*TBL_Employees[[#This Row],[Annual Salary]]</f>
        <v>0</v>
      </c>
      <c r="R61" t="s">
        <v>19</v>
      </c>
      <c r="S61" t="s">
        <v>39</v>
      </c>
      <c r="T61" s="1" t="s">
        <v>21</v>
      </c>
      <c r="U61" t="str">
        <f>IF(TBL_Employees[[#This Row],[Exit Date]]="","Employed","Resign")</f>
        <v>Employed</v>
      </c>
    </row>
    <row r="62" spans="1:21">
      <c r="A62" t="s">
        <v>408</v>
      </c>
      <c r="B62" t="s">
        <v>1431</v>
      </c>
      <c r="C62" t="s">
        <v>40</v>
      </c>
      <c r="D62" t="s">
        <v>65</v>
      </c>
      <c r="E62" t="s">
        <v>32</v>
      </c>
      <c r="F62" t="s">
        <v>17</v>
      </c>
      <c r="G62" t="s">
        <v>18</v>
      </c>
      <c r="H62">
        <v>27</v>
      </c>
      <c r="I62" s="1">
        <v>44393</v>
      </c>
      <c r="J62" s="9">
        <f>DAY(TBL_Employees[[#This Row],[Hire Date]])</f>
        <v>16</v>
      </c>
      <c r="K62" s="9">
        <f>MONTH(TBL_Employees[[#This Row],[Hire Date]])</f>
        <v>7</v>
      </c>
      <c r="L62" s="9" t="str">
        <f>_xlfn.SWITCH(TBL_Employees[[#This Row],[Month]],1,"JAN",2,"FEB",3,"MAR",4,"APR",5,"MAY",6,"JUN",7,"JUL",8,"AUG",9,"SEP",10,"OCT",11,"NOV",12,"DEC")</f>
        <v>JUL</v>
      </c>
      <c r="M62" s="9">
        <f>YEAR(TBL_Employees[[#This Row],[Hire Date]])</f>
        <v>2021</v>
      </c>
      <c r="N62" s="2">
        <v>161759</v>
      </c>
      <c r="O62" s="2" t="str">
        <f>_xlfn.SWITCH(TRUE(),TBL_Employees[[#This Row],[Annual Salary]]&gt;140000,"HIGH INCOME",AND(TBL_Employees[[#This Row],[Annual Salary]]&gt;=70000,TBL_Employees[[#This Row],[Annual Salary]]&lt;=140000),"MIDLE INCOME",TBL_Employees[[#This Row],[Annual Salary]]&lt;70000,"LOW INCOME")</f>
        <v>HIGH INCOME</v>
      </c>
      <c r="P62" s="3">
        <v>0.16</v>
      </c>
      <c r="Q62" s="11">
        <f>TBL_Employees[[#This Row],[Bonus %]]*TBL_Employees[[#This Row],[Annual Salary]]</f>
        <v>25881.440000000002</v>
      </c>
      <c r="R62" t="s">
        <v>19</v>
      </c>
      <c r="S62" t="s">
        <v>45</v>
      </c>
      <c r="T62" s="1" t="s">
        <v>21</v>
      </c>
      <c r="U62" t="str">
        <f>IF(TBL_Employees[[#This Row],[Exit Date]]="","Employed","Resign")</f>
        <v>Employed</v>
      </c>
    </row>
    <row r="63" spans="1:21">
      <c r="A63" t="s">
        <v>280</v>
      </c>
      <c r="B63" t="s">
        <v>1446</v>
      </c>
      <c r="C63" t="s">
        <v>61</v>
      </c>
      <c r="D63" t="s">
        <v>65</v>
      </c>
      <c r="E63" t="s">
        <v>44</v>
      </c>
      <c r="F63" t="s">
        <v>17</v>
      </c>
      <c r="G63" t="s">
        <v>51</v>
      </c>
      <c r="H63">
        <v>28</v>
      </c>
      <c r="I63" s="1">
        <v>43652</v>
      </c>
      <c r="J63" s="9">
        <f>DAY(TBL_Employees[[#This Row],[Hire Date]])</f>
        <v>6</v>
      </c>
      <c r="K63" s="9">
        <f>MONTH(TBL_Employees[[#This Row],[Hire Date]])</f>
        <v>7</v>
      </c>
      <c r="L63" s="9" t="str">
        <f>_xlfn.SWITCH(TBL_Employees[[#This Row],[Month]],1,"JAN",2,"FEB",3,"MAR",4,"APR",5,"MAY",6,"JUN",7,"JUL",8,"AUG",9,"SEP",10,"OCT",11,"NOV",12,"DEC")</f>
        <v>JUL</v>
      </c>
      <c r="M63" s="9">
        <f>YEAR(TBL_Employees[[#This Row],[Hire Date]])</f>
        <v>2019</v>
      </c>
      <c r="N63" s="2">
        <v>152036</v>
      </c>
      <c r="O63" s="2" t="str">
        <f>_xlfn.SWITCH(TRUE(),TBL_Employees[[#This Row],[Annual Salary]]&gt;140000,"HIGH INCOME",AND(TBL_Employees[[#This Row],[Annual Salary]]&gt;=70000,TBL_Employees[[#This Row],[Annual Salary]]&lt;=140000),"MIDLE INCOME",TBL_Employees[[#This Row],[Annual Salary]]&lt;70000,"LOW INCOME")</f>
        <v>HIGH INCOME</v>
      </c>
      <c r="P63" s="3">
        <v>0.15</v>
      </c>
      <c r="Q63" s="11">
        <f>TBL_Employees[[#This Row],[Bonus %]]*TBL_Employees[[#This Row],[Annual Salary]]</f>
        <v>22805.399999999998</v>
      </c>
      <c r="R63" t="s">
        <v>52</v>
      </c>
      <c r="S63" t="s">
        <v>66</v>
      </c>
      <c r="T63" s="1" t="s">
        <v>21</v>
      </c>
      <c r="U63" t="str">
        <f>IF(TBL_Employees[[#This Row],[Exit Date]]="","Employed","Resign")</f>
        <v>Employed</v>
      </c>
    </row>
    <row r="64" spans="1:21">
      <c r="A64" t="s">
        <v>1459</v>
      </c>
      <c r="B64" t="s">
        <v>1460</v>
      </c>
      <c r="C64" t="s">
        <v>62</v>
      </c>
      <c r="D64" t="s">
        <v>65</v>
      </c>
      <c r="E64" t="s">
        <v>32</v>
      </c>
      <c r="F64" t="s">
        <v>17</v>
      </c>
      <c r="G64" t="s">
        <v>18</v>
      </c>
      <c r="H64">
        <v>38</v>
      </c>
      <c r="I64" s="1">
        <v>42228</v>
      </c>
      <c r="J64" s="9">
        <f>DAY(TBL_Employees[[#This Row],[Hire Date]])</f>
        <v>12</v>
      </c>
      <c r="K64" s="9">
        <f>MONTH(TBL_Employees[[#This Row],[Hire Date]])</f>
        <v>8</v>
      </c>
      <c r="L64" s="9" t="str">
        <f>_xlfn.SWITCH(TBL_Employees[[#This Row],[Month]],1,"JAN",2,"FEB",3,"MAR",4,"APR",5,"MAY",6,"JUN",7,"JUL",8,"AUG",9,"SEP",10,"OCT",11,"NOV",12,"DEC")</f>
        <v>AUG</v>
      </c>
      <c r="M64" s="9">
        <f>YEAR(TBL_Employees[[#This Row],[Hire Date]])</f>
        <v>2015</v>
      </c>
      <c r="N64" s="2">
        <v>106858</v>
      </c>
      <c r="O64" s="2" t="str">
        <f>_xlfn.SWITCH(TRUE(),TBL_Employees[[#This Row],[Annual Salary]]&gt;140000,"HIGH INCOME",AND(TBL_Employees[[#This Row],[Annual Salary]]&gt;=70000,TBL_Employees[[#This Row],[Annual Salary]]&lt;=140000),"MIDLE INCOME",TBL_Employees[[#This Row],[Annual Salary]]&lt;70000,"LOW INCOME")</f>
        <v>MIDLE INCOME</v>
      </c>
      <c r="P64" s="3">
        <v>0.05</v>
      </c>
      <c r="Q64" s="11">
        <f>TBL_Employees[[#This Row],[Bonus %]]*TBL_Employees[[#This Row],[Annual Salary]]</f>
        <v>5342.9000000000005</v>
      </c>
      <c r="R64" t="s">
        <v>19</v>
      </c>
      <c r="S64" t="s">
        <v>63</v>
      </c>
      <c r="T64" s="1" t="s">
        <v>21</v>
      </c>
      <c r="U64" t="str">
        <f>IF(TBL_Employees[[#This Row],[Exit Date]]="","Employed","Resign")</f>
        <v>Employed</v>
      </c>
    </row>
    <row r="65" spans="1:21">
      <c r="A65" t="s">
        <v>1472</v>
      </c>
      <c r="B65" t="s">
        <v>1473</v>
      </c>
      <c r="C65" t="s">
        <v>14</v>
      </c>
      <c r="D65" t="s">
        <v>65</v>
      </c>
      <c r="E65" t="s">
        <v>32</v>
      </c>
      <c r="F65" t="s">
        <v>17</v>
      </c>
      <c r="G65" t="s">
        <v>18</v>
      </c>
      <c r="H65">
        <v>36</v>
      </c>
      <c r="I65" s="1">
        <v>43843</v>
      </c>
      <c r="J65" s="9">
        <f>DAY(TBL_Employees[[#This Row],[Hire Date]])</f>
        <v>13</v>
      </c>
      <c r="K65" s="9">
        <f>MONTH(TBL_Employees[[#This Row],[Hire Date]])</f>
        <v>1</v>
      </c>
      <c r="L65" s="9" t="str">
        <f>_xlfn.SWITCH(TBL_Employees[[#This Row],[Month]],1,"JAN",2,"FEB",3,"MAR",4,"APR",5,"MAY",6,"JUN",7,"JUL",8,"AUG",9,"SEP",10,"OCT",11,"NOV",12,"DEC")</f>
        <v>JAN</v>
      </c>
      <c r="M65" s="9">
        <f>YEAR(TBL_Employees[[#This Row],[Hire Date]])</f>
        <v>2020</v>
      </c>
      <c r="N65" s="2">
        <v>253294</v>
      </c>
      <c r="O65" s="2" t="str">
        <f>_xlfn.SWITCH(TRUE(),TBL_Employees[[#This Row],[Annual Salary]]&gt;140000,"HIGH INCOME",AND(TBL_Employees[[#This Row],[Annual Salary]]&gt;=70000,TBL_Employees[[#This Row],[Annual Salary]]&lt;=140000),"MIDLE INCOME",TBL_Employees[[#This Row],[Annual Salary]]&lt;70000,"LOW INCOME")</f>
        <v>HIGH INCOME</v>
      </c>
      <c r="P65" s="3">
        <v>0.4</v>
      </c>
      <c r="Q65" s="11">
        <f>TBL_Employees[[#This Row],[Bonus %]]*TBL_Employees[[#This Row],[Annual Salary]]</f>
        <v>101317.6</v>
      </c>
      <c r="R65" t="s">
        <v>19</v>
      </c>
      <c r="S65" t="s">
        <v>45</v>
      </c>
      <c r="T65" s="1" t="s">
        <v>21</v>
      </c>
      <c r="U65" t="str">
        <f>IF(TBL_Employees[[#This Row],[Exit Date]]="","Employed","Resign")</f>
        <v>Employed</v>
      </c>
    </row>
    <row r="66" spans="1:21">
      <c r="A66" t="s">
        <v>121</v>
      </c>
      <c r="B66" t="s">
        <v>1493</v>
      </c>
      <c r="C66" t="s">
        <v>61</v>
      </c>
      <c r="D66" t="s">
        <v>65</v>
      </c>
      <c r="E66" t="s">
        <v>32</v>
      </c>
      <c r="F66" t="s">
        <v>17</v>
      </c>
      <c r="G66" t="s">
        <v>47</v>
      </c>
      <c r="H66">
        <v>31</v>
      </c>
      <c r="I66" s="1">
        <v>42755</v>
      </c>
      <c r="J66" s="9">
        <f>DAY(TBL_Employees[[#This Row],[Hire Date]])</f>
        <v>20</v>
      </c>
      <c r="K66" s="9">
        <f>MONTH(TBL_Employees[[#This Row],[Hire Date]])</f>
        <v>1</v>
      </c>
      <c r="L66" s="9" t="str">
        <f>_xlfn.SWITCH(TBL_Employees[[#This Row],[Month]],1,"JAN",2,"FEB",3,"MAR",4,"APR",5,"MAY",6,"JUN",7,"JUL",8,"AUG",9,"SEP",10,"OCT",11,"NOV",12,"DEC")</f>
        <v>JAN</v>
      </c>
      <c r="M66" s="9">
        <f>YEAR(TBL_Employees[[#This Row],[Hire Date]])</f>
        <v>2017</v>
      </c>
      <c r="N66" s="2">
        <v>124629</v>
      </c>
      <c r="O66" s="2" t="str">
        <f>_xlfn.SWITCH(TRUE(),TBL_Employees[[#This Row],[Annual Salary]]&gt;140000,"HIGH INCOME",AND(TBL_Employees[[#This Row],[Annual Salary]]&gt;=70000,TBL_Employees[[#This Row],[Annual Salary]]&lt;=140000),"MIDLE INCOME",TBL_Employees[[#This Row],[Annual Salary]]&lt;70000,"LOW INCOME")</f>
        <v>MIDLE INCOME</v>
      </c>
      <c r="P66" s="3">
        <v>0.1</v>
      </c>
      <c r="Q66" s="11">
        <f>TBL_Employees[[#This Row],[Bonus %]]*TBL_Employees[[#This Row],[Annual Salary]]</f>
        <v>12462.900000000001</v>
      </c>
      <c r="R66" t="s">
        <v>19</v>
      </c>
      <c r="S66" t="s">
        <v>29</v>
      </c>
      <c r="T66" s="1" t="s">
        <v>21</v>
      </c>
      <c r="U66" t="str">
        <f>IF(TBL_Employees[[#This Row],[Exit Date]]="","Employed","Resign")</f>
        <v>Employed</v>
      </c>
    </row>
    <row r="67" spans="1:21">
      <c r="A67" t="s">
        <v>1496</v>
      </c>
      <c r="B67" t="s">
        <v>1497</v>
      </c>
      <c r="C67" t="s">
        <v>62</v>
      </c>
      <c r="D67" t="s">
        <v>65</v>
      </c>
      <c r="E67" t="s">
        <v>16</v>
      </c>
      <c r="F67" t="s">
        <v>28</v>
      </c>
      <c r="G67" t="s">
        <v>51</v>
      </c>
      <c r="H67">
        <v>34</v>
      </c>
      <c r="I67" s="1">
        <v>43255</v>
      </c>
      <c r="J67" s="9">
        <f>DAY(TBL_Employees[[#This Row],[Hire Date]])</f>
        <v>4</v>
      </c>
      <c r="K67" s="9">
        <f>MONTH(TBL_Employees[[#This Row],[Hire Date]])</f>
        <v>6</v>
      </c>
      <c r="L67" s="9" t="str">
        <f>_xlfn.SWITCH(TBL_Employees[[#This Row],[Month]],1,"JAN",2,"FEB",3,"MAR",4,"APR",5,"MAY",6,"JUN",7,"JUL",8,"AUG",9,"SEP",10,"OCT",11,"NOV",12,"DEC")</f>
        <v>JUN</v>
      </c>
      <c r="M67" s="9">
        <f>YEAR(TBL_Employees[[#This Row],[Hire Date]])</f>
        <v>2018</v>
      </c>
      <c r="N67" s="2">
        <v>128329</v>
      </c>
      <c r="O67" s="2" t="str">
        <f>_xlfn.SWITCH(TRUE(),TBL_Employees[[#This Row],[Annual Salary]]&gt;140000,"HIGH INCOME",AND(TBL_Employees[[#This Row],[Annual Salary]]&gt;=70000,TBL_Employees[[#This Row],[Annual Salary]]&lt;=140000),"MIDLE INCOME",TBL_Employees[[#This Row],[Annual Salary]]&lt;70000,"LOW INCOME")</f>
        <v>MIDLE INCOME</v>
      </c>
      <c r="P67" s="3">
        <v>0.08</v>
      </c>
      <c r="Q67" s="11">
        <f>TBL_Employees[[#This Row],[Bonus %]]*TBL_Employees[[#This Row],[Annual Salary]]</f>
        <v>10266.32</v>
      </c>
      <c r="R67" t="s">
        <v>19</v>
      </c>
      <c r="S67" t="s">
        <v>39</v>
      </c>
      <c r="T67" s="1" t="s">
        <v>21</v>
      </c>
      <c r="U67" t="str">
        <f>IF(TBL_Employees[[#This Row],[Exit Date]]="","Employed","Resign")</f>
        <v>Employed</v>
      </c>
    </row>
    <row r="68" spans="1:21">
      <c r="A68" t="s">
        <v>1506</v>
      </c>
      <c r="B68" t="s">
        <v>1507</v>
      </c>
      <c r="C68" t="s">
        <v>68</v>
      </c>
      <c r="D68" t="s">
        <v>65</v>
      </c>
      <c r="E68" t="s">
        <v>36</v>
      </c>
      <c r="F68" t="s">
        <v>17</v>
      </c>
      <c r="G68" t="s">
        <v>51</v>
      </c>
      <c r="H68">
        <v>33</v>
      </c>
      <c r="I68" s="1">
        <v>43247</v>
      </c>
      <c r="J68" s="9">
        <f>DAY(TBL_Employees[[#This Row],[Hire Date]])</f>
        <v>27</v>
      </c>
      <c r="K68" s="9">
        <f>MONTH(TBL_Employees[[#This Row],[Hire Date]])</f>
        <v>5</v>
      </c>
      <c r="L68" s="9" t="str">
        <f>_xlfn.SWITCH(TBL_Employees[[#This Row],[Month]],1,"JAN",2,"FEB",3,"MAR",4,"APR",5,"MAY",6,"JUN",7,"JUL",8,"AUG",9,"SEP",10,"OCT",11,"NOV",12,"DEC")</f>
        <v>MAY</v>
      </c>
      <c r="M68" s="9">
        <f>YEAR(TBL_Employees[[#This Row],[Hire Date]])</f>
        <v>2018</v>
      </c>
      <c r="N68" s="2">
        <v>45049</v>
      </c>
      <c r="O68" s="2" t="str">
        <f>_xlfn.SWITCH(TRUE(),TBL_Employees[[#This Row],[Annual Salary]]&gt;140000,"HIGH INCOME",AND(TBL_Employees[[#This Row],[Annual Salary]]&gt;=70000,TBL_Employees[[#This Row],[Annual Salary]]&lt;=140000),"MIDLE INCOME",TBL_Employees[[#This Row],[Annual Salary]]&lt;70000,"LOW INCOME")</f>
        <v>LOW INCOME</v>
      </c>
      <c r="P68" s="3">
        <v>0</v>
      </c>
      <c r="Q68" s="11">
        <f>TBL_Employees[[#This Row],[Bonus %]]*TBL_Employees[[#This Row],[Annual Salary]]</f>
        <v>0</v>
      </c>
      <c r="R68" t="s">
        <v>19</v>
      </c>
      <c r="S68" t="s">
        <v>63</v>
      </c>
      <c r="T68" s="1" t="s">
        <v>21</v>
      </c>
      <c r="U68" t="str">
        <f>IF(TBL_Employees[[#This Row],[Exit Date]]="","Employed","Resign")</f>
        <v>Employed</v>
      </c>
    </row>
    <row r="69" spans="1:21">
      <c r="A69" t="s">
        <v>1173</v>
      </c>
      <c r="B69" t="s">
        <v>1513</v>
      </c>
      <c r="C69" t="s">
        <v>68</v>
      </c>
      <c r="D69" t="s">
        <v>65</v>
      </c>
      <c r="E69" t="s">
        <v>36</v>
      </c>
      <c r="F69" t="s">
        <v>17</v>
      </c>
      <c r="G69" t="s">
        <v>18</v>
      </c>
      <c r="H69">
        <v>28</v>
      </c>
      <c r="I69" s="1">
        <v>43610</v>
      </c>
      <c r="J69" s="9">
        <f>DAY(TBL_Employees[[#This Row],[Hire Date]])</f>
        <v>25</v>
      </c>
      <c r="K69" s="9">
        <f>MONTH(TBL_Employees[[#This Row],[Hire Date]])</f>
        <v>5</v>
      </c>
      <c r="L69" s="9" t="str">
        <f>_xlfn.SWITCH(TBL_Employees[[#This Row],[Month]],1,"JAN",2,"FEB",3,"MAR",4,"APR",5,"MAY",6,"JUN",7,"JUL",8,"AUG",9,"SEP",10,"OCT",11,"NOV",12,"DEC")</f>
        <v>MAY</v>
      </c>
      <c r="M69" s="9">
        <f>YEAR(TBL_Employees[[#This Row],[Hire Date]])</f>
        <v>2019</v>
      </c>
      <c r="N69" s="2">
        <v>45819</v>
      </c>
      <c r="O69" s="2" t="str">
        <f>_xlfn.SWITCH(TRUE(),TBL_Employees[[#This Row],[Annual Salary]]&gt;140000,"HIGH INCOME",AND(TBL_Employees[[#This Row],[Annual Salary]]&gt;=70000,TBL_Employees[[#This Row],[Annual Salary]]&lt;=140000),"MIDLE INCOME",TBL_Employees[[#This Row],[Annual Salary]]&lt;70000,"LOW INCOME")</f>
        <v>LOW INCOME</v>
      </c>
      <c r="P69" s="3">
        <v>0</v>
      </c>
      <c r="Q69" s="11">
        <f>TBL_Employees[[#This Row],[Bonus %]]*TBL_Employees[[#This Row],[Annual Salary]]</f>
        <v>0</v>
      </c>
      <c r="R69" t="s">
        <v>19</v>
      </c>
      <c r="S69" t="s">
        <v>45</v>
      </c>
      <c r="T69" s="1" t="s">
        <v>21</v>
      </c>
      <c r="U69" t="str">
        <f>IF(TBL_Employees[[#This Row],[Exit Date]]="","Employed","Resign")</f>
        <v>Employed</v>
      </c>
    </row>
    <row r="70" spans="1:21">
      <c r="A70" t="s">
        <v>1514</v>
      </c>
      <c r="B70" t="s">
        <v>1515</v>
      </c>
      <c r="C70" t="s">
        <v>68</v>
      </c>
      <c r="D70" t="s">
        <v>65</v>
      </c>
      <c r="E70" t="s">
        <v>16</v>
      </c>
      <c r="F70" t="s">
        <v>17</v>
      </c>
      <c r="G70" t="s">
        <v>24</v>
      </c>
      <c r="H70">
        <v>54</v>
      </c>
      <c r="I70" s="1">
        <v>39080</v>
      </c>
      <c r="J70" s="9">
        <f>DAY(TBL_Employees[[#This Row],[Hire Date]])</f>
        <v>29</v>
      </c>
      <c r="K70" s="9">
        <f>MONTH(TBL_Employees[[#This Row],[Hire Date]])</f>
        <v>12</v>
      </c>
      <c r="L70" s="9" t="str">
        <f>_xlfn.SWITCH(TBL_Employees[[#This Row],[Month]],1,"JAN",2,"FEB",3,"MAR",4,"APR",5,"MAY",6,"JUN",7,"JUL",8,"AUG",9,"SEP",10,"OCT",11,"NOV",12,"DEC")</f>
        <v>DEC</v>
      </c>
      <c r="M70" s="9">
        <f>YEAR(TBL_Employees[[#This Row],[Hire Date]])</f>
        <v>2006</v>
      </c>
      <c r="N70" s="2">
        <v>55518</v>
      </c>
      <c r="O70" s="2" t="str">
        <f>_xlfn.SWITCH(TRUE(),TBL_Employees[[#This Row],[Annual Salary]]&gt;140000,"HIGH INCOME",AND(TBL_Employees[[#This Row],[Annual Salary]]&gt;=70000,TBL_Employees[[#This Row],[Annual Salary]]&lt;=140000),"MIDLE INCOME",TBL_Employees[[#This Row],[Annual Salary]]&lt;70000,"LOW INCOME")</f>
        <v>LOW INCOME</v>
      </c>
      <c r="P70" s="3">
        <v>0</v>
      </c>
      <c r="Q70" s="11">
        <f>TBL_Employees[[#This Row],[Bonus %]]*TBL_Employees[[#This Row],[Annual Salary]]</f>
        <v>0</v>
      </c>
      <c r="R70" t="s">
        <v>19</v>
      </c>
      <c r="S70" t="s">
        <v>29</v>
      </c>
      <c r="T70" s="1" t="s">
        <v>21</v>
      </c>
      <c r="U70" t="str">
        <f>IF(TBL_Employees[[#This Row],[Exit Date]]="","Employed","Resign")</f>
        <v>Employed</v>
      </c>
    </row>
    <row r="71" spans="1:21">
      <c r="A71" t="s">
        <v>519</v>
      </c>
      <c r="B71" t="s">
        <v>1520</v>
      </c>
      <c r="C71" t="s">
        <v>40</v>
      </c>
      <c r="D71" t="s">
        <v>65</v>
      </c>
      <c r="E71" t="s">
        <v>44</v>
      </c>
      <c r="F71" t="s">
        <v>28</v>
      </c>
      <c r="G71" t="s">
        <v>24</v>
      </c>
      <c r="H71">
        <v>35</v>
      </c>
      <c r="I71" s="1">
        <v>42963</v>
      </c>
      <c r="J71" s="9">
        <f>DAY(TBL_Employees[[#This Row],[Hire Date]])</f>
        <v>16</v>
      </c>
      <c r="K71" s="9">
        <f>MONTH(TBL_Employees[[#This Row],[Hire Date]])</f>
        <v>8</v>
      </c>
      <c r="L71" s="9" t="str">
        <f>_xlfn.SWITCH(TBL_Employees[[#This Row],[Month]],1,"JAN",2,"FEB",3,"MAR",4,"APR",5,"MAY",6,"JUN",7,"JUL",8,"AUG",9,"SEP",10,"OCT",11,"NOV",12,"DEC")</f>
        <v>AUG</v>
      </c>
      <c r="M71" s="9">
        <f>YEAR(TBL_Employees[[#This Row],[Hire Date]])</f>
        <v>2017</v>
      </c>
      <c r="N71" s="2">
        <v>181356</v>
      </c>
      <c r="O71" s="2" t="str">
        <f>_xlfn.SWITCH(TRUE(),TBL_Employees[[#This Row],[Annual Salary]]&gt;140000,"HIGH INCOME",AND(TBL_Employees[[#This Row],[Annual Salary]]&gt;=70000,TBL_Employees[[#This Row],[Annual Salary]]&lt;=140000),"MIDLE INCOME",TBL_Employees[[#This Row],[Annual Salary]]&lt;70000,"LOW INCOME")</f>
        <v>HIGH INCOME</v>
      </c>
      <c r="P71" s="3">
        <v>0.23</v>
      </c>
      <c r="Q71" s="11">
        <f>TBL_Employees[[#This Row],[Bonus %]]*TBL_Employees[[#This Row],[Annual Salary]]</f>
        <v>41711.880000000005</v>
      </c>
      <c r="R71" t="s">
        <v>33</v>
      </c>
      <c r="S71" t="s">
        <v>60</v>
      </c>
      <c r="T71" s="1" t="s">
        <v>21</v>
      </c>
      <c r="U71" t="str">
        <f>IF(TBL_Employees[[#This Row],[Exit Date]]="","Employed","Resign")</f>
        <v>Employed</v>
      </c>
    </row>
    <row r="72" spans="1:21">
      <c r="A72" t="s">
        <v>1539</v>
      </c>
      <c r="B72" t="s">
        <v>1540</v>
      </c>
      <c r="C72" t="s">
        <v>14</v>
      </c>
      <c r="D72" t="s">
        <v>65</v>
      </c>
      <c r="E72" t="s">
        <v>36</v>
      </c>
      <c r="F72" t="s">
        <v>17</v>
      </c>
      <c r="G72" t="s">
        <v>24</v>
      </c>
      <c r="H72">
        <v>38</v>
      </c>
      <c r="I72" s="1">
        <v>41256</v>
      </c>
      <c r="J72" s="9">
        <f>DAY(TBL_Employees[[#This Row],[Hire Date]])</f>
        <v>13</v>
      </c>
      <c r="K72" s="9">
        <f>MONTH(TBL_Employees[[#This Row],[Hire Date]])</f>
        <v>12</v>
      </c>
      <c r="L72" s="9" t="str">
        <f>_xlfn.SWITCH(TBL_Employees[[#This Row],[Month]],1,"JAN",2,"FEB",3,"MAR",4,"APR",5,"MAY",6,"JUN",7,"JUL",8,"AUG",9,"SEP",10,"OCT",11,"NOV",12,"DEC")</f>
        <v>DEC</v>
      </c>
      <c r="M72" s="9">
        <f>YEAR(TBL_Employees[[#This Row],[Hire Date]])</f>
        <v>2012</v>
      </c>
      <c r="N72" s="2">
        <v>191571</v>
      </c>
      <c r="O72" s="2" t="str">
        <f>_xlfn.SWITCH(TRUE(),TBL_Employees[[#This Row],[Annual Salary]]&gt;140000,"HIGH INCOME",AND(TBL_Employees[[#This Row],[Annual Salary]]&gt;=70000,TBL_Employees[[#This Row],[Annual Salary]]&lt;=140000),"MIDLE INCOME",TBL_Employees[[#This Row],[Annual Salary]]&lt;70000,"LOW INCOME")</f>
        <v>HIGH INCOME</v>
      </c>
      <c r="P72" s="3">
        <v>0.32</v>
      </c>
      <c r="Q72" s="11">
        <f>TBL_Employees[[#This Row],[Bonus %]]*TBL_Employees[[#This Row],[Annual Salary]]</f>
        <v>61302.720000000001</v>
      </c>
      <c r="R72" t="s">
        <v>19</v>
      </c>
      <c r="S72" t="s">
        <v>25</v>
      </c>
      <c r="T72" s="1" t="s">
        <v>21</v>
      </c>
      <c r="U72" t="str">
        <f>IF(TBL_Employees[[#This Row],[Exit Date]]="","Employed","Resign")</f>
        <v>Employed</v>
      </c>
    </row>
    <row r="73" spans="1:21">
      <c r="A73" t="s">
        <v>112</v>
      </c>
      <c r="B73" t="s">
        <v>1541</v>
      </c>
      <c r="C73" t="s">
        <v>61</v>
      </c>
      <c r="D73" t="s">
        <v>65</v>
      </c>
      <c r="E73" t="s">
        <v>32</v>
      </c>
      <c r="F73" t="s">
        <v>17</v>
      </c>
      <c r="G73" t="s">
        <v>18</v>
      </c>
      <c r="H73">
        <v>62</v>
      </c>
      <c r="I73" s="1">
        <v>39843</v>
      </c>
      <c r="J73" s="9">
        <f>DAY(TBL_Employees[[#This Row],[Hire Date]])</f>
        <v>30</v>
      </c>
      <c r="K73" s="9">
        <f>MONTH(TBL_Employees[[#This Row],[Hire Date]])</f>
        <v>1</v>
      </c>
      <c r="L73" s="9" t="str">
        <f>_xlfn.SWITCH(TBL_Employees[[#This Row],[Month]],1,"JAN",2,"FEB",3,"MAR",4,"APR",5,"MAY",6,"JUN",7,"JUL",8,"AUG",9,"SEP",10,"OCT",11,"NOV",12,"DEC")</f>
        <v>JAN</v>
      </c>
      <c r="M73" s="9">
        <f>YEAR(TBL_Employees[[#This Row],[Hire Date]])</f>
        <v>2009</v>
      </c>
      <c r="N73" s="2">
        <v>150555</v>
      </c>
      <c r="O73" s="2" t="str">
        <f>_xlfn.SWITCH(TRUE(),TBL_Employees[[#This Row],[Annual Salary]]&gt;140000,"HIGH INCOME",AND(TBL_Employees[[#This Row],[Annual Salary]]&gt;=70000,TBL_Employees[[#This Row],[Annual Salary]]&lt;=140000),"MIDLE INCOME",TBL_Employees[[#This Row],[Annual Salary]]&lt;70000,"LOW INCOME")</f>
        <v>HIGH INCOME</v>
      </c>
      <c r="P73" s="3">
        <v>0.13</v>
      </c>
      <c r="Q73" s="11">
        <f>TBL_Employees[[#This Row],[Bonus %]]*TBL_Employees[[#This Row],[Annual Salary]]</f>
        <v>19572.150000000001</v>
      </c>
      <c r="R73" t="s">
        <v>19</v>
      </c>
      <c r="S73" t="s">
        <v>39</v>
      </c>
      <c r="T73" s="1" t="s">
        <v>21</v>
      </c>
      <c r="U73" t="str">
        <f>IF(TBL_Employees[[#This Row],[Exit Date]]="","Employed","Resign")</f>
        <v>Employed</v>
      </c>
    </row>
    <row r="74" spans="1:21">
      <c r="A74" t="s">
        <v>177</v>
      </c>
      <c r="B74" t="s">
        <v>1585</v>
      </c>
      <c r="C74" t="s">
        <v>14</v>
      </c>
      <c r="D74" t="s">
        <v>65</v>
      </c>
      <c r="E74" t="s">
        <v>44</v>
      </c>
      <c r="F74" t="s">
        <v>28</v>
      </c>
      <c r="G74" t="s">
        <v>18</v>
      </c>
      <c r="H74">
        <v>41</v>
      </c>
      <c r="I74" s="1">
        <v>41503</v>
      </c>
      <c r="J74" s="9">
        <f>DAY(TBL_Employees[[#This Row],[Hire Date]])</f>
        <v>17</v>
      </c>
      <c r="K74" s="9">
        <f>MONTH(TBL_Employees[[#This Row],[Hire Date]])</f>
        <v>8</v>
      </c>
      <c r="L74" s="9" t="str">
        <f>_xlfn.SWITCH(TBL_Employees[[#This Row],[Month]],1,"JAN",2,"FEB",3,"MAR",4,"APR",5,"MAY",6,"JUN",7,"JUL",8,"AUG",9,"SEP",10,"OCT",11,"NOV",12,"DEC")</f>
        <v>AUG</v>
      </c>
      <c r="M74" s="9">
        <f>YEAR(TBL_Employees[[#This Row],[Hire Date]])</f>
        <v>2013</v>
      </c>
      <c r="N74" s="2">
        <v>235619</v>
      </c>
      <c r="O74" s="2" t="str">
        <f>_xlfn.SWITCH(TRUE(),TBL_Employees[[#This Row],[Annual Salary]]&gt;140000,"HIGH INCOME",AND(TBL_Employees[[#This Row],[Annual Salary]]&gt;=70000,TBL_Employees[[#This Row],[Annual Salary]]&lt;=140000),"MIDLE INCOME",TBL_Employees[[#This Row],[Annual Salary]]&lt;70000,"LOW INCOME")</f>
        <v>HIGH INCOME</v>
      </c>
      <c r="P74" s="3">
        <v>0.3</v>
      </c>
      <c r="Q74" s="11">
        <f>TBL_Employees[[#This Row],[Bonus %]]*TBL_Employees[[#This Row],[Annual Salary]]</f>
        <v>70685.7</v>
      </c>
      <c r="R74" t="s">
        <v>19</v>
      </c>
      <c r="S74" t="s">
        <v>63</v>
      </c>
      <c r="T74" s="1" t="s">
        <v>21</v>
      </c>
      <c r="U74" t="str">
        <f>IF(TBL_Employees[[#This Row],[Exit Date]]="","Employed","Resign")</f>
        <v>Employed</v>
      </c>
    </row>
    <row r="75" spans="1:21">
      <c r="A75" t="s">
        <v>135</v>
      </c>
      <c r="B75" t="s">
        <v>1591</v>
      </c>
      <c r="C75" t="s">
        <v>42</v>
      </c>
      <c r="D75" t="s">
        <v>65</v>
      </c>
      <c r="E75" t="s">
        <v>44</v>
      </c>
      <c r="F75" t="s">
        <v>28</v>
      </c>
      <c r="G75" t="s">
        <v>24</v>
      </c>
      <c r="H75">
        <v>54</v>
      </c>
      <c r="I75" s="1">
        <v>42494</v>
      </c>
      <c r="J75" s="9">
        <f>DAY(TBL_Employees[[#This Row],[Hire Date]])</f>
        <v>4</v>
      </c>
      <c r="K75" s="9">
        <f>MONTH(TBL_Employees[[#This Row],[Hire Date]])</f>
        <v>5</v>
      </c>
      <c r="L75" s="9" t="str">
        <f>_xlfn.SWITCH(TBL_Employees[[#This Row],[Month]],1,"JAN",2,"FEB",3,"MAR",4,"APR",5,"MAY",6,"JUN",7,"JUL",8,"AUG",9,"SEP",10,"OCT",11,"NOV",12,"DEC")</f>
        <v>MAY</v>
      </c>
      <c r="M75" s="9">
        <f>YEAR(TBL_Employees[[#This Row],[Hire Date]])</f>
        <v>2016</v>
      </c>
      <c r="N75" s="2">
        <v>93668</v>
      </c>
      <c r="O75" s="2" t="str">
        <f>_xlfn.SWITCH(TRUE(),TBL_Employees[[#This Row],[Annual Salary]]&gt;140000,"HIGH INCOME",AND(TBL_Employees[[#This Row],[Annual Salary]]&gt;=70000,TBL_Employees[[#This Row],[Annual Salary]]&lt;=140000),"MIDLE INCOME",TBL_Employees[[#This Row],[Annual Salary]]&lt;70000,"LOW INCOME")</f>
        <v>MIDLE INCOME</v>
      </c>
      <c r="P75" s="3">
        <v>0</v>
      </c>
      <c r="Q75" s="11">
        <f>TBL_Employees[[#This Row],[Bonus %]]*TBL_Employees[[#This Row],[Annual Salary]]</f>
        <v>0</v>
      </c>
      <c r="R75" t="s">
        <v>19</v>
      </c>
      <c r="S75" t="s">
        <v>20</v>
      </c>
      <c r="T75" s="1" t="s">
        <v>21</v>
      </c>
      <c r="U75" t="str">
        <f>IF(TBL_Employees[[#This Row],[Exit Date]]="","Employed","Resign")</f>
        <v>Employed</v>
      </c>
    </row>
    <row r="76" spans="1:21">
      <c r="A76" t="s">
        <v>1600</v>
      </c>
      <c r="B76" t="s">
        <v>1601</v>
      </c>
      <c r="C76" t="s">
        <v>40</v>
      </c>
      <c r="D76" t="s">
        <v>65</v>
      </c>
      <c r="E76" t="s">
        <v>32</v>
      </c>
      <c r="F76" t="s">
        <v>17</v>
      </c>
      <c r="G76" t="s">
        <v>24</v>
      </c>
      <c r="H76">
        <v>60</v>
      </c>
      <c r="I76" s="1">
        <v>38121</v>
      </c>
      <c r="J76" s="9">
        <f>DAY(TBL_Employees[[#This Row],[Hire Date]])</f>
        <v>14</v>
      </c>
      <c r="K76" s="9">
        <f>MONTH(TBL_Employees[[#This Row],[Hire Date]])</f>
        <v>5</v>
      </c>
      <c r="L76" s="9" t="str">
        <f>_xlfn.SWITCH(TBL_Employees[[#This Row],[Month]],1,"JAN",2,"FEB",3,"MAR",4,"APR",5,"MAY",6,"JUN",7,"JUL",8,"AUG",9,"SEP",10,"OCT",11,"NOV",12,"DEC")</f>
        <v>MAY</v>
      </c>
      <c r="M76" s="9">
        <f>YEAR(TBL_Employees[[#This Row],[Hire Date]])</f>
        <v>2004</v>
      </c>
      <c r="N76" s="2">
        <v>186378</v>
      </c>
      <c r="O76" s="2" t="str">
        <f>_xlfn.SWITCH(TRUE(),TBL_Employees[[#This Row],[Annual Salary]]&gt;140000,"HIGH INCOME",AND(TBL_Employees[[#This Row],[Annual Salary]]&gt;=70000,TBL_Employees[[#This Row],[Annual Salary]]&lt;=140000),"MIDLE INCOME",TBL_Employees[[#This Row],[Annual Salary]]&lt;70000,"LOW INCOME")</f>
        <v>HIGH INCOME</v>
      </c>
      <c r="P76" s="3">
        <v>0.26</v>
      </c>
      <c r="Q76" s="11">
        <f>TBL_Employees[[#This Row],[Bonus %]]*TBL_Employees[[#This Row],[Annual Salary]]</f>
        <v>48458.28</v>
      </c>
      <c r="R76" t="s">
        <v>33</v>
      </c>
      <c r="S76" t="s">
        <v>80</v>
      </c>
      <c r="T76" s="1" t="s">
        <v>21</v>
      </c>
      <c r="U76" t="str">
        <f>IF(TBL_Employees[[#This Row],[Exit Date]]="","Employed","Resign")</f>
        <v>Employed</v>
      </c>
    </row>
    <row r="77" spans="1:21">
      <c r="A77" t="s">
        <v>139</v>
      </c>
      <c r="B77" t="s">
        <v>1620</v>
      </c>
      <c r="C77" t="s">
        <v>40</v>
      </c>
      <c r="D77" t="s">
        <v>65</v>
      </c>
      <c r="E77" t="s">
        <v>16</v>
      </c>
      <c r="F77" t="s">
        <v>17</v>
      </c>
      <c r="G77" t="s">
        <v>18</v>
      </c>
      <c r="H77">
        <v>42</v>
      </c>
      <c r="I77" s="1">
        <v>39968</v>
      </c>
      <c r="J77" s="9">
        <f>DAY(TBL_Employees[[#This Row],[Hire Date]])</f>
        <v>4</v>
      </c>
      <c r="K77" s="9">
        <f>MONTH(TBL_Employees[[#This Row],[Hire Date]])</f>
        <v>6</v>
      </c>
      <c r="L77" s="9" t="str">
        <f>_xlfn.SWITCH(TBL_Employees[[#This Row],[Month]],1,"JAN",2,"FEB",3,"MAR",4,"APR",5,"MAY",6,"JUN",7,"JUL",8,"AUG",9,"SEP",10,"OCT",11,"NOV",12,"DEC")</f>
        <v>JUN</v>
      </c>
      <c r="M77" s="9">
        <f>YEAR(TBL_Employees[[#This Row],[Hire Date]])</f>
        <v>2009</v>
      </c>
      <c r="N77" s="2">
        <v>174099</v>
      </c>
      <c r="O77" s="2" t="str">
        <f>_xlfn.SWITCH(TRUE(),TBL_Employees[[#This Row],[Annual Salary]]&gt;140000,"HIGH INCOME",AND(TBL_Employees[[#This Row],[Annual Salary]]&gt;=70000,TBL_Employees[[#This Row],[Annual Salary]]&lt;=140000),"MIDLE INCOME",TBL_Employees[[#This Row],[Annual Salary]]&lt;70000,"LOW INCOME")</f>
        <v>HIGH INCOME</v>
      </c>
      <c r="P77" s="3">
        <v>0.26</v>
      </c>
      <c r="Q77" s="11">
        <f>TBL_Employees[[#This Row],[Bonus %]]*TBL_Employees[[#This Row],[Annual Salary]]</f>
        <v>45265.74</v>
      </c>
      <c r="R77" t="s">
        <v>19</v>
      </c>
      <c r="S77" t="s">
        <v>25</v>
      </c>
      <c r="T77" s="1" t="s">
        <v>21</v>
      </c>
      <c r="U77" t="str">
        <f>IF(TBL_Employees[[#This Row],[Exit Date]]="","Employed","Resign")</f>
        <v>Employed</v>
      </c>
    </row>
    <row r="78" spans="1:21">
      <c r="A78" t="s">
        <v>1636</v>
      </c>
      <c r="B78" t="s">
        <v>1637</v>
      </c>
      <c r="C78" t="s">
        <v>64</v>
      </c>
      <c r="D78" t="s">
        <v>65</v>
      </c>
      <c r="E78" t="s">
        <v>16</v>
      </c>
      <c r="F78" t="s">
        <v>28</v>
      </c>
      <c r="G78" t="s">
        <v>24</v>
      </c>
      <c r="H78">
        <v>43</v>
      </c>
      <c r="I78" s="1">
        <v>41680</v>
      </c>
      <c r="J78" s="9">
        <f>DAY(TBL_Employees[[#This Row],[Hire Date]])</f>
        <v>10</v>
      </c>
      <c r="K78" s="9">
        <f>MONTH(TBL_Employees[[#This Row],[Hire Date]])</f>
        <v>2</v>
      </c>
      <c r="L78" s="9" t="str">
        <f>_xlfn.SWITCH(TBL_Employees[[#This Row],[Month]],1,"JAN",2,"FEB",3,"MAR",4,"APR",5,"MAY",6,"JUN",7,"JUL",8,"AUG",9,"SEP",10,"OCT",11,"NOV",12,"DEC")</f>
        <v>FEB</v>
      </c>
      <c r="M78" s="9">
        <f>YEAR(TBL_Employees[[#This Row],[Hire Date]])</f>
        <v>2014</v>
      </c>
      <c r="N78" s="2">
        <v>58875</v>
      </c>
      <c r="O78" s="2" t="str">
        <f>_xlfn.SWITCH(TRUE(),TBL_Employees[[#This Row],[Annual Salary]]&gt;140000,"HIGH INCOME",AND(TBL_Employees[[#This Row],[Annual Salary]]&gt;=70000,TBL_Employees[[#This Row],[Annual Salary]]&lt;=140000),"MIDLE INCOME",TBL_Employees[[#This Row],[Annual Salary]]&lt;70000,"LOW INCOME")</f>
        <v>LOW INCOME</v>
      </c>
      <c r="P78" s="3">
        <v>0</v>
      </c>
      <c r="Q78" s="11">
        <f>TBL_Employees[[#This Row],[Bonus %]]*TBL_Employees[[#This Row],[Annual Salary]]</f>
        <v>0</v>
      </c>
      <c r="R78" t="s">
        <v>33</v>
      </c>
      <c r="S78" t="s">
        <v>34</v>
      </c>
      <c r="T78" s="1" t="s">
        <v>21</v>
      </c>
      <c r="U78" t="str">
        <f>IF(TBL_Employees[[#This Row],[Exit Date]]="","Employed","Resign")</f>
        <v>Employed</v>
      </c>
    </row>
    <row r="79" spans="1:21">
      <c r="A79" t="s">
        <v>1675</v>
      </c>
      <c r="B79" t="s">
        <v>1676</v>
      </c>
      <c r="C79" t="s">
        <v>14</v>
      </c>
      <c r="D79" t="s">
        <v>65</v>
      </c>
      <c r="E79" t="s">
        <v>36</v>
      </c>
      <c r="F79" t="s">
        <v>28</v>
      </c>
      <c r="G79" t="s">
        <v>24</v>
      </c>
      <c r="H79">
        <v>64</v>
      </c>
      <c r="I79" s="1">
        <v>41362</v>
      </c>
      <c r="J79" s="9">
        <f>DAY(TBL_Employees[[#This Row],[Hire Date]])</f>
        <v>29</v>
      </c>
      <c r="K79" s="9">
        <f>MONTH(TBL_Employees[[#This Row],[Hire Date]])</f>
        <v>3</v>
      </c>
      <c r="L79" s="9" t="str">
        <f>_xlfn.SWITCH(TBL_Employees[[#This Row],[Month]],1,"JAN",2,"FEB",3,"MAR",4,"APR",5,"MAY",6,"JUN",7,"JUL",8,"AUG",9,"SEP",10,"OCT",11,"NOV",12,"DEC")</f>
        <v>MAR</v>
      </c>
      <c r="M79" s="9">
        <f>YEAR(TBL_Employees[[#This Row],[Hire Date]])</f>
        <v>2013</v>
      </c>
      <c r="N79" s="2">
        <v>252325</v>
      </c>
      <c r="O79" s="2" t="str">
        <f>_xlfn.SWITCH(TRUE(),TBL_Employees[[#This Row],[Annual Salary]]&gt;140000,"HIGH INCOME",AND(TBL_Employees[[#This Row],[Annual Salary]]&gt;=70000,TBL_Employees[[#This Row],[Annual Salary]]&lt;=140000),"MIDLE INCOME",TBL_Employees[[#This Row],[Annual Salary]]&lt;70000,"LOW INCOME")</f>
        <v>HIGH INCOME</v>
      </c>
      <c r="P79" s="3">
        <v>0.4</v>
      </c>
      <c r="Q79" s="11">
        <f>TBL_Employees[[#This Row],[Bonus %]]*TBL_Employees[[#This Row],[Annual Salary]]</f>
        <v>100930</v>
      </c>
      <c r="R79" t="s">
        <v>19</v>
      </c>
      <c r="S79" t="s">
        <v>29</v>
      </c>
      <c r="T79" s="1" t="s">
        <v>21</v>
      </c>
      <c r="U79" t="str">
        <f>IF(TBL_Employees[[#This Row],[Exit Date]]="","Employed","Resign")</f>
        <v>Employed</v>
      </c>
    </row>
    <row r="80" spans="1:21">
      <c r="A80" t="s">
        <v>1679</v>
      </c>
      <c r="B80" t="s">
        <v>1680</v>
      </c>
      <c r="C80" t="s">
        <v>14</v>
      </c>
      <c r="D80" t="s">
        <v>65</v>
      </c>
      <c r="E80" t="s">
        <v>32</v>
      </c>
      <c r="F80" t="s">
        <v>17</v>
      </c>
      <c r="G80" t="s">
        <v>24</v>
      </c>
      <c r="H80">
        <v>47</v>
      </c>
      <c r="I80" s="1">
        <v>44556</v>
      </c>
      <c r="J80" s="9">
        <f>DAY(TBL_Employees[[#This Row],[Hire Date]])</f>
        <v>26</v>
      </c>
      <c r="K80" s="9">
        <f>MONTH(TBL_Employees[[#This Row],[Hire Date]])</f>
        <v>12</v>
      </c>
      <c r="L80" s="9" t="str">
        <f>_xlfn.SWITCH(TBL_Employees[[#This Row],[Month]],1,"JAN",2,"FEB",3,"MAR",4,"APR",5,"MAY",6,"JUN",7,"JUL",8,"AUG",9,"SEP",10,"OCT",11,"NOV",12,"DEC")</f>
        <v>DEC</v>
      </c>
      <c r="M80" s="9">
        <f>YEAR(TBL_Employees[[#This Row],[Hire Date]])</f>
        <v>2021</v>
      </c>
      <c r="N80" s="2">
        <v>243568</v>
      </c>
      <c r="O80" s="2" t="str">
        <f>_xlfn.SWITCH(TRUE(),TBL_Employees[[#This Row],[Annual Salary]]&gt;140000,"HIGH INCOME",AND(TBL_Employees[[#This Row],[Annual Salary]]&gt;=70000,TBL_Employees[[#This Row],[Annual Salary]]&lt;=140000),"MIDLE INCOME",TBL_Employees[[#This Row],[Annual Salary]]&lt;70000,"LOW INCOME")</f>
        <v>HIGH INCOME</v>
      </c>
      <c r="P80" s="3">
        <v>0.33</v>
      </c>
      <c r="Q80" s="11">
        <f>TBL_Employees[[#This Row],[Bonus %]]*TBL_Employees[[#This Row],[Annual Salary]]</f>
        <v>80377.440000000002</v>
      </c>
      <c r="R80" t="s">
        <v>19</v>
      </c>
      <c r="S80" t="s">
        <v>25</v>
      </c>
      <c r="T80" s="1" t="s">
        <v>21</v>
      </c>
      <c r="U80" t="str">
        <f>IF(TBL_Employees[[#This Row],[Exit Date]]="","Employed","Resign")</f>
        <v>Employed</v>
      </c>
    </row>
    <row r="81" spans="1:21">
      <c r="A81" t="s">
        <v>1689</v>
      </c>
      <c r="B81" t="s">
        <v>1690</v>
      </c>
      <c r="C81" t="s">
        <v>42</v>
      </c>
      <c r="D81" t="s">
        <v>65</v>
      </c>
      <c r="E81" t="s">
        <v>44</v>
      </c>
      <c r="F81" t="s">
        <v>17</v>
      </c>
      <c r="G81" t="s">
        <v>18</v>
      </c>
      <c r="H81">
        <v>38</v>
      </c>
      <c r="I81" s="1">
        <v>44036</v>
      </c>
      <c r="J81" s="9">
        <f>DAY(TBL_Employees[[#This Row],[Hire Date]])</f>
        <v>24</v>
      </c>
      <c r="K81" s="9">
        <f>MONTH(TBL_Employees[[#This Row],[Hire Date]])</f>
        <v>7</v>
      </c>
      <c r="L81" s="9" t="str">
        <f>_xlfn.SWITCH(TBL_Employees[[#This Row],[Month]],1,"JAN",2,"FEB",3,"MAR",4,"APR",5,"MAY",6,"JUN",7,"JUL",8,"AUG",9,"SEP",10,"OCT",11,"NOV",12,"DEC")</f>
        <v>JUL</v>
      </c>
      <c r="M81" s="9">
        <f>YEAR(TBL_Employees[[#This Row],[Hire Date]])</f>
        <v>2020</v>
      </c>
      <c r="N81" s="2">
        <v>89390</v>
      </c>
      <c r="O81" s="2" t="str">
        <f>_xlfn.SWITCH(TRUE(),TBL_Employees[[#This Row],[Annual Salary]]&gt;140000,"HIGH INCOME",AND(TBL_Employees[[#This Row],[Annual Salary]]&gt;=70000,TBL_Employees[[#This Row],[Annual Salary]]&lt;=140000),"MIDLE INCOME",TBL_Employees[[#This Row],[Annual Salary]]&lt;70000,"LOW INCOME")</f>
        <v>MIDLE INCOME</v>
      </c>
      <c r="P81" s="3">
        <v>0</v>
      </c>
      <c r="Q81" s="11">
        <f>TBL_Employees[[#This Row],[Bonus %]]*TBL_Employees[[#This Row],[Annual Salary]]</f>
        <v>0</v>
      </c>
      <c r="R81" t="s">
        <v>19</v>
      </c>
      <c r="S81" t="s">
        <v>63</v>
      </c>
      <c r="T81" s="1" t="s">
        <v>21</v>
      </c>
      <c r="U81" t="str">
        <f>IF(TBL_Employees[[#This Row],[Exit Date]]="","Employed","Resign")</f>
        <v>Employed</v>
      </c>
    </row>
    <row r="82" spans="1:21">
      <c r="A82" t="s">
        <v>1532</v>
      </c>
      <c r="B82" t="s">
        <v>67</v>
      </c>
      <c r="C82" t="s">
        <v>42</v>
      </c>
      <c r="D82" t="s">
        <v>65</v>
      </c>
      <c r="E82" t="s">
        <v>44</v>
      </c>
      <c r="F82" t="s">
        <v>28</v>
      </c>
      <c r="G82" t="s">
        <v>51</v>
      </c>
      <c r="H82">
        <v>62</v>
      </c>
      <c r="I82" s="1">
        <v>40591</v>
      </c>
      <c r="J82" s="9">
        <f>DAY(TBL_Employees[[#This Row],[Hire Date]])</f>
        <v>17</v>
      </c>
      <c r="K82" s="9">
        <f>MONTH(TBL_Employees[[#This Row],[Hire Date]])</f>
        <v>2</v>
      </c>
      <c r="L82" s="9" t="str">
        <f>_xlfn.SWITCH(TBL_Employees[[#This Row],[Month]],1,"JAN",2,"FEB",3,"MAR",4,"APR",5,"MAY",6,"JUN",7,"JUL",8,"AUG",9,"SEP",10,"OCT",11,"NOV",12,"DEC")</f>
        <v>FEB</v>
      </c>
      <c r="M82" s="9">
        <f>YEAR(TBL_Employees[[#This Row],[Hire Date]])</f>
        <v>2011</v>
      </c>
      <c r="N82" s="2">
        <v>94422</v>
      </c>
      <c r="O82" s="2" t="str">
        <f>_xlfn.SWITCH(TRUE(),TBL_Employees[[#This Row],[Annual Salary]]&gt;140000,"HIGH INCOME",AND(TBL_Employees[[#This Row],[Annual Salary]]&gt;=70000,TBL_Employees[[#This Row],[Annual Salary]]&lt;=140000),"MIDLE INCOME",TBL_Employees[[#This Row],[Annual Salary]]&lt;70000,"LOW INCOME")</f>
        <v>MIDLE INCOME</v>
      </c>
      <c r="P82" s="3">
        <v>0</v>
      </c>
      <c r="Q82" s="11">
        <f>TBL_Employees[[#This Row],[Bonus %]]*TBL_Employees[[#This Row],[Annual Salary]]</f>
        <v>0</v>
      </c>
      <c r="R82" t="s">
        <v>19</v>
      </c>
      <c r="S82" t="s">
        <v>39</v>
      </c>
      <c r="T82" s="1" t="s">
        <v>21</v>
      </c>
      <c r="U82" t="str">
        <f>IF(TBL_Employees[[#This Row],[Exit Date]]="","Employed","Resign")</f>
        <v>Employed</v>
      </c>
    </row>
    <row r="83" spans="1:21">
      <c r="A83" t="s">
        <v>1765</v>
      </c>
      <c r="B83" t="s">
        <v>1766</v>
      </c>
      <c r="C83" t="s">
        <v>40</v>
      </c>
      <c r="D83" t="s">
        <v>65</v>
      </c>
      <c r="E83" t="s">
        <v>16</v>
      </c>
      <c r="F83" t="s">
        <v>17</v>
      </c>
      <c r="G83" t="s">
        <v>18</v>
      </c>
      <c r="H83">
        <v>35</v>
      </c>
      <c r="I83" s="1">
        <v>42912</v>
      </c>
      <c r="J83" s="9">
        <f>DAY(TBL_Employees[[#This Row],[Hire Date]])</f>
        <v>26</v>
      </c>
      <c r="K83" s="9">
        <f>MONTH(TBL_Employees[[#This Row],[Hire Date]])</f>
        <v>6</v>
      </c>
      <c r="L83" s="9" t="str">
        <f>_xlfn.SWITCH(TBL_Employees[[#This Row],[Month]],1,"JAN",2,"FEB",3,"MAR",4,"APR",5,"MAY",6,"JUN",7,"JUL",8,"AUG",9,"SEP",10,"OCT",11,"NOV",12,"DEC")</f>
        <v>JUN</v>
      </c>
      <c r="M83" s="9">
        <f>YEAR(TBL_Employees[[#This Row],[Hire Date]])</f>
        <v>2017</v>
      </c>
      <c r="N83" s="2">
        <v>161269</v>
      </c>
      <c r="O83" s="2" t="str">
        <f>_xlfn.SWITCH(TRUE(),TBL_Employees[[#This Row],[Annual Salary]]&gt;140000,"HIGH INCOME",AND(TBL_Employees[[#This Row],[Annual Salary]]&gt;=70000,TBL_Employees[[#This Row],[Annual Salary]]&lt;=140000),"MIDLE INCOME",TBL_Employees[[#This Row],[Annual Salary]]&lt;70000,"LOW INCOME")</f>
        <v>HIGH INCOME</v>
      </c>
      <c r="P83" s="3">
        <v>0.27</v>
      </c>
      <c r="Q83" s="11">
        <f>TBL_Employees[[#This Row],[Bonus %]]*TBL_Employees[[#This Row],[Annual Salary]]</f>
        <v>43542.630000000005</v>
      </c>
      <c r="R83" t="s">
        <v>19</v>
      </c>
      <c r="S83" t="s">
        <v>45</v>
      </c>
      <c r="T83" s="1" t="s">
        <v>21</v>
      </c>
      <c r="U83" t="str">
        <f>IF(TBL_Employees[[#This Row],[Exit Date]]="","Employed","Resign")</f>
        <v>Employed</v>
      </c>
    </row>
    <row r="84" spans="1:21">
      <c r="A84" t="s">
        <v>1792</v>
      </c>
      <c r="B84" t="s">
        <v>1793</v>
      </c>
      <c r="C84" t="s">
        <v>42</v>
      </c>
      <c r="D84" t="s">
        <v>65</v>
      </c>
      <c r="E84" t="s">
        <v>16</v>
      </c>
      <c r="F84" t="s">
        <v>28</v>
      </c>
      <c r="G84" t="s">
        <v>24</v>
      </c>
      <c r="H84">
        <v>50</v>
      </c>
      <c r="I84" s="1">
        <v>40109</v>
      </c>
      <c r="J84" s="9">
        <f>DAY(TBL_Employees[[#This Row],[Hire Date]])</f>
        <v>23</v>
      </c>
      <c r="K84" s="9">
        <f>MONTH(TBL_Employees[[#This Row],[Hire Date]])</f>
        <v>10</v>
      </c>
      <c r="L84" s="9" t="str">
        <f>_xlfn.SWITCH(TBL_Employees[[#This Row],[Month]],1,"JAN",2,"FEB",3,"MAR",4,"APR",5,"MAY",6,"JUN",7,"JUL",8,"AUG",9,"SEP",10,"OCT",11,"NOV",12,"DEC")</f>
        <v>OCT</v>
      </c>
      <c r="M84" s="9">
        <f>YEAR(TBL_Employees[[#This Row],[Hire Date]])</f>
        <v>2009</v>
      </c>
      <c r="N84" s="2">
        <v>79447</v>
      </c>
      <c r="O84" s="2" t="str">
        <f>_xlfn.SWITCH(TRUE(),TBL_Employees[[#This Row],[Annual Salary]]&gt;140000,"HIGH INCOME",AND(TBL_Employees[[#This Row],[Annual Salary]]&gt;=70000,TBL_Employees[[#This Row],[Annual Salary]]&lt;=140000),"MIDLE INCOME",TBL_Employees[[#This Row],[Annual Salary]]&lt;70000,"LOW INCOME")</f>
        <v>MIDLE INCOME</v>
      </c>
      <c r="P84" s="3">
        <v>0</v>
      </c>
      <c r="Q84" s="11">
        <f>TBL_Employees[[#This Row],[Bonus %]]*TBL_Employees[[#This Row],[Annual Salary]]</f>
        <v>0</v>
      </c>
      <c r="R84" t="s">
        <v>33</v>
      </c>
      <c r="S84" t="s">
        <v>74</v>
      </c>
      <c r="T84" s="1" t="s">
        <v>21</v>
      </c>
      <c r="U84" t="str">
        <f>IF(TBL_Employees[[#This Row],[Exit Date]]="","Employed","Resign")</f>
        <v>Employed</v>
      </c>
    </row>
    <row r="85" spans="1:21">
      <c r="A85" t="s">
        <v>134</v>
      </c>
      <c r="B85" t="s">
        <v>1830</v>
      </c>
      <c r="C85" t="s">
        <v>62</v>
      </c>
      <c r="D85" t="s">
        <v>65</v>
      </c>
      <c r="E85" t="s">
        <v>16</v>
      </c>
      <c r="F85" t="s">
        <v>28</v>
      </c>
      <c r="G85" t="s">
        <v>18</v>
      </c>
      <c r="H85">
        <v>44</v>
      </c>
      <c r="I85" s="1">
        <v>37296</v>
      </c>
      <c r="J85" s="9">
        <f>DAY(TBL_Employees[[#This Row],[Hire Date]])</f>
        <v>9</v>
      </c>
      <c r="K85" s="9">
        <f>MONTH(TBL_Employees[[#This Row],[Hire Date]])</f>
        <v>2</v>
      </c>
      <c r="L85" s="9" t="str">
        <f>_xlfn.SWITCH(TBL_Employees[[#This Row],[Month]],1,"JAN",2,"FEB",3,"MAR",4,"APR",5,"MAY",6,"JUN",7,"JUL",8,"AUG",9,"SEP",10,"OCT",11,"NOV",12,"DEC")</f>
        <v>FEB</v>
      </c>
      <c r="M85" s="9">
        <f>YEAR(TBL_Employees[[#This Row],[Hire Date]])</f>
        <v>2002</v>
      </c>
      <c r="N85" s="2">
        <v>117545</v>
      </c>
      <c r="O85" s="2" t="str">
        <f>_xlfn.SWITCH(TRUE(),TBL_Employees[[#This Row],[Annual Salary]]&gt;140000,"HIGH INCOME",AND(TBL_Employees[[#This Row],[Annual Salary]]&gt;=70000,TBL_Employees[[#This Row],[Annual Salary]]&lt;=140000),"MIDLE INCOME",TBL_Employees[[#This Row],[Annual Salary]]&lt;70000,"LOW INCOME")</f>
        <v>MIDLE INCOME</v>
      </c>
      <c r="P85" s="3">
        <v>0.06</v>
      </c>
      <c r="Q85" s="11">
        <f>TBL_Employees[[#This Row],[Bonus %]]*TBL_Employees[[#This Row],[Annual Salary]]</f>
        <v>7052.7</v>
      </c>
      <c r="R85" t="s">
        <v>19</v>
      </c>
      <c r="S85" t="s">
        <v>39</v>
      </c>
      <c r="T85" s="1" t="s">
        <v>21</v>
      </c>
      <c r="U85" t="str">
        <f>IF(TBL_Employees[[#This Row],[Exit Date]]="","Employed","Resign")</f>
        <v>Employed</v>
      </c>
    </row>
    <row r="86" spans="1:21">
      <c r="A86" t="s">
        <v>1833</v>
      </c>
      <c r="B86" t="s">
        <v>1834</v>
      </c>
      <c r="C86" t="s">
        <v>68</v>
      </c>
      <c r="D86" t="s">
        <v>65</v>
      </c>
      <c r="E86" t="s">
        <v>32</v>
      </c>
      <c r="F86" t="s">
        <v>17</v>
      </c>
      <c r="G86" t="s">
        <v>51</v>
      </c>
      <c r="H86">
        <v>26</v>
      </c>
      <c r="I86" s="1">
        <v>43489</v>
      </c>
      <c r="J86" s="9">
        <f>DAY(TBL_Employees[[#This Row],[Hire Date]])</f>
        <v>24</v>
      </c>
      <c r="K86" s="9">
        <f>MONTH(TBL_Employees[[#This Row],[Hire Date]])</f>
        <v>1</v>
      </c>
      <c r="L86" s="9" t="str">
        <f>_xlfn.SWITCH(TBL_Employees[[#This Row],[Month]],1,"JAN",2,"FEB",3,"MAR",4,"APR",5,"MAY",6,"JUN",7,"JUL",8,"AUG",9,"SEP",10,"OCT",11,"NOV",12,"DEC")</f>
        <v>JAN</v>
      </c>
      <c r="M86" s="9">
        <f>YEAR(TBL_Employees[[#This Row],[Hire Date]])</f>
        <v>2019</v>
      </c>
      <c r="N86" s="2">
        <v>55767</v>
      </c>
      <c r="O86" s="2" t="str">
        <f>_xlfn.SWITCH(TRUE(),TBL_Employees[[#This Row],[Annual Salary]]&gt;140000,"HIGH INCOME",AND(TBL_Employees[[#This Row],[Annual Salary]]&gt;=70000,TBL_Employees[[#This Row],[Annual Salary]]&lt;=140000),"MIDLE INCOME",TBL_Employees[[#This Row],[Annual Salary]]&lt;70000,"LOW INCOME")</f>
        <v>LOW INCOME</v>
      </c>
      <c r="P86" s="3">
        <v>0</v>
      </c>
      <c r="Q86" s="11">
        <f>TBL_Employees[[#This Row],[Bonus %]]*TBL_Employees[[#This Row],[Annual Salary]]</f>
        <v>0</v>
      </c>
      <c r="R86" t="s">
        <v>19</v>
      </c>
      <c r="S86" t="s">
        <v>39</v>
      </c>
      <c r="T86" s="1" t="s">
        <v>21</v>
      </c>
      <c r="U86" t="str">
        <f>IF(TBL_Employees[[#This Row],[Exit Date]]="","Employed","Resign")</f>
        <v>Employed</v>
      </c>
    </row>
    <row r="87" spans="1:21">
      <c r="A87" t="s">
        <v>1877</v>
      </c>
      <c r="B87" t="s">
        <v>1878</v>
      </c>
      <c r="C87" t="s">
        <v>62</v>
      </c>
      <c r="D87" t="s">
        <v>65</v>
      </c>
      <c r="E87" t="s">
        <v>36</v>
      </c>
      <c r="F87" t="s">
        <v>17</v>
      </c>
      <c r="G87" t="s">
        <v>18</v>
      </c>
      <c r="H87">
        <v>34</v>
      </c>
      <c r="I87" s="1">
        <v>41915</v>
      </c>
      <c r="J87" s="9">
        <f>DAY(TBL_Employees[[#This Row],[Hire Date]])</f>
        <v>3</v>
      </c>
      <c r="K87" s="9">
        <f>MONTH(TBL_Employees[[#This Row],[Hire Date]])</f>
        <v>10</v>
      </c>
      <c r="L87" s="9" t="str">
        <f>_xlfn.SWITCH(TBL_Employees[[#This Row],[Month]],1,"JAN",2,"FEB",3,"MAR",4,"APR",5,"MAY",6,"JUN",7,"JUL",8,"AUG",9,"SEP",10,"OCT",11,"NOV",12,"DEC")</f>
        <v>OCT</v>
      </c>
      <c r="M87" s="9">
        <f>YEAR(TBL_Employees[[#This Row],[Hire Date]])</f>
        <v>2014</v>
      </c>
      <c r="N87" s="2">
        <v>103707</v>
      </c>
      <c r="O87" s="2" t="str">
        <f>_xlfn.SWITCH(TRUE(),TBL_Employees[[#This Row],[Annual Salary]]&gt;140000,"HIGH INCOME",AND(TBL_Employees[[#This Row],[Annual Salary]]&gt;=70000,TBL_Employees[[#This Row],[Annual Salary]]&lt;=140000),"MIDLE INCOME",TBL_Employees[[#This Row],[Annual Salary]]&lt;70000,"LOW INCOME")</f>
        <v>MIDLE INCOME</v>
      </c>
      <c r="P87" s="3">
        <v>0.09</v>
      </c>
      <c r="Q87" s="11">
        <f>TBL_Employees[[#This Row],[Bonus %]]*TBL_Employees[[#This Row],[Annual Salary]]</f>
        <v>9333.6299999999992</v>
      </c>
      <c r="R87" t="s">
        <v>19</v>
      </c>
      <c r="S87" t="s">
        <v>29</v>
      </c>
      <c r="T87" s="1" t="s">
        <v>21</v>
      </c>
      <c r="U87" t="str">
        <f>IF(TBL_Employees[[#This Row],[Exit Date]]="","Employed","Resign")</f>
        <v>Employed</v>
      </c>
    </row>
    <row r="88" spans="1:21">
      <c r="A88" t="s">
        <v>1879</v>
      </c>
      <c r="B88" t="s">
        <v>1880</v>
      </c>
      <c r="C88" t="s">
        <v>14</v>
      </c>
      <c r="D88" t="s">
        <v>65</v>
      </c>
      <c r="E88" t="s">
        <v>44</v>
      </c>
      <c r="F88" t="s">
        <v>17</v>
      </c>
      <c r="G88" t="s">
        <v>18</v>
      </c>
      <c r="H88">
        <v>41</v>
      </c>
      <c r="I88" s="1">
        <v>41130</v>
      </c>
      <c r="J88" s="9">
        <f>DAY(TBL_Employees[[#This Row],[Hire Date]])</f>
        <v>9</v>
      </c>
      <c r="K88" s="9">
        <f>MONTH(TBL_Employees[[#This Row],[Hire Date]])</f>
        <v>8</v>
      </c>
      <c r="L88" s="9" t="str">
        <f>_xlfn.SWITCH(TBL_Employees[[#This Row],[Month]],1,"JAN",2,"FEB",3,"MAR",4,"APR",5,"MAY",6,"JUN",7,"JUL",8,"AUG",9,"SEP",10,"OCT",11,"NOV",12,"DEC")</f>
        <v>AUG</v>
      </c>
      <c r="M88" s="9">
        <f>YEAR(TBL_Employees[[#This Row],[Hire Date]])</f>
        <v>2012</v>
      </c>
      <c r="N88" s="2">
        <v>245360</v>
      </c>
      <c r="O88" s="2" t="str">
        <f>_xlfn.SWITCH(TRUE(),TBL_Employees[[#This Row],[Annual Salary]]&gt;140000,"HIGH INCOME",AND(TBL_Employees[[#This Row],[Annual Salary]]&gt;=70000,TBL_Employees[[#This Row],[Annual Salary]]&lt;=140000),"MIDLE INCOME",TBL_Employees[[#This Row],[Annual Salary]]&lt;70000,"LOW INCOME")</f>
        <v>HIGH INCOME</v>
      </c>
      <c r="P88" s="3">
        <v>0.37</v>
      </c>
      <c r="Q88" s="11">
        <f>TBL_Employees[[#This Row],[Bonus %]]*TBL_Employees[[#This Row],[Annual Salary]]</f>
        <v>90783.2</v>
      </c>
      <c r="R88" t="s">
        <v>19</v>
      </c>
      <c r="S88" t="s">
        <v>25</v>
      </c>
      <c r="T88" s="1" t="s">
        <v>21</v>
      </c>
      <c r="U88" t="str">
        <f>IF(TBL_Employees[[#This Row],[Exit Date]]="","Employed","Resign")</f>
        <v>Employed</v>
      </c>
    </row>
    <row r="89" spans="1:21">
      <c r="A89" t="s">
        <v>1892</v>
      </c>
      <c r="B89" t="s">
        <v>1443</v>
      </c>
      <c r="C89" t="s">
        <v>68</v>
      </c>
      <c r="D89" t="s">
        <v>65</v>
      </c>
      <c r="E89" t="s">
        <v>44</v>
      </c>
      <c r="F89" t="s">
        <v>28</v>
      </c>
      <c r="G89" t="s">
        <v>18</v>
      </c>
      <c r="H89">
        <v>49</v>
      </c>
      <c r="I89" s="1">
        <v>40894</v>
      </c>
      <c r="J89" s="9">
        <f>DAY(TBL_Employees[[#This Row],[Hire Date]])</f>
        <v>17</v>
      </c>
      <c r="K89" s="9">
        <f>MONTH(TBL_Employees[[#This Row],[Hire Date]])</f>
        <v>12</v>
      </c>
      <c r="L89" s="9" t="str">
        <f>_xlfn.SWITCH(TBL_Employees[[#This Row],[Month]],1,"JAN",2,"FEB",3,"MAR",4,"APR",5,"MAY",6,"JUN",7,"JUL",8,"AUG",9,"SEP",10,"OCT",11,"NOV",12,"DEC")</f>
        <v>DEC</v>
      </c>
      <c r="M89" s="9">
        <f>YEAR(TBL_Employees[[#This Row],[Hire Date]])</f>
        <v>2011</v>
      </c>
      <c r="N89" s="2">
        <v>56878</v>
      </c>
      <c r="O89" s="2" t="str">
        <f>_xlfn.SWITCH(TRUE(),TBL_Employees[[#This Row],[Annual Salary]]&gt;140000,"HIGH INCOME",AND(TBL_Employees[[#This Row],[Annual Salary]]&gt;=70000,TBL_Employees[[#This Row],[Annual Salary]]&lt;=140000),"MIDLE INCOME",TBL_Employees[[#This Row],[Annual Salary]]&lt;70000,"LOW INCOME")</f>
        <v>LOW INCOME</v>
      </c>
      <c r="P89" s="3">
        <v>0</v>
      </c>
      <c r="Q89" s="11">
        <f>TBL_Employees[[#This Row],[Bonus %]]*TBL_Employees[[#This Row],[Annual Salary]]</f>
        <v>0</v>
      </c>
      <c r="R89" t="s">
        <v>19</v>
      </c>
      <c r="S89" t="s">
        <v>63</v>
      </c>
      <c r="T89" s="1" t="s">
        <v>21</v>
      </c>
      <c r="U89" t="str">
        <f>IF(TBL_Employees[[#This Row],[Exit Date]]="","Employed","Resign")</f>
        <v>Employed</v>
      </c>
    </row>
    <row r="90" spans="1:21">
      <c r="A90" t="s">
        <v>1899</v>
      </c>
      <c r="B90" t="s">
        <v>1900</v>
      </c>
      <c r="C90" t="s">
        <v>68</v>
      </c>
      <c r="D90" t="s">
        <v>65</v>
      </c>
      <c r="E90" t="s">
        <v>36</v>
      </c>
      <c r="F90" t="s">
        <v>28</v>
      </c>
      <c r="G90" t="s">
        <v>24</v>
      </c>
      <c r="H90">
        <v>29</v>
      </c>
      <c r="I90" s="1">
        <v>42602</v>
      </c>
      <c r="J90" s="9">
        <f>DAY(TBL_Employees[[#This Row],[Hire Date]])</f>
        <v>20</v>
      </c>
      <c r="K90" s="9">
        <f>MONTH(TBL_Employees[[#This Row],[Hire Date]])</f>
        <v>8</v>
      </c>
      <c r="L90" s="9" t="str">
        <f>_xlfn.SWITCH(TBL_Employees[[#This Row],[Month]],1,"JAN",2,"FEB",3,"MAR",4,"APR",5,"MAY",6,"JUN",7,"JUL",8,"AUG",9,"SEP",10,"OCT",11,"NOV",12,"DEC")</f>
        <v>AUG</v>
      </c>
      <c r="M90" s="9">
        <f>YEAR(TBL_Employees[[#This Row],[Hire Date]])</f>
        <v>2016</v>
      </c>
      <c r="N90" s="2">
        <v>58703</v>
      </c>
      <c r="O90" s="2" t="str">
        <f>_xlfn.SWITCH(TRUE(),TBL_Employees[[#This Row],[Annual Salary]]&gt;140000,"HIGH INCOME",AND(TBL_Employees[[#This Row],[Annual Salary]]&gt;=70000,TBL_Employees[[#This Row],[Annual Salary]]&lt;=140000),"MIDLE INCOME",TBL_Employees[[#This Row],[Annual Salary]]&lt;70000,"LOW INCOME")</f>
        <v>LOW INCOME</v>
      </c>
      <c r="P90" s="3">
        <v>0</v>
      </c>
      <c r="Q90" s="11">
        <f>TBL_Employees[[#This Row],[Bonus %]]*TBL_Employees[[#This Row],[Annual Salary]]</f>
        <v>0</v>
      </c>
      <c r="R90" t="s">
        <v>19</v>
      </c>
      <c r="S90" t="s">
        <v>29</v>
      </c>
      <c r="T90" s="1" t="s">
        <v>21</v>
      </c>
      <c r="U90" t="str">
        <f>IF(TBL_Employees[[#This Row],[Exit Date]]="","Employed","Resign")</f>
        <v>Employed</v>
      </c>
    </row>
    <row r="91" spans="1:21">
      <c r="A91" t="s">
        <v>1297</v>
      </c>
      <c r="B91" t="s">
        <v>1915</v>
      </c>
      <c r="C91" t="s">
        <v>42</v>
      </c>
      <c r="D91" t="s">
        <v>65</v>
      </c>
      <c r="E91" t="s">
        <v>36</v>
      </c>
      <c r="F91" t="s">
        <v>17</v>
      </c>
      <c r="G91" t="s">
        <v>24</v>
      </c>
      <c r="H91">
        <v>44</v>
      </c>
      <c r="I91" s="1">
        <v>44314</v>
      </c>
      <c r="J91" s="9">
        <f>DAY(TBL_Employees[[#This Row],[Hire Date]])</f>
        <v>28</v>
      </c>
      <c r="K91" s="9">
        <f>MONTH(TBL_Employees[[#This Row],[Hire Date]])</f>
        <v>4</v>
      </c>
      <c r="L91" s="9" t="str">
        <f>_xlfn.SWITCH(TBL_Employees[[#This Row],[Month]],1,"JAN",2,"FEB",3,"MAR",4,"APR",5,"MAY",6,"JUN",7,"JUL",8,"AUG",9,"SEP",10,"OCT",11,"NOV",12,"DEC")</f>
        <v>APR</v>
      </c>
      <c r="M91" s="9">
        <f>YEAR(TBL_Employees[[#This Row],[Hire Date]])</f>
        <v>2021</v>
      </c>
      <c r="N91" s="2">
        <v>98520</v>
      </c>
      <c r="O91" s="2" t="str">
        <f>_xlfn.SWITCH(TRUE(),TBL_Employees[[#This Row],[Annual Salary]]&gt;140000,"HIGH INCOME",AND(TBL_Employees[[#This Row],[Annual Salary]]&gt;=70000,TBL_Employees[[#This Row],[Annual Salary]]&lt;=140000),"MIDLE INCOME",TBL_Employees[[#This Row],[Annual Salary]]&lt;70000,"LOW INCOME")</f>
        <v>MIDLE INCOME</v>
      </c>
      <c r="P91" s="3">
        <v>0</v>
      </c>
      <c r="Q91" s="11">
        <f>TBL_Employees[[#This Row],[Bonus %]]*TBL_Employees[[#This Row],[Annual Salary]]</f>
        <v>0</v>
      </c>
      <c r="R91" t="s">
        <v>19</v>
      </c>
      <c r="S91" t="s">
        <v>45</v>
      </c>
      <c r="T91" s="1" t="s">
        <v>21</v>
      </c>
      <c r="U91" t="str">
        <f>IF(TBL_Employees[[#This Row],[Exit Date]]="","Employed","Resign")</f>
        <v>Employed</v>
      </c>
    </row>
    <row r="92" spans="1:21">
      <c r="A92" t="s">
        <v>1917</v>
      </c>
      <c r="B92" t="s">
        <v>1918</v>
      </c>
      <c r="C92" t="s">
        <v>64</v>
      </c>
      <c r="D92" t="s">
        <v>65</v>
      </c>
      <c r="E92" t="s">
        <v>16</v>
      </c>
      <c r="F92" t="s">
        <v>28</v>
      </c>
      <c r="G92" t="s">
        <v>51</v>
      </c>
      <c r="H92">
        <v>58</v>
      </c>
      <c r="I92" s="1">
        <v>38819</v>
      </c>
      <c r="J92" s="9">
        <f>DAY(TBL_Employees[[#This Row],[Hire Date]])</f>
        <v>12</v>
      </c>
      <c r="K92" s="9">
        <f>MONTH(TBL_Employees[[#This Row],[Hire Date]])</f>
        <v>4</v>
      </c>
      <c r="L92" s="9" t="str">
        <f>_xlfn.SWITCH(TBL_Employees[[#This Row],[Month]],1,"JAN",2,"FEB",3,"MAR",4,"APR",5,"MAY",6,"JUN",7,"JUL",8,"AUG",9,"SEP",10,"OCT",11,"NOV",12,"DEC")</f>
        <v>APR</v>
      </c>
      <c r="M92" s="9">
        <f>YEAR(TBL_Employees[[#This Row],[Hire Date]])</f>
        <v>2006</v>
      </c>
      <c r="N92" s="2">
        <v>64202</v>
      </c>
      <c r="O92" s="2" t="str">
        <f>_xlfn.SWITCH(TRUE(),TBL_Employees[[#This Row],[Annual Salary]]&gt;140000,"HIGH INCOME",AND(TBL_Employees[[#This Row],[Annual Salary]]&gt;=70000,TBL_Employees[[#This Row],[Annual Salary]]&lt;=140000),"MIDLE INCOME",TBL_Employees[[#This Row],[Annual Salary]]&lt;70000,"LOW INCOME")</f>
        <v>LOW INCOME</v>
      </c>
      <c r="P92" s="3">
        <v>0</v>
      </c>
      <c r="Q92" s="11">
        <f>TBL_Employees[[#This Row],[Bonus %]]*TBL_Employees[[#This Row],[Annual Salary]]</f>
        <v>0</v>
      </c>
      <c r="R92" t="s">
        <v>19</v>
      </c>
      <c r="S92" t="s">
        <v>29</v>
      </c>
      <c r="T92" s="1" t="s">
        <v>21</v>
      </c>
      <c r="U92" t="str">
        <f>IF(TBL_Employees[[#This Row],[Exit Date]]="","Employed","Resign")</f>
        <v>Employed</v>
      </c>
    </row>
    <row r="93" spans="1:21">
      <c r="A93" t="s">
        <v>371</v>
      </c>
      <c r="B93" t="s">
        <v>1919</v>
      </c>
      <c r="C93" t="s">
        <v>64</v>
      </c>
      <c r="D93" t="s">
        <v>65</v>
      </c>
      <c r="E93" t="s">
        <v>32</v>
      </c>
      <c r="F93" t="s">
        <v>28</v>
      </c>
      <c r="G93" t="s">
        <v>24</v>
      </c>
      <c r="H93">
        <v>49</v>
      </c>
      <c r="I93" s="1">
        <v>43671</v>
      </c>
      <c r="J93" s="9">
        <f>DAY(TBL_Employees[[#This Row],[Hire Date]])</f>
        <v>25</v>
      </c>
      <c r="K93" s="9">
        <f>MONTH(TBL_Employees[[#This Row],[Hire Date]])</f>
        <v>7</v>
      </c>
      <c r="L93" s="9" t="str">
        <f>_xlfn.SWITCH(TBL_Employees[[#This Row],[Month]],1,"JAN",2,"FEB",3,"MAR",4,"APR",5,"MAY",6,"JUN",7,"JUL",8,"AUG",9,"SEP",10,"OCT",11,"NOV",12,"DEC")</f>
        <v>JUL</v>
      </c>
      <c r="M93" s="9">
        <f>YEAR(TBL_Employees[[#This Row],[Hire Date]])</f>
        <v>2019</v>
      </c>
      <c r="N93" s="2">
        <v>50883</v>
      </c>
      <c r="O93" s="2" t="str">
        <f>_xlfn.SWITCH(TRUE(),TBL_Employees[[#This Row],[Annual Salary]]&gt;140000,"HIGH INCOME",AND(TBL_Employees[[#This Row],[Annual Salary]]&gt;=70000,TBL_Employees[[#This Row],[Annual Salary]]&lt;=140000),"MIDLE INCOME",TBL_Employees[[#This Row],[Annual Salary]]&lt;70000,"LOW INCOME")</f>
        <v>LOW INCOME</v>
      </c>
      <c r="P93" s="3">
        <v>0</v>
      </c>
      <c r="Q93" s="11">
        <f>TBL_Employees[[#This Row],[Bonus %]]*TBL_Employees[[#This Row],[Annual Salary]]</f>
        <v>0</v>
      </c>
      <c r="R93" t="s">
        <v>33</v>
      </c>
      <c r="S93" t="s">
        <v>80</v>
      </c>
      <c r="T93" s="1">
        <v>44257</v>
      </c>
      <c r="U93" t="str">
        <f>IF(TBL_Employees[[#This Row],[Exit Date]]="","Employed","Resign")</f>
        <v>Resign</v>
      </c>
    </row>
    <row r="94" spans="1:21">
      <c r="A94" t="s">
        <v>276</v>
      </c>
      <c r="B94" t="s">
        <v>1944</v>
      </c>
      <c r="C94" t="s">
        <v>62</v>
      </c>
      <c r="D94" t="s">
        <v>65</v>
      </c>
      <c r="E94" t="s">
        <v>36</v>
      </c>
      <c r="F94" t="s">
        <v>28</v>
      </c>
      <c r="G94" t="s">
        <v>18</v>
      </c>
      <c r="H94">
        <v>57</v>
      </c>
      <c r="I94" s="1">
        <v>43484</v>
      </c>
      <c r="J94" s="9">
        <f>DAY(TBL_Employees[[#This Row],[Hire Date]])</f>
        <v>19</v>
      </c>
      <c r="K94" s="9">
        <f>MONTH(TBL_Employees[[#This Row],[Hire Date]])</f>
        <v>1</v>
      </c>
      <c r="L94" s="9" t="str">
        <f>_xlfn.SWITCH(TBL_Employees[[#This Row],[Month]],1,"JAN",2,"FEB",3,"MAR",4,"APR",5,"MAY",6,"JUN",7,"JUL",8,"AUG",9,"SEP",10,"OCT",11,"NOV",12,"DEC")</f>
        <v>JAN</v>
      </c>
      <c r="M94" s="9">
        <f>YEAR(TBL_Employees[[#This Row],[Hire Date]])</f>
        <v>2019</v>
      </c>
      <c r="N94" s="2">
        <v>101577</v>
      </c>
      <c r="O94" s="2" t="str">
        <f>_xlfn.SWITCH(TRUE(),TBL_Employees[[#This Row],[Annual Salary]]&gt;140000,"HIGH INCOME",AND(TBL_Employees[[#This Row],[Annual Salary]]&gt;=70000,TBL_Employees[[#This Row],[Annual Salary]]&lt;=140000),"MIDLE INCOME",TBL_Employees[[#This Row],[Annual Salary]]&lt;70000,"LOW INCOME")</f>
        <v>MIDLE INCOME</v>
      </c>
      <c r="P94" s="3">
        <v>0.05</v>
      </c>
      <c r="Q94" s="11">
        <f>TBL_Employees[[#This Row],[Bonus %]]*TBL_Employees[[#This Row],[Annual Salary]]</f>
        <v>5078.8500000000004</v>
      </c>
      <c r="R94" t="s">
        <v>19</v>
      </c>
      <c r="S94" t="s">
        <v>20</v>
      </c>
      <c r="T94" s="1" t="s">
        <v>21</v>
      </c>
      <c r="U94" t="str">
        <f>IF(TBL_Employees[[#This Row],[Exit Date]]="","Employed","Resign")</f>
        <v>Employed</v>
      </c>
    </row>
    <row r="95" spans="1:21">
      <c r="A95" t="s">
        <v>1945</v>
      </c>
      <c r="B95" t="s">
        <v>1946</v>
      </c>
      <c r="C95" t="s">
        <v>62</v>
      </c>
      <c r="D95" t="s">
        <v>65</v>
      </c>
      <c r="E95" t="s">
        <v>36</v>
      </c>
      <c r="F95" t="s">
        <v>17</v>
      </c>
      <c r="G95" t="s">
        <v>51</v>
      </c>
      <c r="H95">
        <v>44</v>
      </c>
      <c r="I95" s="1">
        <v>38642</v>
      </c>
      <c r="J95" s="9">
        <f>DAY(TBL_Employees[[#This Row],[Hire Date]])</f>
        <v>17</v>
      </c>
      <c r="K95" s="9">
        <f>MONTH(TBL_Employees[[#This Row],[Hire Date]])</f>
        <v>10</v>
      </c>
      <c r="L95" s="9" t="str">
        <f>_xlfn.SWITCH(TBL_Employees[[#This Row],[Month]],1,"JAN",2,"FEB",3,"MAR",4,"APR",5,"MAY",6,"JUN",7,"JUL",8,"AUG",9,"SEP",10,"OCT",11,"NOV",12,"DEC")</f>
        <v>OCT</v>
      </c>
      <c r="M95" s="9">
        <f>YEAR(TBL_Employees[[#This Row],[Hire Date]])</f>
        <v>2005</v>
      </c>
      <c r="N95" s="2">
        <v>105223</v>
      </c>
      <c r="O95" s="2" t="str">
        <f>_xlfn.SWITCH(TRUE(),TBL_Employees[[#This Row],[Annual Salary]]&gt;140000,"HIGH INCOME",AND(TBL_Employees[[#This Row],[Annual Salary]]&gt;=70000,TBL_Employees[[#This Row],[Annual Salary]]&lt;=140000),"MIDLE INCOME",TBL_Employees[[#This Row],[Annual Salary]]&lt;70000,"LOW INCOME")</f>
        <v>MIDLE INCOME</v>
      </c>
      <c r="P95" s="3">
        <v>0.1</v>
      </c>
      <c r="Q95" s="11">
        <f>TBL_Employees[[#This Row],[Bonus %]]*TBL_Employees[[#This Row],[Annual Salary]]</f>
        <v>10522.300000000001</v>
      </c>
      <c r="R95" t="s">
        <v>19</v>
      </c>
      <c r="S95" t="s">
        <v>39</v>
      </c>
      <c r="T95" s="1" t="s">
        <v>21</v>
      </c>
      <c r="U95" t="str">
        <f>IF(TBL_Employees[[#This Row],[Exit Date]]="","Employed","Resign")</f>
        <v>Employed</v>
      </c>
    </row>
    <row r="96" spans="1:21">
      <c r="A96" t="s">
        <v>1948</v>
      </c>
      <c r="B96" t="s">
        <v>1949</v>
      </c>
      <c r="C96" t="s">
        <v>62</v>
      </c>
      <c r="D96" t="s">
        <v>65</v>
      </c>
      <c r="E96" t="s">
        <v>44</v>
      </c>
      <c r="F96" t="s">
        <v>17</v>
      </c>
      <c r="G96" t="s">
        <v>24</v>
      </c>
      <c r="H96">
        <v>25</v>
      </c>
      <c r="I96" s="1">
        <v>44545</v>
      </c>
      <c r="J96" s="9">
        <f>DAY(TBL_Employees[[#This Row],[Hire Date]])</f>
        <v>15</v>
      </c>
      <c r="K96" s="9">
        <f>MONTH(TBL_Employees[[#This Row],[Hire Date]])</f>
        <v>12</v>
      </c>
      <c r="L96" s="9" t="str">
        <f>_xlfn.SWITCH(TBL_Employees[[#This Row],[Month]],1,"JAN",2,"FEB",3,"MAR",4,"APR",5,"MAY",6,"JUN",7,"JUL",8,"AUG",9,"SEP",10,"OCT",11,"NOV",12,"DEC")</f>
        <v>DEC</v>
      </c>
      <c r="M96" s="9">
        <f>YEAR(TBL_Employees[[#This Row],[Hire Date]])</f>
        <v>2021</v>
      </c>
      <c r="N96" s="2">
        <v>114893</v>
      </c>
      <c r="O96" s="2" t="str">
        <f>_xlfn.SWITCH(TRUE(),TBL_Employees[[#This Row],[Annual Salary]]&gt;140000,"HIGH INCOME",AND(TBL_Employees[[#This Row],[Annual Salary]]&gt;=70000,TBL_Employees[[#This Row],[Annual Salary]]&lt;=140000),"MIDLE INCOME",TBL_Employees[[#This Row],[Annual Salary]]&lt;70000,"LOW INCOME")</f>
        <v>MIDLE INCOME</v>
      </c>
      <c r="P96" s="3">
        <v>0.06</v>
      </c>
      <c r="Q96" s="11">
        <f>TBL_Employees[[#This Row],[Bonus %]]*TBL_Employees[[#This Row],[Annual Salary]]</f>
        <v>6893.58</v>
      </c>
      <c r="R96" t="s">
        <v>33</v>
      </c>
      <c r="S96" t="s">
        <v>34</v>
      </c>
      <c r="T96" s="1" t="s">
        <v>21</v>
      </c>
      <c r="U96" t="str">
        <f>IF(TBL_Employees[[#This Row],[Exit Date]]="","Employed","Resign")</f>
        <v>Employed</v>
      </c>
    </row>
    <row r="97" spans="1:21">
      <c r="A97" t="s">
        <v>1981</v>
      </c>
      <c r="B97" t="s">
        <v>1982</v>
      </c>
      <c r="C97" t="s">
        <v>14</v>
      </c>
      <c r="D97" t="s">
        <v>65</v>
      </c>
      <c r="E97" t="s">
        <v>32</v>
      </c>
      <c r="F97" t="s">
        <v>17</v>
      </c>
      <c r="G97" t="s">
        <v>24</v>
      </c>
      <c r="H97">
        <v>63</v>
      </c>
      <c r="I97" s="1">
        <v>44038</v>
      </c>
      <c r="J97" s="9">
        <f>DAY(TBL_Employees[[#This Row],[Hire Date]])</f>
        <v>26</v>
      </c>
      <c r="K97" s="9">
        <f>MONTH(TBL_Employees[[#This Row],[Hire Date]])</f>
        <v>7</v>
      </c>
      <c r="L97" s="9" t="str">
        <f>_xlfn.SWITCH(TBL_Employees[[#This Row],[Month]],1,"JAN",2,"FEB",3,"MAR",4,"APR",5,"MAY",6,"JUN",7,"JUL",8,"AUG",9,"SEP",10,"OCT",11,"NOV",12,"DEC")</f>
        <v>JUL</v>
      </c>
      <c r="M97" s="9">
        <f>YEAR(TBL_Employees[[#This Row],[Hire Date]])</f>
        <v>2020</v>
      </c>
      <c r="N97" s="2">
        <v>216195</v>
      </c>
      <c r="O97" s="2" t="str">
        <f>_xlfn.SWITCH(TRUE(),TBL_Employees[[#This Row],[Annual Salary]]&gt;140000,"HIGH INCOME",AND(TBL_Employees[[#This Row],[Annual Salary]]&gt;=70000,TBL_Employees[[#This Row],[Annual Salary]]&lt;=140000),"MIDLE INCOME",TBL_Employees[[#This Row],[Annual Salary]]&lt;70000,"LOW INCOME")</f>
        <v>HIGH INCOME</v>
      </c>
      <c r="P97" s="3">
        <v>0.31</v>
      </c>
      <c r="Q97" s="11">
        <f>TBL_Employees[[#This Row],[Bonus %]]*TBL_Employees[[#This Row],[Annual Salary]]</f>
        <v>67020.45</v>
      </c>
      <c r="R97" t="s">
        <v>19</v>
      </c>
      <c r="S97" t="s">
        <v>45</v>
      </c>
      <c r="T97" s="1" t="s">
        <v>21</v>
      </c>
      <c r="U97" t="str">
        <f>IF(TBL_Employees[[#This Row],[Exit Date]]="","Employed","Resign")</f>
        <v>Employed</v>
      </c>
    </row>
    <row r="98" spans="1:21">
      <c r="A98" t="s">
        <v>425</v>
      </c>
      <c r="B98" t="s">
        <v>426</v>
      </c>
      <c r="C98" t="s">
        <v>84</v>
      </c>
      <c r="D98" t="s">
        <v>31</v>
      </c>
      <c r="E98" t="s">
        <v>44</v>
      </c>
      <c r="F98" t="s">
        <v>17</v>
      </c>
      <c r="G98" t="s">
        <v>18</v>
      </c>
      <c r="H98">
        <v>27</v>
      </c>
      <c r="I98" s="1">
        <v>44490</v>
      </c>
      <c r="J98" s="9">
        <f>DAY(TBL_Employees[[#This Row],[Hire Date]])</f>
        <v>21</v>
      </c>
      <c r="K98" s="9">
        <f>MONTH(TBL_Employees[[#This Row],[Hire Date]])</f>
        <v>10</v>
      </c>
      <c r="L98" s="9" t="str">
        <f>_xlfn.SWITCH(TBL_Employees[[#This Row],[Month]],1,"JAN",2,"FEB",3,"MAR",4,"APR",5,"MAY",6,"JUN",7,"JUL",8,"AUG",9,"SEP",10,"OCT",11,"NOV",12,"DEC")</f>
        <v>OCT</v>
      </c>
      <c r="M98" s="9">
        <f>YEAR(TBL_Employees[[#This Row],[Hire Date]])</f>
        <v>2021</v>
      </c>
      <c r="N98" s="2">
        <v>109851</v>
      </c>
      <c r="O98" s="2" t="str">
        <f>_xlfn.SWITCH(TRUE(),TBL_Employees[[#This Row],[Annual Salary]]&gt;140000,"HIGH INCOME",AND(TBL_Employees[[#This Row],[Annual Salary]]&gt;=70000,TBL_Employees[[#This Row],[Annual Salary]]&lt;=140000),"MIDLE INCOME",TBL_Employees[[#This Row],[Annual Salary]]&lt;70000,"LOW INCOME")</f>
        <v>MIDLE INCOME</v>
      </c>
      <c r="P98" s="3">
        <v>0</v>
      </c>
      <c r="Q98" s="11">
        <f>TBL_Employees[[#This Row],[Bonus %]]*TBL_Employees[[#This Row],[Annual Salary]]</f>
        <v>0</v>
      </c>
      <c r="R98" t="s">
        <v>19</v>
      </c>
      <c r="S98" t="s">
        <v>63</v>
      </c>
      <c r="T98" s="1" t="s">
        <v>21</v>
      </c>
      <c r="U98" t="str">
        <f>IF(TBL_Employees[[#This Row],[Exit Date]]="","Employed","Resign")</f>
        <v>Employed</v>
      </c>
    </row>
    <row r="99" spans="1:21">
      <c r="A99" t="s">
        <v>87</v>
      </c>
      <c r="B99" t="s">
        <v>450</v>
      </c>
      <c r="C99" t="s">
        <v>30</v>
      </c>
      <c r="D99" t="s">
        <v>31</v>
      </c>
      <c r="E99" t="s">
        <v>32</v>
      </c>
      <c r="F99" t="s">
        <v>17</v>
      </c>
      <c r="G99" t="s">
        <v>51</v>
      </c>
      <c r="H99">
        <v>56</v>
      </c>
      <c r="I99" s="1">
        <v>38388</v>
      </c>
      <c r="J99" s="9">
        <f>DAY(TBL_Employees[[#This Row],[Hire Date]])</f>
        <v>5</v>
      </c>
      <c r="K99" s="9">
        <f>MONTH(TBL_Employees[[#This Row],[Hire Date]])</f>
        <v>2</v>
      </c>
      <c r="L99" s="9" t="str">
        <f>_xlfn.SWITCH(TBL_Employees[[#This Row],[Month]],1,"JAN",2,"FEB",3,"MAR",4,"APR",5,"MAY",6,"JUN",7,"JUL",8,"AUG",9,"SEP",10,"OCT",11,"NOV",12,"DEC")</f>
        <v>FEB</v>
      </c>
      <c r="M99" s="9">
        <f>YEAR(TBL_Employees[[#This Row],[Hire Date]])</f>
        <v>2005</v>
      </c>
      <c r="N99" s="2">
        <v>98581</v>
      </c>
      <c r="O99" s="2" t="str">
        <f>_xlfn.SWITCH(TRUE(),TBL_Employees[[#This Row],[Annual Salary]]&gt;140000,"HIGH INCOME",AND(TBL_Employees[[#This Row],[Annual Salary]]&gt;=70000,TBL_Employees[[#This Row],[Annual Salary]]&lt;=140000),"MIDLE INCOME",TBL_Employees[[#This Row],[Annual Salary]]&lt;70000,"LOW INCOME")</f>
        <v>MIDLE INCOME</v>
      </c>
      <c r="P99" s="3">
        <v>0</v>
      </c>
      <c r="Q99" s="11">
        <f>TBL_Employees[[#This Row],[Bonus %]]*TBL_Employees[[#This Row],[Annual Salary]]</f>
        <v>0</v>
      </c>
      <c r="R99" t="s">
        <v>52</v>
      </c>
      <c r="S99" t="s">
        <v>66</v>
      </c>
      <c r="T99" s="1" t="s">
        <v>21</v>
      </c>
      <c r="U99" t="str">
        <f>IF(TBL_Employees[[#This Row],[Exit Date]]="","Employed","Resign")</f>
        <v>Employed</v>
      </c>
    </row>
    <row r="100" spans="1:21">
      <c r="A100" t="s">
        <v>293</v>
      </c>
      <c r="B100" t="s">
        <v>451</v>
      </c>
      <c r="C100" t="s">
        <v>14</v>
      </c>
      <c r="D100" t="s">
        <v>31</v>
      </c>
      <c r="E100" t="s">
        <v>44</v>
      </c>
      <c r="F100" t="s">
        <v>28</v>
      </c>
      <c r="G100" t="s">
        <v>24</v>
      </c>
      <c r="H100">
        <v>43</v>
      </c>
      <c r="I100" s="1">
        <v>38145</v>
      </c>
      <c r="J100" s="9">
        <f>DAY(TBL_Employees[[#This Row],[Hire Date]])</f>
        <v>7</v>
      </c>
      <c r="K100" s="9">
        <f>MONTH(TBL_Employees[[#This Row],[Hire Date]])</f>
        <v>6</v>
      </c>
      <c r="L100" s="9" t="str">
        <f>_xlfn.SWITCH(TBL_Employees[[#This Row],[Month]],1,"JAN",2,"FEB",3,"MAR",4,"APR",5,"MAY",6,"JUN",7,"JUL",8,"AUG",9,"SEP",10,"OCT",11,"NOV",12,"DEC")</f>
        <v>JUN</v>
      </c>
      <c r="M100" s="9">
        <f>YEAR(TBL_Employees[[#This Row],[Hire Date]])</f>
        <v>2004</v>
      </c>
      <c r="N100" s="2">
        <v>246231</v>
      </c>
      <c r="O100" s="2" t="str">
        <f>_xlfn.SWITCH(TRUE(),TBL_Employees[[#This Row],[Annual Salary]]&gt;140000,"HIGH INCOME",AND(TBL_Employees[[#This Row],[Annual Salary]]&gt;=70000,TBL_Employees[[#This Row],[Annual Salary]]&lt;=140000),"MIDLE INCOME",TBL_Employees[[#This Row],[Annual Salary]]&lt;70000,"LOW INCOME")</f>
        <v>HIGH INCOME</v>
      </c>
      <c r="P100" s="3">
        <v>0.31</v>
      </c>
      <c r="Q100" s="11">
        <f>TBL_Employees[[#This Row],[Bonus %]]*TBL_Employees[[#This Row],[Annual Salary]]</f>
        <v>76331.61</v>
      </c>
      <c r="R100" t="s">
        <v>19</v>
      </c>
      <c r="S100" t="s">
        <v>63</v>
      </c>
      <c r="T100" s="1" t="s">
        <v>21</v>
      </c>
      <c r="U100" t="str">
        <f>IF(TBL_Employees[[#This Row],[Exit Date]]="","Employed","Resign")</f>
        <v>Employed</v>
      </c>
    </row>
    <row r="101" spans="1:21">
      <c r="A101" t="s">
        <v>452</v>
      </c>
      <c r="B101" t="s">
        <v>453</v>
      </c>
      <c r="C101" t="s">
        <v>97</v>
      </c>
      <c r="D101" t="s">
        <v>31</v>
      </c>
      <c r="E101" t="s">
        <v>44</v>
      </c>
      <c r="F101" t="s">
        <v>28</v>
      </c>
      <c r="G101" t="s">
        <v>24</v>
      </c>
      <c r="H101">
        <v>64</v>
      </c>
      <c r="I101" s="1">
        <v>35403</v>
      </c>
      <c r="J101" s="9">
        <f>DAY(TBL_Employees[[#This Row],[Hire Date]])</f>
        <v>4</v>
      </c>
      <c r="K101" s="9">
        <f>MONTH(TBL_Employees[[#This Row],[Hire Date]])</f>
        <v>12</v>
      </c>
      <c r="L101" s="9" t="str">
        <f>_xlfn.SWITCH(TBL_Employees[[#This Row],[Month]],1,"JAN",2,"FEB",3,"MAR",4,"APR",5,"MAY",6,"JUN",7,"JUL",8,"AUG",9,"SEP",10,"OCT",11,"NOV",12,"DEC")</f>
        <v>DEC</v>
      </c>
      <c r="M101" s="9">
        <f>YEAR(TBL_Employees[[#This Row],[Hire Date]])</f>
        <v>1996</v>
      </c>
      <c r="N101" s="2">
        <v>99354</v>
      </c>
      <c r="O101" s="2" t="str">
        <f>_xlfn.SWITCH(TRUE(),TBL_Employees[[#This Row],[Annual Salary]]&gt;140000,"HIGH INCOME",AND(TBL_Employees[[#This Row],[Annual Salary]]&gt;=70000,TBL_Employees[[#This Row],[Annual Salary]]&lt;=140000),"MIDLE INCOME",TBL_Employees[[#This Row],[Annual Salary]]&lt;70000,"LOW INCOME")</f>
        <v>MIDLE INCOME</v>
      </c>
      <c r="P101" s="3">
        <v>0.12</v>
      </c>
      <c r="Q101" s="11">
        <f>TBL_Employees[[#This Row],[Bonus %]]*TBL_Employees[[#This Row],[Annual Salary]]</f>
        <v>11922.48</v>
      </c>
      <c r="R101" t="s">
        <v>33</v>
      </c>
      <c r="S101" t="s">
        <v>60</v>
      </c>
      <c r="T101" s="1" t="s">
        <v>21</v>
      </c>
      <c r="U101" t="str">
        <f>IF(TBL_Employees[[#This Row],[Exit Date]]="","Employed","Resign")</f>
        <v>Employed</v>
      </c>
    </row>
    <row r="102" spans="1:21">
      <c r="A102" t="s">
        <v>466</v>
      </c>
      <c r="B102" t="s">
        <v>72</v>
      </c>
      <c r="C102" t="s">
        <v>84</v>
      </c>
      <c r="D102" t="s">
        <v>31</v>
      </c>
      <c r="E102" t="s">
        <v>36</v>
      </c>
      <c r="F102" t="s">
        <v>17</v>
      </c>
      <c r="G102" t="s">
        <v>24</v>
      </c>
      <c r="H102">
        <v>34</v>
      </c>
      <c r="I102" s="1">
        <v>43815</v>
      </c>
      <c r="J102" s="9">
        <f>DAY(TBL_Employees[[#This Row],[Hire Date]])</f>
        <v>16</v>
      </c>
      <c r="K102" s="9">
        <f>MONTH(TBL_Employees[[#This Row],[Hire Date]])</f>
        <v>12</v>
      </c>
      <c r="L102" s="9" t="str">
        <f>_xlfn.SWITCH(TBL_Employees[[#This Row],[Month]],1,"JAN",2,"FEB",3,"MAR",4,"APR",5,"MAY",6,"JUN",7,"JUL",8,"AUG",9,"SEP",10,"OCT",11,"NOV",12,"DEC")</f>
        <v>DEC</v>
      </c>
      <c r="M102" s="9">
        <f>YEAR(TBL_Employees[[#This Row],[Hire Date]])</f>
        <v>2019</v>
      </c>
      <c r="N102" s="2">
        <v>99989</v>
      </c>
      <c r="O102" s="2" t="str">
        <f>_xlfn.SWITCH(TRUE(),TBL_Employees[[#This Row],[Annual Salary]]&gt;140000,"HIGH INCOME",AND(TBL_Employees[[#This Row],[Annual Salary]]&gt;=70000,TBL_Employees[[#This Row],[Annual Salary]]&lt;=140000),"MIDLE INCOME",TBL_Employees[[#This Row],[Annual Salary]]&lt;70000,"LOW INCOME")</f>
        <v>MIDLE INCOME</v>
      </c>
      <c r="P102" s="3">
        <v>0</v>
      </c>
      <c r="Q102" s="11">
        <f>TBL_Employees[[#This Row],[Bonus %]]*TBL_Employees[[#This Row],[Annual Salary]]</f>
        <v>0</v>
      </c>
      <c r="R102" t="s">
        <v>33</v>
      </c>
      <c r="S102" t="s">
        <v>34</v>
      </c>
      <c r="T102" s="1" t="s">
        <v>21</v>
      </c>
      <c r="U102" t="str">
        <f>IF(TBL_Employees[[#This Row],[Exit Date]]="","Employed","Resign")</f>
        <v>Employed</v>
      </c>
    </row>
    <row r="103" spans="1:21">
      <c r="A103" t="s">
        <v>485</v>
      </c>
      <c r="B103" t="s">
        <v>486</v>
      </c>
      <c r="C103" t="s">
        <v>30</v>
      </c>
      <c r="D103" t="s">
        <v>31</v>
      </c>
      <c r="E103" t="s">
        <v>16</v>
      </c>
      <c r="F103" t="s">
        <v>28</v>
      </c>
      <c r="G103" t="s">
        <v>18</v>
      </c>
      <c r="H103">
        <v>52</v>
      </c>
      <c r="I103" s="1">
        <v>41199</v>
      </c>
      <c r="J103" s="9">
        <f>DAY(TBL_Employees[[#This Row],[Hire Date]])</f>
        <v>17</v>
      </c>
      <c r="K103" s="9">
        <f>MONTH(TBL_Employees[[#This Row],[Hire Date]])</f>
        <v>10</v>
      </c>
      <c r="L103" s="9" t="str">
        <f>_xlfn.SWITCH(TBL_Employees[[#This Row],[Month]],1,"JAN",2,"FEB",3,"MAR",4,"APR",5,"MAY",6,"JUN",7,"JUL",8,"AUG",9,"SEP",10,"OCT",11,"NOV",12,"DEC")</f>
        <v>OCT</v>
      </c>
      <c r="M103" s="9">
        <f>YEAR(TBL_Employees[[#This Row],[Hire Date]])</f>
        <v>2012</v>
      </c>
      <c r="N103" s="2">
        <v>71476</v>
      </c>
      <c r="O103" s="2" t="str">
        <f>_xlfn.SWITCH(TRUE(),TBL_Employees[[#This Row],[Annual Salary]]&gt;140000,"HIGH INCOME",AND(TBL_Employees[[#This Row],[Annual Salary]]&gt;=70000,TBL_Employees[[#This Row],[Annual Salary]]&lt;=140000),"MIDLE INCOME",TBL_Employees[[#This Row],[Annual Salary]]&lt;70000,"LOW INCOME")</f>
        <v>MIDLE INCOME</v>
      </c>
      <c r="P103" s="3">
        <v>0</v>
      </c>
      <c r="Q103" s="11">
        <f>TBL_Employees[[#This Row],[Bonus %]]*TBL_Employees[[#This Row],[Annual Salary]]</f>
        <v>0</v>
      </c>
      <c r="R103" t="s">
        <v>19</v>
      </c>
      <c r="S103" t="s">
        <v>39</v>
      </c>
      <c r="T103" s="1" t="s">
        <v>21</v>
      </c>
      <c r="U103" t="str">
        <f>IF(TBL_Employees[[#This Row],[Exit Date]]="","Employed","Resign")</f>
        <v>Employed</v>
      </c>
    </row>
    <row r="104" spans="1:21">
      <c r="A104" t="s">
        <v>152</v>
      </c>
      <c r="B104" t="s">
        <v>487</v>
      </c>
      <c r="C104" t="s">
        <v>40</v>
      </c>
      <c r="D104" t="s">
        <v>31</v>
      </c>
      <c r="E104" t="s">
        <v>36</v>
      </c>
      <c r="F104" t="s">
        <v>17</v>
      </c>
      <c r="G104" t="s">
        <v>18</v>
      </c>
      <c r="H104">
        <v>45</v>
      </c>
      <c r="I104" s="1">
        <v>41941</v>
      </c>
      <c r="J104" s="9">
        <f>DAY(TBL_Employees[[#This Row],[Hire Date]])</f>
        <v>29</v>
      </c>
      <c r="K104" s="9">
        <f>MONTH(TBL_Employees[[#This Row],[Hire Date]])</f>
        <v>10</v>
      </c>
      <c r="L104" s="9" t="str">
        <f>_xlfn.SWITCH(TBL_Employees[[#This Row],[Month]],1,"JAN",2,"FEB",3,"MAR",4,"APR",5,"MAY",6,"JUN",7,"JUL",8,"AUG",9,"SEP",10,"OCT",11,"NOV",12,"DEC")</f>
        <v>OCT</v>
      </c>
      <c r="M104" s="9">
        <f>YEAR(TBL_Employees[[#This Row],[Hire Date]])</f>
        <v>2014</v>
      </c>
      <c r="N104" s="2">
        <v>189420</v>
      </c>
      <c r="O104" s="2" t="str">
        <f>_xlfn.SWITCH(TRUE(),TBL_Employees[[#This Row],[Annual Salary]]&gt;140000,"HIGH INCOME",AND(TBL_Employees[[#This Row],[Annual Salary]]&gt;=70000,TBL_Employees[[#This Row],[Annual Salary]]&lt;=140000),"MIDLE INCOME",TBL_Employees[[#This Row],[Annual Salary]]&lt;70000,"LOW INCOME")</f>
        <v>HIGH INCOME</v>
      </c>
      <c r="P104" s="3">
        <v>0.2</v>
      </c>
      <c r="Q104" s="11">
        <f>TBL_Employees[[#This Row],[Bonus %]]*TBL_Employees[[#This Row],[Annual Salary]]</f>
        <v>37884</v>
      </c>
      <c r="R104" t="s">
        <v>19</v>
      </c>
      <c r="S104" t="s">
        <v>63</v>
      </c>
      <c r="T104" s="1" t="s">
        <v>21</v>
      </c>
      <c r="U104" t="str">
        <f>IF(TBL_Employees[[#This Row],[Exit Date]]="","Employed","Resign")</f>
        <v>Employed</v>
      </c>
    </row>
    <row r="105" spans="1:21">
      <c r="A105" t="s">
        <v>497</v>
      </c>
      <c r="B105" t="s">
        <v>498</v>
      </c>
      <c r="C105" t="s">
        <v>129</v>
      </c>
      <c r="D105" t="s">
        <v>31</v>
      </c>
      <c r="E105" t="s">
        <v>16</v>
      </c>
      <c r="F105" t="s">
        <v>17</v>
      </c>
      <c r="G105" t="s">
        <v>18</v>
      </c>
      <c r="H105">
        <v>33</v>
      </c>
      <c r="I105" s="1">
        <v>43456</v>
      </c>
      <c r="J105" s="9">
        <f>DAY(TBL_Employees[[#This Row],[Hire Date]])</f>
        <v>22</v>
      </c>
      <c r="K105" s="9">
        <f>MONTH(TBL_Employees[[#This Row],[Hire Date]])</f>
        <v>12</v>
      </c>
      <c r="L105" s="9" t="str">
        <f>_xlfn.SWITCH(TBL_Employees[[#This Row],[Month]],1,"JAN",2,"FEB",3,"MAR",4,"APR",5,"MAY",6,"JUN",7,"JUL",8,"AUG",9,"SEP",10,"OCT",11,"NOV",12,"DEC")</f>
        <v>DEC</v>
      </c>
      <c r="M105" s="9">
        <f>YEAR(TBL_Employees[[#This Row],[Hire Date]])</f>
        <v>2018</v>
      </c>
      <c r="N105" s="2">
        <v>83990</v>
      </c>
      <c r="O105" s="2" t="str">
        <f>_xlfn.SWITCH(TRUE(),TBL_Employees[[#This Row],[Annual Salary]]&gt;140000,"HIGH INCOME",AND(TBL_Employees[[#This Row],[Annual Salary]]&gt;=70000,TBL_Employees[[#This Row],[Annual Salary]]&lt;=140000),"MIDLE INCOME",TBL_Employees[[#This Row],[Annual Salary]]&lt;70000,"LOW INCOME")</f>
        <v>MIDLE INCOME</v>
      </c>
      <c r="P105" s="3">
        <v>0</v>
      </c>
      <c r="Q105" s="11">
        <f>TBL_Employees[[#This Row],[Bonus %]]*TBL_Employees[[#This Row],[Annual Salary]]</f>
        <v>0</v>
      </c>
      <c r="R105" t="s">
        <v>19</v>
      </c>
      <c r="S105" t="s">
        <v>20</v>
      </c>
      <c r="T105" s="1" t="s">
        <v>21</v>
      </c>
      <c r="U105" t="str">
        <f>IF(TBL_Employees[[#This Row],[Exit Date]]="","Employed","Resign")</f>
        <v>Employed</v>
      </c>
    </row>
    <row r="106" spans="1:21">
      <c r="A106" t="s">
        <v>499</v>
      </c>
      <c r="B106" t="s">
        <v>500</v>
      </c>
      <c r="C106" t="s">
        <v>59</v>
      </c>
      <c r="D106" t="s">
        <v>31</v>
      </c>
      <c r="E106" t="s">
        <v>32</v>
      </c>
      <c r="F106" t="s">
        <v>17</v>
      </c>
      <c r="G106" t="s">
        <v>18</v>
      </c>
      <c r="H106">
        <v>52</v>
      </c>
      <c r="I106" s="1">
        <v>38696</v>
      </c>
      <c r="J106" s="9">
        <f>DAY(TBL_Employees[[#This Row],[Hire Date]])</f>
        <v>10</v>
      </c>
      <c r="K106" s="9">
        <f>MONTH(TBL_Employees[[#This Row],[Hire Date]])</f>
        <v>12</v>
      </c>
      <c r="L106" s="9" t="str">
        <f>_xlfn.SWITCH(TBL_Employees[[#This Row],[Month]],1,"JAN",2,"FEB",3,"MAR",4,"APR",5,"MAY",6,"JUN",7,"JUL",8,"AUG",9,"SEP",10,"OCT",11,"NOV",12,"DEC")</f>
        <v>DEC</v>
      </c>
      <c r="M106" s="9">
        <f>YEAR(TBL_Employees[[#This Row],[Hire Date]])</f>
        <v>2005</v>
      </c>
      <c r="N106" s="2">
        <v>102043</v>
      </c>
      <c r="O106" s="2" t="str">
        <f>_xlfn.SWITCH(TRUE(),TBL_Employees[[#This Row],[Annual Salary]]&gt;140000,"HIGH INCOME",AND(TBL_Employees[[#This Row],[Annual Salary]]&gt;=70000,TBL_Employees[[#This Row],[Annual Salary]]&lt;=140000),"MIDLE INCOME",TBL_Employees[[#This Row],[Annual Salary]]&lt;70000,"LOW INCOME")</f>
        <v>MIDLE INCOME</v>
      </c>
      <c r="P106" s="3">
        <v>0</v>
      </c>
      <c r="Q106" s="11">
        <f>TBL_Employees[[#This Row],[Bonus %]]*TBL_Employees[[#This Row],[Annual Salary]]</f>
        <v>0</v>
      </c>
      <c r="R106" t="s">
        <v>19</v>
      </c>
      <c r="S106" t="s">
        <v>20</v>
      </c>
      <c r="T106" s="1" t="s">
        <v>21</v>
      </c>
      <c r="U106" t="str">
        <f>IF(TBL_Employees[[#This Row],[Exit Date]]="","Employed","Resign")</f>
        <v>Employed</v>
      </c>
    </row>
    <row r="107" spans="1:21">
      <c r="A107" t="s">
        <v>501</v>
      </c>
      <c r="B107" t="s">
        <v>502</v>
      </c>
      <c r="C107" t="s">
        <v>69</v>
      </c>
      <c r="D107" t="s">
        <v>31</v>
      </c>
      <c r="E107" t="s">
        <v>36</v>
      </c>
      <c r="F107" t="s">
        <v>17</v>
      </c>
      <c r="G107" t="s">
        <v>24</v>
      </c>
      <c r="H107">
        <v>46</v>
      </c>
      <c r="I107" s="1">
        <v>37041</v>
      </c>
      <c r="J107" s="9">
        <f>DAY(TBL_Employees[[#This Row],[Hire Date]])</f>
        <v>30</v>
      </c>
      <c r="K107" s="9">
        <f>MONTH(TBL_Employees[[#This Row],[Hire Date]])</f>
        <v>5</v>
      </c>
      <c r="L107" s="9" t="str">
        <f>_xlfn.SWITCH(TBL_Employees[[#This Row],[Month]],1,"JAN",2,"FEB",3,"MAR",4,"APR",5,"MAY",6,"JUN",7,"JUL",8,"AUG",9,"SEP",10,"OCT",11,"NOV",12,"DEC")</f>
        <v>MAY</v>
      </c>
      <c r="M107" s="9">
        <f>YEAR(TBL_Employees[[#This Row],[Hire Date]])</f>
        <v>2001</v>
      </c>
      <c r="N107" s="2">
        <v>90678</v>
      </c>
      <c r="O107" s="2" t="str">
        <f>_xlfn.SWITCH(TRUE(),TBL_Employees[[#This Row],[Annual Salary]]&gt;140000,"HIGH INCOME",AND(TBL_Employees[[#This Row],[Annual Salary]]&gt;=70000,TBL_Employees[[#This Row],[Annual Salary]]&lt;=140000),"MIDLE INCOME",TBL_Employees[[#This Row],[Annual Salary]]&lt;70000,"LOW INCOME")</f>
        <v>MIDLE INCOME</v>
      </c>
      <c r="P107" s="3">
        <v>0</v>
      </c>
      <c r="Q107" s="11">
        <f>TBL_Employees[[#This Row],[Bonus %]]*TBL_Employees[[#This Row],[Annual Salary]]</f>
        <v>0</v>
      </c>
      <c r="R107" t="s">
        <v>19</v>
      </c>
      <c r="S107" t="s">
        <v>29</v>
      </c>
      <c r="T107" s="1" t="s">
        <v>21</v>
      </c>
      <c r="U107" t="str">
        <f>IF(TBL_Employees[[#This Row],[Exit Date]]="","Employed","Resign")</f>
        <v>Employed</v>
      </c>
    </row>
    <row r="108" spans="1:21">
      <c r="A108" t="s">
        <v>509</v>
      </c>
      <c r="B108" t="s">
        <v>510</v>
      </c>
      <c r="C108" t="s">
        <v>97</v>
      </c>
      <c r="D108" t="s">
        <v>31</v>
      </c>
      <c r="E108" t="s">
        <v>32</v>
      </c>
      <c r="F108" t="s">
        <v>17</v>
      </c>
      <c r="G108" t="s">
        <v>51</v>
      </c>
      <c r="H108">
        <v>44</v>
      </c>
      <c r="I108" s="1">
        <v>39800</v>
      </c>
      <c r="J108" s="9">
        <f>DAY(TBL_Employees[[#This Row],[Hire Date]])</f>
        <v>18</v>
      </c>
      <c r="K108" s="9">
        <f>MONTH(TBL_Employees[[#This Row],[Hire Date]])</f>
        <v>12</v>
      </c>
      <c r="L108" s="9" t="str">
        <f>_xlfn.SWITCH(TBL_Employees[[#This Row],[Month]],1,"JAN",2,"FEB",3,"MAR",4,"APR",5,"MAY",6,"JUN",7,"JUL",8,"AUG",9,"SEP",10,"OCT",11,"NOV",12,"DEC")</f>
        <v>DEC</v>
      </c>
      <c r="M108" s="9">
        <f>YEAR(TBL_Employees[[#This Row],[Hire Date]])</f>
        <v>2008</v>
      </c>
      <c r="N108" s="2">
        <v>92753</v>
      </c>
      <c r="O108" s="2" t="str">
        <f>_xlfn.SWITCH(TRUE(),TBL_Employees[[#This Row],[Annual Salary]]&gt;140000,"HIGH INCOME",AND(TBL_Employees[[#This Row],[Annual Salary]]&gt;=70000,TBL_Employees[[#This Row],[Annual Salary]]&lt;=140000),"MIDLE INCOME",TBL_Employees[[#This Row],[Annual Salary]]&lt;70000,"LOW INCOME")</f>
        <v>MIDLE INCOME</v>
      </c>
      <c r="P108" s="3">
        <v>0.13</v>
      </c>
      <c r="Q108" s="11">
        <f>TBL_Employees[[#This Row],[Bonus %]]*TBL_Employees[[#This Row],[Annual Salary]]</f>
        <v>12057.890000000001</v>
      </c>
      <c r="R108" t="s">
        <v>19</v>
      </c>
      <c r="S108" t="s">
        <v>25</v>
      </c>
      <c r="T108" s="1">
        <v>44371</v>
      </c>
      <c r="U108" t="str">
        <f>IF(TBL_Employees[[#This Row],[Exit Date]]="","Employed","Resign")</f>
        <v>Resign</v>
      </c>
    </row>
    <row r="109" spans="1:21">
      <c r="A109" t="s">
        <v>521</v>
      </c>
      <c r="B109" t="s">
        <v>522</v>
      </c>
      <c r="C109" t="s">
        <v>129</v>
      </c>
      <c r="D109" t="s">
        <v>31</v>
      </c>
      <c r="E109" t="s">
        <v>36</v>
      </c>
      <c r="F109" t="s">
        <v>28</v>
      </c>
      <c r="G109" t="s">
        <v>18</v>
      </c>
      <c r="H109">
        <v>58</v>
      </c>
      <c r="I109" s="1">
        <v>37399</v>
      </c>
      <c r="J109" s="9">
        <f>DAY(TBL_Employees[[#This Row],[Hire Date]])</f>
        <v>23</v>
      </c>
      <c r="K109" s="9">
        <f>MONTH(TBL_Employees[[#This Row],[Hire Date]])</f>
        <v>5</v>
      </c>
      <c r="L109" s="9" t="str">
        <f>_xlfn.SWITCH(TBL_Employees[[#This Row],[Month]],1,"JAN",2,"FEB",3,"MAR",4,"APR",5,"MAY",6,"JUN",7,"JUL",8,"AUG",9,"SEP",10,"OCT",11,"NOV",12,"DEC")</f>
        <v>MAY</v>
      </c>
      <c r="M109" s="9">
        <f>YEAR(TBL_Employees[[#This Row],[Hire Date]])</f>
        <v>2002</v>
      </c>
      <c r="N109" s="2">
        <v>76354</v>
      </c>
      <c r="O109" s="2" t="str">
        <f>_xlfn.SWITCH(TRUE(),TBL_Employees[[#This Row],[Annual Salary]]&gt;140000,"HIGH INCOME",AND(TBL_Employees[[#This Row],[Annual Salary]]&gt;=70000,TBL_Employees[[#This Row],[Annual Salary]]&lt;=140000),"MIDLE INCOME",TBL_Employees[[#This Row],[Annual Salary]]&lt;70000,"LOW INCOME")</f>
        <v>MIDLE INCOME</v>
      </c>
      <c r="P109" s="3">
        <v>0</v>
      </c>
      <c r="Q109" s="11">
        <f>TBL_Employees[[#This Row],[Bonus %]]*TBL_Employees[[#This Row],[Annual Salary]]</f>
        <v>0</v>
      </c>
      <c r="R109" t="s">
        <v>19</v>
      </c>
      <c r="S109" t="s">
        <v>39</v>
      </c>
      <c r="T109" s="1">
        <v>44465</v>
      </c>
      <c r="U109" t="str">
        <f>IF(TBL_Employees[[#This Row],[Exit Date]]="","Employed","Resign")</f>
        <v>Resign</v>
      </c>
    </row>
    <row r="110" spans="1:21">
      <c r="A110" t="s">
        <v>526</v>
      </c>
      <c r="B110" t="s">
        <v>527</v>
      </c>
      <c r="C110" t="s">
        <v>84</v>
      </c>
      <c r="D110" t="s">
        <v>31</v>
      </c>
      <c r="E110" t="s">
        <v>32</v>
      </c>
      <c r="F110" t="s">
        <v>28</v>
      </c>
      <c r="G110" t="s">
        <v>24</v>
      </c>
      <c r="H110">
        <v>55</v>
      </c>
      <c r="I110" s="1">
        <v>36041</v>
      </c>
      <c r="J110" s="9">
        <f>DAY(TBL_Employees[[#This Row],[Hire Date]])</f>
        <v>3</v>
      </c>
      <c r="K110" s="9">
        <f>MONTH(TBL_Employees[[#This Row],[Hire Date]])</f>
        <v>9</v>
      </c>
      <c r="L110" s="9" t="str">
        <f>_xlfn.SWITCH(TBL_Employees[[#This Row],[Month]],1,"JAN",2,"FEB",3,"MAR",4,"APR",5,"MAY",6,"JUN",7,"JUL",8,"AUG",9,"SEP",10,"OCT",11,"NOV",12,"DEC")</f>
        <v>SEP</v>
      </c>
      <c r="M110" s="9">
        <f>YEAR(TBL_Employees[[#This Row],[Hire Date]])</f>
        <v>1998</v>
      </c>
      <c r="N110" s="2">
        <v>86299</v>
      </c>
      <c r="O110" s="2" t="str">
        <f>_xlfn.SWITCH(TRUE(),TBL_Employees[[#This Row],[Annual Salary]]&gt;140000,"HIGH INCOME",AND(TBL_Employees[[#This Row],[Annual Salary]]&gt;=70000,TBL_Employees[[#This Row],[Annual Salary]]&lt;=140000),"MIDLE INCOME",TBL_Employees[[#This Row],[Annual Salary]]&lt;70000,"LOW INCOME")</f>
        <v>MIDLE INCOME</v>
      </c>
      <c r="P110" s="3">
        <v>0</v>
      </c>
      <c r="Q110" s="11">
        <f>TBL_Employees[[#This Row],[Bonus %]]*TBL_Employees[[#This Row],[Annual Salary]]</f>
        <v>0</v>
      </c>
      <c r="R110" t="s">
        <v>19</v>
      </c>
      <c r="S110" t="s">
        <v>63</v>
      </c>
      <c r="T110" s="1" t="s">
        <v>21</v>
      </c>
      <c r="U110" t="str">
        <f>IF(TBL_Employees[[#This Row],[Exit Date]]="","Employed","Resign")</f>
        <v>Employed</v>
      </c>
    </row>
    <row r="111" spans="1:21">
      <c r="A111" t="s">
        <v>366</v>
      </c>
      <c r="B111" t="s">
        <v>530</v>
      </c>
      <c r="C111" t="s">
        <v>58</v>
      </c>
      <c r="D111" t="s">
        <v>31</v>
      </c>
      <c r="E111" t="s">
        <v>16</v>
      </c>
      <c r="F111" t="s">
        <v>17</v>
      </c>
      <c r="G111" t="s">
        <v>24</v>
      </c>
      <c r="H111">
        <v>30</v>
      </c>
      <c r="I111" s="1">
        <v>42877</v>
      </c>
      <c r="J111" s="9">
        <f>DAY(TBL_Employees[[#This Row],[Hire Date]])</f>
        <v>22</v>
      </c>
      <c r="K111" s="9">
        <f>MONTH(TBL_Employees[[#This Row],[Hire Date]])</f>
        <v>5</v>
      </c>
      <c r="L111" s="9" t="str">
        <f>_xlfn.SWITCH(TBL_Employees[[#This Row],[Month]],1,"JAN",2,"FEB",3,"MAR",4,"APR",5,"MAY",6,"JUN",7,"JUL",8,"AUG",9,"SEP",10,"OCT",11,"NOV",12,"DEC")</f>
        <v>MAY</v>
      </c>
      <c r="M111" s="9">
        <f>YEAR(TBL_Employees[[#This Row],[Hire Date]])</f>
        <v>2017</v>
      </c>
      <c r="N111" s="2">
        <v>86858</v>
      </c>
      <c r="O111" s="2" t="str">
        <f>_xlfn.SWITCH(TRUE(),TBL_Employees[[#This Row],[Annual Salary]]&gt;140000,"HIGH INCOME",AND(TBL_Employees[[#This Row],[Annual Salary]]&gt;=70000,TBL_Employees[[#This Row],[Annual Salary]]&lt;=140000),"MIDLE INCOME",TBL_Employees[[#This Row],[Annual Salary]]&lt;70000,"LOW INCOME")</f>
        <v>MIDLE INCOME</v>
      </c>
      <c r="P111" s="3">
        <v>0</v>
      </c>
      <c r="Q111" s="11">
        <f>TBL_Employees[[#This Row],[Bonus %]]*TBL_Employees[[#This Row],[Annual Salary]]</f>
        <v>0</v>
      </c>
      <c r="R111" t="s">
        <v>33</v>
      </c>
      <c r="S111" t="s">
        <v>80</v>
      </c>
      <c r="T111" s="1">
        <v>43016</v>
      </c>
      <c r="U111" t="str">
        <f>IF(TBL_Employees[[#This Row],[Exit Date]]="","Employed","Resign")</f>
        <v>Resign</v>
      </c>
    </row>
    <row r="112" spans="1:21">
      <c r="A112" t="s">
        <v>539</v>
      </c>
      <c r="B112" t="s">
        <v>540</v>
      </c>
      <c r="C112" t="s">
        <v>97</v>
      </c>
      <c r="D112" t="s">
        <v>31</v>
      </c>
      <c r="E112" t="s">
        <v>16</v>
      </c>
      <c r="F112" t="s">
        <v>28</v>
      </c>
      <c r="G112" t="s">
        <v>18</v>
      </c>
      <c r="H112">
        <v>53</v>
      </c>
      <c r="I112" s="1">
        <v>33702</v>
      </c>
      <c r="J112" s="9">
        <f>DAY(TBL_Employees[[#This Row],[Hire Date]])</f>
        <v>8</v>
      </c>
      <c r="K112" s="9">
        <f>MONTH(TBL_Employees[[#This Row],[Hire Date]])</f>
        <v>4</v>
      </c>
      <c r="L112" s="9" t="str">
        <f>_xlfn.SWITCH(TBL_Employees[[#This Row],[Month]],1,"JAN",2,"FEB",3,"MAR",4,"APR",5,"MAY",6,"JUN",7,"JUL",8,"AUG",9,"SEP",10,"OCT",11,"NOV",12,"DEC")</f>
        <v>APR</v>
      </c>
      <c r="M112" s="9">
        <f>YEAR(TBL_Employees[[#This Row],[Hire Date]])</f>
        <v>1992</v>
      </c>
      <c r="N112" s="2">
        <v>116878</v>
      </c>
      <c r="O112" s="2" t="str">
        <f>_xlfn.SWITCH(TRUE(),TBL_Employees[[#This Row],[Annual Salary]]&gt;140000,"HIGH INCOME",AND(TBL_Employees[[#This Row],[Annual Salary]]&gt;=70000,TBL_Employees[[#This Row],[Annual Salary]]&lt;=140000),"MIDLE INCOME",TBL_Employees[[#This Row],[Annual Salary]]&lt;70000,"LOW INCOME")</f>
        <v>MIDLE INCOME</v>
      </c>
      <c r="P112" s="3">
        <v>0.11</v>
      </c>
      <c r="Q112" s="11">
        <f>TBL_Employees[[#This Row],[Bonus %]]*TBL_Employees[[#This Row],[Annual Salary]]</f>
        <v>12856.58</v>
      </c>
      <c r="R112" t="s">
        <v>19</v>
      </c>
      <c r="S112" t="s">
        <v>45</v>
      </c>
      <c r="T112" s="1" t="s">
        <v>21</v>
      </c>
      <c r="U112" t="str">
        <f>IF(TBL_Employees[[#This Row],[Exit Date]]="","Employed","Resign")</f>
        <v>Employed</v>
      </c>
    </row>
    <row r="113" spans="1:21">
      <c r="A113" t="s">
        <v>541</v>
      </c>
      <c r="B113" t="s">
        <v>542</v>
      </c>
      <c r="C113" t="s">
        <v>30</v>
      </c>
      <c r="D113" t="s">
        <v>31</v>
      </c>
      <c r="E113" t="s">
        <v>44</v>
      </c>
      <c r="F113" t="s">
        <v>28</v>
      </c>
      <c r="G113" t="s">
        <v>47</v>
      </c>
      <c r="H113">
        <v>45</v>
      </c>
      <c r="I113" s="1">
        <v>38388</v>
      </c>
      <c r="J113" s="9">
        <f>DAY(TBL_Employees[[#This Row],[Hire Date]])</f>
        <v>5</v>
      </c>
      <c r="K113" s="9">
        <f>MONTH(TBL_Employees[[#This Row],[Hire Date]])</f>
        <v>2</v>
      </c>
      <c r="L113" s="9" t="str">
        <f>_xlfn.SWITCH(TBL_Employees[[#This Row],[Month]],1,"JAN",2,"FEB",3,"MAR",4,"APR",5,"MAY",6,"JUN",7,"JUL",8,"AUG",9,"SEP",10,"OCT",11,"NOV",12,"DEC")</f>
        <v>FEB</v>
      </c>
      <c r="M113" s="9">
        <f>YEAR(TBL_Employees[[#This Row],[Hire Date]])</f>
        <v>2005</v>
      </c>
      <c r="N113" s="2">
        <v>70505</v>
      </c>
      <c r="O113" s="2" t="str">
        <f>_xlfn.SWITCH(TRUE(),TBL_Employees[[#This Row],[Annual Salary]]&gt;140000,"HIGH INCOME",AND(TBL_Employees[[#This Row],[Annual Salary]]&gt;=70000,TBL_Employees[[#This Row],[Annual Salary]]&lt;=140000),"MIDLE INCOME",TBL_Employees[[#This Row],[Annual Salary]]&lt;70000,"LOW INCOME")</f>
        <v>MIDLE INCOME</v>
      </c>
      <c r="P113" s="3">
        <v>0</v>
      </c>
      <c r="Q113" s="11">
        <f>TBL_Employees[[#This Row],[Bonus %]]*TBL_Employees[[#This Row],[Annual Salary]]</f>
        <v>0</v>
      </c>
      <c r="R113" t="s">
        <v>19</v>
      </c>
      <c r="S113" t="s">
        <v>25</v>
      </c>
      <c r="T113" s="1" t="s">
        <v>21</v>
      </c>
      <c r="U113" t="str">
        <f>IF(TBL_Employees[[#This Row],[Exit Date]]="","Employed","Resign")</f>
        <v>Employed</v>
      </c>
    </row>
    <row r="114" spans="1:21">
      <c r="A114" t="s">
        <v>543</v>
      </c>
      <c r="B114" t="s">
        <v>544</v>
      </c>
      <c r="C114" t="s">
        <v>40</v>
      </c>
      <c r="D114" t="s">
        <v>31</v>
      </c>
      <c r="E114" t="s">
        <v>16</v>
      </c>
      <c r="F114" t="s">
        <v>17</v>
      </c>
      <c r="G114" t="s">
        <v>51</v>
      </c>
      <c r="H114">
        <v>30</v>
      </c>
      <c r="I114" s="1">
        <v>42512</v>
      </c>
      <c r="J114" s="9">
        <f>DAY(TBL_Employees[[#This Row],[Hire Date]])</f>
        <v>22</v>
      </c>
      <c r="K114" s="9">
        <f>MONTH(TBL_Employees[[#This Row],[Hire Date]])</f>
        <v>5</v>
      </c>
      <c r="L114" s="9" t="str">
        <f>_xlfn.SWITCH(TBL_Employees[[#This Row],[Month]],1,"JAN",2,"FEB",3,"MAR",4,"APR",5,"MAY",6,"JUN",7,"JUL",8,"AUG",9,"SEP",10,"OCT",11,"NOV",12,"DEC")</f>
        <v>MAY</v>
      </c>
      <c r="M114" s="9">
        <f>YEAR(TBL_Employees[[#This Row],[Hire Date]])</f>
        <v>2016</v>
      </c>
      <c r="N114" s="2">
        <v>189702</v>
      </c>
      <c r="O114" s="2" t="str">
        <f>_xlfn.SWITCH(TRUE(),TBL_Employees[[#This Row],[Annual Salary]]&gt;140000,"HIGH INCOME",AND(TBL_Employees[[#This Row],[Annual Salary]]&gt;=70000,TBL_Employees[[#This Row],[Annual Salary]]&lt;=140000),"MIDLE INCOME",TBL_Employees[[#This Row],[Annual Salary]]&lt;70000,"LOW INCOME")</f>
        <v>HIGH INCOME</v>
      </c>
      <c r="P114" s="3">
        <v>0.28000000000000003</v>
      </c>
      <c r="Q114" s="11">
        <f>TBL_Employees[[#This Row],[Bonus %]]*TBL_Employees[[#This Row],[Annual Salary]]</f>
        <v>53116.560000000005</v>
      </c>
      <c r="R114" t="s">
        <v>52</v>
      </c>
      <c r="S114" t="s">
        <v>81</v>
      </c>
      <c r="T114" s="1">
        <v>44186</v>
      </c>
      <c r="U114" t="str">
        <f>IF(TBL_Employees[[#This Row],[Exit Date]]="","Employed","Resign")</f>
        <v>Resign</v>
      </c>
    </row>
    <row r="115" spans="1:21">
      <c r="A115" t="s">
        <v>572</v>
      </c>
      <c r="B115" t="s">
        <v>573</v>
      </c>
      <c r="C115" t="s">
        <v>58</v>
      </c>
      <c r="D115" t="s">
        <v>31</v>
      </c>
      <c r="E115" t="s">
        <v>16</v>
      </c>
      <c r="F115" t="s">
        <v>17</v>
      </c>
      <c r="G115" t="s">
        <v>18</v>
      </c>
      <c r="H115">
        <v>45</v>
      </c>
      <c r="I115" s="1">
        <v>41386</v>
      </c>
      <c r="J115" s="9">
        <f>DAY(TBL_Employees[[#This Row],[Hire Date]])</f>
        <v>22</v>
      </c>
      <c r="K115" s="9">
        <f>MONTH(TBL_Employees[[#This Row],[Hire Date]])</f>
        <v>4</v>
      </c>
      <c r="L115" s="9" t="str">
        <f>_xlfn.SWITCH(TBL_Employees[[#This Row],[Month]],1,"JAN",2,"FEB",3,"MAR",4,"APR",5,"MAY",6,"JUN",7,"JUL",8,"AUG",9,"SEP",10,"OCT",11,"NOV",12,"DEC")</f>
        <v>APR</v>
      </c>
      <c r="M115" s="9">
        <f>YEAR(TBL_Employees[[#This Row],[Hire Date]])</f>
        <v>2013</v>
      </c>
      <c r="N115" s="2">
        <v>61773</v>
      </c>
      <c r="O115" s="2" t="str">
        <f>_xlfn.SWITCH(TRUE(),TBL_Employees[[#This Row],[Annual Salary]]&gt;140000,"HIGH INCOME",AND(TBL_Employees[[#This Row],[Annual Salary]]&gt;=70000,TBL_Employees[[#This Row],[Annual Salary]]&lt;=140000),"MIDLE INCOME",TBL_Employees[[#This Row],[Annual Salary]]&lt;70000,"LOW INCOME")</f>
        <v>LOW INCOME</v>
      </c>
      <c r="P115" s="3">
        <v>0</v>
      </c>
      <c r="Q115" s="11">
        <f>TBL_Employees[[#This Row],[Bonus %]]*TBL_Employees[[#This Row],[Annual Salary]]</f>
        <v>0</v>
      </c>
      <c r="R115" t="s">
        <v>19</v>
      </c>
      <c r="S115" t="s">
        <v>63</v>
      </c>
      <c r="T115" s="1" t="s">
        <v>21</v>
      </c>
      <c r="U115" t="str">
        <f>IF(TBL_Employees[[#This Row],[Exit Date]]="","Employed","Resign")</f>
        <v>Employed</v>
      </c>
    </row>
    <row r="116" spans="1:21">
      <c r="A116" t="s">
        <v>291</v>
      </c>
      <c r="B116" t="s">
        <v>575</v>
      </c>
      <c r="C116" t="s">
        <v>86</v>
      </c>
      <c r="D116" t="s">
        <v>31</v>
      </c>
      <c r="E116" t="s">
        <v>44</v>
      </c>
      <c r="F116" t="s">
        <v>28</v>
      </c>
      <c r="G116" t="s">
        <v>47</v>
      </c>
      <c r="H116">
        <v>56</v>
      </c>
      <c r="I116" s="1">
        <v>42031</v>
      </c>
      <c r="J116" s="9">
        <f>DAY(TBL_Employees[[#This Row],[Hire Date]])</f>
        <v>27</v>
      </c>
      <c r="K116" s="9">
        <f>MONTH(TBL_Employees[[#This Row],[Hire Date]])</f>
        <v>1</v>
      </c>
      <c r="L116" s="9" t="str">
        <f>_xlfn.SWITCH(TBL_Employees[[#This Row],[Month]],1,"JAN",2,"FEB",3,"MAR",4,"APR",5,"MAY",6,"JUN",7,"JUL",8,"AUG",9,"SEP",10,"OCT",11,"NOV",12,"DEC")</f>
        <v>JAN</v>
      </c>
      <c r="M116" s="9">
        <f>YEAR(TBL_Employees[[#This Row],[Hire Date]])</f>
        <v>2015</v>
      </c>
      <c r="N116" s="2">
        <v>62575</v>
      </c>
      <c r="O116" s="2" t="str">
        <f>_xlfn.SWITCH(TRUE(),TBL_Employees[[#This Row],[Annual Salary]]&gt;140000,"HIGH INCOME",AND(TBL_Employees[[#This Row],[Annual Salary]]&gt;=70000,TBL_Employees[[#This Row],[Annual Salary]]&lt;=140000),"MIDLE INCOME",TBL_Employees[[#This Row],[Annual Salary]]&lt;70000,"LOW INCOME")</f>
        <v>LOW INCOME</v>
      </c>
      <c r="P116" s="3">
        <v>0</v>
      </c>
      <c r="Q116" s="11">
        <f>TBL_Employees[[#This Row],[Bonus %]]*TBL_Employees[[#This Row],[Annual Salary]]</f>
        <v>0</v>
      </c>
      <c r="R116" t="s">
        <v>19</v>
      </c>
      <c r="S116" t="s">
        <v>45</v>
      </c>
      <c r="T116" s="1" t="s">
        <v>21</v>
      </c>
      <c r="U116" t="str">
        <f>IF(TBL_Employees[[#This Row],[Exit Date]]="","Employed","Resign")</f>
        <v>Employed</v>
      </c>
    </row>
    <row r="117" spans="1:21">
      <c r="A117" t="s">
        <v>582</v>
      </c>
      <c r="B117" t="s">
        <v>583</v>
      </c>
      <c r="C117" t="s">
        <v>129</v>
      </c>
      <c r="D117" t="s">
        <v>31</v>
      </c>
      <c r="E117" t="s">
        <v>16</v>
      </c>
      <c r="F117" t="s">
        <v>17</v>
      </c>
      <c r="G117" t="s">
        <v>51</v>
      </c>
      <c r="H117">
        <v>50</v>
      </c>
      <c r="I117" s="1">
        <v>35726</v>
      </c>
      <c r="J117" s="9">
        <f>DAY(TBL_Employees[[#This Row],[Hire Date]])</f>
        <v>23</v>
      </c>
      <c r="K117" s="9">
        <f>MONTH(TBL_Employees[[#This Row],[Hire Date]])</f>
        <v>10</v>
      </c>
      <c r="L117" s="9" t="str">
        <f>_xlfn.SWITCH(TBL_Employees[[#This Row],[Month]],1,"JAN",2,"FEB",3,"MAR",4,"APR",5,"MAY",6,"JUN",7,"JUL",8,"AUG",9,"SEP",10,"OCT",11,"NOV",12,"DEC")</f>
        <v>OCT</v>
      </c>
      <c r="M117" s="9">
        <f>YEAR(TBL_Employees[[#This Row],[Hire Date]])</f>
        <v>1997</v>
      </c>
      <c r="N117" s="2">
        <v>91763</v>
      </c>
      <c r="O117" s="2" t="str">
        <f>_xlfn.SWITCH(TRUE(),TBL_Employees[[#This Row],[Annual Salary]]&gt;140000,"HIGH INCOME",AND(TBL_Employees[[#This Row],[Annual Salary]]&gt;=70000,TBL_Employees[[#This Row],[Annual Salary]]&lt;=140000),"MIDLE INCOME",TBL_Employees[[#This Row],[Annual Salary]]&lt;70000,"LOW INCOME")</f>
        <v>MIDLE INCOME</v>
      </c>
      <c r="P117" s="3">
        <v>0</v>
      </c>
      <c r="Q117" s="11">
        <f>TBL_Employees[[#This Row],[Bonus %]]*TBL_Employees[[#This Row],[Annual Salary]]</f>
        <v>0</v>
      </c>
      <c r="R117" t="s">
        <v>19</v>
      </c>
      <c r="S117" t="s">
        <v>25</v>
      </c>
      <c r="T117" s="1" t="s">
        <v>21</v>
      </c>
      <c r="U117" t="str">
        <f>IF(TBL_Employees[[#This Row],[Exit Date]]="","Employed","Resign")</f>
        <v>Employed</v>
      </c>
    </row>
    <row r="118" spans="1:21">
      <c r="A118" t="s">
        <v>292</v>
      </c>
      <c r="B118" t="s">
        <v>584</v>
      </c>
      <c r="C118" t="s">
        <v>86</v>
      </c>
      <c r="D118" t="s">
        <v>31</v>
      </c>
      <c r="E118" t="s">
        <v>32</v>
      </c>
      <c r="F118" t="s">
        <v>17</v>
      </c>
      <c r="G118" t="s">
        <v>18</v>
      </c>
      <c r="H118">
        <v>51</v>
      </c>
      <c r="I118" s="1">
        <v>35055</v>
      </c>
      <c r="J118" s="9">
        <f>DAY(TBL_Employees[[#This Row],[Hire Date]])</f>
        <v>22</v>
      </c>
      <c r="K118" s="9">
        <f>MONTH(TBL_Employees[[#This Row],[Hire Date]])</f>
        <v>12</v>
      </c>
      <c r="L118" s="9" t="str">
        <f>_xlfn.SWITCH(TBL_Employees[[#This Row],[Month]],1,"JAN",2,"FEB",3,"MAR",4,"APR",5,"MAY",6,"JUN",7,"JUL",8,"AUG",9,"SEP",10,"OCT",11,"NOV",12,"DEC")</f>
        <v>DEC</v>
      </c>
      <c r="M118" s="9">
        <f>YEAR(TBL_Employees[[#This Row],[Hire Date]])</f>
        <v>1995</v>
      </c>
      <c r="N118" s="2">
        <v>96475</v>
      </c>
      <c r="O118" s="2" t="str">
        <f>_xlfn.SWITCH(TRUE(),TBL_Employees[[#This Row],[Annual Salary]]&gt;140000,"HIGH INCOME",AND(TBL_Employees[[#This Row],[Annual Salary]]&gt;=70000,TBL_Employees[[#This Row],[Annual Salary]]&lt;=140000),"MIDLE INCOME",TBL_Employees[[#This Row],[Annual Salary]]&lt;70000,"LOW INCOME")</f>
        <v>MIDLE INCOME</v>
      </c>
      <c r="P118" s="3">
        <v>0</v>
      </c>
      <c r="Q118" s="11">
        <f>TBL_Employees[[#This Row],[Bonus %]]*TBL_Employees[[#This Row],[Annual Salary]]</f>
        <v>0</v>
      </c>
      <c r="R118" t="s">
        <v>19</v>
      </c>
      <c r="S118" t="s">
        <v>25</v>
      </c>
      <c r="T118" s="1" t="s">
        <v>21</v>
      </c>
      <c r="U118" t="str">
        <f>IF(TBL_Employees[[#This Row],[Exit Date]]="","Employed","Resign")</f>
        <v>Employed</v>
      </c>
    </row>
    <row r="119" spans="1:21">
      <c r="A119" t="s">
        <v>585</v>
      </c>
      <c r="B119" t="s">
        <v>586</v>
      </c>
      <c r="C119" t="s">
        <v>84</v>
      </c>
      <c r="D119" t="s">
        <v>31</v>
      </c>
      <c r="E119" t="s">
        <v>36</v>
      </c>
      <c r="F119" t="s">
        <v>28</v>
      </c>
      <c r="G119" t="s">
        <v>18</v>
      </c>
      <c r="H119">
        <v>36</v>
      </c>
      <c r="I119" s="1">
        <v>42706</v>
      </c>
      <c r="J119" s="9">
        <f>DAY(TBL_Employees[[#This Row],[Hire Date]])</f>
        <v>2</v>
      </c>
      <c r="K119" s="9">
        <f>MONTH(TBL_Employees[[#This Row],[Hire Date]])</f>
        <v>12</v>
      </c>
      <c r="L119" s="9" t="str">
        <f>_xlfn.SWITCH(TBL_Employees[[#This Row],[Month]],1,"JAN",2,"FEB",3,"MAR",4,"APR",5,"MAY",6,"JUN",7,"JUL",8,"AUG",9,"SEP",10,"OCT",11,"NOV",12,"DEC")</f>
        <v>DEC</v>
      </c>
      <c r="M119" s="9">
        <f>YEAR(TBL_Employees[[#This Row],[Hire Date]])</f>
        <v>2016</v>
      </c>
      <c r="N119" s="2">
        <v>113781</v>
      </c>
      <c r="O119" s="2" t="str">
        <f>_xlfn.SWITCH(TRUE(),TBL_Employees[[#This Row],[Annual Salary]]&gt;140000,"HIGH INCOME",AND(TBL_Employees[[#This Row],[Annual Salary]]&gt;=70000,TBL_Employees[[#This Row],[Annual Salary]]&lt;=140000),"MIDLE INCOME",TBL_Employees[[#This Row],[Annual Salary]]&lt;70000,"LOW INCOME")</f>
        <v>MIDLE INCOME</v>
      </c>
      <c r="P119" s="3">
        <v>0</v>
      </c>
      <c r="Q119" s="11">
        <f>TBL_Employees[[#This Row],[Bonus %]]*TBL_Employees[[#This Row],[Annual Salary]]</f>
        <v>0</v>
      </c>
      <c r="R119" t="s">
        <v>19</v>
      </c>
      <c r="S119" t="s">
        <v>29</v>
      </c>
      <c r="T119" s="1" t="s">
        <v>21</v>
      </c>
      <c r="U119" t="str">
        <f>IF(TBL_Employees[[#This Row],[Exit Date]]="","Employed","Resign")</f>
        <v>Employed</v>
      </c>
    </row>
    <row r="120" spans="1:21">
      <c r="A120" t="s">
        <v>253</v>
      </c>
      <c r="B120" t="s">
        <v>612</v>
      </c>
      <c r="C120" t="s">
        <v>69</v>
      </c>
      <c r="D120" t="s">
        <v>31</v>
      </c>
      <c r="E120" t="s">
        <v>32</v>
      </c>
      <c r="F120" t="s">
        <v>17</v>
      </c>
      <c r="G120" t="s">
        <v>51</v>
      </c>
      <c r="H120">
        <v>62</v>
      </c>
      <c r="I120" s="1">
        <v>39002</v>
      </c>
      <c r="J120" s="9">
        <f>DAY(TBL_Employees[[#This Row],[Hire Date]])</f>
        <v>12</v>
      </c>
      <c r="K120" s="9">
        <f>MONTH(TBL_Employees[[#This Row],[Hire Date]])</f>
        <v>10</v>
      </c>
      <c r="L120" s="9" t="str">
        <f>_xlfn.SWITCH(TBL_Employees[[#This Row],[Month]],1,"JAN",2,"FEB",3,"MAR",4,"APR",5,"MAY",6,"JUN",7,"JUL",8,"AUG",9,"SEP",10,"OCT",11,"NOV",12,"DEC")</f>
        <v>OCT</v>
      </c>
      <c r="M120" s="9">
        <f>YEAR(TBL_Employees[[#This Row],[Hire Date]])</f>
        <v>2006</v>
      </c>
      <c r="N120" s="2">
        <v>79785</v>
      </c>
      <c r="O120" s="2" t="str">
        <f>_xlfn.SWITCH(TRUE(),TBL_Employees[[#This Row],[Annual Salary]]&gt;140000,"HIGH INCOME",AND(TBL_Employees[[#This Row],[Annual Salary]]&gt;=70000,TBL_Employees[[#This Row],[Annual Salary]]&lt;=140000),"MIDLE INCOME",TBL_Employees[[#This Row],[Annual Salary]]&lt;70000,"LOW INCOME")</f>
        <v>MIDLE INCOME</v>
      </c>
      <c r="P120" s="3">
        <v>0</v>
      </c>
      <c r="Q120" s="11">
        <f>TBL_Employees[[#This Row],[Bonus %]]*TBL_Employees[[#This Row],[Annual Salary]]</f>
        <v>0</v>
      </c>
      <c r="R120" t="s">
        <v>19</v>
      </c>
      <c r="S120" t="s">
        <v>25</v>
      </c>
      <c r="T120" s="1" t="s">
        <v>21</v>
      </c>
      <c r="U120" t="str">
        <f>IF(TBL_Employees[[#This Row],[Exit Date]]="","Employed","Resign")</f>
        <v>Employed</v>
      </c>
    </row>
    <row r="121" spans="1:21">
      <c r="A121" t="s">
        <v>617</v>
      </c>
      <c r="B121" t="s">
        <v>618</v>
      </c>
      <c r="C121" t="s">
        <v>129</v>
      </c>
      <c r="D121" t="s">
        <v>31</v>
      </c>
      <c r="E121" t="s">
        <v>44</v>
      </c>
      <c r="F121" t="s">
        <v>28</v>
      </c>
      <c r="G121" t="s">
        <v>24</v>
      </c>
      <c r="H121">
        <v>27</v>
      </c>
      <c r="I121" s="1">
        <v>43937</v>
      </c>
      <c r="J121" s="9">
        <f>DAY(TBL_Employees[[#This Row],[Hire Date]])</f>
        <v>16</v>
      </c>
      <c r="K121" s="9">
        <f>MONTH(TBL_Employees[[#This Row],[Hire Date]])</f>
        <v>4</v>
      </c>
      <c r="L121" s="9" t="str">
        <f>_xlfn.SWITCH(TBL_Employees[[#This Row],[Month]],1,"JAN",2,"FEB",3,"MAR",4,"APR",5,"MAY",6,"JUN",7,"JUL",8,"AUG",9,"SEP",10,"OCT",11,"NOV",12,"DEC")</f>
        <v>APR</v>
      </c>
      <c r="M121" s="9">
        <f>YEAR(TBL_Employees[[#This Row],[Hire Date]])</f>
        <v>2020</v>
      </c>
      <c r="N121" s="2">
        <v>71864</v>
      </c>
      <c r="O121" s="2" t="str">
        <f>_xlfn.SWITCH(TRUE(),TBL_Employees[[#This Row],[Annual Salary]]&gt;140000,"HIGH INCOME",AND(TBL_Employees[[#This Row],[Annual Salary]]&gt;=70000,TBL_Employees[[#This Row],[Annual Salary]]&lt;=140000),"MIDLE INCOME",TBL_Employees[[#This Row],[Annual Salary]]&lt;70000,"LOW INCOME")</f>
        <v>MIDLE INCOME</v>
      </c>
      <c r="P121" s="3">
        <v>0</v>
      </c>
      <c r="Q121" s="11">
        <f>TBL_Employees[[#This Row],[Bonus %]]*TBL_Employees[[#This Row],[Annual Salary]]</f>
        <v>0</v>
      </c>
      <c r="R121" t="s">
        <v>33</v>
      </c>
      <c r="S121" t="s">
        <v>34</v>
      </c>
      <c r="T121" s="1" t="s">
        <v>21</v>
      </c>
      <c r="U121" t="str">
        <f>IF(TBL_Employees[[#This Row],[Exit Date]]="","Employed","Resign")</f>
        <v>Employed</v>
      </c>
    </row>
    <row r="122" spans="1:21">
      <c r="A122" t="s">
        <v>622</v>
      </c>
      <c r="B122" t="s">
        <v>623</v>
      </c>
      <c r="C122" t="s">
        <v>129</v>
      </c>
      <c r="D122" t="s">
        <v>31</v>
      </c>
      <c r="E122" t="s">
        <v>44</v>
      </c>
      <c r="F122" t="s">
        <v>28</v>
      </c>
      <c r="G122" t="s">
        <v>51</v>
      </c>
      <c r="H122">
        <v>46</v>
      </c>
      <c r="I122" s="1">
        <v>36331</v>
      </c>
      <c r="J122" s="9">
        <f>DAY(TBL_Employees[[#This Row],[Hire Date]])</f>
        <v>20</v>
      </c>
      <c r="K122" s="9">
        <f>MONTH(TBL_Employees[[#This Row],[Hire Date]])</f>
        <v>6</v>
      </c>
      <c r="L122" s="9" t="str">
        <f>_xlfn.SWITCH(TBL_Employees[[#This Row],[Month]],1,"JAN",2,"FEB",3,"MAR",4,"APR",5,"MAY",6,"JUN",7,"JUL",8,"AUG",9,"SEP",10,"OCT",11,"NOV",12,"DEC")</f>
        <v>JUN</v>
      </c>
      <c r="M122" s="9">
        <f>YEAR(TBL_Employees[[#This Row],[Hire Date]])</f>
        <v>1999</v>
      </c>
      <c r="N122" s="2">
        <v>96997</v>
      </c>
      <c r="O122" s="2" t="str">
        <f>_xlfn.SWITCH(TRUE(),TBL_Employees[[#This Row],[Annual Salary]]&gt;140000,"HIGH INCOME",AND(TBL_Employees[[#This Row],[Annual Salary]]&gt;=70000,TBL_Employees[[#This Row],[Annual Salary]]&lt;=140000),"MIDLE INCOME",TBL_Employees[[#This Row],[Annual Salary]]&lt;70000,"LOW INCOME")</f>
        <v>MIDLE INCOME</v>
      </c>
      <c r="P122" s="3">
        <v>0</v>
      </c>
      <c r="Q122" s="11">
        <f>TBL_Employees[[#This Row],[Bonus %]]*TBL_Employees[[#This Row],[Annual Salary]]</f>
        <v>0</v>
      </c>
      <c r="R122" t="s">
        <v>52</v>
      </c>
      <c r="S122" t="s">
        <v>53</v>
      </c>
      <c r="T122" s="1" t="s">
        <v>21</v>
      </c>
      <c r="U122" t="str">
        <f>IF(TBL_Employees[[#This Row],[Exit Date]]="","Employed","Resign")</f>
        <v>Employed</v>
      </c>
    </row>
    <row r="123" spans="1:21">
      <c r="A123" t="s">
        <v>628</v>
      </c>
      <c r="B123" t="s">
        <v>229</v>
      </c>
      <c r="C123" t="s">
        <v>14</v>
      </c>
      <c r="D123" t="s">
        <v>31</v>
      </c>
      <c r="E123" t="s">
        <v>32</v>
      </c>
      <c r="F123" t="s">
        <v>17</v>
      </c>
      <c r="G123" t="s">
        <v>51</v>
      </c>
      <c r="H123">
        <v>28</v>
      </c>
      <c r="I123" s="1">
        <v>42922</v>
      </c>
      <c r="J123" s="9">
        <f>DAY(TBL_Employees[[#This Row],[Hire Date]])</f>
        <v>6</v>
      </c>
      <c r="K123" s="9">
        <f>MONTH(TBL_Employees[[#This Row],[Hire Date]])</f>
        <v>7</v>
      </c>
      <c r="L123" s="9" t="str">
        <f>_xlfn.SWITCH(TBL_Employees[[#This Row],[Month]],1,"JAN",2,"FEB",3,"MAR",4,"APR",5,"MAY",6,"JUN",7,"JUL",8,"AUG",9,"SEP",10,"OCT",11,"NOV",12,"DEC")</f>
        <v>JUL</v>
      </c>
      <c r="M123" s="9">
        <f>YEAR(TBL_Employees[[#This Row],[Hire Date]])</f>
        <v>2017</v>
      </c>
      <c r="N123" s="2">
        <v>240488</v>
      </c>
      <c r="O123" s="2" t="str">
        <f>_xlfn.SWITCH(TRUE(),TBL_Employees[[#This Row],[Annual Salary]]&gt;140000,"HIGH INCOME",AND(TBL_Employees[[#This Row],[Annual Salary]]&gt;=70000,TBL_Employees[[#This Row],[Annual Salary]]&lt;=140000),"MIDLE INCOME",TBL_Employees[[#This Row],[Annual Salary]]&lt;70000,"LOW INCOME")</f>
        <v>HIGH INCOME</v>
      </c>
      <c r="P123" s="3">
        <v>0.4</v>
      </c>
      <c r="Q123" s="11">
        <f>TBL_Employees[[#This Row],[Bonus %]]*TBL_Employees[[#This Row],[Annual Salary]]</f>
        <v>96195.200000000012</v>
      </c>
      <c r="R123" t="s">
        <v>52</v>
      </c>
      <c r="S123" t="s">
        <v>66</v>
      </c>
      <c r="T123" s="1" t="s">
        <v>21</v>
      </c>
      <c r="U123" t="str">
        <f>IF(TBL_Employees[[#This Row],[Exit Date]]="","Employed","Resign")</f>
        <v>Employed</v>
      </c>
    </row>
    <row r="124" spans="1:21">
      <c r="A124" t="s">
        <v>244</v>
      </c>
      <c r="B124" t="s">
        <v>634</v>
      </c>
      <c r="C124" t="s">
        <v>30</v>
      </c>
      <c r="D124" t="s">
        <v>31</v>
      </c>
      <c r="E124" t="s">
        <v>44</v>
      </c>
      <c r="F124" t="s">
        <v>28</v>
      </c>
      <c r="G124" t="s">
        <v>24</v>
      </c>
      <c r="H124">
        <v>61</v>
      </c>
      <c r="I124" s="1">
        <v>37582</v>
      </c>
      <c r="J124" s="9">
        <f>DAY(TBL_Employees[[#This Row],[Hire Date]])</f>
        <v>22</v>
      </c>
      <c r="K124" s="9">
        <f>MONTH(TBL_Employees[[#This Row],[Hire Date]])</f>
        <v>11</v>
      </c>
      <c r="L124" s="9" t="str">
        <f>_xlfn.SWITCH(TBL_Employees[[#This Row],[Month]],1,"JAN",2,"FEB",3,"MAR",4,"APR",5,"MAY",6,"JUN",7,"JUL",8,"AUG",9,"SEP",10,"OCT",11,"NOV",12,"DEC")</f>
        <v>NOV</v>
      </c>
      <c r="M124" s="9">
        <f>YEAR(TBL_Employees[[#This Row],[Hire Date]])</f>
        <v>2002</v>
      </c>
      <c r="N124" s="2">
        <v>80950</v>
      </c>
      <c r="O124" s="2" t="str">
        <f>_xlfn.SWITCH(TRUE(),TBL_Employees[[#This Row],[Annual Salary]]&gt;140000,"HIGH INCOME",AND(TBL_Employees[[#This Row],[Annual Salary]]&gt;=70000,TBL_Employees[[#This Row],[Annual Salary]]&lt;=140000),"MIDLE INCOME",TBL_Employees[[#This Row],[Annual Salary]]&lt;70000,"LOW INCOME")</f>
        <v>MIDLE INCOME</v>
      </c>
      <c r="P124" s="3">
        <v>0</v>
      </c>
      <c r="Q124" s="11">
        <f>TBL_Employees[[#This Row],[Bonus %]]*TBL_Employees[[#This Row],[Annual Salary]]</f>
        <v>0</v>
      </c>
      <c r="R124" t="s">
        <v>33</v>
      </c>
      <c r="S124" t="s">
        <v>80</v>
      </c>
      <c r="T124" s="1" t="s">
        <v>21</v>
      </c>
      <c r="U124" t="str">
        <f>IF(TBL_Employees[[#This Row],[Exit Date]]="","Employed","Resign")</f>
        <v>Employed</v>
      </c>
    </row>
    <row r="125" spans="1:21">
      <c r="A125" t="s">
        <v>635</v>
      </c>
      <c r="B125" t="s">
        <v>636</v>
      </c>
      <c r="C125" t="s">
        <v>59</v>
      </c>
      <c r="D125" t="s">
        <v>31</v>
      </c>
      <c r="E125" t="s">
        <v>16</v>
      </c>
      <c r="F125" t="s">
        <v>17</v>
      </c>
      <c r="G125" t="s">
        <v>24</v>
      </c>
      <c r="H125">
        <v>46</v>
      </c>
      <c r="I125" s="1">
        <v>44206</v>
      </c>
      <c r="J125" s="9">
        <f>DAY(TBL_Employees[[#This Row],[Hire Date]])</f>
        <v>10</v>
      </c>
      <c r="K125" s="9">
        <f>MONTH(TBL_Employees[[#This Row],[Hire Date]])</f>
        <v>1</v>
      </c>
      <c r="L125" s="9" t="str">
        <f>_xlfn.SWITCH(TBL_Employees[[#This Row],[Month]],1,"JAN",2,"FEB",3,"MAR",4,"APR",5,"MAY",6,"JUN",7,"JUL",8,"AUG",9,"SEP",10,"OCT",11,"NOV",12,"DEC")</f>
        <v>JAN</v>
      </c>
      <c r="M125" s="9">
        <f>YEAR(TBL_Employees[[#This Row],[Hire Date]])</f>
        <v>2021</v>
      </c>
      <c r="N125" s="2">
        <v>86538</v>
      </c>
      <c r="O125" s="2" t="str">
        <f>_xlfn.SWITCH(TRUE(),TBL_Employees[[#This Row],[Annual Salary]]&gt;140000,"HIGH INCOME",AND(TBL_Employees[[#This Row],[Annual Salary]]&gt;=70000,TBL_Employees[[#This Row],[Annual Salary]]&lt;=140000),"MIDLE INCOME",TBL_Employees[[#This Row],[Annual Salary]]&lt;70000,"LOW INCOME")</f>
        <v>MIDLE INCOME</v>
      </c>
      <c r="P125" s="3">
        <v>0</v>
      </c>
      <c r="Q125" s="11">
        <f>TBL_Employees[[#This Row],[Bonus %]]*TBL_Employees[[#This Row],[Annual Salary]]</f>
        <v>0</v>
      </c>
      <c r="R125" t="s">
        <v>33</v>
      </c>
      <c r="S125" t="s">
        <v>34</v>
      </c>
      <c r="T125" s="1" t="s">
        <v>21</v>
      </c>
      <c r="U125" t="str">
        <f>IF(TBL_Employees[[#This Row],[Exit Date]]="","Employed","Resign")</f>
        <v>Employed</v>
      </c>
    </row>
    <row r="126" spans="1:21">
      <c r="A126" t="s">
        <v>639</v>
      </c>
      <c r="B126" t="s">
        <v>640</v>
      </c>
      <c r="C126" t="s">
        <v>14</v>
      </c>
      <c r="D126" t="s">
        <v>31</v>
      </c>
      <c r="E126" t="s">
        <v>32</v>
      </c>
      <c r="F126" t="s">
        <v>28</v>
      </c>
      <c r="G126" t="s">
        <v>18</v>
      </c>
      <c r="H126">
        <v>33</v>
      </c>
      <c r="I126" s="1">
        <v>42173</v>
      </c>
      <c r="J126" s="9">
        <f>DAY(TBL_Employees[[#This Row],[Hire Date]])</f>
        <v>18</v>
      </c>
      <c r="K126" s="9">
        <f>MONTH(TBL_Employees[[#This Row],[Hire Date]])</f>
        <v>6</v>
      </c>
      <c r="L126" s="9" t="str">
        <f>_xlfn.SWITCH(TBL_Employees[[#This Row],[Month]],1,"JAN",2,"FEB",3,"MAR",4,"APR",5,"MAY",6,"JUN",7,"JUL",8,"AUG",9,"SEP",10,"OCT",11,"NOV",12,"DEC")</f>
        <v>JUN</v>
      </c>
      <c r="M126" s="9">
        <f>YEAR(TBL_Employees[[#This Row],[Hire Date]])</f>
        <v>2015</v>
      </c>
      <c r="N126" s="2">
        <v>205314</v>
      </c>
      <c r="O126" s="2" t="str">
        <f>_xlfn.SWITCH(TRUE(),TBL_Employees[[#This Row],[Annual Salary]]&gt;140000,"HIGH INCOME",AND(TBL_Employees[[#This Row],[Annual Salary]]&gt;=70000,TBL_Employees[[#This Row],[Annual Salary]]&lt;=140000),"MIDLE INCOME",TBL_Employees[[#This Row],[Annual Salary]]&lt;70000,"LOW INCOME")</f>
        <v>HIGH INCOME</v>
      </c>
      <c r="P126" s="3">
        <v>0.3</v>
      </c>
      <c r="Q126" s="11">
        <f>TBL_Employees[[#This Row],[Bonus %]]*TBL_Employees[[#This Row],[Annual Salary]]</f>
        <v>61594.2</v>
      </c>
      <c r="R126" t="s">
        <v>19</v>
      </c>
      <c r="S126" t="s">
        <v>29</v>
      </c>
      <c r="T126" s="1" t="s">
        <v>21</v>
      </c>
      <c r="U126" t="str">
        <f>IF(TBL_Employees[[#This Row],[Exit Date]]="","Employed","Resign")</f>
        <v>Employed</v>
      </c>
    </row>
    <row r="127" spans="1:21">
      <c r="A127" t="s">
        <v>146</v>
      </c>
      <c r="B127" t="s">
        <v>649</v>
      </c>
      <c r="C127" t="s">
        <v>129</v>
      </c>
      <c r="D127" t="s">
        <v>31</v>
      </c>
      <c r="E127" t="s">
        <v>44</v>
      </c>
      <c r="F127" t="s">
        <v>28</v>
      </c>
      <c r="G127" t="s">
        <v>18</v>
      </c>
      <c r="H127">
        <v>30</v>
      </c>
      <c r="I127" s="1">
        <v>44471</v>
      </c>
      <c r="J127" s="9">
        <f>DAY(TBL_Employees[[#This Row],[Hire Date]])</f>
        <v>2</v>
      </c>
      <c r="K127" s="9">
        <f>MONTH(TBL_Employees[[#This Row],[Hire Date]])</f>
        <v>10</v>
      </c>
      <c r="L127" s="9" t="str">
        <f>_xlfn.SWITCH(TBL_Employees[[#This Row],[Month]],1,"JAN",2,"FEB",3,"MAR",4,"APR",5,"MAY",6,"JUN",7,"JUL",8,"AUG",9,"SEP",10,"OCT",11,"NOV",12,"DEC")</f>
        <v>OCT</v>
      </c>
      <c r="M127" s="9">
        <f>YEAR(TBL_Employees[[#This Row],[Hire Date]])</f>
        <v>2021</v>
      </c>
      <c r="N127" s="2">
        <v>88758</v>
      </c>
      <c r="O127" s="2" t="str">
        <f>_xlfn.SWITCH(TRUE(),TBL_Employees[[#This Row],[Annual Salary]]&gt;140000,"HIGH INCOME",AND(TBL_Employees[[#This Row],[Annual Salary]]&gt;=70000,TBL_Employees[[#This Row],[Annual Salary]]&lt;=140000),"MIDLE INCOME",TBL_Employees[[#This Row],[Annual Salary]]&lt;70000,"LOW INCOME")</f>
        <v>MIDLE INCOME</v>
      </c>
      <c r="P127" s="3">
        <v>0</v>
      </c>
      <c r="Q127" s="11">
        <f>TBL_Employees[[#This Row],[Bonus %]]*TBL_Employees[[#This Row],[Annual Salary]]</f>
        <v>0</v>
      </c>
      <c r="R127" t="s">
        <v>19</v>
      </c>
      <c r="S127" t="s">
        <v>63</v>
      </c>
      <c r="T127" s="1" t="s">
        <v>21</v>
      </c>
      <c r="U127" t="str">
        <f>IF(TBL_Employees[[#This Row],[Exit Date]]="","Employed","Resign")</f>
        <v>Employed</v>
      </c>
    </row>
    <row r="128" spans="1:21">
      <c r="A128" t="s">
        <v>312</v>
      </c>
      <c r="B128" t="s">
        <v>653</v>
      </c>
      <c r="C128" t="s">
        <v>129</v>
      </c>
      <c r="D128" t="s">
        <v>31</v>
      </c>
      <c r="E128" t="s">
        <v>36</v>
      </c>
      <c r="F128" t="s">
        <v>28</v>
      </c>
      <c r="G128" t="s">
        <v>51</v>
      </c>
      <c r="H128">
        <v>45</v>
      </c>
      <c r="I128" s="1">
        <v>37313</v>
      </c>
      <c r="J128" s="9">
        <f>DAY(TBL_Employees[[#This Row],[Hire Date]])</f>
        <v>26</v>
      </c>
      <c r="K128" s="9">
        <f>MONTH(TBL_Employees[[#This Row],[Hire Date]])</f>
        <v>2</v>
      </c>
      <c r="L128" s="9" t="str">
        <f>_xlfn.SWITCH(TBL_Employees[[#This Row],[Month]],1,"JAN",2,"FEB",3,"MAR",4,"APR",5,"MAY",6,"JUN",7,"JUL",8,"AUG",9,"SEP",10,"OCT",11,"NOV",12,"DEC")</f>
        <v>FEB</v>
      </c>
      <c r="M128" s="9">
        <f>YEAR(TBL_Employees[[#This Row],[Hire Date]])</f>
        <v>2002</v>
      </c>
      <c r="N128" s="2">
        <v>75819</v>
      </c>
      <c r="O128" s="2" t="str">
        <f>_xlfn.SWITCH(TRUE(),TBL_Employees[[#This Row],[Annual Salary]]&gt;140000,"HIGH INCOME",AND(TBL_Employees[[#This Row],[Annual Salary]]&gt;=70000,TBL_Employees[[#This Row],[Annual Salary]]&lt;=140000),"MIDLE INCOME",TBL_Employees[[#This Row],[Annual Salary]]&lt;70000,"LOW INCOME")</f>
        <v>MIDLE INCOME</v>
      </c>
      <c r="P128" s="3">
        <v>0</v>
      </c>
      <c r="Q128" s="11">
        <f>TBL_Employees[[#This Row],[Bonus %]]*TBL_Employees[[#This Row],[Annual Salary]]</f>
        <v>0</v>
      </c>
      <c r="R128" t="s">
        <v>52</v>
      </c>
      <c r="S128" t="s">
        <v>53</v>
      </c>
      <c r="T128" s="1" t="s">
        <v>21</v>
      </c>
      <c r="U128" t="str">
        <f>IF(TBL_Employees[[#This Row],[Exit Date]]="","Employed","Resign")</f>
        <v>Employed</v>
      </c>
    </row>
    <row r="129" spans="1:21">
      <c r="A129" t="s">
        <v>207</v>
      </c>
      <c r="B129" t="s">
        <v>669</v>
      </c>
      <c r="C129" t="s">
        <v>97</v>
      </c>
      <c r="D129" t="s">
        <v>31</v>
      </c>
      <c r="E129" t="s">
        <v>44</v>
      </c>
      <c r="F129" t="s">
        <v>28</v>
      </c>
      <c r="G129" t="s">
        <v>24</v>
      </c>
      <c r="H129">
        <v>34</v>
      </c>
      <c r="I129" s="1">
        <v>43055</v>
      </c>
      <c r="J129" s="9">
        <f>DAY(TBL_Employees[[#This Row],[Hire Date]])</f>
        <v>16</v>
      </c>
      <c r="K129" s="9">
        <f>MONTH(TBL_Employees[[#This Row],[Hire Date]])</f>
        <v>11</v>
      </c>
      <c r="L129" s="9" t="str">
        <f>_xlfn.SWITCH(TBL_Employees[[#This Row],[Month]],1,"JAN",2,"FEB",3,"MAR",4,"APR",5,"MAY",6,"JUN",7,"JUL",8,"AUG",9,"SEP",10,"OCT",11,"NOV",12,"DEC")</f>
        <v>NOV</v>
      </c>
      <c r="M129" s="9">
        <f>YEAR(TBL_Employees[[#This Row],[Hire Date]])</f>
        <v>2017</v>
      </c>
      <c r="N129" s="2">
        <v>110054</v>
      </c>
      <c r="O129" s="2" t="str">
        <f>_xlfn.SWITCH(TRUE(),TBL_Employees[[#This Row],[Annual Salary]]&gt;140000,"HIGH INCOME",AND(TBL_Employees[[#This Row],[Annual Salary]]&gt;=70000,TBL_Employees[[#This Row],[Annual Salary]]&lt;=140000),"MIDLE INCOME",TBL_Employees[[#This Row],[Annual Salary]]&lt;70000,"LOW INCOME")</f>
        <v>MIDLE INCOME</v>
      </c>
      <c r="P129" s="3">
        <v>0.15</v>
      </c>
      <c r="Q129" s="11">
        <f>TBL_Employees[[#This Row],[Bonus %]]*TBL_Employees[[#This Row],[Annual Salary]]</f>
        <v>16508.099999999999</v>
      </c>
      <c r="R129" t="s">
        <v>19</v>
      </c>
      <c r="S129" t="s">
        <v>45</v>
      </c>
      <c r="T129" s="1" t="s">
        <v>21</v>
      </c>
      <c r="U129" t="str">
        <f>IF(TBL_Employees[[#This Row],[Exit Date]]="","Employed","Resign")</f>
        <v>Employed</v>
      </c>
    </row>
    <row r="130" spans="1:21">
      <c r="A130" t="s">
        <v>670</v>
      </c>
      <c r="B130" t="s">
        <v>671</v>
      </c>
      <c r="C130" t="s">
        <v>30</v>
      </c>
      <c r="D130" t="s">
        <v>31</v>
      </c>
      <c r="E130" t="s">
        <v>16</v>
      </c>
      <c r="F130" t="s">
        <v>17</v>
      </c>
      <c r="G130" t="s">
        <v>47</v>
      </c>
      <c r="H130">
        <v>27</v>
      </c>
      <c r="I130" s="1">
        <v>44224</v>
      </c>
      <c r="J130" s="9">
        <f>DAY(TBL_Employees[[#This Row],[Hire Date]])</f>
        <v>28</v>
      </c>
      <c r="K130" s="9">
        <f>MONTH(TBL_Employees[[#This Row],[Hire Date]])</f>
        <v>1</v>
      </c>
      <c r="L130" s="9" t="str">
        <f>_xlfn.SWITCH(TBL_Employees[[#This Row],[Month]],1,"JAN",2,"FEB",3,"MAR",4,"APR",5,"MAY",6,"JUN",7,"JUL",8,"AUG",9,"SEP",10,"OCT",11,"NOV",12,"DEC")</f>
        <v>JAN</v>
      </c>
      <c r="M130" s="9">
        <f>YEAR(TBL_Employees[[#This Row],[Hire Date]])</f>
        <v>2021</v>
      </c>
      <c r="N130" s="2">
        <v>95786</v>
      </c>
      <c r="O130" s="2" t="str">
        <f>_xlfn.SWITCH(TRUE(),TBL_Employees[[#This Row],[Annual Salary]]&gt;140000,"HIGH INCOME",AND(TBL_Employees[[#This Row],[Annual Salary]]&gt;=70000,TBL_Employees[[#This Row],[Annual Salary]]&lt;=140000),"MIDLE INCOME",TBL_Employees[[#This Row],[Annual Salary]]&lt;70000,"LOW INCOME")</f>
        <v>MIDLE INCOME</v>
      </c>
      <c r="P130" s="3">
        <v>0</v>
      </c>
      <c r="Q130" s="11">
        <f>TBL_Employees[[#This Row],[Bonus %]]*TBL_Employees[[#This Row],[Annual Salary]]</f>
        <v>0</v>
      </c>
      <c r="R130" t="s">
        <v>19</v>
      </c>
      <c r="S130" t="s">
        <v>20</v>
      </c>
      <c r="T130" s="1" t="s">
        <v>21</v>
      </c>
      <c r="U130" t="str">
        <f>IF(TBL_Employees[[#This Row],[Exit Date]]="","Employed","Resign")</f>
        <v>Employed</v>
      </c>
    </row>
    <row r="131" spans="1:21">
      <c r="A131" t="s">
        <v>210</v>
      </c>
      <c r="B131" t="s">
        <v>677</v>
      </c>
      <c r="C131" t="s">
        <v>40</v>
      </c>
      <c r="D131" t="s">
        <v>31</v>
      </c>
      <c r="E131" t="s">
        <v>44</v>
      </c>
      <c r="F131" t="s">
        <v>28</v>
      </c>
      <c r="G131" t="s">
        <v>18</v>
      </c>
      <c r="H131">
        <v>30</v>
      </c>
      <c r="I131" s="1">
        <v>43240</v>
      </c>
      <c r="J131" s="9">
        <f>DAY(TBL_Employees[[#This Row],[Hire Date]])</f>
        <v>20</v>
      </c>
      <c r="K131" s="9">
        <f>MONTH(TBL_Employees[[#This Row],[Hire Date]])</f>
        <v>5</v>
      </c>
      <c r="L131" s="9" t="str">
        <f>_xlfn.SWITCH(TBL_Employees[[#This Row],[Month]],1,"JAN",2,"FEB",3,"MAR",4,"APR",5,"MAY",6,"JUN",7,"JUL",8,"AUG",9,"SEP",10,"OCT",11,"NOV",12,"DEC")</f>
        <v>MAY</v>
      </c>
      <c r="M131" s="9">
        <f>YEAR(TBL_Employees[[#This Row],[Hire Date]])</f>
        <v>2018</v>
      </c>
      <c r="N131" s="2">
        <v>184368</v>
      </c>
      <c r="O131" s="2" t="str">
        <f>_xlfn.SWITCH(TRUE(),TBL_Employees[[#This Row],[Annual Salary]]&gt;140000,"HIGH INCOME",AND(TBL_Employees[[#This Row],[Annual Salary]]&gt;=70000,TBL_Employees[[#This Row],[Annual Salary]]&lt;=140000),"MIDLE INCOME",TBL_Employees[[#This Row],[Annual Salary]]&lt;70000,"LOW INCOME")</f>
        <v>HIGH INCOME</v>
      </c>
      <c r="P131" s="3">
        <v>0.28999999999999998</v>
      </c>
      <c r="Q131" s="11">
        <f>TBL_Employees[[#This Row],[Bonus %]]*TBL_Employees[[#This Row],[Annual Salary]]</f>
        <v>53466.719999999994</v>
      </c>
      <c r="R131" t="s">
        <v>19</v>
      </c>
      <c r="S131" t="s">
        <v>25</v>
      </c>
      <c r="T131" s="1" t="s">
        <v>21</v>
      </c>
      <c r="U131" t="str">
        <f>IF(TBL_Employees[[#This Row],[Exit Date]]="","Employed","Resign")</f>
        <v>Employed</v>
      </c>
    </row>
    <row r="132" spans="1:21">
      <c r="A132" t="s">
        <v>717</v>
      </c>
      <c r="B132" t="s">
        <v>718</v>
      </c>
      <c r="C132" t="s">
        <v>97</v>
      </c>
      <c r="D132" t="s">
        <v>31</v>
      </c>
      <c r="E132" t="s">
        <v>32</v>
      </c>
      <c r="F132" t="s">
        <v>28</v>
      </c>
      <c r="G132" t="s">
        <v>24</v>
      </c>
      <c r="H132">
        <v>57</v>
      </c>
      <c r="I132" s="1">
        <v>36275</v>
      </c>
      <c r="J132" s="9">
        <f>DAY(TBL_Employees[[#This Row],[Hire Date]])</f>
        <v>25</v>
      </c>
      <c r="K132" s="9">
        <f>MONTH(TBL_Employees[[#This Row],[Hire Date]])</f>
        <v>4</v>
      </c>
      <c r="L132" s="9" t="str">
        <f>_xlfn.SWITCH(TBL_Employees[[#This Row],[Month]],1,"JAN",2,"FEB",3,"MAR",4,"APR",5,"MAY",6,"JUN",7,"JUL",8,"AUG",9,"SEP",10,"OCT",11,"NOV",12,"DEC")</f>
        <v>APR</v>
      </c>
      <c r="M132" s="9">
        <f>YEAR(TBL_Employees[[#This Row],[Hire Date]])</f>
        <v>1999</v>
      </c>
      <c r="N132" s="2">
        <v>95061</v>
      </c>
      <c r="O132" s="2" t="str">
        <f>_xlfn.SWITCH(TRUE(),TBL_Employees[[#This Row],[Annual Salary]]&gt;140000,"HIGH INCOME",AND(TBL_Employees[[#This Row],[Annual Salary]]&gt;=70000,TBL_Employees[[#This Row],[Annual Salary]]&lt;=140000),"MIDLE INCOME",TBL_Employees[[#This Row],[Annual Salary]]&lt;70000,"LOW INCOME")</f>
        <v>MIDLE INCOME</v>
      </c>
      <c r="P132" s="3">
        <v>0.1</v>
      </c>
      <c r="Q132" s="11">
        <f>TBL_Employees[[#This Row],[Bonus %]]*TBL_Employees[[#This Row],[Annual Salary]]</f>
        <v>9506.1</v>
      </c>
      <c r="R132" t="s">
        <v>33</v>
      </c>
      <c r="S132" t="s">
        <v>74</v>
      </c>
      <c r="T132" s="1" t="s">
        <v>21</v>
      </c>
      <c r="U132" t="str">
        <f>IF(TBL_Employees[[#This Row],[Exit Date]]="","Employed","Resign")</f>
        <v>Employed</v>
      </c>
    </row>
    <row r="133" spans="1:21">
      <c r="A133" t="s">
        <v>733</v>
      </c>
      <c r="B133" t="s">
        <v>734</v>
      </c>
      <c r="C133" t="s">
        <v>14</v>
      </c>
      <c r="D133" t="s">
        <v>31</v>
      </c>
      <c r="E133" t="s">
        <v>36</v>
      </c>
      <c r="F133" t="s">
        <v>28</v>
      </c>
      <c r="G133" t="s">
        <v>24</v>
      </c>
      <c r="H133">
        <v>35</v>
      </c>
      <c r="I133" s="1">
        <v>40826</v>
      </c>
      <c r="J133" s="9">
        <f>DAY(TBL_Employees[[#This Row],[Hire Date]])</f>
        <v>10</v>
      </c>
      <c r="K133" s="9">
        <f>MONTH(TBL_Employees[[#This Row],[Hire Date]])</f>
        <v>10</v>
      </c>
      <c r="L133" s="9" t="str">
        <f>_xlfn.SWITCH(TBL_Employees[[#This Row],[Month]],1,"JAN",2,"FEB",3,"MAR",4,"APR",5,"MAY",6,"JUN",7,"JUL",8,"AUG",9,"SEP",10,"OCT",11,"NOV",12,"DEC")</f>
        <v>OCT</v>
      </c>
      <c r="M133" s="9">
        <f>YEAR(TBL_Employees[[#This Row],[Hire Date]])</f>
        <v>2011</v>
      </c>
      <c r="N133" s="2">
        <v>245482</v>
      </c>
      <c r="O133" s="2" t="str">
        <f>_xlfn.SWITCH(TRUE(),TBL_Employees[[#This Row],[Annual Salary]]&gt;140000,"HIGH INCOME",AND(TBL_Employees[[#This Row],[Annual Salary]]&gt;=70000,TBL_Employees[[#This Row],[Annual Salary]]&lt;=140000),"MIDLE INCOME",TBL_Employees[[#This Row],[Annual Salary]]&lt;70000,"LOW INCOME")</f>
        <v>HIGH INCOME</v>
      </c>
      <c r="P133" s="3">
        <v>0.39</v>
      </c>
      <c r="Q133" s="11">
        <f>TBL_Employees[[#This Row],[Bonus %]]*TBL_Employees[[#This Row],[Annual Salary]]</f>
        <v>95737.98000000001</v>
      </c>
      <c r="R133" t="s">
        <v>19</v>
      </c>
      <c r="S133" t="s">
        <v>63</v>
      </c>
      <c r="T133" s="1" t="s">
        <v>21</v>
      </c>
      <c r="U133" t="str">
        <f>IF(TBL_Employees[[#This Row],[Exit Date]]="","Employed","Resign")</f>
        <v>Employed</v>
      </c>
    </row>
    <row r="134" spans="1:21">
      <c r="A134" t="s">
        <v>327</v>
      </c>
      <c r="B134" t="s">
        <v>735</v>
      </c>
      <c r="C134" t="s">
        <v>86</v>
      </c>
      <c r="D134" t="s">
        <v>31</v>
      </c>
      <c r="E134" t="s">
        <v>36</v>
      </c>
      <c r="F134" t="s">
        <v>17</v>
      </c>
      <c r="G134" t="s">
        <v>18</v>
      </c>
      <c r="H134">
        <v>25</v>
      </c>
      <c r="I134" s="1">
        <v>43850</v>
      </c>
      <c r="J134" s="9">
        <f>DAY(TBL_Employees[[#This Row],[Hire Date]])</f>
        <v>20</v>
      </c>
      <c r="K134" s="9">
        <f>MONTH(TBL_Employees[[#This Row],[Hire Date]])</f>
        <v>1</v>
      </c>
      <c r="L134" s="9" t="str">
        <f>_xlfn.SWITCH(TBL_Employees[[#This Row],[Month]],1,"JAN",2,"FEB",3,"MAR",4,"APR",5,"MAY",6,"JUN",7,"JUL",8,"AUG",9,"SEP",10,"OCT",11,"NOV",12,"DEC")</f>
        <v>JAN</v>
      </c>
      <c r="M134" s="9">
        <f>YEAR(TBL_Employees[[#This Row],[Hire Date]])</f>
        <v>2020</v>
      </c>
      <c r="N134" s="2">
        <v>71359</v>
      </c>
      <c r="O134" s="2" t="str">
        <f>_xlfn.SWITCH(TRUE(),TBL_Employees[[#This Row],[Annual Salary]]&gt;140000,"HIGH INCOME",AND(TBL_Employees[[#This Row],[Annual Salary]]&gt;=70000,TBL_Employees[[#This Row],[Annual Salary]]&lt;=140000),"MIDLE INCOME",TBL_Employees[[#This Row],[Annual Salary]]&lt;70000,"LOW INCOME")</f>
        <v>MIDLE INCOME</v>
      </c>
      <c r="P134" s="3">
        <v>0</v>
      </c>
      <c r="Q134" s="11">
        <f>TBL_Employees[[#This Row],[Bonus %]]*TBL_Employees[[#This Row],[Annual Salary]]</f>
        <v>0</v>
      </c>
      <c r="R134" t="s">
        <v>19</v>
      </c>
      <c r="S134" t="s">
        <v>39</v>
      </c>
      <c r="T134" s="1" t="s">
        <v>21</v>
      </c>
      <c r="U134" t="str">
        <f>IF(TBL_Employees[[#This Row],[Exit Date]]="","Employed","Resign")</f>
        <v>Employed</v>
      </c>
    </row>
    <row r="135" spans="1:21">
      <c r="A135" t="s">
        <v>736</v>
      </c>
      <c r="B135" t="s">
        <v>737</v>
      </c>
      <c r="C135" t="s">
        <v>40</v>
      </c>
      <c r="D135" t="s">
        <v>31</v>
      </c>
      <c r="E135" t="s">
        <v>44</v>
      </c>
      <c r="F135" t="s">
        <v>28</v>
      </c>
      <c r="G135" t="s">
        <v>24</v>
      </c>
      <c r="H135">
        <v>45</v>
      </c>
      <c r="I135" s="1">
        <v>41879</v>
      </c>
      <c r="J135" s="9">
        <f>DAY(TBL_Employees[[#This Row],[Hire Date]])</f>
        <v>28</v>
      </c>
      <c r="K135" s="9">
        <f>MONTH(TBL_Employees[[#This Row],[Hire Date]])</f>
        <v>8</v>
      </c>
      <c r="L135" s="9" t="str">
        <f>_xlfn.SWITCH(TBL_Employees[[#This Row],[Month]],1,"JAN",2,"FEB",3,"MAR",4,"APR",5,"MAY",6,"JUN",7,"JUL",8,"AUG",9,"SEP",10,"OCT",11,"NOV",12,"DEC")</f>
        <v>AUG</v>
      </c>
      <c r="M135" s="9">
        <f>YEAR(TBL_Employees[[#This Row],[Hire Date]])</f>
        <v>2014</v>
      </c>
      <c r="N135" s="2">
        <v>183161</v>
      </c>
      <c r="O135" s="2" t="str">
        <f>_xlfn.SWITCH(TRUE(),TBL_Employees[[#This Row],[Annual Salary]]&gt;140000,"HIGH INCOME",AND(TBL_Employees[[#This Row],[Annual Salary]]&gt;=70000,TBL_Employees[[#This Row],[Annual Salary]]&lt;=140000),"MIDLE INCOME",TBL_Employees[[#This Row],[Annual Salary]]&lt;70000,"LOW INCOME")</f>
        <v>HIGH INCOME</v>
      </c>
      <c r="P135" s="3">
        <v>0.22</v>
      </c>
      <c r="Q135" s="11">
        <f>TBL_Employees[[#This Row],[Bonus %]]*TBL_Employees[[#This Row],[Annual Salary]]</f>
        <v>40295.42</v>
      </c>
      <c r="R135" t="s">
        <v>19</v>
      </c>
      <c r="S135" t="s">
        <v>45</v>
      </c>
      <c r="T135" s="1" t="s">
        <v>21</v>
      </c>
      <c r="U135" t="str">
        <f>IF(TBL_Employees[[#This Row],[Exit Date]]="","Employed","Resign")</f>
        <v>Employed</v>
      </c>
    </row>
    <row r="136" spans="1:21">
      <c r="A136" t="s">
        <v>739</v>
      </c>
      <c r="B136" t="s">
        <v>740</v>
      </c>
      <c r="C136" t="s">
        <v>69</v>
      </c>
      <c r="D136" t="s">
        <v>31</v>
      </c>
      <c r="E136" t="s">
        <v>44</v>
      </c>
      <c r="F136" t="s">
        <v>28</v>
      </c>
      <c r="G136" t="s">
        <v>18</v>
      </c>
      <c r="H136">
        <v>51</v>
      </c>
      <c r="I136" s="1">
        <v>36442</v>
      </c>
      <c r="J136" s="9">
        <f>DAY(TBL_Employees[[#This Row],[Hire Date]])</f>
        <v>9</v>
      </c>
      <c r="K136" s="9">
        <f>MONTH(TBL_Employees[[#This Row],[Hire Date]])</f>
        <v>10</v>
      </c>
      <c r="L136" s="9" t="str">
        <f>_xlfn.SWITCH(TBL_Employees[[#This Row],[Month]],1,"JAN",2,"FEB",3,"MAR",4,"APR",5,"MAY",6,"JUN",7,"JUL",8,"AUG",9,"SEP",10,"OCT",11,"NOV",12,"DEC")</f>
        <v>OCT</v>
      </c>
      <c r="M136" s="9">
        <f>YEAR(TBL_Employees[[#This Row],[Hire Date]])</f>
        <v>1999</v>
      </c>
      <c r="N136" s="2">
        <v>95639</v>
      </c>
      <c r="O136" s="2" t="str">
        <f>_xlfn.SWITCH(TRUE(),TBL_Employees[[#This Row],[Annual Salary]]&gt;140000,"HIGH INCOME",AND(TBL_Employees[[#This Row],[Annual Salary]]&gt;=70000,TBL_Employees[[#This Row],[Annual Salary]]&lt;=140000),"MIDLE INCOME",TBL_Employees[[#This Row],[Annual Salary]]&lt;70000,"LOW INCOME")</f>
        <v>MIDLE INCOME</v>
      </c>
      <c r="P136" s="3">
        <v>0</v>
      </c>
      <c r="Q136" s="11">
        <f>TBL_Employees[[#This Row],[Bonus %]]*TBL_Employees[[#This Row],[Annual Salary]]</f>
        <v>0</v>
      </c>
      <c r="R136" t="s">
        <v>19</v>
      </c>
      <c r="S136" t="s">
        <v>25</v>
      </c>
      <c r="T136" s="1" t="s">
        <v>21</v>
      </c>
      <c r="U136" t="str">
        <f>IF(TBL_Employees[[#This Row],[Exit Date]]="","Employed","Resign")</f>
        <v>Employed</v>
      </c>
    </row>
    <row r="137" spans="1:21">
      <c r="A137" t="s">
        <v>754</v>
      </c>
      <c r="B137" t="s">
        <v>755</v>
      </c>
      <c r="C137" t="s">
        <v>86</v>
      </c>
      <c r="D137" t="s">
        <v>31</v>
      </c>
      <c r="E137" t="s">
        <v>16</v>
      </c>
      <c r="F137" t="s">
        <v>28</v>
      </c>
      <c r="G137" t="s">
        <v>51</v>
      </c>
      <c r="H137">
        <v>47</v>
      </c>
      <c r="I137" s="1">
        <v>35990</v>
      </c>
      <c r="J137" s="9">
        <f>DAY(TBL_Employees[[#This Row],[Hire Date]])</f>
        <v>14</v>
      </c>
      <c r="K137" s="9">
        <f>MONTH(TBL_Employees[[#This Row],[Hire Date]])</f>
        <v>7</v>
      </c>
      <c r="L137" s="9" t="str">
        <f>_xlfn.SWITCH(TBL_Employees[[#This Row],[Month]],1,"JAN",2,"FEB",3,"MAR",4,"APR",5,"MAY",6,"JUN",7,"JUL",8,"AUG",9,"SEP",10,"OCT",11,"NOV",12,"DEC")</f>
        <v>JUL</v>
      </c>
      <c r="M137" s="9">
        <f>YEAR(TBL_Employees[[#This Row],[Hire Date]])</f>
        <v>1998</v>
      </c>
      <c r="N137" s="2">
        <v>99091</v>
      </c>
      <c r="O137" s="2" t="str">
        <f>_xlfn.SWITCH(TRUE(),TBL_Employees[[#This Row],[Annual Salary]]&gt;140000,"HIGH INCOME",AND(TBL_Employees[[#This Row],[Annual Salary]]&gt;=70000,TBL_Employees[[#This Row],[Annual Salary]]&lt;=140000),"MIDLE INCOME",TBL_Employees[[#This Row],[Annual Salary]]&lt;70000,"LOW INCOME")</f>
        <v>MIDLE INCOME</v>
      </c>
      <c r="P137" s="3">
        <v>0</v>
      </c>
      <c r="Q137" s="11">
        <f>TBL_Employees[[#This Row],[Bonus %]]*TBL_Employees[[#This Row],[Annual Salary]]</f>
        <v>0</v>
      </c>
      <c r="R137" t="s">
        <v>19</v>
      </c>
      <c r="S137" t="s">
        <v>25</v>
      </c>
      <c r="T137" s="1" t="s">
        <v>21</v>
      </c>
      <c r="U137" t="str">
        <f>IF(TBL_Employees[[#This Row],[Exit Date]]="","Employed","Resign")</f>
        <v>Employed</v>
      </c>
    </row>
    <row r="138" spans="1:21">
      <c r="A138" t="s">
        <v>219</v>
      </c>
      <c r="B138" t="s">
        <v>756</v>
      </c>
      <c r="C138" t="s">
        <v>84</v>
      </c>
      <c r="D138" t="s">
        <v>31</v>
      </c>
      <c r="E138" t="s">
        <v>36</v>
      </c>
      <c r="F138" t="s">
        <v>28</v>
      </c>
      <c r="G138" t="s">
        <v>51</v>
      </c>
      <c r="H138">
        <v>40</v>
      </c>
      <c r="I138" s="1">
        <v>39506</v>
      </c>
      <c r="J138" s="9">
        <f>DAY(TBL_Employees[[#This Row],[Hire Date]])</f>
        <v>28</v>
      </c>
      <c r="K138" s="9">
        <f>MONTH(TBL_Employees[[#This Row],[Hire Date]])</f>
        <v>2</v>
      </c>
      <c r="L138" s="9" t="str">
        <f>_xlfn.SWITCH(TBL_Employees[[#This Row],[Month]],1,"JAN",2,"FEB",3,"MAR",4,"APR",5,"MAY",6,"JUN",7,"JUL",8,"AUG",9,"SEP",10,"OCT",11,"NOV",12,"DEC")</f>
        <v>FEB</v>
      </c>
      <c r="M138" s="9">
        <f>YEAR(TBL_Employees[[#This Row],[Hire Date]])</f>
        <v>2008</v>
      </c>
      <c r="N138" s="2">
        <v>113987</v>
      </c>
      <c r="O138" s="2" t="str">
        <f>_xlfn.SWITCH(TRUE(),TBL_Employees[[#This Row],[Annual Salary]]&gt;140000,"HIGH INCOME",AND(TBL_Employees[[#This Row],[Annual Salary]]&gt;=70000,TBL_Employees[[#This Row],[Annual Salary]]&lt;=140000),"MIDLE INCOME",TBL_Employees[[#This Row],[Annual Salary]]&lt;70000,"LOW INCOME")</f>
        <v>MIDLE INCOME</v>
      </c>
      <c r="P138" s="3">
        <v>0</v>
      </c>
      <c r="Q138" s="11">
        <f>TBL_Employees[[#This Row],[Bonus %]]*TBL_Employees[[#This Row],[Annual Salary]]</f>
        <v>0</v>
      </c>
      <c r="R138" t="s">
        <v>52</v>
      </c>
      <c r="S138" t="s">
        <v>81</v>
      </c>
      <c r="T138" s="1" t="s">
        <v>21</v>
      </c>
      <c r="U138" t="str">
        <f>IF(TBL_Employees[[#This Row],[Exit Date]]="","Employed","Resign")</f>
        <v>Employed</v>
      </c>
    </row>
    <row r="139" spans="1:21">
      <c r="A139" t="s">
        <v>102</v>
      </c>
      <c r="B139" t="s">
        <v>763</v>
      </c>
      <c r="C139" t="s">
        <v>14</v>
      </c>
      <c r="D139" t="s">
        <v>31</v>
      </c>
      <c r="E139" t="s">
        <v>36</v>
      </c>
      <c r="F139" t="s">
        <v>17</v>
      </c>
      <c r="G139" t="s">
        <v>18</v>
      </c>
      <c r="H139">
        <v>30</v>
      </c>
      <c r="I139" s="1">
        <v>43165</v>
      </c>
      <c r="J139" s="9">
        <f>DAY(TBL_Employees[[#This Row],[Hire Date]])</f>
        <v>6</v>
      </c>
      <c r="K139" s="9">
        <f>MONTH(TBL_Employees[[#This Row],[Hire Date]])</f>
        <v>3</v>
      </c>
      <c r="L139" s="9" t="str">
        <f>_xlfn.SWITCH(TBL_Employees[[#This Row],[Month]],1,"JAN",2,"FEB",3,"MAR",4,"APR",5,"MAY",6,"JUN",7,"JUL",8,"AUG",9,"SEP",10,"OCT",11,"NOV",12,"DEC")</f>
        <v>MAR</v>
      </c>
      <c r="M139" s="9">
        <f>YEAR(TBL_Employees[[#This Row],[Hire Date]])</f>
        <v>2018</v>
      </c>
      <c r="N139" s="2">
        <v>255431</v>
      </c>
      <c r="O139" s="2" t="str">
        <f>_xlfn.SWITCH(TRUE(),TBL_Employees[[#This Row],[Annual Salary]]&gt;140000,"HIGH INCOME",AND(TBL_Employees[[#This Row],[Annual Salary]]&gt;=70000,TBL_Employees[[#This Row],[Annual Salary]]&lt;=140000),"MIDLE INCOME",TBL_Employees[[#This Row],[Annual Salary]]&lt;70000,"LOW INCOME")</f>
        <v>HIGH INCOME</v>
      </c>
      <c r="P139" s="3">
        <v>0.36</v>
      </c>
      <c r="Q139" s="11">
        <f>TBL_Employees[[#This Row],[Bonus %]]*TBL_Employees[[#This Row],[Annual Salary]]</f>
        <v>91955.16</v>
      </c>
      <c r="R139" t="s">
        <v>19</v>
      </c>
      <c r="S139" t="s">
        <v>29</v>
      </c>
      <c r="T139" s="1" t="s">
        <v>21</v>
      </c>
      <c r="U139" t="str">
        <f>IF(TBL_Employees[[#This Row],[Exit Date]]="","Employed","Resign")</f>
        <v>Employed</v>
      </c>
    </row>
    <row r="140" spans="1:21">
      <c r="A140" t="s">
        <v>251</v>
      </c>
      <c r="B140" t="s">
        <v>776</v>
      </c>
      <c r="C140" t="s">
        <v>97</v>
      </c>
      <c r="D140" t="s">
        <v>31</v>
      </c>
      <c r="E140" t="s">
        <v>32</v>
      </c>
      <c r="F140" t="s">
        <v>28</v>
      </c>
      <c r="G140" t="s">
        <v>24</v>
      </c>
      <c r="H140">
        <v>45</v>
      </c>
      <c r="I140" s="1">
        <v>36993</v>
      </c>
      <c r="J140" s="9">
        <f>DAY(TBL_Employees[[#This Row],[Hire Date]])</f>
        <v>12</v>
      </c>
      <c r="K140" s="9">
        <f>MONTH(TBL_Employees[[#This Row],[Hire Date]])</f>
        <v>4</v>
      </c>
      <c r="L140" s="9" t="str">
        <f>_xlfn.SWITCH(TBL_Employees[[#This Row],[Month]],1,"JAN",2,"FEB",3,"MAR",4,"APR",5,"MAY",6,"JUN",7,"JUL",8,"AUG",9,"SEP",10,"OCT",11,"NOV",12,"DEC")</f>
        <v>APR</v>
      </c>
      <c r="M140" s="9">
        <f>YEAR(TBL_Employees[[#This Row],[Hire Date]])</f>
        <v>2001</v>
      </c>
      <c r="N140" s="2">
        <v>95743</v>
      </c>
      <c r="O140" s="2" t="str">
        <f>_xlfn.SWITCH(TRUE(),TBL_Employees[[#This Row],[Annual Salary]]&gt;140000,"HIGH INCOME",AND(TBL_Employees[[#This Row],[Annual Salary]]&gt;=70000,TBL_Employees[[#This Row],[Annual Salary]]&lt;=140000),"MIDLE INCOME",TBL_Employees[[#This Row],[Annual Salary]]&lt;70000,"LOW INCOME")</f>
        <v>MIDLE INCOME</v>
      </c>
      <c r="P140" s="3">
        <v>0.15</v>
      </c>
      <c r="Q140" s="11">
        <f>TBL_Employees[[#This Row],[Bonus %]]*TBL_Employees[[#This Row],[Annual Salary]]</f>
        <v>14361.449999999999</v>
      </c>
      <c r="R140" t="s">
        <v>19</v>
      </c>
      <c r="S140" t="s">
        <v>25</v>
      </c>
      <c r="T140" s="1">
        <v>40193</v>
      </c>
      <c r="U140" t="str">
        <f>IF(TBL_Employees[[#This Row],[Exit Date]]="","Employed","Resign")</f>
        <v>Resign</v>
      </c>
    </row>
    <row r="141" spans="1:21">
      <c r="A141" t="s">
        <v>777</v>
      </c>
      <c r="B141" t="s">
        <v>778</v>
      </c>
      <c r="C141" t="s">
        <v>86</v>
      </c>
      <c r="D141" t="s">
        <v>31</v>
      </c>
      <c r="E141" t="s">
        <v>16</v>
      </c>
      <c r="F141" t="s">
        <v>17</v>
      </c>
      <c r="G141" t="s">
        <v>18</v>
      </c>
      <c r="H141">
        <v>44</v>
      </c>
      <c r="I141" s="1">
        <v>40060</v>
      </c>
      <c r="J141" s="9">
        <f>DAY(TBL_Employees[[#This Row],[Hire Date]])</f>
        <v>4</v>
      </c>
      <c r="K141" s="9">
        <f>MONTH(TBL_Employees[[#This Row],[Hire Date]])</f>
        <v>9</v>
      </c>
      <c r="L141" s="9" t="str">
        <f>_xlfn.SWITCH(TBL_Employees[[#This Row],[Month]],1,"JAN",2,"FEB",3,"MAR",4,"APR",5,"MAY",6,"JUN",7,"JUL",8,"AUG",9,"SEP",10,"OCT",11,"NOV",12,"DEC")</f>
        <v>SEP</v>
      </c>
      <c r="M141" s="9">
        <f>YEAR(TBL_Employees[[#This Row],[Hire Date]])</f>
        <v>2009</v>
      </c>
      <c r="N141" s="2">
        <v>89695</v>
      </c>
      <c r="O141" s="2" t="str">
        <f>_xlfn.SWITCH(TRUE(),TBL_Employees[[#This Row],[Annual Salary]]&gt;140000,"HIGH INCOME",AND(TBL_Employees[[#This Row],[Annual Salary]]&gt;=70000,TBL_Employees[[#This Row],[Annual Salary]]&lt;=140000),"MIDLE INCOME",TBL_Employees[[#This Row],[Annual Salary]]&lt;70000,"LOW INCOME")</f>
        <v>MIDLE INCOME</v>
      </c>
      <c r="P141" s="3">
        <v>0</v>
      </c>
      <c r="Q141" s="11">
        <f>TBL_Employees[[#This Row],[Bonus %]]*TBL_Employees[[#This Row],[Annual Salary]]</f>
        <v>0</v>
      </c>
      <c r="R141" t="s">
        <v>19</v>
      </c>
      <c r="S141" t="s">
        <v>25</v>
      </c>
      <c r="T141" s="1" t="s">
        <v>21</v>
      </c>
      <c r="U141" t="str">
        <f>IF(TBL_Employees[[#This Row],[Exit Date]]="","Employed","Resign")</f>
        <v>Employed</v>
      </c>
    </row>
    <row r="142" spans="1:21">
      <c r="A142" t="s">
        <v>789</v>
      </c>
      <c r="B142" t="s">
        <v>790</v>
      </c>
      <c r="C142" t="s">
        <v>58</v>
      </c>
      <c r="D142" t="s">
        <v>31</v>
      </c>
      <c r="E142" t="s">
        <v>16</v>
      </c>
      <c r="F142" t="s">
        <v>17</v>
      </c>
      <c r="G142" t="s">
        <v>51</v>
      </c>
      <c r="H142">
        <v>42</v>
      </c>
      <c r="I142" s="1">
        <v>43062</v>
      </c>
      <c r="J142" s="9">
        <f>DAY(TBL_Employees[[#This Row],[Hire Date]])</f>
        <v>23</v>
      </c>
      <c r="K142" s="9">
        <f>MONTH(TBL_Employees[[#This Row],[Hire Date]])</f>
        <v>11</v>
      </c>
      <c r="L142" s="9" t="str">
        <f>_xlfn.SWITCH(TBL_Employees[[#This Row],[Month]],1,"JAN",2,"FEB",3,"MAR",4,"APR",5,"MAY",6,"JUN",7,"JUL",8,"AUG",9,"SEP",10,"OCT",11,"NOV",12,"DEC")</f>
        <v>NOV</v>
      </c>
      <c r="M142" s="9">
        <f>YEAR(TBL_Employees[[#This Row],[Hire Date]])</f>
        <v>2017</v>
      </c>
      <c r="N142" s="2">
        <v>96023</v>
      </c>
      <c r="O142" s="2" t="str">
        <f>_xlfn.SWITCH(TRUE(),TBL_Employees[[#This Row],[Annual Salary]]&gt;140000,"HIGH INCOME",AND(TBL_Employees[[#This Row],[Annual Salary]]&gt;=70000,TBL_Employees[[#This Row],[Annual Salary]]&lt;=140000),"MIDLE INCOME",TBL_Employees[[#This Row],[Annual Salary]]&lt;70000,"LOW INCOME")</f>
        <v>MIDLE INCOME</v>
      </c>
      <c r="P142" s="3">
        <v>0</v>
      </c>
      <c r="Q142" s="11">
        <f>TBL_Employees[[#This Row],[Bonus %]]*TBL_Employees[[#This Row],[Annual Salary]]</f>
        <v>0</v>
      </c>
      <c r="R142" t="s">
        <v>19</v>
      </c>
      <c r="S142" t="s">
        <v>45</v>
      </c>
      <c r="T142" s="1" t="s">
        <v>21</v>
      </c>
      <c r="U142" t="str">
        <f>IF(TBL_Employees[[#This Row],[Exit Date]]="","Employed","Resign")</f>
        <v>Employed</v>
      </c>
    </row>
    <row r="143" spans="1:21">
      <c r="A143" t="s">
        <v>96</v>
      </c>
      <c r="B143" t="s">
        <v>799</v>
      </c>
      <c r="C143" t="s">
        <v>58</v>
      </c>
      <c r="D143" t="s">
        <v>31</v>
      </c>
      <c r="E143" t="s">
        <v>36</v>
      </c>
      <c r="F143" t="s">
        <v>28</v>
      </c>
      <c r="G143" t="s">
        <v>51</v>
      </c>
      <c r="H143">
        <v>36</v>
      </c>
      <c r="I143" s="1">
        <v>39912</v>
      </c>
      <c r="J143" s="9">
        <f>DAY(TBL_Employees[[#This Row],[Hire Date]])</f>
        <v>9</v>
      </c>
      <c r="K143" s="9">
        <f>MONTH(TBL_Employees[[#This Row],[Hire Date]])</f>
        <v>4</v>
      </c>
      <c r="L143" s="9" t="str">
        <f>_xlfn.SWITCH(TBL_Employees[[#This Row],[Month]],1,"JAN",2,"FEB",3,"MAR",4,"APR",5,"MAY",6,"JUN",7,"JUL",8,"AUG",9,"SEP",10,"OCT",11,"NOV",12,"DEC")</f>
        <v>APR</v>
      </c>
      <c r="M143" s="9">
        <f>YEAR(TBL_Employees[[#This Row],[Hire Date]])</f>
        <v>2009</v>
      </c>
      <c r="N143" s="2">
        <v>60055</v>
      </c>
      <c r="O143" s="2" t="str">
        <f>_xlfn.SWITCH(TRUE(),TBL_Employees[[#This Row],[Annual Salary]]&gt;140000,"HIGH INCOME",AND(TBL_Employees[[#This Row],[Annual Salary]]&gt;=70000,TBL_Employees[[#This Row],[Annual Salary]]&lt;=140000),"MIDLE INCOME",TBL_Employees[[#This Row],[Annual Salary]]&lt;70000,"LOW INCOME")</f>
        <v>LOW INCOME</v>
      </c>
      <c r="P143" s="3">
        <v>0</v>
      </c>
      <c r="Q143" s="11">
        <f>TBL_Employees[[#This Row],[Bonus %]]*TBL_Employees[[#This Row],[Annual Salary]]</f>
        <v>0</v>
      </c>
      <c r="R143" t="s">
        <v>19</v>
      </c>
      <c r="S143" t="s">
        <v>63</v>
      </c>
      <c r="T143" s="1" t="s">
        <v>21</v>
      </c>
      <c r="U143" t="str">
        <f>IF(TBL_Employees[[#This Row],[Exit Date]]="","Employed","Resign")</f>
        <v>Employed</v>
      </c>
    </row>
    <row r="144" spans="1:21">
      <c r="A144" t="s">
        <v>108</v>
      </c>
      <c r="B144" t="s">
        <v>800</v>
      </c>
      <c r="C144" t="s">
        <v>40</v>
      </c>
      <c r="D144" t="s">
        <v>31</v>
      </c>
      <c r="E144" t="s">
        <v>16</v>
      </c>
      <c r="F144" t="s">
        <v>28</v>
      </c>
      <c r="G144" t="s">
        <v>51</v>
      </c>
      <c r="H144">
        <v>31</v>
      </c>
      <c r="I144" s="1">
        <v>44069</v>
      </c>
      <c r="J144" s="9">
        <f>DAY(TBL_Employees[[#This Row],[Hire Date]])</f>
        <v>26</v>
      </c>
      <c r="K144" s="9">
        <f>MONTH(TBL_Employees[[#This Row],[Hire Date]])</f>
        <v>8</v>
      </c>
      <c r="L144" s="9" t="str">
        <f>_xlfn.SWITCH(TBL_Employees[[#This Row],[Month]],1,"JAN",2,"FEB",3,"MAR",4,"APR",5,"MAY",6,"JUN",7,"JUL",8,"AUG",9,"SEP",10,"OCT",11,"NOV",12,"DEC")</f>
        <v>AUG</v>
      </c>
      <c r="M144" s="9">
        <f>YEAR(TBL_Employees[[#This Row],[Hire Date]])</f>
        <v>2020</v>
      </c>
      <c r="N144" s="2">
        <v>189290</v>
      </c>
      <c r="O144" s="2" t="str">
        <f>_xlfn.SWITCH(TRUE(),TBL_Employees[[#This Row],[Annual Salary]]&gt;140000,"HIGH INCOME",AND(TBL_Employees[[#This Row],[Annual Salary]]&gt;=70000,TBL_Employees[[#This Row],[Annual Salary]]&lt;=140000),"MIDLE INCOME",TBL_Employees[[#This Row],[Annual Salary]]&lt;70000,"LOW INCOME")</f>
        <v>HIGH INCOME</v>
      </c>
      <c r="P144" s="3">
        <v>0.22</v>
      </c>
      <c r="Q144" s="11">
        <f>TBL_Employees[[#This Row],[Bonus %]]*TBL_Employees[[#This Row],[Annual Salary]]</f>
        <v>41643.800000000003</v>
      </c>
      <c r="R144" t="s">
        <v>52</v>
      </c>
      <c r="S144" t="s">
        <v>53</v>
      </c>
      <c r="T144" s="1">
        <v>44099</v>
      </c>
      <c r="U144" t="str">
        <f>IF(TBL_Employees[[#This Row],[Exit Date]]="","Employed","Resign")</f>
        <v>Resign</v>
      </c>
    </row>
    <row r="145" spans="1:21">
      <c r="A145" t="s">
        <v>815</v>
      </c>
      <c r="B145" t="s">
        <v>816</v>
      </c>
      <c r="C145" t="s">
        <v>40</v>
      </c>
      <c r="D145" t="s">
        <v>31</v>
      </c>
      <c r="E145" t="s">
        <v>44</v>
      </c>
      <c r="F145" t="s">
        <v>28</v>
      </c>
      <c r="G145" t="s">
        <v>51</v>
      </c>
      <c r="H145">
        <v>64</v>
      </c>
      <c r="I145" s="1">
        <v>42972</v>
      </c>
      <c r="J145" s="9">
        <f>DAY(TBL_Employees[[#This Row],[Hire Date]])</f>
        <v>25</v>
      </c>
      <c r="K145" s="9">
        <f>MONTH(TBL_Employees[[#This Row],[Hire Date]])</f>
        <v>8</v>
      </c>
      <c r="L145" s="9" t="str">
        <f>_xlfn.SWITCH(TBL_Employees[[#This Row],[Month]],1,"JAN",2,"FEB",3,"MAR",4,"APR",5,"MAY",6,"JUN",7,"JUL",8,"AUG",9,"SEP",10,"OCT",11,"NOV",12,"DEC")</f>
        <v>AUG</v>
      </c>
      <c r="M145" s="9">
        <f>YEAR(TBL_Employees[[#This Row],[Hire Date]])</f>
        <v>2017</v>
      </c>
      <c r="N145" s="2">
        <v>169509</v>
      </c>
      <c r="O145" s="2" t="str">
        <f>_xlfn.SWITCH(TRUE(),TBL_Employees[[#This Row],[Annual Salary]]&gt;140000,"HIGH INCOME",AND(TBL_Employees[[#This Row],[Annual Salary]]&gt;=70000,TBL_Employees[[#This Row],[Annual Salary]]&lt;=140000),"MIDLE INCOME",TBL_Employees[[#This Row],[Annual Salary]]&lt;70000,"LOW INCOME")</f>
        <v>HIGH INCOME</v>
      </c>
      <c r="P145" s="3">
        <v>0.18</v>
      </c>
      <c r="Q145" s="11">
        <f>TBL_Employees[[#This Row],[Bonus %]]*TBL_Employees[[#This Row],[Annual Salary]]</f>
        <v>30511.62</v>
      </c>
      <c r="R145" t="s">
        <v>52</v>
      </c>
      <c r="S145" t="s">
        <v>81</v>
      </c>
      <c r="T145" s="1" t="s">
        <v>21</v>
      </c>
      <c r="U145" t="str">
        <f>IF(TBL_Employees[[#This Row],[Exit Date]]="","Employed","Resign")</f>
        <v>Employed</v>
      </c>
    </row>
    <row r="146" spans="1:21">
      <c r="A146" t="s">
        <v>819</v>
      </c>
      <c r="B146" t="s">
        <v>820</v>
      </c>
      <c r="C146" t="s">
        <v>97</v>
      </c>
      <c r="D146" t="s">
        <v>31</v>
      </c>
      <c r="E146" t="s">
        <v>44</v>
      </c>
      <c r="F146" t="s">
        <v>17</v>
      </c>
      <c r="G146" t="s">
        <v>51</v>
      </c>
      <c r="H146">
        <v>45</v>
      </c>
      <c r="I146" s="1">
        <v>41712</v>
      </c>
      <c r="J146" s="9">
        <f>DAY(TBL_Employees[[#This Row],[Hire Date]])</f>
        <v>14</v>
      </c>
      <c r="K146" s="9">
        <f>MONTH(TBL_Employees[[#This Row],[Hire Date]])</f>
        <v>3</v>
      </c>
      <c r="L146" s="9" t="str">
        <f>_xlfn.SWITCH(TBL_Employees[[#This Row],[Month]],1,"JAN",2,"FEB",3,"MAR",4,"APR",5,"MAY",6,"JUN",7,"JUL",8,"AUG",9,"SEP",10,"OCT",11,"NOV",12,"DEC")</f>
        <v>MAR</v>
      </c>
      <c r="M146" s="9">
        <f>YEAR(TBL_Employees[[#This Row],[Hire Date]])</f>
        <v>2014</v>
      </c>
      <c r="N146" s="2">
        <v>113873</v>
      </c>
      <c r="O146" s="2" t="str">
        <f>_xlfn.SWITCH(TRUE(),TBL_Employees[[#This Row],[Annual Salary]]&gt;140000,"HIGH INCOME",AND(TBL_Employees[[#This Row],[Annual Salary]]&gt;=70000,TBL_Employees[[#This Row],[Annual Salary]]&lt;=140000),"MIDLE INCOME",TBL_Employees[[#This Row],[Annual Salary]]&lt;70000,"LOW INCOME")</f>
        <v>MIDLE INCOME</v>
      </c>
      <c r="P146" s="3">
        <v>0.11</v>
      </c>
      <c r="Q146" s="11">
        <f>TBL_Employees[[#This Row],[Bonus %]]*TBL_Employees[[#This Row],[Annual Salary]]</f>
        <v>12526.03</v>
      </c>
      <c r="R146" t="s">
        <v>52</v>
      </c>
      <c r="S146" t="s">
        <v>66</v>
      </c>
      <c r="T146" s="1" t="s">
        <v>21</v>
      </c>
      <c r="U146" t="str">
        <f>IF(TBL_Employees[[#This Row],[Exit Date]]="","Employed","Resign")</f>
        <v>Employed</v>
      </c>
    </row>
    <row r="147" spans="1:21">
      <c r="A147" t="s">
        <v>826</v>
      </c>
      <c r="B147" t="s">
        <v>827</v>
      </c>
      <c r="C147" t="s">
        <v>58</v>
      </c>
      <c r="D147" t="s">
        <v>31</v>
      </c>
      <c r="E147" t="s">
        <v>32</v>
      </c>
      <c r="F147" t="s">
        <v>28</v>
      </c>
      <c r="G147" t="s">
        <v>51</v>
      </c>
      <c r="H147">
        <v>64</v>
      </c>
      <c r="I147" s="1">
        <v>33875</v>
      </c>
      <c r="J147" s="9">
        <f>DAY(TBL_Employees[[#This Row],[Hire Date]])</f>
        <v>28</v>
      </c>
      <c r="K147" s="9">
        <f>MONTH(TBL_Employees[[#This Row],[Hire Date]])</f>
        <v>9</v>
      </c>
      <c r="L147" s="9" t="str">
        <f>_xlfn.SWITCH(TBL_Employees[[#This Row],[Month]],1,"JAN",2,"FEB",3,"MAR",4,"APR",5,"MAY",6,"JUN",7,"JUL",8,"AUG",9,"SEP",10,"OCT",11,"NOV",12,"DEC")</f>
        <v>SEP</v>
      </c>
      <c r="M147" s="9">
        <f>YEAR(TBL_Employees[[#This Row],[Hire Date]])</f>
        <v>1992</v>
      </c>
      <c r="N147" s="2">
        <v>70778</v>
      </c>
      <c r="O147" s="2" t="str">
        <f>_xlfn.SWITCH(TRUE(),TBL_Employees[[#This Row],[Annual Salary]]&gt;140000,"HIGH INCOME",AND(TBL_Employees[[#This Row],[Annual Salary]]&gt;=70000,TBL_Employees[[#This Row],[Annual Salary]]&lt;=140000),"MIDLE INCOME",TBL_Employees[[#This Row],[Annual Salary]]&lt;70000,"LOW INCOME")</f>
        <v>MIDLE INCOME</v>
      </c>
      <c r="P147" s="3">
        <v>0</v>
      </c>
      <c r="Q147" s="11">
        <f>TBL_Employees[[#This Row],[Bonus %]]*TBL_Employees[[#This Row],[Annual Salary]]</f>
        <v>0</v>
      </c>
      <c r="R147" t="s">
        <v>19</v>
      </c>
      <c r="S147" t="s">
        <v>25</v>
      </c>
      <c r="T147" s="1" t="s">
        <v>21</v>
      </c>
      <c r="U147" t="str">
        <f>IF(TBL_Employees[[#This Row],[Exit Date]]="","Employed","Resign")</f>
        <v>Employed</v>
      </c>
    </row>
    <row r="148" spans="1:21">
      <c r="A148" t="s">
        <v>113</v>
      </c>
      <c r="B148" t="s">
        <v>831</v>
      </c>
      <c r="C148" t="s">
        <v>58</v>
      </c>
      <c r="D148" t="s">
        <v>31</v>
      </c>
      <c r="E148" t="s">
        <v>32</v>
      </c>
      <c r="F148" t="s">
        <v>28</v>
      </c>
      <c r="G148" t="s">
        <v>18</v>
      </c>
      <c r="H148">
        <v>50</v>
      </c>
      <c r="I148" s="1">
        <v>43447</v>
      </c>
      <c r="J148" s="9">
        <f>DAY(TBL_Employees[[#This Row],[Hire Date]])</f>
        <v>13</v>
      </c>
      <c r="K148" s="9">
        <f>MONTH(TBL_Employees[[#This Row],[Hire Date]])</f>
        <v>12</v>
      </c>
      <c r="L148" s="9" t="str">
        <f>_xlfn.SWITCH(TBL_Employees[[#This Row],[Month]],1,"JAN",2,"FEB",3,"MAR",4,"APR",5,"MAY",6,"JUN",7,"JUL",8,"AUG",9,"SEP",10,"OCT",11,"NOV",12,"DEC")</f>
        <v>DEC</v>
      </c>
      <c r="M148" s="9">
        <f>YEAR(TBL_Employees[[#This Row],[Hire Date]])</f>
        <v>2018</v>
      </c>
      <c r="N148" s="2">
        <v>63098</v>
      </c>
      <c r="O148" s="2" t="str">
        <f>_xlfn.SWITCH(TRUE(),TBL_Employees[[#This Row],[Annual Salary]]&gt;140000,"HIGH INCOME",AND(TBL_Employees[[#This Row],[Annual Salary]]&gt;=70000,TBL_Employees[[#This Row],[Annual Salary]]&lt;=140000),"MIDLE INCOME",TBL_Employees[[#This Row],[Annual Salary]]&lt;70000,"LOW INCOME")</f>
        <v>LOW INCOME</v>
      </c>
      <c r="P148" s="3">
        <v>0</v>
      </c>
      <c r="Q148" s="11">
        <f>TBL_Employees[[#This Row],[Bonus %]]*TBL_Employees[[#This Row],[Annual Salary]]</f>
        <v>0</v>
      </c>
      <c r="R148" t="s">
        <v>19</v>
      </c>
      <c r="S148" t="s">
        <v>29</v>
      </c>
      <c r="T148" s="1" t="s">
        <v>21</v>
      </c>
      <c r="U148" t="str">
        <f>IF(TBL_Employees[[#This Row],[Exit Date]]="","Employed","Resign")</f>
        <v>Employed</v>
      </c>
    </row>
    <row r="149" spans="1:21">
      <c r="A149" t="s">
        <v>846</v>
      </c>
      <c r="B149" t="s">
        <v>847</v>
      </c>
      <c r="C149" t="s">
        <v>86</v>
      </c>
      <c r="D149" t="s">
        <v>31</v>
      </c>
      <c r="E149" t="s">
        <v>36</v>
      </c>
      <c r="F149" t="s">
        <v>28</v>
      </c>
      <c r="G149" t="s">
        <v>47</v>
      </c>
      <c r="H149">
        <v>40</v>
      </c>
      <c r="I149" s="1">
        <v>38540</v>
      </c>
      <c r="J149" s="9">
        <f>DAY(TBL_Employees[[#This Row],[Hire Date]])</f>
        <v>7</v>
      </c>
      <c r="K149" s="9">
        <f>MONTH(TBL_Employees[[#This Row],[Hire Date]])</f>
        <v>7</v>
      </c>
      <c r="L149" s="9" t="str">
        <f>_xlfn.SWITCH(TBL_Employees[[#This Row],[Month]],1,"JAN",2,"FEB",3,"MAR",4,"APR",5,"MAY",6,"JUN",7,"JUL",8,"AUG",9,"SEP",10,"OCT",11,"NOV",12,"DEC")</f>
        <v>JUL</v>
      </c>
      <c r="M149" s="9">
        <f>YEAR(TBL_Employees[[#This Row],[Hire Date]])</f>
        <v>2005</v>
      </c>
      <c r="N149" s="2">
        <v>74412</v>
      </c>
      <c r="O149" s="2" t="str">
        <f>_xlfn.SWITCH(TRUE(),TBL_Employees[[#This Row],[Annual Salary]]&gt;140000,"HIGH INCOME",AND(TBL_Employees[[#This Row],[Annual Salary]]&gt;=70000,TBL_Employees[[#This Row],[Annual Salary]]&lt;=140000),"MIDLE INCOME",TBL_Employees[[#This Row],[Annual Salary]]&lt;70000,"LOW INCOME")</f>
        <v>MIDLE INCOME</v>
      </c>
      <c r="P149" s="3">
        <v>0</v>
      </c>
      <c r="Q149" s="11">
        <f>TBL_Employees[[#This Row],[Bonus %]]*TBL_Employees[[#This Row],[Annual Salary]]</f>
        <v>0</v>
      </c>
      <c r="R149" t="s">
        <v>19</v>
      </c>
      <c r="S149" t="s">
        <v>63</v>
      </c>
      <c r="T149" s="1" t="s">
        <v>21</v>
      </c>
      <c r="U149" t="str">
        <f>IF(TBL_Employees[[#This Row],[Exit Date]]="","Employed","Resign")</f>
        <v>Employed</v>
      </c>
    </row>
    <row r="150" spans="1:21">
      <c r="A150" t="s">
        <v>299</v>
      </c>
      <c r="B150" t="s">
        <v>850</v>
      </c>
      <c r="C150" t="s">
        <v>129</v>
      </c>
      <c r="D150" t="s">
        <v>31</v>
      </c>
      <c r="E150" t="s">
        <v>16</v>
      </c>
      <c r="F150" t="s">
        <v>17</v>
      </c>
      <c r="G150" t="s">
        <v>18</v>
      </c>
      <c r="H150">
        <v>58</v>
      </c>
      <c r="I150" s="1">
        <v>34999</v>
      </c>
      <c r="J150" s="9">
        <f>DAY(TBL_Employees[[#This Row],[Hire Date]])</f>
        <v>27</v>
      </c>
      <c r="K150" s="9">
        <f>MONTH(TBL_Employees[[#This Row],[Hire Date]])</f>
        <v>10</v>
      </c>
      <c r="L150" s="9" t="str">
        <f>_xlfn.SWITCH(TBL_Employees[[#This Row],[Month]],1,"JAN",2,"FEB",3,"MAR",4,"APR",5,"MAY",6,"JUN",7,"JUL",8,"AUG",9,"SEP",10,"OCT",11,"NOV",12,"DEC")</f>
        <v>OCT</v>
      </c>
      <c r="M150" s="9">
        <f>YEAR(TBL_Employees[[#This Row],[Hire Date]])</f>
        <v>1995</v>
      </c>
      <c r="N150" s="2">
        <v>70189</v>
      </c>
      <c r="O150" s="2" t="str">
        <f>_xlfn.SWITCH(TRUE(),TBL_Employees[[#This Row],[Annual Salary]]&gt;140000,"HIGH INCOME",AND(TBL_Employees[[#This Row],[Annual Salary]]&gt;=70000,TBL_Employees[[#This Row],[Annual Salary]]&lt;=140000),"MIDLE INCOME",TBL_Employees[[#This Row],[Annual Salary]]&lt;70000,"LOW INCOME")</f>
        <v>MIDLE INCOME</v>
      </c>
      <c r="P150" s="3">
        <v>0</v>
      </c>
      <c r="Q150" s="11">
        <f>TBL_Employees[[#This Row],[Bonus %]]*TBL_Employees[[#This Row],[Annual Salary]]</f>
        <v>0</v>
      </c>
      <c r="R150" t="s">
        <v>19</v>
      </c>
      <c r="S150" t="s">
        <v>29</v>
      </c>
      <c r="T150" s="1" t="s">
        <v>21</v>
      </c>
      <c r="U150" t="str">
        <f>IF(TBL_Employees[[#This Row],[Exit Date]]="","Employed","Resign")</f>
        <v>Employed</v>
      </c>
    </row>
    <row r="151" spans="1:21">
      <c r="A151" t="s">
        <v>296</v>
      </c>
      <c r="B151" t="s">
        <v>858</v>
      </c>
      <c r="C151" t="s">
        <v>59</v>
      </c>
      <c r="D151" t="s">
        <v>31</v>
      </c>
      <c r="E151" t="s">
        <v>44</v>
      </c>
      <c r="F151" t="s">
        <v>28</v>
      </c>
      <c r="G151" t="s">
        <v>18</v>
      </c>
      <c r="H151">
        <v>38</v>
      </c>
      <c r="I151" s="1">
        <v>40360</v>
      </c>
      <c r="J151" s="9">
        <f>DAY(TBL_Employees[[#This Row],[Hire Date]])</f>
        <v>1</v>
      </c>
      <c r="K151" s="9">
        <f>MONTH(TBL_Employees[[#This Row],[Hire Date]])</f>
        <v>7</v>
      </c>
      <c r="L151" s="9" t="str">
        <f>_xlfn.SWITCH(TBL_Employees[[#This Row],[Month]],1,"JAN",2,"FEB",3,"MAR",4,"APR",5,"MAY",6,"JUN",7,"JUL",8,"AUG",9,"SEP",10,"OCT",11,"NOV",12,"DEC")</f>
        <v>JUL</v>
      </c>
      <c r="M151" s="9">
        <f>YEAR(TBL_Employees[[#This Row],[Hire Date]])</f>
        <v>2010</v>
      </c>
      <c r="N151" s="2">
        <v>78237</v>
      </c>
      <c r="O151" s="2" t="str">
        <f>_xlfn.SWITCH(TRUE(),TBL_Employees[[#This Row],[Annual Salary]]&gt;140000,"HIGH INCOME",AND(TBL_Employees[[#This Row],[Annual Salary]]&gt;=70000,TBL_Employees[[#This Row],[Annual Salary]]&lt;=140000),"MIDLE INCOME",TBL_Employees[[#This Row],[Annual Salary]]&lt;70000,"LOW INCOME")</f>
        <v>MIDLE INCOME</v>
      </c>
      <c r="P151" s="3">
        <v>0</v>
      </c>
      <c r="Q151" s="11">
        <f>TBL_Employees[[#This Row],[Bonus %]]*TBL_Employees[[#This Row],[Annual Salary]]</f>
        <v>0</v>
      </c>
      <c r="R151" t="s">
        <v>19</v>
      </c>
      <c r="S151" t="s">
        <v>39</v>
      </c>
      <c r="T151" s="1" t="s">
        <v>21</v>
      </c>
      <c r="U151" t="str">
        <f>IF(TBL_Employees[[#This Row],[Exit Date]]="","Employed","Resign")</f>
        <v>Employed</v>
      </c>
    </row>
    <row r="152" spans="1:21">
      <c r="A152" t="s">
        <v>868</v>
      </c>
      <c r="B152" t="s">
        <v>132</v>
      </c>
      <c r="C152" t="s">
        <v>59</v>
      </c>
      <c r="D152" t="s">
        <v>31</v>
      </c>
      <c r="E152" t="s">
        <v>16</v>
      </c>
      <c r="F152" t="s">
        <v>28</v>
      </c>
      <c r="G152" t="s">
        <v>51</v>
      </c>
      <c r="H152">
        <v>52</v>
      </c>
      <c r="I152" s="1">
        <v>44022</v>
      </c>
      <c r="J152" s="9">
        <f>DAY(TBL_Employees[[#This Row],[Hire Date]])</f>
        <v>10</v>
      </c>
      <c r="K152" s="9">
        <f>MONTH(TBL_Employees[[#This Row],[Hire Date]])</f>
        <v>7</v>
      </c>
      <c r="L152" s="9" t="str">
        <f>_xlfn.SWITCH(TBL_Employees[[#This Row],[Month]],1,"JAN",2,"FEB",3,"MAR",4,"APR",5,"MAY",6,"JUN",7,"JUL",8,"AUG",9,"SEP",10,"OCT",11,"NOV",12,"DEC")</f>
        <v>JUL</v>
      </c>
      <c r="M152" s="9">
        <f>YEAR(TBL_Employees[[#This Row],[Hire Date]])</f>
        <v>2020</v>
      </c>
      <c r="N152" s="2">
        <v>88272</v>
      </c>
      <c r="O152" s="2" t="str">
        <f>_xlfn.SWITCH(TRUE(),TBL_Employees[[#This Row],[Annual Salary]]&gt;140000,"HIGH INCOME",AND(TBL_Employees[[#This Row],[Annual Salary]]&gt;=70000,TBL_Employees[[#This Row],[Annual Salary]]&lt;=140000),"MIDLE INCOME",TBL_Employees[[#This Row],[Annual Salary]]&lt;70000,"LOW INCOME")</f>
        <v>MIDLE INCOME</v>
      </c>
      <c r="P152" s="3">
        <v>0</v>
      </c>
      <c r="Q152" s="11">
        <f>TBL_Employees[[#This Row],[Bonus %]]*TBL_Employees[[#This Row],[Annual Salary]]</f>
        <v>0</v>
      </c>
      <c r="R152" t="s">
        <v>52</v>
      </c>
      <c r="S152" t="s">
        <v>53</v>
      </c>
      <c r="T152" s="1" t="s">
        <v>21</v>
      </c>
      <c r="U152" t="str">
        <f>IF(TBL_Employees[[#This Row],[Exit Date]]="","Employed","Resign")</f>
        <v>Employed</v>
      </c>
    </row>
    <row r="153" spans="1:21">
      <c r="A153" t="s">
        <v>871</v>
      </c>
      <c r="B153" t="s">
        <v>872</v>
      </c>
      <c r="C153" t="s">
        <v>14</v>
      </c>
      <c r="D153" t="s">
        <v>31</v>
      </c>
      <c r="E153" t="s">
        <v>44</v>
      </c>
      <c r="F153" t="s">
        <v>28</v>
      </c>
      <c r="G153" t="s">
        <v>24</v>
      </c>
      <c r="H153">
        <v>47</v>
      </c>
      <c r="I153" s="1">
        <v>41071</v>
      </c>
      <c r="J153" s="9">
        <f>DAY(TBL_Employees[[#This Row],[Hire Date]])</f>
        <v>11</v>
      </c>
      <c r="K153" s="9">
        <f>MONTH(TBL_Employees[[#This Row],[Hire Date]])</f>
        <v>6</v>
      </c>
      <c r="L153" s="9" t="str">
        <f>_xlfn.SWITCH(TBL_Employees[[#This Row],[Month]],1,"JAN",2,"FEB",3,"MAR",4,"APR",5,"MAY",6,"JUN",7,"JUL",8,"AUG",9,"SEP",10,"OCT",11,"NOV",12,"DEC")</f>
        <v>JUN</v>
      </c>
      <c r="M153" s="9">
        <f>YEAR(TBL_Employees[[#This Row],[Hire Date]])</f>
        <v>2012</v>
      </c>
      <c r="N153" s="2">
        <v>222941</v>
      </c>
      <c r="O153" s="2" t="str">
        <f>_xlfn.SWITCH(TRUE(),TBL_Employees[[#This Row],[Annual Salary]]&gt;140000,"HIGH INCOME",AND(TBL_Employees[[#This Row],[Annual Salary]]&gt;=70000,TBL_Employees[[#This Row],[Annual Salary]]&lt;=140000),"MIDLE INCOME",TBL_Employees[[#This Row],[Annual Salary]]&lt;70000,"LOW INCOME")</f>
        <v>HIGH INCOME</v>
      </c>
      <c r="P153" s="3">
        <v>0.39</v>
      </c>
      <c r="Q153" s="11">
        <f>TBL_Employees[[#This Row],[Bonus %]]*TBL_Employees[[#This Row],[Annual Salary]]</f>
        <v>86946.99</v>
      </c>
      <c r="R153" t="s">
        <v>33</v>
      </c>
      <c r="S153" t="s">
        <v>60</v>
      </c>
      <c r="T153" s="1" t="s">
        <v>21</v>
      </c>
      <c r="U153" t="str">
        <f>IF(TBL_Employees[[#This Row],[Exit Date]]="","Employed","Resign")</f>
        <v>Employed</v>
      </c>
    </row>
    <row r="154" spans="1:21">
      <c r="A154" t="s">
        <v>882</v>
      </c>
      <c r="B154" t="s">
        <v>883</v>
      </c>
      <c r="C154" t="s">
        <v>97</v>
      </c>
      <c r="D154" t="s">
        <v>31</v>
      </c>
      <c r="E154" t="s">
        <v>16</v>
      </c>
      <c r="F154" t="s">
        <v>28</v>
      </c>
      <c r="G154" t="s">
        <v>51</v>
      </c>
      <c r="H154">
        <v>54</v>
      </c>
      <c r="I154" s="1">
        <v>39382</v>
      </c>
      <c r="J154" s="9">
        <f>DAY(TBL_Employees[[#This Row],[Hire Date]])</f>
        <v>27</v>
      </c>
      <c r="K154" s="9">
        <f>MONTH(TBL_Employees[[#This Row],[Hire Date]])</f>
        <v>10</v>
      </c>
      <c r="L154" s="9" t="str">
        <f>_xlfn.SWITCH(TBL_Employees[[#This Row],[Month]],1,"JAN",2,"FEB",3,"MAR",4,"APR",5,"MAY",6,"JUN",7,"JUL",8,"AUG",9,"SEP",10,"OCT",11,"NOV",12,"DEC")</f>
        <v>OCT</v>
      </c>
      <c r="M154" s="9">
        <f>YEAR(TBL_Employees[[#This Row],[Hire Date]])</f>
        <v>2007</v>
      </c>
      <c r="N154" s="2">
        <v>106313</v>
      </c>
      <c r="O154" s="2" t="str">
        <f>_xlfn.SWITCH(TRUE(),TBL_Employees[[#This Row],[Annual Salary]]&gt;140000,"HIGH INCOME",AND(TBL_Employees[[#This Row],[Annual Salary]]&gt;=70000,TBL_Employees[[#This Row],[Annual Salary]]&lt;=140000),"MIDLE INCOME",TBL_Employees[[#This Row],[Annual Salary]]&lt;70000,"LOW INCOME")</f>
        <v>MIDLE INCOME</v>
      </c>
      <c r="P154" s="3">
        <v>0.15</v>
      </c>
      <c r="Q154" s="11">
        <f>TBL_Employees[[#This Row],[Bonus %]]*TBL_Employees[[#This Row],[Annual Salary]]</f>
        <v>15946.949999999999</v>
      </c>
      <c r="R154" t="s">
        <v>19</v>
      </c>
      <c r="S154" t="s">
        <v>20</v>
      </c>
      <c r="T154" s="1" t="s">
        <v>21</v>
      </c>
      <c r="U154" t="str">
        <f>IF(TBL_Employees[[#This Row],[Exit Date]]="","Employed","Resign")</f>
        <v>Employed</v>
      </c>
    </row>
    <row r="155" spans="1:21">
      <c r="A155" t="s">
        <v>888</v>
      </c>
      <c r="B155" t="s">
        <v>889</v>
      </c>
      <c r="C155" t="s">
        <v>97</v>
      </c>
      <c r="D155" t="s">
        <v>31</v>
      </c>
      <c r="E155" t="s">
        <v>44</v>
      </c>
      <c r="F155" t="s">
        <v>17</v>
      </c>
      <c r="G155" t="s">
        <v>24</v>
      </c>
      <c r="H155">
        <v>65</v>
      </c>
      <c r="I155" s="1">
        <v>38792</v>
      </c>
      <c r="J155" s="9">
        <f>DAY(TBL_Employees[[#This Row],[Hire Date]])</f>
        <v>16</v>
      </c>
      <c r="K155" s="9">
        <f>MONTH(TBL_Employees[[#This Row],[Hire Date]])</f>
        <v>3</v>
      </c>
      <c r="L155" s="9" t="str">
        <f>_xlfn.SWITCH(TBL_Employees[[#This Row],[Month]],1,"JAN",2,"FEB",3,"MAR",4,"APR",5,"MAY",6,"JUN",7,"JUL",8,"AUG",9,"SEP",10,"OCT",11,"NOV",12,"DEC")</f>
        <v>MAR</v>
      </c>
      <c r="M155" s="9">
        <f>YEAR(TBL_Employees[[#This Row],[Hire Date]])</f>
        <v>2006</v>
      </c>
      <c r="N155" s="2">
        <v>83756</v>
      </c>
      <c r="O155" s="2" t="str">
        <f>_xlfn.SWITCH(TRUE(),TBL_Employees[[#This Row],[Annual Salary]]&gt;140000,"HIGH INCOME",AND(TBL_Employees[[#This Row],[Annual Salary]]&gt;=70000,TBL_Employees[[#This Row],[Annual Salary]]&lt;=140000),"MIDLE INCOME",TBL_Employees[[#This Row],[Annual Salary]]&lt;70000,"LOW INCOME")</f>
        <v>MIDLE INCOME</v>
      </c>
      <c r="P155" s="3">
        <v>0.14000000000000001</v>
      </c>
      <c r="Q155" s="11">
        <f>TBL_Employees[[#This Row],[Bonus %]]*TBL_Employees[[#This Row],[Annual Salary]]</f>
        <v>11725.840000000002</v>
      </c>
      <c r="R155" t="s">
        <v>33</v>
      </c>
      <c r="S155" t="s">
        <v>74</v>
      </c>
      <c r="T155" s="1" t="s">
        <v>21</v>
      </c>
      <c r="U155" t="str">
        <f>IF(TBL_Employees[[#This Row],[Exit Date]]="","Employed","Resign")</f>
        <v>Employed</v>
      </c>
    </row>
    <row r="156" spans="1:21">
      <c r="A156" t="s">
        <v>387</v>
      </c>
      <c r="B156" t="s">
        <v>378</v>
      </c>
      <c r="C156" t="s">
        <v>58</v>
      </c>
      <c r="D156" t="s">
        <v>31</v>
      </c>
      <c r="E156" t="s">
        <v>16</v>
      </c>
      <c r="F156" t="s">
        <v>17</v>
      </c>
      <c r="G156" t="s">
        <v>24</v>
      </c>
      <c r="H156">
        <v>55</v>
      </c>
      <c r="I156" s="1">
        <v>41525</v>
      </c>
      <c r="J156" s="9">
        <f>DAY(TBL_Employees[[#This Row],[Hire Date]])</f>
        <v>8</v>
      </c>
      <c r="K156" s="9">
        <f>MONTH(TBL_Employees[[#This Row],[Hire Date]])</f>
        <v>9</v>
      </c>
      <c r="L156" s="9" t="str">
        <f>_xlfn.SWITCH(TBL_Employees[[#This Row],[Month]],1,"JAN",2,"FEB",3,"MAR",4,"APR",5,"MAY",6,"JUN",7,"JUL",8,"AUG",9,"SEP",10,"OCT",11,"NOV",12,"DEC")</f>
        <v>SEP</v>
      </c>
      <c r="M156" s="9">
        <f>YEAR(TBL_Employees[[#This Row],[Hire Date]])</f>
        <v>2013</v>
      </c>
      <c r="N156" s="2">
        <v>73248</v>
      </c>
      <c r="O156" s="2" t="str">
        <f>_xlfn.SWITCH(TRUE(),TBL_Employees[[#This Row],[Annual Salary]]&gt;140000,"HIGH INCOME",AND(TBL_Employees[[#This Row],[Annual Salary]]&gt;=70000,TBL_Employees[[#This Row],[Annual Salary]]&lt;=140000),"MIDLE INCOME",TBL_Employees[[#This Row],[Annual Salary]]&lt;70000,"LOW INCOME")</f>
        <v>MIDLE INCOME</v>
      </c>
      <c r="P156" s="3">
        <v>0</v>
      </c>
      <c r="Q156" s="11">
        <f>TBL_Employees[[#This Row],[Bonus %]]*TBL_Employees[[#This Row],[Annual Salary]]</f>
        <v>0</v>
      </c>
      <c r="R156" t="s">
        <v>19</v>
      </c>
      <c r="S156" t="s">
        <v>29</v>
      </c>
      <c r="T156" s="1" t="s">
        <v>21</v>
      </c>
      <c r="U156" t="str">
        <f>IF(TBL_Employees[[#This Row],[Exit Date]]="","Employed","Resign")</f>
        <v>Employed</v>
      </c>
    </row>
    <row r="157" spans="1:21">
      <c r="A157" t="s">
        <v>305</v>
      </c>
      <c r="B157" t="s">
        <v>902</v>
      </c>
      <c r="C157" t="s">
        <v>86</v>
      </c>
      <c r="D157" t="s">
        <v>31</v>
      </c>
      <c r="E157" t="s">
        <v>32</v>
      </c>
      <c r="F157" t="s">
        <v>17</v>
      </c>
      <c r="G157" t="s">
        <v>18</v>
      </c>
      <c r="H157">
        <v>37</v>
      </c>
      <c r="I157" s="1">
        <v>42995</v>
      </c>
      <c r="J157" s="9">
        <f>DAY(TBL_Employees[[#This Row],[Hire Date]])</f>
        <v>17</v>
      </c>
      <c r="K157" s="9">
        <f>MONTH(TBL_Employees[[#This Row],[Hire Date]])</f>
        <v>9</v>
      </c>
      <c r="L157" s="9" t="str">
        <f>_xlfn.SWITCH(TBL_Employees[[#This Row],[Month]],1,"JAN",2,"FEB",3,"MAR",4,"APR",5,"MAY",6,"JUN",7,"JUL",8,"AUG",9,"SEP",10,"OCT",11,"NOV",12,"DEC")</f>
        <v>SEP</v>
      </c>
      <c r="M157" s="9">
        <f>YEAR(TBL_Employees[[#This Row],[Hire Date]])</f>
        <v>2017</v>
      </c>
      <c r="N157" s="2">
        <v>70770</v>
      </c>
      <c r="O157" s="2" t="str">
        <f>_xlfn.SWITCH(TRUE(),TBL_Employees[[#This Row],[Annual Salary]]&gt;140000,"HIGH INCOME",AND(TBL_Employees[[#This Row],[Annual Salary]]&gt;=70000,TBL_Employees[[#This Row],[Annual Salary]]&lt;=140000),"MIDLE INCOME",TBL_Employees[[#This Row],[Annual Salary]]&lt;70000,"LOW INCOME")</f>
        <v>MIDLE INCOME</v>
      </c>
      <c r="P157" s="3">
        <v>0</v>
      </c>
      <c r="Q157" s="11">
        <f>TBL_Employees[[#This Row],[Bonus %]]*TBL_Employees[[#This Row],[Annual Salary]]</f>
        <v>0</v>
      </c>
      <c r="R157" t="s">
        <v>19</v>
      </c>
      <c r="S157" t="s">
        <v>45</v>
      </c>
      <c r="T157" s="1" t="s">
        <v>21</v>
      </c>
      <c r="U157" t="str">
        <f>IF(TBL_Employees[[#This Row],[Exit Date]]="","Employed","Resign")</f>
        <v>Employed</v>
      </c>
    </row>
    <row r="158" spans="1:21">
      <c r="A158" t="s">
        <v>926</v>
      </c>
      <c r="B158" t="s">
        <v>927</v>
      </c>
      <c r="C158" t="s">
        <v>69</v>
      </c>
      <c r="D158" t="s">
        <v>31</v>
      </c>
      <c r="E158" t="s">
        <v>32</v>
      </c>
      <c r="F158" t="s">
        <v>17</v>
      </c>
      <c r="G158" t="s">
        <v>24</v>
      </c>
      <c r="H158">
        <v>55</v>
      </c>
      <c r="I158" s="1">
        <v>34915</v>
      </c>
      <c r="J158" s="9">
        <f>DAY(TBL_Employees[[#This Row],[Hire Date]])</f>
        <v>4</v>
      </c>
      <c r="K158" s="9">
        <f>MONTH(TBL_Employees[[#This Row],[Hire Date]])</f>
        <v>8</v>
      </c>
      <c r="L158" s="9" t="str">
        <f>_xlfn.SWITCH(TBL_Employees[[#This Row],[Month]],1,"JAN",2,"FEB",3,"MAR",4,"APR",5,"MAY",6,"JUN",7,"JUL",8,"AUG",9,"SEP",10,"OCT",11,"NOV",12,"DEC")</f>
        <v>AUG</v>
      </c>
      <c r="M158" s="9">
        <f>YEAR(TBL_Employees[[#This Row],[Hire Date]])</f>
        <v>1995</v>
      </c>
      <c r="N158" s="2">
        <v>80701</v>
      </c>
      <c r="O158" s="2" t="str">
        <f>_xlfn.SWITCH(TRUE(),TBL_Employees[[#This Row],[Annual Salary]]&gt;140000,"HIGH INCOME",AND(TBL_Employees[[#This Row],[Annual Salary]]&gt;=70000,TBL_Employees[[#This Row],[Annual Salary]]&lt;=140000),"MIDLE INCOME",TBL_Employees[[#This Row],[Annual Salary]]&lt;70000,"LOW INCOME")</f>
        <v>MIDLE INCOME</v>
      </c>
      <c r="P158" s="3">
        <v>0</v>
      </c>
      <c r="Q158" s="11">
        <f>TBL_Employees[[#This Row],[Bonus %]]*TBL_Employees[[#This Row],[Annual Salary]]</f>
        <v>0</v>
      </c>
      <c r="R158" t="s">
        <v>19</v>
      </c>
      <c r="S158" t="s">
        <v>20</v>
      </c>
      <c r="T158" s="1">
        <v>38456</v>
      </c>
      <c r="U158" t="str">
        <f>IF(TBL_Employees[[#This Row],[Exit Date]]="","Employed","Resign")</f>
        <v>Resign</v>
      </c>
    </row>
    <row r="159" spans="1:21">
      <c r="A159" t="s">
        <v>629</v>
      </c>
      <c r="B159" t="s">
        <v>929</v>
      </c>
      <c r="C159" t="s">
        <v>30</v>
      </c>
      <c r="D159" t="s">
        <v>31</v>
      </c>
      <c r="E159" t="s">
        <v>32</v>
      </c>
      <c r="F159" t="s">
        <v>17</v>
      </c>
      <c r="G159" t="s">
        <v>18</v>
      </c>
      <c r="H159">
        <v>45</v>
      </c>
      <c r="I159" s="1">
        <v>43635</v>
      </c>
      <c r="J159" s="9">
        <f>DAY(TBL_Employees[[#This Row],[Hire Date]])</f>
        <v>19</v>
      </c>
      <c r="K159" s="9">
        <f>MONTH(TBL_Employees[[#This Row],[Hire Date]])</f>
        <v>6</v>
      </c>
      <c r="L159" s="9" t="str">
        <f>_xlfn.SWITCH(TBL_Employees[[#This Row],[Month]],1,"JAN",2,"FEB",3,"MAR",4,"APR",5,"MAY",6,"JUN",7,"JUL",8,"AUG",9,"SEP",10,"OCT",11,"NOV",12,"DEC")</f>
        <v>JUN</v>
      </c>
      <c r="M159" s="9">
        <f>YEAR(TBL_Employees[[#This Row],[Hire Date]])</f>
        <v>2019</v>
      </c>
      <c r="N159" s="2">
        <v>88045</v>
      </c>
      <c r="O159" s="2" t="str">
        <f>_xlfn.SWITCH(TRUE(),TBL_Employees[[#This Row],[Annual Salary]]&gt;140000,"HIGH INCOME",AND(TBL_Employees[[#This Row],[Annual Salary]]&gt;=70000,TBL_Employees[[#This Row],[Annual Salary]]&lt;=140000),"MIDLE INCOME",TBL_Employees[[#This Row],[Annual Salary]]&lt;70000,"LOW INCOME")</f>
        <v>MIDLE INCOME</v>
      </c>
      <c r="P159" s="3">
        <v>0</v>
      </c>
      <c r="Q159" s="11">
        <f>TBL_Employees[[#This Row],[Bonus %]]*TBL_Employees[[#This Row],[Annual Salary]]</f>
        <v>0</v>
      </c>
      <c r="R159" t="s">
        <v>19</v>
      </c>
      <c r="S159" t="s">
        <v>20</v>
      </c>
      <c r="T159" s="1" t="s">
        <v>21</v>
      </c>
      <c r="U159" t="str">
        <f>IF(TBL_Employees[[#This Row],[Exit Date]]="","Employed","Resign")</f>
        <v>Employed</v>
      </c>
    </row>
    <row r="160" spans="1:21">
      <c r="A160" t="s">
        <v>931</v>
      </c>
      <c r="B160" t="s">
        <v>932</v>
      </c>
      <c r="C160" t="s">
        <v>14</v>
      </c>
      <c r="D160" t="s">
        <v>31</v>
      </c>
      <c r="E160" t="s">
        <v>36</v>
      </c>
      <c r="F160" t="s">
        <v>28</v>
      </c>
      <c r="G160" t="s">
        <v>18</v>
      </c>
      <c r="H160">
        <v>63</v>
      </c>
      <c r="I160" s="1">
        <v>42387</v>
      </c>
      <c r="J160" s="9">
        <f>DAY(TBL_Employees[[#This Row],[Hire Date]])</f>
        <v>18</v>
      </c>
      <c r="K160" s="9">
        <f>MONTH(TBL_Employees[[#This Row],[Hire Date]])</f>
        <v>1</v>
      </c>
      <c r="L160" s="9" t="str">
        <f>_xlfn.SWITCH(TBL_Employees[[#This Row],[Month]],1,"JAN",2,"FEB",3,"MAR",4,"APR",5,"MAY",6,"JUN",7,"JUL",8,"AUG",9,"SEP",10,"OCT",11,"NOV",12,"DEC")</f>
        <v>JAN</v>
      </c>
      <c r="M160" s="9">
        <f>YEAR(TBL_Employees[[#This Row],[Hire Date]])</f>
        <v>2016</v>
      </c>
      <c r="N160" s="2">
        <v>180994</v>
      </c>
      <c r="O160" s="2" t="str">
        <f>_xlfn.SWITCH(TRUE(),TBL_Employees[[#This Row],[Annual Salary]]&gt;140000,"HIGH INCOME",AND(TBL_Employees[[#This Row],[Annual Salary]]&gt;=70000,TBL_Employees[[#This Row],[Annual Salary]]&lt;=140000),"MIDLE INCOME",TBL_Employees[[#This Row],[Annual Salary]]&lt;70000,"LOW INCOME")</f>
        <v>HIGH INCOME</v>
      </c>
      <c r="P160" s="3">
        <v>0.39</v>
      </c>
      <c r="Q160" s="11">
        <f>TBL_Employees[[#This Row],[Bonus %]]*TBL_Employees[[#This Row],[Annual Salary]]</f>
        <v>70587.66</v>
      </c>
      <c r="R160" t="s">
        <v>19</v>
      </c>
      <c r="S160" t="s">
        <v>63</v>
      </c>
      <c r="T160" s="1" t="s">
        <v>21</v>
      </c>
      <c r="U160" t="str">
        <f>IF(TBL_Employees[[#This Row],[Exit Date]]="","Employed","Resign")</f>
        <v>Employed</v>
      </c>
    </row>
    <row r="161" spans="1:21">
      <c r="A161" t="s">
        <v>946</v>
      </c>
      <c r="B161" t="s">
        <v>947</v>
      </c>
      <c r="C161" t="s">
        <v>86</v>
      </c>
      <c r="D161" t="s">
        <v>31</v>
      </c>
      <c r="E161" t="s">
        <v>44</v>
      </c>
      <c r="F161" t="s">
        <v>17</v>
      </c>
      <c r="G161" t="s">
        <v>24</v>
      </c>
      <c r="H161">
        <v>35</v>
      </c>
      <c r="I161" s="1">
        <v>42776</v>
      </c>
      <c r="J161" s="9">
        <f>DAY(TBL_Employees[[#This Row],[Hire Date]])</f>
        <v>10</v>
      </c>
      <c r="K161" s="9">
        <f>MONTH(TBL_Employees[[#This Row],[Hire Date]])</f>
        <v>2</v>
      </c>
      <c r="L161" s="9" t="str">
        <f>_xlfn.SWITCH(TBL_Employees[[#This Row],[Month]],1,"JAN",2,"FEB",3,"MAR",4,"APR",5,"MAY",6,"JUN",7,"JUL",8,"AUG",9,"SEP",10,"OCT",11,"NOV",12,"DEC")</f>
        <v>FEB</v>
      </c>
      <c r="M161" s="9">
        <f>YEAR(TBL_Employees[[#This Row],[Hire Date]])</f>
        <v>2017</v>
      </c>
      <c r="N161" s="2">
        <v>60132</v>
      </c>
      <c r="O161" s="2" t="str">
        <f>_xlfn.SWITCH(TRUE(),TBL_Employees[[#This Row],[Annual Salary]]&gt;140000,"HIGH INCOME",AND(TBL_Employees[[#This Row],[Annual Salary]]&gt;=70000,TBL_Employees[[#This Row],[Annual Salary]]&lt;=140000),"MIDLE INCOME",TBL_Employees[[#This Row],[Annual Salary]]&lt;70000,"LOW INCOME")</f>
        <v>LOW INCOME</v>
      </c>
      <c r="P161" s="3">
        <v>0</v>
      </c>
      <c r="Q161" s="11">
        <f>TBL_Employees[[#This Row],[Bonus %]]*TBL_Employees[[#This Row],[Annual Salary]]</f>
        <v>0</v>
      </c>
      <c r="R161" t="s">
        <v>33</v>
      </c>
      <c r="S161" t="s">
        <v>80</v>
      </c>
      <c r="T161" s="1" t="s">
        <v>21</v>
      </c>
      <c r="U161" t="str">
        <f>IF(TBL_Employees[[#This Row],[Exit Date]]="","Employed","Resign")</f>
        <v>Employed</v>
      </c>
    </row>
    <row r="162" spans="1:21">
      <c r="A162" t="s">
        <v>351</v>
      </c>
      <c r="B162" t="s">
        <v>954</v>
      </c>
      <c r="C162" t="s">
        <v>86</v>
      </c>
      <c r="D162" t="s">
        <v>31</v>
      </c>
      <c r="E162" t="s">
        <v>16</v>
      </c>
      <c r="F162" t="s">
        <v>17</v>
      </c>
      <c r="G162" t="s">
        <v>51</v>
      </c>
      <c r="H162">
        <v>47</v>
      </c>
      <c r="I162" s="1">
        <v>42245</v>
      </c>
      <c r="J162" s="9">
        <f>DAY(TBL_Employees[[#This Row],[Hire Date]])</f>
        <v>29</v>
      </c>
      <c r="K162" s="9">
        <f>MONTH(TBL_Employees[[#This Row],[Hire Date]])</f>
        <v>8</v>
      </c>
      <c r="L162" s="9" t="str">
        <f>_xlfn.SWITCH(TBL_Employees[[#This Row],[Month]],1,"JAN",2,"FEB",3,"MAR",4,"APR",5,"MAY",6,"JUN",7,"JUL",8,"AUG",9,"SEP",10,"OCT",11,"NOV",12,"DEC")</f>
        <v>AUG</v>
      </c>
      <c r="M162" s="9">
        <f>YEAR(TBL_Employees[[#This Row],[Hire Date]])</f>
        <v>2015</v>
      </c>
      <c r="N162" s="2">
        <v>68488</v>
      </c>
      <c r="O162" s="2" t="str">
        <f>_xlfn.SWITCH(TRUE(),TBL_Employees[[#This Row],[Annual Salary]]&gt;140000,"HIGH INCOME",AND(TBL_Employees[[#This Row],[Annual Salary]]&gt;=70000,TBL_Employees[[#This Row],[Annual Salary]]&lt;=140000),"MIDLE INCOME",TBL_Employees[[#This Row],[Annual Salary]]&lt;70000,"LOW INCOME")</f>
        <v>LOW INCOME</v>
      </c>
      <c r="P162" s="3">
        <v>0</v>
      </c>
      <c r="Q162" s="11">
        <f>TBL_Employees[[#This Row],[Bonus %]]*TBL_Employees[[#This Row],[Annual Salary]]</f>
        <v>0</v>
      </c>
      <c r="R162" t="s">
        <v>19</v>
      </c>
      <c r="S162" t="s">
        <v>63</v>
      </c>
      <c r="T162" s="1" t="s">
        <v>21</v>
      </c>
      <c r="U162" t="str">
        <f>IF(TBL_Employees[[#This Row],[Exit Date]]="","Employed","Resign")</f>
        <v>Employed</v>
      </c>
    </row>
    <row r="163" spans="1:21">
      <c r="A163" t="s">
        <v>336</v>
      </c>
      <c r="B163" t="s">
        <v>955</v>
      </c>
      <c r="C163" t="s">
        <v>30</v>
      </c>
      <c r="D163" t="s">
        <v>31</v>
      </c>
      <c r="E163" t="s">
        <v>36</v>
      </c>
      <c r="F163" t="s">
        <v>17</v>
      </c>
      <c r="G163" t="s">
        <v>51</v>
      </c>
      <c r="H163">
        <v>60</v>
      </c>
      <c r="I163" s="1">
        <v>35992</v>
      </c>
      <c r="J163" s="9">
        <f>DAY(TBL_Employees[[#This Row],[Hire Date]])</f>
        <v>16</v>
      </c>
      <c r="K163" s="9">
        <f>MONTH(TBL_Employees[[#This Row],[Hire Date]])</f>
        <v>7</v>
      </c>
      <c r="L163" s="9" t="str">
        <f>_xlfn.SWITCH(TBL_Employees[[#This Row],[Month]],1,"JAN",2,"FEB",3,"MAR",4,"APR",5,"MAY",6,"JUN",7,"JUL",8,"AUG",9,"SEP",10,"OCT",11,"NOV",12,"DEC")</f>
        <v>JUL</v>
      </c>
      <c r="M163" s="9">
        <f>YEAR(TBL_Employees[[#This Row],[Hire Date]])</f>
        <v>1998</v>
      </c>
      <c r="N163" s="2">
        <v>92932</v>
      </c>
      <c r="O163" s="2" t="str">
        <f>_xlfn.SWITCH(TRUE(),TBL_Employees[[#This Row],[Annual Salary]]&gt;140000,"HIGH INCOME",AND(TBL_Employees[[#This Row],[Annual Salary]]&gt;=70000,TBL_Employees[[#This Row],[Annual Salary]]&lt;=140000),"MIDLE INCOME",TBL_Employees[[#This Row],[Annual Salary]]&lt;70000,"LOW INCOME")</f>
        <v>MIDLE INCOME</v>
      </c>
      <c r="P163" s="3">
        <v>0</v>
      </c>
      <c r="Q163" s="11">
        <f>TBL_Employees[[#This Row],[Bonus %]]*TBL_Employees[[#This Row],[Annual Salary]]</f>
        <v>0</v>
      </c>
      <c r="R163" t="s">
        <v>19</v>
      </c>
      <c r="S163" t="s">
        <v>29</v>
      </c>
      <c r="T163" s="1" t="s">
        <v>21</v>
      </c>
      <c r="U163" t="str">
        <f>IF(TBL_Employees[[#This Row],[Exit Date]]="","Employed","Resign")</f>
        <v>Employed</v>
      </c>
    </row>
    <row r="164" spans="1:21">
      <c r="A164" t="s">
        <v>960</v>
      </c>
      <c r="B164" t="s">
        <v>961</v>
      </c>
      <c r="C164" t="s">
        <v>14</v>
      </c>
      <c r="D164" t="s">
        <v>31</v>
      </c>
      <c r="E164" t="s">
        <v>16</v>
      </c>
      <c r="F164" t="s">
        <v>17</v>
      </c>
      <c r="G164" t="s">
        <v>18</v>
      </c>
      <c r="H164">
        <v>51</v>
      </c>
      <c r="I164" s="1">
        <v>35230</v>
      </c>
      <c r="J164" s="9">
        <f>DAY(TBL_Employees[[#This Row],[Hire Date]])</f>
        <v>14</v>
      </c>
      <c r="K164" s="9">
        <f>MONTH(TBL_Employees[[#This Row],[Hire Date]])</f>
        <v>6</v>
      </c>
      <c r="L164" s="9" t="str">
        <f>_xlfn.SWITCH(TBL_Employees[[#This Row],[Month]],1,"JAN",2,"FEB",3,"MAR",4,"APR",5,"MAY",6,"JUN",7,"JUL",8,"AUG",9,"SEP",10,"OCT",11,"NOV",12,"DEC")</f>
        <v>JUN</v>
      </c>
      <c r="M164" s="9">
        <f>YEAR(TBL_Employees[[#This Row],[Hire Date]])</f>
        <v>1996</v>
      </c>
      <c r="N164" s="2">
        <v>200246</v>
      </c>
      <c r="O164" s="2" t="str">
        <f>_xlfn.SWITCH(TRUE(),TBL_Employees[[#This Row],[Annual Salary]]&gt;140000,"HIGH INCOME",AND(TBL_Employees[[#This Row],[Annual Salary]]&gt;=70000,TBL_Employees[[#This Row],[Annual Salary]]&lt;=140000),"MIDLE INCOME",TBL_Employees[[#This Row],[Annual Salary]]&lt;70000,"LOW INCOME")</f>
        <v>HIGH INCOME</v>
      </c>
      <c r="P164" s="3">
        <v>0.34</v>
      </c>
      <c r="Q164" s="11">
        <f>TBL_Employees[[#This Row],[Bonus %]]*TBL_Employees[[#This Row],[Annual Salary]]</f>
        <v>68083.64</v>
      </c>
      <c r="R164" t="s">
        <v>19</v>
      </c>
      <c r="S164" t="s">
        <v>29</v>
      </c>
      <c r="T164" s="1" t="s">
        <v>21</v>
      </c>
      <c r="U164" t="str">
        <f>IF(TBL_Employees[[#This Row],[Exit Date]]="","Employed","Resign")</f>
        <v>Employed</v>
      </c>
    </row>
    <row r="165" spans="1:21">
      <c r="A165" t="s">
        <v>970</v>
      </c>
      <c r="B165" t="s">
        <v>971</v>
      </c>
      <c r="C165" t="s">
        <v>40</v>
      </c>
      <c r="D165" t="s">
        <v>31</v>
      </c>
      <c r="E165" t="s">
        <v>16</v>
      </c>
      <c r="F165" t="s">
        <v>17</v>
      </c>
      <c r="G165" t="s">
        <v>51</v>
      </c>
      <c r="H165">
        <v>59</v>
      </c>
      <c r="I165" s="1">
        <v>37726</v>
      </c>
      <c r="J165" s="9">
        <f>DAY(TBL_Employees[[#This Row],[Hire Date]])</f>
        <v>15</v>
      </c>
      <c r="K165" s="9">
        <f>MONTH(TBL_Employees[[#This Row],[Hire Date]])</f>
        <v>4</v>
      </c>
      <c r="L165" s="9" t="str">
        <f>_xlfn.SWITCH(TBL_Employees[[#This Row],[Month]],1,"JAN",2,"FEB",3,"MAR",4,"APR",5,"MAY",6,"JUN",7,"JUL",8,"AUG",9,"SEP",10,"OCT",11,"NOV",12,"DEC")</f>
        <v>APR</v>
      </c>
      <c r="M165" s="9">
        <f>YEAR(TBL_Employees[[#This Row],[Hire Date]])</f>
        <v>2003</v>
      </c>
      <c r="N165" s="2">
        <v>150699</v>
      </c>
      <c r="O165" s="2" t="str">
        <f>_xlfn.SWITCH(TRUE(),TBL_Employees[[#This Row],[Annual Salary]]&gt;140000,"HIGH INCOME",AND(TBL_Employees[[#This Row],[Annual Salary]]&gt;=70000,TBL_Employees[[#This Row],[Annual Salary]]&lt;=140000),"MIDLE INCOME",TBL_Employees[[#This Row],[Annual Salary]]&lt;70000,"LOW INCOME")</f>
        <v>HIGH INCOME</v>
      </c>
      <c r="P165" s="3">
        <v>0.28999999999999998</v>
      </c>
      <c r="Q165" s="11">
        <f>TBL_Employees[[#This Row],[Bonus %]]*TBL_Employees[[#This Row],[Annual Salary]]</f>
        <v>43702.71</v>
      </c>
      <c r="R165" t="s">
        <v>52</v>
      </c>
      <c r="S165" t="s">
        <v>53</v>
      </c>
      <c r="T165" s="1" t="s">
        <v>21</v>
      </c>
      <c r="U165" t="str">
        <f>IF(TBL_Employees[[#This Row],[Exit Date]]="","Employed","Resign")</f>
        <v>Employed</v>
      </c>
    </row>
    <row r="166" spans="1:21">
      <c r="A166" t="s">
        <v>987</v>
      </c>
      <c r="B166" t="s">
        <v>988</v>
      </c>
      <c r="C166" t="s">
        <v>40</v>
      </c>
      <c r="D166" t="s">
        <v>31</v>
      </c>
      <c r="E166" t="s">
        <v>32</v>
      </c>
      <c r="F166" t="s">
        <v>17</v>
      </c>
      <c r="G166" t="s">
        <v>51</v>
      </c>
      <c r="H166">
        <v>60</v>
      </c>
      <c r="I166" s="1">
        <v>42739</v>
      </c>
      <c r="J166" s="9">
        <f>DAY(TBL_Employees[[#This Row],[Hire Date]])</f>
        <v>4</v>
      </c>
      <c r="K166" s="9">
        <f>MONTH(TBL_Employees[[#This Row],[Hire Date]])</f>
        <v>1</v>
      </c>
      <c r="L166" s="9" t="str">
        <f>_xlfn.SWITCH(TBL_Employees[[#This Row],[Month]],1,"JAN",2,"FEB",3,"MAR",4,"APR",5,"MAY",6,"JUN",7,"JUL",8,"AUG",9,"SEP",10,"OCT",11,"NOV",12,"DEC")</f>
        <v>JAN</v>
      </c>
      <c r="M166" s="9">
        <f>YEAR(TBL_Employees[[#This Row],[Hire Date]])</f>
        <v>2017</v>
      </c>
      <c r="N166" s="2">
        <v>178502</v>
      </c>
      <c r="O166" s="2" t="str">
        <f>_xlfn.SWITCH(TRUE(),TBL_Employees[[#This Row],[Annual Salary]]&gt;140000,"HIGH INCOME",AND(TBL_Employees[[#This Row],[Annual Salary]]&gt;=70000,TBL_Employees[[#This Row],[Annual Salary]]&lt;=140000),"MIDLE INCOME",TBL_Employees[[#This Row],[Annual Salary]]&lt;70000,"LOW INCOME")</f>
        <v>HIGH INCOME</v>
      </c>
      <c r="P166" s="3">
        <v>0.2</v>
      </c>
      <c r="Q166" s="11">
        <f>TBL_Employees[[#This Row],[Bonus %]]*TBL_Employees[[#This Row],[Annual Salary]]</f>
        <v>35700.400000000001</v>
      </c>
      <c r="R166" t="s">
        <v>19</v>
      </c>
      <c r="S166" t="s">
        <v>25</v>
      </c>
      <c r="T166" s="1" t="s">
        <v>21</v>
      </c>
      <c r="U166" t="str">
        <f>IF(TBL_Employees[[#This Row],[Exit Date]]="","Employed","Resign")</f>
        <v>Employed</v>
      </c>
    </row>
    <row r="167" spans="1:21">
      <c r="A167" t="s">
        <v>991</v>
      </c>
      <c r="B167" t="s">
        <v>992</v>
      </c>
      <c r="C167" t="s">
        <v>40</v>
      </c>
      <c r="D167" t="s">
        <v>31</v>
      </c>
      <c r="E167" t="s">
        <v>16</v>
      </c>
      <c r="F167" t="s">
        <v>17</v>
      </c>
      <c r="G167" t="s">
        <v>51</v>
      </c>
      <c r="H167">
        <v>37</v>
      </c>
      <c r="I167" s="1">
        <v>39528</v>
      </c>
      <c r="J167" s="9">
        <f>DAY(TBL_Employees[[#This Row],[Hire Date]])</f>
        <v>21</v>
      </c>
      <c r="K167" s="9">
        <f>MONTH(TBL_Employees[[#This Row],[Hire Date]])</f>
        <v>3</v>
      </c>
      <c r="L167" s="9" t="str">
        <f>_xlfn.SWITCH(TBL_Employees[[#This Row],[Month]],1,"JAN",2,"FEB",3,"MAR",4,"APR",5,"MAY",6,"JUN",7,"JUL",8,"AUG",9,"SEP",10,"OCT",11,"NOV",12,"DEC")</f>
        <v>MAR</v>
      </c>
      <c r="M167" s="9">
        <f>YEAR(TBL_Employees[[#This Row],[Hire Date]])</f>
        <v>2008</v>
      </c>
      <c r="N167" s="2">
        <v>156277</v>
      </c>
      <c r="O167" s="2" t="str">
        <f>_xlfn.SWITCH(TRUE(),TBL_Employees[[#This Row],[Annual Salary]]&gt;140000,"HIGH INCOME",AND(TBL_Employees[[#This Row],[Annual Salary]]&gt;=70000,TBL_Employees[[#This Row],[Annual Salary]]&lt;=140000),"MIDLE INCOME",TBL_Employees[[#This Row],[Annual Salary]]&lt;70000,"LOW INCOME")</f>
        <v>HIGH INCOME</v>
      </c>
      <c r="P167" s="3">
        <v>0.22</v>
      </c>
      <c r="Q167" s="11">
        <f>TBL_Employees[[#This Row],[Bonus %]]*TBL_Employees[[#This Row],[Annual Salary]]</f>
        <v>34380.94</v>
      </c>
      <c r="R167" t="s">
        <v>52</v>
      </c>
      <c r="S167" t="s">
        <v>81</v>
      </c>
      <c r="T167" s="1" t="s">
        <v>21</v>
      </c>
      <c r="U167" t="str">
        <f>IF(TBL_Employees[[#This Row],[Exit Date]]="","Employed","Resign")</f>
        <v>Employed</v>
      </c>
    </row>
    <row r="168" spans="1:21">
      <c r="A168" t="s">
        <v>993</v>
      </c>
      <c r="B168" t="s">
        <v>994</v>
      </c>
      <c r="C168" t="s">
        <v>129</v>
      </c>
      <c r="D168" t="s">
        <v>31</v>
      </c>
      <c r="E168" t="s">
        <v>16</v>
      </c>
      <c r="F168" t="s">
        <v>17</v>
      </c>
      <c r="G168" t="s">
        <v>51</v>
      </c>
      <c r="H168">
        <v>30</v>
      </c>
      <c r="I168" s="1">
        <v>43086</v>
      </c>
      <c r="J168" s="9">
        <f>DAY(TBL_Employees[[#This Row],[Hire Date]])</f>
        <v>17</v>
      </c>
      <c r="K168" s="9">
        <f>MONTH(TBL_Employees[[#This Row],[Hire Date]])</f>
        <v>12</v>
      </c>
      <c r="L168" s="9" t="str">
        <f>_xlfn.SWITCH(TBL_Employees[[#This Row],[Month]],1,"JAN",2,"FEB",3,"MAR",4,"APR",5,"MAY",6,"JUN",7,"JUL",8,"AUG",9,"SEP",10,"OCT",11,"NOV",12,"DEC")</f>
        <v>DEC</v>
      </c>
      <c r="M168" s="9">
        <f>YEAR(TBL_Employees[[#This Row],[Hire Date]])</f>
        <v>2017</v>
      </c>
      <c r="N168" s="2">
        <v>87744</v>
      </c>
      <c r="O168" s="2" t="str">
        <f>_xlfn.SWITCH(TRUE(),TBL_Employees[[#This Row],[Annual Salary]]&gt;140000,"HIGH INCOME",AND(TBL_Employees[[#This Row],[Annual Salary]]&gt;=70000,TBL_Employees[[#This Row],[Annual Salary]]&lt;=140000),"MIDLE INCOME",TBL_Employees[[#This Row],[Annual Salary]]&lt;70000,"LOW INCOME")</f>
        <v>MIDLE INCOME</v>
      </c>
      <c r="P168" s="3">
        <v>0</v>
      </c>
      <c r="Q168" s="11">
        <f>TBL_Employees[[#This Row],[Bonus %]]*TBL_Employees[[#This Row],[Annual Salary]]</f>
        <v>0</v>
      </c>
      <c r="R168" t="s">
        <v>52</v>
      </c>
      <c r="S168" t="s">
        <v>53</v>
      </c>
      <c r="T168" s="1" t="s">
        <v>21</v>
      </c>
      <c r="U168" t="str">
        <f>IF(TBL_Employees[[#This Row],[Exit Date]]="","Employed","Resign")</f>
        <v>Employed</v>
      </c>
    </row>
    <row r="169" spans="1:21">
      <c r="A169" t="s">
        <v>1005</v>
      </c>
      <c r="B169" t="s">
        <v>1006</v>
      </c>
      <c r="C169" t="s">
        <v>40</v>
      </c>
      <c r="D169" t="s">
        <v>31</v>
      </c>
      <c r="E169" t="s">
        <v>36</v>
      </c>
      <c r="F169" t="s">
        <v>28</v>
      </c>
      <c r="G169" t="s">
        <v>24</v>
      </c>
      <c r="H169">
        <v>53</v>
      </c>
      <c r="I169" s="1">
        <v>41204</v>
      </c>
      <c r="J169" s="9">
        <f>DAY(TBL_Employees[[#This Row],[Hire Date]])</f>
        <v>22</v>
      </c>
      <c r="K169" s="9">
        <f>MONTH(TBL_Employees[[#This Row],[Hire Date]])</f>
        <v>10</v>
      </c>
      <c r="L169" s="9" t="str">
        <f>_xlfn.SWITCH(TBL_Employees[[#This Row],[Month]],1,"JAN",2,"FEB",3,"MAR",4,"APR",5,"MAY",6,"JUN",7,"JUL",8,"AUG",9,"SEP",10,"OCT",11,"NOV",12,"DEC")</f>
        <v>OCT</v>
      </c>
      <c r="M169" s="9">
        <f>YEAR(TBL_Employees[[#This Row],[Hire Date]])</f>
        <v>2012</v>
      </c>
      <c r="N169" s="2">
        <v>168510</v>
      </c>
      <c r="O169" s="2" t="str">
        <f>_xlfn.SWITCH(TRUE(),TBL_Employees[[#This Row],[Annual Salary]]&gt;140000,"HIGH INCOME",AND(TBL_Employees[[#This Row],[Annual Salary]]&gt;=70000,TBL_Employees[[#This Row],[Annual Salary]]&lt;=140000),"MIDLE INCOME",TBL_Employees[[#This Row],[Annual Salary]]&lt;70000,"LOW INCOME")</f>
        <v>HIGH INCOME</v>
      </c>
      <c r="P169" s="3">
        <v>0.28999999999999998</v>
      </c>
      <c r="Q169" s="11">
        <f>TBL_Employees[[#This Row],[Bonus %]]*TBL_Employees[[#This Row],[Annual Salary]]</f>
        <v>48867.899999999994</v>
      </c>
      <c r="R169" t="s">
        <v>19</v>
      </c>
      <c r="S169" t="s">
        <v>63</v>
      </c>
      <c r="T169" s="1" t="s">
        <v>21</v>
      </c>
      <c r="U169" t="str">
        <f>IF(TBL_Employees[[#This Row],[Exit Date]]="","Employed","Resign")</f>
        <v>Employed</v>
      </c>
    </row>
    <row r="170" spans="1:21">
      <c r="A170" t="s">
        <v>1007</v>
      </c>
      <c r="B170" t="s">
        <v>1008</v>
      </c>
      <c r="C170" t="s">
        <v>129</v>
      </c>
      <c r="D170" t="s">
        <v>31</v>
      </c>
      <c r="E170" t="s">
        <v>44</v>
      </c>
      <c r="F170" t="s">
        <v>17</v>
      </c>
      <c r="G170" t="s">
        <v>51</v>
      </c>
      <c r="H170">
        <v>36</v>
      </c>
      <c r="I170" s="1">
        <v>42443</v>
      </c>
      <c r="J170" s="9">
        <f>DAY(TBL_Employees[[#This Row],[Hire Date]])</f>
        <v>14</v>
      </c>
      <c r="K170" s="9">
        <f>MONTH(TBL_Employees[[#This Row],[Hire Date]])</f>
        <v>3</v>
      </c>
      <c r="L170" s="9" t="str">
        <f>_xlfn.SWITCH(TBL_Employees[[#This Row],[Month]],1,"JAN",2,"FEB",3,"MAR",4,"APR",5,"MAY",6,"JUN",7,"JUL",8,"AUG",9,"SEP",10,"OCT",11,"NOV",12,"DEC")</f>
        <v>MAR</v>
      </c>
      <c r="M170" s="9">
        <f>YEAR(TBL_Employees[[#This Row],[Hire Date]])</f>
        <v>2016</v>
      </c>
      <c r="N170" s="2">
        <v>85870</v>
      </c>
      <c r="O170" s="2" t="str">
        <f>_xlfn.SWITCH(TRUE(),TBL_Employees[[#This Row],[Annual Salary]]&gt;140000,"HIGH INCOME",AND(TBL_Employees[[#This Row],[Annual Salary]]&gt;=70000,TBL_Employees[[#This Row],[Annual Salary]]&lt;=140000),"MIDLE INCOME",TBL_Employees[[#This Row],[Annual Salary]]&lt;70000,"LOW INCOME")</f>
        <v>MIDLE INCOME</v>
      </c>
      <c r="P170" s="3">
        <v>0</v>
      </c>
      <c r="Q170" s="11">
        <f>TBL_Employees[[#This Row],[Bonus %]]*TBL_Employees[[#This Row],[Annual Salary]]</f>
        <v>0</v>
      </c>
      <c r="R170" t="s">
        <v>52</v>
      </c>
      <c r="S170" t="s">
        <v>53</v>
      </c>
      <c r="T170" s="1" t="s">
        <v>21</v>
      </c>
      <c r="U170" t="str">
        <f>IF(TBL_Employees[[#This Row],[Exit Date]]="","Employed","Resign")</f>
        <v>Employed</v>
      </c>
    </row>
    <row r="171" spans="1:21">
      <c r="A171" t="s">
        <v>1013</v>
      </c>
      <c r="B171" t="s">
        <v>1014</v>
      </c>
      <c r="C171" t="s">
        <v>97</v>
      </c>
      <c r="D171" t="s">
        <v>31</v>
      </c>
      <c r="E171" t="s">
        <v>16</v>
      </c>
      <c r="F171" t="s">
        <v>17</v>
      </c>
      <c r="G171" t="s">
        <v>18</v>
      </c>
      <c r="H171">
        <v>61</v>
      </c>
      <c r="I171" s="1">
        <v>40193</v>
      </c>
      <c r="J171" s="9">
        <f>DAY(TBL_Employees[[#This Row],[Hire Date]])</f>
        <v>15</v>
      </c>
      <c r="K171" s="9">
        <f>MONTH(TBL_Employees[[#This Row],[Hire Date]])</f>
        <v>1</v>
      </c>
      <c r="L171" s="9" t="str">
        <f>_xlfn.SWITCH(TBL_Employees[[#This Row],[Month]],1,"JAN",2,"FEB",3,"MAR",4,"APR",5,"MAY",6,"JUN",7,"JUL",8,"AUG",9,"SEP",10,"OCT",11,"NOV",12,"DEC")</f>
        <v>JAN</v>
      </c>
      <c r="M171" s="9">
        <f>YEAR(TBL_Employees[[#This Row],[Hire Date]])</f>
        <v>2010</v>
      </c>
      <c r="N171" s="2">
        <v>98110</v>
      </c>
      <c r="O171" s="2" t="str">
        <f>_xlfn.SWITCH(TRUE(),TBL_Employees[[#This Row],[Annual Salary]]&gt;140000,"HIGH INCOME",AND(TBL_Employees[[#This Row],[Annual Salary]]&gt;=70000,TBL_Employees[[#This Row],[Annual Salary]]&lt;=140000),"MIDLE INCOME",TBL_Employees[[#This Row],[Annual Salary]]&lt;70000,"LOW INCOME")</f>
        <v>MIDLE INCOME</v>
      </c>
      <c r="P171" s="3">
        <v>0.13</v>
      </c>
      <c r="Q171" s="11">
        <f>TBL_Employees[[#This Row],[Bonus %]]*TBL_Employees[[#This Row],[Annual Salary]]</f>
        <v>12754.300000000001</v>
      </c>
      <c r="R171" t="s">
        <v>19</v>
      </c>
      <c r="S171" t="s">
        <v>20</v>
      </c>
      <c r="T171" s="1" t="s">
        <v>21</v>
      </c>
      <c r="U171" t="str">
        <f>IF(TBL_Employees[[#This Row],[Exit Date]]="","Employed","Resign")</f>
        <v>Employed</v>
      </c>
    </row>
    <row r="172" spans="1:21">
      <c r="A172" t="s">
        <v>347</v>
      </c>
      <c r="B172" t="s">
        <v>1050</v>
      </c>
      <c r="C172" t="s">
        <v>40</v>
      </c>
      <c r="D172" t="s">
        <v>31</v>
      </c>
      <c r="E172" t="s">
        <v>32</v>
      </c>
      <c r="F172" t="s">
        <v>28</v>
      </c>
      <c r="G172" t="s">
        <v>51</v>
      </c>
      <c r="H172">
        <v>46</v>
      </c>
      <c r="I172" s="1">
        <v>41839</v>
      </c>
      <c r="J172" s="9">
        <f>DAY(TBL_Employees[[#This Row],[Hire Date]])</f>
        <v>19</v>
      </c>
      <c r="K172" s="9">
        <f>MONTH(TBL_Employees[[#This Row],[Hire Date]])</f>
        <v>7</v>
      </c>
      <c r="L172" s="9" t="str">
        <f>_xlfn.SWITCH(TBL_Employees[[#This Row],[Month]],1,"JAN",2,"FEB",3,"MAR",4,"APR",5,"MAY",6,"JUN",7,"JUL",8,"AUG",9,"SEP",10,"OCT",11,"NOV",12,"DEC")</f>
        <v>JUL</v>
      </c>
      <c r="M172" s="9">
        <f>YEAR(TBL_Employees[[#This Row],[Hire Date]])</f>
        <v>2014</v>
      </c>
      <c r="N172" s="2">
        <v>173629</v>
      </c>
      <c r="O172" s="2" t="str">
        <f>_xlfn.SWITCH(TRUE(),TBL_Employees[[#This Row],[Annual Salary]]&gt;140000,"HIGH INCOME",AND(TBL_Employees[[#This Row],[Annual Salary]]&gt;=70000,TBL_Employees[[#This Row],[Annual Salary]]&lt;=140000),"MIDLE INCOME",TBL_Employees[[#This Row],[Annual Salary]]&lt;70000,"LOW INCOME")</f>
        <v>HIGH INCOME</v>
      </c>
      <c r="P172" s="3">
        <v>0.21</v>
      </c>
      <c r="Q172" s="11">
        <f>TBL_Employees[[#This Row],[Bonus %]]*TBL_Employees[[#This Row],[Annual Salary]]</f>
        <v>36462.089999999997</v>
      </c>
      <c r="R172" t="s">
        <v>52</v>
      </c>
      <c r="S172" t="s">
        <v>53</v>
      </c>
      <c r="T172" s="1" t="s">
        <v>21</v>
      </c>
      <c r="U172" t="str">
        <f>IF(TBL_Employees[[#This Row],[Exit Date]]="","Employed","Resign")</f>
        <v>Employed</v>
      </c>
    </row>
    <row r="173" spans="1:21">
      <c r="A173" t="s">
        <v>1058</v>
      </c>
      <c r="B173" t="s">
        <v>1059</v>
      </c>
      <c r="C173" t="s">
        <v>59</v>
      </c>
      <c r="D173" t="s">
        <v>31</v>
      </c>
      <c r="E173" t="s">
        <v>16</v>
      </c>
      <c r="F173" t="s">
        <v>17</v>
      </c>
      <c r="G173" t="s">
        <v>18</v>
      </c>
      <c r="H173">
        <v>46</v>
      </c>
      <c r="I173" s="1">
        <v>39471</v>
      </c>
      <c r="J173" s="9">
        <f>DAY(TBL_Employees[[#This Row],[Hire Date]])</f>
        <v>24</v>
      </c>
      <c r="K173" s="9">
        <f>MONTH(TBL_Employees[[#This Row],[Hire Date]])</f>
        <v>1</v>
      </c>
      <c r="L173" s="9" t="str">
        <f>_xlfn.SWITCH(TBL_Employees[[#This Row],[Month]],1,"JAN",2,"FEB",3,"MAR",4,"APR",5,"MAY",6,"JUN",7,"JUL",8,"AUG",9,"SEP",10,"OCT",11,"NOV",12,"DEC")</f>
        <v>JAN</v>
      </c>
      <c r="M173" s="9">
        <f>YEAR(TBL_Employees[[#This Row],[Hire Date]])</f>
        <v>2008</v>
      </c>
      <c r="N173" s="2">
        <v>91621</v>
      </c>
      <c r="O173" s="2" t="str">
        <f>_xlfn.SWITCH(TRUE(),TBL_Employees[[#This Row],[Annual Salary]]&gt;140000,"HIGH INCOME",AND(TBL_Employees[[#This Row],[Annual Salary]]&gt;=70000,TBL_Employees[[#This Row],[Annual Salary]]&lt;=140000),"MIDLE INCOME",TBL_Employees[[#This Row],[Annual Salary]]&lt;70000,"LOW INCOME")</f>
        <v>MIDLE INCOME</v>
      </c>
      <c r="P173" s="3">
        <v>0</v>
      </c>
      <c r="Q173" s="11">
        <f>TBL_Employees[[#This Row],[Bonus %]]*TBL_Employees[[#This Row],[Annual Salary]]</f>
        <v>0</v>
      </c>
      <c r="R173" t="s">
        <v>19</v>
      </c>
      <c r="S173" t="s">
        <v>20</v>
      </c>
      <c r="T173" s="1" t="s">
        <v>21</v>
      </c>
      <c r="U173" t="str">
        <f>IF(TBL_Employees[[#This Row],[Exit Date]]="","Employed","Resign")</f>
        <v>Employed</v>
      </c>
    </row>
    <row r="174" spans="1:21">
      <c r="A174" t="s">
        <v>149</v>
      </c>
      <c r="B174" t="s">
        <v>1065</v>
      </c>
      <c r="C174" t="s">
        <v>14</v>
      </c>
      <c r="D174" t="s">
        <v>31</v>
      </c>
      <c r="E174" t="s">
        <v>36</v>
      </c>
      <c r="F174" t="s">
        <v>17</v>
      </c>
      <c r="G174" t="s">
        <v>24</v>
      </c>
      <c r="H174">
        <v>50</v>
      </c>
      <c r="I174" s="1">
        <v>39734</v>
      </c>
      <c r="J174" s="9">
        <f>DAY(TBL_Employees[[#This Row],[Hire Date]])</f>
        <v>13</v>
      </c>
      <c r="K174" s="9">
        <f>MONTH(TBL_Employees[[#This Row],[Hire Date]])</f>
        <v>10</v>
      </c>
      <c r="L174" s="9" t="str">
        <f>_xlfn.SWITCH(TBL_Employees[[#This Row],[Month]],1,"JAN",2,"FEB",3,"MAR",4,"APR",5,"MAY",6,"JUN",7,"JUL",8,"AUG",9,"SEP",10,"OCT",11,"NOV",12,"DEC")</f>
        <v>OCT</v>
      </c>
      <c r="M174" s="9">
        <f>YEAR(TBL_Employees[[#This Row],[Hire Date]])</f>
        <v>2008</v>
      </c>
      <c r="N174" s="2">
        <v>181801</v>
      </c>
      <c r="O174" s="2" t="str">
        <f>_xlfn.SWITCH(TRUE(),TBL_Employees[[#This Row],[Annual Salary]]&gt;140000,"HIGH INCOME",AND(TBL_Employees[[#This Row],[Annual Salary]]&gt;=70000,TBL_Employees[[#This Row],[Annual Salary]]&lt;=140000),"MIDLE INCOME",TBL_Employees[[#This Row],[Annual Salary]]&lt;70000,"LOW INCOME")</f>
        <v>HIGH INCOME</v>
      </c>
      <c r="P174" s="3">
        <v>0.4</v>
      </c>
      <c r="Q174" s="11">
        <f>TBL_Employees[[#This Row],[Bonus %]]*TBL_Employees[[#This Row],[Annual Salary]]</f>
        <v>72720.400000000009</v>
      </c>
      <c r="R174" t="s">
        <v>33</v>
      </c>
      <c r="S174" t="s">
        <v>80</v>
      </c>
      <c r="T174" s="1">
        <v>43810</v>
      </c>
      <c r="U174" t="str">
        <f>IF(TBL_Employees[[#This Row],[Exit Date]]="","Employed","Resign")</f>
        <v>Resign</v>
      </c>
    </row>
    <row r="175" spans="1:21">
      <c r="A175" t="s">
        <v>1068</v>
      </c>
      <c r="B175" t="s">
        <v>1069</v>
      </c>
      <c r="C175" t="s">
        <v>14</v>
      </c>
      <c r="D175" t="s">
        <v>31</v>
      </c>
      <c r="E175" t="s">
        <v>36</v>
      </c>
      <c r="F175" t="s">
        <v>17</v>
      </c>
      <c r="G175" t="s">
        <v>24</v>
      </c>
      <c r="H175">
        <v>55</v>
      </c>
      <c r="I175" s="1">
        <v>43345</v>
      </c>
      <c r="J175" s="9">
        <f>DAY(TBL_Employees[[#This Row],[Hire Date]])</f>
        <v>2</v>
      </c>
      <c r="K175" s="9">
        <f>MONTH(TBL_Employees[[#This Row],[Hire Date]])</f>
        <v>9</v>
      </c>
      <c r="L175" s="9" t="str">
        <f>_xlfn.SWITCH(TBL_Employees[[#This Row],[Month]],1,"JAN",2,"FEB",3,"MAR",4,"APR",5,"MAY",6,"JUN",7,"JUL",8,"AUG",9,"SEP",10,"OCT",11,"NOV",12,"DEC")</f>
        <v>SEP</v>
      </c>
      <c r="M175" s="9">
        <f>YEAR(TBL_Employees[[#This Row],[Hire Date]])</f>
        <v>2018</v>
      </c>
      <c r="N175" s="2">
        <v>221465</v>
      </c>
      <c r="O175" s="2" t="str">
        <f>_xlfn.SWITCH(TRUE(),TBL_Employees[[#This Row],[Annual Salary]]&gt;140000,"HIGH INCOME",AND(TBL_Employees[[#This Row],[Annual Salary]]&gt;=70000,TBL_Employees[[#This Row],[Annual Salary]]&lt;=140000),"MIDLE INCOME",TBL_Employees[[#This Row],[Annual Salary]]&lt;70000,"LOW INCOME")</f>
        <v>HIGH INCOME</v>
      </c>
      <c r="P175" s="3">
        <v>0.34</v>
      </c>
      <c r="Q175" s="11">
        <f>TBL_Employees[[#This Row],[Bonus %]]*TBL_Employees[[#This Row],[Annual Salary]]</f>
        <v>75298.100000000006</v>
      </c>
      <c r="R175" t="s">
        <v>33</v>
      </c>
      <c r="S175" t="s">
        <v>34</v>
      </c>
      <c r="T175" s="1" t="s">
        <v>21</v>
      </c>
      <c r="U175" t="str">
        <f>IF(TBL_Employees[[#This Row],[Exit Date]]="","Employed","Resign")</f>
        <v>Employed</v>
      </c>
    </row>
    <row r="176" spans="1:21">
      <c r="A176" t="s">
        <v>141</v>
      </c>
      <c r="B176" t="s">
        <v>1070</v>
      </c>
      <c r="C176" t="s">
        <v>30</v>
      </c>
      <c r="D176" t="s">
        <v>31</v>
      </c>
      <c r="E176" t="s">
        <v>16</v>
      </c>
      <c r="F176" t="s">
        <v>17</v>
      </c>
      <c r="G176" t="s">
        <v>24</v>
      </c>
      <c r="H176">
        <v>50</v>
      </c>
      <c r="I176" s="1">
        <v>41404</v>
      </c>
      <c r="J176" s="9">
        <f>DAY(TBL_Employees[[#This Row],[Hire Date]])</f>
        <v>10</v>
      </c>
      <c r="K176" s="9">
        <f>MONTH(TBL_Employees[[#This Row],[Hire Date]])</f>
        <v>5</v>
      </c>
      <c r="L176" s="9" t="str">
        <f>_xlfn.SWITCH(TBL_Employees[[#This Row],[Month]],1,"JAN",2,"FEB",3,"MAR",4,"APR",5,"MAY",6,"JUN",7,"JUL",8,"AUG",9,"SEP",10,"OCT",11,"NOV",12,"DEC")</f>
        <v>MAY</v>
      </c>
      <c r="M176" s="9">
        <f>YEAR(TBL_Employees[[#This Row],[Hire Date]])</f>
        <v>2013</v>
      </c>
      <c r="N176" s="2">
        <v>79388</v>
      </c>
      <c r="O176" s="2" t="str">
        <f>_xlfn.SWITCH(TRUE(),TBL_Employees[[#This Row],[Annual Salary]]&gt;140000,"HIGH INCOME",AND(TBL_Employees[[#This Row],[Annual Salary]]&gt;=70000,TBL_Employees[[#This Row],[Annual Salary]]&lt;=140000),"MIDLE INCOME",TBL_Employees[[#This Row],[Annual Salary]]&lt;70000,"LOW INCOME")</f>
        <v>MIDLE INCOME</v>
      </c>
      <c r="P176" s="3">
        <v>0</v>
      </c>
      <c r="Q176" s="11">
        <f>TBL_Employees[[#This Row],[Bonus %]]*TBL_Employees[[#This Row],[Annual Salary]]</f>
        <v>0</v>
      </c>
      <c r="R176" t="s">
        <v>19</v>
      </c>
      <c r="S176" t="s">
        <v>25</v>
      </c>
      <c r="T176" s="1">
        <v>43681</v>
      </c>
      <c r="U176" t="str">
        <f>IF(TBL_Employees[[#This Row],[Exit Date]]="","Employed","Resign")</f>
        <v>Resign</v>
      </c>
    </row>
    <row r="177" spans="1:21">
      <c r="A177" t="s">
        <v>1080</v>
      </c>
      <c r="B177" t="s">
        <v>1081</v>
      </c>
      <c r="C177" t="s">
        <v>69</v>
      </c>
      <c r="D177" t="s">
        <v>31</v>
      </c>
      <c r="E177" t="s">
        <v>36</v>
      </c>
      <c r="F177" t="s">
        <v>28</v>
      </c>
      <c r="G177" t="s">
        <v>18</v>
      </c>
      <c r="H177">
        <v>47</v>
      </c>
      <c r="I177" s="1">
        <v>36893</v>
      </c>
      <c r="J177" s="9">
        <f>DAY(TBL_Employees[[#This Row],[Hire Date]])</f>
        <v>2</v>
      </c>
      <c r="K177" s="9">
        <f>MONTH(TBL_Employees[[#This Row],[Hire Date]])</f>
        <v>1</v>
      </c>
      <c r="L177" s="9" t="str">
        <f>_xlfn.SWITCH(TBL_Employees[[#This Row],[Month]],1,"JAN",2,"FEB",3,"MAR",4,"APR",5,"MAY",6,"JUN",7,"JUL",8,"AUG",9,"SEP",10,"OCT",11,"NOV",12,"DEC")</f>
        <v>JAN</v>
      </c>
      <c r="M177" s="9">
        <f>YEAR(TBL_Employees[[#This Row],[Hire Date]])</f>
        <v>2001</v>
      </c>
      <c r="N177" s="2">
        <v>120628</v>
      </c>
      <c r="O177" s="2" t="str">
        <f>_xlfn.SWITCH(TRUE(),TBL_Employees[[#This Row],[Annual Salary]]&gt;140000,"HIGH INCOME",AND(TBL_Employees[[#This Row],[Annual Salary]]&gt;=70000,TBL_Employees[[#This Row],[Annual Salary]]&lt;=140000),"MIDLE INCOME",TBL_Employees[[#This Row],[Annual Salary]]&lt;70000,"LOW INCOME")</f>
        <v>MIDLE INCOME</v>
      </c>
      <c r="P177" s="3">
        <v>0</v>
      </c>
      <c r="Q177" s="11">
        <f>TBL_Employees[[#This Row],[Bonus %]]*TBL_Employees[[#This Row],[Annual Salary]]</f>
        <v>0</v>
      </c>
      <c r="R177" t="s">
        <v>19</v>
      </c>
      <c r="S177" t="s">
        <v>20</v>
      </c>
      <c r="T177" s="1" t="s">
        <v>21</v>
      </c>
      <c r="U177" t="str">
        <f>IF(TBL_Employees[[#This Row],[Exit Date]]="","Employed","Resign")</f>
        <v>Employed</v>
      </c>
    </row>
    <row r="178" spans="1:21">
      <c r="A178" t="s">
        <v>297</v>
      </c>
      <c r="B178" t="s">
        <v>1093</v>
      </c>
      <c r="C178" t="s">
        <v>86</v>
      </c>
      <c r="D178" t="s">
        <v>31</v>
      </c>
      <c r="E178" t="s">
        <v>36</v>
      </c>
      <c r="F178" t="s">
        <v>28</v>
      </c>
      <c r="G178" t="s">
        <v>51</v>
      </c>
      <c r="H178">
        <v>35</v>
      </c>
      <c r="I178" s="1">
        <v>42878</v>
      </c>
      <c r="J178" s="9">
        <f>DAY(TBL_Employees[[#This Row],[Hire Date]])</f>
        <v>23</v>
      </c>
      <c r="K178" s="9">
        <f>MONTH(TBL_Employees[[#This Row],[Hire Date]])</f>
        <v>5</v>
      </c>
      <c r="L178" s="9" t="str">
        <f>_xlfn.SWITCH(TBL_Employees[[#This Row],[Month]],1,"JAN",2,"FEB",3,"MAR",4,"APR",5,"MAY",6,"JUN",7,"JUL",8,"AUG",9,"SEP",10,"OCT",11,"NOV",12,"DEC")</f>
        <v>MAY</v>
      </c>
      <c r="M178" s="9">
        <f>YEAR(TBL_Employees[[#This Row],[Hire Date]])</f>
        <v>2017</v>
      </c>
      <c r="N178" s="2">
        <v>65566</v>
      </c>
      <c r="O178" s="2" t="str">
        <f>_xlfn.SWITCH(TRUE(),TBL_Employees[[#This Row],[Annual Salary]]&gt;140000,"HIGH INCOME",AND(TBL_Employees[[#This Row],[Annual Salary]]&gt;=70000,TBL_Employees[[#This Row],[Annual Salary]]&lt;=140000),"MIDLE INCOME",TBL_Employees[[#This Row],[Annual Salary]]&lt;70000,"LOW INCOME")</f>
        <v>LOW INCOME</v>
      </c>
      <c r="P178" s="3">
        <v>0</v>
      </c>
      <c r="Q178" s="11">
        <f>TBL_Employees[[#This Row],[Bonus %]]*TBL_Employees[[#This Row],[Annual Salary]]</f>
        <v>0</v>
      </c>
      <c r="R178" t="s">
        <v>19</v>
      </c>
      <c r="S178" t="s">
        <v>63</v>
      </c>
      <c r="T178" s="1" t="s">
        <v>21</v>
      </c>
      <c r="U178" t="str">
        <f>IF(TBL_Employees[[#This Row],[Exit Date]]="","Employed","Resign")</f>
        <v>Employed</v>
      </c>
    </row>
    <row r="179" spans="1:21">
      <c r="A179" t="s">
        <v>1109</v>
      </c>
      <c r="B179" t="s">
        <v>298</v>
      </c>
      <c r="C179" t="s">
        <v>30</v>
      </c>
      <c r="D179" t="s">
        <v>31</v>
      </c>
      <c r="E179" t="s">
        <v>32</v>
      </c>
      <c r="F179" t="s">
        <v>28</v>
      </c>
      <c r="G179" t="s">
        <v>51</v>
      </c>
      <c r="H179">
        <v>46</v>
      </c>
      <c r="I179" s="1">
        <v>38464</v>
      </c>
      <c r="J179" s="9">
        <f>DAY(TBL_Employees[[#This Row],[Hire Date]])</f>
        <v>22</v>
      </c>
      <c r="K179" s="9">
        <f>MONTH(TBL_Employees[[#This Row],[Hire Date]])</f>
        <v>4</v>
      </c>
      <c r="L179" s="9" t="str">
        <f>_xlfn.SWITCH(TBL_Employees[[#This Row],[Month]],1,"JAN",2,"FEB",3,"MAR",4,"APR",5,"MAY",6,"JUN",7,"JUL",8,"AUG",9,"SEP",10,"OCT",11,"NOV",12,"DEC")</f>
        <v>APR</v>
      </c>
      <c r="M179" s="9">
        <f>YEAR(TBL_Employees[[#This Row],[Hire Date]])</f>
        <v>2005</v>
      </c>
      <c r="N179" s="2">
        <v>96639</v>
      </c>
      <c r="O179" s="2" t="str">
        <f>_xlfn.SWITCH(TRUE(),TBL_Employees[[#This Row],[Annual Salary]]&gt;140000,"HIGH INCOME",AND(TBL_Employees[[#This Row],[Annual Salary]]&gt;=70000,TBL_Employees[[#This Row],[Annual Salary]]&lt;=140000),"MIDLE INCOME",TBL_Employees[[#This Row],[Annual Salary]]&lt;70000,"LOW INCOME")</f>
        <v>MIDLE INCOME</v>
      </c>
      <c r="P179" s="3">
        <v>0</v>
      </c>
      <c r="Q179" s="11">
        <f>TBL_Employees[[#This Row],[Bonus %]]*TBL_Employees[[#This Row],[Annual Salary]]</f>
        <v>0</v>
      </c>
      <c r="R179" t="s">
        <v>52</v>
      </c>
      <c r="S179" t="s">
        <v>66</v>
      </c>
      <c r="T179" s="1" t="s">
        <v>21</v>
      </c>
      <c r="U179" t="str">
        <f>IF(TBL_Employees[[#This Row],[Exit Date]]="","Employed","Resign")</f>
        <v>Employed</v>
      </c>
    </row>
    <row r="180" spans="1:21">
      <c r="A180" t="s">
        <v>1115</v>
      </c>
      <c r="B180" t="s">
        <v>1116</v>
      </c>
      <c r="C180" t="s">
        <v>58</v>
      </c>
      <c r="D180" t="s">
        <v>31</v>
      </c>
      <c r="E180" t="s">
        <v>16</v>
      </c>
      <c r="F180" t="s">
        <v>28</v>
      </c>
      <c r="G180" t="s">
        <v>18</v>
      </c>
      <c r="H180">
        <v>62</v>
      </c>
      <c r="I180" s="1">
        <v>40820</v>
      </c>
      <c r="J180" s="9">
        <f>DAY(TBL_Employees[[#This Row],[Hire Date]])</f>
        <v>4</v>
      </c>
      <c r="K180" s="9">
        <f>MONTH(TBL_Employees[[#This Row],[Hire Date]])</f>
        <v>10</v>
      </c>
      <c r="L180" s="9" t="str">
        <f>_xlfn.SWITCH(TBL_Employees[[#This Row],[Month]],1,"JAN",2,"FEB",3,"MAR",4,"APR",5,"MAY",6,"JUN",7,"JUL",8,"AUG",9,"SEP",10,"OCT",11,"NOV",12,"DEC")</f>
        <v>OCT</v>
      </c>
      <c r="M180" s="9">
        <f>YEAR(TBL_Employees[[#This Row],[Hire Date]])</f>
        <v>2011</v>
      </c>
      <c r="N180" s="2">
        <v>63959</v>
      </c>
      <c r="O180" s="2" t="str">
        <f>_xlfn.SWITCH(TRUE(),TBL_Employees[[#This Row],[Annual Salary]]&gt;140000,"HIGH INCOME",AND(TBL_Employees[[#This Row],[Annual Salary]]&gt;=70000,TBL_Employees[[#This Row],[Annual Salary]]&lt;=140000),"MIDLE INCOME",TBL_Employees[[#This Row],[Annual Salary]]&lt;70000,"LOW INCOME")</f>
        <v>LOW INCOME</v>
      </c>
      <c r="P180" s="3">
        <v>0</v>
      </c>
      <c r="Q180" s="11">
        <f>TBL_Employees[[#This Row],[Bonus %]]*TBL_Employees[[#This Row],[Annual Salary]]</f>
        <v>0</v>
      </c>
      <c r="R180" t="s">
        <v>19</v>
      </c>
      <c r="S180" t="s">
        <v>63</v>
      </c>
      <c r="T180" s="1" t="s">
        <v>21</v>
      </c>
      <c r="U180" t="str">
        <f>IF(TBL_Employees[[#This Row],[Exit Date]]="","Employed","Resign")</f>
        <v>Employed</v>
      </c>
    </row>
    <row r="181" spans="1:21">
      <c r="A181" t="s">
        <v>334</v>
      </c>
      <c r="B181" t="s">
        <v>1130</v>
      </c>
      <c r="C181" t="s">
        <v>97</v>
      </c>
      <c r="D181" t="s">
        <v>31</v>
      </c>
      <c r="E181" t="s">
        <v>44</v>
      </c>
      <c r="F181" t="s">
        <v>17</v>
      </c>
      <c r="G181" t="s">
        <v>18</v>
      </c>
      <c r="H181">
        <v>64</v>
      </c>
      <c r="I181" s="1">
        <v>34505</v>
      </c>
      <c r="J181" s="9">
        <f>DAY(TBL_Employees[[#This Row],[Hire Date]])</f>
        <v>20</v>
      </c>
      <c r="K181" s="9">
        <f>MONTH(TBL_Employees[[#This Row],[Hire Date]])</f>
        <v>6</v>
      </c>
      <c r="L181" s="9" t="str">
        <f>_xlfn.SWITCH(TBL_Employees[[#This Row],[Month]],1,"JAN",2,"FEB",3,"MAR",4,"APR",5,"MAY",6,"JUN",7,"JUL",8,"AUG",9,"SEP",10,"OCT",11,"NOV",12,"DEC")</f>
        <v>JUN</v>
      </c>
      <c r="M181" s="9">
        <f>YEAR(TBL_Employees[[#This Row],[Hire Date]])</f>
        <v>1994</v>
      </c>
      <c r="N181" s="2">
        <v>109456</v>
      </c>
      <c r="O181" s="2" t="str">
        <f>_xlfn.SWITCH(TRUE(),TBL_Employees[[#This Row],[Annual Salary]]&gt;140000,"HIGH INCOME",AND(TBL_Employees[[#This Row],[Annual Salary]]&gt;=70000,TBL_Employees[[#This Row],[Annual Salary]]&lt;=140000),"MIDLE INCOME",TBL_Employees[[#This Row],[Annual Salary]]&lt;70000,"LOW INCOME")</f>
        <v>MIDLE INCOME</v>
      </c>
      <c r="P181" s="3">
        <v>0.1</v>
      </c>
      <c r="Q181" s="11">
        <f>TBL_Employees[[#This Row],[Bonus %]]*TBL_Employees[[#This Row],[Annual Salary]]</f>
        <v>10945.6</v>
      </c>
      <c r="R181" t="s">
        <v>19</v>
      </c>
      <c r="S181" t="s">
        <v>20</v>
      </c>
      <c r="T181" s="1" t="s">
        <v>21</v>
      </c>
      <c r="U181" t="str">
        <f>IF(TBL_Employees[[#This Row],[Exit Date]]="","Employed","Resign")</f>
        <v>Employed</v>
      </c>
    </row>
    <row r="182" spans="1:21">
      <c r="A182" t="s">
        <v>37</v>
      </c>
      <c r="B182" t="s">
        <v>1136</v>
      </c>
      <c r="C182" t="s">
        <v>40</v>
      </c>
      <c r="D182" t="s">
        <v>31</v>
      </c>
      <c r="E182" t="s">
        <v>44</v>
      </c>
      <c r="F182" t="s">
        <v>28</v>
      </c>
      <c r="G182" t="s">
        <v>24</v>
      </c>
      <c r="H182">
        <v>64</v>
      </c>
      <c r="I182" s="1">
        <v>34940</v>
      </c>
      <c r="J182" s="9">
        <f>DAY(TBL_Employees[[#This Row],[Hire Date]])</f>
        <v>29</v>
      </c>
      <c r="K182" s="9">
        <f>MONTH(TBL_Employees[[#This Row],[Hire Date]])</f>
        <v>8</v>
      </c>
      <c r="L182" s="9" t="str">
        <f>_xlfn.SWITCH(TBL_Employees[[#This Row],[Month]],1,"JAN",2,"FEB",3,"MAR",4,"APR",5,"MAY",6,"JUN",7,"JUL",8,"AUG",9,"SEP",10,"OCT",11,"NOV",12,"DEC")</f>
        <v>AUG</v>
      </c>
      <c r="M182" s="9">
        <f>YEAR(TBL_Employees[[#This Row],[Hire Date]])</f>
        <v>1995</v>
      </c>
      <c r="N182" s="2">
        <v>158787</v>
      </c>
      <c r="O182" s="2" t="str">
        <f>_xlfn.SWITCH(TRUE(),TBL_Employees[[#This Row],[Annual Salary]]&gt;140000,"HIGH INCOME",AND(TBL_Employees[[#This Row],[Annual Salary]]&gt;=70000,TBL_Employees[[#This Row],[Annual Salary]]&lt;=140000),"MIDLE INCOME",TBL_Employees[[#This Row],[Annual Salary]]&lt;70000,"LOW INCOME")</f>
        <v>HIGH INCOME</v>
      </c>
      <c r="P182" s="3">
        <v>0.18</v>
      </c>
      <c r="Q182" s="11">
        <f>TBL_Employees[[#This Row],[Bonus %]]*TBL_Employees[[#This Row],[Annual Salary]]</f>
        <v>28581.66</v>
      </c>
      <c r="R182" t="s">
        <v>33</v>
      </c>
      <c r="S182" t="s">
        <v>34</v>
      </c>
      <c r="T182" s="1" t="s">
        <v>21</v>
      </c>
      <c r="U182" t="str">
        <f>IF(TBL_Employees[[#This Row],[Exit Date]]="","Employed","Resign")</f>
        <v>Employed</v>
      </c>
    </row>
    <row r="183" spans="1:21">
      <c r="A183" t="s">
        <v>150</v>
      </c>
      <c r="B183" t="s">
        <v>286</v>
      </c>
      <c r="C183" t="s">
        <v>84</v>
      </c>
      <c r="D183" t="s">
        <v>31</v>
      </c>
      <c r="E183" t="s">
        <v>16</v>
      </c>
      <c r="F183" t="s">
        <v>28</v>
      </c>
      <c r="G183" t="s">
        <v>24</v>
      </c>
      <c r="H183">
        <v>55</v>
      </c>
      <c r="I183" s="1">
        <v>43219</v>
      </c>
      <c r="J183" s="9">
        <f>DAY(TBL_Employees[[#This Row],[Hire Date]])</f>
        <v>29</v>
      </c>
      <c r="K183" s="9">
        <f>MONTH(TBL_Employees[[#This Row],[Hire Date]])</f>
        <v>4</v>
      </c>
      <c r="L183" s="9" t="str">
        <f>_xlfn.SWITCH(TBL_Employees[[#This Row],[Month]],1,"JAN",2,"FEB",3,"MAR",4,"APR",5,"MAY",6,"JUN",7,"JUL",8,"AUG",9,"SEP",10,"OCT",11,"NOV",12,"DEC")</f>
        <v>APR</v>
      </c>
      <c r="M183" s="9">
        <f>YEAR(TBL_Employees[[#This Row],[Hire Date]])</f>
        <v>2018</v>
      </c>
      <c r="N183" s="2">
        <v>83378</v>
      </c>
      <c r="O183" s="2" t="str">
        <f>_xlfn.SWITCH(TRUE(),TBL_Employees[[#This Row],[Annual Salary]]&gt;140000,"HIGH INCOME",AND(TBL_Employees[[#This Row],[Annual Salary]]&gt;=70000,TBL_Employees[[#This Row],[Annual Salary]]&lt;=140000),"MIDLE INCOME",TBL_Employees[[#This Row],[Annual Salary]]&lt;70000,"LOW INCOME")</f>
        <v>MIDLE INCOME</v>
      </c>
      <c r="P183" s="3">
        <v>0</v>
      </c>
      <c r="Q183" s="11">
        <f>TBL_Employees[[#This Row],[Bonus %]]*TBL_Employees[[#This Row],[Annual Salary]]</f>
        <v>0</v>
      </c>
      <c r="R183" t="s">
        <v>33</v>
      </c>
      <c r="S183" t="s">
        <v>60</v>
      </c>
      <c r="T183" s="1" t="s">
        <v>21</v>
      </c>
      <c r="U183" t="str">
        <f>IF(TBL_Employees[[#This Row],[Exit Date]]="","Employed","Resign")</f>
        <v>Employed</v>
      </c>
    </row>
    <row r="184" spans="1:21">
      <c r="A184" t="s">
        <v>1149</v>
      </c>
      <c r="B184" t="s">
        <v>1150</v>
      </c>
      <c r="C184" t="s">
        <v>40</v>
      </c>
      <c r="D184" t="s">
        <v>31</v>
      </c>
      <c r="E184" t="s">
        <v>32</v>
      </c>
      <c r="F184" t="s">
        <v>28</v>
      </c>
      <c r="G184" t="s">
        <v>51</v>
      </c>
      <c r="H184">
        <v>45</v>
      </c>
      <c r="I184" s="1">
        <v>39185</v>
      </c>
      <c r="J184" s="9">
        <f>DAY(TBL_Employees[[#This Row],[Hire Date]])</f>
        <v>13</v>
      </c>
      <c r="K184" s="9">
        <f>MONTH(TBL_Employees[[#This Row],[Hire Date]])</f>
        <v>4</v>
      </c>
      <c r="L184" s="9" t="str">
        <f>_xlfn.SWITCH(TBL_Employees[[#This Row],[Month]],1,"JAN",2,"FEB",3,"MAR",4,"APR",5,"MAY",6,"JUN",7,"JUL",8,"AUG",9,"SEP",10,"OCT",11,"NOV",12,"DEC")</f>
        <v>APR</v>
      </c>
      <c r="M184" s="9">
        <f>YEAR(TBL_Employees[[#This Row],[Hire Date]])</f>
        <v>2007</v>
      </c>
      <c r="N184" s="2">
        <v>189680</v>
      </c>
      <c r="O184" s="2" t="str">
        <f>_xlfn.SWITCH(TRUE(),TBL_Employees[[#This Row],[Annual Salary]]&gt;140000,"HIGH INCOME",AND(TBL_Employees[[#This Row],[Annual Salary]]&gt;=70000,TBL_Employees[[#This Row],[Annual Salary]]&lt;=140000),"MIDLE INCOME",TBL_Employees[[#This Row],[Annual Salary]]&lt;70000,"LOW INCOME")</f>
        <v>HIGH INCOME</v>
      </c>
      <c r="P184" s="3">
        <v>0.23</v>
      </c>
      <c r="Q184" s="11">
        <f>TBL_Employees[[#This Row],[Bonus %]]*TBL_Employees[[#This Row],[Annual Salary]]</f>
        <v>43626.400000000001</v>
      </c>
      <c r="R184" t="s">
        <v>52</v>
      </c>
      <c r="S184" t="s">
        <v>53</v>
      </c>
      <c r="T184" s="1" t="s">
        <v>21</v>
      </c>
      <c r="U184" t="str">
        <f>IF(TBL_Employees[[#This Row],[Exit Date]]="","Employed","Resign")</f>
        <v>Employed</v>
      </c>
    </row>
    <row r="185" spans="1:21">
      <c r="A185" t="s">
        <v>136</v>
      </c>
      <c r="B185" t="s">
        <v>1151</v>
      </c>
      <c r="C185" t="s">
        <v>58</v>
      </c>
      <c r="D185" t="s">
        <v>31</v>
      </c>
      <c r="E185" t="s">
        <v>36</v>
      </c>
      <c r="F185" t="s">
        <v>28</v>
      </c>
      <c r="G185" t="s">
        <v>18</v>
      </c>
      <c r="H185">
        <v>57</v>
      </c>
      <c r="I185" s="1">
        <v>43299</v>
      </c>
      <c r="J185" s="9">
        <f>DAY(TBL_Employees[[#This Row],[Hire Date]])</f>
        <v>18</v>
      </c>
      <c r="K185" s="9">
        <f>MONTH(TBL_Employees[[#This Row],[Hire Date]])</f>
        <v>7</v>
      </c>
      <c r="L185" s="9" t="str">
        <f>_xlfn.SWITCH(TBL_Employees[[#This Row],[Month]],1,"JAN",2,"FEB",3,"MAR",4,"APR",5,"MAY",6,"JUN",7,"JUL",8,"AUG",9,"SEP",10,"OCT",11,"NOV",12,"DEC")</f>
        <v>JUL</v>
      </c>
      <c r="M185" s="9">
        <f>YEAR(TBL_Employees[[#This Row],[Hire Date]])</f>
        <v>2018</v>
      </c>
      <c r="N185" s="2">
        <v>71167</v>
      </c>
      <c r="O185" s="2" t="str">
        <f>_xlfn.SWITCH(TRUE(),TBL_Employees[[#This Row],[Annual Salary]]&gt;140000,"HIGH INCOME",AND(TBL_Employees[[#This Row],[Annual Salary]]&gt;=70000,TBL_Employees[[#This Row],[Annual Salary]]&lt;=140000),"MIDLE INCOME",TBL_Employees[[#This Row],[Annual Salary]]&lt;70000,"LOW INCOME")</f>
        <v>MIDLE INCOME</v>
      </c>
      <c r="P185" s="3">
        <v>0</v>
      </c>
      <c r="Q185" s="11">
        <f>TBL_Employees[[#This Row],[Bonus %]]*TBL_Employees[[#This Row],[Annual Salary]]</f>
        <v>0</v>
      </c>
      <c r="R185" t="s">
        <v>19</v>
      </c>
      <c r="S185" t="s">
        <v>29</v>
      </c>
      <c r="T185" s="1" t="s">
        <v>21</v>
      </c>
      <c r="U185" t="str">
        <f>IF(TBL_Employees[[#This Row],[Exit Date]]="","Employed","Resign")</f>
        <v>Employed</v>
      </c>
    </row>
    <row r="186" spans="1:21">
      <c r="A186" t="s">
        <v>389</v>
      </c>
      <c r="B186" t="s">
        <v>1154</v>
      </c>
      <c r="C186" t="s">
        <v>40</v>
      </c>
      <c r="D186" t="s">
        <v>31</v>
      </c>
      <c r="E186" t="s">
        <v>32</v>
      </c>
      <c r="F186" t="s">
        <v>28</v>
      </c>
      <c r="G186" t="s">
        <v>51</v>
      </c>
      <c r="H186">
        <v>48</v>
      </c>
      <c r="I186" s="1">
        <v>43809</v>
      </c>
      <c r="J186" s="9">
        <f>DAY(TBL_Employees[[#This Row],[Hire Date]])</f>
        <v>10</v>
      </c>
      <c r="K186" s="9">
        <f>MONTH(TBL_Employees[[#This Row],[Hire Date]])</f>
        <v>12</v>
      </c>
      <c r="L186" s="9" t="str">
        <f>_xlfn.SWITCH(TBL_Employees[[#This Row],[Month]],1,"JAN",2,"FEB",3,"MAR",4,"APR",5,"MAY",6,"JUN",7,"JUL",8,"AUG",9,"SEP",10,"OCT",11,"NOV",12,"DEC")</f>
        <v>DEC</v>
      </c>
      <c r="M186" s="9">
        <f>YEAR(TBL_Employees[[#This Row],[Hire Date]])</f>
        <v>2019</v>
      </c>
      <c r="N186" s="2">
        <v>183113</v>
      </c>
      <c r="O186" s="2" t="str">
        <f>_xlfn.SWITCH(TRUE(),TBL_Employees[[#This Row],[Annual Salary]]&gt;140000,"HIGH INCOME",AND(TBL_Employees[[#This Row],[Annual Salary]]&gt;=70000,TBL_Employees[[#This Row],[Annual Salary]]&lt;=140000),"MIDLE INCOME",TBL_Employees[[#This Row],[Annual Salary]]&lt;70000,"LOW INCOME")</f>
        <v>HIGH INCOME</v>
      </c>
      <c r="P186" s="3">
        <v>0.24</v>
      </c>
      <c r="Q186" s="11">
        <f>TBL_Employees[[#This Row],[Bonus %]]*TBL_Employees[[#This Row],[Annual Salary]]</f>
        <v>43947.119999999995</v>
      </c>
      <c r="R186" t="s">
        <v>52</v>
      </c>
      <c r="S186" t="s">
        <v>66</v>
      </c>
      <c r="T186" s="1" t="s">
        <v>21</v>
      </c>
      <c r="U186" t="str">
        <f>IF(TBL_Employees[[#This Row],[Exit Date]]="","Employed","Resign")</f>
        <v>Employed</v>
      </c>
    </row>
    <row r="187" spans="1:21">
      <c r="A187" t="s">
        <v>626</v>
      </c>
      <c r="B187" t="s">
        <v>1159</v>
      </c>
      <c r="C187" t="s">
        <v>30</v>
      </c>
      <c r="D187" t="s">
        <v>31</v>
      </c>
      <c r="E187" t="s">
        <v>36</v>
      </c>
      <c r="F187" t="s">
        <v>17</v>
      </c>
      <c r="G187" t="s">
        <v>24</v>
      </c>
      <c r="H187">
        <v>50</v>
      </c>
      <c r="I187" s="1">
        <v>37446</v>
      </c>
      <c r="J187" s="9">
        <f>DAY(TBL_Employees[[#This Row],[Hire Date]])</f>
        <v>9</v>
      </c>
      <c r="K187" s="9">
        <f>MONTH(TBL_Employees[[#This Row],[Hire Date]])</f>
        <v>7</v>
      </c>
      <c r="L187" s="9" t="str">
        <f>_xlfn.SWITCH(TBL_Employees[[#This Row],[Month]],1,"JAN",2,"FEB",3,"MAR",4,"APR",5,"MAY",6,"JUN",7,"JUL",8,"AUG",9,"SEP",10,"OCT",11,"NOV",12,"DEC")</f>
        <v>JUL</v>
      </c>
      <c r="M187" s="9">
        <f>YEAR(TBL_Employees[[#This Row],[Hire Date]])</f>
        <v>2002</v>
      </c>
      <c r="N187" s="2">
        <v>92209</v>
      </c>
      <c r="O187" s="2" t="str">
        <f>_xlfn.SWITCH(TRUE(),TBL_Employees[[#This Row],[Annual Salary]]&gt;140000,"HIGH INCOME",AND(TBL_Employees[[#This Row],[Annual Salary]]&gt;=70000,TBL_Employees[[#This Row],[Annual Salary]]&lt;=140000),"MIDLE INCOME",TBL_Employees[[#This Row],[Annual Salary]]&lt;70000,"LOW INCOME")</f>
        <v>MIDLE INCOME</v>
      </c>
      <c r="P187" s="3">
        <v>0</v>
      </c>
      <c r="Q187" s="11">
        <f>TBL_Employees[[#This Row],[Bonus %]]*TBL_Employees[[#This Row],[Annual Salary]]</f>
        <v>0</v>
      </c>
      <c r="R187" t="s">
        <v>33</v>
      </c>
      <c r="S187" t="s">
        <v>74</v>
      </c>
      <c r="T187" s="1" t="s">
        <v>21</v>
      </c>
      <c r="U187" t="str">
        <f>IF(TBL_Employees[[#This Row],[Exit Date]]="","Employed","Resign")</f>
        <v>Employed</v>
      </c>
    </row>
    <row r="188" spans="1:21">
      <c r="A188" t="s">
        <v>303</v>
      </c>
      <c r="B188" t="s">
        <v>1166</v>
      </c>
      <c r="C188" t="s">
        <v>129</v>
      </c>
      <c r="D188" t="s">
        <v>31</v>
      </c>
      <c r="E188" t="s">
        <v>44</v>
      </c>
      <c r="F188" t="s">
        <v>17</v>
      </c>
      <c r="G188" t="s">
        <v>51</v>
      </c>
      <c r="H188">
        <v>59</v>
      </c>
      <c r="I188" s="1">
        <v>41898</v>
      </c>
      <c r="J188" s="9">
        <f>DAY(TBL_Employees[[#This Row],[Hire Date]])</f>
        <v>16</v>
      </c>
      <c r="K188" s="9">
        <f>MONTH(TBL_Employees[[#This Row],[Hire Date]])</f>
        <v>9</v>
      </c>
      <c r="L188" s="9" t="str">
        <f>_xlfn.SWITCH(TBL_Employees[[#This Row],[Month]],1,"JAN",2,"FEB",3,"MAR",4,"APR",5,"MAY",6,"JUN",7,"JUL",8,"AUG",9,"SEP",10,"OCT",11,"NOV",12,"DEC")</f>
        <v>SEP</v>
      </c>
      <c r="M188" s="9">
        <f>YEAR(TBL_Employees[[#This Row],[Hire Date]])</f>
        <v>2014</v>
      </c>
      <c r="N188" s="2">
        <v>69578</v>
      </c>
      <c r="O188" s="2" t="str">
        <f>_xlfn.SWITCH(TRUE(),TBL_Employees[[#This Row],[Annual Salary]]&gt;140000,"HIGH INCOME",AND(TBL_Employees[[#This Row],[Annual Salary]]&gt;=70000,TBL_Employees[[#This Row],[Annual Salary]]&lt;=140000),"MIDLE INCOME",TBL_Employees[[#This Row],[Annual Salary]]&lt;70000,"LOW INCOME")</f>
        <v>LOW INCOME</v>
      </c>
      <c r="P188" s="3">
        <v>0</v>
      </c>
      <c r="Q188" s="11">
        <f>TBL_Employees[[#This Row],[Bonus %]]*TBL_Employees[[#This Row],[Annual Salary]]</f>
        <v>0</v>
      </c>
      <c r="R188" t="s">
        <v>52</v>
      </c>
      <c r="S188" t="s">
        <v>66</v>
      </c>
      <c r="T188" s="1" t="s">
        <v>21</v>
      </c>
      <c r="U188" t="str">
        <f>IF(TBL_Employees[[#This Row],[Exit Date]]="","Employed","Resign")</f>
        <v>Employed</v>
      </c>
    </row>
    <row r="189" spans="1:21">
      <c r="A189" t="s">
        <v>107</v>
      </c>
      <c r="B189" t="s">
        <v>1169</v>
      </c>
      <c r="C189" t="s">
        <v>129</v>
      </c>
      <c r="D189" t="s">
        <v>31</v>
      </c>
      <c r="E189" t="s">
        <v>44</v>
      </c>
      <c r="F189" t="s">
        <v>17</v>
      </c>
      <c r="G189" t="s">
        <v>51</v>
      </c>
      <c r="H189">
        <v>42</v>
      </c>
      <c r="I189" s="1">
        <v>44232</v>
      </c>
      <c r="J189" s="9">
        <f>DAY(TBL_Employees[[#This Row],[Hire Date]])</f>
        <v>5</v>
      </c>
      <c r="K189" s="9">
        <f>MONTH(TBL_Employees[[#This Row],[Hire Date]])</f>
        <v>2</v>
      </c>
      <c r="L189" s="9" t="str">
        <f>_xlfn.SWITCH(TBL_Employees[[#This Row],[Month]],1,"JAN",2,"FEB",3,"MAR",4,"APR",5,"MAY",6,"JUN",7,"JUL",8,"AUG",9,"SEP",10,"OCT",11,"NOV",12,"DEC")</f>
        <v>FEB</v>
      </c>
      <c r="M189" s="9">
        <f>YEAR(TBL_Employees[[#This Row],[Hire Date]])</f>
        <v>2021</v>
      </c>
      <c r="N189" s="2">
        <v>65507</v>
      </c>
      <c r="O189" s="2" t="str">
        <f>_xlfn.SWITCH(TRUE(),TBL_Employees[[#This Row],[Annual Salary]]&gt;140000,"HIGH INCOME",AND(TBL_Employees[[#This Row],[Annual Salary]]&gt;=70000,TBL_Employees[[#This Row],[Annual Salary]]&lt;=140000),"MIDLE INCOME",TBL_Employees[[#This Row],[Annual Salary]]&lt;70000,"LOW INCOME")</f>
        <v>LOW INCOME</v>
      </c>
      <c r="P189" s="3">
        <v>0</v>
      </c>
      <c r="Q189" s="11">
        <f>TBL_Employees[[#This Row],[Bonus %]]*TBL_Employees[[#This Row],[Annual Salary]]</f>
        <v>0</v>
      </c>
      <c r="R189" t="s">
        <v>52</v>
      </c>
      <c r="S189" t="s">
        <v>81</v>
      </c>
      <c r="T189" s="1" t="s">
        <v>21</v>
      </c>
      <c r="U189" t="str">
        <f>IF(TBL_Employees[[#This Row],[Exit Date]]="","Employed","Resign")</f>
        <v>Employed</v>
      </c>
    </row>
    <row r="190" spans="1:21">
      <c r="A190" t="s">
        <v>1202</v>
      </c>
      <c r="B190" t="s">
        <v>1203</v>
      </c>
      <c r="C190" t="s">
        <v>129</v>
      </c>
      <c r="D190" t="s">
        <v>31</v>
      </c>
      <c r="E190" t="s">
        <v>32</v>
      </c>
      <c r="F190" t="s">
        <v>17</v>
      </c>
      <c r="G190" t="s">
        <v>18</v>
      </c>
      <c r="H190">
        <v>39</v>
      </c>
      <c r="I190" s="1">
        <v>43536</v>
      </c>
      <c r="J190" s="9">
        <f>DAY(TBL_Employees[[#This Row],[Hire Date]])</f>
        <v>12</v>
      </c>
      <c r="K190" s="9">
        <f>MONTH(TBL_Employees[[#This Row],[Hire Date]])</f>
        <v>3</v>
      </c>
      <c r="L190" s="9" t="str">
        <f>_xlfn.SWITCH(TBL_Employees[[#This Row],[Month]],1,"JAN",2,"FEB",3,"MAR",4,"APR",5,"MAY",6,"JUN",7,"JUL",8,"AUG",9,"SEP",10,"OCT",11,"NOV",12,"DEC")</f>
        <v>MAR</v>
      </c>
      <c r="M190" s="9">
        <f>YEAR(TBL_Employees[[#This Row],[Hire Date]])</f>
        <v>2019</v>
      </c>
      <c r="N190" s="2">
        <v>62644</v>
      </c>
      <c r="O190" s="2" t="str">
        <f>_xlfn.SWITCH(TRUE(),TBL_Employees[[#This Row],[Annual Salary]]&gt;140000,"HIGH INCOME",AND(TBL_Employees[[#This Row],[Annual Salary]]&gt;=70000,TBL_Employees[[#This Row],[Annual Salary]]&lt;=140000),"MIDLE INCOME",TBL_Employees[[#This Row],[Annual Salary]]&lt;70000,"LOW INCOME")</f>
        <v>LOW INCOME</v>
      </c>
      <c r="P190" s="3">
        <v>0</v>
      </c>
      <c r="Q190" s="11">
        <f>TBL_Employees[[#This Row],[Bonus %]]*TBL_Employees[[#This Row],[Annual Salary]]</f>
        <v>0</v>
      </c>
      <c r="R190" t="s">
        <v>19</v>
      </c>
      <c r="S190" t="s">
        <v>63</v>
      </c>
      <c r="T190" s="1" t="s">
        <v>21</v>
      </c>
      <c r="U190" t="str">
        <f>IF(TBL_Employees[[#This Row],[Exit Date]]="","Employed","Resign")</f>
        <v>Employed</v>
      </c>
    </row>
    <row r="191" spans="1:21">
      <c r="A191" t="s">
        <v>1205</v>
      </c>
      <c r="B191" t="s">
        <v>1206</v>
      </c>
      <c r="C191" t="s">
        <v>86</v>
      </c>
      <c r="D191" t="s">
        <v>31</v>
      </c>
      <c r="E191" t="s">
        <v>36</v>
      </c>
      <c r="F191" t="s">
        <v>17</v>
      </c>
      <c r="G191" t="s">
        <v>51</v>
      </c>
      <c r="H191">
        <v>30</v>
      </c>
      <c r="I191" s="1">
        <v>42516</v>
      </c>
      <c r="J191" s="9">
        <f>DAY(TBL_Employees[[#This Row],[Hire Date]])</f>
        <v>26</v>
      </c>
      <c r="K191" s="9">
        <f>MONTH(TBL_Employees[[#This Row],[Hire Date]])</f>
        <v>5</v>
      </c>
      <c r="L191" s="9" t="str">
        <f>_xlfn.SWITCH(TBL_Employees[[#This Row],[Month]],1,"JAN",2,"FEB",3,"MAR",4,"APR",5,"MAY",6,"JUN",7,"JUL",8,"AUG",9,"SEP",10,"OCT",11,"NOV",12,"DEC")</f>
        <v>MAY</v>
      </c>
      <c r="M191" s="9">
        <f>YEAR(TBL_Employees[[#This Row],[Hire Date]])</f>
        <v>2016</v>
      </c>
      <c r="N191" s="2">
        <v>91134</v>
      </c>
      <c r="O191" s="2" t="str">
        <f>_xlfn.SWITCH(TRUE(),TBL_Employees[[#This Row],[Annual Salary]]&gt;140000,"HIGH INCOME",AND(TBL_Employees[[#This Row],[Annual Salary]]&gt;=70000,TBL_Employees[[#This Row],[Annual Salary]]&lt;=140000),"MIDLE INCOME",TBL_Employees[[#This Row],[Annual Salary]]&lt;70000,"LOW INCOME")</f>
        <v>MIDLE INCOME</v>
      </c>
      <c r="P191" s="3">
        <v>0</v>
      </c>
      <c r="Q191" s="11">
        <f>TBL_Employees[[#This Row],[Bonus %]]*TBL_Employees[[#This Row],[Annual Salary]]</f>
        <v>0</v>
      </c>
      <c r="R191" t="s">
        <v>52</v>
      </c>
      <c r="S191" t="s">
        <v>53</v>
      </c>
      <c r="T191" s="1" t="s">
        <v>21</v>
      </c>
      <c r="U191" t="str">
        <f>IF(TBL_Employees[[#This Row],[Exit Date]]="","Employed","Resign")</f>
        <v>Employed</v>
      </c>
    </row>
    <row r="192" spans="1:21">
      <c r="A192" t="s">
        <v>364</v>
      </c>
      <c r="B192" t="s">
        <v>1239</v>
      </c>
      <c r="C192" t="s">
        <v>30</v>
      </c>
      <c r="D192" t="s">
        <v>31</v>
      </c>
      <c r="E192" t="s">
        <v>44</v>
      </c>
      <c r="F192" t="s">
        <v>28</v>
      </c>
      <c r="G192" t="s">
        <v>24</v>
      </c>
      <c r="H192">
        <v>29</v>
      </c>
      <c r="I192" s="1">
        <v>44515</v>
      </c>
      <c r="J192" s="9">
        <f>DAY(TBL_Employees[[#This Row],[Hire Date]])</f>
        <v>15</v>
      </c>
      <c r="K192" s="9">
        <f>MONTH(TBL_Employees[[#This Row],[Hire Date]])</f>
        <v>11</v>
      </c>
      <c r="L192" s="9" t="str">
        <f>_xlfn.SWITCH(TBL_Employees[[#This Row],[Month]],1,"JAN",2,"FEB",3,"MAR",4,"APR",5,"MAY",6,"JUN",7,"JUL",8,"AUG",9,"SEP",10,"OCT",11,"NOV",12,"DEC")</f>
        <v>NOV</v>
      </c>
      <c r="M192" s="9">
        <f>YEAR(TBL_Employees[[#This Row],[Hire Date]])</f>
        <v>2021</v>
      </c>
      <c r="N192" s="2">
        <v>91782</v>
      </c>
      <c r="O192" s="2" t="str">
        <f>_xlfn.SWITCH(TRUE(),TBL_Employees[[#This Row],[Annual Salary]]&gt;140000,"HIGH INCOME",AND(TBL_Employees[[#This Row],[Annual Salary]]&gt;=70000,TBL_Employees[[#This Row],[Annual Salary]]&lt;=140000),"MIDLE INCOME",TBL_Employees[[#This Row],[Annual Salary]]&lt;70000,"LOW INCOME")</f>
        <v>MIDLE INCOME</v>
      </c>
      <c r="P192" s="3">
        <v>0</v>
      </c>
      <c r="Q192" s="11">
        <f>TBL_Employees[[#This Row],[Bonus %]]*TBL_Employees[[#This Row],[Annual Salary]]</f>
        <v>0</v>
      </c>
      <c r="R192" t="s">
        <v>33</v>
      </c>
      <c r="S192" t="s">
        <v>80</v>
      </c>
      <c r="T192" s="1" t="s">
        <v>21</v>
      </c>
      <c r="U192" t="str">
        <f>IF(TBL_Employees[[#This Row],[Exit Date]]="","Employed","Resign")</f>
        <v>Employed</v>
      </c>
    </row>
    <row r="193" spans="1:21">
      <c r="A193" t="s">
        <v>1252</v>
      </c>
      <c r="B193" t="s">
        <v>1253</v>
      </c>
      <c r="C193" t="s">
        <v>59</v>
      </c>
      <c r="D193" t="s">
        <v>31</v>
      </c>
      <c r="E193" t="s">
        <v>44</v>
      </c>
      <c r="F193" t="s">
        <v>17</v>
      </c>
      <c r="G193" t="s">
        <v>18</v>
      </c>
      <c r="H193">
        <v>28</v>
      </c>
      <c r="I193" s="1">
        <v>43418</v>
      </c>
      <c r="J193" s="9">
        <f>DAY(TBL_Employees[[#This Row],[Hire Date]])</f>
        <v>14</v>
      </c>
      <c r="K193" s="9">
        <f>MONTH(TBL_Employees[[#This Row],[Hire Date]])</f>
        <v>11</v>
      </c>
      <c r="L193" s="9" t="str">
        <f>_xlfn.SWITCH(TBL_Employees[[#This Row],[Month]],1,"JAN",2,"FEB",3,"MAR",4,"APR",5,"MAY",6,"JUN",7,"JUL",8,"AUG",9,"SEP",10,"OCT",11,"NOV",12,"DEC")</f>
        <v>NOV</v>
      </c>
      <c r="M193" s="9">
        <f>YEAR(TBL_Employees[[#This Row],[Hire Date]])</f>
        <v>2018</v>
      </c>
      <c r="N193" s="2">
        <v>115854</v>
      </c>
      <c r="O193" s="2" t="str">
        <f>_xlfn.SWITCH(TRUE(),TBL_Employees[[#This Row],[Annual Salary]]&gt;140000,"HIGH INCOME",AND(TBL_Employees[[#This Row],[Annual Salary]]&gt;=70000,TBL_Employees[[#This Row],[Annual Salary]]&lt;=140000),"MIDLE INCOME",TBL_Employees[[#This Row],[Annual Salary]]&lt;70000,"LOW INCOME")</f>
        <v>MIDLE INCOME</v>
      </c>
      <c r="P193" s="3">
        <v>0</v>
      </c>
      <c r="Q193" s="11">
        <f>TBL_Employees[[#This Row],[Bonus %]]*TBL_Employees[[#This Row],[Annual Salary]]</f>
        <v>0</v>
      </c>
      <c r="R193" t="s">
        <v>19</v>
      </c>
      <c r="S193" t="s">
        <v>39</v>
      </c>
      <c r="T193" s="1" t="s">
        <v>21</v>
      </c>
      <c r="U193" t="str">
        <f>IF(TBL_Employees[[#This Row],[Exit Date]]="","Employed","Resign")</f>
        <v>Employed</v>
      </c>
    </row>
    <row r="194" spans="1:21">
      <c r="A194" t="s">
        <v>338</v>
      </c>
      <c r="B194" t="s">
        <v>1269</v>
      </c>
      <c r="C194" t="s">
        <v>86</v>
      </c>
      <c r="D194" t="s">
        <v>31</v>
      </c>
      <c r="E194" t="s">
        <v>36</v>
      </c>
      <c r="F194" t="s">
        <v>28</v>
      </c>
      <c r="G194" t="s">
        <v>24</v>
      </c>
      <c r="H194">
        <v>60</v>
      </c>
      <c r="I194" s="1">
        <v>39944</v>
      </c>
      <c r="J194" s="9">
        <f>DAY(TBL_Employees[[#This Row],[Hire Date]])</f>
        <v>11</v>
      </c>
      <c r="K194" s="9">
        <f>MONTH(TBL_Employees[[#This Row],[Hire Date]])</f>
        <v>5</v>
      </c>
      <c r="L194" s="9" t="str">
        <f>_xlfn.SWITCH(TBL_Employees[[#This Row],[Month]],1,"JAN",2,"FEB",3,"MAR",4,"APR",5,"MAY",6,"JUN",7,"JUL",8,"AUG",9,"SEP",10,"OCT",11,"NOV",12,"DEC")</f>
        <v>MAY</v>
      </c>
      <c r="M194" s="9">
        <f>YEAR(TBL_Employees[[#This Row],[Hire Date]])</f>
        <v>2009</v>
      </c>
      <c r="N194" s="2">
        <v>62239</v>
      </c>
      <c r="O194" s="2" t="str">
        <f>_xlfn.SWITCH(TRUE(),TBL_Employees[[#This Row],[Annual Salary]]&gt;140000,"HIGH INCOME",AND(TBL_Employees[[#This Row],[Annual Salary]]&gt;=70000,TBL_Employees[[#This Row],[Annual Salary]]&lt;=140000),"MIDLE INCOME",TBL_Employees[[#This Row],[Annual Salary]]&lt;70000,"LOW INCOME")</f>
        <v>LOW INCOME</v>
      </c>
      <c r="P194" s="3">
        <v>0</v>
      </c>
      <c r="Q194" s="11">
        <f>TBL_Employees[[#This Row],[Bonus %]]*TBL_Employees[[#This Row],[Annual Salary]]</f>
        <v>0</v>
      </c>
      <c r="R194" t="s">
        <v>33</v>
      </c>
      <c r="S194" t="s">
        <v>60</v>
      </c>
      <c r="T194" s="1" t="s">
        <v>21</v>
      </c>
      <c r="U194" t="str">
        <f>IF(TBL_Employees[[#This Row],[Exit Date]]="","Employed","Resign")</f>
        <v>Employed</v>
      </c>
    </row>
    <row r="195" spans="1:21">
      <c r="A195" t="s">
        <v>192</v>
      </c>
      <c r="B195" t="s">
        <v>1270</v>
      </c>
      <c r="C195" t="s">
        <v>97</v>
      </c>
      <c r="D195" t="s">
        <v>31</v>
      </c>
      <c r="E195" t="s">
        <v>32</v>
      </c>
      <c r="F195" t="s">
        <v>28</v>
      </c>
      <c r="G195" t="s">
        <v>51</v>
      </c>
      <c r="H195">
        <v>45</v>
      </c>
      <c r="I195" s="1">
        <v>43217</v>
      </c>
      <c r="J195" s="9">
        <f>DAY(TBL_Employees[[#This Row],[Hire Date]])</f>
        <v>27</v>
      </c>
      <c r="K195" s="9">
        <f>MONTH(TBL_Employees[[#This Row],[Hire Date]])</f>
        <v>4</v>
      </c>
      <c r="L195" s="9" t="str">
        <f>_xlfn.SWITCH(TBL_Employees[[#This Row],[Month]],1,"JAN",2,"FEB",3,"MAR",4,"APR",5,"MAY",6,"JUN",7,"JUL",8,"AUG",9,"SEP",10,"OCT",11,"NOV",12,"DEC")</f>
        <v>APR</v>
      </c>
      <c r="M195" s="9">
        <f>YEAR(TBL_Employees[[#This Row],[Hire Date]])</f>
        <v>2018</v>
      </c>
      <c r="N195" s="2">
        <v>115490</v>
      </c>
      <c r="O195" s="2" t="str">
        <f>_xlfn.SWITCH(TRUE(),TBL_Employees[[#This Row],[Annual Salary]]&gt;140000,"HIGH INCOME",AND(TBL_Employees[[#This Row],[Annual Salary]]&gt;=70000,TBL_Employees[[#This Row],[Annual Salary]]&lt;=140000),"MIDLE INCOME",TBL_Employees[[#This Row],[Annual Salary]]&lt;70000,"LOW INCOME")</f>
        <v>MIDLE INCOME</v>
      </c>
      <c r="P195" s="3">
        <v>0.12</v>
      </c>
      <c r="Q195" s="11">
        <f>TBL_Employees[[#This Row],[Bonus %]]*TBL_Employees[[#This Row],[Annual Salary]]</f>
        <v>13858.8</v>
      </c>
      <c r="R195" t="s">
        <v>19</v>
      </c>
      <c r="S195" t="s">
        <v>20</v>
      </c>
      <c r="T195" s="1" t="s">
        <v>21</v>
      </c>
      <c r="U195" t="str">
        <f>IF(TBL_Employees[[#This Row],[Exit Date]]="","Employed","Resign")</f>
        <v>Employed</v>
      </c>
    </row>
    <row r="196" spans="1:21">
      <c r="A196" t="s">
        <v>1277</v>
      </c>
      <c r="B196" t="s">
        <v>1278</v>
      </c>
      <c r="C196" t="s">
        <v>84</v>
      </c>
      <c r="D196" t="s">
        <v>31</v>
      </c>
      <c r="E196" t="s">
        <v>44</v>
      </c>
      <c r="F196" t="s">
        <v>17</v>
      </c>
      <c r="G196" t="s">
        <v>18</v>
      </c>
      <c r="H196">
        <v>48</v>
      </c>
      <c r="I196" s="1">
        <v>41907</v>
      </c>
      <c r="J196" s="9">
        <f>DAY(TBL_Employees[[#This Row],[Hire Date]])</f>
        <v>25</v>
      </c>
      <c r="K196" s="9">
        <f>MONTH(TBL_Employees[[#This Row],[Hire Date]])</f>
        <v>9</v>
      </c>
      <c r="L196" s="9" t="str">
        <f>_xlfn.SWITCH(TBL_Employees[[#This Row],[Month]],1,"JAN",2,"FEB",3,"MAR",4,"APR",5,"MAY",6,"JUN",7,"JUL",8,"AUG",9,"SEP",10,"OCT",11,"NOV",12,"DEC")</f>
        <v>SEP</v>
      </c>
      <c r="M196" s="9">
        <f>YEAR(TBL_Employees[[#This Row],[Hire Date]])</f>
        <v>2014</v>
      </c>
      <c r="N196" s="2">
        <v>96693</v>
      </c>
      <c r="O196" s="2" t="str">
        <f>_xlfn.SWITCH(TRUE(),TBL_Employees[[#This Row],[Annual Salary]]&gt;140000,"HIGH INCOME",AND(TBL_Employees[[#This Row],[Annual Salary]]&gt;=70000,TBL_Employees[[#This Row],[Annual Salary]]&lt;=140000),"MIDLE INCOME",TBL_Employees[[#This Row],[Annual Salary]]&lt;70000,"LOW INCOME")</f>
        <v>MIDLE INCOME</v>
      </c>
      <c r="P196" s="3">
        <v>0</v>
      </c>
      <c r="Q196" s="11">
        <f>TBL_Employees[[#This Row],[Bonus %]]*TBL_Employees[[#This Row],[Annual Salary]]</f>
        <v>0</v>
      </c>
      <c r="R196" t="s">
        <v>19</v>
      </c>
      <c r="S196" t="s">
        <v>20</v>
      </c>
      <c r="T196" s="1" t="s">
        <v>21</v>
      </c>
      <c r="U196" t="str">
        <f>IF(TBL_Employees[[#This Row],[Exit Date]]="","Employed","Resign")</f>
        <v>Employed</v>
      </c>
    </row>
    <row r="197" spans="1:21">
      <c r="A197" t="s">
        <v>1279</v>
      </c>
      <c r="B197" t="s">
        <v>1280</v>
      </c>
      <c r="C197" t="s">
        <v>58</v>
      </c>
      <c r="D197" t="s">
        <v>31</v>
      </c>
      <c r="E197" t="s">
        <v>44</v>
      </c>
      <c r="F197" t="s">
        <v>17</v>
      </c>
      <c r="G197" t="s">
        <v>51</v>
      </c>
      <c r="H197">
        <v>48</v>
      </c>
      <c r="I197" s="1">
        <v>39991</v>
      </c>
      <c r="J197" s="9">
        <f>DAY(TBL_Employees[[#This Row],[Hire Date]])</f>
        <v>27</v>
      </c>
      <c r="K197" s="9">
        <f>MONTH(TBL_Employees[[#This Row],[Hire Date]])</f>
        <v>6</v>
      </c>
      <c r="L197" s="9" t="str">
        <f>_xlfn.SWITCH(TBL_Employees[[#This Row],[Month]],1,"JAN",2,"FEB",3,"MAR",4,"APR",5,"MAY",6,"JUN",7,"JUL",8,"AUG",9,"SEP",10,"OCT",11,"NOV",12,"DEC")</f>
        <v>JUN</v>
      </c>
      <c r="M197" s="9">
        <f>YEAR(TBL_Employees[[#This Row],[Hire Date]])</f>
        <v>2009</v>
      </c>
      <c r="N197" s="2">
        <v>82907</v>
      </c>
      <c r="O197" s="2" t="str">
        <f>_xlfn.SWITCH(TRUE(),TBL_Employees[[#This Row],[Annual Salary]]&gt;140000,"HIGH INCOME",AND(TBL_Employees[[#This Row],[Annual Salary]]&gt;=70000,TBL_Employees[[#This Row],[Annual Salary]]&lt;=140000),"MIDLE INCOME",TBL_Employees[[#This Row],[Annual Salary]]&lt;70000,"LOW INCOME")</f>
        <v>MIDLE INCOME</v>
      </c>
      <c r="P197" s="3">
        <v>0</v>
      </c>
      <c r="Q197" s="11">
        <f>TBL_Employees[[#This Row],[Bonus %]]*TBL_Employees[[#This Row],[Annual Salary]]</f>
        <v>0</v>
      </c>
      <c r="R197" t="s">
        <v>19</v>
      </c>
      <c r="S197" t="s">
        <v>63</v>
      </c>
      <c r="T197" s="1" t="s">
        <v>21</v>
      </c>
      <c r="U197" t="str">
        <f>IF(TBL_Employees[[#This Row],[Exit Date]]="","Employed","Resign")</f>
        <v>Employed</v>
      </c>
    </row>
    <row r="198" spans="1:21">
      <c r="A198" t="s">
        <v>1282</v>
      </c>
      <c r="B198" t="s">
        <v>1283</v>
      </c>
      <c r="C198" t="s">
        <v>30</v>
      </c>
      <c r="D198" t="s">
        <v>31</v>
      </c>
      <c r="E198" t="s">
        <v>16</v>
      </c>
      <c r="F198" t="s">
        <v>28</v>
      </c>
      <c r="G198" t="s">
        <v>51</v>
      </c>
      <c r="H198">
        <v>41</v>
      </c>
      <c r="I198" s="1">
        <v>40929</v>
      </c>
      <c r="J198" s="9">
        <f>DAY(TBL_Employees[[#This Row],[Hire Date]])</f>
        <v>21</v>
      </c>
      <c r="K198" s="9">
        <f>MONTH(TBL_Employees[[#This Row],[Hire Date]])</f>
        <v>1</v>
      </c>
      <c r="L198" s="9" t="str">
        <f>_xlfn.SWITCH(TBL_Employees[[#This Row],[Month]],1,"JAN",2,"FEB",3,"MAR",4,"APR",5,"MAY",6,"JUN",7,"JUL",8,"AUG",9,"SEP",10,"OCT",11,"NOV",12,"DEC")</f>
        <v>JAN</v>
      </c>
      <c r="M198" s="9">
        <f>YEAR(TBL_Employees[[#This Row],[Hire Date]])</f>
        <v>2012</v>
      </c>
      <c r="N198" s="2">
        <v>94658</v>
      </c>
      <c r="O198" s="2" t="str">
        <f>_xlfn.SWITCH(TRUE(),TBL_Employees[[#This Row],[Annual Salary]]&gt;140000,"HIGH INCOME",AND(TBL_Employees[[#This Row],[Annual Salary]]&gt;=70000,TBL_Employees[[#This Row],[Annual Salary]]&lt;=140000),"MIDLE INCOME",TBL_Employees[[#This Row],[Annual Salary]]&lt;70000,"LOW INCOME")</f>
        <v>MIDLE INCOME</v>
      </c>
      <c r="P198" s="3">
        <v>0</v>
      </c>
      <c r="Q198" s="11">
        <f>TBL_Employees[[#This Row],[Bonus %]]*TBL_Employees[[#This Row],[Annual Salary]]</f>
        <v>0</v>
      </c>
      <c r="R198" t="s">
        <v>19</v>
      </c>
      <c r="S198" t="s">
        <v>45</v>
      </c>
      <c r="T198" s="1" t="s">
        <v>21</v>
      </c>
      <c r="U198" t="str">
        <f>IF(TBL_Employees[[#This Row],[Exit Date]]="","Employed","Resign")</f>
        <v>Employed</v>
      </c>
    </row>
    <row r="199" spans="1:21">
      <c r="A199" t="s">
        <v>1284</v>
      </c>
      <c r="B199" t="s">
        <v>1285</v>
      </c>
      <c r="C199" t="s">
        <v>30</v>
      </c>
      <c r="D199" t="s">
        <v>31</v>
      </c>
      <c r="E199" t="s">
        <v>16</v>
      </c>
      <c r="F199" t="s">
        <v>28</v>
      </c>
      <c r="G199" t="s">
        <v>24</v>
      </c>
      <c r="H199">
        <v>55</v>
      </c>
      <c r="I199" s="1">
        <v>40663</v>
      </c>
      <c r="J199" s="9">
        <f>DAY(TBL_Employees[[#This Row],[Hire Date]])</f>
        <v>30</v>
      </c>
      <c r="K199" s="9">
        <f>MONTH(TBL_Employees[[#This Row],[Hire Date]])</f>
        <v>4</v>
      </c>
      <c r="L199" s="9" t="str">
        <f>_xlfn.SWITCH(TBL_Employees[[#This Row],[Month]],1,"JAN",2,"FEB",3,"MAR",4,"APR",5,"MAY",6,"JUN",7,"JUL",8,"AUG",9,"SEP",10,"OCT",11,"NOV",12,"DEC")</f>
        <v>APR</v>
      </c>
      <c r="M199" s="9">
        <f>YEAR(TBL_Employees[[#This Row],[Hire Date]])</f>
        <v>2011</v>
      </c>
      <c r="N199" s="2">
        <v>89419</v>
      </c>
      <c r="O199" s="2" t="str">
        <f>_xlfn.SWITCH(TRUE(),TBL_Employees[[#This Row],[Annual Salary]]&gt;140000,"HIGH INCOME",AND(TBL_Employees[[#This Row],[Annual Salary]]&gt;=70000,TBL_Employees[[#This Row],[Annual Salary]]&lt;=140000),"MIDLE INCOME",TBL_Employees[[#This Row],[Annual Salary]]&lt;70000,"LOW INCOME")</f>
        <v>MIDLE INCOME</v>
      </c>
      <c r="P199" s="3">
        <v>0</v>
      </c>
      <c r="Q199" s="11">
        <f>TBL_Employees[[#This Row],[Bonus %]]*TBL_Employees[[#This Row],[Annual Salary]]</f>
        <v>0</v>
      </c>
      <c r="R199" t="s">
        <v>33</v>
      </c>
      <c r="S199" t="s">
        <v>74</v>
      </c>
      <c r="T199" s="1" t="s">
        <v>21</v>
      </c>
      <c r="U199" t="str">
        <f>IF(TBL_Employees[[#This Row],[Exit Date]]="","Employed","Resign")</f>
        <v>Employed</v>
      </c>
    </row>
    <row r="200" spans="1:21">
      <c r="A200" t="s">
        <v>388</v>
      </c>
      <c r="B200" t="s">
        <v>1299</v>
      </c>
      <c r="C200" t="s">
        <v>40</v>
      </c>
      <c r="D200" t="s">
        <v>31</v>
      </c>
      <c r="E200" t="s">
        <v>32</v>
      </c>
      <c r="F200" t="s">
        <v>17</v>
      </c>
      <c r="G200" t="s">
        <v>51</v>
      </c>
      <c r="H200">
        <v>27</v>
      </c>
      <c r="I200" s="1">
        <v>43441</v>
      </c>
      <c r="J200" s="9">
        <f>DAY(TBL_Employees[[#This Row],[Hire Date]])</f>
        <v>7</v>
      </c>
      <c r="K200" s="9">
        <f>MONTH(TBL_Employees[[#This Row],[Hire Date]])</f>
        <v>12</v>
      </c>
      <c r="L200" s="9" t="str">
        <f>_xlfn.SWITCH(TBL_Employees[[#This Row],[Month]],1,"JAN",2,"FEB",3,"MAR",4,"APR",5,"MAY",6,"JUN",7,"JUL",8,"AUG",9,"SEP",10,"OCT",11,"NOV",12,"DEC")</f>
        <v>DEC</v>
      </c>
      <c r="M200" s="9">
        <f>YEAR(TBL_Employees[[#This Row],[Hire Date]])</f>
        <v>2018</v>
      </c>
      <c r="N200" s="2">
        <v>170164</v>
      </c>
      <c r="O200" s="2" t="str">
        <f>_xlfn.SWITCH(TRUE(),TBL_Employees[[#This Row],[Annual Salary]]&gt;140000,"HIGH INCOME",AND(TBL_Employees[[#This Row],[Annual Salary]]&gt;=70000,TBL_Employees[[#This Row],[Annual Salary]]&lt;=140000),"MIDLE INCOME",TBL_Employees[[#This Row],[Annual Salary]]&lt;70000,"LOW INCOME")</f>
        <v>HIGH INCOME</v>
      </c>
      <c r="P200" s="3">
        <v>0.17</v>
      </c>
      <c r="Q200" s="11">
        <f>TBL_Employees[[#This Row],[Bonus %]]*TBL_Employees[[#This Row],[Annual Salary]]</f>
        <v>28927.88</v>
      </c>
      <c r="R200" t="s">
        <v>19</v>
      </c>
      <c r="S200" t="s">
        <v>25</v>
      </c>
      <c r="T200" s="1" t="s">
        <v>21</v>
      </c>
      <c r="U200" t="str">
        <f>IF(TBL_Employees[[#This Row],[Exit Date]]="","Employed","Resign")</f>
        <v>Employed</v>
      </c>
    </row>
    <row r="201" spans="1:21">
      <c r="A201" t="s">
        <v>158</v>
      </c>
      <c r="B201" t="s">
        <v>1303</v>
      </c>
      <c r="C201" t="s">
        <v>129</v>
      </c>
      <c r="D201" t="s">
        <v>31</v>
      </c>
      <c r="E201" t="s">
        <v>36</v>
      </c>
      <c r="F201" t="s">
        <v>28</v>
      </c>
      <c r="G201" t="s">
        <v>24</v>
      </c>
      <c r="H201">
        <v>60</v>
      </c>
      <c r="I201" s="1">
        <v>33890</v>
      </c>
      <c r="J201" s="9">
        <f>DAY(TBL_Employees[[#This Row],[Hire Date]])</f>
        <v>13</v>
      </c>
      <c r="K201" s="9">
        <f>MONTH(TBL_Employees[[#This Row],[Hire Date]])</f>
        <v>10</v>
      </c>
      <c r="L201" s="9" t="str">
        <f>_xlfn.SWITCH(TBL_Employees[[#This Row],[Month]],1,"JAN",2,"FEB",3,"MAR",4,"APR",5,"MAY",6,"JUN",7,"JUL",8,"AUG",9,"SEP",10,"OCT",11,"NOV",12,"DEC")</f>
        <v>OCT</v>
      </c>
      <c r="M201" s="9">
        <f>YEAR(TBL_Employees[[#This Row],[Hire Date]])</f>
        <v>1992</v>
      </c>
      <c r="N201" s="2">
        <v>88213</v>
      </c>
      <c r="O201" s="2" t="str">
        <f>_xlfn.SWITCH(TRUE(),TBL_Employees[[#This Row],[Annual Salary]]&gt;140000,"HIGH INCOME",AND(TBL_Employees[[#This Row],[Annual Salary]]&gt;=70000,TBL_Employees[[#This Row],[Annual Salary]]&lt;=140000),"MIDLE INCOME",TBL_Employees[[#This Row],[Annual Salary]]&lt;70000,"LOW INCOME")</f>
        <v>MIDLE INCOME</v>
      </c>
      <c r="P201" s="3">
        <v>0</v>
      </c>
      <c r="Q201" s="11">
        <f>TBL_Employees[[#This Row],[Bonus %]]*TBL_Employees[[#This Row],[Annual Salary]]</f>
        <v>0</v>
      </c>
      <c r="R201" t="s">
        <v>33</v>
      </c>
      <c r="S201" t="s">
        <v>80</v>
      </c>
      <c r="T201" s="1" t="s">
        <v>21</v>
      </c>
      <c r="U201" t="str">
        <f>IF(TBL_Employees[[#This Row],[Exit Date]]="","Employed","Resign")</f>
        <v>Employed</v>
      </c>
    </row>
    <row r="202" spans="1:21">
      <c r="A202" t="s">
        <v>1306</v>
      </c>
      <c r="B202" t="s">
        <v>1307</v>
      </c>
      <c r="C202" t="s">
        <v>86</v>
      </c>
      <c r="D202" t="s">
        <v>31</v>
      </c>
      <c r="E202" t="s">
        <v>44</v>
      </c>
      <c r="F202" t="s">
        <v>28</v>
      </c>
      <c r="G202" t="s">
        <v>51</v>
      </c>
      <c r="H202">
        <v>62</v>
      </c>
      <c r="I202" s="1">
        <v>34616</v>
      </c>
      <c r="J202" s="9">
        <f>DAY(TBL_Employees[[#This Row],[Hire Date]])</f>
        <v>9</v>
      </c>
      <c r="K202" s="9">
        <f>MONTH(TBL_Employees[[#This Row],[Hire Date]])</f>
        <v>10</v>
      </c>
      <c r="L202" s="9" t="str">
        <f>_xlfn.SWITCH(TBL_Employees[[#This Row],[Month]],1,"JAN",2,"FEB",3,"MAR",4,"APR",5,"MAY",6,"JUN",7,"JUL",8,"AUG",9,"SEP",10,"OCT",11,"NOV",12,"DEC")</f>
        <v>OCT</v>
      </c>
      <c r="M202" s="9">
        <f>YEAR(TBL_Employees[[#This Row],[Hire Date]])</f>
        <v>1994</v>
      </c>
      <c r="N202" s="2">
        <v>98230</v>
      </c>
      <c r="O202" s="2" t="str">
        <f>_xlfn.SWITCH(TRUE(),TBL_Employees[[#This Row],[Annual Salary]]&gt;140000,"HIGH INCOME",AND(TBL_Employees[[#This Row],[Annual Salary]]&gt;=70000,TBL_Employees[[#This Row],[Annual Salary]]&lt;=140000),"MIDLE INCOME",TBL_Employees[[#This Row],[Annual Salary]]&lt;70000,"LOW INCOME")</f>
        <v>MIDLE INCOME</v>
      </c>
      <c r="P202" s="3">
        <v>0</v>
      </c>
      <c r="Q202" s="11">
        <f>TBL_Employees[[#This Row],[Bonus %]]*TBL_Employees[[#This Row],[Annual Salary]]</f>
        <v>0</v>
      </c>
      <c r="R202" t="s">
        <v>19</v>
      </c>
      <c r="S202" t="s">
        <v>45</v>
      </c>
      <c r="T202" s="1" t="s">
        <v>21</v>
      </c>
      <c r="U202" t="str">
        <f>IF(TBL_Employees[[#This Row],[Exit Date]]="","Employed","Resign")</f>
        <v>Employed</v>
      </c>
    </row>
    <row r="203" spans="1:21">
      <c r="A203" t="s">
        <v>1308</v>
      </c>
      <c r="B203" t="s">
        <v>1309</v>
      </c>
      <c r="C203" t="s">
        <v>58</v>
      </c>
      <c r="D203" t="s">
        <v>31</v>
      </c>
      <c r="E203" t="s">
        <v>16</v>
      </c>
      <c r="F203" t="s">
        <v>17</v>
      </c>
      <c r="G203" t="s">
        <v>24</v>
      </c>
      <c r="H203">
        <v>36</v>
      </c>
      <c r="I203" s="1">
        <v>43448</v>
      </c>
      <c r="J203" s="9">
        <f>DAY(TBL_Employees[[#This Row],[Hire Date]])</f>
        <v>14</v>
      </c>
      <c r="K203" s="9">
        <f>MONTH(TBL_Employees[[#This Row],[Hire Date]])</f>
        <v>12</v>
      </c>
      <c r="L203" s="9" t="str">
        <f>_xlfn.SWITCH(TBL_Employees[[#This Row],[Month]],1,"JAN",2,"FEB",3,"MAR",4,"APR",5,"MAY",6,"JUN",7,"JUL",8,"AUG",9,"SEP",10,"OCT",11,"NOV",12,"DEC")</f>
        <v>DEC</v>
      </c>
      <c r="M203" s="9">
        <f>YEAR(TBL_Employees[[#This Row],[Hire Date]])</f>
        <v>2018</v>
      </c>
      <c r="N203" s="2">
        <v>96757</v>
      </c>
      <c r="O203" s="2" t="str">
        <f>_xlfn.SWITCH(TRUE(),TBL_Employees[[#This Row],[Annual Salary]]&gt;140000,"HIGH INCOME",AND(TBL_Employees[[#This Row],[Annual Salary]]&gt;=70000,TBL_Employees[[#This Row],[Annual Salary]]&lt;=140000),"MIDLE INCOME",TBL_Employees[[#This Row],[Annual Salary]]&lt;70000,"LOW INCOME")</f>
        <v>MIDLE INCOME</v>
      </c>
      <c r="P203" s="3">
        <v>0</v>
      </c>
      <c r="Q203" s="11">
        <f>TBL_Employees[[#This Row],[Bonus %]]*TBL_Employees[[#This Row],[Annual Salary]]</f>
        <v>0</v>
      </c>
      <c r="R203" t="s">
        <v>19</v>
      </c>
      <c r="S203" t="s">
        <v>29</v>
      </c>
      <c r="T203" s="1" t="s">
        <v>21</v>
      </c>
      <c r="U203" t="str">
        <f>IF(TBL_Employees[[#This Row],[Exit Date]]="","Employed","Resign")</f>
        <v>Employed</v>
      </c>
    </row>
    <row r="204" spans="1:21">
      <c r="A204" t="s">
        <v>1321</v>
      </c>
      <c r="B204" t="s">
        <v>1322</v>
      </c>
      <c r="C204" t="s">
        <v>40</v>
      </c>
      <c r="D204" t="s">
        <v>31</v>
      </c>
      <c r="E204" t="s">
        <v>44</v>
      </c>
      <c r="F204" t="s">
        <v>17</v>
      </c>
      <c r="G204" t="s">
        <v>24</v>
      </c>
      <c r="H204">
        <v>46</v>
      </c>
      <c r="I204" s="1">
        <v>44125</v>
      </c>
      <c r="J204" s="9">
        <f>DAY(TBL_Employees[[#This Row],[Hire Date]])</f>
        <v>21</v>
      </c>
      <c r="K204" s="9">
        <f>MONTH(TBL_Employees[[#This Row],[Hire Date]])</f>
        <v>10</v>
      </c>
      <c r="L204" s="9" t="str">
        <f>_xlfn.SWITCH(TBL_Employees[[#This Row],[Month]],1,"JAN",2,"FEB",3,"MAR",4,"APR",5,"MAY",6,"JUN",7,"JUL",8,"AUG",9,"SEP",10,"OCT",11,"NOV",12,"DEC")</f>
        <v>OCT</v>
      </c>
      <c r="M204" s="9">
        <f>YEAR(TBL_Employees[[#This Row],[Hire Date]])</f>
        <v>2020</v>
      </c>
      <c r="N204" s="2">
        <v>151853</v>
      </c>
      <c r="O204" s="2" t="str">
        <f>_xlfn.SWITCH(TRUE(),TBL_Employees[[#This Row],[Annual Salary]]&gt;140000,"HIGH INCOME",AND(TBL_Employees[[#This Row],[Annual Salary]]&gt;=70000,TBL_Employees[[#This Row],[Annual Salary]]&lt;=140000),"MIDLE INCOME",TBL_Employees[[#This Row],[Annual Salary]]&lt;70000,"LOW INCOME")</f>
        <v>HIGH INCOME</v>
      </c>
      <c r="P204" s="3">
        <v>0.16</v>
      </c>
      <c r="Q204" s="11">
        <f>TBL_Employees[[#This Row],[Bonus %]]*TBL_Employees[[#This Row],[Annual Salary]]</f>
        <v>24296.48</v>
      </c>
      <c r="R204" t="s">
        <v>33</v>
      </c>
      <c r="S204" t="s">
        <v>34</v>
      </c>
      <c r="T204" s="1" t="s">
        <v>21</v>
      </c>
      <c r="U204" t="str">
        <f>IF(TBL_Employees[[#This Row],[Exit Date]]="","Employed","Resign")</f>
        <v>Employed</v>
      </c>
    </row>
    <row r="205" spans="1:21">
      <c r="A205" t="s">
        <v>1328</v>
      </c>
      <c r="B205" t="s">
        <v>133</v>
      </c>
      <c r="C205" t="s">
        <v>30</v>
      </c>
      <c r="D205" t="s">
        <v>31</v>
      </c>
      <c r="E205" t="s">
        <v>44</v>
      </c>
      <c r="F205" t="s">
        <v>28</v>
      </c>
      <c r="G205" t="s">
        <v>51</v>
      </c>
      <c r="H205">
        <v>54</v>
      </c>
      <c r="I205" s="1">
        <v>41028</v>
      </c>
      <c r="J205" s="9">
        <f>DAY(TBL_Employees[[#This Row],[Hire Date]])</f>
        <v>29</v>
      </c>
      <c r="K205" s="9">
        <f>MONTH(TBL_Employees[[#This Row],[Hire Date]])</f>
        <v>4</v>
      </c>
      <c r="L205" s="9" t="str">
        <f>_xlfn.SWITCH(TBL_Employees[[#This Row],[Month]],1,"JAN",2,"FEB",3,"MAR",4,"APR",5,"MAY",6,"JUN",7,"JUL",8,"AUG",9,"SEP",10,"OCT",11,"NOV",12,"DEC")</f>
        <v>APR</v>
      </c>
      <c r="M205" s="9">
        <f>YEAR(TBL_Employees[[#This Row],[Hire Date]])</f>
        <v>2012</v>
      </c>
      <c r="N205" s="2">
        <v>96441</v>
      </c>
      <c r="O205" s="2" t="str">
        <f>_xlfn.SWITCH(TRUE(),TBL_Employees[[#This Row],[Annual Salary]]&gt;140000,"HIGH INCOME",AND(TBL_Employees[[#This Row],[Annual Salary]]&gt;=70000,TBL_Employees[[#This Row],[Annual Salary]]&lt;=140000),"MIDLE INCOME",TBL_Employees[[#This Row],[Annual Salary]]&lt;70000,"LOW INCOME")</f>
        <v>MIDLE INCOME</v>
      </c>
      <c r="P205" s="3">
        <v>0</v>
      </c>
      <c r="Q205" s="11">
        <f>TBL_Employees[[#This Row],[Bonus %]]*TBL_Employees[[#This Row],[Annual Salary]]</f>
        <v>0</v>
      </c>
      <c r="R205" t="s">
        <v>52</v>
      </c>
      <c r="S205" t="s">
        <v>53</v>
      </c>
      <c r="T205" s="1" t="s">
        <v>21</v>
      </c>
      <c r="U205" t="str">
        <f>IF(TBL_Employees[[#This Row],[Exit Date]]="","Employed","Resign")</f>
        <v>Employed</v>
      </c>
    </row>
    <row r="206" spans="1:21">
      <c r="A206" t="s">
        <v>1329</v>
      </c>
      <c r="B206" t="s">
        <v>1330</v>
      </c>
      <c r="C206" t="s">
        <v>97</v>
      </c>
      <c r="D206" t="s">
        <v>31</v>
      </c>
      <c r="E206" t="s">
        <v>44</v>
      </c>
      <c r="F206" t="s">
        <v>28</v>
      </c>
      <c r="G206" t="s">
        <v>24</v>
      </c>
      <c r="H206">
        <v>46</v>
      </c>
      <c r="I206" s="1">
        <v>40836</v>
      </c>
      <c r="J206" s="9">
        <f>DAY(TBL_Employees[[#This Row],[Hire Date]])</f>
        <v>20</v>
      </c>
      <c r="K206" s="9">
        <f>MONTH(TBL_Employees[[#This Row],[Hire Date]])</f>
        <v>10</v>
      </c>
      <c r="L206" s="9" t="str">
        <f>_xlfn.SWITCH(TBL_Employees[[#This Row],[Month]],1,"JAN",2,"FEB",3,"MAR",4,"APR",5,"MAY",6,"JUN",7,"JUL",8,"AUG",9,"SEP",10,"OCT",11,"NOV",12,"DEC")</f>
        <v>OCT</v>
      </c>
      <c r="M206" s="9">
        <f>YEAR(TBL_Employees[[#This Row],[Hire Date]])</f>
        <v>2011</v>
      </c>
      <c r="N206" s="2">
        <v>114250</v>
      </c>
      <c r="O206" s="2" t="str">
        <f>_xlfn.SWITCH(TRUE(),TBL_Employees[[#This Row],[Annual Salary]]&gt;140000,"HIGH INCOME",AND(TBL_Employees[[#This Row],[Annual Salary]]&gt;=70000,TBL_Employees[[#This Row],[Annual Salary]]&lt;=140000),"MIDLE INCOME",TBL_Employees[[#This Row],[Annual Salary]]&lt;70000,"LOW INCOME")</f>
        <v>MIDLE INCOME</v>
      </c>
      <c r="P206" s="3">
        <v>0.14000000000000001</v>
      </c>
      <c r="Q206" s="11">
        <f>TBL_Employees[[#This Row],[Bonus %]]*TBL_Employees[[#This Row],[Annual Salary]]</f>
        <v>15995.000000000002</v>
      </c>
      <c r="R206" t="s">
        <v>33</v>
      </c>
      <c r="S206" t="s">
        <v>34</v>
      </c>
      <c r="T206" s="1" t="s">
        <v>21</v>
      </c>
      <c r="U206" t="str">
        <f>IF(TBL_Employees[[#This Row],[Exit Date]]="","Employed","Resign")</f>
        <v>Employed</v>
      </c>
    </row>
    <row r="207" spans="1:21">
      <c r="A207" t="s">
        <v>353</v>
      </c>
      <c r="B207" t="s">
        <v>1335</v>
      </c>
      <c r="C207" t="s">
        <v>69</v>
      </c>
      <c r="D207" t="s">
        <v>31</v>
      </c>
      <c r="E207" t="s">
        <v>16</v>
      </c>
      <c r="F207" t="s">
        <v>17</v>
      </c>
      <c r="G207" t="s">
        <v>24</v>
      </c>
      <c r="H207">
        <v>30</v>
      </c>
      <c r="I207" s="1">
        <v>42322</v>
      </c>
      <c r="J207" s="9">
        <f>DAY(TBL_Employees[[#This Row],[Hire Date]])</f>
        <v>14</v>
      </c>
      <c r="K207" s="9">
        <f>MONTH(TBL_Employees[[#This Row],[Hire Date]])</f>
        <v>11</v>
      </c>
      <c r="L207" s="9" t="str">
        <f>_xlfn.SWITCH(TBL_Employees[[#This Row],[Month]],1,"JAN",2,"FEB",3,"MAR",4,"APR",5,"MAY",6,"JUN",7,"JUL",8,"AUG",9,"SEP",10,"OCT",11,"NOV",12,"DEC")</f>
        <v>NOV</v>
      </c>
      <c r="M207" s="9">
        <f>YEAR(TBL_Employees[[#This Row],[Hire Date]])</f>
        <v>2015</v>
      </c>
      <c r="N207" s="2">
        <v>77442</v>
      </c>
      <c r="O207" s="2" t="str">
        <f>_xlfn.SWITCH(TRUE(),TBL_Employees[[#This Row],[Annual Salary]]&gt;140000,"HIGH INCOME",AND(TBL_Employees[[#This Row],[Annual Salary]]&gt;=70000,TBL_Employees[[#This Row],[Annual Salary]]&lt;=140000),"MIDLE INCOME",TBL_Employees[[#This Row],[Annual Salary]]&lt;70000,"LOW INCOME")</f>
        <v>MIDLE INCOME</v>
      </c>
      <c r="P207" s="3">
        <v>0</v>
      </c>
      <c r="Q207" s="11">
        <f>TBL_Employees[[#This Row],[Bonus %]]*TBL_Employees[[#This Row],[Annual Salary]]</f>
        <v>0</v>
      </c>
      <c r="R207" t="s">
        <v>19</v>
      </c>
      <c r="S207" t="s">
        <v>29</v>
      </c>
      <c r="T207" s="1" t="s">
        <v>21</v>
      </c>
      <c r="U207" t="str">
        <f>IF(TBL_Employees[[#This Row],[Exit Date]]="","Employed","Resign")</f>
        <v>Employed</v>
      </c>
    </row>
    <row r="208" spans="1:21">
      <c r="A208" t="s">
        <v>1340</v>
      </c>
      <c r="B208" t="s">
        <v>1341</v>
      </c>
      <c r="C208" t="s">
        <v>30</v>
      </c>
      <c r="D208" t="s">
        <v>31</v>
      </c>
      <c r="E208" t="s">
        <v>16</v>
      </c>
      <c r="F208" t="s">
        <v>28</v>
      </c>
      <c r="G208" t="s">
        <v>24</v>
      </c>
      <c r="H208">
        <v>59</v>
      </c>
      <c r="I208" s="1">
        <v>40170</v>
      </c>
      <c r="J208" s="9">
        <f>DAY(TBL_Employees[[#This Row],[Hire Date]])</f>
        <v>23</v>
      </c>
      <c r="K208" s="9">
        <f>MONTH(TBL_Employees[[#This Row],[Hire Date]])</f>
        <v>12</v>
      </c>
      <c r="L208" s="9" t="str">
        <f>_xlfn.SWITCH(TBL_Employees[[#This Row],[Month]],1,"JAN",2,"FEB",3,"MAR",4,"APR",5,"MAY",6,"JUN",7,"JUL",8,"AUG",9,"SEP",10,"OCT",11,"NOV",12,"DEC")</f>
        <v>DEC</v>
      </c>
      <c r="M208" s="9">
        <f>YEAR(TBL_Employees[[#This Row],[Hire Date]])</f>
        <v>2009</v>
      </c>
      <c r="N208" s="2">
        <v>78006</v>
      </c>
      <c r="O208" s="2" t="str">
        <f>_xlfn.SWITCH(TRUE(),TBL_Employees[[#This Row],[Annual Salary]]&gt;140000,"HIGH INCOME",AND(TBL_Employees[[#This Row],[Annual Salary]]&gt;=70000,TBL_Employees[[#This Row],[Annual Salary]]&lt;=140000),"MIDLE INCOME",TBL_Employees[[#This Row],[Annual Salary]]&lt;70000,"LOW INCOME")</f>
        <v>MIDLE INCOME</v>
      </c>
      <c r="P208" s="3">
        <v>0</v>
      </c>
      <c r="Q208" s="11">
        <f>TBL_Employees[[#This Row],[Bonus %]]*TBL_Employees[[#This Row],[Annual Salary]]</f>
        <v>0</v>
      </c>
      <c r="R208" t="s">
        <v>19</v>
      </c>
      <c r="S208" t="s">
        <v>45</v>
      </c>
      <c r="T208" s="1" t="s">
        <v>21</v>
      </c>
      <c r="U208" t="str">
        <f>IF(TBL_Employees[[#This Row],[Exit Date]]="","Employed","Resign")</f>
        <v>Employed</v>
      </c>
    </row>
    <row r="209" spans="1:21">
      <c r="A209" t="s">
        <v>1368</v>
      </c>
      <c r="B209" t="s">
        <v>1369</v>
      </c>
      <c r="C209" t="s">
        <v>30</v>
      </c>
      <c r="D209" t="s">
        <v>31</v>
      </c>
      <c r="E209" t="s">
        <v>44</v>
      </c>
      <c r="F209" t="s">
        <v>28</v>
      </c>
      <c r="G209" t="s">
        <v>47</v>
      </c>
      <c r="H209">
        <v>27</v>
      </c>
      <c r="I209" s="1">
        <v>43613</v>
      </c>
      <c r="J209" s="9">
        <f>DAY(TBL_Employees[[#This Row],[Hire Date]])</f>
        <v>28</v>
      </c>
      <c r="K209" s="9">
        <f>MONTH(TBL_Employees[[#This Row],[Hire Date]])</f>
        <v>5</v>
      </c>
      <c r="L209" s="9" t="str">
        <f>_xlfn.SWITCH(TBL_Employees[[#This Row],[Month]],1,"JAN",2,"FEB",3,"MAR",4,"APR",5,"MAY",6,"JUN",7,"JUL",8,"AUG",9,"SEP",10,"OCT",11,"NOV",12,"DEC")</f>
        <v>MAY</v>
      </c>
      <c r="M209" s="9">
        <f>YEAR(TBL_Employees[[#This Row],[Hire Date]])</f>
        <v>2019</v>
      </c>
      <c r="N209" s="2">
        <v>70110</v>
      </c>
      <c r="O209" s="2" t="str">
        <f>_xlfn.SWITCH(TRUE(),TBL_Employees[[#This Row],[Annual Salary]]&gt;140000,"HIGH INCOME",AND(TBL_Employees[[#This Row],[Annual Salary]]&gt;=70000,TBL_Employees[[#This Row],[Annual Salary]]&lt;=140000),"MIDLE INCOME",TBL_Employees[[#This Row],[Annual Salary]]&lt;70000,"LOW INCOME")</f>
        <v>MIDLE INCOME</v>
      </c>
      <c r="P209" s="3">
        <v>0</v>
      </c>
      <c r="Q209" s="11">
        <f>TBL_Employees[[#This Row],[Bonus %]]*TBL_Employees[[#This Row],[Annual Salary]]</f>
        <v>0</v>
      </c>
      <c r="R209" t="s">
        <v>19</v>
      </c>
      <c r="S209" t="s">
        <v>45</v>
      </c>
      <c r="T209" s="1">
        <v>44203</v>
      </c>
      <c r="U209" t="str">
        <f>IF(TBL_Employees[[#This Row],[Exit Date]]="","Employed","Resign")</f>
        <v>Resign</v>
      </c>
    </row>
    <row r="210" spans="1:21">
      <c r="A210" t="s">
        <v>1403</v>
      </c>
      <c r="B210" t="s">
        <v>1404</v>
      </c>
      <c r="C210" t="s">
        <v>69</v>
      </c>
      <c r="D210" t="s">
        <v>31</v>
      </c>
      <c r="E210" t="s">
        <v>32</v>
      </c>
      <c r="F210" t="s">
        <v>28</v>
      </c>
      <c r="G210" t="s">
        <v>18</v>
      </c>
      <c r="H210">
        <v>47</v>
      </c>
      <c r="I210" s="1">
        <v>43990</v>
      </c>
      <c r="J210" s="9">
        <f>DAY(TBL_Employees[[#This Row],[Hire Date]])</f>
        <v>8</v>
      </c>
      <c r="K210" s="9">
        <f>MONTH(TBL_Employees[[#This Row],[Hire Date]])</f>
        <v>6</v>
      </c>
      <c r="L210" s="9" t="str">
        <f>_xlfn.SWITCH(TBL_Employees[[#This Row],[Month]],1,"JAN",2,"FEB",3,"MAR",4,"APR",5,"MAY",6,"JUN",7,"JUL",8,"AUG",9,"SEP",10,"OCT",11,"NOV",12,"DEC")</f>
        <v>JUN</v>
      </c>
      <c r="M210" s="9">
        <f>YEAR(TBL_Employees[[#This Row],[Hire Date]])</f>
        <v>2020</v>
      </c>
      <c r="N210" s="2">
        <v>115765</v>
      </c>
      <c r="O210" s="2" t="str">
        <f>_xlfn.SWITCH(TRUE(),TBL_Employees[[#This Row],[Annual Salary]]&gt;140000,"HIGH INCOME",AND(TBL_Employees[[#This Row],[Annual Salary]]&gt;=70000,TBL_Employees[[#This Row],[Annual Salary]]&lt;=140000),"MIDLE INCOME",TBL_Employees[[#This Row],[Annual Salary]]&lt;70000,"LOW INCOME")</f>
        <v>MIDLE INCOME</v>
      </c>
      <c r="P210" s="3">
        <v>0</v>
      </c>
      <c r="Q210" s="11">
        <f>TBL_Employees[[#This Row],[Bonus %]]*TBL_Employees[[#This Row],[Annual Salary]]</f>
        <v>0</v>
      </c>
      <c r="R210" t="s">
        <v>19</v>
      </c>
      <c r="S210" t="s">
        <v>45</v>
      </c>
      <c r="T210" s="1">
        <v>44229</v>
      </c>
      <c r="U210" t="str">
        <f>IF(TBL_Employees[[#This Row],[Exit Date]]="","Employed","Resign")</f>
        <v>Resign</v>
      </c>
    </row>
    <row r="211" spans="1:21">
      <c r="A211" t="s">
        <v>345</v>
      </c>
      <c r="B211" t="s">
        <v>1413</v>
      </c>
      <c r="C211" t="s">
        <v>97</v>
      </c>
      <c r="D211" t="s">
        <v>31</v>
      </c>
      <c r="E211" t="s">
        <v>16</v>
      </c>
      <c r="F211" t="s">
        <v>17</v>
      </c>
      <c r="G211" t="s">
        <v>51</v>
      </c>
      <c r="H211">
        <v>37</v>
      </c>
      <c r="I211" s="1">
        <v>43461</v>
      </c>
      <c r="J211" s="9">
        <f>DAY(TBL_Employees[[#This Row],[Hire Date]])</f>
        <v>27</v>
      </c>
      <c r="K211" s="9">
        <f>MONTH(TBL_Employees[[#This Row],[Hire Date]])</f>
        <v>12</v>
      </c>
      <c r="L211" s="9" t="str">
        <f>_xlfn.SWITCH(TBL_Employees[[#This Row],[Month]],1,"JAN",2,"FEB",3,"MAR",4,"APR",5,"MAY",6,"JUN",7,"JUL",8,"AUG",9,"SEP",10,"OCT",11,"NOV",12,"DEC")</f>
        <v>DEC</v>
      </c>
      <c r="M211" s="9">
        <f>YEAR(TBL_Employees[[#This Row],[Hire Date]])</f>
        <v>2018</v>
      </c>
      <c r="N211" s="2">
        <v>87359</v>
      </c>
      <c r="O211" s="2" t="str">
        <f>_xlfn.SWITCH(TRUE(),TBL_Employees[[#This Row],[Annual Salary]]&gt;140000,"HIGH INCOME",AND(TBL_Employees[[#This Row],[Annual Salary]]&gt;=70000,TBL_Employees[[#This Row],[Annual Salary]]&lt;=140000),"MIDLE INCOME",TBL_Employees[[#This Row],[Annual Salary]]&lt;70000,"LOW INCOME")</f>
        <v>MIDLE INCOME</v>
      </c>
      <c r="P211" s="3">
        <v>0.11</v>
      </c>
      <c r="Q211" s="11">
        <f>TBL_Employees[[#This Row],[Bonus %]]*TBL_Employees[[#This Row],[Annual Salary]]</f>
        <v>9609.49</v>
      </c>
      <c r="R211" t="s">
        <v>52</v>
      </c>
      <c r="S211" t="s">
        <v>66</v>
      </c>
      <c r="T211" s="1" t="s">
        <v>21</v>
      </c>
      <c r="U211" t="str">
        <f>IF(TBL_Employees[[#This Row],[Exit Date]]="","Employed","Resign")</f>
        <v>Employed</v>
      </c>
    </row>
    <row r="212" spans="1:21">
      <c r="A212" t="s">
        <v>1424</v>
      </c>
      <c r="B212" t="s">
        <v>1425</v>
      </c>
      <c r="C212" t="s">
        <v>40</v>
      </c>
      <c r="D212" t="s">
        <v>31</v>
      </c>
      <c r="E212" t="s">
        <v>44</v>
      </c>
      <c r="F212" t="s">
        <v>17</v>
      </c>
      <c r="G212" t="s">
        <v>47</v>
      </c>
      <c r="H212">
        <v>45</v>
      </c>
      <c r="I212" s="1">
        <v>43212</v>
      </c>
      <c r="J212" s="9">
        <f>DAY(TBL_Employees[[#This Row],[Hire Date]])</f>
        <v>22</v>
      </c>
      <c r="K212" s="9">
        <f>MONTH(TBL_Employees[[#This Row],[Hire Date]])</f>
        <v>4</v>
      </c>
      <c r="L212" s="9" t="str">
        <f>_xlfn.SWITCH(TBL_Employees[[#This Row],[Month]],1,"JAN",2,"FEB",3,"MAR",4,"APR",5,"MAY",6,"JUN",7,"JUL",8,"AUG",9,"SEP",10,"OCT",11,"NOV",12,"DEC")</f>
        <v>APR</v>
      </c>
      <c r="M212" s="9">
        <f>YEAR(TBL_Employees[[#This Row],[Hire Date]])</f>
        <v>2018</v>
      </c>
      <c r="N212" s="2">
        <v>187205</v>
      </c>
      <c r="O212" s="2" t="str">
        <f>_xlfn.SWITCH(TRUE(),TBL_Employees[[#This Row],[Annual Salary]]&gt;140000,"HIGH INCOME",AND(TBL_Employees[[#This Row],[Annual Salary]]&gt;=70000,TBL_Employees[[#This Row],[Annual Salary]]&lt;=140000),"MIDLE INCOME",TBL_Employees[[#This Row],[Annual Salary]]&lt;70000,"LOW INCOME")</f>
        <v>HIGH INCOME</v>
      </c>
      <c r="P212" s="3">
        <v>0.24</v>
      </c>
      <c r="Q212" s="11">
        <f>TBL_Employees[[#This Row],[Bonus %]]*TBL_Employees[[#This Row],[Annual Salary]]</f>
        <v>44929.2</v>
      </c>
      <c r="R212" t="s">
        <v>19</v>
      </c>
      <c r="S212" t="s">
        <v>29</v>
      </c>
      <c r="T212" s="1">
        <v>44732</v>
      </c>
      <c r="U212" t="str">
        <f>IF(TBL_Employees[[#This Row],[Exit Date]]="","Employed","Resign")</f>
        <v>Resign</v>
      </c>
    </row>
    <row r="213" spans="1:21">
      <c r="A213" t="s">
        <v>90</v>
      </c>
      <c r="B213" t="s">
        <v>1447</v>
      </c>
      <c r="C213" t="s">
        <v>84</v>
      </c>
      <c r="D213" t="s">
        <v>31</v>
      </c>
      <c r="E213" t="s">
        <v>36</v>
      </c>
      <c r="F213" t="s">
        <v>17</v>
      </c>
      <c r="G213" t="s">
        <v>47</v>
      </c>
      <c r="H213">
        <v>55</v>
      </c>
      <c r="I213" s="1">
        <v>44276</v>
      </c>
      <c r="J213" s="9">
        <f>DAY(TBL_Employees[[#This Row],[Hire Date]])</f>
        <v>21</v>
      </c>
      <c r="K213" s="9">
        <f>MONTH(TBL_Employees[[#This Row],[Hire Date]])</f>
        <v>3</v>
      </c>
      <c r="L213" s="9" t="str">
        <f>_xlfn.SWITCH(TBL_Employees[[#This Row],[Month]],1,"JAN",2,"FEB",3,"MAR",4,"APR",5,"MAY",6,"JUN",7,"JUL",8,"AUG",9,"SEP",10,"OCT",11,"NOV",12,"DEC")</f>
        <v>MAR</v>
      </c>
      <c r="M213" s="9">
        <f>YEAR(TBL_Employees[[#This Row],[Hire Date]])</f>
        <v>2021</v>
      </c>
      <c r="N213" s="2">
        <v>95562</v>
      </c>
      <c r="O213" s="2" t="str">
        <f>_xlfn.SWITCH(TRUE(),TBL_Employees[[#This Row],[Annual Salary]]&gt;140000,"HIGH INCOME",AND(TBL_Employees[[#This Row],[Annual Salary]]&gt;=70000,TBL_Employees[[#This Row],[Annual Salary]]&lt;=140000),"MIDLE INCOME",TBL_Employees[[#This Row],[Annual Salary]]&lt;70000,"LOW INCOME")</f>
        <v>MIDLE INCOME</v>
      </c>
      <c r="P213" s="3">
        <v>0</v>
      </c>
      <c r="Q213" s="11">
        <f>TBL_Employees[[#This Row],[Bonus %]]*TBL_Employees[[#This Row],[Annual Salary]]</f>
        <v>0</v>
      </c>
      <c r="R213" t="s">
        <v>19</v>
      </c>
      <c r="S213" t="s">
        <v>20</v>
      </c>
      <c r="T213" s="1" t="s">
        <v>21</v>
      </c>
      <c r="U213" t="str">
        <f>IF(TBL_Employees[[#This Row],[Exit Date]]="","Employed","Resign")</f>
        <v>Employed</v>
      </c>
    </row>
    <row r="214" spans="1:21">
      <c r="A214" t="s">
        <v>285</v>
      </c>
      <c r="B214" t="s">
        <v>1450</v>
      </c>
      <c r="C214" t="s">
        <v>14</v>
      </c>
      <c r="D214" t="s">
        <v>31</v>
      </c>
      <c r="E214" t="s">
        <v>36</v>
      </c>
      <c r="F214" t="s">
        <v>28</v>
      </c>
      <c r="G214" t="s">
        <v>24</v>
      </c>
      <c r="H214">
        <v>63</v>
      </c>
      <c r="I214" s="1">
        <v>41428</v>
      </c>
      <c r="J214" s="9">
        <f>DAY(TBL_Employees[[#This Row],[Hire Date]])</f>
        <v>3</v>
      </c>
      <c r="K214" s="9">
        <f>MONTH(TBL_Employees[[#This Row],[Hire Date]])</f>
        <v>6</v>
      </c>
      <c r="L214" s="9" t="str">
        <f>_xlfn.SWITCH(TBL_Employees[[#This Row],[Month]],1,"JAN",2,"FEB",3,"MAR",4,"APR",5,"MAY",6,"JUN",7,"JUL",8,"AUG",9,"SEP",10,"OCT",11,"NOV",12,"DEC")</f>
        <v>JUN</v>
      </c>
      <c r="M214" s="9">
        <f>YEAR(TBL_Employees[[#This Row],[Hire Date]])</f>
        <v>2013</v>
      </c>
      <c r="N214" s="2">
        <v>254289</v>
      </c>
      <c r="O214" s="2" t="str">
        <f>_xlfn.SWITCH(TRUE(),TBL_Employees[[#This Row],[Annual Salary]]&gt;140000,"HIGH INCOME",AND(TBL_Employees[[#This Row],[Annual Salary]]&gt;=70000,TBL_Employees[[#This Row],[Annual Salary]]&lt;=140000),"MIDLE INCOME",TBL_Employees[[#This Row],[Annual Salary]]&lt;70000,"LOW INCOME")</f>
        <v>HIGH INCOME</v>
      </c>
      <c r="P214" s="3">
        <v>0.39</v>
      </c>
      <c r="Q214" s="11">
        <f>TBL_Employees[[#This Row],[Bonus %]]*TBL_Employees[[#This Row],[Annual Salary]]</f>
        <v>99172.71</v>
      </c>
      <c r="R214" t="s">
        <v>19</v>
      </c>
      <c r="S214" t="s">
        <v>20</v>
      </c>
      <c r="T214" s="1" t="s">
        <v>21</v>
      </c>
      <c r="U214" t="str">
        <f>IF(TBL_Employees[[#This Row],[Exit Date]]="","Employed","Resign")</f>
        <v>Employed</v>
      </c>
    </row>
    <row r="215" spans="1:21">
      <c r="A215" t="s">
        <v>1464</v>
      </c>
      <c r="B215" t="s">
        <v>1465</v>
      </c>
      <c r="C215" t="s">
        <v>84</v>
      </c>
      <c r="D215" t="s">
        <v>31</v>
      </c>
      <c r="E215" t="s">
        <v>32</v>
      </c>
      <c r="F215" t="s">
        <v>28</v>
      </c>
      <c r="G215" t="s">
        <v>24</v>
      </c>
      <c r="H215">
        <v>28</v>
      </c>
      <c r="I215" s="1">
        <v>44548</v>
      </c>
      <c r="J215" s="9">
        <f>DAY(TBL_Employees[[#This Row],[Hire Date]])</f>
        <v>18</v>
      </c>
      <c r="K215" s="9">
        <f>MONTH(TBL_Employees[[#This Row],[Hire Date]])</f>
        <v>12</v>
      </c>
      <c r="L215" s="9" t="str">
        <f>_xlfn.SWITCH(TBL_Employees[[#This Row],[Month]],1,"JAN",2,"FEB",3,"MAR",4,"APR",5,"MAY",6,"JUN",7,"JUL",8,"AUG",9,"SEP",10,"OCT",11,"NOV",12,"DEC")</f>
        <v>DEC</v>
      </c>
      <c r="M215" s="9">
        <f>YEAR(TBL_Employees[[#This Row],[Hire Date]])</f>
        <v>2021</v>
      </c>
      <c r="N215" s="2">
        <v>95670</v>
      </c>
      <c r="O215" s="2" t="str">
        <f>_xlfn.SWITCH(TRUE(),TBL_Employees[[#This Row],[Annual Salary]]&gt;140000,"HIGH INCOME",AND(TBL_Employees[[#This Row],[Annual Salary]]&gt;=70000,TBL_Employees[[#This Row],[Annual Salary]]&lt;=140000),"MIDLE INCOME",TBL_Employees[[#This Row],[Annual Salary]]&lt;70000,"LOW INCOME")</f>
        <v>MIDLE INCOME</v>
      </c>
      <c r="P215" s="3">
        <v>0</v>
      </c>
      <c r="Q215" s="11">
        <f>TBL_Employees[[#This Row],[Bonus %]]*TBL_Employees[[#This Row],[Annual Salary]]</f>
        <v>0</v>
      </c>
      <c r="R215" t="s">
        <v>19</v>
      </c>
      <c r="S215" t="s">
        <v>39</v>
      </c>
      <c r="T215" s="1" t="s">
        <v>21</v>
      </c>
      <c r="U215" t="str">
        <f>IF(TBL_Employees[[#This Row],[Exit Date]]="","Employed","Resign")</f>
        <v>Employed</v>
      </c>
    </row>
    <row r="216" spans="1:21">
      <c r="A216" t="s">
        <v>309</v>
      </c>
      <c r="B216" t="s">
        <v>1470</v>
      </c>
      <c r="C216" t="s">
        <v>84</v>
      </c>
      <c r="D216" t="s">
        <v>31</v>
      </c>
      <c r="E216" t="s">
        <v>32</v>
      </c>
      <c r="F216" t="s">
        <v>17</v>
      </c>
      <c r="G216" t="s">
        <v>18</v>
      </c>
      <c r="H216">
        <v>56</v>
      </c>
      <c r="I216" s="1">
        <v>42291</v>
      </c>
      <c r="J216" s="9">
        <f>DAY(TBL_Employees[[#This Row],[Hire Date]])</f>
        <v>14</v>
      </c>
      <c r="K216" s="9">
        <f>MONTH(TBL_Employees[[#This Row],[Hire Date]])</f>
        <v>10</v>
      </c>
      <c r="L216" s="9" t="str">
        <f>_xlfn.SWITCH(TBL_Employees[[#This Row],[Month]],1,"JAN",2,"FEB",3,"MAR",4,"APR",5,"MAY",6,"JUN",7,"JUL",8,"AUG",9,"SEP",10,"OCT",11,"NOV",12,"DEC")</f>
        <v>OCT</v>
      </c>
      <c r="M216" s="9">
        <f>YEAR(TBL_Employees[[#This Row],[Hire Date]])</f>
        <v>2015</v>
      </c>
      <c r="N216" s="2">
        <v>76272</v>
      </c>
      <c r="O216" s="2" t="str">
        <f>_xlfn.SWITCH(TRUE(),TBL_Employees[[#This Row],[Annual Salary]]&gt;140000,"HIGH INCOME",AND(TBL_Employees[[#This Row],[Annual Salary]]&gt;=70000,TBL_Employees[[#This Row],[Annual Salary]]&lt;=140000),"MIDLE INCOME",TBL_Employees[[#This Row],[Annual Salary]]&lt;70000,"LOW INCOME")</f>
        <v>MIDLE INCOME</v>
      </c>
      <c r="P216" s="3">
        <v>0</v>
      </c>
      <c r="Q216" s="11">
        <f>TBL_Employees[[#This Row],[Bonus %]]*TBL_Employees[[#This Row],[Annual Salary]]</f>
        <v>0</v>
      </c>
      <c r="R216" t="s">
        <v>19</v>
      </c>
      <c r="S216" t="s">
        <v>45</v>
      </c>
      <c r="T216" s="1">
        <v>44491</v>
      </c>
      <c r="U216" t="str">
        <f>IF(TBL_Employees[[#This Row],[Exit Date]]="","Employed","Resign")</f>
        <v>Resign</v>
      </c>
    </row>
    <row r="217" spans="1:21">
      <c r="A217" t="s">
        <v>343</v>
      </c>
      <c r="B217" t="s">
        <v>1524</v>
      </c>
      <c r="C217" t="s">
        <v>58</v>
      </c>
      <c r="D217" t="s">
        <v>31</v>
      </c>
      <c r="E217" t="s">
        <v>16</v>
      </c>
      <c r="F217" t="s">
        <v>17</v>
      </c>
      <c r="G217" t="s">
        <v>24</v>
      </c>
      <c r="H217">
        <v>63</v>
      </c>
      <c r="I217" s="1">
        <v>43227</v>
      </c>
      <c r="J217" s="9">
        <f>DAY(TBL_Employees[[#This Row],[Hire Date]])</f>
        <v>7</v>
      </c>
      <c r="K217" s="9">
        <f>MONTH(TBL_Employees[[#This Row],[Hire Date]])</f>
        <v>5</v>
      </c>
      <c r="L217" s="9" t="str">
        <f>_xlfn.SWITCH(TBL_Employees[[#This Row],[Month]],1,"JAN",2,"FEB",3,"MAR",4,"APR",5,"MAY",6,"JUN",7,"JUL",8,"AUG",9,"SEP",10,"OCT",11,"NOV",12,"DEC")</f>
        <v>MAY</v>
      </c>
      <c r="M217" s="9">
        <f>YEAR(TBL_Employees[[#This Row],[Hire Date]])</f>
        <v>2018</v>
      </c>
      <c r="N217" s="2">
        <v>67987</v>
      </c>
      <c r="O217" s="2" t="str">
        <f>_xlfn.SWITCH(TRUE(),TBL_Employees[[#This Row],[Annual Salary]]&gt;140000,"HIGH INCOME",AND(TBL_Employees[[#This Row],[Annual Salary]]&gt;=70000,TBL_Employees[[#This Row],[Annual Salary]]&lt;=140000),"MIDLE INCOME",TBL_Employees[[#This Row],[Annual Salary]]&lt;70000,"LOW INCOME")</f>
        <v>LOW INCOME</v>
      </c>
      <c r="P217" s="3">
        <v>0</v>
      </c>
      <c r="Q217" s="11">
        <f>TBL_Employees[[#This Row],[Bonus %]]*TBL_Employees[[#This Row],[Annual Salary]]</f>
        <v>0</v>
      </c>
      <c r="R217" t="s">
        <v>19</v>
      </c>
      <c r="S217" t="s">
        <v>45</v>
      </c>
      <c r="T217" s="1" t="s">
        <v>21</v>
      </c>
      <c r="U217" t="str">
        <f>IF(TBL_Employees[[#This Row],[Exit Date]]="","Employed","Resign")</f>
        <v>Employed</v>
      </c>
    </row>
    <row r="218" spans="1:21">
      <c r="A218" t="s">
        <v>1534</v>
      </c>
      <c r="B218" t="s">
        <v>1535</v>
      </c>
      <c r="C218" t="s">
        <v>129</v>
      </c>
      <c r="D218" t="s">
        <v>31</v>
      </c>
      <c r="E218" t="s">
        <v>44</v>
      </c>
      <c r="F218" t="s">
        <v>28</v>
      </c>
      <c r="G218" t="s">
        <v>18</v>
      </c>
      <c r="H218">
        <v>45</v>
      </c>
      <c r="I218" s="1">
        <v>42329</v>
      </c>
      <c r="J218" s="9">
        <f>DAY(TBL_Employees[[#This Row],[Hire Date]])</f>
        <v>21</v>
      </c>
      <c r="K218" s="9">
        <f>MONTH(TBL_Employees[[#This Row],[Hire Date]])</f>
        <v>11</v>
      </c>
      <c r="L218" s="9" t="str">
        <f>_xlfn.SWITCH(TBL_Employees[[#This Row],[Month]],1,"JAN",2,"FEB",3,"MAR",4,"APR",5,"MAY",6,"JUN",7,"JUL",8,"AUG",9,"SEP",10,"OCT",11,"NOV",12,"DEC")</f>
        <v>NOV</v>
      </c>
      <c r="M218" s="9">
        <f>YEAR(TBL_Employees[[#This Row],[Hire Date]])</f>
        <v>2015</v>
      </c>
      <c r="N218" s="2">
        <v>87292</v>
      </c>
      <c r="O218" s="2" t="str">
        <f>_xlfn.SWITCH(TRUE(),TBL_Employees[[#This Row],[Annual Salary]]&gt;140000,"HIGH INCOME",AND(TBL_Employees[[#This Row],[Annual Salary]]&gt;=70000,TBL_Employees[[#This Row],[Annual Salary]]&lt;=140000),"MIDLE INCOME",TBL_Employees[[#This Row],[Annual Salary]]&lt;70000,"LOW INCOME")</f>
        <v>MIDLE INCOME</v>
      </c>
      <c r="P218" s="3">
        <v>0</v>
      </c>
      <c r="Q218" s="11">
        <f>TBL_Employees[[#This Row],[Bonus %]]*TBL_Employees[[#This Row],[Annual Salary]]</f>
        <v>0</v>
      </c>
      <c r="R218" t="s">
        <v>19</v>
      </c>
      <c r="S218" t="s">
        <v>29</v>
      </c>
      <c r="T218" s="1" t="s">
        <v>21</v>
      </c>
      <c r="U218" t="str">
        <f>IF(TBL_Employees[[#This Row],[Exit Date]]="","Employed","Resign")</f>
        <v>Employed</v>
      </c>
    </row>
    <row r="219" spans="1:21">
      <c r="A219" t="s">
        <v>1548</v>
      </c>
      <c r="B219" t="s">
        <v>1549</v>
      </c>
      <c r="C219" t="s">
        <v>86</v>
      </c>
      <c r="D219" t="s">
        <v>31</v>
      </c>
      <c r="E219" t="s">
        <v>44</v>
      </c>
      <c r="F219" t="s">
        <v>17</v>
      </c>
      <c r="G219" t="s">
        <v>24</v>
      </c>
      <c r="H219">
        <v>51</v>
      </c>
      <c r="I219" s="1">
        <v>42777</v>
      </c>
      <c r="J219" s="9">
        <f>DAY(TBL_Employees[[#This Row],[Hire Date]])</f>
        <v>11</v>
      </c>
      <c r="K219" s="9">
        <f>MONTH(TBL_Employees[[#This Row],[Hire Date]])</f>
        <v>2</v>
      </c>
      <c r="L219" s="9" t="str">
        <f>_xlfn.SWITCH(TBL_Employees[[#This Row],[Month]],1,"JAN",2,"FEB",3,"MAR",4,"APR",5,"MAY",6,"JUN",7,"JUL",8,"AUG",9,"SEP",10,"OCT",11,"NOV",12,"DEC")</f>
        <v>FEB</v>
      </c>
      <c r="M219" s="9">
        <f>YEAR(TBL_Employees[[#This Row],[Hire Date]])</f>
        <v>2017</v>
      </c>
      <c r="N219" s="2">
        <v>87036</v>
      </c>
      <c r="O219" s="2" t="str">
        <f>_xlfn.SWITCH(TRUE(),TBL_Employees[[#This Row],[Annual Salary]]&gt;140000,"HIGH INCOME",AND(TBL_Employees[[#This Row],[Annual Salary]]&gt;=70000,TBL_Employees[[#This Row],[Annual Salary]]&lt;=140000),"MIDLE INCOME",TBL_Employees[[#This Row],[Annual Salary]]&lt;70000,"LOW INCOME")</f>
        <v>MIDLE INCOME</v>
      </c>
      <c r="P219" s="3">
        <v>0</v>
      </c>
      <c r="Q219" s="11">
        <f>TBL_Employees[[#This Row],[Bonus %]]*TBL_Employees[[#This Row],[Annual Salary]]</f>
        <v>0</v>
      </c>
      <c r="R219" t="s">
        <v>33</v>
      </c>
      <c r="S219" t="s">
        <v>80</v>
      </c>
      <c r="T219" s="1" t="s">
        <v>21</v>
      </c>
      <c r="U219" t="str">
        <f>IF(TBL_Employees[[#This Row],[Exit Date]]="","Employed","Resign")</f>
        <v>Employed</v>
      </c>
    </row>
    <row r="220" spans="1:21">
      <c r="A220" t="s">
        <v>1554</v>
      </c>
      <c r="B220" t="s">
        <v>1555</v>
      </c>
      <c r="C220" t="s">
        <v>97</v>
      </c>
      <c r="D220" t="s">
        <v>31</v>
      </c>
      <c r="E220" t="s">
        <v>32</v>
      </c>
      <c r="F220" t="s">
        <v>17</v>
      </c>
      <c r="G220" t="s">
        <v>24</v>
      </c>
      <c r="H220">
        <v>32</v>
      </c>
      <c r="I220" s="1">
        <v>41977</v>
      </c>
      <c r="J220" s="9">
        <f>DAY(TBL_Employees[[#This Row],[Hire Date]])</f>
        <v>4</v>
      </c>
      <c r="K220" s="9">
        <f>MONTH(TBL_Employees[[#This Row],[Hire Date]])</f>
        <v>12</v>
      </c>
      <c r="L220" s="9" t="str">
        <f>_xlfn.SWITCH(TBL_Employees[[#This Row],[Month]],1,"JAN",2,"FEB",3,"MAR",4,"APR",5,"MAY",6,"JUN",7,"JUL",8,"AUG",9,"SEP",10,"OCT",11,"NOV",12,"DEC")</f>
        <v>DEC</v>
      </c>
      <c r="M220" s="9">
        <f>YEAR(TBL_Employees[[#This Row],[Hire Date]])</f>
        <v>2014</v>
      </c>
      <c r="N220" s="2">
        <v>99202</v>
      </c>
      <c r="O220" s="2" t="str">
        <f>_xlfn.SWITCH(TRUE(),TBL_Employees[[#This Row],[Annual Salary]]&gt;140000,"HIGH INCOME",AND(TBL_Employees[[#This Row],[Annual Salary]]&gt;=70000,TBL_Employees[[#This Row],[Annual Salary]]&lt;=140000),"MIDLE INCOME",TBL_Employees[[#This Row],[Annual Salary]]&lt;70000,"LOW INCOME")</f>
        <v>MIDLE INCOME</v>
      </c>
      <c r="P220" s="3">
        <v>0.11</v>
      </c>
      <c r="Q220" s="11">
        <f>TBL_Employees[[#This Row],[Bonus %]]*TBL_Employees[[#This Row],[Annual Salary]]</f>
        <v>10912.22</v>
      </c>
      <c r="R220" t="s">
        <v>19</v>
      </c>
      <c r="S220" t="s">
        <v>39</v>
      </c>
      <c r="T220" s="1" t="s">
        <v>21</v>
      </c>
      <c r="U220" t="str">
        <f>IF(TBL_Employees[[#This Row],[Exit Date]]="","Employed","Resign")</f>
        <v>Employed</v>
      </c>
    </row>
    <row r="221" spans="1:21">
      <c r="A221" t="s">
        <v>1559</v>
      </c>
      <c r="B221" t="s">
        <v>1560</v>
      </c>
      <c r="C221" t="s">
        <v>86</v>
      </c>
      <c r="D221" t="s">
        <v>31</v>
      </c>
      <c r="E221" t="s">
        <v>44</v>
      </c>
      <c r="F221" t="s">
        <v>17</v>
      </c>
      <c r="G221" t="s">
        <v>24</v>
      </c>
      <c r="H221">
        <v>48</v>
      </c>
      <c r="I221" s="1">
        <v>41032</v>
      </c>
      <c r="J221" s="9">
        <f>DAY(TBL_Employees[[#This Row],[Hire Date]])</f>
        <v>3</v>
      </c>
      <c r="K221" s="9">
        <f>MONTH(TBL_Employees[[#This Row],[Hire Date]])</f>
        <v>5</v>
      </c>
      <c r="L221" s="9" t="str">
        <f>_xlfn.SWITCH(TBL_Employees[[#This Row],[Month]],1,"JAN",2,"FEB",3,"MAR",4,"APR",5,"MAY",6,"JUN",7,"JUL",8,"AUG",9,"SEP",10,"OCT",11,"NOV",12,"DEC")</f>
        <v>MAY</v>
      </c>
      <c r="M221" s="9">
        <f>YEAR(TBL_Employees[[#This Row],[Hire Date]])</f>
        <v>2012</v>
      </c>
      <c r="N221" s="2">
        <v>65340</v>
      </c>
      <c r="O221" s="2" t="str">
        <f>_xlfn.SWITCH(TRUE(),TBL_Employees[[#This Row],[Annual Salary]]&gt;140000,"HIGH INCOME",AND(TBL_Employees[[#This Row],[Annual Salary]]&gt;=70000,TBL_Employees[[#This Row],[Annual Salary]]&lt;=140000),"MIDLE INCOME",TBL_Employees[[#This Row],[Annual Salary]]&lt;70000,"LOW INCOME")</f>
        <v>LOW INCOME</v>
      </c>
      <c r="P221" s="3">
        <v>0</v>
      </c>
      <c r="Q221" s="11">
        <f>TBL_Employees[[#This Row],[Bonus %]]*TBL_Employees[[#This Row],[Annual Salary]]</f>
        <v>0</v>
      </c>
      <c r="R221" t="s">
        <v>33</v>
      </c>
      <c r="S221" t="s">
        <v>74</v>
      </c>
      <c r="T221" s="1">
        <v>43229</v>
      </c>
      <c r="U221" t="str">
        <f>IF(TBL_Employees[[#This Row],[Exit Date]]="","Employed","Resign")</f>
        <v>Resign</v>
      </c>
    </row>
    <row r="222" spans="1:21">
      <c r="A222" t="s">
        <v>222</v>
      </c>
      <c r="B222" t="s">
        <v>1564</v>
      </c>
      <c r="C222" t="s">
        <v>69</v>
      </c>
      <c r="D222" t="s">
        <v>31</v>
      </c>
      <c r="E222" t="s">
        <v>16</v>
      </c>
      <c r="F222" t="s">
        <v>17</v>
      </c>
      <c r="G222" t="s">
        <v>24</v>
      </c>
      <c r="H222">
        <v>40</v>
      </c>
      <c r="I222" s="1">
        <v>42622</v>
      </c>
      <c r="J222" s="9">
        <f>DAY(TBL_Employees[[#This Row],[Hire Date]])</f>
        <v>9</v>
      </c>
      <c r="K222" s="9">
        <f>MONTH(TBL_Employees[[#This Row],[Hire Date]])</f>
        <v>9</v>
      </c>
      <c r="L222" s="9" t="str">
        <f>_xlfn.SWITCH(TBL_Employees[[#This Row],[Month]],1,"JAN",2,"FEB",3,"MAR",4,"APR",5,"MAY",6,"JUN",7,"JUL",8,"AUG",9,"SEP",10,"OCT",11,"NOV",12,"DEC")</f>
        <v>SEP</v>
      </c>
      <c r="M222" s="9">
        <f>YEAR(TBL_Employees[[#This Row],[Hire Date]])</f>
        <v>2016</v>
      </c>
      <c r="N222" s="2">
        <v>109680</v>
      </c>
      <c r="O222" s="2" t="str">
        <f>_xlfn.SWITCH(TRUE(),TBL_Employees[[#This Row],[Annual Salary]]&gt;140000,"HIGH INCOME",AND(TBL_Employees[[#This Row],[Annual Salary]]&gt;=70000,TBL_Employees[[#This Row],[Annual Salary]]&lt;=140000),"MIDLE INCOME",TBL_Employees[[#This Row],[Annual Salary]]&lt;70000,"LOW INCOME")</f>
        <v>MIDLE INCOME</v>
      </c>
      <c r="P222" s="3">
        <v>0</v>
      </c>
      <c r="Q222" s="11">
        <f>TBL_Employees[[#This Row],[Bonus %]]*TBL_Employees[[#This Row],[Annual Salary]]</f>
        <v>0</v>
      </c>
      <c r="R222" t="s">
        <v>33</v>
      </c>
      <c r="S222" t="s">
        <v>34</v>
      </c>
      <c r="T222" s="1" t="s">
        <v>21</v>
      </c>
      <c r="U222" t="str">
        <f>IF(TBL_Employees[[#This Row],[Exit Date]]="","Employed","Resign")</f>
        <v>Employed</v>
      </c>
    </row>
    <row r="223" spans="1:21">
      <c r="A223" t="s">
        <v>1566</v>
      </c>
      <c r="B223" t="s">
        <v>1567</v>
      </c>
      <c r="C223" t="s">
        <v>86</v>
      </c>
      <c r="D223" t="s">
        <v>31</v>
      </c>
      <c r="E223" t="s">
        <v>44</v>
      </c>
      <c r="F223" t="s">
        <v>28</v>
      </c>
      <c r="G223" t="s">
        <v>51</v>
      </c>
      <c r="H223">
        <v>54</v>
      </c>
      <c r="I223" s="1">
        <v>41237</v>
      </c>
      <c r="J223" s="9">
        <f>DAY(TBL_Employees[[#This Row],[Hire Date]])</f>
        <v>24</v>
      </c>
      <c r="K223" s="9">
        <f>MONTH(TBL_Employees[[#This Row],[Hire Date]])</f>
        <v>11</v>
      </c>
      <c r="L223" s="9" t="str">
        <f>_xlfn.SWITCH(TBL_Employees[[#This Row],[Month]],1,"JAN",2,"FEB",3,"MAR",4,"APR",5,"MAY",6,"JUN",7,"JUL",8,"AUG",9,"SEP",10,"OCT",11,"NOV",12,"DEC")</f>
        <v>NOV</v>
      </c>
      <c r="M223" s="9">
        <f>YEAR(TBL_Employees[[#This Row],[Hire Date]])</f>
        <v>2012</v>
      </c>
      <c r="N223" s="2">
        <v>94407</v>
      </c>
      <c r="O223" s="2" t="str">
        <f>_xlfn.SWITCH(TRUE(),TBL_Employees[[#This Row],[Annual Salary]]&gt;140000,"HIGH INCOME",AND(TBL_Employees[[#This Row],[Annual Salary]]&gt;=70000,TBL_Employees[[#This Row],[Annual Salary]]&lt;=140000),"MIDLE INCOME",TBL_Employees[[#This Row],[Annual Salary]]&lt;70000,"LOW INCOME")</f>
        <v>MIDLE INCOME</v>
      </c>
      <c r="P223" s="3">
        <v>0</v>
      </c>
      <c r="Q223" s="11">
        <f>TBL_Employees[[#This Row],[Bonus %]]*TBL_Employees[[#This Row],[Annual Salary]]</f>
        <v>0</v>
      </c>
      <c r="R223" t="s">
        <v>52</v>
      </c>
      <c r="S223" t="s">
        <v>53</v>
      </c>
      <c r="T223" s="1" t="s">
        <v>21</v>
      </c>
      <c r="U223" t="str">
        <f>IF(TBL_Employees[[#This Row],[Exit Date]]="","Employed","Resign")</f>
        <v>Employed</v>
      </c>
    </row>
    <row r="224" spans="1:21">
      <c r="A224" t="s">
        <v>255</v>
      </c>
      <c r="B224" t="s">
        <v>1576</v>
      </c>
      <c r="C224" t="s">
        <v>40</v>
      </c>
      <c r="D224" t="s">
        <v>31</v>
      </c>
      <c r="E224" t="s">
        <v>36</v>
      </c>
      <c r="F224" t="s">
        <v>28</v>
      </c>
      <c r="G224" t="s">
        <v>18</v>
      </c>
      <c r="H224">
        <v>52</v>
      </c>
      <c r="I224" s="1">
        <v>39018</v>
      </c>
      <c r="J224" s="9">
        <f>DAY(TBL_Employees[[#This Row],[Hire Date]])</f>
        <v>28</v>
      </c>
      <c r="K224" s="9">
        <f>MONTH(TBL_Employees[[#This Row],[Hire Date]])</f>
        <v>10</v>
      </c>
      <c r="L224" s="9" t="str">
        <f>_xlfn.SWITCH(TBL_Employees[[#This Row],[Month]],1,"JAN",2,"FEB",3,"MAR",4,"APR",5,"MAY",6,"JUN",7,"JUL",8,"AUG",9,"SEP",10,"OCT",11,"NOV",12,"DEC")</f>
        <v>OCT</v>
      </c>
      <c r="M224" s="9">
        <f>YEAR(TBL_Employees[[#This Row],[Hire Date]])</f>
        <v>2006</v>
      </c>
      <c r="N224" s="2">
        <v>187992</v>
      </c>
      <c r="O224" s="2" t="str">
        <f>_xlfn.SWITCH(TRUE(),TBL_Employees[[#This Row],[Annual Salary]]&gt;140000,"HIGH INCOME",AND(TBL_Employees[[#This Row],[Annual Salary]]&gt;=70000,TBL_Employees[[#This Row],[Annual Salary]]&lt;=140000),"MIDLE INCOME",TBL_Employees[[#This Row],[Annual Salary]]&lt;70000,"LOW INCOME")</f>
        <v>HIGH INCOME</v>
      </c>
      <c r="P224" s="3">
        <v>0.28000000000000003</v>
      </c>
      <c r="Q224" s="11">
        <f>TBL_Employees[[#This Row],[Bonus %]]*TBL_Employees[[#This Row],[Annual Salary]]</f>
        <v>52637.760000000002</v>
      </c>
      <c r="R224" t="s">
        <v>19</v>
      </c>
      <c r="S224" t="s">
        <v>45</v>
      </c>
      <c r="T224" s="1" t="s">
        <v>21</v>
      </c>
      <c r="U224" t="str">
        <f>IF(TBL_Employees[[#This Row],[Exit Date]]="","Employed","Resign")</f>
        <v>Employed</v>
      </c>
    </row>
    <row r="225" spans="1:21">
      <c r="A225" t="s">
        <v>1586</v>
      </c>
      <c r="B225" t="s">
        <v>1587</v>
      </c>
      <c r="C225" t="s">
        <v>40</v>
      </c>
      <c r="D225" t="s">
        <v>31</v>
      </c>
      <c r="E225" t="s">
        <v>44</v>
      </c>
      <c r="F225" t="s">
        <v>28</v>
      </c>
      <c r="G225" t="s">
        <v>51</v>
      </c>
      <c r="H225">
        <v>40</v>
      </c>
      <c r="I225" s="1">
        <v>43868</v>
      </c>
      <c r="J225" s="9">
        <f>DAY(TBL_Employees[[#This Row],[Hire Date]])</f>
        <v>7</v>
      </c>
      <c r="K225" s="9">
        <f>MONTH(TBL_Employees[[#This Row],[Hire Date]])</f>
        <v>2</v>
      </c>
      <c r="L225" s="9" t="str">
        <f>_xlfn.SWITCH(TBL_Employees[[#This Row],[Month]],1,"JAN",2,"FEB",3,"MAR",4,"APR",5,"MAY",6,"JUN",7,"JUL",8,"AUG",9,"SEP",10,"OCT",11,"NOV",12,"DEC")</f>
        <v>FEB</v>
      </c>
      <c r="M225" s="9">
        <f>YEAR(TBL_Employees[[#This Row],[Hire Date]])</f>
        <v>2020</v>
      </c>
      <c r="N225" s="2">
        <v>187187</v>
      </c>
      <c r="O225" s="2" t="str">
        <f>_xlfn.SWITCH(TRUE(),TBL_Employees[[#This Row],[Annual Salary]]&gt;140000,"HIGH INCOME",AND(TBL_Employees[[#This Row],[Annual Salary]]&gt;=70000,TBL_Employees[[#This Row],[Annual Salary]]&lt;=140000),"MIDLE INCOME",TBL_Employees[[#This Row],[Annual Salary]]&lt;70000,"LOW INCOME")</f>
        <v>HIGH INCOME</v>
      </c>
      <c r="P225" s="3">
        <v>0.18</v>
      </c>
      <c r="Q225" s="11">
        <f>TBL_Employees[[#This Row],[Bonus %]]*TBL_Employees[[#This Row],[Annual Salary]]</f>
        <v>33693.659999999996</v>
      </c>
      <c r="R225" t="s">
        <v>52</v>
      </c>
      <c r="S225" t="s">
        <v>81</v>
      </c>
      <c r="T225" s="1" t="s">
        <v>21</v>
      </c>
      <c r="U225" t="str">
        <f>IF(TBL_Employees[[#This Row],[Exit Date]]="","Employed","Resign")</f>
        <v>Employed</v>
      </c>
    </row>
    <row r="226" spans="1:21">
      <c r="A226" t="s">
        <v>1589</v>
      </c>
      <c r="B226" t="s">
        <v>1590</v>
      </c>
      <c r="C226" t="s">
        <v>40</v>
      </c>
      <c r="D226" t="s">
        <v>31</v>
      </c>
      <c r="E226" t="s">
        <v>44</v>
      </c>
      <c r="F226" t="s">
        <v>28</v>
      </c>
      <c r="G226" t="s">
        <v>18</v>
      </c>
      <c r="H226">
        <v>41</v>
      </c>
      <c r="I226" s="1">
        <v>39156</v>
      </c>
      <c r="J226" s="9">
        <f>DAY(TBL_Employees[[#This Row],[Hire Date]])</f>
        <v>15</v>
      </c>
      <c r="K226" s="9">
        <f>MONTH(TBL_Employees[[#This Row],[Hire Date]])</f>
        <v>3</v>
      </c>
      <c r="L226" s="9" t="str">
        <f>_xlfn.SWITCH(TBL_Employees[[#This Row],[Month]],1,"JAN",2,"FEB",3,"MAR",4,"APR",5,"MAY",6,"JUN",7,"JUL",8,"AUG",9,"SEP",10,"OCT",11,"NOV",12,"DEC")</f>
        <v>MAR</v>
      </c>
      <c r="M226" s="9">
        <f>YEAR(TBL_Employees[[#This Row],[Hire Date]])</f>
        <v>2007</v>
      </c>
      <c r="N226" s="2">
        <v>155926</v>
      </c>
      <c r="O226" s="2" t="str">
        <f>_xlfn.SWITCH(TRUE(),TBL_Employees[[#This Row],[Annual Salary]]&gt;140000,"HIGH INCOME",AND(TBL_Employees[[#This Row],[Annual Salary]]&gt;=70000,TBL_Employees[[#This Row],[Annual Salary]]&lt;=140000),"MIDLE INCOME",TBL_Employees[[#This Row],[Annual Salary]]&lt;70000,"LOW INCOME")</f>
        <v>HIGH INCOME</v>
      </c>
      <c r="P226" s="3">
        <v>0.24</v>
      </c>
      <c r="Q226" s="11">
        <f>TBL_Employees[[#This Row],[Bonus %]]*TBL_Employees[[#This Row],[Annual Salary]]</f>
        <v>37422.239999999998</v>
      </c>
      <c r="R226" t="s">
        <v>19</v>
      </c>
      <c r="S226" t="s">
        <v>29</v>
      </c>
      <c r="T226" s="1">
        <v>39598</v>
      </c>
      <c r="U226" t="str">
        <f>IF(TBL_Employees[[#This Row],[Exit Date]]="","Employed","Resign")</f>
        <v>Resign</v>
      </c>
    </row>
    <row r="227" spans="1:21">
      <c r="A227" t="s">
        <v>373</v>
      </c>
      <c r="B227" t="s">
        <v>1602</v>
      </c>
      <c r="C227" t="s">
        <v>30</v>
      </c>
      <c r="D227" t="s">
        <v>31</v>
      </c>
      <c r="E227" t="s">
        <v>16</v>
      </c>
      <c r="F227" t="s">
        <v>17</v>
      </c>
      <c r="G227" t="s">
        <v>24</v>
      </c>
      <c r="H227">
        <v>45</v>
      </c>
      <c r="I227" s="1">
        <v>42117</v>
      </c>
      <c r="J227" s="9">
        <f>DAY(TBL_Employees[[#This Row],[Hire Date]])</f>
        <v>23</v>
      </c>
      <c r="K227" s="9">
        <f>MONTH(TBL_Employees[[#This Row],[Hire Date]])</f>
        <v>4</v>
      </c>
      <c r="L227" s="9" t="str">
        <f>_xlfn.SWITCH(TBL_Employees[[#This Row],[Month]],1,"JAN",2,"FEB",3,"MAR",4,"APR",5,"MAY",6,"JUN",7,"JUL",8,"AUG",9,"SEP",10,"OCT",11,"NOV",12,"DEC")</f>
        <v>APR</v>
      </c>
      <c r="M227" s="9">
        <f>YEAR(TBL_Employees[[#This Row],[Hire Date]])</f>
        <v>2015</v>
      </c>
      <c r="N227" s="2">
        <v>60017</v>
      </c>
      <c r="O227" s="2" t="str">
        <f>_xlfn.SWITCH(TRUE(),TBL_Employees[[#This Row],[Annual Salary]]&gt;140000,"HIGH INCOME",AND(TBL_Employees[[#This Row],[Annual Salary]]&gt;=70000,TBL_Employees[[#This Row],[Annual Salary]]&lt;=140000),"MIDLE INCOME",TBL_Employees[[#This Row],[Annual Salary]]&lt;70000,"LOW INCOME")</f>
        <v>LOW INCOME</v>
      </c>
      <c r="P227" s="3">
        <v>0</v>
      </c>
      <c r="Q227" s="11">
        <f>TBL_Employees[[#This Row],[Bonus %]]*TBL_Employees[[#This Row],[Annual Salary]]</f>
        <v>0</v>
      </c>
      <c r="R227" t="s">
        <v>19</v>
      </c>
      <c r="S227" t="s">
        <v>20</v>
      </c>
      <c r="T227" s="1" t="s">
        <v>21</v>
      </c>
      <c r="U227" t="str">
        <f>IF(TBL_Employees[[#This Row],[Exit Date]]="","Employed","Resign")</f>
        <v>Employed</v>
      </c>
    </row>
    <row r="228" spans="1:21">
      <c r="A228" t="s">
        <v>365</v>
      </c>
      <c r="B228" t="s">
        <v>1605</v>
      </c>
      <c r="C228" t="s">
        <v>129</v>
      </c>
      <c r="D228" t="s">
        <v>31</v>
      </c>
      <c r="E228" t="s">
        <v>44</v>
      </c>
      <c r="F228" t="s">
        <v>17</v>
      </c>
      <c r="G228" t="s">
        <v>51</v>
      </c>
      <c r="H228">
        <v>52</v>
      </c>
      <c r="I228" s="1">
        <v>39532</v>
      </c>
      <c r="J228" s="9">
        <f>DAY(TBL_Employees[[#This Row],[Hire Date]])</f>
        <v>25</v>
      </c>
      <c r="K228" s="9">
        <f>MONTH(TBL_Employees[[#This Row],[Hire Date]])</f>
        <v>3</v>
      </c>
      <c r="L228" s="9" t="str">
        <f>_xlfn.SWITCH(TBL_Employees[[#This Row],[Month]],1,"JAN",2,"FEB",3,"MAR",4,"APR",5,"MAY",6,"JUN",7,"JUL",8,"AUG",9,"SEP",10,"OCT",11,"NOV",12,"DEC")</f>
        <v>MAR</v>
      </c>
      <c r="M228" s="9">
        <f>YEAR(TBL_Employees[[#This Row],[Hire Date]])</f>
        <v>2008</v>
      </c>
      <c r="N228" s="2">
        <v>97398</v>
      </c>
      <c r="O228" s="2" t="str">
        <f>_xlfn.SWITCH(TRUE(),TBL_Employees[[#This Row],[Annual Salary]]&gt;140000,"HIGH INCOME",AND(TBL_Employees[[#This Row],[Annual Salary]]&gt;=70000,TBL_Employees[[#This Row],[Annual Salary]]&lt;=140000),"MIDLE INCOME",TBL_Employees[[#This Row],[Annual Salary]]&lt;70000,"LOW INCOME")</f>
        <v>MIDLE INCOME</v>
      </c>
      <c r="P228" s="3">
        <v>0</v>
      </c>
      <c r="Q228" s="11">
        <f>TBL_Employees[[#This Row],[Bonus %]]*TBL_Employees[[#This Row],[Annual Salary]]</f>
        <v>0</v>
      </c>
      <c r="R228" t="s">
        <v>52</v>
      </c>
      <c r="S228" t="s">
        <v>81</v>
      </c>
      <c r="T228" s="1" t="s">
        <v>21</v>
      </c>
      <c r="U228" t="str">
        <f>IF(TBL_Employees[[#This Row],[Exit Date]]="","Employed","Resign")</f>
        <v>Employed</v>
      </c>
    </row>
    <row r="229" spans="1:21">
      <c r="A229" t="s">
        <v>1622</v>
      </c>
      <c r="B229" t="s">
        <v>1623</v>
      </c>
      <c r="C229" t="s">
        <v>129</v>
      </c>
      <c r="D229" t="s">
        <v>31</v>
      </c>
      <c r="E229" t="s">
        <v>32</v>
      </c>
      <c r="F229" t="s">
        <v>17</v>
      </c>
      <c r="G229" t="s">
        <v>18</v>
      </c>
      <c r="H229">
        <v>32</v>
      </c>
      <c r="I229" s="1">
        <v>42317</v>
      </c>
      <c r="J229" s="9">
        <f>DAY(TBL_Employees[[#This Row],[Hire Date]])</f>
        <v>9</v>
      </c>
      <c r="K229" s="9">
        <f>MONTH(TBL_Employees[[#This Row],[Hire Date]])</f>
        <v>11</v>
      </c>
      <c r="L229" s="9" t="str">
        <f>_xlfn.SWITCH(TBL_Employees[[#This Row],[Month]],1,"JAN",2,"FEB",3,"MAR",4,"APR",5,"MAY",6,"JUN",7,"JUL",8,"AUG",9,"SEP",10,"OCT",11,"NOV",12,"DEC")</f>
        <v>NOV</v>
      </c>
      <c r="M229" s="9">
        <f>YEAR(TBL_Employees[[#This Row],[Hire Date]])</f>
        <v>2015</v>
      </c>
      <c r="N229" s="2">
        <v>65247</v>
      </c>
      <c r="O229" s="2" t="str">
        <f>_xlfn.SWITCH(TRUE(),TBL_Employees[[#This Row],[Annual Salary]]&gt;140000,"HIGH INCOME",AND(TBL_Employees[[#This Row],[Annual Salary]]&gt;=70000,TBL_Employees[[#This Row],[Annual Salary]]&lt;=140000),"MIDLE INCOME",TBL_Employees[[#This Row],[Annual Salary]]&lt;70000,"LOW INCOME")</f>
        <v>LOW INCOME</v>
      </c>
      <c r="P229" s="3">
        <v>0</v>
      </c>
      <c r="Q229" s="11">
        <f>TBL_Employees[[#This Row],[Bonus %]]*TBL_Employees[[#This Row],[Annual Salary]]</f>
        <v>0</v>
      </c>
      <c r="R229" t="s">
        <v>19</v>
      </c>
      <c r="S229" t="s">
        <v>39</v>
      </c>
      <c r="T229" s="1" t="s">
        <v>21</v>
      </c>
      <c r="U229" t="str">
        <f>IF(TBL_Employees[[#This Row],[Exit Date]]="","Employed","Resign")</f>
        <v>Employed</v>
      </c>
    </row>
    <row r="230" spans="1:21">
      <c r="A230" t="s">
        <v>1624</v>
      </c>
      <c r="B230" t="s">
        <v>1625</v>
      </c>
      <c r="C230" t="s">
        <v>30</v>
      </c>
      <c r="D230" t="s">
        <v>31</v>
      </c>
      <c r="E230" t="s">
        <v>16</v>
      </c>
      <c r="F230" t="s">
        <v>28</v>
      </c>
      <c r="G230" t="s">
        <v>51</v>
      </c>
      <c r="H230">
        <v>27</v>
      </c>
      <c r="I230" s="1">
        <v>43371</v>
      </c>
      <c r="J230" s="9">
        <f>DAY(TBL_Employees[[#This Row],[Hire Date]])</f>
        <v>28</v>
      </c>
      <c r="K230" s="9">
        <f>MONTH(TBL_Employees[[#This Row],[Hire Date]])</f>
        <v>9</v>
      </c>
      <c r="L230" s="9" t="str">
        <f>_xlfn.SWITCH(TBL_Employees[[#This Row],[Month]],1,"JAN",2,"FEB",3,"MAR",4,"APR",5,"MAY",6,"JUN",7,"JUL",8,"AUG",9,"SEP",10,"OCT",11,"NOV",12,"DEC")</f>
        <v>SEP</v>
      </c>
      <c r="M230" s="9">
        <f>YEAR(TBL_Employees[[#This Row],[Hire Date]])</f>
        <v>2018</v>
      </c>
      <c r="N230" s="2">
        <v>64247</v>
      </c>
      <c r="O230" s="2" t="str">
        <f>_xlfn.SWITCH(TRUE(),TBL_Employees[[#This Row],[Annual Salary]]&gt;140000,"HIGH INCOME",AND(TBL_Employees[[#This Row],[Annual Salary]]&gt;=70000,TBL_Employees[[#This Row],[Annual Salary]]&lt;=140000),"MIDLE INCOME",TBL_Employees[[#This Row],[Annual Salary]]&lt;70000,"LOW INCOME")</f>
        <v>LOW INCOME</v>
      </c>
      <c r="P230" s="3">
        <v>0</v>
      </c>
      <c r="Q230" s="11">
        <f>TBL_Employees[[#This Row],[Bonus %]]*TBL_Employees[[#This Row],[Annual Salary]]</f>
        <v>0</v>
      </c>
      <c r="R230" t="s">
        <v>52</v>
      </c>
      <c r="S230" t="s">
        <v>66</v>
      </c>
      <c r="T230" s="1" t="s">
        <v>21</v>
      </c>
      <c r="U230" t="str">
        <f>IF(TBL_Employees[[#This Row],[Exit Date]]="","Employed","Resign")</f>
        <v>Employed</v>
      </c>
    </row>
    <row r="231" spans="1:21">
      <c r="A231" t="s">
        <v>1628</v>
      </c>
      <c r="B231" t="s">
        <v>1629</v>
      </c>
      <c r="C231" t="s">
        <v>69</v>
      </c>
      <c r="D231" t="s">
        <v>31</v>
      </c>
      <c r="E231" t="s">
        <v>36</v>
      </c>
      <c r="F231" t="s">
        <v>17</v>
      </c>
      <c r="G231" t="s">
        <v>24</v>
      </c>
      <c r="H231">
        <v>45</v>
      </c>
      <c r="I231" s="1">
        <v>38057</v>
      </c>
      <c r="J231" s="9">
        <f>DAY(TBL_Employees[[#This Row],[Hire Date]])</f>
        <v>11</v>
      </c>
      <c r="K231" s="9">
        <f>MONTH(TBL_Employees[[#This Row],[Hire Date]])</f>
        <v>3</v>
      </c>
      <c r="L231" s="9" t="str">
        <f>_xlfn.SWITCH(TBL_Employees[[#This Row],[Month]],1,"JAN",2,"FEB",3,"MAR",4,"APR",5,"MAY",6,"JUN",7,"JUL",8,"AUG",9,"SEP",10,"OCT",11,"NOV",12,"DEC")</f>
        <v>MAR</v>
      </c>
      <c r="M231" s="9">
        <f>YEAR(TBL_Employees[[#This Row],[Hire Date]])</f>
        <v>2004</v>
      </c>
      <c r="N231" s="2">
        <v>109422</v>
      </c>
      <c r="O231" s="2" t="str">
        <f>_xlfn.SWITCH(TRUE(),TBL_Employees[[#This Row],[Annual Salary]]&gt;140000,"HIGH INCOME",AND(TBL_Employees[[#This Row],[Annual Salary]]&gt;=70000,TBL_Employees[[#This Row],[Annual Salary]]&lt;=140000),"MIDLE INCOME",TBL_Employees[[#This Row],[Annual Salary]]&lt;70000,"LOW INCOME")</f>
        <v>MIDLE INCOME</v>
      </c>
      <c r="P231" s="3">
        <v>0</v>
      </c>
      <c r="Q231" s="11">
        <f>TBL_Employees[[#This Row],[Bonus %]]*TBL_Employees[[#This Row],[Annual Salary]]</f>
        <v>0</v>
      </c>
      <c r="R231" t="s">
        <v>33</v>
      </c>
      <c r="S231" t="s">
        <v>80</v>
      </c>
      <c r="T231" s="1" t="s">
        <v>21</v>
      </c>
      <c r="U231" t="str">
        <f>IF(TBL_Employees[[#This Row],[Exit Date]]="","Employed","Resign")</f>
        <v>Employed</v>
      </c>
    </row>
    <row r="232" spans="1:21">
      <c r="A232" t="s">
        <v>344</v>
      </c>
      <c r="B232" t="s">
        <v>1645</v>
      </c>
      <c r="C232" t="s">
        <v>59</v>
      </c>
      <c r="D232" t="s">
        <v>31</v>
      </c>
      <c r="E232" t="s">
        <v>36</v>
      </c>
      <c r="F232" t="s">
        <v>28</v>
      </c>
      <c r="G232" t="s">
        <v>24</v>
      </c>
      <c r="H232">
        <v>57</v>
      </c>
      <c r="I232" s="1">
        <v>43157</v>
      </c>
      <c r="J232" s="9">
        <f>DAY(TBL_Employees[[#This Row],[Hire Date]])</f>
        <v>26</v>
      </c>
      <c r="K232" s="9">
        <f>MONTH(TBL_Employees[[#This Row],[Hire Date]])</f>
        <v>2</v>
      </c>
      <c r="L232" s="9" t="str">
        <f>_xlfn.SWITCH(TBL_Employees[[#This Row],[Month]],1,"JAN",2,"FEB",3,"MAR",4,"APR",5,"MAY",6,"JUN",7,"JUL",8,"AUG",9,"SEP",10,"OCT",11,"NOV",12,"DEC")</f>
        <v>FEB</v>
      </c>
      <c r="M232" s="9">
        <f>YEAR(TBL_Employees[[#This Row],[Hire Date]])</f>
        <v>2018</v>
      </c>
      <c r="N232" s="2">
        <v>103183</v>
      </c>
      <c r="O232" s="2" t="str">
        <f>_xlfn.SWITCH(TRUE(),TBL_Employees[[#This Row],[Annual Salary]]&gt;140000,"HIGH INCOME",AND(TBL_Employees[[#This Row],[Annual Salary]]&gt;=70000,TBL_Employees[[#This Row],[Annual Salary]]&lt;=140000),"MIDLE INCOME",TBL_Employees[[#This Row],[Annual Salary]]&lt;70000,"LOW INCOME")</f>
        <v>MIDLE INCOME</v>
      </c>
      <c r="P232" s="3">
        <v>0</v>
      </c>
      <c r="Q232" s="11">
        <f>TBL_Employees[[#This Row],[Bonus %]]*TBL_Employees[[#This Row],[Annual Salary]]</f>
        <v>0</v>
      </c>
      <c r="R232" t="s">
        <v>19</v>
      </c>
      <c r="S232" t="s">
        <v>25</v>
      </c>
      <c r="T232" s="1">
        <v>44386</v>
      </c>
      <c r="U232" t="str">
        <f>IF(TBL_Employees[[#This Row],[Exit Date]]="","Employed","Resign")</f>
        <v>Resign</v>
      </c>
    </row>
    <row r="233" spans="1:21">
      <c r="A233" t="s">
        <v>1647</v>
      </c>
      <c r="B233" t="s">
        <v>1418</v>
      </c>
      <c r="C233" t="s">
        <v>86</v>
      </c>
      <c r="D233" t="s">
        <v>31</v>
      </c>
      <c r="E233" t="s">
        <v>36</v>
      </c>
      <c r="F233" t="s">
        <v>17</v>
      </c>
      <c r="G233" t="s">
        <v>24</v>
      </c>
      <c r="H233">
        <v>29</v>
      </c>
      <c r="I233" s="1">
        <v>43778</v>
      </c>
      <c r="J233" s="9">
        <f>DAY(TBL_Employees[[#This Row],[Hire Date]])</f>
        <v>9</v>
      </c>
      <c r="K233" s="9">
        <f>MONTH(TBL_Employees[[#This Row],[Hire Date]])</f>
        <v>11</v>
      </c>
      <c r="L233" s="9" t="str">
        <f>_xlfn.SWITCH(TBL_Employees[[#This Row],[Month]],1,"JAN",2,"FEB",3,"MAR",4,"APR",5,"MAY",6,"JUN",7,"JUL",8,"AUG",9,"SEP",10,"OCT",11,"NOV",12,"DEC")</f>
        <v>NOV</v>
      </c>
      <c r="M233" s="9">
        <f>YEAR(TBL_Employees[[#This Row],[Hire Date]])</f>
        <v>2019</v>
      </c>
      <c r="N233" s="2">
        <v>75012</v>
      </c>
      <c r="O233" s="2" t="str">
        <f>_xlfn.SWITCH(TRUE(),TBL_Employees[[#This Row],[Annual Salary]]&gt;140000,"HIGH INCOME",AND(TBL_Employees[[#This Row],[Annual Salary]]&gt;=70000,TBL_Employees[[#This Row],[Annual Salary]]&lt;=140000),"MIDLE INCOME",TBL_Employees[[#This Row],[Annual Salary]]&lt;70000,"LOW INCOME")</f>
        <v>MIDLE INCOME</v>
      </c>
      <c r="P233" s="3">
        <v>0</v>
      </c>
      <c r="Q233" s="11">
        <f>TBL_Employees[[#This Row],[Bonus %]]*TBL_Employees[[#This Row],[Annual Salary]]</f>
        <v>0</v>
      </c>
      <c r="R233" t="s">
        <v>19</v>
      </c>
      <c r="S233" t="s">
        <v>20</v>
      </c>
      <c r="T233" s="1" t="s">
        <v>21</v>
      </c>
      <c r="U233" t="str">
        <f>IF(TBL_Employees[[#This Row],[Exit Date]]="","Employed","Resign")</f>
        <v>Employed</v>
      </c>
    </row>
    <row r="234" spans="1:21">
      <c r="A234" t="s">
        <v>1663</v>
      </c>
      <c r="B234" t="s">
        <v>1664</v>
      </c>
      <c r="C234" t="s">
        <v>129</v>
      </c>
      <c r="D234" t="s">
        <v>31</v>
      </c>
      <c r="E234" t="s">
        <v>36</v>
      </c>
      <c r="F234" t="s">
        <v>17</v>
      </c>
      <c r="G234" t="s">
        <v>24</v>
      </c>
      <c r="H234">
        <v>42</v>
      </c>
      <c r="I234" s="1">
        <v>41026</v>
      </c>
      <c r="J234" s="9">
        <f>DAY(TBL_Employees[[#This Row],[Hire Date]])</f>
        <v>27</v>
      </c>
      <c r="K234" s="9">
        <f>MONTH(TBL_Employees[[#This Row],[Hire Date]])</f>
        <v>4</v>
      </c>
      <c r="L234" s="9" t="str">
        <f>_xlfn.SWITCH(TBL_Employees[[#This Row],[Month]],1,"JAN",2,"FEB",3,"MAR",4,"APR",5,"MAY",6,"JUN",7,"JUL",8,"AUG",9,"SEP",10,"OCT",11,"NOV",12,"DEC")</f>
        <v>APR</v>
      </c>
      <c r="M234" s="9">
        <f>YEAR(TBL_Employees[[#This Row],[Hire Date]])</f>
        <v>2012</v>
      </c>
      <c r="N234" s="2">
        <v>72903</v>
      </c>
      <c r="O234" s="2" t="str">
        <f>_xlfn.SWITCH(TRUE(),TBL_Employees[[#This Row],[Annual Salary]]&gt;140000,"HIGH INCOME",AND(TBL_Employees[[#This Row],[Annual Salary]]&gt;=70000,TBL_Employees[[#This Row],[Annual Salary]]&lt;=140000),"MIDLE INCOME",TBL_Employees[[#This Row],[Annual Salary]]&lt;70000,"LOW INCOME")</f>
        <v>MIDLE INCOME</v>
      </c>
      <c r="P234" s="3">
        <v>0</v>
      </c>
      <c r="Q234" s="11">
        <f>TBL_Employees[[#This Row],[Bonus %]]*TBL_Employees[[#This Row],[Annual Salary]]</f>
        <v>0</v>
      </c>
      <c r="R234" t="s">
        <v>19</v>
      </c>
      <c r="S234" t="s">
        <v>39</v>
      </c>
      <c r="T234" s="1" t="s">
        <v>21</v>
      </c>
      <c r="U234" t="str">
        <f>IF(TBL_Employees[[#This Row],[Exit Date]]="","Employed","Resign")</f>
        <v>Employed</v>
      </c>
    </row>
    <row r="235" spans="1:21">
      <c r="A235" t="s">
        <v>1611</v>
      </c>
      <c r="B235" t="s">
        <v>1678</v>
      </c>
      <c r="C235" t="s">
        <v>69</v>
      </c>
      <c r="D235" t="s">
        <v>31</v>
      </c>
      <c r="E235" t="s">
        <v>44</v>
      </c>
      <c r="F235" t="s">
        <v>17</v>
      </c>
      <c r="G235" t="s">
        <v>51</v>
      </c>
      <c r="H235">
        <v>29</v>
      </c>
      <c r="I235" s="1">
        <v>44099</v>
      </c>
      <c r="J235" s="9">
        <f>DAY(TBL_Employees[[#This Row],[Hire Date]])</f>
        <v>25</v>
      </c>
      <c r="K235" s="9">
        <f>MONTH(TBL_Employees[[#This Row],[Hire Date]])</f>
        <v>9</v>
      </c>
      <c r="L235" s="9" t="str">
        <f>_xlfn.SWITCH(TBL_Employees[[#This Row],[Month]],1,"JAN",2,"FEB",3,"MAR",4,"APR",5,"MAY",6,"JUN",7,"JUL",8,"AUG",9,"SEP",10,"OCT",11,"NOV",12,"DEC")</f>
        <v>SEP</v>
      </c>
      <c r="M235" s="9">
        <f>YEAR(TBL_Employees[[#This Row],[Hire Date]])</f>
        <v>2020</v>
      </c>
      <c r="N235" s="2">
        <v>123588</v>
      </c>
      <c r="O235" s="2" t="str">
        <f>_xlfn.SWITCH(TRUE(),TBL_Employees[[#This Row],[Annual Salary]]&gt;140000,"HIGH INCOME",AND(TBL_Employees[[#This Row],[Annual Salary]]&gt;=70000,TBL_Employees[[#This Row],[Annual Salary]]&lt;=140000),"MIDLE INCOME",TBL_Employees[[#This Row],[Annual Salary]]&lt;70000,"LOW INCOME")</f>
        <v>MIDLE INCOME</v>
      </c>
      <c r="P235" s="3">
        <v>0</v>
      </c>
      <c r="Q235" s="11">
        <f>TBL_Employees[[#This Row],[Bonus %]]*TBL_Employees[[#This Row],[Annual Salary]]</f>
        <v>0</v>
      </c>
      <c r="R235" t="s">
        <v>52</v>
      </c>
      <c r="S235" t="s">
        <v>53</v>
      </c>
      <c r="T235" s="1" t="s">
        <v>21</v>
      </c>
      <c r="U235" t="str">
        <f>IF(TBL_Employees[[#This Row],[Exit Date]]="","Employed","Resign")</f>
        <v>Employed</v>
      </c>
    </row>
    <row r="236" spans="1:21">
      <c r="A236" t="s">
        <v>1693</v>
      </c>
      <c r="B236" t="s">
        <v>1694</v>
      </c>
      <c r="C236" t="s">
        <v>97</v>
      </c>
      <c r="D236" t="s">
        <v>31</v>
      </c>
      <c r="E236" t="s">
        <v>36</v>
      </c>
      <c r="F236" t="s">
        <v>17</v>
      </c>
      <c r="G236" t="s">
        <v>51</v>
      </c>
      <c r="H236">
        <v>49</v>
      </c>
      <c r="I236" s="1">
        <v>42441</v>
      </c>
      <c r="J236" s="9">
        <f>DAY(TBL_Employees[[#This Row],[Hire Date]])</f>
        <v>12</v>
      </c>
      <c r="K236" s="9">
        <f>MONTH(TBL_Employees[[#This Row],[Hire Date]])</f>
        <v>3</v>
      </c>
      <c r="L236" s="9" t="str">
        <f>_xlfn.SWITCH(TBL_Employees[[#This Row],[Month]],1,"JAN",2,"FEB",3,"MAR",4,"APR",5,"MAY",6,"JUN",7,"JUL",8,"AUG",9,"SEP",10,"OCT",11,"NOV",12,"DEC")</f>
        <v>MAR</v>
      </c>
      <c r="M236" s="9">
        <f>YEAR(TBL_Employees[[#This Row],[Hire Date]])</f>
        <v>2016</v>
      </c>
      <c r="N236" s="2">
        <v>100810</v>
      </c>
      <c r="O236" s="2" t="str">
        <f>_xlfn.SWITCH(TRUE(),TBL_Employees[[#This Row],[Annual Salary]]&gt;140000,"HIGH INCOME",AND(TBL_Employees[[#This Row],[Annual Salary]]&gt;=70000,TBL_Employees[[#This Row],[Annual Salary]]&lt;=140000),"MIDLE INCOME",TBL_Employees[[#This Row],[Annual Salary]]&lt;70000,"LOW INCOME")</f>
        <v>MIDLE INCOME</v>
      </c>
      <c r="P236" s="3">
        <v>0.12</v>
      </c>
      <c r="Q236" s="11">
        <f>TBL_Employees[[#This Row],[Bonus %]]*TBL_Employees[[#This Row],[Annual Salary]]</f>
        <v>12097.199999999999</v>
      </c>
      <c r="R236" t="s">
        <v>52</v>
      </c>
      <c r="S236" t="s">
        <v>66</v>
      </c>
      <c r="T236" s="1" t="s">
        <v>21</v>
      </c>
      <c r="U236" t="str">
        <f>IF(TBL_Employees[[#This Row],[Exit Date]]="","Employed","Resign")</f>
        <v>Employed</v>
      </c>
    </row>
    <row r="237" spans="1:21">
      <c r="A237" t="s">
        <v>1716</v>
      </c>
      <c r="B237" t="s">
        <v>1717</v>
      </c>
      <c r="C237" t="s">
        <v>30</v>
      </c>
      <c r="D237" t="s">
        <v>31</v>
      </c>
      <c r="E237" t="s">
        <v>32</v>
      </c>
      <c r="F237" t="s">
        <v>17</v>
      </c>
      <c r="G237" t="s">
        <v>18</v>
      </c>
      <c r="H237">
        <v>41</v>
      </c>
      <c r="I237" s="1">
        <v>38632</v>
      </c>
      <c r="J237" s="9">
        <f>DAY(TBL_Employees[[#This Row],[Hire Date]])</f>
        <v>7</v>
      </c>
      <c r="K237" s="9">
        <f>MONTH(TBL_Employees[[#This Row],[Hire Date]])</f>
        <v>10</v>
      </c>
      <c r="L237" s="9" t="str">
        <f>_xlfn.SWITCH(TBL_Employees[[#This Row],[Month]],1,"JAN",2,"FEB",3,"MAR",4,"APR",5,"MAY",6,"JUN",7,"JUL",8,"AUG",9,"SEP",10,"OCT",11,"NOV",12,"DEC")</f>
        <v>OCT</v>
      </c>
      <c r="M237" s="9">
        <f>YEAR(TBL_Employees[[#This Row],[Hire Date]])</f>
        <v>2005</v>
      </c>
      <c r="N237" s="2">
        <v>79352</v>
      </c>
      <c r="O237" s="2" t="str">
        <f>_xlfn.SWITCH(TRUE(),TBL_Employees[[#This Row],[Annual Salary]]&gt;140000,"HIGH INCOME",AND(TBL_Employees[[#This Row],[Annual Salary]]&gt;=70000,TBL_Employees[[#This Row],[Annual Salary]]&lt;=140000),"MIDLE INCOME",TBL_Employees[[#This Row],[Annual Salary]]&lt;70000,"LOW INCOME")</f>
        <v>MIDLE INCOME</v>
      </c>
      <c r="P237" s="3">
        <v>0</v>
      </c>
      <c r="Q237" s="11">
        <f>TBL_Employees[[#This Row],[Bonus %]]*TBL_Employees[[#This Row],[Annual Salary]]</f>
        <v>0</v>
      </c>
      <c r="R237" t="s">
        <v>19</v>
      </c>
      <c r="S237" t="s">
        <v>63</v>
      </c>
      <c r="T237" s="1" t="s">
        <v>21</v>
      </c>
      <c r="U237" t="str">
        <f>IF(TBL_Employees[[#This Row],[Exit Date]]="","Employed","Resign")</f>
        <v>Employed</v>
      </c>
    </row>
    <row r="238" spans="1:21">
      <c r="A238" t="s">
        <v>131</v>
      </c>
      <c r="B238" t="s">
        <v>1720</v>
      </c>
      <c r="C238" t="s">
        <v>30</v>
      </c>
      <c r="D238" t="s">
        <v>31</v>
      </c>
      <c r="E238" t="s">
        <v>32</v>
      </c>
      <c r="F238" t="s">
        <v>28</v>
      </c>
      <c r="G238" t="s">
        <v>18</v>
      </c>
      <c r="H238">
        <v>27</v>
      </c>
      <c r="I238" s="1">
        <v>43354</v>
      </c>
      <c r="J238" s="9">
        <f>DAY(TBL_Employees[[#This Row],[Hire Date]])</f>
        <v>11</v>
      </c>
      <c r="K238" s="9">
        <f>MONTH(TBL_Employees[[#This Row],[Hire Date]])</f>
        <v>9</v>
      </c>
      <c r="L238" s="9" t="str">
        <f>_xlfn.SWITCH(TBL_Employees[[#This Row],[Month]],1,"JAN",2,"FEB",3,"MAR",4,"APR",5,"MAY",6,"JUN",7,"JUL",8,"AUG",9,"SEP",10,"OCT",11,"NOV",12,"DEC")</f>
        <v>SEP</v>
      </c>
      <c r="M238" s="9">
        <f>YEAR(TBL_Employees[[#This Row],[Hire Date]])</f>
        <v>2018</v>
      </c>
      <c r="N238" s="2">
        <v>80745</v>
      </c>
      <c r="O238" s="2" t="str">
        <f>_xlfn.SWITCH(TRUE(),TBL_Employees[[#This Row],[Annual Salary]]&gt;140000,"HIGH INCOME",AND(TBL_Employees[[#This Row],[Annual Salary]]&gt;=70000,TBL_Employees[[#This Row],[Annual Salary]]&lt;=140000),"MIDLE INCOME",TBL_Employees[[#This Row],[Annual Salary]]&lt;70000,"LOW INCOME")</f>
        <v>MIDLE INCOME</v>
      </c>
      <c r="P238" s="3">
        <v>0</v>
      </c>
      <c r="Q238" s="11">
        <f>TBL_Employees[[#This Row],[Bonus %]]*TBL_Employees[[#This Row],[Annual Salary]]</f>
        <v>0</v>
      </c>
      <c r="R238" t="s">
        <v>19</v>
      </c>
      <c r="S238" t="s">
        <v>20</v>
      </c>
      <c r="T238" s="1" t="s">
        <v>21</v>
      </c>
      <c r="U238" t="str">
        <f>IF(TBL_Employees[[#This Row],[Exit Date]]="","Employed","Resign")</f>
        <v>Employed</v>
      </c>
    </row>
    <row r="239" spans="1:21">
      <c r="A239" t="s">
        <v>1722</v>
      </c>
      <c r="B239" t="s">
        <v>1723</v>
      </c>
      <c r="C239" t="s">
        <v>97</v>
      </c>
      <c r="D239" t="s">
        <v>31</v>
      </c>
      <c r="E239" t="s">
        <v>16</v>
      </c>
      <c r="F239" t="s">
        <v>28</v>
      </c>
      <c r="G239" t="s">
        <v>51</v>
      </c>
      <c r="H239">
        <v>56</v>
      </c>
      <c r="I239" s="1">
        <v>43363</v>
      </c>
      <c r="J239" s="9">
        <f>DAY(TBL_Employees[[#This Row],[Hire Date]])</f>
        <v>20</v>
      </c>
      <c r="K239" s="9">
        <f>MONTH(TBL_Employees[[#This Row],[Hire Date]])</f>
        <v>9</v>
      </c>
      <c r="L239" s="9" t="str">
        <f>_xlfn.SWITCH(TBL_Employees[[#This Row],[Month]],1,"JAN",2,"FEB",3,"MAR",4,"APR",5,"MAY",6,"JUN",7,"JUL",8,"AUG",9,"SEP",10,"OCT",11,"NOV",12,"DEC")</f>
        <v>SEP</v>
      </c>
      <c r="M239" s="9">
        <f>YEAR(TBL_Employees[[#This Row],[Hire Date]])</f>
        <v>2018</v>
      </c>
      <c r="N239" s="2">
        <v>78938</v>
      </c>
      <c r="O239" s="2" t="str">
        <f>_xlfn.SWITCH(TRUE(),TBL_Employees[[#This Row],[Annual Salary]]&gt;140000,"HIGH INCOME",AND(TBL_Employees[[#This Row],[Annual Salary]]&gt;=70000,TBL_Employees[[#This Row],[Annual Salary]]&lt;=140000),"MIDLE INCOME",TBL_Employees[[#This Row],[Annual Salary]]&lt;70000,"LOW INCOME")</f>
        <v>MIDLE INCOME</v>
      </c>
      <c r="P239" s="3">
        <v>0.14000000000000001</v>
      </c>
      <c r="Q239" s="11">
        <f>TBL_Employees[[#This Row],[Bonus %]]*TBL_Employees[[#This Row],[Annual Salary]]</f>
        <v>11051.320000000002</v>
      </c>
      <c r="R239" t="s">
        <v>19</v>
      </c>
      <c r="S239" t="s">
        <v>39</v>
      </c>
      <c r="T239" s="1" t="s">
        <v>21</v>
      </c>
      <c r="U239" t="str">
        <f>IF(TBL_Employees[[#This Row],[Exit Date]]="","Employed","Resign")</f>
        <v>Employed</v>
      </c>
    </row>
    <row r="240" spans="1:21">
      <c r="A240" t="s">
        <v>1724</v>
      </c>
      <c r="B240" t="s">
        <v>1725</v>
      </c>
      <c r="C240" t="s">
        <v>69</v>
      </c>
      <c r="D240" t="s">
        <v>31</v>
      </c>
      <c r="E240" t="s">
        <v>32</v>
      </c>
      <c r="F240" t="s">
        <v>28</v>
      </c>
      <c r="G240" t="s">
        <v>51</v>
      </c>
      <c r="H240">
        <v>59</v>
      </c>
      <c r="I240" s="1">
        <v>39701</v>
      </c>
      <c r="J240" s="9">
        <f>DAY(TBL_Employees[[#This Row],[Hire Date]])</f>
        <v>10</v>
      </c>
      <c r="K240" s="9">
        <f>MONTH(TBL_Employees[[#This Row],[Hire Date]])</f>
        <v>9</v>
      </c>
      <c r="L240" s="9" t="str">
        <f>_xlfn.SWITCH(TBL_Employees[[#This Row],[Month]],1,"JAN",2,"FEB",3,"MAR",4,"APR",5,"MAY",6,"JUN",7,"JUL",8,"AUG",9,"SEP",10,"OCT",11,"NOV",12,"DEC")</f>
        <v>SEP</v>
      </c>
      <c r="M240" s="9">
        <f>YEAR(TBL_Employees[[#This Row],[Hire Date]])</f>
        <v>2008</v>
      </c>
      <c r="N240" s="2">
        <v>96313</v>
      </c>
      <c r="O240" s="2" t="str">
        <f>_xlfn.SWITCH(TRUE(),TBL_Employees[[#This Row],[Annual Salary]]&gt;140000,"HIGH INCOME",AND(TBL_Employees[[#This Row],[Annual Salary]]&gt;=70000,TBL_Employees[[#This Row],[Annual Salary]]&lt;=140000),"MIDLE INCOME",TBL_Employees[[#This Row],[Annual Salary]]&lt;70000,"LOW INCOME")</f>
        <v>MIDLE INCOME</v>
      </c>
      <c r="P240" s="3">
        <v>0</v>
      </c>
      <c r="Q240" s="11">
        <f>TBL_Employees[[#This Row],[Bonus %]]*TBL_Employees[[#This Row],[Annual Salary]]</f>
        <v>0</v>
      </c>
      <c r="R240" t="s">
        <v>19</v>
      </c>
      <c r="S240" t="s">
        <v>25</v>
      </c>
      <c r="T240" s="1" t="s">
        <v>21</v>
      </c>
      <c r="U240" t="str">
        <f>IF(TBL_Employees[[#This Row],[Exit Date]]="","Employed","Resign")</f>
        <v>Employed</v>
      </c>
    </row>
    <row r="241" spans="1:21">
      <c r="A241" t="s">
        <v>1726</v>
      </c>
      <c r="B241" t="s">
        <v>1727</v>
      </c>
      <c r="C241" t="s">
        <v>40</v>
      </c>
      <c r="D241" t="s">
        <v>31</v>
      </c>
      <c r="E241" t="s">
        <v>44</v>
      </c>
      <c r="F241" t="s">
        <v>28</v>
      </c>
      <c r="G241" t="s">
        <v>18</v>
      </c>
      <c r="H241">
        <v>45</v>
      </c>
      <c r="I241" s="1">
        <v>40511</v>
      </c>
      <c r="J241" s="9">
        <f>DAY(TBL_Employees[[#This Row],[Hire Date]])</f>
        <v>29</v>
      </c>
      <c r="K241" s="9">
        <f>MONTH(TBL_Employees[[#This Row],[Hire Date]])</f>
        <v>11</v>
      </c>
      <c r="L241" s="9" t="str">
        <f>_xlfn.SWITCH(TBL_Employees[[#This Row],[Month]],1,"JAN",2,"FEB",3,"MAR",4,"APR",5,"MAY",6,"JUN",7,"JUL",8,"AUG",9,"SEP",10,"OCT",11,"NOV",12,"DEC")</f>
        <v>NOV</v>
      </c>
      <c r="M241" s="9">
        <f>YEAR(TBL_Employees[[#This Row],[Hire Date]])</f>
        <v>2010</v>
      </c>
      <c r="N241" s="2">
        <v>153767</v>
      </c>
      <c r="O241" s="2" t="str">
        <f>_xlfn.SWITCH(TRUE(),TBL_Employees[[#This Row],[Annual Salary]]&gt;140000,"HIGH INCOME",AND(TBL_Employees[[#This Row],[Annual Salary]]&gt;=70000,TBL_Employees[[#This Row],[Annual Salary]]&lt;=140000),"MIDLE INCOME",TBL_Employees[[#This Row],[Annual Salary]]&lt;70000,"LOW INCOME")</f>
        <v>HIGH INCOME</v>
      </c>
      <c r="P241" s="3">
        <v>0.27</v>
      </c>
      <c r="Q241" s="11">
        <f>TBL_Employees[[#This Row],[Bonus %]]*TBL_Employees[[#This Row],[Annual Salary]]</f>
        <v>41517.090000000004</v>
      </c>
      <c r="R241" t="s">
        <v>19</v>
      </c>
      <c r="S241" t="s">
        <v>39</v>
      </c>
      <c r="T241" s="1" t="s">
        <v>21</v>
      </c>
      <c r="U241" t="str">
        <f>IF(TBL_Employees[[#This Row],[Exit Date]]="","Employed","Resign")</f>
        <v>Employed</v>
      </c>
    </row>
    <row r="242" spans="1:21">
      <c r="A242" t="s">
        <v>1729</v>
      </c>
      <c r="B242" t="s">
        <v>1730</v>
      </c>
      <c r="C242" t="s">
        <v>84</v>
      </c>
      <c r="D242" t="s">
        <v>31</v>
      </c>
      <c r="E242" t="s">
        <v>32</v>
      </c>
      <c r="F242" t="s">
        <v>17</v>
      </c>
      <c r="G242" t="s">
        <v>24</v>
      </c>
      <c r="H242">
        <v>25</v>
      </c>
      <c r="I242" s="1">
        <v>44370</v>
      </c>
      <c r="J242" s="9">
        <f>DAY(TBL_Employees[[#This Row],[Hire Date]])</f>
        <v>23</v>
      </c>
      <c r="K242" s="9">
        <f>MONTH(TBL_Employees[[#This Row],[Hire Date]])</f>
        <v>6</v>
      </c>
      <c r="L242" s="9" t="str">
        <f>_xlfn.SWITCH(TBL_Employees[[#This Row],[Month]],1,"JAN",2,"FEB",3,"MAR",4,"APR",5,"MAY",6,"JUN",7,"JUL",8,"AUG",9,"SEP",10,"OCT",11,"NOV",12,"DEC")</f>
        <v>JUN</v>
      </c>
      <c r="M242" s="9">
        <f>YEAR(TBL_Employees[[#This Row],[Hire Date]])</f>
        <v>2021</v>
      </c>
      <c r="N242" s="2">
        <v>86464</v>
      </c>
      <c r="O242" s="2" t="str">
        <f>_xlfn.SWITCH(TRUE(),TBL_Employees[[#This Row],[Annual Salary]]&gt;140000,"HIGH INCOME",AND(TBL_Employees[[#This Row],[Annual Salary]]&gt;=70000,TBL_Employees[[#This Row],[Annual Salary]]&lt;=140000),"MIDLE INCOME",TBL_Employees[[#This Row],[Annual Salary]]&lt;70000,"LOW INCOME")</f>
        <v>MIDLE INCOME</v>
      </c>
      <c r="P242" s="3">
        <v>0</v>
      </c>
      <c r="Q242" s="11">
        <f>TBL_Employees[[#This Row],[Bonus %]]*TBL_Employees[[#This Row],[Annual Salary]]</f>
        <v>0</v>
      </c>
      <c r="R242" t="s">
        <v>33</v>
      </c>
      <c r="S242" t="s">
        <v>74</v>
      </c>
      <c r="T242" s="1" t="s">
        <v>21</v>
      </c>
      <c r="U242" t="str">
        <f>IF(TBL_Employees[[#This Row],[Exit Date]]="","Employed","Resign")</f>
        <v>Employed</v>
      </c>
    </row>
    <row r="243" spans="1:21">
      <c r="A243" t="s">
        <v>1731</v>
      </c>
      <c r="B243" t="s">
        <v>1732</v>
      </c>
      <c r="C243" t="s">
        <v>84</v>
      </c>
      <c r="D243" t="s">
        <v>31</v>
      </c>
      <c r="E243" t="s">
        <v>32</v>
      </c>
      <c r="F243" t="s">
        <v>17</v>
      </c>
      <c r="G243" t="s">
        <v>51</v>
      </c>
      <c r="H243">
        <v>29</v>
      </c>
      <c r="I243" s="1">
        <v>43114</v>
      </c>
      <c r="J243" s="9">
        <f>DAY(TBL_Employees[[#This Row],[Hire Date]])</f>
        <v>14</v>
      </c>
      <c r="K243" s="9">
        <f>MONTH(TBL_Employees[[#This Row],[Hire Date]])</f>
        <v>1</v>
      </c>
      <c r="L243" s="9" t="str">
        <f>_xlfn.SWITCH(TBL_Employees[[#This Row],[Month]],1,"JAN",2,"FEB",3,"MAR",4,"APR",5,"MAY",6,"JUN",7,"JUL",8,"AUG",9,"SEP",10,"OCT",11,"NOV",12,"DEC")</f>
        <v>JAN</v>
      </c>
      <c r="M243" s="9">
        <f>YEAR(TBL_Employees[[#This Row],[Hire Date]])</f>
        <v>2018</v>
      </c>
      <c r="N243" s="2">
        <v>80516</v>
      </c>
      <c r="O243" s="2" t="str">
        <f>_xlfn.SWITCH(TRUE(),TBL_Employees[[#This Row],[Annual Salary]]&gt;140000,"HIGH INCOME",AND(TBL_Employees[[#This Row],[Annual Salary]]&gt;=70000,TBL_Employees[[#This Row],[Annual Salary]]&lt;=140000),"MIDLE INCOME",TBL_Employees[[#This Row],[Annual Salary]]&lt;70000,"LOW INCOME")</f>
        <v>MIDLE INCOME</v>
      </c>
      <c r="P243" s="3">
        <v>0</v>
      </c>
      <c r="Q243" s="11">
        <f>TBL_Employees[[#This Row],[Bonus %]]*TBL_Employees[[#This Row],[Annual Salary]]</f>
        <v>0</v>
      </c>
      <c r="R243" t="s">
        <v>52</v>
      </c>
      <c r="S243" t="s">
        <v>53</v>
      </c>
      <c r="T243" s="1" t="s">
        <v>21</v>
      </c>
      <c r="U243" t="str">
        <f>IF(TBL_Employees[[#This Row],[Exit Date]]="","Employed","Resign")</f>
        <v>Employed</v>
      </c>
    </row>
    <row r="244" spans="1:21">
      <c r="A244" t="s">
        <v>1751</v>
      </c>
      <c r="B244" t="s">
        <v>1752</v>
      </c>
      <c r="C244" t="s">
        <v>69</v>
      </c>
      <c r="D244" t="s">
        <v>31</v>
      </c>
      <c r="E244" t="s">
        <v>44</v>
      </c>
      <c r="F244" t="s">
        <v>28</v>
      </c>
      <c r="G244" t="s">
        <v>18</v>
      </c>
      <c r="H244">
        <v>54</v>
      </c>
      <c r="I244" s="1">
        <v>40517</v>
      </c>
      <c r="J244" s="9">
        <f>DAY(TBL_Employees[[#This Row],[Hire Date]])</f>
        <v>5</v>
      </c>
      <c r="K244" s="9">
        <f>MONTH(TBL_Employees[[#This Row],[Hire Date]])</f>
        <v>12</v>
      </c>
      <c r="L244" s="9" t="str">
        <f>_xlfn.SWITCH(TBL_Employees[[#This Row],[Month]],1,"JAN",2,"FEB",3,"MAR",4,"APR",5,"MAY",6,"JUN",7,"JUL",8,"AUG",9,"SEP",10,"OCT",11,"NOV",12,"DEC")</f>
        <v>DEC</v>
      </c>
      <c r="M244" s="9">
        <f>YEAR(TBL_Employees[[#This Row],[Hire Date]])</f>
        <v>2010</v>
      </c>
      <c r="N244" s="2">
        <v>113982</v>
      </c>
      <c r="O244" s="2" t="str">
        <f>_xlfn.SWITCH(TRUE(),TBL_Employees[[#This Row],[Annual Salary]]&gt;140000,"HIGH INCOME",AND(TBL_Employees[[#This Row],[Annual Salary]]&gt;=70000,TBL_Employees[[#This Row],[Annual Salary]]&lt;=140000),"MIDLE INCOME",TBL_Employees[[#This Row],[Annual Salary]]&lt;70000,"LOW INCOME")</f>
        <v>MIDLE INCOME</v>
      </c>
      <c r="P244" s="3">
        <v>0</v>
      </c>
      <c r="Q244" s="11">
        <f>TBL_Employees[[#This Row],[Bonus %]]*TBL_Employees[[#This Row],[Annual Salary]]</f>
        <v>0</v>
      </c>
      <c r="R244" t="s">
        <v>19</v>
      </c>
      <c r="S244" t="s">
        <v>63</v>
      </c>
      <c r="T244" s="1" t="s">
        <v>21</v>
      </c>
      <c r="U244" t="str">
        <f>IF(TBL_Employees[[#This Row],[Exit Date]]="","Employed","Resign")</f>
        <v>Employed</v>
      </c>
    </row>
    <row r="245" spans="1:21">
      <c r="A245" t="s">
        <v>1761</v>
      </c>
      <c r="B245" t="s">
        <v>1762</v>
      </c>
      <c r="C245" t="s">
        <v>129</v>
      </c>
      <c r="D245" t="s">
        <v>31</v>
      </c>
      <c r="E245" t="s">
        <v>16</v>
      </c>
      <c r="F245" t="s">
        <v>28</v>
      </c>
      <c r="G245" t="s">
        <v>18</v>
      </c>
      <c r="H245">
        <v>59</v>
      </c>
      <c r="I245" s="1">
        <v>35153</v>
      </c>
      <c r="J245" s="9">
        <f>DAY(TBL_Employees[[#This Row],[Hire Date]])</f>
        <v>29</v>
      </c>
      <c r="K245" s="9">
        <f>MONTH(TBL_Employees[[#This Row],[Hire Date]])</f>
        <v>3</v>
      </c>
      <c r="L245" s="9" t="str">
        <f>_xlfn.SWITCH(TBL_Employees[[#This Row],[Month]],1,"JAN",2,"FEB",3,"MAR",4,"APR",5,"MAY",6,"JUN",7,"JUL",8,"AUG",9,"SEP",10,"OCT",11,"NOV",12,"DEC")</f>
        <v>MAR</v>
      </c>
      <c r="M245" s="9">
        <f>YEAR(TBL_Employees[[#This Row],[Hire Date]])</f>
        <v>1996</v>
      </c>
      <c r="N245" s="2">
        <v>62605</v>
      </c>
      <c r="O245" s="2" t="str">
        <f>_xlfn.SWITCH(TRUE(),TBL_Employees[[#This Row],[Annual Salary]]&gt;140000,"HIGH INCOME",AND(TBL_Employees[[#This Row],[Annual Salary]]&gt;=70000,TBL_Employees[[#This Row],[Annual Salary]]&lt;=140000),"MIDLE INCOME",TBL_Employees[[#This Row],[Annual Salary]]&lt;70000,"LOW INCOME")</f>
        <v>LOW INCOME</v>
      </c>
      <c r="P245" s="3">
        <v>0</v>
      </c>
      <c r="Q245" s="11">
        <f>TBL_Employees[[#This Row],[Bonus %]]*TBL_Employees[[#This Row],[Annual Salary]]</f>
        <v>0</v>
      </c>
      <c r="R245" t="s">
        <v>19</v>
      </c>
      <c r="S245" t="s">
        <v>25</v>
      </c>
      <c r="T245" s="1" t="s">
        <v>21</v>
      </c>
      <c r="U245" t="str">
        <f>IF(TBL_Employees[[#This Row],[Exit Date]]="","Employed","Resign")</f>
        <v>Employed</v>
      </c>
    </row>
    <row r="246" spans="1:21">
      <c r="A246" t="s">
        <v>1775</v>
      </c>
      <c r="B246" t="s">
        <v>1776</v>
      </c>
      <c r="C246" t="s">
        <v>97</v>
      </c>
      <c r="D246" t="s">
        <v>31</v>
      </c>
      <c r="E246" t="s">
        <v>16</v>
      </c>
      <c r="F246" t="s">
        <v>28</v>
      </c>
      <c r="G246" t="s">
        <v>24</v>
      </c>
      <c r="H246">
        <v>60</v>
      </c>
      <c r="I246" s="1">
        <v>43146</v>
      </c>
      <c r="J246" s="9">
        <f>DAY(TBL_Employees[[#This Row],[Hire Date]])</f>
        <v>15</v>
      </c>
      <c r="K246" s="9">
        <f>MONTH(TBL_Employees[[#This Row],[Hire Date]])</f>
        <v>2</v>
      </c>
      <c r="L246" s="9" t="str">
        <f>_xlfn.SWITCH(TBL_Employees[[#This Row],[Month]],1,"JAN",2,"FEB",3,"MAR",4,"APR",5,"MAY",6,"JUN",7,"JUL",8,"AUG",9,"SEP",10,"OCT",11,"NOV",12,"DEC")</f>
        <v>FEB</v>
      </c>
      <c r="M246" s="9">
        <f>YEAR(TBL_Employees[[#This Row],[Hire Date]])</f>
        <v>2018</v>
      </c>
      <c r="N246" s="2">
        <v>106079</v>
      </c>
      <c r="O246" s="2" t="str">
        <f>_xlfn.SWITCH(TRUE(),TBL_Employees[[#This Row],[Annual Salary]]&gt;140000,"HIGH INCOME",AND(TBL_Employees[[#This Row],[Annual Salary]]&gt;=70000,TBL_Employees[[#This Row],[Annual Salary]]&lt;=140000),"MIDLE INCOME",TBL_Employees[[#This Row],[Annual Salary]]&lt;70000,"LOW INCOME")</f>
        <v>MIDLE INCOME</v>
      </c>
      <c r="P246" s="3">
        <v>0.14000000000000001</v>
      </c>
      <c r="Q246" s="11">
        <f>TBL_Employees[[#This Row],[Bonus %]]*TBL_Employees[[#This Row],[Annual Salary]]</f>
        <v>14851.060000000001</v>
      </c>
      <c r="R246" t="s">
        <v>19</v>
      </c>
      <c r="S246" t="s">
        <v>25</v>
      </c>
      <c r="T246" s="1">
        <v>44295</v>
      </c>
      <c r="U246" t="str">
        <f>IF(TBL_Employees[[#This Row],[Exit Date]]="","Employed","Resign")</f>
        <v>Resign</v>
      </c>
    </row>
    <row r="247" spans="1:21">
      <c r="A247" t="s">
        <v>1779</v>
      </c>
      <c r="B247" t="s">
        <v>1780</v>
      </c>
      <c r="C247" t="s">
        <v>129</v>
      </c>
      <c r="D247" t="s">
        <v>31</v>
      </c>
      <c r="E247" t="s">
        <v>36</v>
      </c>
      <c r="F247" t="s">
        <v>28</v>
      </c>
      <c r="G247" t="s">
        <v>24</v>
      </c>
      <c r="H247">
        <v>64</v>
      </c>
      <c r="I247" s="1">
        <v>43527</v>
      </c>
      <c r="J247" s="9">
        <f>DAY(TBL_Employees[[#This Row],[Hire Date]])</f>
        <v>3</v>
      </c>
      <c r="K247" s="9">
        <f>MONTH(TBL_Employees[[#This Row],[Hire Date]])</f>
        <v>3</v>
      </c>
      <c r="L247" s="9" t="str">
        <f>_xlfn.SWITCH(TBL_Employees[[#This Row],[Month]],1,"JAN",2,"FEB",3,"MAR",4,"APR",5,"MAY",6,"JUN",7,"JUL",8,"AUG",9,"SEP",10,"OCT",11,"NOV",12,"DEC")</f>
        <v>MAR</v>
      </c>
      <c r="M247" s="9">
        <f>YEAR(TBL_Employees[[#This Row],[Hire Date]])</f>
        <v>2019</v>
      </c>
      <c r="N247" s="2">
        <v>67114</v>
      </c>
      <c r="O247" s="2" t="str">
        <f>_xlfn.SWITCH(TRUE(),TBL_Employees[[#This Row],[Annual Salary]]&gt;140000,"HIGH INCOME",AND(TBL_Employees[[#This Row],[Annual Salary]]&gt;=70000,TBL_Employees[[#This Row],[Annual Salary]]&lt;=140000),"MIDLE INCOME",TBL_Employees[[#This Row],[Annual Salary]]&lt;70000,"LOW INCOME")</f>
        <v>LOW INCOME</v>
      </c>
      <c r="P247" s="3">
        <v>0</v>
      </c>
      <c r="Q247" s="11">
        <f>TBL_Employees[[#This Row],[Bonus %]]*TBL_Employees[[#This Row],[Annual Salary]]</f>
        <v>0</v>
      </c>
      <c r="R247" t="s">
        <v>19</v>
      </c>
      <c r="S247" t="s">
        <v>39</v>
      </c>
      <c r="T247" s="1" t="s">
        <v>21</v>
      </c>
      <c r="U247" t="str">
        <f>IF(TBL_Employees[[#This Row],[Exit Date]]="","Employed","Resign")</f>
        <v>Employed</v>
      </c>
    </row>
    <row r="248" spans="1:21">
      <c r="A248" t="s">
        <v>1472</v>
      </c>
      <c r="B248" t="s">
        <v>1797</v>
      </c>
      <c r="C248" t="s">
        <v>84</v>
      </c>
      <c r="D248" t="s">
        <v>31</v>
      </c>
      <c r="E248" t="s">
        <v>32</v>
      </c>
      <c r="F248" t="s">
        <v>17</v>
      </c>
      <c r="G248" t="s">
        <v>51</v>
      </c>
      <c r="H248">
        <v>47</v>
      </c>
      <c r="I248" s="1">
        <v>43375</v>
      </c>
      <c r="J248" s="9">
        <f>DAY(TBL_Employees[[#This Row],[Hire Date]])</f>
        <v>2</v>
      </c>
      <c r="K248" s="9">
        <f>MONTH(TBL_Employees[[#This Row],[Hire Date]])</f>
        <v>10</v>
      </c>
      <c r="L248" s="9" t="str">
        <f>_xlfn.SWITCH(TBL_Employees[[#This Row],[Month]],1,"JAN",2,"FEB",3,"MAR",4,"APR",5,"MAY",6,"JUN",7,"JUL",8,"AUG",9,"SEP",10,"OCT",11,"NOV",12,"DEC")</f>
        <v>OCT</v>
      </c>
      <c r="M248" s="9">
        <f>YEAR(TBL_Employees[[#This Row],[Hire Date]])</f>
        <v>2018</v>
      </c>
      <c r="N248" s="2">
        <v>111404</v>
      </c>
      <c r="O248" s="2" t="str">
        <f>_xlfn.SWITCH(TRUE(),TBL_Employees[[#This Row],[Annual Salary]]&gt;140000,"HIGH INCOME",AND(TBL_Employees[[#This Row],[Annual Salary]]&gt;=70000,TBL_Employees[[#This Row],[Annual Salary]]&lt;=140000),"MIDLE INCOME",TBL_Employees[[#This Row],[Annual Salary]]&lt;70000,"LOW INCOME")</f>
        <v>MIDLE INCOME</v>
      </c>
      <c r="P248" s="3">
        <v>0</v>
      </c>
      <c r="Q248" s="11">
        <f>TBL_Employees[[#This Row],[Bonus %]]*TBL_Employees[[#This Row],[Annual Salary]]</f>
        <v>0</v>
      </c>
      <c r="R248" t="s">
        <v>52</v>
      </c>
      <c r="S248" t="s">
        <v>66</v>
      </c>
      <c r="T248" s="1" t="s">
        <v>21</v>
      </c>
      <c r="U248" t="str">
        <f>IF(TBL_Employees[[#This Row],[Exit Date]]="","Employed","Resign")</f>
        <v>Employed</v>
      </c>
    </row>
    <row r="249" spans="1:21">
      <c r="A249" t="s">
        <v>214</v>
      </c>
      <c r="B249" t="s">
        <v>1828</v>
      </c>
      <c r="C249" t="s">
        <v>97</v>
      </c>
      <c r="D249" t="s">
        <v>31</v>
      </c>
      <c r="E249" t="s">
        <v>16</v>
      </c>
      <c r="F249" t="s">
        <v>28</v>
      </c>
      <c r="G249" t="s">
        <v>24</v>
      </c>
      <c r="H249">
        <v>57</v>
      </c>
      <c r="I249" s="1">
        <v>33612</v>
      </c>
      <c r="J249" s="9">
        <f>DAY(TBL_Employees[[#This Row],[Hire Date]])</f>
        <v>9</v>
      </c>
      <c r="K249" s="9">
        <f>MONTH(TBL_Employees[[#This Row],[Hire Date]])</f>
        <v>1</v>
      </c>
      <c r="L249" s="9" t="str">
        <f>_xlfn.SWITCH(TBL_Employees[[#This Row],[Month]],1,"JAN",2,"FEB",3,"MAR",4,"APR",5,"MAY",6,"JUN",7,"JUL",8,"AUG",9,"SEP",10,"OCT",11,"NOV",12,"DEC")</f>
        <v>JAN</v>
      </c>
      <c r="M249" s="9">
        <f>YEAR(TBL_Employees[[#This Row],[Hire Date]])</f>
        <v>1992</v>
      </c>
      <c r="N249" s="2">
        <v>111299</v>
      </c>
      <c r="O249" s="2" t="str">
        <f>_xlfn.SWITCH(TRUE(),TBL_Employees[[#This Row],[Annual Salary]]&gt;140000,"HIGH INCOME",AND(TBL_Employees[[#This Row],[Annual Salary]]&gt;=70000,TBL_Employees[[#This Row],[Annual Salary]]&lt;=140000),"MIDLE INCOME",TBL_Employees[[#This Row],[Annual Salary]]&lt;70000,"LOW INCOME")</f>
        <v>MIDLE INCOME</v>
      </c>
      <c r="P249" s="3">
        <v>0.12</v>
      </c>
      <c r="Q249" s="11">
        <f>TBL_Employees[[#This Row],[Bonus %]]*TBL_Employees[[#This Row],[Annual Salary]]</f>
        <v>13355.88</v>
      </c>
      <c r="R249" t="s">
        <v>19</v>
      </c>
      <c r="S249" t="s">
        <v>45</v>
      </c>
      <c r="T249" s="1" t="s">
        <v>21</v>
      </c>
      <c r="U249" t="str">
        <f>IF(TBL_Employees[[#This Row],[Exit Date]]="","Employed","Resign")</f>
        <v>Employed</v>
      </c>
    </row>
    <row r="250" spans="1:21">
      <c r="A250" t="s">
        <v>1841</v>
      </c>
      <c r="B250" t="s">
        <v>1842</v>
      </c>
      <c r="C250" t="s">
        <v>84</v>
      </c>
      <c r="D250" t="s">
        <v>31</v>
      </c>
      <c r="E250" t="s">
        <v>16</v>
      </c>
      <c r="F250" t="s">
        <v>17</v>
      </c>
      <c r="G250" t="s">
        <v>24</v>
      </c>
      <c r="H250">
        <v>59</v>
      </c>
      <c r="I250" s="1">
        <v>36990</v>
      </c>
      <c r="J250" s="9">
        <f>DAY(TBL_Employees[[#This Row],[Hire Date]])</f>
        <v>9</v>
      </c>
      <c r="K250" s="9">
        <f>MONTH(TBL_Employees[[#This Row],[Hire Date]])</f>
        <v>4</v>
      </c>
      <c r="L250" s="9" t="str">
        <f>_xlfn.SWITCH(TBL_Employees[[#This Row],[Month]],1,"JAN",2,"FEB",3,"MAR",4,"APR",5,"MAY",6,"JUN",7,"JUL",8,"AUG",9,"SEP",10,"OCT",11,"NOV",12,"DEC")</f>
        <v>APR</v>
      </c>
      <c r="M250" s="9">
        <f>YEAR(TBL_Employees[[#This Row],[Hire Date]])</f>
        <v>2001</v>
      </c>
      <c r="N250" s="2">
        <v>119699</v>
      </c>
      <c r="O250" s="2" t="str">
        <f>_xlfn.SWITCH(TRUE(),TBL_Employees[[#This Row],[Annual Salary]]&gt;140000,"HIGH INCOME",AND(TBL_Employees[[#This Row],[Annual Salary]]&gt;=70000,TBL_Employees[[#This Row],[Annual Salary]]&lt;=140000),"MIDLE INCOME",TBL_Employees[[#This Row],[Annual Salary]]&lt;70000,"LOW INCOME")</f>
        <v>MIDLE INCOME</v>
      </c>
      <c r="P250" s="3">
        <v>0</v>
      </c>
      <c r="Q250" s="11">
        <f>TBL_Employees[[#This Row],[Bonus %]]*TBL_Employees[[#This Row],[Annual Salary]]</f>
        <v>0</v>
      </c>
      <c r="R250" t="s">
        <v>33</v>
      </c>
      <c r="S250" t="s">
        <v>74</v>
      </c>
      <c r="T250" s="1" t="s">
        <v>21</v>
      </c>
      <c r="U250" t="str">
        <f>IF(TBL_Employees[[#This Row],[Exit Date]]="","Employed","Resign")</f>
        <v>Employed</v>
      </c>
    </row>
    <row r="251" spans="1:21">
      <c r="A251" t="s">
        <v>206</v>
      </c>
      <c r="B251" t="s">
        <v>1858</v>
      </c>
      <c r="C251" t="s">
        <v>97</v>
      </c>
      <c r="D251" t="s">
        <v>31</v>
      </c>
      <c r="E251" t="s">
        <v>44</v>
      </c>
      <c r="F251" t="s">
        <v>28</v>
      </c>
      <c r="G251" t="s">
        <v>51</v>
      </c>
      <c r="H251">
        <v>32</v>
      </c>
      <c r="I251" s="1">
        <v>44478</v>
      </c>
      <c r="J251" s="9">
        <f>DAY(TBL_Employees[[#This Row],[Hire Date]])</f>
        <v>9</v>
      </c>
      <c r="K251" s="9">
        <f>MONTH(TBL_Employees[[#This Row],[Hire Date]])</f>
        <v>10</v>
      </c>
      <c r="L251" s="9" t="str">
        <f>_xlfn.SWITCH(TBL_Employees[[#This Row],[Month]],1,"JAN",2,"FEB",3,"MAR",4,"APR",5,"MAY",6,"JUN",7,"JUL",8,"AUG",9,"SEP",10,"OCT",11,"NOV",12,"DEC")</f>
        <v>OCT</v>
      </c>
      <c r="M251" s="9">
        <f>YEAR(TBL_Employees[[#This Row],[Hire Date]])</f>
        <v>2021</v>
      </c>
      <c r="N251" s="2">
        <v>102298</v>
      </c>
      <c r="O251" s="2" t="str">
        <f>_xlfn.SWITCH(TRUE(),TBL_Employees[[#This Row],[Annual Salary]]&gt;140000,"HIGH INCOME",AND(TBL_Employees[[#This Row],[Annual Salary]]&gt;=70000,TBL_Employees[[#This Row],[Annual Salary]]&lt;=140000),"MIDLE INCOME",TBL_Employees[[#This Row],[Annual Salary]]&lt;70000,"LOW INCOME")</f>
        <v>MIDLE INCOME</v>
      </c>
      <c r="P251" s="3">
        <v>0.13</v>
      </c>
      <c r="Q251" s="11">
        <f>TBL_Employees[[#This Row],[Bonus %]]*TBL_Employees[[#This Row],[Annual Salary]]</f>
        <v>13298.74</v>
      </c>
      <c r="R251" t="s">
        <v>52</v>
      </c>
      <c r="S251" t="s">
        <v>66</v>
      </c>
      <c r="T251" s="1" t="s">
        <v>21</v>
      </c>
      <c r="U251" t="str">
        <f>IF(TBL_Employees[[#This Row],[Exit Date]]="","Employed","Resign")</f>
        <v>Employed</v>
      </c>
    </row>
    <row r="252" spans="1:21">
      <c r="A252" t="s">
        <v>1881</v>
      </c>
      <c r="B252" t="s">
        <v>1882</v>
      </c>
      <c r="C252" t="s">
        <v>86</v>
      </c>
      <c r="D252" t="s">
        <v>31</v>
      </c>
      <c r="E252" t="s">
        <v>44</v>
      </c>
      <c r="F252" t="s">
        <v>28</v>
      </c>
      <c r="G252" t="s">
        <v>24</v>
      </c>
      <c r="H252">
        <v>25</v>
      </c>
      <c r="I252" s="1">
        <v>44385</v>
      </c>
      <c r="J252" s="9">
        <f>DAY(TBL_Employees[[#This Row],[Hire Date]])</f>
        <v>8</v>
      </c>
      <c r="K252" s="9">
        <f>MONTH(TBL_Employees[[#This Row],[Hire Date]])</f>
        <v>7</v>
      </c>
      <c r="L252" s="9" t="str">
        <f>_xlfn.SWITCH(TBL_Employees[[#This Row],[Month]],1,"JAN",2,"FEB",3,"MAR",4,"APR",5,"MAY",6,"JUN",7,"JUL",8,"AUG",9,"SEP",10,"OCT",11,"NOV",12,"DEC")</f>
        <v>JUL</v>
      </c>
      <c r="M252" s="9">
        <f>YEAR(TBL_Employees[[#This Row],[Hire Date]])</f>
        <v>2021</v>
      </c>
      <c r="N252" s="2">
        <v>67275</v>
      </c>
      <c r="O252" s="2" t="str">
        <f>_xlfn.SWITCH(TRUE(),TBL_Employees[[#This Row],[Annual Salary]]&gt;140000,"HIGH INCOME",AND(TBL_Employees[[#This Row],[Annual Salary]]&gt;=70000,TBL_Employees[[#This Row],[Annual Salary]]&lt;=140000),"MIDLE INCOME",TBL_Employees[[#This Row],[Annual Salary]]&lt;70000,"LOW INCOME")</f>
        <v>LOW INCOME</v>
      </c>
      <c r="P252" s="3">
        <v>0</v>
      </c>
      <c r="Q252" s="11">
        <f>TBL_Employees[[#This Row],[Bonus %]]*TBL_Employees[[#This Row],[Annual Salary]]</f>
        <v>0</v>
      </c>
      <c r="R252" t="s">
        <v>19</v>
      </c>
      <c r="S252" t="s">
        <v>29</v>
      </c>
      <c r="T252" s="1" t="s">
        <v>21</v>
      </c>
      <c r="U252" t="str">
        <f>IF(TBL_Employees[[#This Row],[Exit Date]]="","Employed","Resign")</f>
        <v>Employed</v>
      </c>
    </row>
    <row r="253" spans="1:21">
      <c r="A253" t="s">
        <v>1923</v>
      </c>
      <c r="B253" t="s">
        <v>1924</v>
      </c>
      <c r="C253" t="s">
        <v>86</v>
      </c>
      <c r="D253" t="s">
        <v>31</v>
      </c>
      <c r="E253" t="s">
        <v>16</v>
      </c>
      <c r="F253" t="s">
        <v>17</v>
      </c>
      <c r="G253" t="s">
        <v>24</v>
      </c>
      <c r="H253">
        <v>37</v>
      </c>
      <c r="I253" s="1">
        <v>43898</v>
      </c>
      <c r="J253" s="9">
        <f>DAY(TBL_Employees[[#This Row],[Hire Date]])</f>
        <v>8</v>
      </c>
      <c r="K253" s="9">
        <f>MONTH(TBL_Employees[[#This Row],[Hire Date]])</f>
        <v>3</v>
      </c>
      <c r="L253" s="9" t="str">
        <f>_xlfn.SWITCH(TBL_Employees[[#This Row],[Month]],1,"JAN",2,"FEB",3,"MAR",4,"APR",5,"MAY",6,"JUN",7,"JUL",8,"AUG",9,"SEP",10,"OCT",11,"NOV",12,"DEC")</f>
        <v>MAR</v>
      </c>
      <c r="M253" s="9">
        <f>YEAR(TBL_Employees[[#This Row],[Hire Date]])</f>
        <v>2020</v>
      </c>
      <c r="N253" s="2">
        <v>80659</v>
      </c>
      <c r="O253" s="2" t="str">
        <f>_xlfn.SWITCH(TRUE(),TBL_Employees[[#This Row],[Annual Salary]]&gt;140000,"HIGH INCOME",AND(TBL_Employees[[#This Row],[Annual Salary]]&gt;=70000,TBL_Employees[[#This Row],[Annual Salary]]&lt;=140000),"MIDLE INCOME",TBL_Employees[[#This Row],[Annual Salary]]&lt;70000,"LOW INCOME")</f>
        <v>MIDLE INCOME</v>
      </c>
      <c r="P253" s="3">
        <v>0</v>
      </c>
      <c r="Q253" s="11">
        <f>TBL_Employees[[#This Row],[Bonus %]]*TBL_Employees[[#This Row],[Annual Salary]]</f>
        <v>0</v>
      </c>
      <c r="R253" t="s">
        <v>19</v>
      </c>
      <c r="S253" t="s">
        <v>39</v>
      </c>
      <c r="T253" s="1" t="s">
        <v>21</v>
      </c>
      <c r="U253" t="str">
        <f>IF(TBL_Employees[[#This Row],[Exit Date]]="","Employed","Resign")</f>
        <v>Employed</v>
      </c>
    </row>
    <row r="254" spans="1:21">
      <c r="A254" t="s">
        <v>1942</v>
      </c>
      <c r="B254" t="s">
        <v>1943</v>
      </c>
      <c r="C254" t="s">
        <v>84</v>
      </c>
      <c r="D254" t="s">
        <v>31</v>
      </c>
      <c r="E254" t="s">
        <v>44</v>
      </c>
      <c r="F254" t="s">
        <v>17</v>
      </c>
      <c r="G254" t="s">
        <v>24</v>
      </c>
      <c r="H254">
        <v>37</v>
      </c>
      <c r="I254" s="1">
        <v>41318</v>
      </c>
      <c r="J254" s="9">
        <f>DAY(TBL_Employees[[#This Row],[Hire Date]])</f>
        <v>13</v>
      </c>
      <c r="K254" s="9">
        <f>MONTH(TBL_Employees[[#This Row],[Hire Date]])</f>
        <v>2</v>
      </c>
      <c r="L254" s="9" t="str">
        <f>_xlfn.SWITCH(TBL_Employees[[#This Row],[Month]],1,"JAN",2,"FEB",3,"MAR",4,"APR",5,"MAY",6,"JUN",7,"JUL",8,"AUG",9,"SEP",10,"OCT",11,"NOV",12,"DEC")</f>
        <v>FEB</v>
      </c>
      <c r="M254" s="9">
        <f>YEAR(TBL_Employees[[#This Row],[Hire Date]])</f>
        <v>2013</v>
      </c>
      <c r="N254" s="2">
        <v>124827</v>
      </c>
      <c r="O254" s="2" t="str">
        <f>_xlfn.SWITCH(TRUE(),TBL_Employees[[#This Row],[Annual Salary]]&gt;140000,"HIGH INCOME",AND(TBL_Employees[[#This Row],[Annual Salary]]&gt;=70000,TBL_Employees[[#This Row],[Annual Salary]]&lt;=140000),"MIDLE INCOME",TBL_Employees[[#This Row],[Annual Salary]]&lt;70000,"LOW INCOME")</f>
        <v>MIDLE INCOME</v>
      </c>
      <c r="P254" s="3">
        <v>0</v>
      </c>
      <c r="Q254" s="11">
        <f>TBL_Employees[[#This Row],[Bonus %]]*TBL_Employees[[#This Row],[Annual Salary]]</f>
        <v>0</v>
      </c>
      <c r="R254" t="s">
        <v>33</v>
      </c>
      <c r="S254" t="s">
        <v>60</v>
      </c>
      <c r="T254" s="1" t="s">
        <v>21</v>
      </c>
      <c r="U254" t="str">
        <f>IF(TBL_Employees[[#This Row],[Exit Date]]="","Employed","Resign")</f>
        <v>Employed</v>
      </c>
    </row>
    <row r="255" spans="1:21">
      <c r="A255" t="s">
        <v>1959</v>
      </c>
      <c r="B255" t="s">
        <v>1960</v>
      </c>
      <c r="C255" t="s">
        <v>129</v>
      </c>
      <c r="D255" t="s">
        <v>31</v>
      </c>
      <c r="E255" t="s">
        <v>32</v>
      </c>
      <c r="F255" t="s">
        <v>17</v>
      </c>
      <c r="G255" t="s">
        <v>24</v>
      </c>
      <c r="H255">
        <v>45</v>
      </c>
      <c r="I255" s="1">
        <v>40967</v>
      </c>
      <c r="J255" s="9">
        <f>DAY(TBL_Employees[[#This Row],[Hire Date]])</f>
        <v>28</v>
      </c>
      <c r="K255" s="9">
        <f>MONTH(TBL_Employees[[#This Row],[Hire Date]])</f>
        <v>2</v>
      </c>
      <c r="L255" s="9" t="str">
        <f>_xlfn.SWITCH(TBL_Employees[[#This Row],[Month]],1,"JAN",2,"FEB",3,"MAR",4,"APR",5,"MAY",6,"JUN",7,"JUL",8,"AUG",9,"SEP",10,"OCT",11,"NOV",12,"DEC")</f>
        <v>FEB</v>
      </c>
      <c r="M255" s="9">
        <f>YEAR(TBL_Employees[[#This Row],[Hire Date]])</f>
        <v>2012</v>
      </c>
      <c r="N255" s="2">
        <v>89659</v>
      </c>
      <c r="O255" s="2" t="str">
        <f>_xlfn.SWITCH(TRUE(),TBL_Employees[[#This Row],[Annual Salary]]&gt;140000,"HIGH INCOME",AND(TBL_Employees[[#This Row],[Annual Salary]]&gt;=70000,TBL_Employees[[#This Row],[Annual Salary]]&lt;=140000),"MIDLE INCOME",TBL_Employees[[#This Row],[Annual Salary]]&lt;70000,"LOW INCOME")</f>
        <v>MIDLE INCOME</v>
      </c>
      <c r="P255" s="3">
        <v>0</v>
      </c>
      <c r="Q255" s="11">
        <f>TBL_Employees[[#This Row],[Bonus %]]*TBL_Employees[[#This Row],[Annual Salary]]</f>
        <v>0</v>
      </c>
      <c r="R255" t="s">
        <v>33</v>
      </c>
      <c r="S255" t="s">
        <v>60</v>
      </c>
      <c r="T255" s="1" t="s">
        <v>21</v>
      </c>
      <c r="U255" t="str">
        <f>IF(TBL_Employees[[#This Row],[Exit Date]]="","Employed","Resign")</f>
        <v>Employed</v>
      </c>
    </row>
    <row r="256" spans="1:21">
      <c r="A256" t="s">
        <v>57</v>
      </c>
      <c r="B256" t="s">
        <v>414</v>
      </c>
      <c r="C256" t="s">
        <v>40</v>
      </c>
      <c r="D256" t="s">
        <v>15</v>
      </c>
      <c r="E256" t="s">
        <v>44</v>
      </c>
      <c r="F256" t="s">
        <v>17</v>
      </c>
      <c r="G256" t="s">
        <v>18</v>
      </c>
      <c r="H256">
        <v>50</v>
      </c>
      <c r="I256" s="1">
        <v>39016</v>
      </c>
      <c r="J256" s="9">
        <f>DAY(TBL_Employees[[#This Row],[Hire Date]])</f>
        <v>26</v>
      </c>
      <c r="K256" s="9">
        <f>MONTH(TBL_Employees[[#This Row],[Hire Date]])</f>
        <v>10</v>
      </c>
      <c r="L256" s="9" t="str">
        <f>_xlfn.SWITCH(TBL_Employees[[#This Row],[Month]],1,"JAN",2,"FEB",3,"MAR",4,"APR",5,"MAY",6,"JUN",7,"JUL",8,"AUG",9,"SEP",10,"OCT",11,"NOV",12,"DEC")</f>
        <v>OCT</v>
      </c>
      <c r="M256" s="9">
        <f>YEAR(TBL_Employees[[#This Row],[Hire Date]])</f>
        <v>2006</v>
      </c>
      <c r="N256" s="2">
        <v>163099</v>
      </c>
      <c r="O256" s="2" t="str">
        <f>_xlfn.SWITCH(TRUE(),TBL_Employees[[#This Row],[Annual Salary]]&gt;140000,"HIGH INCOME",AND(TBL_Employees[[#This Row],[Annual Salary]]&gt;=70000,TBL_Employees[[#This Row],[Annual Salary]]&lt;=140000),"MIDLE INCOME",TBL_Employees[[#This Row],[Annual Salary]]&lt;70000,"LOW INCOME")</f>
        <v>HIGH INCOME</v>
      </c>
      <c r="P256" s="3">
        <v>0.2</v>
      </c>
      <c r="Q256" s="11">
        <f>TBL_Employees[[#This Row],[Bonus %]]*TBL_Employees[[#This Row],[Annual Salary]]</f>
        <v>32619.800000000003</v>
      </c>
      <c r="R256" t="s">
        <v>19</v>
      </c>
      <c r="S256" t="s">
        <v>20</v>
      </c>
      <c r="T256" s="1" t="s">
        <v>21</v>
      </c>
      <c r="U256" t="str">
        <f>IF(TBL_Employees[[#This Row],[Exit Date]]="","Employed","Resign")</f>
        <v>Employed</v>
      </c>
    </row>
    <row r="257" spans="1:21">
      <c r="A257" t="s">
        <v>362</v>
      </c>
      <c r="B257" t="s">
        <v>416</v>
      </c>
      <c r="C257" t="s">
        <v>42</v>
      </c>
      <c r="D257" t="s">
        <v>15</v>
      </c>
      <c r="E257" t="s">
        <v>36</v>
      </c>
      <c r="F257" t="s">
        <v>28</v>
      </c>
      <c r="G257" t="s">
        <v>24</v>
      </c>
      <c r="H257">
        <v>55</v>
      </c>
      <c r="I257" s="1">
        <v>35023</v>
      </c>
      <c r="J257" s="9">
        <f>DAY(TBL_Employees[[#This Row],[Hire Date]])</f>
        <v>20</v>
      </c>
      <c r="K257" s="9">
        <f>MONTH(TBL_Employees[[#This Row],[Hire Date]])</f>
        <v>11</v>
      </c>
      <c r="L257" s="9" t="str">
        <f>_xlfn.SWITCH(TBL_Employees[[#This Row],[Month]],1,"JAN",2,"FEB",3,"MAR",4,"APR",5,"MAY",6,"JUN",7,"JUL",8,"AUG",9,"SEP",10,"OCT",11,"NOV",12,"DEC")</f>
        <v>NOV</v>
      </c>
      <c r="M257" s="9">
        <f>YEAR(TBL_Employees[[#This Row],[Hire Date]])</f>
        <v>1995</v>
      </c>
      <c r="N257" s="2">
        <v>95409</v>
      </c>
      <c r="O257" s="2" t="str">
        <f>_xlfn.SWITCH(TRUE(),TBL_Employees[[#This Row],[Annual Salary]]&gt;140000,"HIGH INCOME",AND(TBL_Employees[[#This Row],[Annual Salary]]&gt;=70000,TBL_Employees[[#This Row],[Annual Salary]]&lt;=140000),"MIDLE INCOME",TBL_Employees[[#This Row],[Annual Salary]]&lt;70000,"LOW INCOME")</f>
        <v>MIDLE INCOME</v>
      </c>
      <c r="P257" s="3">
        <v>0</v>
      </c>
      <c r="Q257" s="11">
        <f>TBL_Employees[[#This Row],[Bonus %]]*TBL_Employees[[#This Row],[Annual Salary]]</f>
        <v>0</v>
      </c>
      <c r="R257" t="s">
        <v>19</v>
      </c>
      <c r="S257" t="s">
        <v>39</v>
      </c>
      <c r="T257" s="1" t="s">
        <v>21</v>
      </c>
      <c r="U257" t="str">
        <f>IF(TBL_Employees[[#This Row],[Exit Date]]="","Employed","Resign")</f>
        <v>Employed</v>
      </c>
    </row>
    <row r="258" spans="1:21">
      <c r="A258" t="s">
        <v>296</v>
      </c>
      <c r="B258" t="s">
        <v>419</v>
      </c>
      <c r="C258" t="s">
        <v>68</v>
      </c>
      <c r="D258" t="s">
        <v>15</v>
      </c>
      <c r="E258" t="s">
        <v>36</v>
      </c>
      <c r="F258" t="s">
        <v>28</v>
      </c>
      <c r="G258" t="s">
        <v>47</v>
      </c>
      <c r="H258">
        <v>25</v>
      </c>
      <c r="I258" s="1">
        <v>43967</v>
      </c>
      <c r="J258" s="9">
        <f>DAY(TBL_Employees[[#This Row],[Hire Date]])</f>
        <v>16</v>
      </c>
      <c r="K258" s="9">
        <f>MONTH(TBL_Employees[[#This Row],[Hire Date]])</f>
        <v>5</v>
      </c>
      <c r="L258" s="9" t="str">
        <f>_xlfn.SWITCH(TBL_Employees[[#This Row],[Month]],1,"JAN",2,"FEB",3,"MAR",4,"APR",5,"MAY",6,"JUN",7,"JUL",8,"AUG",9,"SEP",10,"OCT",11,"NOV",12,"DEC")</f>
        <v>MAY</v>
      </c>
      <c r="M258" s="9">
        <f>YEAR(TBL_Employees[[#This Row],[Hire Date]])</f>
        <v>2020</v>
      </c>
      <c r="N258" s="2">
        <v>41336</v>
      </c>
      <c r="O258" s="2" t="str">
        <f>_xlfn.SWITCH(TRUE(),TBL_Employees[[#This Row],[Annual Salary]]&gt;140000,"HIGH INCOME",AND(TBL_Employees[[#This Row],[Annual Salary]]&gt;=70000,TBL_Employees[[#This Row],[Annual Salary]]&lt;=140000),"MIDLE INCOME",TBL_Employees[[#This Row],[Annual Salary]]&lt;70000,"LOW INCOME")</f>
        <v>LOW INCOME</v>
      </c>
      <c r="P258" s="3">
        <v>0</v>
      </c>
      <c r="Q258" s="11">
        <f>TBL_Employees[[#This Row],[Bonus %]]*TBL_Employees[[#This Row],[Annual Salary]]</f>
        <v>0</v>
      </c>
      <c r="R258" t="s">
        <v>19</v>
      </c>
      <c r="S258" t="s">
        <v>45</v>
      </c>
      <c r="T258" s="1">
        <v>44336</v>
      </c>
      <c r="U258" t="str">
        <f>IF(TBL_Employees[[#This Row],[Exit Date]]="","Employed","Resign")</f>
        <v>Resign</v>
      </c>
    </row>
    <row r="259" spans="1:21">
      <c r="A259" t="s">
        <v>422</v>
      </c>
      <c r="B259" t="s">
        <v>423</v>
      </c>
      <c r="C259" t="s">
        <v>42</v>
      </c>
      <c r="D259" t="s">
        <v>15</v>
      </c>
      <c r="E259" t="s">
        <v>44</v>
      </c>
      <c r="F259" t="s">
        <v>17</v>
      </c>
      <c r="G259" t="s">
        <v>18</v>
      </c>
      <c r="H259">
        <v>34</v>
      </c>
      <c r="I259" s="1">
        <v>43264</v>
      </c>
      <c r="J259" s="9">
        <f>DAY(TBL_Employees[[#This Row],[Hire Date]])</f>
        <v>13</v>
      </c>
      <c r="K259" s="9">
        <f>MONTH(TBL_Employees[[#This Row],[Hire Date]])</f>
        <v>6</v>
      </c>
      <c r="L259" s="9" t="str">
        <f>_xlfn.SWITCH(TBL_Employees[[#This Row],[Month]],1,"JAN",2,"FEB",3,"MAR",4,"APR",5,"MAY",6,"JUN",7,"JUL",8,"AUG",9,"SEP",10,"OCT",11,"NOV",12,"DEC")</f>
        <v>JUN</v>
      </c>
      <c r="M259" s="9">
        <f>YEAR(TBL_Employees[[#This Row],[Hire Date]])</f>
        <v>2018</v>
      </c>
      <c r="N259" s="2">
        <v>77203</v>
      </c>
      <c r="O259" s="2" t="str">
        <f>_xlfn.SWITCH(TRUE(),TBL_Employees[[#This Row],[Annual Salary]]&gt;140000,"HIGH INCOME",AND(TBL_Employees[[#This Row],[Annual Salary]]&gt;=70000,TBL_Employees[[#This Row],[Annual Salary]]&lt;=140000),"MIDLE INCOME",TBL_Employees[[#This Row],[Annual Salary]]&lt;70000,"LOW INCOME")</f>
        <v>MIDLE INCOME</v>
      </c>
      <c r="P259" s="3">
        <v>0</v>
      </c>
      <c r="Q259" s="11">
        <f>TBL_Employees[[#This Row],[Bonus %]]*TBL_Employees[[#This Row],[Annual Salary]]</f>
        <v>0</v>
      </c>
      <c r="R259" t="s">
        <v>19</v>
      </c>
      <c r="S259" t="s">
        <v>20</v>
      </c>
      <c r="T259" s="1" t="s">
        <v>21</v>
      </c>
      <c r="U259" t="str">
        <f>IF(TBL_Employees[[#This Row],[Exit Date]]="","Employed","Resign")</f>
        <v>Employed</v>
      </c>
    </row>
    <row r="260" spans="1:21">
      <c r="A260" t="s">
        <v>428</v>
      </c>
      <c r="B260" t="s">
        <v>429</v>
      </c>
      <c r="C260" t="s">
        <v>61</v>
      </c>
      <c r="D260" t="s">
        <v>15</v>
      </c>
      <c r="E260" t="s">
        <v>16</v>
      </c>
      <c r="F260" t="s">
        <v>17</v>
      </c>
      <c r="G260" t="s">
        <v>24</v>
      </c>
      <c r="H260">
        <v>51</v>
      </c>
      <c r="I260" s="1">
        <v>44357</v>
      </c>
      <c r="J260" s="9">
        <f>DAY(TBL_Employees[[#This Row],[Hire Date]])</f>
        <v>10</v>
      </c>
      <c r="K260" s="9">
        <f>MONTH(TBL_Employees[[#This Row],[Hire Date]])</f>
        <v>6</v>
      </c>
      <c r="L260" s="9" t="str">
        <f>_xlfn.SWITCH(TBL_Employees[[#This Row],[Month]],1,"JAN",2,"FEB",3,"MAR",4,"APR",5,"MAY",6,"JUN",7,"JUL",8,"AUG",9,"SEP",10,"OCT",11,"NOV",12,"DEC")</f>
        <v>JUN</v>
      </c>
      <c r="M260" s="9">
        <f>YEAR(TBL_Employees[[#This Row],[Hire Date]])</f>
        <v>2021</v>
      </c>
      <c r="N260" s="2">
        <v>146742</v>
      </c>
      <c r="O260" s="2" t="str">
        <f>_xlfn.SWITCH(TRUE(),TBL_Employees[[#This Row],[Annual Salary]]&gt;140000,"HIGH INCOME",AND(TBL_Employees[[#This Row],[Annual Salary]]&gt;=70000,TBL_Employees[[#This Row],[Annual Salary]]&lt;=140000),"MIDLE INCOME",TBL_Employees[[#This Row],[Annual Salary]]&lt;70000,"LOW INCOME")</f>
        <v>HIGH INCOME</v>
      </c>
      <c r="P260" s="3">
        <v>0.1</v>
      </c>
      <c r="Q260" s="11">
        <f>TBL_Employees[[#This Row],[Bonus %]]*TBL_Employees[[#This Row],[Annual Salary]]</f>
        <v>14674.2</v>
      </c>
      <c r="R260" t="s">
        <v>33</v>
      </c>
      <c r="S260" t="s">
        <v>74</v>
      </c>
      <c r="T260" s="1" t="s">
        <v>21</v>
      </c>
      <c r="U260" t="str">
        <f>IF(TBL_Employees[[#This Row],[Exit Date]]="","Employed","Resign")</f>
        <v>Employed</v>
      </c>
    </row>
    <row r="261" spans="1:21">
      <c r="A261" t="s">
        <v>434</v>
      </c>
      <c r="B261" t="s">
        <v>435</v>
      </c>
      <c r="C261" t="s">
        <v>40</v>
      </c>
      <c r="D261" t="s">
        <v>15</v>
      </c>
      <c r="E261" t="s">
        <v>16</v>
      </c>
      <c r="F261" t="s">
        <v>17</v>
      </c>
      <c r="G261" t="s">
        <v>47</v>
      </c>
      <c r="H261">
        <v>65</v>
      </c>
      <c r="I261" s="1">
        <v>37319</v>
      </c>
      <c r="J261" s="9">
        <f>DAY(TBL_Employees[[#This Row],[Hire Date]])</f>
        <v>4</v>
      </c>
      <c r="K261" s="9">
        <f>MONTH(TBL_Employees[[#This Row],[Hire Date]])</f>
        <v>3</v>
      </c>
      <c r="L261" s="9" t="str">
        <f>_xlfn.SWITCH(TBL_Employees[[#This Row],[Month]],1,"JAN",2,"FEB",3,"MAR",4,"APR",5,"MAY",6,"JUN",7,"JUL",8,"AUG",9,"SEP",10,"OCT",11,"NOV",12,"DEC")</f>
        <v>MAR</v>
      </c>
      <c r="M261" s="9">
        <f>YEAR(TBL_Employees[[#This Row],[Hire Date]])</f>
        <v>2002</v>
      </c>
      <c r="N261" s="2">
        <v>175837</v>
      </c>
      <c r="O261" s="2" t="str">
        <f>_xlfn.SWITCH(TRUE(),TBL_Employees[[#This Row],[Annual Salary]]&gt;140000,"HIGH INCOME",AND(TBL_Employees[[#This Row],[Annual Salary]]&gt;=70000,TBL_Employees[[#This Row],[Annual Salary]]&lt;=140000),"MIDLE INCOME",TBL_Employees[[#This Row],[Annual Salary]]&lt;70000,"LOW INCOME")</f>
        <v>HIGH INCOME</v>
      </c>
      <c r="P261" s="3">
        <v>0.2</v>
      </c>
      <c r="Q261" s="11">
        <f>TBL_Employees[[#This Row],[Bonus %]]*TBL_Employees[[#This Row],[Annual Salary]]</f>
        <v>35167.4</v>
      </c>
      <c r="R261" t="s">
        <v>19</v>
      </c>
      <c r="S261" t="s">
        <v>39</v>
      </c>
      <c r="T261" s="1" t="s">
        <v>21</v>
      </c>
      <c r="U261" t="str">
        <f>IF(TBL_Employees[[#This Row],[Exit Date]]="","Employed","Resign")</f>
        <v>Employed</v>
      </c>
    </row>
    <row r="262" spans="1:21">
      <c r="A262" t="s">
        <v>458</v>
      </c>
      <c r="B262" t="s">
        <v>459</v>
      </c>
      <c r="C262" t="s">
        <v>68</v>
      </c>
      <c r="D262" t="s">
        <v>15</v>
      </c>
      <c r="E262" t="s">
        <v>36</v>
      </c>
      <c r="F262" t="s">
        <v>28</v>
      </c>
      <c r="G262" t="s">
        <v>51</v>
      </c>
      <c r="H262">
        <v>65</v>
      </c>
      <c r="I262" s="1">
        <v>38123</v>
      </c>
      <c r="J262" s="9">
        <f>DAY(TBL_Employees[[#This Row],[Hire Date]])</f>
        <v>16</v>
      </c>
      <c r="K262" s="9">
        <f>MONTH(TBL_Employees[[#This Row],[Hire Date]])</f>
        <v>5</v>
      </c>
      <c r="L262" s="9" t="str">
        <f>_xlfn.SWITCH(TBL_Employees[[#This Row],[Month]],1,"JAN",2,"FEB",3,"MAR",4,"APR",5,"MAY",6,"JUN",7,"JUL",8,"AUG",9,"SEP",10,"OCT",11,"NOV",12,"DEC")</f>
        <v>MAY</v>
      </c>
      <c r="M262" s="9">
        <f>YEAR(TBL_Employees[[#This Row],[Hire Date]])</f>
        <v>2004</v>
      </c>
      <c r="N262" s="2">
        <v>55499</v>
      </c>
      <c r="O262" s="2" t="str">
        <f>_xlfn.SWITCH(TRUE(),TBL_Employees[[#This Row],[Annual Salary]]&gt;140000,"HIGH INCOME",AND(TBL_Employees[[#This Row],[Annual Salary]]&gt;=70000,TBL_Employees[[#This Row],[Annual Salary]]&lt;=140000),"MIDLE INCOME",TBL_Employees[[#This Row],[Annual Salary]]&lt;70000,"LOW INCOME")</f>
        <v>LOW INCOME</v>
      </c>
      <c r="P262" s="3">
        <v>0</v>
      </c>
      <c r="Q262" s="11">
        <f>TBL_Employees[[#This Row],[Bonus %]]*TBL_Employees[[#This Row],[Annual Salary]]</f>
        <v>0</v>
      </c>
      <c r="R262" t="s">
        <v>52</v>
      </c>
      <c r="S262" t="s">
        <v>81</v>
      </c>
      <c r="T262" s="1" t="s">
        <v>21</v>
      </c>
      <c r="U262" t="str">
        <f>IF(TBL_Employees[[#This Row],[Exit Date]]="","Employed","Resign")</f>
        <v>Employed</v>
      </c>
    </row>
    <row r="263" spans="1:21">
      <c r="A263" t="s">
        <v>463</v>
      </c>
      <c r="B263" t="s">
        <v>464</v>
      </c>
      <c r="C263" t="s">
        <v>68</v>
      </c>
      <c r="D263" t="s">
        <v>15</v>
      </c>
      <c r="E263" t="s">
        <v>16</v>
      </c>
      <c r="F263" t="s">
        <v>17</v>
      </c>
      <c r="G263" t="s">
        <v>18</v>
      </c>
      <c r="H263">
        <v>27</v>
      </c>
      <c r="I263" s="1">
        <v>43226</v>
      </c>
      <c r="J263" s="9">
        <f>DAY(TBL_Employees[[#This Row],[Hire Date]])</f>
        <v>6</v>
      </c>
      <c r="K263" s="9">
        <f>MONTH(TBL_Employees[[#This Row],[Hire Date]])</f>
        <v>5</v>
      </c>
      <c r="L263" s="9" t="str">
        <f>_xlfn.SWITCH(TBL_Employees[[#This Row],[Month]],1,"JAN",2,"FEB",3,"MAR",4,"APR",5,"MAY",6,"JUN",7,"JUL",8,"AUG",9,"SEP",10,"OCT",11,"NOV",12,"DEC")</f>
        <v>MAY</v>
      </c>
      <c r="M263" s="9">
        <f>YEAR(TBL_Employees[[#This Row],[Hire Date]])</f>
        <v>2018</v>
      </c>
      <c r="N263" s="2">
        <v>49011</v>
      </c>
      <c r="O263" s="2" t="str">
        <f>_xlfn.SWITCH(TRUE(),TBL_Employees[[#This Row],[Annual Salary]]&gt;140000,"HIGH INCOME",AND(TBL_Employees[[#This Row],[Annual Salary]]&gt;=70000,TBL_Employees[[#This Row],[Annual Salary]]&lt;=140000),"MIDLE INCOME",TBL_Employees[[#This Row],[Annual Salary]]&lt;70000,"LOW INCOME")</f>
        <v>LOW INCOME</v>
      </c>
      <c r="P263" s="3">
        <v>0</v>
      </c>
      <c r="Q263" s="11">
        <f>TBL_Employees[[#This Row],[Bonus %]]*TBL_Employees[[#This Row],[Annual Salary]]</f>
        <v>0</v>
      </c>
      <c r="R263" t="s">
        <v>19</v>
      </c>
      <c r="S263" t="s">
        <v>20</v>
      </c>
      <c r="T263" s="1" t="s">
        <v>21</v>
      </c>
      <c r="U263" t="str">
        <f>IF(TBL_Employees[[#This Row],[Exit Date]]="","Employed","Resign")</f>
        <v>Employed</v>
      </c>
    </row>
    <row r="264" spans="1:21">
      <c r="A264" t="s">
        <v>512</v>
      </c>
      <c r="B264" t="s">
        <v>513</v>
      </c>
      <c r="C264" t="s">
        <v>68</v>
      </c>
      <c r="D264" t="s">
        <v>15</v>
      </c>
      <c r="E264" t="s">
        <v>32</v>
      </c>
      <c r="F264" t="s">
        <v>17</v>
      </c>
      <c r="G264" t="s">
        <v>47</v>
      </c>
      <c r="H264">
        <v>36</v>
      </c>
      <c r="I264" s="1">
        <v>44435</v>
      </c>
      <c r="J264" s="9">
        <f>DAY(TBL_Employees[[#This Row],[Hire Date]])</f>
        <v>27</v>
      </c>
      <c r="K264" s="9">
        <f>MONTH(TBL_Employees[[#This Row],[Hire Date]])</f>
        <v>8</v>
      </c>
      <c r="L264" s="9" t="str">
        <f>_xlfn.SWITCH(TBL_Employees[[#This Row],[Month]],1,"JAN",2,"FEB",3,"MAR",4,"APR",5,"MAY",6,"JUN",7,"JUL",8,"AUG",9,"SEP",10,"OCT",11,"NOV",12,"DEC")</f>
        <v>AUG</v>
      </c>
      <c r="M264" s="9">
        <f>YEAR(TBL_Employees[[#This Row],[Hire Date]])</f>
        <v>2021</v>
      </c>
      <c r="N264" s="2">
        <v>48906</v>
      </c>
      <c r="O264" s="2" t="str">
        <f>_xlfn.SWITCH(TRUE(),TBL_Employees[[#This Row],[Annual Salary]]&gt;140000,"HIGH INCOME",AND(TBL_Employees[[#This Row],[Annual Salary]]&gt;=70000,TBL_Employees[[#This Row],[Annual Salary]]&lt;=140000),"MIDLE INCOME",TBL_Employees[[#This Row],[Annual Salary]]&lt;70000,"LOW INCOME")</f>
        <v>LOW INCOME</v>
      </c>
      <c r="P264" s="3">
        <v>0</v>
      </c>
      <c r="Q264" s="11">
        <f>TBL_Employees[[#This Row],[Bonus %]]*TBL_Employees[[#This Row],[Annual Salary]]</f>
        <v>0</v>
      </c>
      <c r="R264" t="s">
        <v>19</v>
      </c>
      <c r="S264" t="s">
        <v>45</v>
      </c>
      <c r="T264" s="1" t="s">
        <v>21</v>
      </c>
      <c r="U264" t="str">
        <f>IF(TBL_Employees[[#This Row],[Exit Date]]="","Employed","Resign")</f>
        <v>Employed</v>
      </c>
    </row>
    <row r="265" spans="1:21">
      <c r="A265" t="s">
        <v>391</v>
      </c>
      <c r="B265" t="s">
        <v>523</v>
      </c>
      <c r="C265" t="s">
        <v>40</v>
      </c>
      <c r="D265" t="s">
        <v>15</v>
      </c>
      <c r="E265" t="s">
        <v>44</v>
      </c>
      <c r="F265" t="s">
        <v>17</v>
      </c>
      <c r="G265" t="s">
        <v>51</v>
      </c>
      <c r="H265">
        <v>37</v>
      </c>
      <c r="I265" s="1">
        <v>43493</v>
      </c>
      <c r="J265" s="9">
        <f>DAY(TBL_Employees[[#This Row],[Hire Date]])</f>
        <v>28</v>
      </c>
      <c r="K265" s="9">
        <f>MONTH(TBL_Employees[[#This Row],[Hire Date]])</f>
        <v>1</v>
      </c>
      <c r="L265" s="9" t="str">
        <f>_xlfn.SWITCH(TBL_Employees[[#This Row],[Month]],1,"JAN",2,"FEB",3,"MAR",4,"APR",5,"MAY",6,"JUN",7,"JUL",8,"AUG",9,"SEP",10,"OCT",11,"NOV",12,"DEC")</f>
        <v>JAN</v>
      </c>
      <c r="M265" s="9">
        <f>YEAR(TBL_Employees[[#This Row],[Hire Date]])</f>
        <v>2019</v>
      </c>
      <c r="N265" s="2">
        <v>165927</v>
      </c>
      <c r="O265" s="2" t="str">
        <f>_xlfn.SWITCH(TRUE(),TBL_Employees[[#This Row],[Annual Salary]]&gt;140000,"HIGH INCOME",AND(TBL_Employees[[#This Row],[Annual Salary]]&gt;=70000,TBL_Employees[[#This Row],[Annual Salary]]&lt;=140000),"MIDLE INCOME",TBL_Employees[[#This Row],[Annual Salary]]&lt;70000,"LOW INCOME")</f>
        <v>HIGH INCOME</v>
      </c>
      <c r="P265" s="3">
        <v>0.2</v>
      </c>
      <c r="Q265" s="11">
        <f>TBL_Employees[[#This Row],[Bonus %]]*TBL_Employees[[#This Row],[Annual Salary]]</f>
        <v>33185.4</v>
      </c>
      <c r="R265" t="s">
        <v>19</v>
      </c>
      <c r="S265" t="s">
        <v>39</v>
      </c>
      <c r="T265" s="1" t="s">
        <v>21</v>
      </c>
      <c r="U265" t="str">
        <f>IF(TBL_Employees[[#This Row],[Exit Date]]="","Employed","Resign")</f>
        <v>Employed</v>
      </c>
    </row>
    <row r="266" spans="1:21">
      <c r="A266" t="s">
        <v>533</v>
      </c>
      <c r="B266" t="s">
        <v>534</v>
      </c>
      <c r="C266" t="s">
        <v>64</v>
      </c>
      <c r="D266" t="s">
        <v>15</v>
      </c>
      <c r="E266" t="s">
        <v>32</v>
      </c>
      <c r="F266" t="s">
        <v>28</v>
      </c>
      <c r="G266" t="s">
        <v>51</v>
      </c>
      <c r="H266">
        <v>34</v>
      </c>
      <c r="I266" s="1">
        <v>42182</v>
      </c>
      <c r="J266" s="9">
        <f>DAY(TBL_Employees[[#This Row],[Hire Date]])</f>
        <v>27</v>
      </c>
      <c r="K266" s="9">
        <f>MONTH(TBL_Employees[[#This Row],[Hire Date]])</f>
        <v>6</v>
      </c>
      <c r="L266" s="9" t="str">
        <f>_xlfn.SWITCH(TBL_Employees[[#This Row],[Month]],1,"JAN",2,"FEB",3,"MAR",4,"APR",5,"MAY",6,"JUN",7,"JUL",8,"AUG",9,"SEP",10,"OCT",11,"NOV",12,"DEC")</f>
        <v>JUN</v>
      </c>
      <c r="M266" s="9">
        <f>YEAR(TBL_Employees[[#This Row],[Hire Date]])</f>
        <v>2015</v>
      </c>
      <c r="N266" s="2">
        <v>57008</v>
      </c>
      <c r="O266" s="2" t="str">
        <f>_xlfn.SWITCH(TRUE(),TBL_Employees[[#This Row],[Annual Salary]]&gt;140000,"HIGH INCOME",AND(TBL_Employees[[#This Row],[Annual Salary]]&gt;=70000,TBL_Employees[[#This Row],[Annual Salary]]&lt;=140000),"MIDLE INCOME",TBL_Employees[[#This Row],[Annual Salary]]&lt;70000,"LOW INCOME")</f>
        <v>LOW INCOME</v>
      </c>
      <c r="P266" s="3">
        <v>0</v>
      </c>
      <c r="Q266" s="11">
        <f>TBL_Employees[[#This Row],[Bonus %]]*TBL_Employees[[#This Row],[Annual Salary]]</f>
        <v>0</v>
      </c>
      <c r="R266" t="s">
        <v>19</v>
      </c>
      <c r="S266" t="s">
        <v>39</v>
      </c>
      <c r="T266" s="1" t="s">
        <v>21</v>
      </c>
      <c r="U266" t="str">
        <f>IF(TBL_Employees[[#This Row],[Exit Date]]="","Employed","Resign")</f>
        <v>Employed</v>
      </c>
    </row>
    <row r="267" spans="1:21">
      <c r="A267" t="s">
        <v>535</v>
      </c>
      <c r="B267" t="s">
        <v>536</v>
      </c>
      <c r="C267" t="s">
        <v>61</v>
      </c>
      <c r="D267" t="s">
        <v>15</v>
      </c>
      <c r="E267" t="s">
        <v>36</v>
      </c>
      <c r="F267" t="s">
        <v>28</v>
      </c>
      <c r="G267" t="s">
        <v>51</v>
      </c>
      <c r="H267">
        <v>60</v>
      </c>
      <c r="I267" s="1">
        <v>42270</v>
      </c>
      <c r="J267" s="9">
        <f>DAY(TBL_Employees[[#This Row],[Hire Date]])</f>
        <v>23</v>
      </c>
      <c r="K267" s="9">
        <f>MONTH(TBL_Employees[[#This Row],[Hire Date]])</f>
        <v>9</v>
      </c>
      <c r="L267" s="9" t="str">
        <f>_xlfn.SWITCH(TBL_Employees[[#This Row],[Month]],1,"JAN",2,"FEB",3,"MAR",4,"APR",5,"MAY",6,"JUN",7,"JUL",8,"AUG",9,"SEP",10,"OCT",11,"NOV",12,"DEC")</f>
        <v>SEP</v>
      </c>
      <c r="M267" s="9">
        <f>YEAR(TBL_Employees[[#This Row],[Hire Date]])</f>
        <v>2015</v>
      </c>
      <c r="N267" s="2">
        <v>141899</v>
      </c>
      <c r="O267" s="2" t="str">
        <f>_xlfn.SWITCH(TRUE(),TBL_Employees[[#This Row],[Annual Salary]]&gt;140000,"HIGH INCOME",AND(TBL_Employees[[#This Row],[Annual Salary]]&gt;=70000,TBL_Employees[[#This Row],[Annual Salary]]&lt;=140000),"MIDLE INCOME",TBL_Employees[[#This Row],[Annual Salary]]&lt;70000,"LOW INCOME")</f>
        <v>HIGH INCOME</v>
      </c>
      <c r="P267" s="3">
        <v>0.15</v>
      </c>
      <c r="Q267" s="11">
        <f>TBL_Employees[[#This Row],[Bonus %]]*TBL_Employees[[#This Row],[Annual Salary]]</f>
        <v>21284.85</v>
      </c>
      <c r="R267" t="s">
        <v>19</v>
      </c>
      <c r="S267" t="s">
        <v>39</v>
      </c>
      <c r="T267" s="1" t="s">
        <v>21</v>
      </c>
      <c r="U267" t="str">
        <f>IF(TBL_Employees[[#This Row],[Exit Date]]="","Employed","Resign")</f>
        <v>Employed</v>
      </c>
    </row>
    <row r="268" spans="1:21">
      <c r="A268" t="s">
        <v>358</v>
      </c>
      <c r="B268" t="s">
        <v>557</v>
      </c>
      <c r="C268" t="s">
        <v>61</v>
      </c>
      <c r="D268" t="s">
        <v>15</v>
      </c>
      <c r="E268" t="s">
        <v>44</v>
      </c>
      <c r="F268" t="s">
        <v>17</v>
      </c>
      <c r="G268" t="s">
        <v>24</v>
      </c>
      <c r="H268">
        <v>33</v>
      </c>
      <c r="I268" s="1">
        <v>43211</v>
      </c>
      <c r="J268" s="9">
        <f>DAY(TBL_Employees[[#This Row],[Hire Date]])</f>
        <v>21</v>
      </c>
      <c r="K268" s="9">
        <f>MONTH(TBL_Employees[[#This Row],[Hire Date]])</f>
        <v>4</v>
      </c>
      <c r="L268" s="9" t="str">
        <f>_xlfn.SWITCH(TBL_Employees[[#This Row],[Month]],1,"JAN",2,"FEB",3,"MAR",4,"APR",5,"MAY",6,"JUN",7,"JUL",8,"AUG",9,"SEP",10,"OCT",11,"NOV",12,"DEC")</f>
        <v>APR</v>
      </c>
      <c r="M268" s="9">
        <f>YEAR(TBL_Employees[[#This Row],[Hire Date]])</f>
        <v>2018</v>
      </c>
      <c r="N268" s="2">
        <v>140402</v>
      </c>
      <c r="O268" s="2" t="str">
        <f>_xlfn.SWITCH(TRUE(),TBL_Employees[[#This Row],[Annual Salary]]&gt;140000,"HIGH INCOME",AND(TBL_Employees[[#This Row],[Annual Salary]]&gt;=70000,TBL_Employees[[#This Row],[Annual Salary]]&lt;=140000),"MIDLE INCOME",TBL_Employees[[#This Row],[Annual Salary]]&lt;70000,"LOW INCOME")</f>
        <v>HIGH INCOME</v>
      </c>
      <c r="P268" s="3">
        <v>0.15</v>
      </c>
      <c r="Q268" s="11">
        <f>TBL_Employees[[#This Row],[Bonus %]]*TBL_Employees[[#This Row],[Annual Salary]]</f>
        <v>21060.3</v>
      </c>
      <c r="R268" t="s">
        <v>33</v>
      </c>
      <c r="S268" t="s">
        <v>60</v>
      </c>
      <c r="T268" s="1" t="s">
        <v>21</v>
      </c>
      <c r="U268" t="str">
        <f>IF(TBL_Employees[[#This Row],[Exit Date]]="","Employed","Resign")</f>
        <v>Employed</v>
      </c>
    </row>
    <row r="269" spans="1:21">
      <c r="A269" t="s">
        <v>558</v>
      </c>
      <c r="B269" t="s">
        <v>559</v>
      </c>
      <c r="C269" t="s">
        <v>64</v>
      </c>
      <c r="D269" t="s">
        <v>15</v>
      </c>
      <c r="E269" t="s">
        <v>32</v>
      </c>
      <c r="F269" t="s">
        <v>17</v>
      </c>
      <c r="G269" t="s">
        <v>51</v>
      </c>
      <c r="H269">
        <v>26</v>
      </c>
      <c r="I269" s="1">
        <v>43578</v>
      </c>
      <c r="J269" s="9">
        <f>DAY(TBL_Employees[[#This Row],[Hire Date]])</f>
        <v>23</v>
      </c>
      <c r="K269" s="9">
        <f>MONTH(TBL_Employees[[#This Row],[Hire Date]])</f>
        <v>4</v>
      </c>
      <c r="L269" s="9" t="str">
        <f>_xlfn.SWITCH(TBL_Employees[[#This Row],[Month]],1,"JAN",2,"FEB",3,"MAR",4,"APR",5,"MAY",6,"JUN",7,"JUL",8,"AUG",9,"SEP",10,"OCT",11,"NOV",12,"DEC")</f>
        <v>APR</v>
      </c>
      <c r="M269" s="9">
        <f>YEAR(TBL_Employees[[#This Row],[Hire Date]])</f>
        <v>2019</v>
      </c>
      <c r="N269" s="2">
        <v>59817</v>
      </c>
      <c r="O269" s="2" t="str">
        <f>_xlfn.SWITCH(TRUE(),TBL_Employees[[#This Row],[Annual Salary]]&gt;140000,"HIGH INCOME",AND(TBL_Employees[[#This Row],[Annual Salary]]&gt;=70000,TBL_Employees[[#This Row],[Annual Salary]]&lt;=140000),"MIDLE INCOME",TBL_Employees[[#This Row],[Annual Salary]]&lt;70000,"LOW INCOME")</f>
        <v>LOW INCOME</v>
      </c>
      <c r="P269" s="3">
        <v>0</v>
      </c>
      <c r="Q269" s="11">
        <f>TBL_Employees[[#This Row],[Bonus %]]*TBL_Employees[[#This Row],[Annual Salary]]</f>
        <v>0</v>
      </c>
      <c r="R269" t="s">
        <v>52</v>
      </c>
      <c r="S269" t="s">
        <v>53</v>
      </c>
      <c r="T269" s="1" t="s">
        <v>21</v>
      </c>
      <c r="U269" t="str">
        <f>IF(TBL_Employees[[#This Row],[Exit Date]]="","Employed","Resign")</f>
        <v>Employed</v>
      </c>
    </row>
    <row r="270" spans="1:21">
      <c r="A270" t="s">
        <v>566</v>
      </c>
      <c r="B270" t="s">
        <v>496</v>
      </c>
      <c r="C270" t="s">
        <v>14</v>
      </c>
      <c r="D270" t="s">
        <v>15</v>
      </c>
      <c r="E270" t="s">
        <v>44</v>
      </c>
      <c r="F270" t="s">
        <v>17</v>
      </c>
      <c r="G270" t="s">
        <v>24</v>
      </c>
      <c r="H270">
        <v>54</v>
      </c>
      <c r="I270" s="1">
        <v>40734</v>
      </c>
      <c r="J270" s="9">
        <f>DAY(TBL_Employees[[#This Row],[Hire Date]])</f>
        <v>10</v>
      </c>
      <c r="K270" s="9">
        <f>MONTH(TBL_Employees[[#This Row],[Hire Date]])</f>
        <v>7</v>
      </c>
      <c r="L270" s="9" t="str">
        <f>_xlfn.SWITCH(TBL_Employees[[#This Row],[Month]],1,"JAN",2,"FEB",3,"MAR",4,"APR",5,"MAY",6,"JUN",7,"JUL",8,"AUG",9,"SEP",10,"OCT",11,"NOV",12,"DEC")</f>
        <v>JUL</v>
      </c>
      <c r="M270" s="9">
        <f>YEAR(TBL_Employees[[#This Row],[Hire Date]])</f>
        <v>2011</v>
      </c>
      <c r="N270" s="2">
        <v>247022</v>
      </c>
      <c r="O270" s="2" t="str">
        <f>_xlfn.SWITCH(TRUE(),TBL_Employees[[#This Row],[Annual Salary]]&gt;140000,"HIGH INCOME",AND(TBL_Employees[[#This Row],[Annual Salary]]&gt;=70000,TBL_Employees[[#This Row],[Annual Salary]]&lt;=140000),"MIDLE INCOME",TBL_Employees[[#This Row],[Annual Salary]]&lt;70000,"LOW INCOME")</f>
        <v>HIGH INCOME</v>
      </c>
      <c r="P270" s="3">
        <v>0.3</v>
      </c>
      <c r="Q270" s="11">
        <f>TBL_Employees[[#This Row],[Bonus %]]*TBL_Employees[[#This Row],[Annual Salary]]</f>
        <v>74106.599999999991</v>
      </c>
      <c r="R270" t="s">
        <v>33</v>
      </c>
      <c r="S270" t="s">
        <v>60</v>
      </c>
      <c r="T270" s="1" t="s">
        <v>21</v>
      </c>
      <c r="U270" t="str">
        <f>IF(TBL_Employees[[#This Row],[Exit Date]]="","Employed","Resign")</f>
        <v>Employed</v>
      </c>
    </row>
    <row r="271" spans="1:21">
      <c r="A271" t="s">
        <v>580</v>
      </c>
      <c r="B271" t="s">
        <v>581</v>
      </c>
      <c r="C271" t="s">
        <v>61</v>
      </c>
      <c r="D271" t="s">
        <v>15</v>
      </c>
      <c r="E271" t="s">
        <v>44</v>
      </c>
      <c r="F271" t="s">
        <v>28</v>
      </c>
      <c r="G271" t="s">
        <v>47</v>
      </c>
      <c r="H271">
        <v>64</v>
      </c>
      <c r="I271" s="1">
        <v>41454</v>
      </c>
      <c r="J271" s="9">
        <f>DAY(TBL_Employees[[#This Row],[Hire Date]])</f>
        <v>29</v>
      </c>
      <c r="K271" s="9">
        <f>MONTH(TBL_Employees[[#This Row],[Hire Date]])</f>
        <v>6</v>
      </c>
      <c r="L271" s="9" t="str">
        <f>_xlfn.SWITCH(TBL_Employees[[#This Row],[Month]],1,"JAN",2,"FEB",3,"MAR",4,"APR",5,"MAY",6,"JUN",7,"JUL",8,"AUG",9,"SEP",10,"OCT",11,"NOV",12,"DEC")</f>
        <v>JUN</v>
      </c>
      <c r="M271" s="9">
        <f>YEAR(TBL_Employees[[#This Row],[Hire Date]])</f>
        <v>2013</v>
      </c>
      <c r="N271" s="2">
        <v>159571</v>
      </c>
      <c r="O271" s="2" t="str">
        <f>_xlfn.SWITCH(TRUE(),TBL_Employees[[#This Row],[Annual Salary]]&gt;140000,"HIGH INCOME",AND(TBL_Employees[[#This Row],[Annual Salary]]&gt;=70000,TBL_Employees[[#This Row],[Annual Salary]]&lt;=140000),"MIDLE INCOME",TBL_Employees[[#This Row],[Annual Salary]]&lt;70000,"LOW INCOME")</f>
        <v>HIGH INCOME</v>
      </c>
      <c r="P271" s="3">
        <v>0.1</v>
      </c>
      <c r="Q271" s="11">
        <f>TBL_Employees[[#This Row],[Bonus %]]*TBL_Employees[[#This Row],[Annual Salary]]</f>
        <v>15957.1</v>
      </c>
      <c r="R271" t="s">
        <v>19</v>
      </c>
      <c r="S271" t="s">
        <v>29</v>
      </c>
      <c r="T271" s="1" t="s">
        <v>21</v>
      </c>
      <c r="U271" t="str">
        <f>IF(TBL_Employees[[#This Row],[Exit Date]]="","Employed","Resign")</f>
        <v>Employed</v>
      </c>
    </row>
    <row r="272" spans="1:21">
      <c r="A272" t="s">
        <v>155</v>
      </c>
      <c r="B272" t="s">
        <v>587</v>
      </c>
      <c r="C272" t="s">
        <v>40</v>
      </c>
      <c r="D272" t="s">
        <v>15</v>
      </c>
      <c r="E272" t="s">
        <v>16</v>
      </c>
      <c r="F272" t="s">
        <v>28</v>
      </c>
      <c r="G272" t="s">
        <v>24</v>
      </c>
      <c r="H272">
        <v>42</v>
      </c>
      <c r="I272" s="1">
        <v>37636</v>
      </c>
      <c r="J272" s="9">
        <f>DAY(TBL_Employees[[#This Row],[Hire Date]])</f>
        <v>15</v>
      </c>
      <c r="K272" s="9">
        <f>MONTH(TBL_Employees[[#This Row],[Hire Date]])</f>
        <v>1</v>
      </c>
      <c r="L272" s="9" t="str">
        <f>_xlfn.SWITCH(TBL_Employees[[#This Row],[Month]],1,"JAN",2,"FEB",3,"MAR",4,"APR",5,"MAY",6,"JUN",7,"JUL",8,"AUG",9,"SEP",10,"OCT",11,"NOV",12,"DEC")</f>
        <v>JAN</v>
      </c>
      <c r="M272" s="9">
        <f>YEAR(TBL_Employees[[#This Row],[Hire Date]])</f>
        <v>2003</v>
      </c>
      <c r="N272" s="2">
        <v>166599</v>
      </c>
      <c r="O272" s="2" t="str">
        <f>_xlfn.SWITCH(TRUE(),TBL_Employees[[#This Row],[Annual Salary]]&gt;140000,"HIGH INCOME",AND(TBL_Employees[[#This Row],[Annual Salary]]&gt;=70000,TBL_Employees[[#This Row],[Annual Salary]]&lt;=140000),"MIDLE INCOME",TBL_Employees[[#This Row],[Annual Salary]]&lt;70000,"LOW INCOME")</f>
        <v>HIGH INCOME</v>
      </c>
      <c r="P272" s="3">
        <v>0.26</v>
      </c>
      <c r="Q272" s="11">
        <f>TBL_Employees[[#This Row],[Bonus %]]*TBL_Employees[[#This Row],[Annual Salary]]</f>
        <v>43315.74</v>
      </c>
      <c r="R272" t="s">
        <v>19</v>
      </c>
      <c r="S272" t="s">
        <v>63</v>
      </c>
      <c r="T272" s="1" t="s">
        <v>21</v>
      </c>
      <c r="U272" t="str">
        <f>IF(TBL_Employees[[#This Row],[Exit Date]]="","Employed","Resign")</f>
        <v>Employed</v>
      </c>
    </row>
    <row r="273" spans="1:21">
      <c r="A273" t="s">
        <v>349</v>
      </c>
      <c r="B273" t="s">
        <v>600</v>
      </c>
      <c r="C273" t="s">
        <v>42</v>
      </c>
      <c r="D273" t="s">
        <v>15</v>
      </c>
      <c r="E273" t="s">
        <v>36</v>
      </c>
      <c r="F273" t="s">
        <v>17</v>
      </c>
      <c r="G273" t="s">
        <v>51</v>
      </c>
      <c r="H273">
        <v>60</v>
      </c>
      <c r="I273" s="1">
        <v>39137</v>
      </c>
      <c r="J273" s="9">
        <f>DAY(TBL_Employees[[#This Row],[Hire Date]])</f>
        <v>24</v>
      </c>
      <c r="K273" s="9">
        <f>MONTH(TBL_Employees[[#This Row],[Hire Date]])</f>
        <v>2</v>
      </c>
      <c r="L273" s="9" t="str">
        <f>_xlfn.SWITCH(TBL_Employees[[#This Row],[Month]],1,"JAN",2,"FEB",3,"MAR",4,"APR",5,"MAY",6,"JUN",7,"JUL",8,"AUG",9,"SEP",10,"OCT",11,"NOV",12,"DEC")</f>
        <v>FEB</v>
      </c>
      <c r="M273" s="9">
        <f>YEAR(TBL_Employees[[#This Row],[Hire Date]])</f>
        <v>2007</v>
      </c>
      <c r="N273" s="2">
        <v>71699</v>
      </c>
      <c r="O273" s="2" t="str">
        <f>_xlfn.SWITCH(TRUE(),TBL_Employees[[#This Row],[Annual Salary]]&gt;140000,"HIGH INCOME",AND(TBL_Employees[[#This Row],[Annual Salary]]&gt;=70000,TBL_Employees[[#This Row],[Annual Salary]]&lt;=140000),"MIDLE INCOME",TBL_Employees[[#This Row],[Annual Salary]]&lt;70000,"LOW INCOME")</f>
        <v>MIDLE INCOME</v>
      </c>
      <c r="P273" s="3">
        <v>0</v>
      </c>
      <c r="Q273" s="11">
        <f>TBL_Employees[[#This Row],[Bonus %]]*TBL_Employees[[#This Row],[Annual Salary]]</f>
        <v>0</v>
      </c>
      <c r="R273" t="s">
        <v>52</v>
      </c>
      <c r="S273" t="s">
        <v>81</v>
      </c>
      <c r="T273" s="1" t="s">
        <v>21</v>
      </c>
      <c r="U273" t="str">
        <f>IF(TBL_Employees[[#This Row],[Exit Date]]="","Employed","Resign")</f>
        <v>Employed</v>
      </c>
    </row>
    <row r="274" spans="1:21">
      <c r="A274" t="s">
        <v>602</v>
      </c>
      <c r="B274" t="s">
        <v>603</v>
      </c>
      <c r="C274" t="s">
        <v>62</v>
      </c>
      <c r="D274" t="s">
        <v>15</v>
      </c>
      <c r="E274" t="s">
        <v>32</v>
      </c>
      <c r="F274" t="s">
        <v>28</v>
      </c>
      <c r="G274" t="s">
        <v>24</v>
      </c>
      <c r="H274">
        <v>39</v>
      </c>
      <c r="I274" s="1">
        <v>40192</v>
      </c>
      <c r="J274" s="9">
        <f>DAY(TBL_Employees[[#This Row],[Hire Date]])</f>
        <v>14</v>
      </c>
      <c r="K274" s="9">
        <f>MONTH(TBL_Employees[[#This Row],[Hire Date]])</f>
        <v>1</v>
      </c>
      <c r="L274" s="9" t="str">
        <f>_xlfn.SWITCH(TBL_Employees[[#This Row],[Month]],1,"JAN",2,"FEB",3,"MAR",4,"APR",5,"MAY",6,"JUN",7,"JUL",8,"AUG",9,"SEP",10,"OCT",11,"NOV",12,"DEC")</f>
        <v>JAN</v>
      </c>
      <c r="M274" s="9">
        <f>YEAR(TBL_Employees[[#This Row],[Hire Date]])</f>
        <v>2010</v>
      </c>
      <c r="N274" s="2">
        <v>103504</v>
      </c>
      <c r="O274" s="2" t="str">
        <f>_xlfn.SWITCH(TRUE(),TBL_Employees[[#This Row],[Annual Salary]]&gt;140000,"HIGH INCOME",AND(TBL_Employees[[#This Row],[Annual Salary]]&gt;=70000,TBL_Employees[[#This Row],[Annual Salary]]&lt;=140000),"MIDLE INCOME",TBL_Employees[[#This Row],[Annual Salary]]&lt;70000,"LOW INCOME")</f>
        <v>MIDLE INCOME</v>
      </c>
      <c r="P274" s="3">
        <v>7.0000000000000007E-2</v>
      </c>
      <c r="Q274" s="11">
        <f>TBL_Employees[[#This Row],[Bonus %]]*TBL_Employees[[#This Row],[Annual Salary]]</f>
        <v>7245.2800000000007</v>
      </c>
      <c r="R274" t="s">
        <v>33</v>
      </c>
      <c r="S274" t="s">
        <v>34</v>
      </c>
      <c r="T274" s="1" t="s">
        <v>21</v>
      </c>
      <c r="U274" t="str">
        <f>IF(TBL_Employees[[#This Row],[Exit Date]]="","Employed","Resign")</f>
        <v>Employed</v>
      </c>
    </row>
    <row r="275" spans="1:21">
      <c r="A275" t="s">
        <v>606</v>
      </c>
      <c r="B275" t="s">
        <v>607</v>
      </c>
      <c r="C275" t="s">
        <v>64</v>
      </c>
      <c r="D275" t="s">
        <v>15</v>
      </c>
      <c r="E275" t="s">
        <v>44</v>
      </c>
      <c r="F275" t="s">
        <v>17</v>
      </c>
      <c r="G275" t="s">
        <v>51</v>
      </c>
      <c r="H275">
        <v>39</v>
      </c>
      <c r="I275" s="1">
        <v>38813</v>
      </c>
      <c r="J275" s="9">
        <f>DAY(TBL_Employees[[#This Row],[Hire Date]])</f>
        <v>6</v>
      </c>
      <c r="K275" s="9">
        <f>MONTH(TBL_Employees[[#This Row],[Hire Date]])</f>
        <v>4</v>
      </c>
      <c r="L275" s="9" t="str">
        <f>_xlfn.SWITCH(TBL_Employees[[#This Row],[Month]],1,"JAN",2,"FEB",3,"MAR",4,"APR",5,"MAY",6,"JUN",7,"JUL",8,"AUG",9,"SEP",10,"OCT",11,"NOV",12,"DEC")</f>
        <v>APR</v>
      </c>
      <c r="M275" s="9">
        <f>YEAR(TBL_Employees[[#This Row],[Hire Date]])</f>
        <v>2006</v>
      </c>
      <c r="N275" s="2">
        <v>71531</v>
      </c>
      <c r="O275" s="2" t="str">
        <f>_xlfn.SWITCH(TRUE(),TBL_Employees[[#This Row],[Annual Salary]]&gt;140000,"HIGH INCOME",AND(TBL_Employees[[#This Row],[Annual Salary]]&gt;=70000,TBL_Employees[[#This Row],[Annual Salary]]&lt;=140000),"MIDLE INCOME",TBL_Employees[[#This Row],[Annual Salary]]&lt;70000,"LOW INCOME")</f>
        <v>MIDLE INCOME</v>
      </c>
      <c r="P275" s="3">
        <v>0</v>
      </c>
      <c r="Q275" s="11">
        <f>TBL_Employees[[#This Row],[Bonus %]]*TBL_Employees[[#This Row],[Annual Salary]]</f>
        <v>0</v>
      </c>
      <c r="R275" t="s">
        <v>19</v>
      </c>
      <c r="S275" t="s">
        <v>29</v>
      </c>
      <c r="T275" s="1" t="s">
        <v>21</v>
      </c>
      <c r="U275" t="str">
        <f>IF(TBL_Employees[[#This Row],[Exit Date]]="","Employed","Resign")</f>
        <v>Employed</v>
      </c>
    </row>
    <row r="276" spans="1:21">
      <c r="A276" t="s">
        <v>610</v>
      </c>
      <c r="B276" t="s">
        <v>611</v>
      </c>
      <c r="C276" t="s">
        <v>68</v>
      </c>
      <c r="D276" t="s">
        <v>15</v>
      </c>
      <c r="E276" t="s">
        <v>32</v>
      </c>
      <c r="F276" t="s">
        <v>17</v>
      </c>
      <c r="G276" t="s">
        <v>24</v>
      </c>
      <c r="H276">
        <v>52</v>
      </c>
      <c r="I276" s="1">
        <v>43515</v>
      </c>
      <c r="J276" s="9">
        <f>DAY(TBL_Employees[[#This Row],[Hire Date]])</f>
        <v>19</v>
      </c>
      <c r="K276" s="9">
        <f>MONTH(TBL_Employees[[#This Row],[Hire Date]])</f>
        <v>2</v>
      </c>
      <c r="L276" s="9" t="str">
        <f>_xlfn.SWITCH(TBL_Employees[[#This Row],[Month]],1,"JAN",2,"FEB",3,"MAR",4,"APR",5,"MAY",6,"JUN",7,"JUL",8,"AUG",9,"SEP",10,"OCT",11,"NOV",12,"DEC")</f>
        <v>FEB</v>
      </c>
      <c r="M276" s="9">
        <f>YEAR(TBL_Employees[[#This Row],[Hire Date]])</f>
        <v>2019</v>
      </c>
      <c r="N276" s="2">
        <v>55859</v>
      </c>
      <c r="O276" s="2" t="str">
        <f>_xlfn.SWITCH(TRUE(),TBL_Employees[[#This Row],[Annual Salary]]&gt;140000,"HIGH INCOME",AND(TBL_Employees[[#This Row],[Annual Salary]]&gt;=70000,TBL_Employees[[#This Row],[Annual Salary]]&lt;=140000),"MIDLE INCOME",TBL_Employees[[#This Row],[Annual Salary]]&lt;70000,"LOW INCOME")</f>
        <v>LOW INCOME</v>
      </c>
      <c r="P276" s="3">
        <v>0</v>
      </c>
      <c r="Q276" s="11">
        <f>TBL_Employees[[#This Row],[Bonus %]]*TBL_Employees[[#This Row],[Annual Salary]]</f>
        <v>0</v>
      </c>
      <c r="R276" t="s">
        <v>33</v>
      </c>
      <c r="S276" t="s">
        <v>60</v>
      </c>
      <c r="T276" s="1" t="s">
        <v>21</v>
      </c>
      <c r="U276" t="str">
        <f>IF(TBL_Employees[[#This Row],[Exit Date]]="","Employed","Resign")</f>
        <v>Employed</v>
      </c>
    </row>
    <row r="277" spans="1:21">
      <c r="A277" t="s">
        <v>619</v>
      </c>
      <c r="B277" t="s">
        <v>620</v>
      </c>
      <c r="C277" t="s">
        <v>14</v>
      </c>
      <c r="D277" t="s">
        <v>15</v>
      </c>
      <c r="E277" t="s">
        <v>32</v>
      </c>
      <c r="F277" t="s">
        <v>17</v>
      </c>
      <c r="G277" t="s">
        <v>24</v>
      </c>
      <c r="H277">
        <v>37</v>
      </c>
      <c r="I277" s="1">
        <v>40883</v>
      </c>
      <c r="J277" s="9">
        <f>DAY(TBL_Employees[[#This Row],[Hire Date]])</f>
        <v>6</v>
      </c>
      <c r="K277" s="9">
        <f>MONTH(TBL_Employees[[#This Row],[Hire Date]])</f>
        <v>12</v>
      </c>
      <c r="L277" s="9" t="str">
        <f>_xlfn.SWITCH(TBL_Employees[[#This Row],[Month]],1,"JAN",2,"FEB",3,"MAR",4,"APR",5,"MAY",6,"JUN",7,"JUL",8,"AUG",9,"SEP",10,"OCT",11,"NOV",12,"DEC")</f>
        <v>DEC</v>
      </c>
      <c r="M277" s="9">
        <f>YEAR(TBL_Employees[[#This Row],[Hire Date]])</f>
        <v>2011</v>
      </c>
      <c r="N277" s="2">
        <v>225558</v>
      </c>
      <c r="O277" s="2" t="str">
        <f>_xlfn.SWITCH(TRUE(),TBL_Employees[[#This Row],[Annual Salary]]&gt;140000,"HIGH INCOME",AND(TBL_Employees[[#This Row],[Annual Salary]]&gt;=70000,TBL_Employees[[#This Row],[Annual Salary]]&lt;=140000),"MIDLE INCOME",TBL_Employees[[#This Row],[Annual Salary]]&lt;70000,"LOW INCOME")</f>
        <v>HIGH INCOME</v>
      </c>
      <c r="P277" s="3">
        <v>0.33</v>
      </c>
      <c r="Q277" s="11">
        <f>TBL_Employees[[#This Row],[Bonus %]]*TBL_Employees[[#This Row],[Annual Salary]]</f>
        <v>74434.14</v>
      </c>
      <c r="R277" t="s">
        <v>33</v>
      </c>
      <c r="S277" t="s">
        <v>74</v>
      </c>
      <c r="T277" s="1" t="s">
        <v>21</v>
      </c>
      <c r="U277" t="str">
        <f>IF(TBL_Employees[[#This Row],[Exit Date]]="","Employed","Resign")</f>
        <v>Employed</v>
      </c>
    </row>
    <row r="278" spans="1:21">
      <c r="A278" t="s">
        <v>656</v>
      </c>
      <c r="B278" t="s">
        <v>657</v>
      </c>
      <c r="C278" t="s">
        <v>64</v>
      </c>
      <c r="D278" t="s">
        <v>15</v>
      </c>
      <c r="E278" t="s">
        <v>16</v>
      </c>
      <c r="F278" t="s">
        <v>28</v>
      </c>
      <c r="G278" t="s">
        <v>24</v>
      </c>
      <c r="H278">
        <v>55</v>
      </c>
      <c r="I278" s="1">
        <v>41714</v>
      </c>
      <c r="J278" s="9">
        <f>DAY(TBL_Employees[[#This Row],[Hire Date]])</f>
        <v>16</v>
      </c>
      <c r="K278" s="9">
        <f>MONTH(TBL_Employees[[#This Row],[Hire Date]])</f>
        <v>3</v>
      </c>
      <c r="L278" s="9" t="str">
        <f>_xlfn.SWITCH(TBL_Employees[[#This Row],[Month]],1,"JAN",2,"FEB",3,"MAR",4,"APR",5,"MAY",6,"JUN",7,"JUL",8,"AUG",9,"SEP",10,"OCT",11,"NOV",12,"DEC")</f>
        <v>MAR</v>
      </c>
      <c r="M278" s="9">
        <f>YEAR(TBL_Employees[[#This Row],[Hire Date]])</f>
        <v>2014</v>
      </c>
      <c r="N278" s="2">
        <v>74552</v>
      </c>
      <c r="O278" s="2" t="str">
        <f>_xlfn.SWITCH(TRUE(),TBL_Employees[[#This Row],[Annual Salary]]&gt;140000,"HIGH INCOME",AND(TBL_Employees[[#This Row],[Annual Salary]]&gt;=70000,TBL_Employees[[#This Row],[Annual Salary]]&lt;=140000),"MIDLE INCOME",TBL_Employees[[#This Row],[Annual Salary]]&lt;70000,"LOW INCOME")</f>
        <v>MIDLE INCOME</v>
      </c>
      <c r="P278" s="3">
        <v>0</v>
      </c>
      <c r="Q278" s="11">
        <f>TBL_Employees[[#This Row],[Bonus %]]*TBL_Employees[[#This Row],[Annual Salary]]</f>
        <v>0</v>
      </c>
      <c r="R278" t="s">
        <v>33</v>
      </c>
      <c r="S278" t="s">
        <v>34</v>
      </c>
      <c r="T278" s="1" t="s">
        <v>21</v>
      </c>
      <c r="U278" t="str">
        <f>IF(TBL_Employees[[#This Row],[Exit Date]]="","Employed","Resign")</f>
        <v>Employed</v>
      </c>
    </row>
    <row r="279" spans="1:21">
      <c r="A279" t="s">
        <v>665</v>
      </c>
      <c r="B279" t="s">
        <v>666</v>
      </c>
      <c r="C279" t="s">
        <v>14</v>
      </c>
      <c r="D279" t="s">
        <v>15</v>
      </c>
      <c r="E279" t="s">
        <v>44</v>
      </c>
      <c r="F279" t="s">
        <v>17</v>
      </c>
      <c r="G279" t="s">
        <v>18</v>
      </c>
      <c r="H279">
        <v>32</v>
      </c>
      <c r="I279" s="1">
        <v>43102</v>
      </c>
      <c r="J279" s="9">
        <f>DAY(TBL_Employees[[#This Row],[Hire Date]])</f>
        <v>2</v>
      </c>
      <c r="K279" s="9">
        <f>MONTH(TBL_Employees[[#This Row],[Hire Date]])</f>
        <v>1</v>
      </c>
      <c r="L279" s="9" t="str">
        <f>_xlfn.SWITCH(TBL_Employees[[#This Row],[Month]],1,"JAN",2,"FEB",3,"MAR",4,"APR",5,"MAY",6,"JUN",7,"JUL",8,"AUG",9,"SEP",10,"OCT",11,"NOV",12,"DEC")</f>
        <v>JAN</v>
      </c>
      <c r="M279" s="9">
        <f>YEAR(TBL_Employees[[#This Row],[Hire Date]])</f>
        <v>2018</v>
      </c>
      <c r="N279" s="2">
        <v>190253</v>
      </c>
      <c r="O279" s="2" t="str">
        <f>_xlfn.SWITCH(TRUE(),TBL_Employees[[#This Row],[Annual Salary]]&gt;140000,"HIGH INCOME",AND(TBL_Employees[[#This Row],[Annual Salary]]&gt;=70000,TBL_Employees[[#This Row],[Annual Salary]]&lt;=140000),"MIDLE INCOME",TBL_Employees[[#This Row],[Annual Salary]]&lt;70000,"LOW INCOME")</f>
        <v>HIGH INCOME</v>
      </c>
      <c r="P279" s="3">
        <v>0.33</v>
      </c>
      <c r="Q279" s="11">
        <f>TBL_Employees[[#This Row],[Bonus %]]*TBL_Employees[[#This Row],[Annual Salary]]</f>
        <v>62783.490000000005</v>
      </c>
      <c r="R279" t="s">
        <v>19</v>
      </c>
      <c r="S279" t="s">
        <v>25</v>
      </c>
      <c r="T279" s="1" t="s">
        <v>21</v>
      </c>
      <c r="U279" t="str">
        <f>IF(TBL_Employees[[#This Row],[Exit Date]]="","Employed","Resign")</f>
        <v>Employed</v>
      </c>
    </row>
    <row r="280" spans="1:21">
      <c r="A280" t="s">
        <v>678</v>
      </c>
      <c r="B280" t="s">
        <v>679</v>
      </c>
      <c r="C280" t="s">
        <v>61</v>
      </c>
      <c r="D280" t="s">
        <v>15</v>
      </c>
      <c r="E280" t="s">
        <v>32</v>
      </c>
      <c r="F280" t="s">
        <v>28</v>
      </c>
      <c r="G280" t="s">
        <v>51</v>
      </c>
      <c r="H280">
        <v>45</v>
      </c>
      <c r="I280" s="1">
        <v>44554</v>
      </c>
      <c r="J280" s="9">
        <f>DAY(TBL_Employees[[#This Row],[Hire Date]])</f>
        <v>24</v>
      </c>
      <c r="K280" s="9">
        <f>MONTH(TBL_Employees[[#This Row],[Hire Date]])</f>
        <v>12</v>
      </c>
      <c r="L280" s="9" t="str">
        <f>_xlfn.SWITCH(TBL_Employees[[#This Row],[Month]],1,"JAN",2,"FEB",3,"MAR",4,"APR",5,"MAY",6,"JUN",7,"JUL",8,"AUG",9,"SEP",10,"OCT",11,"NOV",12,"DEC")</f>
        <v>DEC</v>
      </c>
      <c r="M280" s="9">
        <f>YEAR(TBL_Employees[[#This Row],[Hire Date]])</f>
        <v>2021</v>
      </c>
      <c r="N280" s="2">
        <v>144754</v>
      </c>
      <c r="O280" s="2" t="str">
        <f>_xlfn.SWITCH(TRUE(),TBL_Employees[[#This Row],[Annual Salary]]&gt;140000,"HIGH INCOME",AND(TBL_Employees[[#This Row],[Annual Salary]]&gt;=70000,TBL_Employees[[#This Row],[Annual Salary]]&lt;=140000),"MIDLE INCOME",TBL_Employees[[#This Row],[Annual Salary]]&lt;70000,"LOW INCOME")</f>
        <v>HIGH INCOME</v>
      </c>
      <c r="P280" s="3">
        <v>0.15</v>
      </c>
      <c r="Q280" s="11">
        <f>TBL_Employees[[#This Row],[Bonus %]]*TBL_Employees[[#This Row],[Annual Salary]]</f>
        <v>21713.1</v>
      </c>
      <c r="R280" t="s">
        <v>19</v>
      </c>
      <c r="S280" t="s">
        <v>39</v>
      </c>
      <c r="T280" s="1" t="s">
        <v>21</v>
      </c>
      <c r="U280" t="str">
        <f>IF(TBL_Employees[[#This Row],[Exit Date]]="","Employed","Resign")</f>
        <v>Employed</v>
      </c>
    </row>
    <row r="281" spans="1:21">
      <c r="A281" t="s">
        <v>226</v>
      </c>
      <c r="B281" t="s">
        <v>695</v>
      </c>
      <c r="C281" t="s">
        <v>14</v>
      </c>
      <c r="D281" t="s">
        <v>15</v>
      </c>
      <c r="E281" t="s">
        <v>44</v>
      </c>
      <c r="F281" t="s">
        <v>17</v>
      </c>
      <c r="G281" t="s">
        <v>24</v>
      </c>
      <c r="H281">
        <v>43</v>
      </c>
      <c r="I281" s="1">
        <v>38564</v>
      </c>
      <c r="J281" s="9">
        <f>DAY(TBL_Employees[[#This Row],[Hire Date]])</f>
        <v>31</v>
      </c>
      <c r="K281" s="9">
        <f>MONTH(TBL_Employees[[#This Row],[Hire Date]])</f>
        <v>7</v>
      </c>
      <c r="L281" s="9" t="str">
        <f>_xlfn.SWITCH(TBL_Employees[[#This Row],[Month]],1,"JAN",2,"FEB",3,"MAR",4,"APR",5,"MAY",6,"JUN",7,"JUL",8,"AUG",9,"SEP",10,"OCT",11,"NOV",12,"DEC")</f>
        <v>JUL</v>
      </c>
      <c r="M281" s="9">
        <f>YEAR(TBL_Employees[[#This Row],[Hire Date]])</f>
        <v>2005</v>
      </c>
      <c r="N281" s="2">
        <v>249686</v>
      </c>
      <c r="O281" s="2" t="str">
        <f>_xlfn.SWITCH(TRUE(),TBL_Employees[[#This Row],[Annual Salary]]&gt;140000,"HIGH INCOME",AND(TBL_Employees[[#This Row],[Annual Salary]]&gt;=70000,TBL_Employees[[#This Row],[Annual Salary]]&lt;=140000),"MIDLE INCOME",TBL_Employees[[#This Row],[Annual Salary]]&lt;70000,"LOW INCOME")</f>
        <v>HIGH INCOME</v>
      </c>
      <c r="P281" s="3">
        <v>0.31</v>
      </c>
      <c r="Q281" s="11">
        <f>TBL_Employees[[#This Row],[Bonus %]]*TBL_Employees[[#This Row],[Annual Salary]]</f>
        <v>77402.66</v>
      </c>
      <c r="R281" t="s">
        <v>33</v>
      </c>
      <c r="S281" t="s">
        <v>80</v>
      </c>
      <c r="T281" s="1" t="s">
        <v>21</v>
      </c>
      <c r="U281" t="str">
        <f>IF(TBL_Employees[[#This Row],[Exit Date]]="","Employed","Resign")</f>
        <v>Employed</v>
      </c>
    </row>
    <row r="282" spans="1:21">
      <c r="A282" t="s">
        <v>259</v>
      </c>
      <c r="B282" t="s">
        <v>696</v>
      </c>
      <c r="C282" t="s">
        <v>68</v>
      </c>
      <c r="D282" t="s">
        <v>15</v>
      </c>
      <c r="E282" t="s">
        <v>36</v>
      </c>
      <c r="F282" t="s">
        <v>17</v>
      </c>
      <c r="G282" t="s">
        <v>24</v>
      </c>
      <c r="H282">
        <v>55</v>
      </c>
      <c r="I282" s="1">
        <v>37343</v>
      </c>
      <c r="J282" s="9">
        <f>DAY(TBL_Employees[[#This Row],[Hire Date]])</f>
        <v>28</v>
      </c>
      <c r="K282" s="9">
        <f>MONTH(TBL_Employees[[#This Row],[Hire Date]])</f>
        <v>3</v>
      </c>
      <c r="L282" s="9" t="str">
        <f>_xlfn.SWITCH(TBL_Employees[[#This Row],[Month]],1,"JAN",2,"FEB",3,"MAR",4,"APR",5,"MAY",6,"JUN",7,"JUL",8,"AUG",9,"SEP",10,"OCT",11,"NOV",12,"DEC")</f>
        <v>MAR</v>
      </c>
      <c r="M282" s="9">
        <f>YEAR(TBL_Employees[[#This Row],[Hire Date]])</f>
        <v>2002</v>
      </c>
      <c r="N282" s="2">
        <v>50475</v>
      </c>
      <c r="O282" s="2" t="str">
        <f>_xlfn.SWITCH(TRUE(),TBL_Employees[[#This Row],[Annual Salary]]&gt;140000,"HIGH INCOME",AND(TBL_Employees[[#This Row],[Annual Salary]]&gt;=70000,TBL_Employees[[#This Row],[Annual Salary]]&lt;=140000),"MIDLE INCOME",TBL_Employees[[#This Row],[Annual Salary]]&lt;70000,"LOW INCOME")</f>
        <v>LOW INCOME</v>
      </c>
      <c r="P282" s="3">
        <v>0</v>
      </c>
      <c r="Q282" s="11">
        <f>TBL_Employees[[#This Row],[Bonus %]]*TBL_Employees[[#This Row],[Annual Salary]]</f>
        <v>0</v>
      </c>
      <c r="R282" t="s">
        <v>19</v>
      </c>
      <c r="S282" t="s">
        <v>29</v>
      </c>
      <c r="T282" s="1" t="s">
        <v>21</v>
      </c>
      <c r="U282" t="str">
        <f>IF(TBL_Employees[[#This Row],[Exit Date]]="","Employed","Resign")</f>
        <v>Employed</v>
      </c>
    </row>
    <row r="283" spans="1:21">
      <c r="A283" t="s">
        <v>322</v>
      </c>
      <c r="B283" t="s">
        <v>311</v>
      </c>
      <c r="C283" t="s">
        <v>42</v>
      </c>
      <c r="D283" t="s">
        <v>15</v>
      </c>
      <c r="E283" t="s">
        <v>32</v>
      </c>
      <c r="F283" t="s">
        <v>17</v>
      </c>
      <c r="G283" t="s">
        <v>18</v>
      </c>
      <c r="H283">
        <v>28</v>
      </c>
      <c r="I283" s="1">
        <v>44078</v>
      </c>
      <c r="J283" s="9">
        <f>DAY(TBL_Employees[[#This Row],[Hire Date]])</f>
        <v>4</v>
      </c>
      <c r="K283" s="9">
        <f>MONTH(TBL_Employees[[#This Row],[Hire Date]])</f>
        <v>9</v>
      </c>
      <c r="L283" s="9" t="str">
        <f>_xlfn.SWITCH(TBL_Employees[[#This Row],[Month]],1,"JAN",2,"FEB",3,"MAR",4,"APR",5,"MAY",6,"JUN",7,"JUL",8,"AUG",9,"SEP",10,"OCT",11,"NOV",12,"DEC")</f>
        <v>SEP</v>
      </c>
      <c r="M283" s="9">
        <f>YEAR(TBL_Employees[[#This Row],[Hire Date]])</f>
        <v>2020</v>
      </c>
      <c r="N283" s="2">
        <v>95045</v>
      </c>
      <c r="O283" s="2" t="str">
        <f>_xlfn.SWITCH(TRUE(),TBL_Employees[[#This Row],[Annual Salary]]&gt;140000,"HIGH INCOME",AND(TBL_Employees[[#This Row],[Annual Salary]]&gt;=70000,TBL_Employees[[#This Row],[Annual Salary]]&lt;=140000),"MIDLE INCOME",TBL_Employees[[#This Row],[Annual Salary]]&lt;70000,"LOW INCOME")</f>
        <v>MIDLE INCOME</v>
      </c>
      <c r="P283" s="3">
        <v>0</v>
      </c>
      <c r="Q283" s="11">
        <f>TBL_Employees[[#This Row],[Bonus %]]*TBL_Employees[[#This Row],[Annual Salary]]</f>
        <v>0</v>
      </c>
      <c r="R283" t="s">
        <v>19</v>
      </c>
      <c r="S283" t="s">
        <v>20</v>
      </c>
      <c r="T283" s="1" t="s">
        <v>21</v>
      </c>
      <c r="U283" t="str">
        <f>IF(TBL_Employees[[#This Row],[Exit Date]]="","Employed","Resign")</f>
        <v>Employed</v>
      </c>
    </row>
    <row r="284" spans="1:21">
      <c r="A284" t="s">
        <v>759</v>
      </c>
      <c r="B284" t="s">
        <v>760</v>
      </c>
      <c r="C284" t="s">
        <v>42</v>
      </c>
      <c r="D284" t="s">
        <v>15</v>
      </c>
      <c r="E284" t="s">
        <v>32</v>
      </c>
      <c r="F284" t="s">
        <v>28</v>
      </c>
      <c r="G284" t="s">
        <v>51</v>
      </c>
      <c r="H284">
        <v>46</v>
      </c>
      <c r="I284" s="1">
        <v>41294</v>
      </c>
      <c r="J284" s="9">
        <f>DAY(TBL_Employees[[#This Row],[Hire Date]])</f>
        <v>20</v>
      </c>
      <c r="K284" s="9">
        <f>MONTH(TBL_Employees[[#This Row],[Hire Date]])</f>
        <v>1</v>
      </c>
      <c r="L284" s="9" t="str">
        <f>_xlfn.SWITCH(TBL_Employees[[#This Row],[Month]],1,"JAN",2,"FEB",3,"MAR",4,"APR",5,"MAY",6,"JUN",7,"JUL",8,"AUG",9,"SEP",10,"OCT",11,"NOV",12,"DEC")</f>
        <v>JAN</v>
      </c>
      <c r="M284" s="9">
        <f>YEAR(TBL_Employees[[#This Row],[Hire Date]])</f>
        <v>2013</v>
      </c>
      <c r="N284" s="2">
        <v>86061</v>
      </c>
      <c r="O284" s="2" t="str">
        <f>_xlfn.SWITCH(TRUE(),TBL_Employees[[#This Row],[Annual Salary]]&gt;140000,"HIGH INCOME",AND(TBL_Employees[[#This Row],[Annual Salary]]&gt;=70000,TBL_Employees[[#This Row],[Annual Salary]]&lt;=140000),"MIDLE INCOME",TBL_Employees[[#This Row],[Annual Salary]]&lt;70000,"LOW INCOME")</f>
        <v>MIDLE INCOME</v>
      </c>
      <c r="P284" s="3">
        <v>0</v>
      </c>
      <c r="Q284" s="11">
        <f>TBL_Employees[[#This Row],[Bonus %]]*TBL_Employees[[#This Row],[Annual Salary]]</f>
        <v>0</v>
      </c>
      <c r="R284" t="s">
        <v>52</v>
      </c>
      <c r="S284" t="s">
        <v>66</v>
      </c>
      <c r="T284" s="1" t="s">
        <v>21</v>
      </c>
      <c r="U284" t="str">
        <f>IF(TBL_Employees[[#This Row],[Exit Date]]="","Employed","Resign")</f>
        <v>Employed</v>
      </c>
    </row>
    <row r="285" spans="1:21">
      <c r="A285" t="s">
        <v>766</v>
      </c>
      <c r="B285" t="s">
        <v>767</v>
      </c>
      <c r="C285" t="s">
        <v>68</v>
      </c>
      <c r="D285" t="s">
        <v>15</v>
      </c>
      <c r="E285" t="s">
        <v>36</v>
      </c>
      <c r="F285" t="s">
        <v>17</v>
      </c>
      <c r="G285" t="s">
        <v>18</v>
      </c>
      <c r="H285">
        <v>51</v>
      </c>
      <c r="I285" s="1">
        <v>42753</v>
      </c>
      <c r="J285" s="9">
        <f>DAY(TBL_Employees[[#This Row],[Hire Date]])</f>
        <v>18</v>
      </c>
      <c r="K285" s="9">
        <f>MONTH(TBL_Employees[[#This Row],[Hire Date]])</f>
        <v>1</v>
      </c>
      <c r="L285" s="9" t="str">
        <f>_xlfn.SWITCH(TBL_Employees[[#This Row],[Month]],1,"JAN",2,"FEB",3,"MAR",4,"APR",5,"MAY",6,"JUN",7,"JUL",8,"AUG",9,"SEP",10,"OCT",11,"NOV",12,"DEC")</f>
        <v>JAN</v>
      </c>
      <c r="M285" s="9">
        <f>YEAR(TBL_Employees[[#This Row],[Hire Date]])</f>
        <v>2017</v>
      </c>
      <c r="N285" s="2">
        <v>53799</v>
      </c>
      <c r="O285" s="2" t="str">
        <f>_xlfn.SWITCH(TRUE(),TBL_Employees[[#This Row],[Annual Salary]]&gt;140000,"HIGH INCOME",AND(TBL_Employees[[#This Row],[Annual Salary]]&gt;=70000,TBL_Employees[[#This Row],[Annual Salary]]&lt;=140000),"MIDLE INCOME",TBL_Employees[[#This Row],[Annual Salary]]&lt;70000,"LOW INCOME")</f>
        <v>LOW INCOME</v>
      </c>
      <c r="P285" s="3">
        <v>0</v>
      </c>
      <c r="Q285" s="11">
        <f>TBL_Employees[[#This Row],[Bonus %]]*TBL_Employees[[#This Row],[Annual Salary]]</f>
        <v>0</v>
      </c>
      <c r="R285" t="s">
        <v>19</v>
      </c>
      <c r="S285" t="s">
        <v>29</v>
      </c>
      <c r="T285" s="1" t="s">
        <v>21</v>
      </c>
      <c r="U285" t="str">
        <f>IF(TBL_Employees[[#This Row],[Exit Date]]="","Employed","Resign")</f>
        <v>Employed</v>
      </c>
    </row>
    <row r="286" spans="1:21">
      <c r="A286" t="s">
        <v>110</v>
      </c>
      <c r="B286" t="s">
        <v>779</v>
      </c>
      <c r="C286" t="s">
        <v>62</v>
      </c>
      <c r="D286" t="s">
        <v>15</v>
      </c>
      <c r="E286" t="s">
        <v>36</v>
      </c>
      <c r="F286" t="s">
        <v>28</v>
      </c>
      <c r="G286" t="s">
        <v>24</v>
      </c>
      <c r="H286">
        <v>64</v>
      </c>
      <c r="I286" s="1">
        <v>35996</v>
      </c>
      <c r="J286" s="9">
        <f>DAY(TBL_Employees[[#This Row],[Hire Date]])</f>
        <v>20</v>
      </c>
      <c r="K286" s="9">
        <f>MONTH(TBL_Employees[[#This Row],[Hire Date]])</f>
        <v>7</v>
      </c>
      <c r="L286" s="9" t="str">
        <f>_xlfn.SWITCH(TBL_Employees[[#This Row],[Month]],1,"JAN",2,"FEB",3,"MAR",4,"APR",5,"MAY",6,"JUN",7,"JUL",8,"AUG",9,"SEP",10,"OCT",11,"NOV",12,"DEC")</f>
        <v>JUL</v>
      </c>
      <c r="M286" s="9">
        <f>YEAR(TBL_Employees[[#This Row],[Hire Date]])</f>
        <v>1998</v>
      </c>
      <c r="N286" s="2">
        <v>122753</v>
      </c>
      <c r="O286" s="2" t="str">
        <f>_xlfn.SWITCH(TRUE(),TBL_Employees[[#This Row],[Annual Salary]]&gt;140000,"HIGH INCOME",AND(TBL_Employees[[#This Row],[Annual Salary]]&gt;=70000,TBL_Employees[[#This Row],[Annual Salary]]&lt;=140000),"MIDLE INCOME",TBL_Employees[[#This Row],[Annual Salary]]&lt;70000,"LOW INCOME")</f>
        <v>MIDLE INCOME</v>
      </c>
      <c r="P286" s="3">
        <v>0.09</v>
      </c>
      <c r="Q286" s="11">
        <f>TBL_Employees[[#This Row],[Bonus %]]*TBL_Employees[[#This Row],[Annual Salary]]</f>
        <v>11047.77</v>
      </c>
      <c r="R286" t="s">
        <v>33</v>
      </c>
      <c r="S286" t="s">
        <v>80</v>
      </c>
      <c r="T286" s="1" t="s">
        <v>21</v>
      </c>
      <c r="U286" t="str">
        <f>IF(TBL_Employees[[#This Row],[Exit Date]]="","Employed","Resign")</f>
        <v>Employed</v>
      </c>
    </row>
    <row r="287" spans="1:21">
      <c r="A287" t="s">
        <v>785</v>
      </c>
      <c r="B287" t="s">
        <v>786</v>
      </c>
      <c r="C287" t="s">
        <v>62</v>
      </c>
      <c r="D287" t="s">
        <v>15</v>
      </c>
      <c r="E287" t="s">
        <v>44</v>
      </c>
      <c r="F287" t="s">
        <v>28</v>
      </c>
      <c r="G287" t="s">
        <v>47</v>
      </c>
      <c r="H287">
        <v>51</v>
      </c>
      <c r="I287" s="1">
        <v>34746</v>
      </c>
      <c r="J287" s="9">
        <f>DAY(TBL_Employees[[#This Row],[Hire Date]])</f>
        <v>16</v>
      </c>
      <c r="K287" s="9">
        <f>MONTH(TBL_Employees[[#This Row],[Hire Date]])</f>
        <v>2</v>
      </c>
      <c r="L287" s="9" t="str">
        <f>_xlfn.SWITCH(TBL_Employees[[#This Row],[Month]],1,"JAN",2,"FEB",3,"MAR",4,"APR",5,"MAY",6,"JUN",7,"JUL",8,"AUG",9,"SEP",10,"OCT",11,"NOV",12,"DEC")</f>
        <v>FEB</v>
      </c>
      <c r="M287" s="9">
        <f>YEAR(TBL_Employees[[#This Row],[Hire Date]])</f>
        <v>1995</v>
      </c>
      <c r="N287" s="2">
        <v>125375</v>
      </c>
      <c r="O287" s="2" t="str">
        <f>_xlfn.SWITCH(TRUE(),TBL_Employees[[#This Row],[Annual Salary]]&gt;140000,"HIGH INCOME",AND(TBL_Employees[[#This Row],[Annual Salary]]&gt;=70000,TBL_Employees[[#This Row],[Annual Salary]]&lt;=140000),"MIDLE INCOME",TBL_Employees[[#This Row],[Annual Salary]]&lt;70000,"LOW INCOME")</f>
        <v>MIDLE INCOME</v>
      </c>
      <c r="P287" s="3">
        <v>0.09</v>
      </c>
      <c r="Q287" s="11">
        <f>TBL_Employees[[#This Row],[Bonus %]]*TBL_Employees[[#This Row],[Annual Salary]]</f>
        <v>11283.75</v>
      </c>
      <c r="R287" t="s">
        <v>19</v>
      </c>
      <c r="S287" t="s">
        <v>20</v>
      </c>
      <c r="T287" s="1" t="s">
        <v>21</v>
      </c>
      <c r="U287" t="str">
        <f>IF(TBL_Employees[[#This Row],[Exit Date]]="","Employed","Resign")</f>
        <v>Employed</v>
      </c>
    </row>
    <row r="288" spans="1:21">
      <c r="A288" t="s">
        <v>805</v>
      </c>
      <c r="B288" t="s">
        <v>806</v>
      </c>
      <c r="C288" t="s">
        <v>61</v>
      </c>
      <c r="D288" t="s">
        <v>15</v>
      </c>
      <c r="E288" t="s">
        <v>36</v>
      </c>
      <c r="F288" t="s">
        <v>17</v>
      </c>
      <c r="G288" t="s">
        <v>51</v>
      </c>
      <c r="H288">
        <v>37</v>
      </c>
      <c r="I288" s="1">
        <v>41329</v>
      </c>
      <c r="J288" s="9">
        <f>DAY(TBL_Employees[[#This Row],[Hire Date]])</f>
        <v>24</v>
      </c>
      <c r="K288" s="9">
        <f>MONTH(TBL_Employees[[#This Row],[Hire Date]])</f>
        <v>2</v>
      </c>
      <c r="L288" s="9" t="str">
        <f>_xlfn.SWITCH(TBL_Employees[[#This Row],[Month]],1,"JAN",2,"FEB",3,"MAR",4,"APR",5,"MAY",6,"JUN",7,"JUL",8,"AUG",9,"SEP",10,"OCT",11,"NOV",12,"DEC")</f>
        <v>FEB</v>
      </c>
      <c r="M288" s="9">
        <f>YEAR(TBL_Employees[[#This Row],[Hire Date]])</f>
        <v>2013</v>
      </c>
      <c r="N288" s="2">
        <v>157474</v>
      </c>
      <c r="O288" s="2" t="str">
        <f>_xlfn.SWITCH(TRUE(),TBL_Employees[[#This Row],[Annual Salary]]&gt;140000,"HIGH INCOME",AND(TBL_Employees[[#This Row],[Annual Salary]]&gt;=70000,TBL_Employees[[#This Row],[Annual Salary]]&lt;=140000),"MIDLE INCOME",TBL_Employees[[#This Row],[Annual Salary]]&lt;70000,"LOW INCOME")</f>
        <v>HIGH INCOME</v>
      </c>
      <c r="P288" s="3">
        <v>0.11</v>
      </c>
      <c r="Q288" s="11">
        <f>TBL_Employees[[#This Row],[Bonus %]]*TBL_Employees[[#This Row],[Annual Salary]]</f>
        <v>17322.14</v>
      </c>
      <c r="R288" t="s">
        <v>52</v>
      </c>
      <c r="S288" t="s">
        <v>66</v>
      </c>
      <c r="T288" s="1" t="s">
        <v>21</v>
      </c>
      <c r="U288" t="str">
        <f>IF(TBL_Employees[[#This Row],[Exit Date]]="","Employed","Resign")</f>
        <v>Employed</v>
      </c>
    </row>
    <row r="289" spans="1:21">
      <c r="A289" t="s">
        <v>813</v>
      </c>
      <c r="B289" t="s">
        <v>814</v>
      </c>
      <c r="C289" t="s">
        <v>14</v>
      </c>
      <c r="D289" t="s">
        <v>15</v>
      </c>
      <c r="E289" t="s">
        <v>32</v>
      </c>
      <c r="F289" t="s">
        <v>28</v>
      </c>
      <c r="G289" t="s">
        <v>51</v>
      </c>
      <c r="H289">
        <v>50</v>
      </c>
      <c r="I289" s="1">
        <v>38004</v>
      </c>
      <c r="J289" s="9">
        <f>DAY(TBL_Employees[[#This Row],[Hire Date]])</f>
        <v>18</v>
      </c>
      <c r="K289" s="9">
        <f>MONTH(TBL_Employees[[#This Row],[Hire Date]])</f>
        <v>1</v>
      </c>
      <c r="L289" s="9" t="str">
        <f>_xlfn.SWITCH(TBL_Employees[[#This Row],[Month]],1,"JAN",2,"FEB",3,"MAR",4,"APR",5,"MAY",6,"JUN",7,"JUL",8,"AUG",9,"SEP",10,"OCT",11,"NOV",12,"DEC")</f>
        <v>JAN</v>
      </c>
      <c r="M289" s="9">
        <f>YEAR(TBL_Employees[[#This Row],[Hire Date]])</f>
        <v>2004</v>
      </c>
      <c r="N289" s="2">
        <v>247939</v>
      </c>
      <c r="O289" s="2" t="str">
        <f>_xlfn.SWITCH(TRUE(),TBL_Employees[[#This Row],[Annual Salary]]&gt;140000,"HIGH INCOME",AND(TBL_Employees[[#This Row],[Annual Salary]]&gt;=70000,TBL_Employees[[#This Row],[Annual Salary]]&lt;=140000),"MIDLE INCOME",TBL_Employees[[#This Row],[Annual Salary]]&lt;70000,"LOW INCOME")</f>
        <v>HIGH INCOME</v>
      </c>
      <c r="P289" s="3">
        <v>0.35</v>
      </c>
      <c r="Q289" s="11">
        <f>TBL_Employees[[#This Row],[Bonus %]]*TBL_Employees[[#This Row],[Annual Salary]]</f>
        <v>86778.65</v>
      </c>
      <c r="R289" t="s">
        <v>52</v>
      </c>
      <c r="S289" t="s">
        <v>66</v>
      </c>
      <c r="T289" s="1" t="s">
        <v>21</v>
      </c>
      <c r="U289" t="str">
        <f>IF(TBL_Employees[[#This Row],[Exit Date]]="","Employed","Resign")</f>
        <v>Employed</v>
      </c>
    </row>
    <row r="290" spans="1:21">
      <c r="A290" t="s">
        <v>832</v>
      </c>
      <c r="B290" t="s">
        <v>833</v>
      </c>
      <c r="C290" t="s">
        <v>14</v>
      </c>
      <c r="D290" t="s">
        <v>15</v>
      </c>
      <c r="E290" t="s">
        <v>32</v>
      </c>
      <c r="F290" t="s">
        <v>17</v>
      </c>
      <c r="G290" t="s">
        <v>51</v>
      </c>
      <c r="H290">
        <v>27</v>
      </c>
      <c r="I290" s="1">
        <v>44545</v>
      </c>
      <c r="J290" s="9">
        <f>DAY(TBL_Employees[[#This Row],[Hire Date]])</f>
        <v>15</v>
      </c>
      <c r="K290" s="9">
        <f>MONTH(TBL_Employees[[#This Row],[Hire Date]])</f>
        <v>12</v>
      </c>
      <c r="L290" s="9" t="str">
        <f>_xlfn.SWITCH(TBL_Employees[[#This Row],[Month]],1,"JAN",2,"FEB",3,"MAR",4,"APR",5,"MAY",6,"JUN",7,"JUL",8,"AUG",9,"SEP",10,"OCT",11,"NOV",12,"DEC")</f>
        <v>DEC</v>
      </c>
      <c r="M290" s="9">
        <f>YEAR(TBL_Employees[[#This Row],[Hire Date]])</f>
        <v>2021</v>
      </c>
      <c r="N290" s="2">
        <v>255369</v>
      </c>
      <c r="O290" s="2" t="str">
        <f>_xlfn.SWITCH(TRUE(),TBL_Employees[[#This Row],[Annual Salary]]&gt;140000,"HIGH INCOME",AND(TBL_Employees[[#This Row],[Annual Salary]]&gt;=70000,TBL_Employees[[#This Row],[Annual Salary]]&lt;=140000),"MIDLE INCOME",TBL_Employees[[#This Row],[Annual Salary]]&lt;70000,"LOW INCOME")</f>
        <v>HIGH INCOME</v>
      </c>
      <c r="P290" s="3">
        <v>0.33</v>
      </c>
      <c r="Q290" s="11">
        <f>TBL_Employees[[#This Row],[Bonus %]]*TBL_Employees[[#This Row],[Annual Salary]]</f>
        <v>84271.77</v>
      </c>
      <c r="R290" t="s">
        <v>52</v>
      </c>
      <c r="S290" t="s">
        <v>53</v>
      </c>
      <c r="T290" s="1" t="s">
        <v>21</v>
      </c>
      <c r="U290" t="str">
        <f>IF(TBL_Employees[[#This Row],[Exit Date]]="","Employed","Resign")</f>
        <v>Employed</v>
      </c>
    </row>
    <row r="291" spans="1:21">
      <c r="A291" t="s">
        <v>856</v>
      </c>
      <c r="B291" t="s">
        <v>857</v>
      </c>
      <c r="C291" t="s">
        <v>40</v>
      </c>
      <c r="D291" t="s">
        <v>15</v>
      </c>
      <c r="E291" t="s">
        <v>16</v>
      </c>
      <c r="F291" t="s">
        <v>28</v>
      </c>
      <c r="G291" t="s">
        <v>24</v>
      </c>
      <c r="H291">
        <v>64</v>
      </c>
      <c r="I291" s="1">
        <v>35187</v>
      </c>
      <c r="J291" s="9">
        <f>DAY(TBL_Employees[[#This Row],[Hire Date]])</f>
        <v>2</v>
      </c>
      <c r="K291" s="9">
        <f>MONTH(TBL_Employees[[#This Row],[Hire Date]])</f>
        <v>5</v>
      </c>
      <c r="L291" s="9" t="str">
        <f>_xlfn.SWITCH(TBL_Employees[[#This Row],[Month]],1,"JAN",2,"FEB",3,"MAR",4,"APR",5,"MAY",6,"JUN",7,"JUL",8,"AUG",9,"SEP",10,"OCT",11,"NOV",12,"DEC")</f>
        <v>MAY</v>
      </c>
      <c r="M291" s="9">
        <f>YEAR(TBL_Employees[[#This Row],[Hire Date]])</f>
        <v>1996</v>
      </c>
      <c r="N291" s="2">
        <v>189933</v>
      </c>
      <c r="O291" s="2" t="str">
        <f>_xlfn.SWITCH(TRUE(),TBL_Employees[[#This Row],[Annual Salary]]&gt;140000,"HIGH INCOME",AND(TBL_Employees[[#This Row],[Annual Salary]]&gt;=70000,TBL_Employees[[#This Row],[Annual Salary]]&lt;=140000),"MIDLE INCOME",TBL_Employees[[#This Row],[Annual Salary]]&lt;70000,"LOW INCOME")</f>
        <v>HIGH INCOME</v>
      </c>
      <c r="P291" s="3">
        <v>0.23</v>
      </c>
      <c r="Q291" s="11">
        <f>TBL_Employees[[#This Row],[Bonus %]]*TBL_Employees[[#This Row],[Annual Salary]]</f>
        <v>43684.590000000004</v>
      </c>
      <c r="R291" t="s">
        <v>19</v>
      </c>
      <c r="S291" t="s">
        <v>45</v>
      </c>
      <c r="T291" s="1" t="s">
        <v>21</v>
      </c>
      <c r="U291" t="str">
        <f>IF(TBL_Employees[[#This Row],[Exit Date]]="","Employed","Resign")</f>
        <v>Employed</v>
      </c>
    </row>
    <row r="292" spans="1:21">
      <c r="A292" t="s">
        <v>869</v>
      </c>
      <c r="B292" t="s">
        <v>870</v>
      </c>
      <c r="C292" t="s">
        <v>64</v>
      </c>
      <c r="D292" t="s">
        <v>15</v>
      </c>
      <c r="E292" t="s">
        <v>32</v>
      </c>
      <c r="F292" t="s">
        <v>28</v>
      </c>
      <c r="G292" t="s">
        <v>24</v>
      </c>
      <c r="H292">
        <v>52</v>
      </c>
      <c r="I292" s="1">
        <v>42992</v>
      </c>
      <c r="J292" s="9">
        <f>DAY(TBL_Employees[[#This Row],[Hire Date]])</f>
        <v>14</v>
      </c>
      <c r="K292" s="9">
        <f>MONTH(TBL_Employees[[#This Row],[Hire Date]])</f>
        <v>9</v>
      </c>
      <c r="L292" s="9" t="str">
        <f>_xlfn.SWITCH(TBL_Employees[[#This Row],[Month]],1,"JAN",2,"FEB",3,"MAR",4,"APR",5,"MAY",6,"JUN",7,"JUL",8,"AUG",9,"SEP",10,"OCT",11,"NOV",12,"DEC")</f>
        <v>SEP</v>
      </c>
      <c r="M292" s="9">
        <f>YEAR(TBL_Employees[[#This Row],[Hire Date]])</f>
        <v>2017</v>
      </c>
      <c r="N292" s="2">
        <v>74449</v>
      </c>
      <c r="O292" s="2" t="str">
        <f>_xlfn.SWITCH(TRUE(),TBL_Employees[[#This Row],[Annual Salary]]&gt;140000,"HIGH INCOME",AND(TBL_Employees[[#This Row],[Annual Salary]]&gt;=70000,TBL_Employees[[#This Row],[Annual Salary]]&lt;=140000),"MIDLE INCOME",TBL_Employees[[#This Row],[Annual Salary]]&lt;70000,"LOW INCOME")</f>
        <v>MIDLE INCOME</v>
      </c>
      <c r="P292" s="3">
        <v>0</v>
      </c>
      <c r="Q292" s="11">
        <f>TBL_Employees[[#This Row],[Bonus %]]*TBL_Employees[[#This Row],[Annual Salary]]</f>
        <v>0</v>
      </c>
      <c r="R292" t="s">
        <v>33</v>
      </c>
      <c r="S292" t="s">
        <v>60</v>
      </c>
      <c r="T292" s="1" t="s">
        <v>21</v>
      </c>
      <c r="U292" t="str">
        <f>IF(TBL_Employees[[#This Row],[Exit Date]]="","Employed","Resign")</f>
        <v>Employed</v>
      </c>
    </row>
    <row r="293" spans="1:21">
      <c r="A293" t="s">
        <v>294</v>
      </c>
      <c r="B293" t="s">
        <v>885</v>
      </c>
      <c r="C293" t="s">
        <v>40</v>
      </c>
      <c r="D293" t="s">
        <v>15</v>
      </c>
      <c r="E293" t="s">
        <v>16</v>
      </c>
      <c r="F293" t="s">
        <v>17</v>
      </c>
      <c r="G293" t="s">
        <v>24</v>
      </c>
      <c r="H293">
        <v>63</v>
      </c>
      <c r="I293" s="1">
        <v>36826</v>
      </c>
      <c r="J293" s="9">
        <f>DAY(TBL_Employees[[#This Row],[Hire Date]])</f>
        <v>27</v>
      </c>
      <c r="K293" s="9">
        <f>MONTH(TBL_Employees[[#This Row],[Hire Date]])</f>
        <v>10</v>
      </c>
      <c r="L293" s="9" t="str">
        <f>_xlfn.SWITCH(TBL_Employees[[#This Row],[Month]],1,"JAN",2,"FEB",3,"MAR",4,"APR",5,"MAY",6,"JUN",7,"JUL",8,"AUG",9,"SEP",10,"OCT",11,"NOV",12,"DEC")</f>
        <v>OCT</v>
      </c>
      <c r="M293" s="9">
        <f>YEAR(TBL_Employees[[#This Row],[Hire Date]])</f>
        <v>2000</v>
      </c>
      <c r="N293" s="2">
        <v>155320</v>
      </c>
      <c r="O293" s="2" t="str">
        <f>_xlfn.SWITCH(TRUE(),TBL_Employees[[#This Row],[Annual Salary]]&gt;140000,"HIGH INCOME",AND(TBL_Employees[[#This Row],[Annual Salary]]&gt;=70000,TBL_Employees[[#This Row],[Annual Salary]]&lt;=140000),"MIDLE INCOME",TBL_Employees[[#This Row],[Annual Salary]]&lt;70000,"LOW INCOME")</f>
        <v>HIGH INCOME</v>
      </c>
      <c r="P293" s="3">
        <v>0.17</v>
      </c>
      <c r="Q293" s="11">
        <f>TBL_Employees[[#This Row],[Bonus %]]*TBL_Employees[[#This Row],[Annual Salary]]</f>
        <v>26404.400000000001</v>
      </c>
      <c r="R293" t="s">
        <v>33</v>
      </c>
      <c r="S293" t="s">
        <v>80</v>
      </c>
      <c r="T293" s="1" t="s">
        <v>21</v>
      </c>
      <c r="U293" t="str">
        <f>IF(TBL_Employees[[#This Row],[Exit Date]]="","Employed","Resign")</f>
        <v>Employed</v>
      </c>
    </row>
    <row r="294" spans="1:21">
      <c r="A294" t="s">
        <v>900</v>
      </c>
      <c r="B294" t="s">
        <v>901</v>
      </c>
      <c r="C294" t="s">
        <v>40</v>
      </c>
      <c r="D294" t="s">
        <v>15</v>
      </c>
      <c r="E294" t="s">
        <v>44</v>
      </c>
      <c r="F294" t="s">
        <v>28</v>
      </c>
      <c r="G294" t="s">
        <v>18</v>
      </c>
      <c r="H294">
        <v>25</v>
      </c>
      <c r="I294" s="1">
        <v>43844</v>
      </c>
      <c r="J294" s="9">
        <f>DAY(TBL_Employees[[#This Row],[Hire Date]])</f>
        <v>14</v>
      </c>
      <c r="K294" s="9">
        <f>MONTH(TBL_Employees[[#This Row],[Hire Date]])</f>
        <v>1</v>
      </c>
      <c r="L294" s="9" t="str">
        <f>_xlfn.SWITCH(TBL_Employees[[#This Row],[Month]],1,"JAN",2,"FEB",3,"MAR",4,"APR",5,"MAY",6,"JUN",7,"JUL",8,"AUG",9,"SEP",10,"OCT",11,"NOV",12,"DEC")</f>
        <v>JAN</v>
      </c>
      <c r="M294" s="9">
        <f>YEAR(TBL_Employees[[#This Row],[Hire Date]])</f>
        <v>2020</v>
      </c>
      <c r="N294" s="2">
        <v>168014</v>
      </c>
      <c r="O294" s="2" t="str">
        <f>_xlfn.SWITCH(TRUE(),TBL_Employees[[#This Row],[Annual Salary]]&gt;140000,"HIGH INCOME",AND(TBL_Employees[[#This Row],[Annual Salary]]&gt;=70000,TBL_Employees[[#This Row],[Annual Salary]]&lt;=140000),"MIDLE INCOME",TBL_Employees[[#This Row],[Annual Salary]]&lt;70000,"LOW INCOME")</f>
        <v>HIGH INCOME</v>
      </c>
      <c r="P294" s="3">
        <v>0.27</v>
      </c>
      <c r="Q294" s="11">
        <f>TBL_Employees[[#This Row],[Bonus %]]*TBL_Employees[[#This Row],[Annual Salary]]</f>
        <v>45363.780000000006</v>
      </c>
      <c r="R294" t="s">
        <v>19</v>
      </c>
      <c r="S294" t="s">
        <v>20</v>
      </c>
      <c r="T294" s="1">
        <v>44404</v>
      </c>
      <c r="U294" t="str">
        <f>IF(TBL_Employees[[#This Row],[Exit Date]]="","Employed","Resign")</f>
        <v>Resign</v>
      </c>
    </row>
    <row r="295" spans="1:21">
      <c r="A295" t="s">
        <v>904</v>
      </c>
      <c r="B295" t="s">
        <v>905</v>
      </c>
      <c r="C295" t="s">
        <v>61</v>
      </c>
      <c r="D295" t="s">
        <v>15</v>
      </c>
      <c r="E295" t="s">
        <v>16</v>
      </c>
      <c r="F295" t="s">
        <v>28</v>
      </c>
      <c r="G295" t="s">
        <v>51</v>
      </c>
      <c r="H295">
        <v>31</v>
      </c>
      <c r="I295" s="1">
        <v>42266</v>
      </c>
      <c r="J295" s="9">
        <f>DAY(TBL_Employees[[#This Row],[Hire Date]])</f>
        <v>19</v>
      </c>
      <c r="K295" s="9">
        <f>MONTH(TBL_Employees[[#This Row],[Hire Date]])</f>
        <v>9</v>
      </c>
      <c r="L295" s="9" t="str">
        <f>_xlfn.SWITCH(TBL_Employees[[#This Row],[Month]],1,"JAN",2,"FEB",3,"MAR",4,"APR",5,"MAY",6,"JUN",7,"JUL",8,"AUG",9,"SEP",10,"OCT",11,"NOV",12,"DEC")</f>
        <v>SEP</v>
      </c>
      <c r="M295" s="9">
        <f>YEAR(TBL_Employees[[#This Row],[Hire Date]])</f>
        <v>2015</v>
      </c>
      <c r="N295" s="2">
        <v>145846</v>
      </c>
      <c r="O295" s="2" t="str">
        <f>_xlfn.SWITCH(TRUE(),TBL_Employees[[#This Row],[Annual Salary]]&gt;140000,"HIGH INCOME",AND(TBL_Employees[[#This Row],[Annual Salary]]&gt;=70000,TBL_Employees[[#This Row],[Annual Salary]]&lt;=140000),"MIDLE INCOME",TBL_Employees[[#This Row],[Annual Salary]]&lt;70000,"LOW INCOME")</f>
        <v>HIGH INCOME</v>
      </c>
      <c r="P295" s="3">
        <v>0.15</v>
      </c>
      <c r="Q295" s="11">
        <f>TBL_Employees[[#This Row],[Bonus %]]*TBL_Employees[[#This Row],[Annual Salary]]</f>
        <v>21876.899999999998</v>
      </c>
      <c r="R295" t="s">
        <v>52</v>
      </c>
      <c r="S295" t="s">
        <v>81</v>
      </c>
      <c r="T295" s="1" t="s">
        <v>21</v>
      </c>
      <c r="U295" t="str">
        <f>IF(TBL_Employees[[#This Row],[Exit Date]]="","Employed","Resign")</f>
        <v>Employed</v>
      </c>
    </row>
    <row r="296" spans="1:21">
      <c r="A296" t="s">
        <v>922</v>
      </c>
      <c r="B296" t="s">
        <v>923</v>
      </c>
      <c r="C296" t="s">
        <v>14</v>
      </c>
      <c r="D296" t="s">
        <v>15</v>
      </c>
      <c r="E296" t="s">
        <v>36</v>
      </c>
      <c r="F296" t="s">
        <v>17</v>
      </c>
      <c r="G296" t="s">
        <v>18</v>
      </c>
      <c r="H296">
        <v>48</v>
      </c>
      <c r="I296" s="1">
        <v>43253</v>
      </c>
      <c r="J296" s="9">
        <f>DAY(TBL_Employees[[#This Row],[Hire Date]])</f>
        <v>2</v>
      </c>
      <c r="K296" s="9">
        <f>MONTH(TBL_Employees[[#This Row],[Hire Date]])</f>
        <v>6</v>
      </c>
      <c r="L296" s="9" t="str">
        <f>_xlfn.SWITCH(TBL_Employees[[#This Row],[Month]],1,"JAN",2,"FEB",3,"MAR",4,"APR",5,"MAY",6,"JUN",7,"JUL",8,"AUG",9,"SEP",10,"OCT",11,"NOV",12,"DEC")</f>
        <v>JUN</v>
      </c>
      <c r="M296" s="9">
        <f>YEAR(TBL_Employees[[#This Row],[Hire Date]])</f>
        <v>2018</v>
      </c>
      <c r="N296" s="2">
        <v>231567</v>
      </c>
      <c r="O296" s="2" t="str">
        <f>_xlfn.SWITCH(TRUE(),TBL_Employees[[#This Row],[Annual Salary]]&gt;140000,"HIGH INCOME",AND(TBL_Employees[[#This Row],[Annual Salary]]&gt;=70000,TBL_Employees[[#This Row],[Annual Salary]]&lt;=140000),"MIDLE INCOME",TBL_Employees[[#This Row],[Annual Salary]]&lt;70000,"LOW INCOME")</f>
        <v>HIGH INCOME</v>
      </c>
      <c r="P296" s="3">
        <v>0.36</v>
      </c>
      <c r="Q296" s="11">
        <f>TBL_Employees[[#This Row],[Bonus %]]*TBL_Employees[[#This Row],[Annual Salary]]</f>
        <v>83364.12</v>
      </c>
      <c r="R296" t="s">
        <v>19</v>
      </c>
      <c r="S296" t="s">
        <v>63</v>
      </c>
      <c r="T296" s="1" t="s">
        <v>21</v>
      </c>
      <c r="U296" t="str">
        <f>IF(TBL_Employees[[#This Row],[Exit Date]]="","Employed","Resign")</f>
        <v>Employed</v>
      </c>
    </row>
    <row r="297" spans="1:21">
      <c r="A297" t="s">
        <v>933</v>
      </c>
      <c r="B297" t="s">
        <v>934</v>
      </c>
      <c r="C297" t="s">
        <v>64</v>
      </c>
      <c r="D297" t="s">
        <v>15</v>
      </c>
      <c r="E297" t="s">
        <v>16</v>
      </c>
      <c r="F297" t="s">
        <v>17</v>
      </c>
      <c r="G297" t="s">
        <v>24</v>
      </c>
      <c r="H297">
        <v>55</v>
      </c>
      <c r="I297" s="1">
        <v>39418</v>
      </c>
      <c r="J297" s="9">
        <f>DAY(TBL_Employees[[#This Row],[Hire Date]])</f>
        <v>2</v>
      </c>
      <c r="K297" s="9">
        <f>MONTH(TBL_Employees[[#This Row],[Hire Date]])</f>
        <v>12</v>
      </c>
      <c r="L297" s="9" t="str">
        <f>_xlfn.SWITCH(TBL_Employees[[#This Row],[Month]],1,"JAN",2,"FEB",3,"MAR",4,"APR",5,"MAY",6,"JUN",7,"JUL",8,"AUG",9,"SEP",10,"OCT",11,"NOV",12,"DEC")</f>
        <v>DEC</v>
      </c>
      <c r="M297" s="9">
        <f>YEAR(TBL_Employees[[#This Row],[Hire Date]])</f>
        <v>2007</v>
      </c>
      <c r="N297" s="2">
        <v>64494</v>
      </c>
      <c r="O297" s="2" t="str">
        <f>_xlfn.SWITCH(TRUE(),TBL_Employees[[#This Row],[Annual Salary]]&gt;140000,"HIGH INCOME",AND(TBL_Employees[[#This Row],[Annual Salary]]&gt;=70000,TBL_Employees[[#This Row],[Annual Salary]]&lt;=140000),"MIDLE INCOME",TBL_Employees[[#This Row],[Annual Salary]]&lt;70000,"LOW INCOME")</f>
        <v>LOW INCOME</v>
      </c>
      <c r="P297" s="3">
        <v>0</v>
      </c>
      <c r="Q297" s="11">
        <f>TBL_Employees[[#This Row],[Bonus %]]*TBL_Employees[[#This Row],[Annual Salary]]</f>
        <v>0</v>
      </c>
      <c r="R297" t="s">
        <v>19</v>
      </c>
      <c r="S297" t="s">
        <v>29</v>
      </c>
      <c r="T297" s="1" t="s">
        <v>21</v>
      </c>
      <c r="U297" t="str">
        <f>IF(TBL_Employees[[#This Row],[Exit Date]]="","Employed","Resign")</f>
        <v>Employed</v>
      </c>
    </row>
    <row r="298" spans="1:21">
      <c r="A298" t="s">
        <v>289</v>
      </c>
      <c r="B298" t="s">
        <v>956</v>
      </c>
      <c r="C298" t="s">
        <v>68</v>
      </c>
      <c r="D298" t="s">
        <v>15</v>
      </c>
      <c r="E298" t="s">
        <v>32</v>
      </c>
      <c r="F298" t="s">
        <v>17</v>
      </c>
      <c r="G298" t="s">
        <v>51</v>
      </c>
      <c r="H298">
        <v>36</v>
      </c>
      <c r="I298" s="1">
        <v>39994</v>
      </c>
      <c r="J298" s="9">
        <f>DAY(TBL_Employees[[#This Row],[Hire Date]])</f>
        <v>30</v>
      </c>
      <c r="K298" s="9">
        <f>MONTH(TBL_Employees[[#This Row],[Hire Date]])</f>
        <v>6</v>
      </c>
      <c r="L298" s="9" t="str">
        <f>_xlfn.SWITCH(TBL_Employees[[#This Row],[Month]],1,"JAN",2,"FEB",3,"MAR",4,"APR",5,"MAY",6,"JUN",7,"JUL",8,"AUG",9,"SEP",10,"OCT",11,"NOV",12,"DEC")</f>
        <v>JUN</v>
      </c>
      <c r="M298" s="9">
        <f>YEAR(TBL_Employees[[#This Row],[Hire Date]])</f>
        <v>2009</v>
      </c>
      <c r="N298" s="2">
        <v>43363</v>
      </c>
      <c r="O298" s="2" t="str">
        <f>_xlfn.SWITCH(TRUE(),TBL_Employees[[#This Row],[Annual Salary]]&gt;140000,"HIGH INCOME",AND(TBL_Employees[[#This Row],[Annual Salary]]&gt;=70000,TBL_Employees[[#This Row],[Annual Salary]]&lt;=140000),"MIDLE INCOME",TBL_Employees[[#This Row],[Annual Salary]]&lt;70000,"LOW INCOME")</f>
        <v>LOW INCOME</v>
      </c>
      <c r="P298" s="3">
        <v>0</v>
      </c>
      <c r="Q298" s="11">
        <f>TBL_Employees[[#This Row],[Bonus %]]*TBL_Employees[[#This Row],[Annual Salary]]</f>
        <v>0</v>
      </c>
      <c r="R298" t="s">
        <v>19</v>
      </c>
      <c r="S298" t="s">
        <v>25</v>
      </c>
      <c r="T298" s="1" t="s">
        <v>21</v>
      </c>
      <c r="U298" t="str">
        <f>IF(TBL_Employees[[#This Row],[Exit Date]]="","Employed","Resign")</f>
        <v>Employed</v>
      </c>
    </row>
    <row r="299" spans="1:21">
      <c r="A299" t="s">
        <v>372</v>
      </c>
      <c r="B299" t="s">
        <v>959</v>
      </c>
      <c r="C299" t="s">
        <v>62</v>
      </c>
      <c r="D299" t="s">
        <v>15</v>
      </c>
      <c r="E299" t="s">
        <v>44</v>
      </c>
      <c r="F299" t="s">
        <v>17</v>
      </c>
      <c r="G299" t="s">
        <v>51</v>
      </c>
      <c r="H299">
        <v>55</v>
      </c>
      <c r="I299" s="1">
        <v>40297</v>
      </c>
      <c r="J299" s="9">
        <f>DAY(TBL_Employees[[#This Row],[Hire Date]])</f>
        <v>29</v>
      </c>
      <c r="K299" s="9">
        <f>MONTH(TBL_Employees[[#This Row],[Hire Date]])</f>
        <v>4</v>
      </c>
      <c r="L299" s="9" t="str">
        <f>_xlfn.SWITCH(TBL_Employees[[#This Row],[Month]],1,"JAN",2,"FEB",3,"MAR",4,"APR",5,"MAY",6,"JUN",7,"JUL",8,"AUG",9,"SEP",10,"OCT",11,"NOV",12,"DEC")</f>
        <v>APR</v>
      </c>
      <c r="M299" s="9">
        <f>YEAR(TBL_Employees[[#This Row],[Hire Date]])</f>
        <v>2010</v>
      </c>
      <c r="N299" s="2">
        <v>111038</v>
      </c>
      <c r="O299" s="2" t="str">
        <f>_xlfn.SWITCH(TRUE(),TBL_Employees[[#This Row],[Annual Salary]]&gt;140000,"HIGH INCOME",AND(TBL_Employees[[#This Row],[Annual Salary]]&gt;=70000,TBL_Employees[[#This Row],[Annual Salary]]&lt;=140000),"MIDLE INCOME",TBL_Employees[[#This Row],[Annual Salary]]&lt;70000,"LOW INCOME")</f>
        <v>MIDLE INCOME</v>
      </c>
      <c r="P299" s="3">
        <v>0.05</v>
      </c>
      <c r="Q299" s="11">
        <f>TBL_Employees[[#This Row],[Bonus %]]*TBL_Employees[[#This Row],[Annual Salary]]</f>
        <v>5551.9000000000005</v>
      </c>
      <c r="R299" t="s">
        <v>52</v>
      </c>
      <c r="S299" t="s">
        <v>53</v>
      </c>
      <c r="T299" s="1" t="s">
        <v>21</v>
      </c>
      <c r="U299" t="str">
        <f>IF(TBL_Employees[[#This Row],[Exit Date]]="","Employed","Resign")</f>
        <v>Employed</v>
      </c>
    </row>
    <row r="300" spans="1:21">
      <c r="A300" t="s">
        <v>397</v>
      </c>
      <c r="B300" t="s">
        <v>181</v>
      </c>
      <c r="C300" t="s">
        <v>61</v>
      </c>
      <c r="D300" t="s">
        <v>15</v>
      </c>
      <c r="E300" t="s">
        <v>32</v>
      </c>
      <c r="F300" t="s">
        <v>17</v>
      </c>
      <c r="G300" t="s">
        <v>24</v>
      </c>
      <c r="H300">
        <v>48</v>
      </c>
      <c r="I300" s="1">
        <v>37144</v>
      </c>
      <c r="J300" s="9">
        <f>DAY(TBL_Employees[[#This Row],[Hire Date]])</f>
        <v>10</v>
      </c>
      <c r="K300" s="9">
        <f>MONTH(TBL_Employees[[#This Row],[Hire Date]])</f>
        <v>9</v>
      </c>
      <c r="L300" s="9" t="str">
        <f>_xlfn.SWITCH(TBL_Employees[[#This Row],[Month]],1,"JAN",2,"FEB",3,"MAR",4,"APR",5,"MAY",6,"JUN",7,"JUL",8,"AUG",9,"SEP",10,"OCT",11,"NOV",12,"DEC")</f>
        <v>SEP</v>
      </c>
      <c r="M300" s="9">
        <f>YEAR(TBL_Employees[[#This Row],[Hire Date]])</f>
        <v>2001</v>
      </c>
      <c r="N300" s="2">
        <v>125730</v>
      </c>
      <c r="O300" s="2" t="str">
        <f>_xlfn.SWITCH(TRUE(),TBL_Employees[[#This Row],[Annual Salary]]&gt;140000,"HIGH INCOME",AND(TBL_Employees[[#This Row],[Annual Salary]]&gt;=70000,TBL_Employees[[#This Row],[Annual Salary]]&lt;=140000),"MIDLE INCOME",TBL_Employees[[#This Row],[Annual Salary]]&lt;70000,"LOW INCOME")</f>
        <v>MIDLE INCOME</v>
      </c>
      <c r="P300" s="3">
        <v>0.11</v>
      </c>
      <c r="Q300" s="11">
        <f>TBL_Employees[[#This Row],[Bonus %]]*TBL_Employees[[#This Row],[Annual Salary]]</f>
        <v>13830.3</v>
      </c>
      <c r="R300" t="s">
        <v>33</v>
      </c>
      <c r="S300" t="s">
        <v>80</v>
      </c>
      <c r="T300" s="1" t="s">
        <v>21</v>
      </c>
      <c r="U300" t="str">
        <f>IF(TBL_Employees[[#This Row],[Exit Date]]="","Employed","Resign")</f>
        <v>Employed</v>
      </c>
    </row>
    <row r="301" spans="1:21">
      <c r="A301" t="s">
        <v>183</v>
      </c>
      <c r="B301" t="s">
        <v>986</v>
      </c>
      <c r="C301" t="s">
        <v>64</v>
      </c>
      <c r="D301" t="s">
        <v>15</v>
      </c>
      <c r="E301" t="s">
        <v>44</v>
      </c>
      <c r="F301" t="s">
        <v>17</v>
      </c>
      <c r="G301" t="s">
        <v>51</v>
      </c>
      <c r="H301">
        <v>53</v>
      </c>
      <c r="I301" s="1">
        <v>37296</v>
      </c>
      <c r="J301" s="9">
        <f>DAY(TBL_Employees[[#This Row],[Hire Date]])</f>
        <v>9</v>
      </c>
      <c r="K301" s="9">
        <f>MONTH(TBL_Employees[[#This Row],[Hire Date]])</f>
        <v>2</v>
      </c>
      <c r="L301" s="9" t="str">
        <f>_xlfn.SWITCH(TBL_Employees[[#This Row],[Month]],1,"JAN",2,"FEB",3,"MAR",4,"APR",5,"MAY",6,"JUN",7,"JUL",8,"AUG",9,"SEP",10,"OCT",11,"NOV",12,"DEC")</f>
        <v>FEB</v>
      </c>
      <c r="M301" s="9">
        <f>YEAR(TBL_Employees[[#This Row],[Hire Date]])</f>
        <v>2002</v>
      </c>
      <c r="N301" s="2">
        <v>58605</v>
      </c>
      <c r="O301" s="2" t="str">
        <f>_xlfn.SWITCH(TRUE(),TBL_Employees[[#This Row],[Annual Salary]]&gt;140000,"HIGH INCOME",AND(TBL_Employees[[#This Row],[Annual Salary]]&gt;=70000,TBL_Employees[[#This Row],[Annual Salary]]&lt;=140000),"MIDLE INCOME",TBL_Employees[[#This Row],[Annual Salary]]&lt;70000,"LOW INCOME")</f>
        <v>LOW INCOME</v>
      </c>
      <c r="P301" s="3">
        <v>0</v>
      </c>
      <c r="Q301" s="11">
        <f>TBL_Employees[[#This Row],[Bonus %]]*TBL_Employees[[#This Row],[Annual Salary]]</f>
        <v>0</v>
      </c>
      <c r="R301" t="s">
        <v>19</v>
      </c>
      <c r="S301" t="s">
        <v>39</v>
      </c>
      <c r="T301" s="1" t="s">
        <v>21</v>
      </c>
      <c r="U301" t="str">
        <f>IF(TBL_Employees[[#This Row],[Exit Date]]="","Employed","Resign")</f>
        <v>Employed</v>
      </c>
    </row>
    <row r="302" spans="1:21">
      <c r="A302" t="s">
        <v>995</v>
      </c>
      <c r="B302" t="s">
        <v>996</v>
      </c>
      <c r="C302" t="s">
        <v>64</v>
      </c>
      <c r="D302" t="s">
        <v>15</v>
      </c>
      <c r="E302" t="s">
        <v>36</v>
      </c>
      <c r="F302" t="s">
        <v>28</v>
      </c>
      <c r="G302" t="s">
        <v>18</v>
      </c>
      <c r="H302">
        <v>30</v>
      </c>
      <c r="I302" s="1">
        <v>43542</v>
      </c>
      <c r="J302" s="9">
        <f>DAY(TBL_Employees[[#This Row],[Hire Date]])</f>
        <v>18</v>
      </c>
      <c r="K302" s="9">
        <f>MONTH(TBL_Employees[[#This Row],[Hire Date]])</f>
        <v>3</v>
      </c>
      <c r="L302" s="9" t="str">
        <f>_xlfn.SWITCH(TBL_Employees[[#This Row],[Month]],1,"JAN",2,"FEB",3,"MAR",4,"APR",5,"MAY",6,"JUN",7,"JUL",8,"AUG",9,"SEP",10,"OCT",11,"NOV",12,"DEC")</f>
        <v>MAR</v>
      </c>
      <c r="M302" s="9">
        <f>YEAR(TBL_Employees[[#This Row],[Hire Date]])</f>
        <v>2019</v>
      </c>
      <c r="N302" s="2">
        <v>54714</v>
      </c>
      <c r="O302" s="2" t="str">
        <f>_xlfn.SWITCH(TRUE(),TBL_Employees[[#This Row],[Annual Salary]]&gt;140000,"HIGH INCOME",AND(TBL_Employees[[#This Row],[Annual Salary]]&gt;=70000,TBL_Employees[[#This Row],[Annual Salary]]&lt;=140000),"MIDLE INCOME",TBL_Employees[[#This Row],[Annual Salary]]&lt;70000,"LOW INCOME")</f>
        <v>LOW INCOME</v>
      </c>
      <c r="P302" s="3">
        <v>0</v>
      </c>
      <c r="Q302" s="11">
        <f>TBL_Employees[[#This Row],[Bonus %]]*TBL_Employees[[#This Row],[Annual Salary]]</f>
        <v>0</v>
      </c>
      <c r="R302" t="s">
        <v>19</v>
      </c>
      <c r="S302" t="s">
        <v>29</v>
      </c>
      <c r="T302" s="1" t="s">
        <v>21</v>
      </c>
      <c r="U302" t="str">
        <f>IF(TBL_Employees[[#This Row],[Exit Date]]="","Employed","Resign")</f>
        <v>Employed</v>
      </c>
    </row>
    <row r="303" spans="1:21">
      <c r="A303" t="s">
        <v>1028</v>
      </c>
      <c r="B303" t="s">
        <v>1029</v>
      </c>
      <c r="C303" t="s">
        <v>64</v>
      </c>
      <c r="D303" t="s">
        <v>15</v>
      </c>
      <c r="E303" t="s">
        <v>44</v>
      </c>
      <c r="F303" t="s">
        <v>28</v>
      </c>
      <c r="G303" t="s">
        <v>18</v>
      </c>
      <c r="H303">
        <v>31</v>
      </c>
      <c r="I303" s="1">
        <v>44308</v>
      </c>
      <c r="J303" s="9">
        <f>DAY(TBL_Employees[[#This Row],[Hire Date]])</f>
        <v>22</v>
      </c>
      <c r="K303" s="9">
        <f>MONTH(TBL_Employees[[#This Row],[Hire Date]])</f>
        <v>4</v>
      </c>
      <c r="L303" s="9" t="str">
        <f>_xlfn.SWITCH(TBL_Employees[[#This Row],[Month]],1,"JAN",2,"FEB",3,"MAR",4,"APR",5,"MAY",6,"JUN",7,"JUL",8,"AUG",9,"SEP",10,"OCT",11,"NOV",12,"DEC")</f>
        <v>APR</v>
      </c>
      <c r="M303" s="9">
        <f>YEAR(TBL_Employees[[#This Row],[Hire Date]])</f>
        <v>2021</v>
      </c>
      <c r="N303" s="2">
        <v>74215</v>
      </c>
      <c r="O303" s="2" t="str">
        <f>_xlfn.SWITCH(TRUE(),TBL_Employees[[#This Row],[Annual Salary]]&gt;140000,"HIGH INCOME",AND(TBL_Employees[[#This Row],[Annual Salary]]&gt;=70000,TBL_Employees[[#This Row],[Annual Salary]]&lt;=140000),"MIDLE INCOME",TBL_Employees[[#This Row],[Annual Salary]]&lt;70000,"LOW INCOME")</f>
        <v>MIDLE INCOME</v>
      </c>
      <c r="P303" s="3">
        <v>0</v>
      </c>
      <c r="Q303" s="11">
        <f>TBL_Employees[[#This Row],[Bonus %]]*TBL_Employees[[#This Row],[Annual Salary]]</f>
        <v>0</v>
      </c>
      <c r="R303" t="s">
        <v>19</v>
      </c>
      <c r="S303" t="s">
        <v>39</v>
      </c>
      <c r="T303" s="1" t="s">
        <v>21</v>
      </c>
      <c r="U303" t="str">
        <f>IF(TBL_Employees[[#This Row],[Exit Date]]="","Employed","Resign")</f>
        <v>Employed</v>
      </c>
    </row>
    <row r="304" spans="1:21">
      <c r="A304" t="s">
        <v>114</v>
      </c>
      <c r="B304" t="s">
        <v>1034</v>
      </c>
      <c r="C304" t="s">
        <v>61</v>
      </c>
      <c r="D304" t="s">
        <v>15</v>
      </c>
      <c r="E304" t="s">
        <v>32</v>
      </c>
      <c r="F304" t="s">
        <v>17</v>
      </c>
      <c r="G304" t="s">
        <v>24</v>
      </c>
      <c r="H304">
        <v>41</v>
      </c>
      <c r="I304" s="1">
        <v>38060</v>
      </c>
      <c r="J304" s="9">
        <f>DAY(TBL_Employees[[#This Row],[Hire Date]])</f>
        <v>14</v>
      </c>
      <c r="K304" s="9">
        <f>MONTH(TBL_Employees[[#This Row],[Hire Date]])</f>
        <v>3</v>
      </c>
      <c r="L304" s="9" t="str">
        <f>_xlfn.SWITCH(TBL_Employees[[#This Row],[Month]],1,"JAN",2,"FEB",3,"MAR",4,"APR",5,"MAY",6,"JUN",7,"JUL",8,"AUG",9,"SEP",10,"OCT",11,"NOV",12,"DEC")</f>
        <v>MAR</v>
      </c>
      <c r="M304" s="9">
        <f>YEAR(TBL_Employees[[#This Row],[Hire Date]])</f>
        <v>2004</v>
      </c>
      <c r="N304" s="2">
        <v>155004</v>
      </c>
      <c r="O304" s="2" t="str">
        <f>_xlfn.SWITCH(TRUE(),TBL_Employees[[#This Row],[Annual Salary]]&gt;140000,"HIGH INCOME",AND(TBL_Employees[[#This Row],[Annual Salary]]&gt;=70000,TBL_Employees[[#This Row],[Annual Salary]]&lt;=140000),"MIDLE INCOME",TBL_Employees[[#This Row],[Annual Salary]]&lt;70000,"LOW INCOME")</f>
        <v>HIGH INCOME</v>
      </c>
      <c r="P304" s="3">
        <v>0.12</v>
      </c>
      <c r="Q304" s="11">
        <f>TBL_Employees[[#This Row],[Bonus %]]*TBL_Employees[[#This Row],[Annual Salary]]</f>
        <v>18600.48</v>
      </c>
      <c r="R304" t="s">
        <v>19</v>
      </c>
      <c r="S304" t="s">
        <v>25</v>
      </c>
      <c r="T304" s="1" t="s">
        <v>21</v>
      </c>
      <c r="U304" t="str">
        <f>IF(TBL_Employees[[#This Row],[Exit Date]]="","Employed","Resign")</f>
        <v>Employed</v>
      </c>
    </row>
    <row r="305" spans="1:21">
      <c r="A305" t="s">
        <v>1048</v>
      </c>
      <c r="B305" t="s">
        <v>1049</v>
      </c>
      <c r="C305" t="s">
        <v>61</v>
      </c>
      <c r="D305" t="s">
        <v>15</v>
      </c>
      <c r="E305" t="s">
        <v>16</v>
      </c>
      <c r="F305" t="s">
        <v>17</v>
      </c>
      <c r="G305" t="s">
        <v>18</v>
      </c>
      <c r="H305">
        <v>51</v>
      </c>
      <c r="I305" s="1">
        <v>38835</v>
      </c>
      <c r="J305" s="9">
        <f>DAY(TBL_Employees[[#This Row],[Hire Date]])</f>
        <v>28</v>
      </c>
      <c r="K305" s="9">
        <f>MONTH(TBL_Employees[[#This Row],[Hire Date]])</f>
        <v>4</v>
      </c>
      <c r="L305" s="9" t="str">
        <f>_xlfn.SWITCH(TBL_Employees[[#This Row],[Month]],1,"JAN",2,"FEB",3,"MAR",4,"APR",5,"MAY",6,"JUN",7,"JUL",8,"AUG",9,"SEP",10,"OCT",11,"NOV",12,"DEC")</f>
        <v>APR</v>
      </c>
      <c r="M305" s="9">
        <f>YEAR(TBL_Employees[[#This Row],[Hire Date]])</f>
        <v>2006</v>
      </c>
      <c r="N305" s="2">
        <v>150758</v>
      </c>
      <c r="O305" s="2" t="str">
        <f>_xlfn.SWITCH(TRUE(),TBL_Employees[[#This Row],[Annual Salary]]&gt;140000,"HIGH INCOME",AND(TBL_Employees[[#This Row],[Annual Salary]]&gt;=70000,TBL_Employees[[#This Row],[Annual Salary]]&lt;=140000),"MIDLE INCOME",TBL_Employees[[#This Row],[Annual Salary]]&lt;70000,"LOW INCOME")</f>
        <v>HIGH INCOME</v>
      </c>
      <c r="P305" s="3">
        <v>0.13</v>
      </c>
      <c r="Q305" s="11">
        <f>TBL_Employees[[#This Row],[Bonus %]]*TBL_Employees[[#This Row],[Annual Salary]]</f>
        <v>19598.54</v>
      </c>
      <c r="R305" t="s">
        <v>19</v>
      </c>
      <c r="S305" t="s">
        <v>20</v>
      </c>
      <c r="T305" s="1">
        <v>39310</v>
      </c>
      <c r="U305" t="str">
        <f>IF(TBL_Employees[[#This Row],[Exit Date]]="","Employed","Resign")</f>
        <v>Resign</v>
      </c>
    </row>
    <row r="306" spans="1:21">
      <c r="A306" t="s">
        <v>1066</v>
      </c>
      <c r="B306" t="s">
        <v>1073</v>
      </c>
      <c r="C306" t="s">
        <v>61</v>
      </c>
      <c r="D306" t="s">
        <v>15</v>
      </c>
      <c r="E306" t="s">
        <v>16</v>
      </c>
      <c r="F306" t="s">
        <v>17</v>
      </c>
      <c r="G306" t="s">
        <v>51</v>
      </c>
      <c r="H306">
        <v>39</v>
      </c>
      <c r="I306" s="1">
        <v>43756</v>
      </c>
      <c r="J306" s="9">
        <f>DAY(TBL_Employees[[#This Row],[Hire Date]])</f>
        <v>18</v>
      </c>
      <c r="K306" s="9">
        <f>MONTH(TBL_Employees[[#This Row],[Hire Date]])</f>
        <v>10</v>
      </c>
      <c r="L306" s="9" t="str">
        <f>_xlfn.SWITCH(TBL_Employees[[#This Row],[Month]],1,"JAN",2,"FEB",3,"MAR",4,"APR",5,"MAY",6,"JUN",7,"JUL",8,"AUG",9,"SEP",10,"OCT",11,"NOV",12,"DEC")</f>
        <v>OCT</v>
      </c>
      <c r="M306" s="9">
        <f>YEAR(TBL_Employees[[#This Row],[Hire Date]])</f>
        <v>2019</v>
      </c>
      <c r="N306" s="2">
        <v>122829</v>
      </c>
      <c r="O306" s="2" t="str">
        <f>_xlfn.SWITCH(TRUE(),TBL_Employees[[#This Row],[Annual Salary]]&gt;140000,"HIGH INCOME",AND(TBL_Employees[[#This Row],[Annual Salary]]&gt;=70000,TBL_Employees[[#This Row],[Annual Salary]]&lt;=140000),"MIDLE INCOME",TBL_Employees[[#This Row],[Annual Salary]]&lt;70000,"LOW INCOME")</f>
        <v>MIDLE INCOME</v>
      </c>
      <c r="P306" s="3">
        <v>0.11</v>
      </c>
      <c r="Q306" s="11">
        <f>TBL_Employees[[#This Row],[Bonus %]]*TBL_Employees[[#This Row],[Annual Salary]]</f>
        <v>13511.19</v>
      </c>
      <c r="R306" t="s">
        <v>19</v>
      </c>
      <c r="S306" t="s">
        <v>20</v>
      </c>
      <c r="T306" s="1" t="s">
        <v>21</v>
      </c>
      <c r="U306" t="str">
        <f>IF(TBL_Employees[[#This Row],[Exit Date]]="","Employed","Resign")</f>
        <v>Employed</v>
      </c>
    </row>
    <row r="307" spans="1:21">
      <c r="A307" t="s">
        <v>151</v>
      </c>
      <c r="B307" t="s">
        <v>1084</v>
      </c>
      <c r="C307" t="s">
        <v>68</v>
      </c>
      <c r="D307" t="s">
        <v>15</v>
      </c>
      <c r="E307" t="s">
        <v>32</v>
      </c>
      <c r="F307" t="s">
        <v>17</v>
      </c>
      <c r="G307" t="s">
        <v>18</v>
      </c>
      <c r="H307">
        <v>63</v>
      </c>
      <c r="I307" s="1">
        <v>40984</v>
      </c>
      <c r="J307" s="9">
        <f>DAY(TBL_Employees[[#This Row],[Hire Date]])</f>
        <v>16</v>
      </c>
      <c r="K307" s="9">
        <f>MONTH(TBL_Employees[[#This Row],[Hire Date]])</f>
        <v>3</v>
      </c>
      <c r="L307" s="9" t="str">
        <f>_xlfn.SWITCH(TBL_Employees[[#This Row],[Month]],1,"JAN",2,"FEB",3,"MAR",4,"APR",5,"MAY",6,"JUN",7,"JUL",8,"AUG",9,"SEP",10,"OCT",11,"NOV",12,"DEC")</f>
        <v>MAR</v>
      </c>
      <c r="M307" s="9">
        <f>YEAR(TBL_Employees[[#This Row],[Hire Date]])</f>
        <v>2012</v>
      </c>
      <c r="N307" s="2">
        <v>46081</v>
      </c>
      <c r="O307" s="2" t="str">
        <f>_xlfn.SWITCH(TRUE(),TBL_Employees[[#This Row],[Annual Salary]]&gt;140000,"HIGH INCOME",AND(TBL_Employees[[#This Row],[Annual Salary]]&gt;=70000,TBL_Employees[[#This Row],[Annual Salary]]&lt;=140000),"MIDLE INCOME",TBL_Employees[[#This Row],[Annual Salary]]&lt;70000,"LOW INCOME")</f>
        <v>LOW INCOME</v>
      </c>
      <c r="P307" s="3">
        <v>0</v>
      </c>
      <c r="Q307" s="11">
        <f>TBL_Employees[[#This Row],[Bonus %]]*TBL_Employees[[#This Row],[Annual Salary]]</f>
        <v>0</v>
      </c>
      <c r="R307" t="s">
        <v>19</v>
      </c>
      <c r="S307" t="s">
        <v>20</v>
      </c>
      <c r="T307" s="1" t="s">
        <v>21</v>
      </c>
      <c r="U307" t="str">
        <f>IF(TBL_Employees[[#This Row],[Exit Date]]="","Employed","Resign")</f>
        <v>Employed</v>
      </c>
    </row>
    <row r="308" spans="1:21">
      <c r="A308" t="s">
        <v>1121</v>
      </c>
      <c r="B308" t="s">
        <v>1122</v>
      </c>
      <c r="C308" t="s">
        <v>42</v>
      </c>
      <c r="D308" t="s">
        <v>15</v>
      </c>
      <c r="E308" t="s">
        <v>36</v>
      </c>
      <c r="F308" t="s">
        <v>28</v>
      </c>
      <c r="G308" t="s">
        <v>18</v>
      </c>
      <c r="H308">
        <v>55</v>
      </c>
      <c r="I308" s="1">
        <v>37456</v>
      </c>
      <c r="J308" s="9">
        <f>DAY(TBL_Employees[[#This Row],[Hire Date]])</f>
        <v>19</v>
      </c>
      <c r="K308" s="9">
        <f>MONTH(TBL_Employees[[#This Row],[Hire Date]])</f>
        <v>7</v>
      </c>
      <c r="L308" s="9" t="str">
        <f>_xlfn.SWITCH(TBL_Employees[[#This Row],[Month]],1,"JAN",2,"FEB",3,"MAR",4,"APR",5,"MAY",6,"JUN",7,"JUL",8,"AUG",9,"SEP",10,"OCT",11,"NOV",12,"DEC")</f>
        <v>JUL</v>
      </c>
      <c r="M308" s="9">
        <f>YEAR(TBL_Employees[[#This Row],[Hire Date]])</f>
        <v>2002</v>
      </c>
      <c r="N308" s="2">
        <v>77396</v>
      </c>
      <c r="O308" s="2" t="str">
        <f>_xlfn.SWITCH(TRUE(),TBL_Employees[[#This Row],[Annual Salary]]&gt;140000,"HIGH INCOME",AND(TBL_Employees[[#This Row],[Annual Salary]]&gt;=70000,TBL_Employees[[#This Row],[Annual Salary]]&lt;=140000),"MIDLE INCOME",TBL_Employees[[#This Row],[Annual Salary]]&lt;70000,"LOW INCOME")</f>
        <v>MIDLE INCOME</v>
      </c>
      <c r="P308" s="3">
        <v>0</v>
      </c>
      <c r="Q308" s="11">
        <f>TBL_Employees[[#This Row],[Bonus %]]*TBL_Employees[[#This Row],[Annual Salary]]</f>
        <v>0</v>
      </c>
      <c r="R308" t="s">
        <v>19</v>
      </c>
      <c r="S308" t="s">
        <v>45</v>
      </c>
      <c r="T308" s="1" t="s">
        <v>21</v>
      </c>
      <c r="U308" t="str">
        <f>IF(TBL_Employees[[#This Row],[Exit Date]]="","Employed","Resign")</f>
        <v>Employed</v>
      </c>
    </row>
    <row r="309" spans="1:21">
      <c r="A309" t="s">
        <v>142</v>
      </c>
      <c r="B309" t="s">
        <v>1123</v>
      </c>
      <c r="C309" t="s">
        <v>42</v>
      </c>
      <c r="D309" t="s">
        <v>15</v>
      </c>
      <c r="E309" t="s">
        <v>44</v>
      </c>
      <c r="F309" t="s">
        <v>17</v>
      </c>
      <c r="G309" t="s">
        <v>24</v>
      </c>
      <c r="H309">
        <v>63</v>
      </c>
      <c r="I309" s="1">
        <v>36525</v>
      </c>
      <c r="J309" s="9">
        <f>DAY(TBL_Employees[[#This Row],[Hire Date]])</f>
        <v>31</v>
      </c>
      <c r="K309" s="9">
        <f>MONTH(TBL_Employees[[#This Row],[Hire Date]])</f>
        <v>12</v>
      </c>
      <c r="L309" s="9" t="str">
        <f>_xlfn.SWITCH(TBL_Employees[[#This Row],[Month]],1,"JAN",2,"FEB",3,"MAR",4,"APR",5,"MAY",6,"JUN",7,"JUL",8,"AUG",9,"SEP",10,"OCT",11,"NOV",12,"DEC")</f>
        <v>DEC</v>
      </c>
      <c r="M309" s="9">
        <f>YEAR(TBL_Employees[[#This Row],[Hire Date]])</f>
        <v>1999</v>
      </c>
      <c r="N309" s="2">
        <v>89523</v>
      </c>
      <c r="O309" s="2" t="str">
        <f>_xlfn.SWITCH(TRUE(),TBL_Employees[[#This Row],[Annual Salary]]&gt;140000,"HIGH INCOME",AND(TBL_Employees[[#This Row],[Annual Salary]]&gt;=70000,TBL_Employees[[#This Row],[Annual Salary]]&lt;=140000),"MIDLE INCOME",TBL_Employees[[#This Row],[Annual Salary]]&lt;70000,"LOW INCOME")</f>
        <v>MIDLE INCOME</v>
      </c>
      <c r="P309" s="3">
        <v>0</v>
      </c>
      <c r="Q309" s="11">
        <f>TBL_Employees[[#This Row],[Bonus %]]*TBL_Employees[[#This Row],[Annual Salary]]</f>
        <v>0</v>
      </c>
      <c r="R309" t="s">
        <v>19</v>
      </c>
      <c r="S309" t="s">
        <v>39</v>
      </c>
      <c r="T309" s="1" t="s">
        <v>21</v>
      </c>
      <c r="U309" t="str">
        <f>IF(TBL_Employees[[#This Row],[Exit Date]]="","Employed","Resign")</f>
        <v>Employed</v>
      </c>
    </row>
    <row r="310" spans="1:21">
      <c r="A310" t="s">
        <v>1128</v>
      </c>
      <c r="B310" t="s">
        <v>1129</v>
      </c>
      <c r="C310" t="s">
        <v>61</v>
      </c>
      <c r="D310" t="s">
        <v>15</v>
      </c>
      <c r="E310" t="s">
        <v>16</v>
      </c>
      <c r="F310" t="s">
        <v>28</v>
      </c>
      <c r="G310" t="s">
        <v>24</v>
      </c>
      <c r="H310">
        <v>43</v>
      </c>
      <c r="I310" s="1">
        <v>44303</v>
      </c>
      <c r="J310" s="9">
        <f>DAY(TBL_Employees[[#This Row],[Hire Date]])</f>
        <v>17</v>
      </c>
      <c r="K310" s="9">
        <f>MONTH(TBL_Employees[[#This Row],[Hire Date]])</f>
        <v>4</v>
      </c>
      <c r="L310" s="9" t="str">
        <f>_xlfn.SWITCH(TBL_Employees[[#This Row],[Month]],1,"JAN",2,"FEB",3,"MAR",4,"APR",5,"MAY",6,"JUN",7,"JUL",8,"AUG",9,"SEP",10,"OCT",11,"NOV",12,"DEC")</f>
        <v>APR</v>
      </c>
      <c r="M310" s="9">
        <f>YEAR(TBL_Employees[[#This Row],[Hire Date]])</f>
        <v>2021</v>
      </c>
      <c r="N310" s="2">
        <v>146140</v>
      </c>
      <c r="O310" s="2" t="str">
        <f>_xlfn.SWITCH(TRUE(),TBL_Employees[[#This Row],[Annual Salary]]&gt;140000,"HIGH INCOME",AND(TBL_Employees[[#This Row],[Annual Salary]]&gt;=70000,TBL_Employees[[#This Row],[Annual Salary]]&lt;=140000),"MIDLE INCOME",TBL_Employees[[#This Row],[Annual Salary]]&lt;70000,"LOW INCOME")</f>
        <v>HIGH INCOME</v>
      </c>
      <c r="P310" s="3">
        <v>0.15</v>
      </c>
      <c r="Q310" s="11">
        <f>TBL_Employees[[#This Row],[Bonus %]]*TBL_Employees[[#This Row],[Annual Salary]]</f>
        <v>21921</v>
      </c>
      <c r="R310" t="s">
        <v>19</v>
      </c>
      <c r="S310" t="s">
        <v>63</v>
      </c>
      <c r="T310" s="1" t="s">
        <v>21</v>
      </c>
      <c r="U310" t="str">
        <f>IF(TBL_Employees[[#This Row],[Exit Date]]="","Employed","Resign")</f>
        <v>Employed</v>
      </c>
    </row>
    <row r="311" spans="1:21">
      <c r="A311" t="s">
        <v>1131</v>
      </c>
      <c r="B311" t="s">
        <v>1132</v>
      </c>
      <c r="C311" t="s">
        <v>40</v>
      </c>
      <c r="D311" t="s">
        <v>15</v>
      </c>
      <c r="E311" t="s">
        <v>16</v>
      </c>
      <c r="F311" t="s">
        <v>17</v>
      </c>
      <c r="G311" t="s">
        <v>51</v>
      </c>
      <c r="H311">
        <v>65</v>
      </c>
      <c r="I311" s="1">
        <v>39728</v>
      </c>
      <c r="J311" s="9">
        <f>DAY(TBL_Employees[[#This Row],[Hire Date]])</f>
        <v>7</v>
      </c>
      <c r="K311" s="9">
        <f>MONTH(TBL_Employees[[#This Row],[Hire Date]])</f>
        <v>10</v>
      </c>
      <c r="L311" s="9" t="str">
        <f>_xlfn.SWITCH(TBL_Employees[[#This Row],[Month]],1,"JAN",2,"FEB",3,"MAR",4,"APR",5,"MAY",6,"JUN",7,"JUL",8,"AUG",9,"SEP",10,"OCT",11,"NOV",12,"DEC")</f>
        <v>OCT</v>
      </c>
      <c r="M311" s="9">
        <f>YEAR(TBL_Employees[[#This Row],[Hire Date]])</f>
        <v>2008</v>
      </c>
      <c r="N311" s="2">
        <v>170221</v>
      </c>
      <c r="O311" s="2" t="str">
        <f>_xlfn.SWITCH(TRUE(),TBL_Employees[[#This Row],[Annual Salary]]&gt;140000,"HIGH INCOME",AND(TBL_Employees[[#This Row],[Annual Salary]]&gt;=70000,TBL_Employees[[#This Row],[Annual Salary]]&lt;=140000),"MIDLE INCOME",TBL_Employees[[#This Row],[Annual Salary]]&lt;70000,"LOW INCOME")</f>
        <v>HIGH INCOME</v>
      </c>
      <c r="P311" s="3">
        <v>0.15</v>
      </c>
      <c r="Q311" s="11">
        <f>TBL_Employees[[#This Row],[Bonus %]]*TBL_Employees[[#This Row],[Annual Salary]]</f>
        <v>25533.149999999998</v>
      </c>
      <c r="R311" t="s">
        <v>52</v>
      </c>
      <c r="S311" t="s">
        <v>81</v>
      </c>
      <c r="T311" s="1" t="s">
        <v>21</v>
      </c>
      <c r="U311" t="str">
        <f>IF(TBL_Employees[[#This Row],[Exit Date]]="","Employed","Resign")</f>
        <v>Employed</v>
      </c>
    </row>
    <row r="312" spans="1:21">
      <c r="A312" t="s">
        <v>1146</v>
      </c>
      <c r="B312" t="s">
        <v>1147</v>
      </c>
      <c r="C312" t="s">
        <v>14</v>
      </c>
      <c r="D312" t="s">
        <v>15</v>
      </c>
      <c r="E312" t="s">
        <v>32</v>
      </c>
      <c r="F312" t="s">
        <v>28</v>
      </c>
      <c r="G312" t="s">
        <v>18</v>
      </c>
      <c r="H312">
        <v>28</v>
      </c>
      <c r="I312" s="1">
        <v>43638</v>
      </c>
      <c r="J312" s="9">
        <f>DAY(TBL_Employees[[#This Row],[Hire Date]])</f>
        <v>22</v>
      </c>
      <c r="K312" s="9">
        <f>MONTH(TBL_Employees[[#This Row],[Hire Date]])</f>
        <v>6</v>
      </c>
      <c r="L312" s="9" t="str">
        <f>_xlfn.SWITCH(TBL_Employees[[#This Row],[Month]],1,"JAN",2,"FEB",3,"MAR",4,"APR",5,"MAY",6,"JUN",7,"JUL",8,"AUG",9,"SEP",10,"OCT",11,"NOV",12,"DEC")</f>
        <v>JUN</v>
      </c>
      <c r="M312" s="9">
        <f>YEAR(TBL_Employees[[#This Row],[Hire Date]])</f>
        <v>2019</v>
      </c>
      <c r="N312" s="2">
        <v>250767</v>
      </c>
      <c r="O312" s="2" t="str">
        <f>_xlfn.SWITCH(TRUE(),TBL_Employees[[#This Row],[Annual Salary]]&gt;140000,"HIGH INCOME",AND(TBL_Employees[[#This Row],[Annual Salary]]&gt;=70000,TBL_Employees[[#This Row],[Annual Salary]]&lt;=140000),"MIDLE INCOME",TBL_Employees[[#This Row],[Annual Salary]]&lt;70000,"LOW INCOME")</f>
        <v>HIGH INCOME</v>
      </c>
      <c r="P312" s="3">
        <v>0.38</v>
      </c>
      <c r="Q312" s="11">
        <f>TBL_Employees[[#This Row],[Bonus %]]*TBL_Employees[[#This Row],[Annual Salary]]</f>
        <v>95291.46</v>
      </c>
      <c r="R312" t="s">
        <v>19</v>
      </c>
      <c r="S312" t="s">
        <v>63</v>
      </c>
      <c r="T312" s="1" t="s">
        <v>21</v>
      </c>
      <c r="U312" t="str">
        <f>IF(TBL_Employees[[#This Row],[Exit Date]]="","Employed","Resign")</f>
        <v>Employed</v>
      </c>
    </row>
    <row r="313" spans="1:21">
      <c r="A313" t="s">
        <v>1170</v>
      </c>
      <c r="B313" t="s">
        <v>1171</v>
      </c>
      <c r="C313" t="s">
        <v>62</v>
      </c>
      <c r="D313" t="s">
        <v>15</v>
      </c>
      <c r="E313" t="s">
        <v>16</v>
      </c>
      <c r="F313" t="s">
        <v>28</v>
      </c>
      <c r="G313" t="s">
        <v>51</v>
      </c>
      <c r="H313">
        <v>54</v>
      </c>
      <c r="I313" s="1">
        <v>35913</v>
      </c>
      <c r="J313" s="9">
        <f>DAY(TBL_Employees[[#This Row],[Hire Date]])</f>
        <v>28</v>
      </c>
      <c r="K313" s="9">
        <f>MONTH(TBL_Employees[[#This Row],[Hire Date]])</f>
        <v>4</v>
      </c>
      <c r="L313" s="9" t="str">
        <f>_xlfn.SWITCH(TBL_Employees[[#This Row],[Month]],1,"JAN",2,"FEB",3,"MAR",4,"APR",5,"MAY",6,"JUN",7,"JUL",8,"AUG",9,"SEP",10,"OCT",11,"NOV",12,"DEC")</f>
        <v>APR</v>
      </c>
      <c r="M313" s="9">
        <f>YEAR(TBL_Employees[[#This Row],[Hire Date]])</f>
        <v>1998</v>
      </c>
      <c r="N313" s="2">
        <v>108268</v>
      </c>
      <c r="O313" s="2" t="str">
        <f>_xlfn.SWITCH(TRUE(),TBL_Employees[[#This Row],[Annual Salary]]&gt;140000,"HIGH INCOME",AND(TBL_Employees[[#This Row],[Annual Salary]]&gt;=70000,TBL_Employees[[#This Row],[Annual Salary]]&lt;=140000),"MIDLE INCOME",TBL_Employees[[#This Row],[Annual Salary]]&lt;70000,"LOW INCOME")</f>
        <v>MIDLE INCOME</v>
      </c>
      <c r="P313" s="3">
        <v>0.09</v>
      </c>
      <c r="Q313" s="11">
        <f>TBL_Employees[[#This Row],[Bonus %]]*TBL_Employees[[#This Row],[Annual Salary]]</f>
        <v>9744.119999999999</v>
      </c>
      <c r="R313" t="s">
        <v>52</v>
      </c>
      <c r="S313" t="s">
        <v>53</v>
      </c>
      <c r="T313" s="1">
        <v>38122</v>
      </c>
      <c r="U313" t="str">
        <f>IF(TBL_Employees[[#This Row],[Exit Date]]="","Employed","Resign")</f>
        <v>Resign</v>
      </c>
    </row>
    <row r="314" spans="1:21">
      <c r="A314" t="s">
        <v>1183</v>
      </c>
      <c r="B314" t="s">
        <v>1184</v>
      </c>
      <c r="C314" t="s">
        <v>42</v>
      </c>
      <c r="D314" t="s">
        <v>15</v>
      </c>
      <c r="E314" t="s">
        <v>32</v>
      </c>
      <c r="F314" t="s">
        <v>28</v>
      </c>
      <c r="G314" t="s">
        <v>51</v>
      </c>
      <c r="H314">
        <v>34</v>
      </c>
      <c r="I314" s="1">
        <v>41886</v>
      </c>
      <c r="J314" s="9">
        <f>DAY(TBL_Employees[[#This Row],[Hire Date]])</f>
        <v>4</v>
      </c>
      <c r="K314" s="9">
        <f>MONTH(TBL_Employees[[#This Row],[Hire Date]])</f>
        <v>9</v>
      </c>
      <c r="L314" s="9" t="str">
        <f>_xlfn.SWITCH(TBL_Employees[[#This Row],[Month]],1,"JAN",2,"FEB",3,"MAR",4,"APR",5,"MAY",6,"JUN",7,"JUL",8,"AUG",9,"SEP",10,"OCT",11,"NOV",12,"DEC")</f>
        <v>SEP</v>
      </c>
      <c r="M314" s="9">
        <f>YEAR(TBL_Employees[[#This Row],[Hire Date]])</f>
        <v>2014</v>
      </c>
      <c r="N314" s="2">
        <v>95499</v>
      </c>
      <c r="O314" s="2" t="str">
        <f>_xlfn.SWITCH(TRUE(),TBL_Employees[[#This Row],[Annual Salary]]&gt;140000,"HIGH INCOME",AND(TBL_Employees[[#This Row],[Annual Salary]]&gt;=70000,TBL_Employees[[#This Row],[Annual Salary]]&lt;=140000),"MIDLE INCOME",TBL_Employees[[#This Row],[Annual Salary]]&lt;70000,"LOW INCOME")</f>
        <v>MIDLE INCOME</v>
      </c>
      <c r="P314" s="3">
        <v>0</v>
      </c>
      <c r="Q314" s="11">
        <f>TBL_Employees[[#This Row],[Bonus %]]*TBL_Employees[[#This Row],[Annual Salary]]</f>
        <v>0</v>
      </c>
      <c r="R314" t="s">
        <v>52</v>
      </c>
      <c r="S314" t="s">
        <v>53</v>
      </c>
      <c r="T314" s="1">
        <v>42958</v>
      </c>
      <c r="U314" t="str">
        <f>IF(TBL_Employees[[#This Row],[Exit Date]]="","Employed","Resign")</f>
        <v>Resign</v>
      </c>
    </row>
    <row r="315" spans="1:21">
      <c r="A315" t="s">
        <v>1196</v>
      </c>
      <c r="B315" t="s">
        <v>1197</v>
      </c>
      <c r="C315" t="s">
        <v>40</v>
      </c>
      <c r="D315" t="s">
        <v>15</v>
      </c>
      <c r="E315" t="s">
        <v>32</v>
      </c>
      <c r="F315" t="s">
        <v>28</v>
      </c>
      <c r="G315" t="s">
        <v>24</v>
      </c>
      <c r="H315">
        <v>58</v>
      </c>
      <c r="I315" s="1">
        <v>39367</v>
      </c>
      <c r="J315" s="9">
        <f>DAY(TBL_Employees[[#This Row],[Hire Date]])</f>
        <v>12</v>
      </c>
      <c r="K315" s="9">
        <f>MONTH(TBL_Employees[[#This Row],[Hire Date]])</f>
        <v>10</v>
      </c>
      <c r="L315" s="9" t="str">
        <f>_xlfn.SWITCH(TBL_Employees[[#This Row],[Month]],1,"JAN",2,"FEB",3,"MAR",4,"APR",5,"MAY",6,"JUN",7,"JUL",8,"AUG",9,"SEP",10,"OCT",11,"NOV",12,"DEC")</f>
        <v>OCT</v>
      </c>
      <c r="M315" s="9">
        <f>YEAR(TBL_Employees[[#This Row],[Hire Date]])</f>
        <v>2007</v>
      </c>
      <c r="N315" s="2">
        <v>162038</v>
      </c>
      <c r="O315" s="2" t="str">
        <f>_xlfn.SWITCH(TRUE(),TBL_Employees[[#This Row],[Annual Salary]]&gt;140000,"HIGH INCOME",AND(TBL_Employees[[#This Row],[Annual Salary]]&gt;=70000,TBL_Employees[[#This Row],[Annual Salary]]&lt;=140000),"MIDLE INCOME",TBL_Employees[[#This Row],[Annual Salary]]&lt;70000,"LOW INCOME")</f>
        <v>HIGH INCOME</v>
      </c>
      <c r="P315" s="3">
        <v>0.24</v>
      </c>
      <c r="Q315" s="11">
        <f>TBL_Employees[[#This Row],[Bonus %]]*TBL_Employees[[#This Row],[Annual Salary]]</f>
        <v>38889.119999999995</v>
      </c>
      <c r="R315" t="s">
        <v>33</v>
      </c>
      <c r="S315" t="s">
        <v>80</v>
      </c>
      <c r="T315" s="1" t="s">
        <v>21</v>
      </c>
      <c r="U315" t="str">
        <f>IF(TBL_Employees[[#This Row],[Exit Date]]="","Employed","Resign")</f>
        <v>Employed</v>
      </c>
    </row>
    <row r="316" spans="1:21">
      <c r="A316" t="s">
        <v>273</v>
      </c>
      <c r="B316" t="s">
        <v>1212</v>
      </c>
      <c r="C316" t="s">
        <v>61</v>
      </c>
      <c r="D316" t="s">
        <v>15</v>
      </c>
      <c r="E316" t="s">
        <v>32</v>
      </c>
      <c r="F316" t="s">
        <v>17</v>
      </c>
      <c r="G316" t="s">
        <v>47</v>
      </c>
      <c r="H316">
        <v>59</v>
      </c>
      <c r="I316" s="1">
        <v>43400</v>
      </c>
      <c r="J316" s="9">
        <f>DAY(TBL_Employees[[#This Row],[Hire Date]])</f>
        <v>27</v>
      </c>
      <c r="K316" s="9">
        <f>MONTH(TBL_Employees[[#This Row],[Hire Date]])</f>
        <v>10</v>
      </c>
      <c r="L316" s="9" t="str">
        <f>_xlfn.SWITCH(TBL_Employees[[#This Row],[Month]],1,"JAN",2,"FEB",3,"MAR",4,"APR",5,"MAY",6,"JUN",7,"JUL",8,"AUG",9,"SEP",10,"OCT",11,"NOV",12,"DEC")</f>
        <v>OCT</v>
      </c>
      <c r="M316" s="9">
        <f>YEAR(TBL_Employees[[#This Row],[Hire Date]])</f>
        <v>2018</v>
      </c>
      <c r="N316" s="2">
        <v>139208</v>
      </c>
      <c r="O316" s="2" t="str">
        <f>_xlfn.SWITCH(TRUE(),TBL_Employees[[#This Row],[Annual Salary]]&gt;140000,"HIGH INCOME",AND(TBL_Employees[[#This Row],[Annual Salary]]&gt;=70000,TBL_Employees[[#This Row],[Annual Salary]]&lt;=140000),"MIDLE INCOME",TBL_Employees[[#This Row],[Annual Salary]]&lt;70000,"LOW INCOME")</f>
        <v>MIDLE INCOME</v>
      </c>
      <c r="P316" s="3">
        <v>0.11</v>
      </c>
      <c r="Q316" s="11">
        <f>TBL_Employees[[#This Row],[Bonus %]]*TBL_Employees[[#This Row],[Annual Salary]]</f>
        <v>15312.88</v>
      </c>
      <c r="R316" t="s">
        <v>19</v>
      </c>
      <c r="S316" t="s">
        <v>25</v>
      </c>
      <c r="T316" s="1" t="s">
        <v>21</v>
      </c>
      <c r="U316" t="str">
        <f>IF(TBL_Employees[[#This Row],[Exit Date]]="","Employed","Resign")</f>
        <v>Employed</v>
      </c>
    </row>
    <row r="317" spans="1:21">
      <c r="A317" t="s">
        <v>1221</v>
      </c>
      <c r="B317" t="s">
        <v>857</v>
      </c>
      <c r="C317" t="s">
        <v>62</v>
      </c>
      <c r="D317" t="s">
        <v>15</v>
      </c>
      <c r="E317" t="s">
        <v>36</v>
      </c>
      <c r="F317" t="s">
        <v>28</v>
      </c>
      <c r="G317" t="s">
        <v>24</v>
      </c>
      <c r="H317">
        <v>50</v>
      </c>
      <c r="I317" s="1">
        <v>43239</v>
      </c>
      <c r="J317" s="9">
        <f>DAY(TBL_Employees[[#This Row],[Hire Date]])</f>
        <v>19</v>
      </c>
      <c r="K317" s="9">
        <f>MONTH(TBL_Employees[[#This Row],[Hire Date]])</f>
        <v>5</v>
      </c>
      <c r="L317" s="9" t="str">
        <f>_xlfn.SWITCH(TBL_Employees[[#This Row],[Month]],1,"JAN",2,"FEB",3,"MAR",4,"APR",5,"MAY",6,"JUN",7,"JUL",8,"AUG",9,"SEP",10,"OCT",11,"NOV",12,"DEC")</f>
        <v>MAY</v>
      </c>
      <c r="M317" s="9">
        <f>YEAR(TBL_Employees[[#This Row],[Hire Date]])</f>
        <v>2018</v>
      </c>
      <c r="N317" s="2">
        <v>106437</v>
      </c>
      <c r="O317" s="2" t="str">
        <f>_xlfn.SWITCH(TRUE(),TBL_Employees[[#This Row],[Annual Salary]]&gt;140000,"HIGH INCOME",AND(TBL_Employees[[#This Row],[Annual Salary]]&gt;=70000,TBL_Employees[[#This Row],[Annual Salary]]&lt;=140000),"MIDLE INCOME",TBL_Employees[[#This Row],[Annual Salary]]&lt;70000,"LOW INCOME")</f>
        <v>MIDLE INCOME</v>
      </c>
      <c r="P317" s="3">
        <v>7.0000000000000007E-2</v>
      </c>
      <c r="Q317" s="11">
        <f>TBL_Employees[[#This Row],[Bonus %]]*TBL_Employees[[#This Row],[Annual Salary]]</f>
        <v>7450.5900000000011</v>
      </c>
      <c r="R317" t="s">
        <v>33</v>
      </c>
      <c r="S317" t="s">
        <v>80</v>
      </c>
      <c r="T317" s="1" t="s">
        <v>21</v>
      </c>
      <c r="U317" t="str">
        <f>IF(TBL_Employees[[#This Row],[Exit Date]]="","Employed","Resign")</f>
        <v>Employed</v>
      </c>
    </row>
    <row r="318" spans="1:21">
      <c r="A318" t="s">
        <v>1222</v>
      </c>
      <c r="B318" t="s">
        <v>1223</v>
      </c>
      <c r="C318" t="s">
        <v>64</v>
      </c>
      <c r="D318" t="s">
        <v>15</v>
      </c>
      <c r="E318" t="s">
        <v>36</v>
      </c>
      <c r="F318" t="s">
        <v>28</v>
      </c>
      <c r="G318" t="s">
        <v>51</v>
      </c>
      <c r="H318">
        <v>46</v>
      </c>
      <c r="I318" s="1">
        <v>42129</v>
      </c>
      <c r="J318" s="9">
        <f>DAY(TBL_Employees[[#This Row],[Hire Date]])</f>
        <v>5</v>
      </c>
      <c r="K318" s="9">
        <f>MONTH(TBL_Employees[[#This Row],[Hire Date]])</f>
        <v>5</v>
      </c>
      <c r="L318" s="9" t="str">
        <f>_xlfn.SWITCH(TBL_Employees[[#This Row],[Month]],1,"JAN",2,"FEB",3,"MAR",4,"APR",5,"MAY",6,"JUN",7,"JUL",8,"AUG",9,"SEP",10,"OCT",11,"NOV",12,"DEC")</f>
        <v>MAY</v>
      </c>
      <c r="M318" s="9">
        <f>YEAR(TBL_Employees[[#This Row],[Hire Date]])</f>
        <v>2015</v>
      </c>
      <c r="N318" s="2">
        <v>64364</v>
      </c>
      <c r="O318" s="2" t="str">
        <f>_xlfn.SWITCH(TRUE(),TBL_Employees[[#This Row],[Annual Salary]]&gt;140000,"HIGH INCOME",AND(TBL_Employees[[#This Row],[Annual Salary]]&gt;=70000,TBL_Employees[[#This Row],[Annual Salary]]&lt;=140000),"MIDLE INCOME",TBL_Employees[[#This Row],[Annual Salary]]&lt;70000,"LOW INCOME")</f>
        <v>LOW INCOME</v>
      </c>
      <c r="P318" s="3">
        <v>0</v>
      </c>
      <c r="Q318" s="11">
        <f>TBL_Employees[[#This Row],[Bonus %]]*TBL_Employees[[#This Row],[Annual Salary]]</f>
        <v>0</v>
      </c>
      <c r="R318" t="s">
        <v>52</v>
      </c>
      <c r="S318" t="s">
        <v>53</v>
      </c>
      <c r="T318" s="1" t="s">
        <v>21</v>
      </c>
      <c r="U318" t="str">
        <f>IF(TBL_Employees[[#This Row],[Exit Date]]="","Employed","Resign")</f>
        <v>Employed</v>
      </c>
    </row>
    <row r="319" spans="1:21">
      <c r="A319" t="s">
        <v>485</v>
      </c>
      <c r="B319" t="s">
        <v>1230</v>
      </c>
      <c r="C319" t="s">
        <v>62</v>
      </c>
      <c r="D319" t="s">
        <v>15</v>
      </c>
      <c r="E319" t="s">
        <v>32</v>
      </c>
      <c r="F319" t="s">
        <v>17</v>
      </c>
      <c r="G319" t="s">
        <v>18</v>
      </c>
      <c r="H319">
        <v>48</v>
      </c>
      <c r="I319" s="1">
        <v>36272</v>
      </c>
      <c r="J319" s="9">
        <f>DAY(TBL_Employees[[#This Row],[Hire Date]])</f>
        <v>22</v>
      </c>
      <c r="K319" s="9">
        <f>MONTH(TBL_Employees[[#This Row],[Hire Date]])</f>
        <v>4</v>
      </c>
      <c r="L319" s="9" t="str">
        <f>_xlfn.SWITCH(TBL_Employees[[#This Row],[Month]],1,"JAN",2,"FEB",3,"MAR",4,"APR",5,"MAY",6,"JUN",7,"JUL",8,"AUG",9,"SEP",10,"OCT",11,"NOV",12,"DEC")</f>
        <v>APR</v>
      </c>
      <c r="M319" s="9">
        <f>YEAR(TBL_Employees[[#This Row],[Hire Date]])</f>
        <v>1999</v>
      </c>
      <c r="N319" s="2">
        <v>102847</v>
      </c>
      <c r="O319" s="2" t="str">
        <f>_xlfn.SWITCH(TRUE(),TBL_Employees[[#This Row],[Annual Salary]]&gt;140000,"HIGH INCOME",AND(TBL_Employees[[#This Row],[Annual Salary]]&gt;=70000,TBL_Employees[[#This Row],[Annual Salary]]&lt;=140000),"MIDLE INCOME",TBL_Employees[[#This Row],[Annual Salary]]&lt;70000,"LOW INCOME")</f>
        <v>MIDLE INCOME</v>
      </c>
      <c r="P319" s="3">
        <v>0.05</v>
      </c>
      <c r="Q319" s="11">
        <f>TBL_Employees[[#This Row],[Bonus %]]*TBL_Employees[[#This Row],[Annual Salary]]</f>
        <v>5142.3500000000004</v>
      </c>
      <c r="R319" t="s">
        <v>19</v>
      </c>
      <c r="S319" t="s">
        <v>20</v>
      </c>
      <c r="T319" s="1" t="s">
        <v>21</v>
      </c>
      <c r="U319" t="str">
        <f>IF(TBL_Employees[[#This Row],[Exit Date]]="","Employed","Resign")</f>
        <v>Employed</v>
      </c>
    </row>
    <row r="320" spans="1:21">
      <c r="A320" t="s">
        <v>1231</v>
      </c>
      <c r="B320" t="s">
        <v>1232</v>
      </c>
      <c r="C320" t="s">
        <v>61</v>
      </c>
      <c r="D320" t="s">
        <v>15</v>
      </c>
      <c r="E320" t="s">
        <v>36</v>
      </c>
      <c r="F320" t="s">
        <v>28</v>
      </c>
      <c r="G320" t="s">
        <v>51</v>
      </c>
      <c r="H320">
        <v>46</v>
      </c>
      <c r="I320" s="1">
        <v>40378</v>
      </c>
      <c r="J320" s="9">
        <f>DAY(TBL_Employees[[#This Row],[Hire Date]])</f>
        <v>19</v>
      </c>
      <c r="K320" s="9">
        <f>MONTH(TBL_Employees[[#This Row],[Hire Date]])</f>
        <v>7</v>
      </c>
      <c r="L320" s="9" t="str">
        <f>_xlfn.SWITCH(TBL_Employees[[#This Row],[Month]],1,"JAN",2,"FEB",3,"MAR",4,"APR",5,"MAY",6,"JUN",7,"JUL",8,"AUG",9,"SEP",10,"OCT",11,"NOV",12,"DEC")</f>
        <v>JUL</v>
      </c>
      <c r="M320" s="9">
        <f>YEAR(TBL_Employees[[#This Row],[Hire Date]])</f>
        <v>2010</v>
      </c>
      <c r="N320" s="2">
        <v>134881</v>
      </c>
      <c r="O320" s="2" t="str">
        <f>_xlfn.SWITCH(TRUE(),TBL_Employees[[#This Row],[Annual Salary]]&gt;140000,"HIGH INCOME",AND(TBL_Employees[[#This Row],[Annual Salary]]&gt;=70000,TBL_Employees[[#This Row],[Annual Salary]]&lt;=140000),"MIDLE INCOME",TBL_Employees[[#This Row],[Annual Salary]]&lt;70000,"LOW INCOME")</f>
        <v>MIDLE INCOME</v>
      </c>
      <c r="P320" s="3">
        <v>0.15</v>
      </c>
      <c r="Q320" s="11">
        <f>TBL_Employees[[#This Row],[Bonus %]]*TBL_Employees[[#This Row],[Annual Salary]]</f>
        <v>20232.149999999998</v>
      </c>
      <c r="R320" t="s">
        <v>52</v>
      </c>
      <c r="S320" t="s">
        <v>81</v>
      </c>
      <c r="T320" s="1" t="s">
        <v>21</v>
      </c>
      <c r="U320" t="str">
        <f>IF(TBL_Employees[[#This Row],[Exit Date]]="","Employed","Resign")</f>
        <v>Employed</v>
      </c>
    </row>
    <row r="321" spans="1:21">
      <c r="A321" t="s">
        <v>1257</v>
      </c>
      <c r="B321" t="s">
        <v>1258</v>
      </c>
      <c r="C321" t="s">
        <v>61</v>
      </c>
      <c r="D321" t="s">
        <v>15</v>
      </c>
      <c r="E321" t="s">
        <v>32</v>
      </c>
      <c r="F321" t="s">
        <v>17</v>
      </c>
      <c r="G321" t="s">
        <v>24</v>
      </c>
      <c r="H321">
        <v>43</v>
      </c>
      <c r="I321" s="1">
        <v>39005</v>
      </c>
      <c r="J321" s="9">
        <f>DAY(TBL_Employees[[#This Row],[Hire Date]])</f>
        <v>15</v>
      </c>
      <c r="K321" s="9">
        <f>MONTH(TBL_Employees[[#This Row],[Hire Date]])</f>
        <v>10</v>
      </c>
      <c r="L321" s="9" t="str">
        <f>_xlfn.SWITCH(TBL_Employees[[#This Row],[Month]],1,"JAN",2,"FEB",3,"MAR",4,"APR",5,"MAY",6,"JUN",7,"JUL",8,"AUG",9,"SEP",10,"OCT",11,"NOV",12,"DEC")</f>
        <v>OCT</v>
      </c>
      <c r="M321" s="9">
        <f>YEAR(TBL_Employees[[#This Row],[Hire Date]])</f>
        <v>2006</v>
      </c>
      <c r="N321" s="2">
        <v>153492</v>
      </c>
      <c r="O321" s="2" t="str">
        <f>_xlfn.SWITCH(TRUE(),TBL_Employees[[#This Row],[Annual Salary]]&gt;140000,"HIGH INCOME",AND(TBL_Employees[[#This Row],[Annual Salary]]&gt;=70000,TBL_Employees[[#This Row],[Annual Salary]]&lt;=140000),"MIDLE INCOME",TBL_Employees[[#This Row],[Annual Salary]]&lt;70000,"LOW INCOME")</f>
        <v>HIGH INCOME</v>
      </c>
      <c r="P321" s="3">
        <v>0.11</v>
      </c>
      <c r="Q321" s="11">
        <f>TBL_Employees[[#This Row],[Bonus %]]*TBL_Employees[[#This Row],[Annual Salary]]</f>
        <v>16884.12</v>
      </c>
      <c r="R321" t="s">
        <v>19</v>
      </c>
      <c r="S321" t="s">
        <v>20</v>
      </c>
      <c r="T321" s="1" t="s">
        <v>21</v>
      </c>
      <c r="U321" t="str">
        <f>IF(TBL_Employees[[#This Row],[Exit Date]]="","Employed","Resign")</f>
        <v>Employed</v>
      </c>
    </row>
    <row r="322" spans="1:21">
      <c r="A322" t="s">
        <v>572</v>
      </c>
      <c r="B322" t="s">
        <v>1276</v>
      </c>
      <c r="C322" t="s">
        <v>64</v>
      </c>
      <c r="D322" t="s">
        <v>15</v>
      </c>
      <c r="E322" t="s">
        <v>44</v>
      </c>
      <c r="F322" t="s">
        <v>17</v>
      </c>
      <c r="G322" t="s">
        <v>18</v>
      </c>
      <c r="H322">
        <v>52</v>
      </c>
      <c r="I322" s="1">
        <v>43819</v>
      </c>
      <c r="J322" s="9">
        <f>DAY(TBL_Employees[[#This Row],[Hire Date]])</f>
        <v>20</v>
      </c>
      <c r="K322" s="9">
        <f>MONTH(TBL_Employees[[#This Row],[Hire Date]])</f>
        <v>12</v>
      </c>
      <c r="L322" s="9" t="str">
        <f>_xlfn.SWITCH(TBL_Employees[[#This Row],[Month]],1,"JAN",2,"FEB",3,"MAR",4,"APR",5,"MAY",6,"JUN",7,"JUL",8,"AUG",9,"SEP",10,"OCT",11,"NOV",12,"DEC")</f>
        <v>DEC</v>
      </c>
      <c r="M322" s="9">
        <f>YEAR(TBL_Employees[[#This Row],[Hire Date]])</f>
        <v>2019</v>
      </c>
      <c r="N322" s="2">
        <v>61026</v>
      </c>
      <c r="O322" s="2" t="str">
        <f>_xlfn.SWITCH(TRUE(),TBL_Employees[[#This Row],[Annual Salary]]&gt;140000,"HIGH INCOME",AND(TBL_Employees[[#This Row],[Annual Salary]]&gt;=70000,TBL_Employees[[#This Row],[Annual Salary]]&lt;=140000),"MIDLE INCOME",TBL_Employees[[#This Row],[Annual Salary]]&lt;70000,"LOW INCOME")</f>
        <v>LOW INCOME</v>
      </c>
      <c r="P322" s="3">
        <v>0</v>
      </c>
      <c r="Q322" s="11">
        <f>TBL_Employees[[#This Row],[Bonus %]]*TBL_Employees[[#This Row],[Annual Salary]]</f>
        <v>0</v>
      </c>
      <c r="R322" t="s">
        <v>19</v>
      </c>
      <c r="S322" t="s">
        <v>39</v>
      </c>
      <c r="T322" s="1" t="s">
        <v>21</v>
      </c>
      <c r="U322" t="str">
        <f>IF(TBL_Employees[[#This Row],[Exit Date]]="","Employed","Resign")</f>
        <v>Employed</v>
      </c>
    </row>
    <row r="323" spans="1:21">
      <c r="A323" t="s">
        <v>1287</v>
      </c>
      <c r="B323" t="s">
        <v>1288</v>
      </c>
      <c r="C323" t="s">
        <v>40</v>
      </c>
      <c r="D323" t="s">
        <v>15</v>
      </c>
      <c r="E323" t="s">
        <v>32</v>
      </c>
      <c r="F323" t="s">
        <v>17</v>
      </c>
      <c r="G323" t="s">
        <v>24</v>
      </c>
      <c r="H323">
        <v>53</v>
      </c>
      <c r="I323" s="1">
        <v>37304</v>
      </c>
      <c r="J323" s="9">
        <f>DAY(TBL_Employees[[#This Row],[Hire Date]])</f>
        <v>17</v>
      </c>
      <c r="K323" s="9">
        <f>MONTH(TBL_Employees[[#This Row],[Hire Date]])</f>
        <v>2</v>
      </c>
      <c r="L323" s="9" t="str">
        <f>_xlfn.SWITCH(TBL_Employees[[#This Row],[Month]],1,"JAN",2,"FEB",3,"MAR",4,"APR",5,"MAY",6,"JUN",7,"JUL",8,"AUG",9,"SEP",10,"OCT",11,"NOV",12,"DEC")</f>
        <v>FEB</v>
      </c>
      <c r="M323" s="9">
        <f>YEAR(TBL_Employees[[#This Row],[Hire Date]])</f>
        <v>2002</v>
      </c>
      <c r="N323" s="2">
        <v>179494</v>
      </c>
      <c r="O323" s="2" t="str">
        <f>_xlfn.SWITCH(TRUE(),TBL_Employees[[#This Row],[Annual Salary]]&gt;140000,"HIGH INCOME",AND(TBL_Employees[[#This Row],[Annual Salary]]&gt;=70000,TBL_Employees[[#This Row],[Annual Salary]]&lt;=140000),"MIDLE INCOME",TBL_Employees[[#This Row],[Annual Salary]]&lt;70000,"LOW INCOME")</f>
        <v>HIGH INCOME</v>
      </c>
      <c r="P323" s="3">
        <v>0.2</v>
      </c>
      <c r="Q323" s="11">
        <f>TBL_Employees[[#This Row],[Bonus %]]*TBL_Employees[[#This Row],[Annual Salary]]</f>
        <v>35898.800000000003</v>
      </c>
      <c r="R323" t="s">
        <v>33</v>
      </c>
      <c r="S323" t="s">
        <v>80</v>
      </c>
      <c r="T323" s="1" t="s">
        <v>21</v>
      </c>
      <c r="U323" t="str">
        <f>IF(TBL_Employees[[#This Row],[Exit Date]]="","Employed","Resign")</f>
        <v>Employed</v>
      </c>
    </row>
    <row r="324" spans="1:21">
      <c r="A324" t="s">
        <v>398</v>
      </c>
      <c r="B324" t="s">
        <v>1290</v>
      </c>
      <c r="C324" t="s">
        <v>61</v>
      </c>
      <c r="D324" t="s">
        <v>15</v>
      </c>
      <c r="E324" t="s">
        <v>32</v>
      </c>
      <c r="F324" t="s">
        <v>17</v>
      </c>
      <c r="G324" t="s">
        <v>51</v>
      </c>
      <c r="H324">
        <v>55</v>
      </c>
      <c r="I324" s="1">
        <v>42772</v>
      </c>
      <c r="J324" s="9">
        <f>DAY(TBL_Employees[[#This Row],[Hire Date]])</f>
        <v>6</v>
      </c>
      <c r="K324" s="9">
        <f>MONTH(TBL_Employees[[#This Row],[Hire Date]])</f>
        <v>2</v>
      </c>
      <c r="L324" s="9" t="str">
        <f>_xlfn.SWITCH(TBL_Employees[[#This Row],[Month]],1,"JAN",2,"FEB",3,"MAR",4,"APR",5,"MAY",6,"JUN",7,"JUL",8,"AUG",9,"SEP",10,"OCT",11,"NOV",12,"DEC")</f>
        <v>FEB</v>
      </c>
      <c r="M324" s="9">
        <f>YEAR(TBL_Employees[[#This Row],[Hire Date]])</f>
        <v>2017</v>
      </c>
      <c r="N324" s="2">
        <v>144986</v>
      </c>
      <c r="O324" s="2" t="str">
        <f>_xlfn.SWITCH(TRUE(),TBL_Employees[[#This Row],[Annual Salary]]&gt;140000,"HIGH INCOME",AND(TBL_Employees[[#This Row],[Annual Salary]]&gt;=70000,TBL_Employees[[#This Row],[Annual Salary]]&lt;=140000),"MIDLE INCOME",TBL_Employees[[#This Row],[Annual Salary]]&lt;70000,"LOW INCOME")</f>
        <v>HIGH INCOME</v>
      </c>
      <c r="P324" s="3">
        <v>0.12</v>
      </c>
      <c r="Q324" s="11">
        <f>TBL_Employees[[#This Row],[Bonus %]]*TBL_Employees[[#This Row],[Annual Salary]]</f>
        <v>17398.32</v>
      </c>
      <c r="R324" t="s">
        <v>19</v>
      </c>
      <c r="S324" t="s">
        <v>39</v>
      </c>
      <c r="T324" s="1" t="s">
        <v>21</v>
      </c>
      <c r="U324" t="str">
        <f>IF(TBL_Employees[[#This Row],[Exit Date]]="","Employed","Resign")</f>
        <v>Employed</v>
      </c>
    </row>
    <row r="325" spans="1:21">
      <c r="A325" t="s">
        <v>610</v>
      </c>
      <c r="B325" t="s">
        <v>1305</v>
      </c>
      <c r="C325" t="s">
        <v>42</v>
      </c>
      <c r="D325" t="s">
        <v>15</v>
      </c>
      <c r="E325" t="s">
        <v>44</v>
      </c>
      <c r="F325" t="s">
        <v>17</v>
      </c>
      <c r="G325" t="s">
        <v>24</v>
      </c>
      <c r="H325">
        <v>33</v>
      </c>
      <c r="I325" s="1">
        <v>42285</v>
      </c>
      <c r="J325" s="9">
        <f>DAY(TBL_Employees[[#This Row],[Hire Date]])</f>
        <v>8</v>
      </c>
      <c r="K325" s="9">
        <f>MONTH(TBL_Employees[[#This Row],[Hire Date]])</f>
        <v>10</v>
      </c>
      <c r="L325" s="9" t="str">
        <f>_xlfn.SWITCH(TBL_Employees[[#This Row],[Month]],1,"JAN",2,"FEB",3,"MAR",4,"APR",5,"MAY",6,"JUN",7,"JUL",8,"AUG",9,"SEP",10,"OCT",11,"NOV",12,"DEC")</f>
        <v>OCT</v>
      </c>
      <c r="M325" s="9">
        <f>YEAR(TBL_Employees[[#This Row],[Hire Date]])</f>
        <v>2015</v>
      </c>
      <c r="N325" s="2">
        <v>94876</v>
      </c>
      <c r="O325" s="2" t="str">
        <f>_xlfn.SWITCH(TRUE(),TBL_Employees[[#This Row],[Annual Salary]]&gt;140000,"HIGH INCOME",AND(TBL_Employees[[#This Row],[Annual Salary]]&gt;=70000,TBL_Employees[[#This Row],[Annual Salary]]&lt;=140000),"MIDLE INCOME",TBL_Employees[[#This Row],[Annual Salary]]&lt;70000,"LOW INCOME")</f>
        <v>MIDLE INCOME</v>
      </c>
      <c r="P325" s="3">
        <v>0</v>
      </c>
      <c r="Q325" s="11">
        <f>TBL_Employees[[#This Row],[Bonus %]]*TBL_Employees[[#This Row],[Annual Salary]]</f>
        <v>0</v>
      </c>
      <c r="R325" t="s">
        <v>19</v>
      </c>
      <c r="S325" t="s">
        <v>45</v>
      </c>
      <c r="T325" s="1" t="s">
        <v>21</v>
      </c>
      <c r="U325" t="str">
        <f>IF(TBL_Employees[[#This Row],[Exit Date]]="","Employed","Resign")</f>
        <v>Employed</v>
      </c>
    </row>
    <row r="326" spans="1:21">
      <c r="A326" t="s">
        <v>1318</v>
      </c>
      <c r="B326" t="s">
        <v>1319</v>
      </c>
      <c r="C326" t="s">
        <v>61</v>
      </c>
      <c r="D326" t="s">
        <v>15</v>
      </c>
      <c r="E326" t="s">
        <v>44</v>
      </c>
      <c r="F326" t="s">
        <v>28</v>
      </c>
      <c r="G326" t="s">
        <v>51</v>
      </c>
      <c r="H326">
        <v>44</v>
      </c>
      <c r="I326" s="1">
        <v>43685</v>
      </c>
      <c r="J326" s="9">
        <f>DAY(TBL_Employees[[#This Row],[Hire Date]])</f>
        <v>8</v>
      </c>
      <c r="K326" s="9">
        <f>MONTH(TBL_Employees[[#This Row],[Hire Date]])</f>
        <v>8</v>
      </c>
      <c r="L326" s="9" t="str">
        <f>_xlfn.SWITCH(TBL_Employees[[#This Row],[Month]],1,"JAN",2,"FEB",3,"MAR",4,"APR",5,"MAY",6,"JUN",7,"JUL",8,"AUG",9,"SEP",10,"OCT",11,"NOV",12,"DEC")</f>
        <v>AUG</v>
      </c>
      <c r="M326" s="9">
        <f>YEAR(TBL_Employees[[#This Row],[Hire Date]])</f>
        <v>2019</v>
      </c>
      <c r="N326" s="2">
        <v>130133</v>
      </c>
      <c r="O326" s="2" t="str">
        <f>_xlfn.SWITCH(TRUE(),TBL_Employees[[#This Row],[Annual Salary]]&gt;140000,"HIGH INCOME",AND(TBL_Employees[[#This Row],[Annual Salary]]&gt;=70000,TBL_Employees[[#This Row],[Annual Salary]]&lt;=140000),"MIDLE INCOME",TBL_Employees[[#This Row],[Annual Salary]]&lt;70000,"LOW INCOME")</f>
        <v>MIDLE INCOME</v>
      </c>
      <c r="P326" s="3">
        <v>0.15</v>
      </c>
      <c r="Q326" s="11">
        <f>TBL_Employees[[#This Row],[Bonus %]]*TBL_Employees[[#This Row],[Annual Salary]]</f>
        <v>19519.95</v>
      </c>
      <c r="R326" t="s">
        <v>19</v>
      </c>
      <c r="S326" t="s">
        <v>25</v>
      </c>
      <c r="T326" s="1">
        <v>44699</v>
      </c>
      <c r="U326" t="str">
        <f>IF(TBL_Employees[[#This Row],[Exit Date]]="","Employed","Resign")</f>
        <v>Resign</v>
      </c>
    </row>
    <row r="327" spans="1:21">
      <c r="A327" t="s">
        <v>1344</v>
      </c>
      <c r="B327" t="s">
        <v>1345</v>
      </c>
      <c r="C327" t="s">
        <v>14</v>
      </c>
      <c r="D327" t="s">
        <v>15</v>
      </c>
      <c r="E327" t="s">
        <v>32</v>
      </c>
      <c r="F327" t="s">
        <v>17</v>
      </c>
      <c r="G327" t="s">
        <v>18</v>
      </c>
      <c r="H327">
        <v>36</v>
      </c>
      <c r="I327" s="1">
        <v>41650</v>
      </c>
      <c r="J327" s="9">
        <f>DAY(TBL_Employees[[#This Row],[Hire Date]])</f>
        <v>11</v>
      </c>
      <c r="K327" s="9">
        <f>MONTH(TBL_Employees[[#This Row],[Hire Date]])</f>
        <v>1</v>
      </c>
      <c r="L327" s="9" t="str">
        <f>_xlfn.SWITCH(TBL_Employees[[#This Row],[Month]],1,"JAN",2,"FEB",3,"MAR",4,"APR",5,"MAY",6,"JUN",7,"JUL",8,"AUG",9,"SEP",10,"OCT",11,"NOV",12,"DEC")</f>
        <v>JAN</v>
      </c>
      <c r="M327" s="9">
        <f>YEAR(TBL_Employees[[#This Row],[Hire Date]])</f>
        <v>2014</v>
      </c>
      <c r="N327" s="2">
        <v>202323</v>
      </c>
      <c r="O327" s="2" t="str">
        <f>_xlfn.SWITCH(TRUE(),TBL_Employees[[#This Row],[Annual Salary]]&gt;140000,"HIGH INCOME",AND(TBL_Employees[[#This Row],[Annual Salary]]&gt;=70000,TBL_Employees[[#This Row],[Annual Salary]]&lt;=140000),"MIDLE INCOME",TBL_Employees[[#This Row],[Annual Salary]]&lt;70000,"LOW INCOME")</f>
        <v>HIGH INCOME</v>
      </c>
      <c r="P327" s="3">
        <v>0.39</v>
      </c>
      <c r="Q327" s="11">
        <f>TBL_Employees[[#This Row],[Bonus %]]*TBL_Employees[[#This Row],[Annual Salary]]</f>
        <v>78905.97</v>
      </c>
      <c r="R327" t="s">
        <v>19</v>
      </c>
      <c r="S327" t="s">
        <v>20</v>
      </c>
      <c r="T327" s="1" t="s">
        <v>21</v>
      </c>
      <c r="U327" t="str">
        <f>IF(TBL_Employees[[#This Row],[Exit Date]]="","Employed","Resign")</f>
        <v>Employed</v>
      </c>
    </row>
    <row r="328" spans="1:21">
      <c r="A328" t="s">
        <v>1348</v>
      </c>
      <c r="B328" t="s">
        <v>1349</v>
      </c>
      <c r="C328" t="s">
        <v>40</v>
      </c>
      <c r="D328" t="s">
        <v>15</v>
      </c>
      <c r="E328" t="s">
        <v>44</v>
      </c>
      <c r="F328" t="s">
        <v>17</v>
      </c>
      <c r="G328" t="s">
        <v>24</v>
      </c>
      <c r="H328">
        <v>34</v>
      </c>
      <c r="I328" s="1">
        <v>44032</v>
      </c>
      <c r="J328" s="9">
        <f>DAY(TBL_Employees[[#This Row],[Hire Date]])</f>
        <v>20</v>
      </c>
      <c r="K328" s="9">
        <f>MONTH(TBL_Employees[[#This Row],[Hire Date]])</f>
        <v>7</v>
      </c>
      <c r="L328" s="9" t="str">
        <f>_xlfn.SWITCH(TBL_Employees[[#This Row],[Month]],1,"JAN",2,"FEB",3,"MAR",4,"APR",5,"MAY",6,"JUN",7,"JUL",8,"AUG",9,"SEP",10,"OCT",11,"NOV",12,"DEC")</f>
        <v>JUL</v>
      </c>
      <c r="M328" s="9">
        <f>YEAR(TBL_Employees[[#This Row],[Hire Date]])</f>
        <v>2020</v>
      </c>
      <c r="N328" s="2">
        <v>184960</v>
      </c>
      <c r="O328" s="2" t="str">
        <f>_xlfn.SWITCH(TRUE(),TBL_Employees[[#This Row],[Annual Salary]]&gt;140000,"HIGH INCOME",AND(TBL_Employees[[#This Row],[Annual Salary]]&gt;=70000,TBL_Employees[[#This Row],[Annual Salary]]&lt;=140000),"MIDLE INCOME",TBL_Employees[[#This Row],[Annual Salary]]&lt;70000,"LOW INCOME")</f>
        <v>HIGH INCOME</v>
      </c>
      <c r="P328" s="3">
        <v>0.18</v>
      </c>
      <c r="Q328" s="11">
        <f>TBL_Employees[[#This Row],[Bonus %]]*TBL_Employees[[#This Row],[Annual Salary]]</f>
        <v>33292.799999999996</v>
      </c>
      <c r="R328" t="s">
        <v>19</v>
      </c>
      <c r="S328" t="s">
        <v>63</v>
      </c>
      <c r="T328" s="1" t="s">
        <v>21</v>
      </c>
      <c r="U328" t="str">
        <f>IF(TBL_Employees[[#This Row],[Exit Date]]="","Employed","Resign")</f>
        <v>Employed</v>
      </c>
    </row>
    <row r="329" spans="1:21">
      <c r="A329" t="s">
        <v>635</v>
      </c>
      <c r="B329" t="s">
        <v>1373</v>
      </c>
      <c r="C329" t="s">
        <v>61</v>
      </c>
      <c r="D329" t="s">
        <v>15</v>
      </c>
      <c r="E329" t="s">
        <v>16</v>
      </c>
      <c r="F329" t="s">
        <v>17</v>
      </c>
      <c r="G329" t="s">
        <v>51</v>
      </c>
      <c r="H329">
        <v>45</v>
      </c>
      <c r="I329" s="1">
        <v>42379</v>
      </c>
      <c r="J329" s="9">
        <f>DAY(TBL_Employees[[#This Row],[Hire Date]])</f>
        <v>10</v>
      </c>
      <c r="K329" s="9">
        <f>MONTH(TBL_Employees[[#This Row],[Hire Date]])</f>
        <v>1</v>
      </c>
      <c r="L329" s="9" t="str">
        <f>_xlfn.SWITCH(TBL_Employees[[#This Row],[Month]],1,"JAN",2,"FEB",3,"MAR",4,"APR",5,"MAY",6,"JUN",7,"JUL",8,"AUG",9,"SEP",10,"OCT",11,"NOV",12,"DEC")</f>
        <v>JAN</v>
      </c>
      <c r="M329" s="9">
        <f>YEAR(TBL_Employees[[#This Row],[Hire Date]])</f>
        <v>2016</v>
      </c>
      <c r="N329" s="2">
        <v>149761</v>
      </c>
      <c r="O329" s="2" t="str">
        <f>_xlfn.SWITCH(TRUE(),TBL_Employees[[#This Row],[Annual Salary]]&gt;140000,"HIGH INCOME",AND(TBL_Employees[[#This Row],[Annual Salary]]&gt;=70000,TBL_Employees[[#This Row],[Annual Salary]]&lt;=140000),"MIDLE INCOME",TBL_Employees[[#This Row],[Annual Salary]]&lt;70000,"LOW INCOME")</f>
        <v>HIGH INCOME</v>
      </c>
      <c r="P329" s="3">
        <v>0.12</v>
      </c>
      <c r="Q329" s="11">
        <f>TBL_Employees[[#This Row],[Bonus %]]*TBL_Employees[[#This Row],[Annual Salary]]</f>
        <v>17971.32</v>
      </c>
      <c r="R329" t="s">
        <v>19</v>
      </c>
      <c r="S329" t="s">
        <v>29</v>
      </c>
      <c r="T329" s="1" t="s">
        <v>21</v>
      </c>
      <c r="U329" t="str">
        <f>IF(TBL_Employees[[#This Row],[Exit Date]]="","Employed","Resign")</f>
        <v>Employed</v>
      </c>
    </row>
    <row r="330" spans="1:21">
      <c r="A330" t="s">
        <v>1374</v>
      </c>
      <c r="B330" t="s">
        <v>1375</v>
      </c>
      <c r="C330" t="s">
        <v>61</v>
      </c>
      <c r="D330" t="s">
        <v>15</v>
      </c>
      <c r="E330" t="s">
        <v>32</v>
      </c>
      <c r="F330" t="s">
        <v>28</v>
      </c>
      <c r="G330" t="s">
        <v>51</v>
      </c>
      <c r="H330">
        <v>44</v>
      </c>
      <c r="I330" s="1">
        <v>39305</v>
      </c>
      <c r="J330" s="9">
        <f>DAY(TBL_Employees[[#This Row],[Hire Date]])</f>
        <v>11</v>
      </c>
      <c r="K330" s="9">
        <f>MONTH(TBL_Employees[[#This Row],[Hire Date]])</f>
        <v>8</v>
      </c>
      <c r="L330" s="9" t="str">
        <f>_xlfn.SWITCH(TBL_Employees[[#This Row],[Month]],1,"JAN",2,"FEB",3,"MAR",4,"APR",5,"MAY",6,"JUN",7,"JUL",8,"AUG",9,"SEP",10,"OCT",11,"NOV",12,"DEC")</f>
        <v>AUG</v>
      </c>
      <c r="M330" s="9">
        <f>YEAR(TBL_Employees[[#This Row],[Hire Date]])</f>
        <v>2007</v>
      </c>
      <c r="N330" s="2">
        <v>126277</v>
      </c>
      <c r="O330" s="2" t="str">
        <f>_xlfn.SWITCH(TRUE(),TBL_Employees[[#This Row],[Annual Salary]]&gt;140000,"HIGH INCOME",AND(TBL_Employees[[#This Row],[Annual Salary]]&gt;=70000,TBL_Employees[[#This Row],[Annual Salary]]&lt;=140000),"MIDLE INCOME",TBL_Employees[[#This Row],[Annual Salary]]&lt;70000,"LOW INCOME")</f>
        <v>MIDLE INCOME</v>
      </c>
      <c r="P330" s="3">
        <v>0.13</v>
      </c>
      <c r="Q330" s="11">
        <f>TBL_Employees[[#This Row],[Bonus %]]*TBL_Employees[[#This Row],[Annual Salary]]</f>
        <v>16416.010000000002</v>
      </c>
      <c r="R330" t="s">
        <v>52</v>
      </c>
      <c r="S330" t="s">
        <v>81</v>
      </c>
      <c r="T330" s="1" t="s">
        <v>21</v>
      </c>
      <c r="U330" t="str">
        <f>IF(TBL_Employees[[#This Row],[Exit Date]]="","Employed","Resign")</f>
        <v>Employed</v>
      </c>
    </row>
    <row r="331" spans="1:21">
      <c r="A331" t="s">
        <v>362</v>
      </c>
      <c r="B331" t="s">
        <v>1392</v>
      </c>
      <c r="C331" t="s">
        <v>68</v>
      </c>
      <c r="D331" t="s">
        <v>15</v>
      </c>
      <c r="E331" t="s">
        <v>36</v>
      </c>
      <c r="F331" t="s">
        <v>17</v>
      </c>
      <c r="G331" t="s">
        <v>18</v>
      </c>
      <c r="H331">
        <v>55</v>
      </c>
      <c r="I331" s="1">
        <v>44302</v>
      </c>
      <c r="J331" s="9">
        <f>DAY(TBL_Employees[[#This Row],[Hire Date]])</f>
        <v>16</v>
      </c>
      <c r="K331" s="9">
        <f>MONTH(TBL_Employees[[#This Row],[Hire Date]])</f>
        <v>4</v>
      </c>
      <c r="L331" s="9" t="str">
        <f>_xlfn.SWITCH(TBL_Employees[[#This Row],[Month]],1,"JAN",2,"FEB",3,"MAR",4,"APR",5,"MAY",6,"JUN",7,"JUL",8,"AUG",9,"SEP",10,"OCT",11,"NOV",12,"DEC")</f>
        <v>APR</v>
      </c>
      <c r="M331" s="9">
        <f>YEAR(TBL_Employees[[#This Row],[Hire Date]])</f>
        <v>2021</v>
      </c>
      <c r="N331" s="2">
        <v>48266</v>
      </c>
      <c r="O331" s="2" t="str">
        <f>_xlfn.SWITCH(TRUE(),TBL_Employees[[#This Row],[Annual Salary]]&gt;140000,"HIGH INCOME",AND(TBL_Employees[[#This Row],[Annual Salary]]&gt;=70000,TBL_Employees[[#This Row],[Annual Salary]]&lt;=140000),"MIDLE INCOME",TBL_Employees[[#This Row],[Annual Salary]]&lt;70000,"LOW INCOME")</f>
        <v>LOW INCOME</v>
      </c>
      <c r="P331" s="3">
        <v>0</v>
      </c>
      <c r="Q331" s="11">
        <f>TBL_Employees[[#This Row],[Bonus %]]*TBL_Employees[[#This Row],[Annual Salary]]</f>
        <v>0</v>
      </c>
      <c r="R331" t="s">
        <v>19</v>
      </c>
      <c r="S331" t="s">
        <v>20</v>
      </c>
      <c r="T331" s="1" t="s">
        <v>21</v>
      </c>
      <c r="U331" t="str">
        <f>IF(TBL_Employees[[#This Row],[Exit Date]]="","Employed","Resign")</f>
        <v>Employed</v>
      </c>
    </row>
    <row r="332" spans="1:21">
      <c r="A332" t="s">
        <v>1393</v>
      </c>
      <c r="B332" t="s">
        <v>1394</v>
      </c>
      <c r="C332" t="s">
        <v>14</v>
      </c>
      <c r="D332" t="s">
        <v>15</v>
      </c>
      <c r="E332" t="s">
        <v>16</v>
      </c>
      <c r="F332" t="s">
        <v>28</v>
      </c>
      <c r="G332" t="s">
        <v>51</v>
      </c>
      <c r="H332">
        <v>36</v>
      </c>
      <c r="I332" s="1">
        <v>43330</v>
      </c>
      <c r="J332" s="9">
        <f>DAY(TBL_Employees[[#This Row],[Hire Date]])</f>
        <v>18</v>
      </c>
      <c r="K332" s="9">
        <f>MONTH(TBL_Employees[[#This Row],[Hire Date]])</f>
        <v>8</v>
      </c>
      <c r="L332" s="9" t="str">
        <f>_xlfn.SWITCH(TBL_Employees[[#This Row],[Month]],1,"JAN",2,"FEB",3,"MAR",4,"APR",5,"MAY",6,"JUN",7,"JUL",8,"AUG",9,"SEP",10,"OCT",11,"NOV",12,"DEC")</f>
        <v>AUG</v>
      </c>
      <c r="M332" s="9">
        <f>YEAR(TBL_Employees[[#This Row],[Hire Date]])</f>
        <v>2018</v>
      </c>
      <c r="N332" s="2">
        <v>223404</v>
      </c>
      <c r="O332" s="2" t="str">
        <f>_xlfn.SWITCH(TRUE(),TBL_Employees[[#This Row],[Annual Salary]]&gt;140000,"HIGH INCOME",AND(TBL_Employees[[#This Row],[Annual Salary]]&gt;=70000,TBL_Employees[[#This Row],[Annual Salary]]&lt;=140000),"MIDLE INCOME",TBL_Employees[[#This Row],[Annual Salary]]&lt;70000,"LOW INCOME")</f>
        <v>HIGH INCOME</v>
      </c>
      <c r="P332" s="3">
        <v>0.32</v>
      </c>
      <c r="Q332" s="11">
        <f>TBL_Employees[[#This Row],[Bonus %]]*TBL_Employees[[#This Row],[Annual Salary]]</f>
        <v>71489.279999999999</v>
      </c>
      <c r="R332" t="s">
        <v>19</v>
      </c>
      <c r="S332" t="s">
        <v>29</v>
      </c>
      <c r="T332" s="1" t="s">
        <v>21</v>
      </c>
      <c r="U332" t="str">
        <f>IF(TBL_Employees[[#This Row],[Exit Date]]="","Employed","Resign")</f>
        <v>Employed</v>
      </c>
    </row>
    <row r="333" spans="1:21">
      <c r="A333" t="s">
        <v>357</v>
      </c>
      <c r="B333" t="s">
        <v>1400</v>
      </c>
      <c r="C333" t="s">
        <v>64</v>
      </c>
      <c r="D333" t="s">
        <v>15</v>
      </c>
      <c r="E333" t="s">
        <v>36</v>
      </c>
      <c r="F333" t="s">
        <v>17</v>
      </c>
      <c r="G333" t="s">
        <v>18</v>
      </c>
      <c r="H333">
        <v>41</v>
      </c>
      <c r="I333" s="1">
        <v>39091</v>
      </c>
      <c r="J333" s="9">
        <f>DAY(TBL_Employees[[#This Row],[Hire Date]])</f>
        <v>9</v>
      </c>
      <c r="K333" s="9">
        <f>MONTH(TBL_Employees[[#This Row],[Hire Date]])</f>
        <v>1</v>
      </c>
      <c r="L333" s="9" t="str">
        <f>_xlfn.SWITCH(TBL_Employees[[#This Row],[Month]],1,"JAN",2,"FEB",3,"MAR",4,"APR",5,"MAY",6,"JUN",7,"JUL",8,"AUG",9,"SEP",10,"OCT",11,"NOV",12,"DEC")</f>
        <v>JAN</v>
      </c>
      <c r="M333" s="9">
        <f>YEAR(TBL_Employees[[#This Row],[Hire Date]])</f>
        <v>2007</v>
      </c>
      <c r="N333" s="2">
        <v>50685</v>
      </c>
      <c r="O333" s="2" t="str">
        <f>_xlfn.SWITCH(TRUE(),TBL_Employees[[#This Row],[Annual Salary]]&gt;140000,"HIGH INCOME",AND(TBL_Employees[[#This Row],[Annual Salary]]&gt;=70000,TBL_Employees[[#This Row],[Annual Salary]]&lt;=140000),"MIDLE INCOME",TBL_Employees[[#This Row],[Annual Salary]]&lt;70000,"LOW INCOME")</f>
        <v>LOW INCOME</v>
      </c>
      <c r="P333" s="3">
        <v>0</v>
      </c>
      <c r="Q333" s="11">
        <f>TBL_Employees[[#This Row],[Bonus %]]*TBL_Employees[[#This Row],[Annual Salary]]</f>
        <v>0</v>
      </c>
      <c r="R333" t="s">
        <v>19</v>
      </c>
      <c r="S333" t="s">
        <v>29</v>
      </c>
      <c r="T333" s="1" t="s">
        <v>21</v>
      </c>
      <c r="U333" t="str">
        <f>IF(TBL_Employees[[#This Row],[Exit Date]]="","Employed","Resign")</f>
        <v>Employed</v>
      </c>
    </row>
    <row r="334" spans="1:21">
      <c r="A334" t="s">
        <v>1409</v>
      </c>
      <c r="B334" t="s">
        <v>1410</v>
      </c>
      <c r="C334" t="s">
        <v>61</v>
      </c>
      <c r="D334" t="s">
        <v>15</v>
      </c>
      <c r="E334" t="s">
        <v>36</v>
      </c>
      <c r="F334" t="s">
        <v>17</v>
      </c>
      <c r="G334" t="s">
        <v>47</v>
      </c>
      <c r="H334">
        <v>33</v>
      </c>
      <c r="I334" s="1">
        <v>43763</v>
      </c>
      <c r="J334" s="9">
        <f>DAY(TBL_Employees[[#This Row],[Hire Date]])</f>
        <v>25</v>
      </c>
      <c r="K334" s="9">
        <f>MONTH(TBL_Employees[[#This Row],[Hire Date]])</f>
        <v>10</v>
      </c>
      <c r="L334" s="9" t="str">
        <f>_xlfn.SWITCH(TBL_Employees[[#This Row],[Month]],1,"JAN",2,"FEB",3,"MAR",4,"APR",5,"MAY",6,"JUN",7,"JUL",8,"AUG",9,"SEP",10,"OCT",11,"NOV",12,"DEC")</f>
        <v>OCT</v>
      </c>
      <c r="M334" s="9">
        <f>YEAR(TBL_Employees[[#This Row],[Hire Date]])</f>
        <v>2019</v>
      </c>
      <c r="N334" s="2">
        <v>131652</v>
      </c>
      <c r="O334" s="2" t="str">
        <f>_xlfn.SWITCH(TRUE(),TBL_Employees[[#This Row],[Annual Salary]]&gt;140000,"HIGH INCOME",AND(TBL_Employees[[#This Row],[Annual Salary]]&gt;=70000,TBL_Employees[[#This Row],[Annual Salary]]&lt;=140000),"MIDLE INCOME",TBL_Employees[[#This Row],[Annual Salary]]&lt;70000,"LOW INCOME")</f>
        <v>MIDLE INCOME</v>
      </c>
      <c r="P334" s="3">
        <v>0.11</v>
      </c>
      <c r="Q334" s="11">
        <f>TBL_Employees[[#This Row],[Bonus %]]*TBL_Employees[[#This Row],[Annual Salary]]</f>
        <v>14481.72</v>
      </c>
      <c r="R334" t="s">
        <v>19</v>
      </c>
      <c r="S334" t="s">
        <v>63</v>
      </c>
      <c r="T334" s="1" t="s">
        <v>21</v>
      </c>
      <c r="U334" t="str">
        <f>IF(TBL_Employees[[#This Row],[Exit Date]]="","Employed","Resign")</f>
        <v>Employed</v>
      </c>
    </row>
    <row r="335" spans="1:21">
      <c r="A335" t="s">
        <v>1422</v>
      </c>
      <c r="B335" t="s">
        <v>1423</v>
      </c>
      <c r="C335" t="s">
        <v>62</v>
      </c>
      <c r="D335" t="s">
        <v>15</v>
      </c>
      <c r="E335" t="s">
        <v>44</v>
      </c>
      <c r="F335" t="s">
        <v>17</v>
      </c>
      <c r="G335" t="s">
        <v>47</v>
      </c>
      <c r="H335">
        <v>61</v>
      </c>
      <c r="I335" s="1">
        <v>40293</v>
      </c>
      <c r="J335" s="9">
        <f>DAY(TBL_Employees[[#This Row],[Hire Date]])</f>
        <v>25</v>
      </c>
      <c r="K335" s="9">
        <f>MONTH(TBL_Employees[[#This Row],[Hire Date]])</f>
        <v>4</v>
      </c>
      <c r="L335" s="9" t="str">
        <f>_xlfn.SWITCH(TBL_Employees[[#This Row],[Month]],1,"JAN",2,"FEB",3,"MAR",4,"APR",5,"MAY",6,"JUN",7,"JUL",8,"AUG",9,"SEP",10,"OCT",11,"NOV",12,"DEC")</f>
        <v>APR</v>
      </c>
      <c r="M335" s="9">
        <f>YEAR(TBL_Employees[[#This Row],[Hire Date]])</f>
        <v>2010</v>
      </c>
      <c r="N335" s="2">
        <v>110302</v>
      </c>
      <c r="O335" s="2" t="str">
        <f>_xlfn.SWITCH(TRUE(),TBL_Employees[[#This Row],[Annual Salary]]&gt;140000,"HIGH INCOME",AND(TBL_Employees[[#This Row],[Annual Salary]]&gt;=70000,TBL_Employees[[#This Row],[Annual Salary]]&lt;=140000),"MIDLE INCOME",TBL_Employees[[#This Row],[Annual Salary]]&lt;70000,"LOW INCOME")</f>
        <v>MIDLE INCOME</v>
      </c>
      <c r="P335" s="3">
        <v>0.06</v>
      </c>
      <c r="Q335" s="11">
        <f>TBL_Employees[[#This Row],[Bonus %]]*TBL_Employees[[#This Row],[Annual Salary]]</f>
        <v>6618.12</v>
      </c>
      <c r="R335" t="s">
        <v>19</v>
      </c>
      <c r="S335" t="s">
        <v>45</v>
      </c>
      <c r="T335" s="1" t="s">
        <v>21</v>
      </c>
      <c r="U335" t="str">
        <f>IF(TBL_Employees[[#This Row],[Exit Date]]="","Employed","Resign")</f>
        <v>Employed</v>
      </c>
    </row>
    <row r="336" spans="1:21">
      <c r="A336" t="s">
        <v>121</v>
      </c>
      <c r="B336" t="s">
        <v>1430</v>
      </c>
      <c r="C336" t="s">
        <v>14</v>
      </c>
      <c r="D336" t="s">
        <v>15</v>
      </c>
      <c r="E336" t="s">
        <v>44</v>
      </c>
      <c r="F336" t="s">
        <v>17</v>
      </c>
      <c r="G336" t="s">
        <v>47</v>
      </c>
      <c r="H336">
        <v>38</v>
      </c>
      <c r="I336" s="1">
        <v>43413</v>
      </c>
      <c r="J336" s="9">
        <f>DAY(TBL_Employees[[#This Row],[Hire Date]])</f>
        <v>9</v>
      </c>
      <c r="K336" s="9">
        <f>MONTH(TBL_Employees[[#This Row],[Hire Date]])</f>
        <v>11</v>
      </c>
      <c r="L336" s="9" t="str">
        <f>_xlfn.SWITCH(TBL_Employees[[#This Row],[Month]],1,"JAN",2,"FEB",3,"MAR",4,"APR",5,"MAY",6,"JUN",7,"JUL",8,"AUG",9,"SEP",10,"OCT",11,"NOV",12,"DEC")</f>
        <v>NOV</v>
      </c>
      <c r="M336" s="9">
        <f>YEAR(TBL_Employees[[#This Row],[Hire Date]])</f>
        <v>2018</v>
      </c>
      <c r="N336" s="2">
        <v>223805</v>
      </c>
      <c r="O336" s="2" t="str">
        <f>_xlfn.SWITCH(TRUE(),TBL_Employees[[#This Row],[Annual Salary]]&gt;140000,"HIGH INCOME",AND(TBL_Employees[[#This Row],[Annual Salary]]&gt;=70000,TBL_Employees[[#This Row],[Annual Salary]]&lt;=140000),"MIDLE INCOME",TBL_Employees[[#This Row],[Annual Salary]]&lt;70000,"LOW INCOME")</f>
        <v>HIGH INCOME</v>
      </c>
      <c r="P336" s="3">
        <v>0.36</v>
      </c>
      <c r="Q336" s="11">
        <f>TBL_Employees[[#This Row],[Bonus %]]*TBL_Employees[[#This Row],[Annual Salary]]</f>
        <v>80569.8</v>
      </c>
      <c r="R336" t="s">
        <v>19</v>
      </c>
      <c r="S336" t="s">
        <v>20</v>
      </c>
      <c r="T336" s="1" t="s">
        <v>21</v>
      </c>
      <c r="U336" t="str">
        <f>IF(TBL_Employees[[#This Row],[Exit Date]]="","Employed","Resign")</f>
        <v>Employed</v>
      </c>
    </row>
    <row r="337" spans="1:21">
      <c r="A337" t="s">
        <v>1434</v>
      </c>
      <c r="B337" t="s">
        <v>1435</v>
      </c>
      <c r="C337" t="s">
        <v>42</v>
      </c>
      <c r="D337" t="s">
        <v>15</v>
      </c>
      <c r="E337" t="s">
        <v>32</v>
      </c>
      <c r="F337" t="s">
        <v>28</v>
      </c>
      <c r="G337" t="s">
        <v>24</v>
      </c>
      <c r="H337">
        <v>49</v>
      </c>
      <c r="I337" s="1">
        <v>43623</v>
      </c>
      <c r="J337" s="9">
        <f>DAY(TBL_Employees[[#This Row],[Hire Date]])</f>
        <v>7</v>
      </c>
      <c r="K337" s="9">
        <f>MONTH(TBL_Employees[[#This Row],[Hire Date]])</f>
        <v>6</v>
      </c>
      <c r="L337" s="9" t="str">
        <f>_xlfn.SWITCH(TBL_Employees[[#This Row],[Month]],1,"JAN",2,"FEB",3,"MAR",4,"APR",5,"MAY",6,"JUN",7,"JUL",8,"AUG",9,"SEP",10,"OCT",11,"NOV",12,"DEC")</f>
        <v>JUN</v>
      </c>
      <c r="M337" s="9">
        <f>YEAR(TBL_Employees[[#This Row],[Hire Date]])</f>
        <v>2019</v>
      </c>
      <c r="N337" s="2">
        <v>80700</v>
      </c>
      <c r="O337" s="2" t="str">
        <f>_xlfn.SWITCH(TRUE(),TBL_Employees[[#This Row],[Annual Salary]]&gt;140000,"HIGH INCOME",AND(TBL_Employees[[#This Row],[Annual Salary]]&gt;=70000,TBL_Employees[[#This Row],[Annual Salary]]&lt;=140000),"MIDLE INCOME",TBL_Employees[[#This Row],[Annual Salary]]&lt;70000,"LOW INCOME")</f>
        <v>MIDLE INCOME</v>
      </c>
      <c r="P337" s="3">
        <v>0</v>
      </c>
      <c r="Q337" s="11">
        <f>TBL_Employees[[#This Row],[Bonus %]]*TBL_Employees[[#This Row],[Annual Salary]]</f>
        <v>0</v>
      </c>
      <c r="R337" t="s">
        <v>19</v>
      </c>
      <c r="S337" t="s">
        <v>29</v>
      </c>
      <c r="T337" s="1" t="s">
        <v>21</v>
      </c>
      <c r="U337" t="str">
        <f>IF(TBL_Employees[[#This Row],[Exit Date]]="","Employed","Resign")</f>
        <v>Employed</v>
      </c>
    </row>
    <row r="338" spans="1:21">
      <c r="A338" t="s">
        <v>402</v>
      </c>
      <c r="B338" t="s">
        <v>1441</v>
      </c>
      <c r="C338" t="s">
        <v>64</v>
      </c>
      <c r="D338" t="s">
        <v>15</v>
      </c>
      <c r="E338" t="s">
        <v>36</v>
      </c>
      <c r="F338" t="s">
        <v>17</v>
      </c>
      <c r="G338" t="s">
        <v>24</v>
      </c>
      <c r="H338">
        <v>45</v>
      </c>
      <c r="I338" s="1">
        <v>42711</v>
      </c>
      <c r="J338" s="9">
        <f>DAY(TBL_Employees[[#This Row],[Hire Date]])</f>
        <v>7</v>
      </c>
      <c r="K338" s="9">
        <f>MONTH(TBL_Employees[[#This Row],[Hire Date]])</f>
        <v>12</v>
      </c>
      <c r="L338" s="9" t="str">
        <f>_xlfn.SWITCH(TBL_Employees[[#This Row],[Month]],1,"JAN",2,"FEB",3,"MAR",4,"APR",5,"MAY",6,"JUN",7,"JUL",8,"AUG",9,"SEP",10,"OCT",11,"NOV",12,"DEC")</f>
        <v>DEC</v>
      </c>
      <c r="M338" s="9">
        <f>YEAR(TBL_Employees[[#This Row],[Hire Date]])</f>
        <v>2016</v>
      </c>
      <c r="N338" s="2">
        <v>71454</v>
      </c>
      <c r="O338" s="2" t="str">
        <f>_xlfn.SWITCH(TRUE(),TBL_Employees[[#This Row],[Annual Salary]]&gt;140000,"HIGH INCOME",AND(TBL_Employees[[#This Row],[Annual Salary]]&gt;=70000,TBL_Employees[[#This Row],[Annual Salary]]&lt;=140000),"MIDLE INCOME",TBL_Employees[[#This Row],[Annual Salary]]&lt;70000,"LOW INCOME")</f>
        <v>MIDLE INCOME</v>
      </c>
      <c r="P338" s="3">
        <v>0</v>
      </c>
      <c r="Q338" s="11">
        <f>TBL_Employees[[#This Row],[Bonus %]]*TBL_Employees[[#This Row],[Annual Salary]]</f>
        <v>0</v>
      </c>
      <c r="R338" t="s">
        <v>33</v>
      </c>
      <c r="S338" t="s">
        <v>74</v>
      </c>
      <c r="T338" s="1" t="s">
        <v>21</v>
      </c>
      <c r="U338" t="str">
        <f>IF(TBL_Employees[[#This Row],[Exit Date]]="","Employed","Resign")</f>
        <v>Employed</v>
      </c>
    </row>
    <row r="339" spans="1:21">
      <c r="A339" t="s">
        <v>248</v>
      </c>
      <c r="B339" t="s">
        <v>1457</v>
      </c>
      <c r="C339" t="s">
        <v>14</v>
      </c>
      <c r="D339" t="s">
        <v>15</v>
      </c>
      <c r="E339" t="s">
        <v>16</v>
      </c>
      <c r="F339" t="s">
        <v>17</v>
      </c>
      <c r="G339" t="s">
        <v>24</v>
      </c>
      <c r="H339">
        <v>25</v>
      </c>
      <c r="I339" s="1">
        <v>44515</v>
      </c>
      <c r="J339" s="9">
        <f>DAY(TBL_Employees[[#This Row],[Hire Date]])</f>
        <v>15</v>
      </c>
      <c r="K339" s="9">
        <f>MONTH(TBL_Employees[[#This Row],[Hire Date]])</f>
        <v>11</v>
      </c>
      <c r="L339" s="9" t="str">
        <f>_xlfn.SWITCH(TBL_Employees[[#This Row],[Month]],1,"JAN",2,"FEB",3,"MAR",4,"APR",5,"MAY",6,"JUN",7,"JUL",8,"AUG",9,"SEP",10,"OCT",11,"NOV",12,"DEC")</f>
        <v>NOV</v>
      </c>
      <c r="M339" s="9">
        <f>YEAR(TBL_Employees[[#This Row],[Hire Date]])</f>
        <v>2021</v>
      </c>
      <c r="N339" s="2">
        <v>210708</v>
      </c>
      <c r="O339" s="2" t="str">
        <f>_xlfn.SWITCH(TRUE(),TBL_Employees[[#This Row],[Annual Salary]]&gt;140000,"HIGH INCOME",AND(TBL_Employees[[#This Row],[Annual Salary]]&gt;=70000,TBL_Employees[[#This Row],[Annual Salary]]&lt;=140000),"MIDLE INCOME",TBL_Employees[[#This Row],[Annual Salary]]&lt;70000,"LOW INCOME")</f>
        <v>HIGH INCOME</v>
      </c>
      <c r="P339" s="3">
        <v>0.33</v>
      </c>
      <c r="Q339" s="11">
        <f>TBL_Employees[[#This Row],[Bonus %]]*TBL_Employees[[#This Row],[Annual Salary]]</f>
        <v>69533.64</v>
      </c>
      <c r="R339" t="s">
        <v>19</v>
      </c>
      <c r="S339" t="s">
        <v>20</v>
      </c>
      <c r="T339" s="1" t="s">
        <v>21</v>
      </c>
      <c r="U339" t="str">
        <f>IF(TBL_Employees[[#This Row],[Exit Date]]="","Employed","Resign")</f>
        <v>Employed</v>
      </c>
    </row>
    <row r="340" spans="1:21">
      <c r="A340" t="s">
        <v>267</v>
      </c>
      <c r="B340" t="s">
        <v>1471</v>
      </c>
      <c r="C340" t="s">
        <v>64</v>
      </c>
      <c r="D340" t="s">
        <v>15</v>
      </c>
      <c r="E340" t="s">
        <v>36</v>
      </c>
      <c r="F340" t="s">
        <v>17</v>
      </c>
      <c r="G340" t="s">
        <v>24</v>
      </c>
      <c r="H340">
        <v>48</v>
      </c>
      <c r="I340" s="1">
        <v>37796</v>
      </c>
      <c r="J340" s="9">
        <f>DAY(TBL_Employees[[#This Row],[Hire Date]])</f>
        <v>24</v>
      </c>
      <c r="K340" s="9">
        <f>MONTH(TBL_Employees[[#This Row],[Hire Date]])</f>
        <v>6</v>
      </c>
      <c r="L340" s="9" t="str">
        <f>_xlfn.SWITCH(TBL_Employees[[#This Row],[Month]],1,"JAN",2,"FEB",3,"MAR",4,"APR",5,"MAY",6,"JUN",7,"JUL",8,"AUG",9,"SEP",10,"OCT",11,"NOV",12,"DEC")</f>
        <v>JUN</v>
      </c>
      <c r="M340" s="9">
        <f>YEAR(TBL_Employees[[#This Row],[Hire Date]])</f>
        <v>2003</v>
      </c>
      <c r="N340" s="2">
        <v>55760</v>
      </c>
      <c r="O340" s="2" t="str">
        <f>_xlfn.SWITCH(TRUE(),TBL_Employees[[#This Row],[Annual Salary]]&gt;140000,"HIGH INCOME",AND(TBL_Employees[[#This Row],[Annual Salary]]&gt;=70000,TBL_Employees[[#This Row],[Annual Salary]]&lt;=140000),"MIDLE INCOME",TBL_Employees[[#This Row],[Annual Salary]]&lt;70000,"LOW INCOME")</f>
        <v>LOW INCOME</v>
      </c>
      <c r="P340" s="3">
        <v>0</v>
      </c>
      <c r="Q340" s="11">
        <f>TBL_Employees[[#This Row],[Bonus %]]*TBL_Employees[[#This Row],[Annual Salary]]</f>
        <v>0</v>
      </c>
      <c r="R340" t="s">
        <v>19</v>
      </c>
      <c r="S340" t="s">
        <v>25</v>
      </c>
      <c r="T340" s="1" t="s">
        <v>21</v>
      </c>
      <c r="U340" t="str">
        <f>IF(TBL_Employees[[#This Row],[Exit Date]]="","Employed","Resign")</f>
        <v>Employed</v>
      </c>
    </row>
    <row r="341" spans="1:21">
      <c r="A341" t="s">
        <v>1474</v>
      </c>
      <c r="B341" t="s">
        <v>1475</v>
      </c>
      <c r="C341" t="s">
        <v>64</v>
      </c>
      <c r="D341" t="s">
        <v>15</v>
      </c>
      <c r="E341" t="s">
        <v>32</v>
      </c>
      <c r="F341" t="s">
        <v>28</v>
      </c>
      <c r="G341" t="s">
        <v>18</v>
      </c>
      <c r="H341">
        <v>60</v>
      </c>
      <c r="I341" s="1">
        <v>39310</v>
      </c>
      <c r="J341" s="9">
        <f>DAY(TBL_Employees[[#This Row],[Hire Date]])</f>
        <v>16</v>
      </c>
      <c r="K341" s="9">
        <f>MONTH(TBL_Employees[[#This Row],[Hire Date]])</f>
        <v>8</v>
      </c>
      <c r="L341" s="9" t="str">
        <f>_xlfn.SWITCH(TBL_Employees[[#This Row],[Month]],1,"JAN",2,"FEB",3,"MAR",4,"APR",5,"MAY",6,"JUN",7,"JUL",8,"AUG",9,"SEP",10,"OCT",11,"NOV",12,"DEC")</f>
        <v>AUG</v>
      </c>
      <c r="M341" s="9">
        <f>YEAR(TBL_Employees[[#This Row],[Hire Date]])</f>
        <v>2007</v>
      </c>
      <c r="N341" s="2">
        <v>58671</v>
      </c>
      <c r="O341" s="2" t="str">
        <f>_xlfn.SWITCH(TRUE(),TBL_Employees[[#This Row],[Annual Salary]]&gt;140000,"HIGH INCOME",AND(TBL_Employees[[#This Row],[Annual Salary]]&gt;=70000,TBL_Employees[[#This Row],[Annual Salary]]&lt;=140000),"MIDLE INCOME",TBL_Employees[[#This Row],[Annual Salary]]&lt;70000,"LOW INCOME")</f>
        <v>LOW INCOME</v>
      </c>
      <c r="P341" s="3">
        <v>0</v>
      </c>
      <c r="Q341" s="11">
        <f>TBL_Employees[[#This Row],[Bonus %]]*TBL_Employees[[#This Row],[Annual Salary]]</f>
        <v>0</v>
      </c>
      <c r="R341" t="s">
        <v>19</v>
      </c>
      <c r="S341" t="s">
        <v>29</v>
      </c>
      <c r="T341" s="1" t="s">
        <v>21</v>
      </c>
      <c r="U341" t="str">
        <f>IF(TBL_Employees[[#This Row],[Exit Date]]="","Employed","Resign")</f>
        <v>Employed</v>
      </c>
    </row>
    <row r="342" spans="1:21">
      <c r="A342" t="s">
        <v>1485</v>
      </c>
      <c r="B342" t="s">
        <v>1486</v>
      </c>
      <c r="C342" t="s">
        <v>62</v>
      </c>
      <c r="D342" t="s">
        <v>15</v>
      </c>
      <c r="E342" t="s">
        <v>36</v>
      </c>
      <c r="F342" t="s">
        <v>17</v>
      </c>
      <c r="G342" t="s">
        <v>18</v>
      </c>
      <c r="H342">
        <v>37</v>
      </c>
      <c r="I342" s="1">
        <v>43935</v>
      </c>
      <c r="J342" s="9">
        <f>DAY(TBL_Employees[[#This Row],[Hire Date]])</f>
        <v>14</v>
      </c>
      <c r="K342" s="9">
        <f>MONTH(TBL_Employees[[#This Row],[Hire Date]])</f>
        <v>4</v>
      </c>
      <c r="L342" s="9" t="str">
        <f>_xlfn.SWITCH(TBL_Employees[[#This Row],[Month]],1,"JAN",2,"FEB",3,"MAR",4,"APR",5,"MAY",6,"JUN",7,"JUL",8,"AUG",9,"SEP",10,"OCT",11,"NOV",12,"DEC")</f>
        <v>APR</v>
      </c>
      <c r="M342" s="9">
        <f>YEAR(TBL_Employees[[#This Row],[Hire Date]])</f>
        <v>2020</v>
      </c>
      <c r="N342" s="2">
        <v>103524</v>
      </c>
      <c r="O342" s="2" t="str">
        <f>_xlfn.SWITCH(TRUE(),TBL_Employees[[#This Row],[Annual Salary]]&gt;140000,"HIGH INCOME",AND(TBL_Employees[[#This Row],[Annual Salary]]&gt;=70000,TBL_Employees[[#This Row],[Annual Salary]]&lt;=140000),"MIDLE INCOME",TBL_Employees[[#This Row],[Annual Salary]]&lt;70000,"LOW INCOME")</f>
        <v>MIDLE INCOME</v>
      </c>
      <c r="P342" s="3">
        <v>0.09</v>
      </c>
      <c r="Q342" s="11">
        <f>TBL_Employees[[#This Row],[Bonus %]]*TBL_Employees[[#This Row],[Annual Salary]]</f>
        <v>9317.16</v>
      </c>
      <c r="R342" t="s">
        <v>19</v>
      </c>
      <c r="S342" t="s">
        <v>39</v>
      </c>
      <c r="T342" s="1" t="s">
        <v>21</v>
      </c>
      <c r="U342" t="str">
        <f>IF(TBL_Employees[[#This Row],[Exit Date]]="","Employed","Resign")</f>
        <v>Employed</v>
      </c>
    </row>
    <row r="343" spans="1:21">
      <c r="A343" t="s">
        <v>381</v>
      </c>
      <c r="B343" t="s">
        <v>1505</v>
      </c>
      <c r="C343" t="s">
        <v>68</v>
      </c>
      <c r="D343" t="s">
        <v>15</v>
      </c>
      <c r="E343" t="s">
        <v>44</v>
      </c>
      <c r="F343" t="s">
        <v>17</v>
      </c>
      <c r="G343" t="s">
        <v>24</v>
      </c>
      <c r="H343">
        <v>62</v>
      </c>
      <c r="I343" s="1">
        <v>37519</v>
      </c>
      <c r="J343" s="9">
        <f>DAY(TBL_Employees[[#This Row],[Hire Date]])</f>
        <v>20</v>
      </c>
      <c r="K343" s="9">
        <f>MONTH(TBL_Employees[[#This Row],[Hire Date]])</f>
        <v>9</v>
      </c>
      <c r="L343" s="9" t="str">
        <f>_xlfn.SWITCH(TBL_Employees[[#This Row],[Month]],1,"JAN",2,"FEB",3,"MAR",4,"APR",5,"MAY",6,"JUN",7,"JUL",8,"AUG",9,"SEP",10,"OCT",11,"NOV",12,"DEC")</f>
        <v>SEP</v>
      </c>
      <c r="M343" s="9">
        <f>YEAR(TBL_Employees[[#This Row],[Hire Date]])</f>
        <v>2002</v>
      </c>
      <c r="N343" s="2">
        <v>49738</v>
      </c>
      <c r="O343" s="2" t="str">
        <f>_xlfn.SWITCH(TRUE(),TBL_Employees[[#This Row],[Annual Salary]]&gt;140000,"HIGH INCOME",AND(TBL_Employees[[#This Row],[Annual Salary]]&gt;=70000,TBL_Employees[[#This Row],[Annual Salary]]&lt;=140000),"MIDLE INCOME",TBL_Employees[[#This Row],[Annual Salary]]&lt;70000,"LOW INCOME")</f>
        <v>LOW INCOME</v>
      </c>
      <c r="P343" s="3">
        <v>0</v>
      </c>
      <c r="Q343" s="11">
        <f>TBL_Employees[[#This Row],[Bonus %]]*TBL_Employees[[#This Row],[Annual Salary]]</f>
        <v>0</v>
      </c>
      <c r="R343" t="s">
        <v>33</v>
      </c>
      <c r="S343" t="s">
        <v>60</v>
      </c>
      <c r="T343" s="1" t="s">
        <v>21</v>
      </c>
      <c r="U343" t="str">
        <f>IF(TBL_Employees[[#This Row],[Exit Date]]="","Employed","Resign")</f>
        <v>Employed</v>
      </c>
    </row>
    <row r="344" spans="1:21">
      <c r="A344" t="s">
        <v>1508</v>
      </c>
      <c r="B344" t="s">
        <v>1509</v>
      </c>
      <c r="C344" t="s">
        <v>40</v>
      </c>
      <c r="D344" t="s">
        <v>15</v>
      </c>
      <c r="E344" t="s">
        <v>16</v>
      </c>
      <c r="F344" t="s">
        <v>17</v>
      </c>
      <c r="G344" t="s">
        <v>24</v>
      </c>
      <c r="H344">
        <v>27</v>
      </c>
      <c r="I344" s="1">
        <v>43977</v>
      </c>
      <c r="J344" s="9">
        <f>DAY(TBL_Employees[[#This Row],[Hire Date]])</f>
        <v>26</v>
      </c>
      <c r="K344" s="9">
        <f>MONTH(TBL_Employees[[#This Row],[Hire Date]])</f>
        <v>5</v>
      </c>
      <c r="L344" s="9" t="str">
        <f>_xlfn.SWITCH(TBL_Employees[[#This Row],[Month]],1,"JAN",2,"FEB",3,"MAR",4,"APR",5,"MAY",6,"JUN",7,"JUL",8,"AUG",9,"SEP",10,"OCT",11,"NOV",12,"DEC")</f>
        <v>MAY</v>
      </c>
      <c r="M344" s="9">
        <f>YEAR(TBL_Employees[[#This Row],[Hire Date]])</f>
        <v>2020</v>
      </c>
      <c r="N344" s="2">
        <v>153628</v>
      </c>
      <c r="O344" s="2" t="str">
        <f>_xlfn.SWITCH(TRUE(),TBL_Employees[[#This Row],[Annual Salary]]&gt;140000,"HIGH INCOME",AND(TBL_Employees[[#This Row],[Annual Salary]]&gt;=70000,TBL_Employees[[#This Row],[Annual Salary]]&lt;=140000),"MIDLE INCOME",TBL_Employees[[#This Row],[Annual Salary]]&lt;70000,"LOW INCOME")</f>
        <v>HIGH INCOME</v>
      </c>
      <c r="P344" s="3">
        <v>0.28999999999999998</v>
      </c>
      <c r="Q344" s="11">
        <f>TBL_Employees[[#This Row],[Bonus %]]*TBL_Employees[[#This Row],[Annual Salary]]</f>
        <v>44552.119999999995</v>
      </c>
      <c r="R344" t="s">
        <v>33</v>
      </c>
      <c r="S344" t="s">
        <v>80</v>
      </c>
      <c r="T344" s="1">
        <v>44177</v>
      </c>
      <c r="U344" t="str">
        <f>IF(TBL_Employees[[#This Row],[Exit Date]]="","Employed","Resign")</f>
        <v>Resign</v>
      </c>
    </row>
    <row r="345" spans="1:21">
      <c r="A345" t="s">
        <v>555</v>
      </c>
      <c r="B345" t="s">
        <v>1512</v>
      </c>
      <c r="C345" t="s">
        <v>14</v>
      </c>
      <c r="D345" t="s">
        <v>15</v>
      </c>
      <c r="E345" t="s">
        <v>32</v>
      </c>
      <c r="F345" t="s">
        <v>17</v>
      </c>
      <c r="G345" t="s">
        <v>24</v>
      </c>
      <c r="H345">
        <v>54</v>
      </c>
      <c r="I345" s="1">
        <v>39330</v>
      </c>
      <c r="J345" s="9">
        <f>DAY(TBL_Employees[[#This Row],[Hire Date]])</f>
        <v>5</v>
      </c>
      <c r="K345" s="9">
        <f>MONTH(TBL_Employees[[#This Row],[Hire Date]])</f>
        <v>9</v>
      </c>
      <c r="L345" s="9" t="str">
        <f>_xlfn.SWITCH(TBL_Employees[[#This Row],[Month]],1,"JAN",2,"FEB",3,"MAR",4,"APR",5,"MAY",6,"JUN",7,"JUL",8,"AUG",9,"SEP",10,"OCT",11,"NOV",12,"DEC")</f>
        <v>SEP</v>
      </c>
      <c r="M345" s="9">
        <f>YEAR(TBL_Employees[[#This Row],[Hire Date]])</f>
        <v>2007</v>
      </c>
      <c r="N345" s="2">
        <v>183239</v>
      </c>
      <c r="O345" s="2" t="str">
        <f>_xlfn.SWITCH(TRUE(),TBL_Employees[[#This Row],[Annual Salary]]&gt;140000,"HIGH INCOME",AND(TBL_Employees[[#This Row],[Annual Salary]]&gt;=70000,TBL_Employees[[#This Row],[Annual Salary]]&lt;=140000),"MIDLE INCOME",TBL_Employees[[#This Row],[Annual Salary]]&lt;70000,"LOW INCOME")</f>
        <v>HIGH INCOME</v>
      </c>
      <c r="P345" s="3">
        <v>0.32</v>
      </c>
      <c r="Q345" s="11">
        <f>TBL_Employees[[#This Row],[Bonus %]]*TBL_Employees[[#This Row],[Annual Salary]]</f>
        <v>58636.480000000003</v>
      </c>
      <c r="R345" t="s">
        <v>19</v>
      </c>
      <c r="S345" t="s">
        <v>63</v>
      </c>
      <c r="T345" s="1" t="s">
        <v>21</v>
      </c>
      <c r="U345" t="str">
        <f>IF(TBL_Employees[[#This Row],[Exit Date]]="","Employed","Resign")</f>
        <v>Employed</v>
      </c>
    </row>
    <row r="346" spans="1:21">
      <c r="A346" t="s">
        <v>246</v>
      </c>
      <c r="B346" t="s">
        <v>1542</v>
      </c>
      <c r="C346" t="s">
        <v>62</v>
      </c>
      <c r="D346" t="s">
        <v>15</v>
      </c>
      <c r="E346" t="s">
        <v>32</v>
      </c>
      <c r="F346" t="s">
        <v>28</v>
      </c>
      <c r="G346" t="s">
        <v>24</v>
      </c>
      <c r="H346">
        <v>52</v>
      </c>
      <c r="I346" s="1">
        <v>40091</v>
      </c>
      <c r="J346" s="9">
        <f>DAY(TBL_Employees[[#This Row],[Hire Date]])</f>
        <v>5</v>
      </c>
      <c r="K346" s="9">
        <f>MONTH(TBL_Employees[[#This Row],[Hire Date]])</f>
        <v>10</v>
      </c>
      <c r="L346" s="9" t="str">
        <f>_xlfn.SWITCH(TBL_Employees[[#This Row],[Month]],1,"JAN",2,"FEB",3,"MAR",4,"APR",5,"MAY",6,"JUN",7,"JUL",8,"AUG",9,"SEP",10,"OCT",11,"NOV",12,"DEC")</f>
        <v>OCT</v>
      </c>
      <c r="M346" s="9">
        <f>YEAR(TBL_Employees[[#This Row],[Hire Date]])</f>
        <v>2009</v>
      </c>
      <c r="N346" s="2">
        <v>122890</v>
      </c>
      <c r="O346" s="2" t="str">
        <f>_xlfn.SWITCH(TRUE(),TBL_Employees[[#This Row],[Annual Salary]]&gt;140000,"HIGH INCOME",AND(TBL_Employees[[#This Row],[Annual Salary]]&gt;=70000,TBL_Employees[[#This Row],[Annual Salary]]&lt;=140000),"MIDLE INCOME",TBL_Employees[[#This Row],[Annual Salary]]&lt;70000,"LOW INCOME")</f>
        <v>MIDLE INCOME</v>
      </c>
      <c r="P346" s="3">
        <v>7.0000000000000007E-2</v>
      </c>
      <c r="Q346" s="11">
        <f>TBL_Employees[[#This Row],[Bonus %]]*TBL_Employees[[#This Row],[Annual Salary]]</f>
        <v>8602.3000000000011</v>
      </c>
      <c r="R346" t="s">
        <v>33</v>
      </c>
      <c r="S346" t="s">
        <v>74</v>
      </c>
      <c r="T346" s="1" t="s">
        <v>21</v>
      </c>
      <c r="U346" t="str">
        <f>IF(TBL_Employees[[#This Row],[Exit Date]]="","Employed","Resign")</f>
        <v>Employed</v>
      </c>
    </row>
    <row r="347" spans="1:21">
      <c r="A347" t="s">
        <v>1543</v>
      </c>
      <c r="B347" t="s">
        <v>1544</v>
      </c>
      <c r="C347" t="s">
        <v>14</v>
      </c>
      <c r="D347" t="s">
        <v>15</v>
      </c>
      <c r="E347" t="s">
        <v>16</v>
      </c>
      <c r="F347" t="s">
        <v>28</v>
      </c>
      <c r="G347" t="s">
        <v>24</v>
      </c>
      <c r="H347">
        <v>52</v>
      </c>
      <c r="I347" s="1">
        <v>35576</v>
      </c>
      <c r="J347" s="9">
        <f>DAY(TBL_Employees[[#This Row],[Hire Date]])</f>
        <v>26</v>
      </c>
      <c r="K347" s="9">
        <f>MONTH(TBL_Employees[[#This Row],[Hire Date]])</f>
        <v>5</v>
      </c>
      <c r="L347" s="9" t="str">
        <f>_xlfn.SWITCH(TBL_Employees[[#This Row],[Month]],1,"JAN",2,"FEB",3,"MAR",4,"APR",5,"MAY",6,"JUN",7,"JUL",8,"AUG",9,"SEP",10,"OCT",11,"NOV",12,"DEC")</f>
        <v>MAY</v>
      </c>
      <c r="M347" s="9">
        <f>YEAR(TBL_Employees[[#This Row],[Hire Date]])</f>
        <v>1997</v>
      </c>
      <c r="N347" s="2">
        <v>216999</v>
      </c>
      <c r="O347" s="2" t="str">
        <f>_xlfn.SWITCH(TRUE(),TBL_Employees[[#This Row],[Annual Salary]]&gt;140000,"HIGH INCOME",AND(TBL_Employees[[#This Row],[Annual Salary]]&gt;=70000,TBL_Employees[[#This Row],[Annual Salary]]&lt;=140000),"MIDLE INCOME",TBL_Employees[[#This Row],[Annual Salary]]&lt;70000,"LOW INCOME")</f>
        <v>HIGH INCOME</v>
      </c>
      <c r="P347" s="3">
        <v>0.37</v>
      </c>
      <c r="Q347" s="11">
        <f>TBL_Employees[[#This Row],[Bonus %]]*TBL_Employees[[#This Row],[Annual Salary]]</f>
        <v>80289.63</v>
      </c>
      <c r="R347" t="s">
        <v>19</v>
      </c>
      <c r="S347" t="s">
        <v>45</v>
      </c>
      <c r="T347" s="1" t="s">
        <v>21</v>
      </c>
      <c r="U347" t="str">
        <f>IF(TBL_Employees[[#This Row],[Exit Date]]="","Employed","Resign")</f>
        <v>Employed</v>
      </c>
    </row>
    <row r="348" spans="1:21">
      <c r="A348" t="s">
        <v>1574</v>
      </c>
      <c r="B348" t="s">
        <v>1575</v>
      </c>
      <c r="C348" t="s">
        <v>61</v>
      </c>
      <c r="D348" t="s">
        <v>15</v>
      </c>
      <c r="E348" t="s">
        <v>44</v>
      </c>
      <c r="F348" t="s">
        <v>28</v>
      </c>
      <c r="G348" t="s">
        <v>24</v>
      </c>
      <c r="H348">
        <v>44</v>
      </c>
      <c r="I348" s="1">
        <v>40274</v>
      </c>
      <c r="J348" s="9">
        <f>DAY(TBL_Employees[[#This Row],[Hire Date]])</f>
        <v>6</v>
      </c>
      <c r="K348" s="9">
        <f>MONTH(TBL_Employees[[#This Row],[Hire Date]])</f>
        <v>4</v>
      </c>
      <c r="L348" s="9" t="str">
        <f>_xlfn.SWITCH(TBL_Employees[[#This Row],[Month]],1,"JAN",2,"FEB",3,"MAR",4,"APR",5,"MAY",6,"JUN",7,"JUL",8,"AUG",9,"SEP",10,"OCT",11,"NOV",12,"DEC")</f>
        <v>APR</v>
      </c>
      <c r="M348" s="9">
        <f>YEAR(TBL_Employees[[#This Row],[Hire Date]])</f>
        <v>2010</v>
      </c>
      <c r="N348" s="2">
        <v>142878</v>
      </c>
      <c r="O348" s="2" t="str">
        <f>_xlfn.SWITCH(TRUE(),TBL_Employees[[#This Row],[Annual Salary]]&gt;140000,"HIGH INCOME",AND(TBL_Employees[[#This Row],[Annual Salary]]&gt;=70000,TBL_Employees[[#This Row],[Annual Salary]]&lt;=140000),"MIDLE INCOME",TBL_Employees[[#This Row],[Annual Salary]]&lt;70000,"LOW INCOME")</f>
        <v>HIGH INCOME</v>
      </c>
      <c r="P348" s="3">
        <v>0.12</v>
      </c>
      <c r="Q348" s="11">
        <f>TBL_Employees[[#This Row],[Bonus %]]*TBL_Employees[[#This Row],[Annual Salary]]</f>
        <v>17145.36</v>
      </c>
      <c r="R348" t="s">
        <v>19</v>
      </c>
      <c r="S348" t="s">
        <v>29</v>
      </c>
      <c r="T348" s="1" t="s">
        <v>21</v>
      </c>
      <c r="U348" t="str">
        <f>IF(TBL_Employees[[#This Row],[Exit Date]]="","Employed","Resign")</f>
        <v>Employed</v>
      </c>
    </row>
    <row r="349" spans="1:21">
      <c r="A349" t="s">
        <v>220</v>
      </c>
      <c r="B349" t="s">
        <v>1621</v>
      </c>
      <c r="C349" t="s">
        <v>61</v>
      </c>
      <c r="D349" t="s">
        <v>15</v>
      </c>
      <c r="E349" t="s">
        <v>36</v>
      </c>
      <c r="F349" t="s">
        <v>28</v>
      </c>
      <c r="G349" t="s">
        <v>24</v>
      </c>
      <c r="H349">
        <v>63</v>
      </c>
      <c r="I349" s="1">
        <v>37295</v>
      </c>
      <c r="J349" s="9">
        <f>DAY(TBL_Employees[[#This Row],[Hire Date]])</f>
        <v>8</v>
      </c>
      <c r="K349" s="9">
        <f>MONTH(TBL_Employees[[#This Row],[Hire Date]])</f>
        <v>2</v>
      </c>
      <c r="L349" s="9" t="str">
        <f>_xlfn.SWITCH(TBL_Employees[[#This Row],[Month]],1,"JAN",2,"FEB",3,"MAR",4,"APR",5,"MAY",6,"JUN",7,"JUL",8,"AUG",9,"SEP",10,"OCT",11,"NOV",12,"DEC")</f>
        <v>FEB</v>
      </c>
      <c r="M349" s="9">
        <f>YEAR(TBL_Employees[[#This Row],[Hire Date]])</f>
        <v>2002</v>
      </c>
      <c r="N349" s="2">
        <v>128703</v>
      </c>
      <c r="O349" s="2" t="str">
        <f>_xlfn.SWITCH(TRUE(),TBL_Employees[[#This Row],[Annual Salary]]&gt;140000,"HIGH INCOME",AND(TBL_Employees[[#This Row],[Annual Salary]]&gt;=70000,TBL_Employees[[#This Row],[Annual Salary]]&lt;=140000),"MIDLE INCOME",TBL_Employees[[#This Row],[Annual Salary]]&lt;70000,"LOW INCOME")</f>
        <v>MIDLE INCOME</v>
      </c>
      <c r="P349" s="3">
        <v>0.13</v>
      </c>
      <c r="Q349" s="11">
        <f>TBL_Employees[[#This Row],[Bonus %]]*TBL_Employees[[#This Row],[Annual Salary]]</f>
        <v>16731.39</v>
      </c>
      <c r="R349" t="s">
        <v>19</v>
      </c>
      <c r="S349" t="s">
        <v>25</v>
      </c>
      <c r="T349" s="1" t="s">
        <v>21</v>
      </c>
      <c r="U349" t="str">
        <f>IF(TBL_Employees[[#This Row],[Exit Date]]="","Employed","Resign")</f>
        <v>Employed</v>
      </c>
    </row>
    <row r="350" spans="1:21">
      <c r="A350" t="s">
        <v>1652</v>
      </c>
      <c r="B350" t="s">
        <v>130</v>
      </c>
      <c r="C350" t="s">
        <v>62</v>
      </c>
      <c r="D350" t="s">
        <v>15</v>
      </c>
      <c r="E350" t="s">
        <v>16</v>
      </c>
      <c r="F350" t="s">
        <v>17</v>
      </c>
      <c r="G350" t="s">
        <v>24</v>
      </c>
      <c r="H350">
        <v>37</v>
      </c>
      <c r="I350" s="1">
        <v>42605</v>
      </c>
      <c r="J350" s="9">
        <f>DAY(TBL_Employees[[#This Row],[Hire Date]])</f>
        <v>23</v>
      </c>
      <c r="K350" s="9">
        <f>MONTH(TBL_Employees[[#This Row],[Hire Date]])</f>
        <v>8</v>
      </c>
      <c r="L350" s="9" t="str">
        <f>_xlfn.SWITCH(TBL_Employees[[#This Row],[Month]],1,"JAN",2,"FEB",3,"MAR",4,"APR",5,"MAY",6,"JUN",7,"JUL",8,"AUG",9,"SEP",10,"OCT",11,"NOV",12,"DEC")</f>
        <v>AUG</v>
      </c>
      <c r="M350" s="9">
        <f>YEAR(TBL_Employees[[#This Row],[Hire Date]])</f>
        <v>2016</v>
      </c>
      <c r="N350" s="2">
        <v>124928</v>
      </c>
      <c r="O350" s="2" t="str">
        <f>_xlfn.SWITCH(TRUE(),TBL_Employees[[#This Row],[Annual Salary]]&gt;140000,"HIGH INCOME",AND(TBL_Employees[[#This Row],[Annual Salary]]&gt;=70000,TBL_Employees[[#This Row],[Annual Salary]]&lt;=140000),"MIDLE INCOME",TBL_Employees[[#This Row],[Annual Salary]]&lt;70000,"LOW INCOME")</f>
        <v>MIDLE INCOME</v>
      </c>
      <c r="P350" s="3">
        <v>0.06</v>
      </c>
      <c r="Q350" s="11">
        <f>TBL_Employees[[#This Row],[Bonus %]]*TBL_Employees[[#This Row],[Annual Salary]]</f>
        <v>7495.6799999999994</v>
      </c>
      <c r="R350" t="s">
        <v>33</v>
      </c>
      <c r="S350" t="s">
        <v>80</v>
      </c>
      <c r="T350" s="1" t="s">
        <v>21</v>
      </c>
      <c r="U350" t="str">
        <f>IF(TBL_Employees[[#This Row],[Exit Date]]="","Employed","Resign")</f>
        <v>Employed</v>
      </c>
    </row>
    <row r="351" spans="1:21">
      <c r="A351" t="s">
        <v>1653</v>
      </c>
      <c r="B351" t="s">
        <v>1654</v>
      </c>
      <c r="C351" t="s">
        <v>62</v>
      </c>
      <c r="D351" t="s">
        <v>15</v>
      </c>
      <c r="E351" t="s">
        <v>44</v>
      </c>
      <c r="F351" t="s">
        <v>17</v>
      </c>
      <c r="G351" t="s">
        <v>51</v>
      </c>
      <c r="H351">
        <v>51</v>
      </c>
      <c r="I351" s="1">
        <v>41439</v>
      </c>
      <c r="J351" s="9">
        <f>DAY(TBL_Employees[[#This Row],[Hire Date]])</f>
        <v>14</v>
      </c>
      <c r="K351" s="9">
        <f>MONTH(TBL_Employees[[#This Row],[Hire Date]])</f>
        <v>6</v>
      </c>
      <c r="L351" s="9" t="str">
        <f>_xlfn.SWITCH(TBL_Employees[[#This Row],[Month]],1,"JAN",2,"FEB",3,"MAR",4,"APR",5,"MAY",6,"JUN",7,"JUL",8,"AUG",9,"SEP",10,"OCT",11,"NOV",12,"DEC")</f>
        <v>JUN</v>
      </c>
      <c r="M351" s="9">
        <f>YEAR(TBL_Employees[[#This Row],[Hire Date]])</f>
        <v>2013</v>
      </c>
      <c r="N351" s="2">
        <v>108221</v>
      </c>
      <c r="O351" s="2" t="str">
        <f>_xlfn.SWITCH(TRUE(),TBL_Employees[[#This Row],[Annual Salary]]&gt;140000,"HIGH INCOME",AND(TBL_Employees[[#This Row],[Annual Salary]]&gt;=70000,TBL_Employees[[#This Row],[Annual Salary]]&lt;=140000),"MIDLE INCOME",TBL_Employees[[#This Row],[Annual Salary]]&lt;70000,"LOW INCOME")</f>
        <v>MIDLE INCOME</v>
      </c>
      <c r="P351" s="3">
        <v>0.05</v>
      </c>
      <c r="Q351" s="11">
        <f>TBL_Employees[[#This Row],[Bonus %]]*TBL_Employees[[#This Row],[Annual Salary]]</f>
        <v>5411.05</v>
      </c>
      <c r="R351" t="s">
        <v>52</v>
      </c>
      <c r="S351" t="s">
        <v>81</v>
      </c>
      <c r="T351" s="1" t="s">
        <v>21</v>
      </c>
      <c r="U351" t="str">
        <f>IF(TBL_Employees[[#This Row],[Exit Date]]="","Employed","Resign")</f>
        <v>Employed</v>
      </c>
    </row>
    <row r="352" spans="1:21">
      <c r="A352" t="s">
        <v>266</v>
      </c>
      <c r="B352" t="s">
        <v>1658</v>
      </c>
      <c r="C352" t="s">
        <v>40</v>
      </c>
      <c r="D352" t="s">
        <v>15</v>
      </c>
      <c r="E352" t="s">
        <v>16</v>
      </c>
      <c r="F352" t="s">
        <v>17</v>
      </c>
      <c r="G352" t="s">
        <v>24</v>
      </c>
      <c r="H352">
        <v>25</v>
      </c>
      <c r="I352" s="1">
        <v>44303</v>
      </c>
      <c r="J352" s="9">
        <f>DAY(TBL_Employees[[#This Row],[Hire Date]])</f>
        <v>17</v>
      </c>
      <c r="K352" s="9">
        <f>MONTH(TBL_Employees[[#This Row],[Hire Date]])</f>
        <v>4</v>
      </c>
      <c r="L352" s="9" t="str">
        <f>_xlfn.SWITCH(TBL_Employees[[#This Row],[Month]],1,"JAN",2,"FEB",3,"MAR",4,"APR",5,"MAY",6,"JUN",7,"JUL",8,"AUG",9,"SEP",10,"OCT",11,"NOV",12,"DEC")</f>
        <v>APR</v>
      </c>
      <c r="M352" s="9">
        <f>YEAR(TBL_Employees[[#This Row],[Hire Date]])</f>
        <v>2021</v>
      </c>
      <c r="N352" s="2">
        <v>186870</v>
      </c>
      <c r="O352" s="2" t="str">
        <f>_xlfn.SWITCH(TRUE(),TBL_Employees[[#This Row],[Annual Salary]]&gt;140000,"HIGH INCOME",AND(TBL_Employees[[#This Row],[Annual Salary]]&gt;=70000,TBL_Employees[[#This Row],[Annual Salary]]&lt;=140000),"MIDLE INCOME",TBL_Employees[[#This Row],[Annual Salary]]&lt;70000,"LOW INCOME")</f>
        <v>HIGH INCOME</v>
      </c>
      <c r="P352" s="3">
        <v>0.2</v>
      </c>
      <c r="Q352" s="11">
        <f>TBL_Employees[[#This Row],[Bonus %]]*TBL_Employees[[#This Row],[Annual Salary]]</f>
        <v>37374</v>
      </c>
      <c r="R352" t="s">
        <v>33</v>
      </c>
      <c r="S352" t="s">
        <v>74</v>
      </c>
      <c r="T352" s="1" t="s">
        <v>21</v>
      </c>
      <c r="U352" t="str">
        <f>IF(TBL_Employees[[#This Row],[Exit Date]]="","Employed","Resign")</f>
        <v>Employed</v>
      </c>
    </row>
    <row r="353" spans="1:21">
      <c r="A353" t="s">
        <v>1661</v>
      </c>
      <c r="B353" t="s">
        <v>1662</v>
      </c>
      <c r="C353" t="s">
        <v>68</v>
      </c>
      <c r="D353" t="s">
        <v>15</v>
      </c>
      <c r="E353" t="s">
        <v>16</v>
      </c>
      <c r="F353" t="s">
        <v>28</v>
      </c>
      <c r="G353" t="s">
        <v>24</v>
      </c>
      <c r="H353">
        <v>46</v>
      </c>
      <c r="I353" s="1">
        <v>40657</v>
      </c>
      <c r="J353" s="9">
        <f>DAY(TBL_Employees[[#This Row],[Hire Date]])</f>
        <v>24</v>
      </c>
      <c r="K353" s="9">
        <f>MONTH(TBL_Employees[[#This Row],[Hire Date]])</f>
        <v>4</v>
      </c>
      <c r="L353" s="9" t="str">
        <f>_xlfn.SWITCH(TBL_Employees[[#This Row],[Month]],1,"JAN",2,"FEB",3,"MAR",4,"APR",5,"MAY",6,"JUN",7,"JUL",8,"AUG",9,"SEP",10,"OCT",11,"NOV",12,"DEC")</f>
        <v>APR</v>
      </c>
      <c r="M353" s="9">
        <f>YEAR(TBL_Employees[[#This Row],[Hire Date]])</f>
        <v>2011</v>
      </c>
      <c r="N353" s="2">
        <v>55894</v>
      </c>
      <c r="O353" s="2" t="str">
        <f>_xlfn.SWITCH(TRUE(),TBL_Employees[[#This Row],[Annual Salary]]&gt;140000,"HIGH INCOME",AND(TBL_Employees[[#This Row],[Annual Salary]]&gt;=70000,TBL_Employees[[#This Row],[Annual Salary]]&lt;=140000),"MIDLE INCOME",TBL_Employees[[#This Row],[Annual Salary]]&lt;70000,"LOW INCOME")</f>
        <v>LOW INCOME</v>
      </c>
      <c r="P353" s="3">
        <v>0</v>
      </c>
      <c r="Q353" s="11">
        <f>TBL_Employees[[#This Row],[Bonus %]]*TBL_Employees[[#This Row],[Annual Salary]]</f>
        <v>0</v>
      </c>
      <c r="R353" t="s">
        <v>19</v>
      </c>
      <c r="S353" t="s">
        <v>63</v>
      </c>
      <c r="T353" s="1" t="s">
        <v>21</v>
      </c>
      <c r="U353" t="str">
        <f>IF(TBL_Employees[[#This Row],[Exit Date]]="","Employed","Resign")</f>
        <v>Employed</v>
      </c>
    </row>
    <row r="354" spans="1:21">
      <c r="A354" t="s">
        <v>729</v>
      </c>
      <c r="B354" t="s">
        <v>1665</v>
      </c>
      <c r="C354" t="s">
        <v>68</v>
      </c>
      <c r="D354" t="s">
        <v>15</v>
      </c>
      <c r="E354" t="s">
        <v>32</v>
      </c>
      <c r="F354" t="s">
        <v>28</v>
      </c>
      <c r="G354" t="s">
        <v>24</v>
      </c>
      <c r="H354">
        <v>37</v>
      </c>
      <c r="I354" s="1">
        <v>42317</v>
      </c>
      <c r="J354" s="9">
        <f>DAY(TBL_Employees[[#This Row],[Hire Date]])</f>
        <v>9</v>
      </c>
      <c r="K354" s="9">
        <f>MONTH(TBL_Employees[[#This Row],[Hire Date]])</f>
        <v>11</v>
      </c>
      <c r="L354" s="9" t="str">
        <f>_xlfn.SWITCH(TBL_Employees[[#This Row],[Month]],1,"JAN",2,"FEB",3,"MAR",4,"APR",5,"MAY",6,"JUN",7,"JUL",8,"AUG",9,"SEP",10,"OCT",11,"NOV",12,"DEC")</f>
        <v>NOV</v>
      </c>
      <c r="M354" s="9">
        <f>YEAR(TBL_Employees[[#This Row],[Hire Date]])</f>
        <v>2015</v>
      </c>
      <c r="N354" s="2">
        <v>45369</v>
      </c>
      <c r="O354" s="2" t="str">
        <f>_xlfn.SWITCH(TRUE(),TBL_Employees[[#This Row],[Annual Salary]]&gt;140000,"HIGH INCOME",AND(TBL_Employees[[#This Row],[Annual Salary]]&gt;=70000,TBL_Employees[[#This Row],[Annual Salary]]&lt;=140000),"MIDLE INCOME",TBL_Employees[[#This Row],[Annual Salary]]&lt;70000,"LOW INCOME")</f>
        <v>LOW INCOME</v>
      </c>
      <c r="P354" s="3">
        <v>0</v>
      </c>
      <c r="Q354" s="11">
        <f>TBL_Employees[[#This Row],[Bonus %]]*TBL_Employees[[#This Row],[Annual Salary]]</f>
        <v>0</v>
      </c>
      <c r="R354" t="s">
        <v>33</v>
      </c>
      <c r="S354" t="s">
        <v>60</v>
      </c>
      <c r="T354" s="1" t="s">
        <v>21</v>
      </c>
      <c r="U354" t="str">
        <f>IF(TBL_Employees[[#This Row],[Exit Date]]="","Employed","Resign")</f>
        <v>Employed</v>
      </c>
    </row>
    <row r="355" spans="1:21">
      <c r="A355" t="s">
        <v>153</v>
      </c>
      <c r="B355" t="s">
        <v>1666</v>
      </c>
      <c r="C355" t="s">
        <v>62</v>
      </c>
      <c r="D355" t="s">
        <v>15</v>
      </c>
      <c r="E355" t="s">
        <v>44</v>
      </c>
      <c r="F355" t="s">
        <v>28</v>
      </c>
      <c r="G355" t="s">
        <v>18</v>
      </c>
      <c r="H355">
        <v>60</v>
      </c>
      <c r="I355" s="1">
        <v>40344</v>
      </c>
      <c r="J355" s="9">
        <f>DAY(TBL_Employees[[#This Row],[Hire Date]])</f>
        <v>15</v>
      </c>
      <c r="K355" s="9">
        <f>MONTH(TBL_Employees[[#This Row],[Hire Date]])</f>
        <v>6</v>
      </c>
      <c r="L355" s="9" t="str">
        <f>_xlfn.SWITCH(TBL_Employees[[#This Row],[Month]],1,"JAN",2,"FEB",3,"MAR",4,"APR",5,"MAY",6,"JUN",7,"JUL",8,"AUG",9,"SEP",10,"OCT",11,"NOV",12,"DEC")</f>
        <v>JUN</v>
      </c>
      <c r="M355" s="9">
        <f>YEAR(TBL_Employees[[#This Row],[Hire Date]])</f>
        <v>2010</v>
      </c>
      <c r="N355" s="2">
        <v>106578</v>
      </c>
      <c r="O355" s="2" t="str">
        <f>_xlfn.SWITCH(TRUE(),TBL_Employees[[#This Row],[Annual Salary]]&gt;140000,"HIGH INCOME",AND(TBL_Employees[[#This Row],[Annual Salary]]&gt;=70000,TBL_Employees[[#This Row],[Annual Salary]]&lt;=140000),"MIDLE INCOME",TBL_Employees[[#This Row],[Annual Salary]]&lt;70000,"LOW INCOME")</f>
        <v>MIDLE INCOME</v>
      </c>
      <c r="P355" s="3">
        <v>0.09</v>
      </c>
      <c r="Q355" s="11">
        <f>TBL_Employees[[#This Row],[Bonus %]]*TBL_Employees[[#This Row],[Annual Salary]]</f>
        <v>9592.02</v>
      </c>
      <c r="R355" t="s">
        <v>19</v>
      </c>
      <c r="S355" t="s">
        <v>45</v>
      </c>
      <c r="T355" s="1" t="s">
        <v>21</v>
      </c>
      <c r="U355" t="str">
        <f>IF(TBL_Employees[[#This Row],[Exit Date]]="","Employed","Resign")</f>
        <v>Employed</v>
      </c>
    </row>
    <row r="356" spans="1:21">
      <c r="A356" t="s">
        <v>290</v>
      </c>
      <c r="B356" t="s">
        <v>1677</v>
      </c>
      <c r="C356" t="s">
        <v>64</v>
      </c>
      <c r="D356" t="s">
        <v>15</v>
      </c>
      <c r="E356" t="s">
        <v>16</v>
      </c>
      <c r="F356" t="s">
        <v>17</v>
      </c>
      <c r="G356" t="s">
        <v>18</v>
      </c>
      <c r="H356">
        <v>30</v>
      </c>
      <c r="I356" s="1">
        <v>42068</v>
      </c>
      <c r="J356" s="9">
        <f>DAY(TBL_Employees[[#This Row],[Hire Date]])</f>
        <v>5</v>
      </c>
      <c r="K356" s="9">
        <f>MONTH(TBL_Employees[[#This Row],[Hire Date]])</f>
        <v>3</v>
      </c>
      <c r="L356" s="9" t="str">
        <f>_xlfn.SWITCH(TBL_Employees[[#This Row],[Month]],1,"JAN",2,"FEB",3,"MAR",4,"APR",5,"MAY",6,"JUN",7,"JUL",8,"AUG",9,"SEP",10,"OCT",11,"NOV",12,"DEC")</f>
        <v>MAR</v>
      </c>
      <c r="M356" s="9">
        <f>YEAR(TBL_Employees[[#This Row],[Hire Date]])</f>
        <v>2015</v>
      </c>
      <c r="N356" s="2">
        <v>52697</v>
      </c>
      <c r="O356" s="2" t="str">
        <f>_xlfn.SWITCH(TRUE(),TBL_Employees[[#This Row],[Annual Salary]]&gt;140000,"HIGH INCOME",AND(TBL_Employees[[#This Row],[Annual Salary]]&gt;=70000,TBL_Employees[[#This Row],[Annual Salary]]&lt;=140000),"MIDLE INCOME",TBL_Employees[[#This Row],[Annual Salary]]&lt;70000,"LOW INCOME")</f>
        <v>LOW INCOME</v>
      </c>
      <c r="P356" s="3">
        <v>0</v>
      </c>
      <c r="Q356" s="11">
        <f>TBL_Employees[[#This Row],[Bonus %]]*TBL_Employees[[#This Row],[Annual Salary]]</f>
        <v>0</v>
      </c>
      <c r="R356" t="s">
        <v>19</v>
      </c>
      <c r="S356" t="s">
        <v>63</v>
      </c>
      <c r="T356" s="1" t="s">
        <v>21</v>
      </c>
      <c r="U356" t="str">
        <f>IF(TBL_Employees[[#This Row],[Exit Date]]="","Employed","Resign")</f>
        <v>Employed</v>
      </c>
    </row>
    <row r="357" spans="1:21">
      <c r="A357" t="s">
        <v>1695</v>
      </c>
      <c r="B357" t="s">
        <v>1696</v>
      </c>
      <c r="C357" t="s">
        <v>42</v>
      </c>
      <c r="D357" t="s">
        <v>15</v>
      </c>
      <c r="E357" t="s">
        <v>36</v>
      </c>
      <c r="F357" t="s">
        <v>17</v>
      </c>
      <c r="G357" t="s">
        <v>24</v>
      </c>
      <c r="H357">
        <v>35</v>
      </c>
      <c r="I357" s="1">
        <v>43542</v>
      </c>
      <c r="J357" s="9">
        <f>DAY(TBL_Employees[[#This Row],[Hire Date]])</f>
        <v>18</v>
      </c>
      <c r="K357" s="9">
        <f>MONTH(TBL_Employees[[#This Row],[Hire Date]])</f>
        <v>3</v>
      </c>
      <c r="L357" s="9" t="str">
        <f>_xlfn.SWITCH(TBL_Employees[[#This Row],[Month]],1,"JAN",2,"FEB",3,"MAR",4,"APR",5,"MAY",6,"JUN",7,"JUL",8,"AUG",9,"SEP",10,"OCT",11,"NOV",12,"DEC")</f>
        <v>MAR</v>
      </c>
      <c r="M357" s="9">
        <f>YEAR(TBL_Employees[[#This Row],[Hire Date]])</f>
        <v>2019</v>
      </c>
      <c r="N357" s="2">
        <v>74779</v>
      </c>
      <c r="O357" s="2" t="str">
        <f>_xlfn.SWITCH(TRUE(),TBL_Employees[[#This Row],[Annual Salary]]&gt;140000,"HIGH INCOME",AND(TBL_Employees[[#This Row],[Annual Salary]]&gt;=70000,TBL_Employees[[#This Row],[Annual Salary]]&lt;=140000),"MIDLE INCOME",TBL_Employees[[#This Row],[Annual Salary]]&lt;70000,"LOW INCOME")</f>
        <v>MIDLE INCOME</v>
      </c>
      <c r="P357" s="3">
        <v>0</v>
      </c>
      <c r="Q357" s="11">
        <f>TBL_Employees[[#This Row],[Bonus %]]*TBL_Employees[[#This Row],[Annual Salary]]</f>
        <v>0</v>
      </c>
      <c r="R357" t="s">
        <v>19</v>
      </c>
      <c r="S357" t="s">
        <v>39</v>
      </c>
      <c r="T357" s="1" t="s">
        <v>21</v>
      </c>
      <c r="U357" t="str">
        <f>IF(TBL_Employees[[#This Row],[Exit Date]]="","Employed","Resign")</f>
        <v>Employed</v>
      </c>
    </row>
    <row r="358" spans="1:21">
      <c r="A358" t="s">
        <v>200</v>
      </c>
      <c r="B358" t="s">
        <v>1703</v>
      </c>
      <c r="C358" t="s">
        <v>62</v>
      </c>
      <c r="D358" t="s">
        <v>15</v>
      </c>
      <c r="E358" t="s">
        <v>32</v>
      </c>
      <c r="F358" t="s">
        <v>28</v>
      </c>
      <c r="G358" t="s">
        <v>24</v>
      </c>
      <c r="H358">
        <v>63</v>
      </c>
      <c r="I358" s="1">
        <v>38096</v>
      </c>
      <c r="J358" s="9">
        <f>DAY(TBL_Employees[[#This Row],[Hire Date]])</f>
        <v>19</v>
      </c>
      <c r="K358" s="9">
        <f>MONTH(TBL_Employees[[#This Row],[Hire Date]])</f>
        <v>4</v>
      </c>
      <c r="L358" s="9" t="str">
        <f>_xlfn.SWITCH(TBL_Employees[[#This Row],[Month]],1,"JAN",2,"FEB",3,"MAR",4,"APR",5,"MAY",6,"JUN",7,"JUL",8,"AUG",9,"SEP",10,"OCT",11,"NOV",12,"DEC")</f>
        <v>APR</v>
      </c>
      <c r="M358" s="9">
        <f>YEAR(TBL_Employees[[#This Row],[Hire Date]])</f>
        <v>2004</v>
      </c>
      <c r="N358" s="2">
        <v>122487</v>
      </c>
      <c r="O358" s="2" t="str">
        <f>_xlfn.SWITCH(TRUE(),TBL_Employees[[#This Row],[Annual Salary]]&gt;140000,"HIGH INCOME",AND(TBL_Employees[[#This Row],[Annual Salary]]&gt;=70000,TBL_Employees[[#This Row],[Annual Salary]]&lt;=140000),"MIDLE INCOME",TBL_Employees[[#This Row],[Annual Salary]]&lt;70000,"LOW INCOME")</f>
        <v>MIDLE INCOME</v>
      </c>
      <c r="P358" s="3">
        <v>0.08</v>
      </c>
      <c r="Q358" s="11">
        <f>TBL_Employees[[#This Row],[Bonus %]]*TBL_Employees[[#This Row],[Annual Salary]]</f>
        <v>9798.9600000000009</v>
      </c>
      <c r="R358" t="s">
        <v>33</v>
      </c>
      <c r="S358" t="s">
        <v>74</v>
      </c>
      <c r="T358" s="1" t="s">
        <v>21</v>
      </c>
      <c r="U358" t="str">
        <f>IF(TBL_Employees[[#This Row],[Exit Date]]="","Employed","Resign")</f>
        <v>Employed</v>
      </c>
    </row>
    <row r="359" spans="1:21">
      <c r="A359" t="s">
        <v>161</v>
      </c>
      <c r="B359" t="s">
        <v>1710</v>
      </c>
      <c r="C359" t="s">
        <v>68</v>
      </c>
      <c r="D359" t="s">
        <v>15</v>
      </c>
      <c r="E359" t="s">
        <v>36</v>
      </c>
      <c r="F359" t="s">
        <v>28</v>
      </c>
      <c r="G359" t="s">
        <v>24</v>
      </c>
      <c r="H359">
        <v>56</v>
      </c>
      <c r="I359" s="1">
        <v>38847</v>
      </c>
      <c r="J359" s="9">
        <f>DAY(TBL_Employees[[#This Row],[Hire Date]])</f>
        <v>10</v>
      </c>
      <c r="K359" s="9">
        <f>MONTH(TBL_Employees[[#This Row],[Hire Date]])</f>
        <v>5</v>
      </c>
      <c r="L359" s="9" t="str">
        <f>_xlfn.SWITCH(TBL_Employees[[#This Row],[Month]],1,"JAN",2,"FEB",3,"MAR",4,"APR",5,"MAY",6,"JUN",7,"JUL",8,"AUG",9,"SEP",10,"OCT",11,"NOV",12,"DEC")</f>
        <v>MAY</v>
      </c>
      <c r="M359" s="9">
        <f>YEAR(TBL_Employees[[#This Row],[Hire Date]])</f>
        <v>2006</v>
      </c>
      <c r="N359" s="2">
        <v>41561</v>
      </c>
      <c r="O359" s="2" t="str">
        <f>_xlfn.SWITCH(TRUE(),TBL_Employees[[#This Row],[Annual Salary]]&gt;140000,"HIGH INCOME",AND(TBL_Employees[[#This Row],[Annual Salary]]&gt;=70000,TBL_Employees[[#This Row],[Annual Salary]]&lt;=140000),"MIDLE INCOME",TBL_Employees[[#This Row],[Annual Salary]]&lt;70000,"LOW INCOME")</f>
        <v>LOW INCOME</v>
      </c>
      <c r="P359" s="3">
        <v>0</v>
      </c>
      <c r="Q359" s="11">
        <f>TBL_Employees[[#This Row],[Bonus %]]*TBL_Employees[[#This Row],[Annual Salary]]</f>
        <v>0</v>
      </c>
      <c r="R359" t="s">
        <v>19</v>
      </c>
      <c r="S359" t="s">
        <v>25</v>
      </c>
      <c r="T359" s="1" t="s">
        <v>21</v>
      </c>
      <c r="U359" t="str">
        <f>IF(TBL_Employees[[#This Row],[Exit Date]]="","Employed","Resign")</f>
        <v>Employed</v>
      </c>
    </row>
    <row r="360" spans="1:21">
      <c r="A360" t="s">
        <v>1711</v>
      </c>
      <c r="B360" t="s">
        <v>1712</v>
      </c>
      <c r="C360" t="s">
        <v>61</v>
      </c>
      <c r="D360" t="s">
        <v>15</v>
      </c>
      <c r="E360" t="s">
        <v>44</v>
      </c>
      <c r="F360" t="s">
        <v>17</v>
      </c>
      <c r="G360" t="s">
        <v>24</v>
      </c>
      <c r="H360">
        <v>37</v>
      </c>
      <c r="I360" s="1">
        <v>40657</v>
      </c>
      <c r="J360" s="9">
        <f>DAY(TBL_Employees[[#This Row],[Hire Date]])</f>
        <v>24</v>
      </c>
      <c r="K360" s="9">
        <f>MONTH(TBL_Employees[[#This Row],[Hire Date]])</f>
        <v>4</v>
      </c>
      <c r="L360" s="9" t="str">
        <f>_xlfn.SWITCH(TBL_Employees[[#This Row],[Month]],1,"JAN",2,"FEB",3,"MAR",4,"APR",5,"MAY",6,"JUN",7,"JUL",8,"AUG",9,"SEP",10,"OCT",11,"NOV",12,"DEC")</f>
        <v>APR</v>
      </c>
      <c r="M360" s="9">
        <f>YEAR(TBL_Employees[[#This Row],[Hire Date]])</f>
        <v>2011</v>
      </c>
      <c r="N360" s="2">
        <v>131183</v>
      </c>
      <c r="O360" s="2" t="str">
        <f>_xlfn.SWITCH(TRUE(),TBL_Employees[[#This Row],[Annual Salary]]&gt;140000,"HIGH INCOME",AND(TBL_Employees[[#This Row],[Annual Salary]]&gt;=70000,TBL_Employees[[#This Row],[Annual Salary]]&lt;=140000),"MIDLE INCOME",TBL_Employees[[#This Row],[Annual Salary]]&lt;70000,"LOW INCOME")</f>
        <v>MIDLE INCOME</v>
      </c>
      <c r="P360" s="3">
        <v>0.14000000000000001</v>
      </c>
      <c r="Q360" s="11">
        <f>TBL_Employees[[#This Row],[Bonus %]]*TBL_Employees[[#This Row],[Annual Salary]]</f>
        <v>18365.620000000003</v>
      </c>
      <c r="R360" t="s">
        <v>33</v>
      </c>
      <c r="S360" t="s">
        <v>74</v>
      </c>
      <c r="T360" s="1">
        <v>42445</v>
      </c>
      <c r="U360" t="str">
        <f>IF(TBL_Employees[[#This Row],[Exit Date]]="","Employed","Resign")</f>
        <v>Resign</v>
      </c>
    </row>
    <row r="361" spans="1:21">
      <c r="A361" t="s">
        <v>1740</v>
      </c>
      <c r="B361" t="s">
        <v>1741</v>
      </c>
      <c r="C361" t="s">
        <v>14</v>
      </c>
      <c r="D361" t="s">
        <v>15</v>
      </c>
      <c r="E361" t="s">
        <v>32</v>
      </c>
      <c r="F361" t="s">
        <v>28</v>
      </c>
      <c r="G361" t="s">
        <v>51</v>
      </c>
      <c r="H361">
        <v>29</v>
      </c>
      <c r="I361" s="1">
        <v>43439</v>
      </c>
      <c r="J361" s="9">
        <f>DAY(TBL_Employees[[#This Row],[Hire Date]])</f>
        <v>5</v>
      </c>
      <c r="K361" s="9">
        <f>MONTH(TBL_Employees[[#This Row],[Hire Date]])</f>
        <v>12</v>
      </c>
      <c r="L361" s="9" t="str">
        <f>_xlfn.SWITCH(TBL_Employees[[#This Row],[Month]],1,"JAN",2,"FEB",3,"MAR",4,"APR",5,"MAY",6,"JUN",7,"JUL",8,"AUG",9,"SEP",10,"OCT",11,"NOV",12,"DEC")</f>
        <v>DEC</v>
      </c>
      <c r="M361" s="9">
        <f>YEAR(TBL_Employees[[#This Row],[Hire Date]])</f>
        <v>2018</v>
      </c>
      <c r="N361" s="2">
        <v>199504</v>
      </c>
      <c r="O361" s="2" t="str">
        <f>_xlfn.SWITCH(TRUE(),TBL_Employees[[#This Row],[Annual Salary]]&gt;140000,"HIGH INCOME",AND(TBL_Employees[[#This Row],[Annual Salary]]&gt;=70000,TBL_Employees[[#This Row],[Annual Salary]]&lt;=140000),"MIDLE INCOME",TBL_Employees[[#This Row],[Annual Salary]]&lt;70000,"LOW INCOME")</f>
        <v>HIGH INCOME</v>
      </c>
      <c r="P361" s="3">
        <v>0.3</v>
      </c>
      <c r="Q361" s="11">
        <f>TBL_Employees[[#This Row],[Bonus %]]*TBL_Employees[[#This Row],[Annual Salary]]</f>
        <v>59851.199999999997</v>
      </c>
      <c r="R361" t="s">
        <v>19</v>
      </c>
      <c r="S361" t="s">
        <v>25</v>
      </c>
      <c r="T361" s="1" t="s">
        <v>21</v>
      </c>
      <c r="U361" t="str">
        <f>IF(TBL_Employees[[#This Row],[Exit Date]]="","Employed","Resign")</f>
        <v>Employed</v>
      </c>
    </row>
    <row r="362" spans="1:21">
      <c r="A362" t="s">
        <v>1781</v>
      </c>
      <c r="B362" t="s">
        <v>1782</v>
      </c>
      <c r="C362" t="s">
        <v>64</v>
      </c>
      <c r="D362" t="s">
        <v>15</v>
      </c>
      <c r="E362" t="s">
        <v>16</v>
      </c>
      <c r="F362" t="s">
        <v>17</v>
      </c>
      <c r="G362" t="s">
        <v>51</v>
      </c>
      <c r="H362">
        <v>25</v>
      </c>
      <c r="I362" s="1">
        <v>44024</v>
      </c>
      <c r="J362" s="9">
        <f>DAY(TBL_Employees[[#This Row],[Hire Date]])</f>
        <v>12</v>
      </c>
      <c r="K362" s="9">
        <f>MONTH(TBL_Employees[[#This Row],[Hire Date]])</f>
        <v>7</v>
      </c>
      <c r="L362" s="9" t="str">
        <f>_xlfn.SWITCH(TBL_Employees[[#This Row],[Month]],1,"JAN",2,"FEB",3,"MAR",4,"APR",5,"MAY",6,"JUN",7,"JUL",8,"AUG",9,"SEP",10,"OCT",11,"NOV",12,"DEC")</f>
        <v>JUL</v>
      </c>
      <c r="M362" s="9">
        <f>YEAR(TBL_Employees[[#This Row],[Hire Date]])</f>
        <v>2020</v>
      </c>
      <c r="N362" s="2">
        <v>56565</v>
      </c>
      <c r="O362" s="2" t="str">
        <f>_xlfn.SWITCH(TRUE(),TBL_Employees[[#This Row],[Annual Salary]]&gt;140000,"HIGH INCOME",AND(TBL_Employees[[#This Row],[Annual Salary]]&gt;=70000,TBL_Employees[[#This Row],[Annual Salary]]&lt;=140000),"MIDLE INCOME",TBL_Employees[[#This Row],[Annual Salary]]&lt;70000,"LOW INCOME")</f>
        <v>LOW INCOME</v>
      </c>
      <c r="P362" s="3">
        <v>0</v>
      </c>
      <c r="Q362" s="11">
        <f>TBL_Employees[[#This Row],[Bonus %]]*TBL_Employees[[#This Row],[Annual Salary]]</f>
        <v>0</v>
      </c>
      <c r="R362" t="s">
        <v>52</v>
      </c>
      <c r="S362" t="s">
        <v>53</v>
      </c>
      <c r="T362" s="1" t="s">
        <v>21</v>
      </c>
      <c r="U362" t="str">
        <f>IF(TBL_Employees[[#This Row],[Exit Date]]="","Employed","Resign")</f>
        <v>Employed</v>
      </c>
    </row>
    <row r="363" spans="1:21">
      <c r="A363" t="s">
        <v>1802</v>
      </c>
      <c r="B363" t="s">
        <v>1803</v>
      </c>
      <c r="C363" t="s">
        <v>40</v>
      </c>
      <c r="D363" t="s">
        <v>15</v>
      </c>
      <c r="E363" t="s">
        <v>32</v>
      </c>
      <c r="F363" t="s">
        <v>28</v>
      </c>
      <c r="G363" t="s">
        <v>18</v>
      </c>
      <c r="H363">
        <v>41</v>
      </c>
      <c r="I363" s="1">
        <v>43600</v>
      </c>
      <c r="J363" s="9">
        <f>DAY(TBL_Employees[[#This Row],[Hire Date]])</f>
        <v>15</v>
      </c>
      <c r="K363" s="9">
        <f>MONTH(TBL_Employees[[#This Row],[Hire Date]])</f>
        <v>5</v>
      </c>
      <c r="L363" s="9" t="str">
        <f>_xlfn.SWITCH(TBL_Employees[[#This Row],[Month]],1,"JAN",2,"FEB",3,"MAR",4,"APR",5,"MAY",6,"JUN",7,"JUL",8,"AUG",9,"SEP",10,"OCT",11,"NOV",12,"DEC")</f>
        <v>MAY</v>
      </c>
      <c r="M363" s="9">
        <f>YEAR(TBL_Employees[[#This Row],[Hire Date]])</f>
        <v>2019</v>
      </c>
      <c r="N363" s="2">
        <v>174415</v>
      </c>
      <c r="O363" s="2" t="str">
        <f>_xlfn.SWITCH(TRUE(),TBL_Employees[[#This Row],[Annual Salary]]&gt;140000,"HIGH INCOME",AND(TBL_Employees[[#This Row],[Annual Salary]]&gt;=70000,TBL_Employees[[#This Row],[Annual Salary]]&lt;=140000),"MIDLE INCOME",TBL_Employees[[#This Row],[Annual Salary]]&lt;70000,"LOW INCOME")</f>
        <v>HIGH INCOME</v>
      </c>
      <c r="P363" s="3">
        <v>0.23</v>
      </c>
      <c r="Q363" s="11">
        <f>TBL_Employees[[#This Row],[Bonus %]]*TBL_Employees[[#This Row],[Annual Salary]]</f>
        <v>40115.450000000004</v>
      </c>
      <c r="R363" t="s">
        <v>19</v>
      </c>
      <c r="S363" t="s">
        <v>45</v>
      </c>
      <c r="T363" s="1" t="s">
        <v>21</v>
      </c>
      <c r="U363" t="str">
        <f>IF(TBL_Employees[[#This Row],[Exit Date]]="","Employed","Resign")</f>
        <v>Employed</v>
      </c>
    </row>
    <row r="364" spans="1:21">
      <c r="A364" t="s">
        <v>205</v>
      </c>
      <c r="B364" t="s">
        <v>985</v>
      </c>
      <c r="C364" t="s">
        <v>61</v>
      </c>
      <c r="D364" t="s">
        <v>15</v>
      </c>
      <c r="E364" t="s">
        <v>36</v>
      </c>
      <c r="F364" t="s">
        <v>17</v>
      </c>
      <c r="G364" t="s">
        <v>24</v>
      </c>
      <c r="H364">
        <v>42</v>
      </c>
      <c r="I364" s="1">
        <v>40620</v>
      </c>
      <c r="J364" s="9">
        <f>DAY(TBL_Employees[[#This Row],[Hire Date]])</f>
        <v>18</v>
      </c>
      <c r="K364" s="9">
        <f>MONTH(TBL_Employees[[#This Row],[Hire Date]])</f>
        <v>3</v>
      </c>
      <c r="L364" s="9" t="str">
        <f>_xlfn.SWITCH(TBL_Employees[[#This Row],[Month]],1,"JAN",2,"FEB",3,"MAR",4,"APR",5,"MAY",6,"JUN",7,"JUL",8,"AUG",9,"SEP",10,"OCT",11,"NOV",12,"DEC")</f>
        <v>MAR</v>
      </c>
      <c r="M364" s="9">
        <f>YEAR(TBL_Employees[[#This Row],[Hire Date]])</f>
        <v>2011</v>
      </c>
      <c r="N364" s="2">
        <v>150034</v>
      </c>
      <c r="O364" s="2" t="str">
        <f>_xlfn.SWITCH(TRUE(),TBL_Employees[[#This Row],[Annual Salary]]&gt;140000,"HIGH INCOME",AND(TBL_Employees[[#This Row],[Annual Salary]]&gt;=70000,TBL_Employees[[#This Row],[Annual Salary]]&lt;=140000),"MIDLE INCOME",TBL_Employees[[#This Row],[Annual Salary]]&lt;70000,"LOW INCOME")</f>
        <v>HIGH INCOME</v>
      </c>
      <c r="P364" s="3">
        <v>0.12</v>
      </c>
      <c r="Q364" s="11">
        <f>TBL_Employees[[#This Row],[Bonus %]]*TBL_Employees[[#This Row],[Annual Salary]]</f>
        <v>18004.079999999998</v>
      </c>
      <c r="R364" t="s">
        <v>33</v>
      </c>
      <c r="S364" t="s">
        <v>60</v>
      </c>
      <c r="T364" s="1" t="s">
        <v>21</v>
      </c>
      <c r="U364" t="str">
        <f>IF(TBL_Employees[[#This Row],[Exit Date]]="","Employed","Resign")</f>
        <v>Employed</v>
      </c>
    </row>
    <row r="365" spans="1:21">
      <c r="A365" t="s">
        <v>1845</v>
      </c>
      <c r="B365" t="s">
        <v>1846</v>
      </c>
      <c r="C365" t="s">
        <v>64</v>
      </c>
      <c r="D365" t="s">
        <v>15</v>
      </c>
      <c r="E365" t="s">
        <v>16</v>
      </c>
      <c r="F365" t="s">
        <v>17</v>
      </c>
      <c r="G365" t="s">
        <v>51</v>
      </c>
      <c r="H365">
        <v>45</v>
      </c>
      <c r="I365" s="1">
        <v>41127</v>
      </c>
      <c r="J365" s="9">
        <f>DAY(TBL_Employees[[#This Row],[Hire Date]])</f>
        <v>6</v>
      </c>
      <c r="K365" s="9">
        <f>MONTH(TBL_Employees[[#This Row],[Hire Date]])</f>
        <v>8</v>
      </c>
      <c r="L365" s="9" t="str">
        <f>_xlfn.SWITCH(TBL_Employees[[#This Row],[Month]],1,"JAN",2,"FEB",3,"MAR",4,"APR",5,"MAY",6,"JUN",7,"JUL",8,"AUG",9,"SEP",10,"OCT",11,"NOV",12,"DEC")</f>
        <v>AUG</v>
      </c>
      <c r="M365" s="9">
        <f>YEAR(TBL_Employees[[#This Row],[Hire Date]])</f>
        <v>2012</v>
      </c>
      <c r="N365" s="2">
        <v>58586</v>
      </c>
      <c r="O365" s="2" t="str">
        <f>_xlfn.SWITCH(TRUE(),TBL_Employees[[#This Row],[Annual Salary]]&gt;140000,"HIGH INCOME",AND(TBL_Employees[[#This Row],[Annual Salary]]&gt;=70000,TBL_Employees[[#This Row],[Annual Salary]]&lt;=140000),"MIDLE INCOME",TBL_Employees[[#This Row],[Annual Salary]]&lt;70000,"LOW INCOME")</f>
        <v>LOW INCOME</v>
      </c>
      <c r="P365" s="3">
        <v>0</v>
      </c>
      <c r="Q365" s="11">
        <f>TBL_Employees[[#This Row],[Bonus %]]*TBL_Employees[[#This Row],[Annual Salary]]</f>
        <v>0</v>
      </c>
      <c r="R365" t="s">
        <v>52</v>
      </c>
      <c r="S365" t="s">
        <v>53</v>
      </c>
      <c r="T365" s="1" t="s">
        <v>21</v>
      </c>
      <c r="U365" t="str">
        <f>IF(TBL_Employees[[#This Row],[Exit Date]]="","Employed","Resign")</f>
        <v>Employed</v>
      </c>
    </row>
    <row r="366" spans="1:21">
      <c r="A366" t="s">
        <v>1852</v>
      </c>
      <c r="B366" t="s">
        <v>1853</v>
      </c>
      <c r="C366" t="s">
        <v>40</v>
      </c>
      <c r="D366" t="s">
        <v>15</v>
      </c>
      <c r="E366" t="s">
        <v>32</v>
      </c>
      <c r="F366" t="s">
        <v>28</v>
      </c>
      <c r="G366" t="s">
        <v>51</v>
      </c>
      <c r="H366">
        <v>31</v>
      </c>
      <c r="I366" s="1">
        <v>42957</v>
      </c>
      <c r="J366" s="9">
        <f>DAY(TBL_Employees[[#This Row],[Hire Date]])</f>
        <v>10</v>
      </c>
      <c r="K366" s="9">
        <f>MONTH(TBL_Employees[[#This Row],[Hire Date]])</f>
        <v>8</v>
      </c>
      <c r="L366" s="9" t="str">
        <f>_xlfn.SWITCH(TBL_Employees[[#This Row],[Month]],1,"JAN",2,"FEB",3,"MAR",4,"APR",5,"MAY",6,"JUN",7,"JUL",8,"AUG",9,"SEP",10,"OCT",11,"NOV",12,"DEC")</f>
        <v>AUG</v>
      </c>
      <c r="M366" s="9">
        <f>YEAR(TBL_Employees[[#This Row],[Hire Date]])</f>
        <v>2017</v>
      </c>
      <c r="N366" s="2">
        <v>156931</v>
      </c>
      <c r="O366" s="2" t="str">
        <f>_xlfn.SWITCH(TRUE(),TBL_Employees[[#This Row],[Annual Salary]]&gt;140000,"HIGH INCOME",AND(TBL_Employees[[#This Row],[Annual Salary]]&gt;=70000,TBL_Employees[[#This Row],[Annual Salary]]&lt;=140000),"MIDLE INCOME",TBL_Employees[[#This Row],[Annual Salary]]&lt;70000,"LOW INCOME")</f>
        <v>HIGH INCOME</v>
      </c>
      <c r="P366" s="3">
        <v>0.28000000000000003</v>
      </c>
      <c r="Q366" s="11">
        <f>TBL_Employees[[#This Row],[Bonus %]]*TBL_Employees[[#This Row],[Annual Salary]]</f>
        <v>43940.680000000008</v>
      </c>
      <c r="R366" t="s">
        <v>19</v>
      </c>
      <c r="S366" t="s">
        <v>63</v>
      </c>
      <c r="T366" s="1" t="s">
        <v>21</v>
      </c>
      <c r="U366" t="str">
        <f>IF(TBL_Employees[[#This Row],[Exit Date]]="","Employed","Resign")</f>
        <v>Employed</v>
      </c>
    </row>
    <row r="367" spans="1:21">
      <c r="A367" t="s">
        <v>1873</v>
      </c>
      <c r="B367" t="s">
        <v>1874</v>
      </c>
      <c r="C367" t="s">
        <v>14</v>
      </c>
      <c r="D367" t="s">
        <v>15</v>
      </c>
      <c r="E367" t="s">
        <v>32</v>
      </c>
      <c r="F367" t="s">
        <v>28</v>
      </c>
      <c r="G367" t="s">
        <v>18</v>
      </c>
      <c r="H367">
        <v>36</v>
      </c>
      <c r="I367" s="1">
        <v>39830</v>
      </c>
      <c r="J367" s="9">
        <f>DAY(TBL_Employees[[#This Row],[Hire Date]])</f>
        <v>17</v>
      </c>
      <c r="K367" s="9">
        <f>MONTH(TBL_Employees[[#This Row],[Hire Date]])</f>
        <v>1</v>
      </c>
      <c r="L367" s="9" t="str">
        <f>_xlfn.SWITCH(TBL_Employees[[#This Row],[Month]],1,"JAN",2,"FEB",3,"MAR",4,"APR",5,"MAY",6,"JUN",7,"JUL",8,"AUG",9,"SEP",10,"OCT",11,"NOV",12,"DEC")</f>
        <v>JAN</v>
      </c>
      <c r="M367" s="9">
        <f>YEAR(TBL_Employees[[#This Row],[Hire Date]])</f>
        <v>2009</v>
      </c>
      <c r="N367" s="2">
        <v>238236</v>
      </c>
      <c r="O367" s="2" t="str">
        <f>_xlfn.SWITCH(TRUE(),TBL_Employees[[#This Row],[Annual Salary]]&gt;140000,"HIGH INCOME",AND(TBL_Employees[[#This Row],[Annual Salary]]&gt;=70000,TBL_Employees[[#This Row],[Annual Salary]]&lt;=140000),"MIDLE INCOME",TBL_Employees[[#This Row],[Annual Salary]]&lt;70000,"LOW INCOME")</f>
        <v>HIGH INCOME</v>
      </c>
      <c r="P367" s="3">
        <v>0.31</v>
      </c>
      <c r="Q367" s="11">
        <f>TBL_Employees[[#This Row],[Bonus %]]*TBL_Employees[[#This Row],[Annual Salary]]</f>
        <v>73853.16</v>
      </c>
      <c r="R367" t="s">
        <v>19</v>
      </c>
      <c r="S367" t="s">
        <v>63</v>
      </c>
      <c r="T367" s="1" t="s">
        <v>21</v>
      </c>
      <c r="U367" t="str">
        <f>IF(TBL_Employees[[#This Row],[Exit Date]]="","Employed","Resign")</f>
        <v>Employed</v>
      </c>
    </row>
    <row r="368" spans="1:21">
      <c r="A368" t="s">
        <v>1875</v>
      </c>
      <c r="B368" t="s">
        <v>1876</v>
      </c>
      <c r="C368" t="s">
        <v>40</v>
      </c>
      <c r="D368" t="s">
        <v>15</v>
      </c>
      <c r="E368" t="s">
        <v>32</v>
      </c>
      <c r="F368" t="s">
        <v>17</v>
      </c>
      <c r="G368" t="s">
        <v>18</v>
      </c>
      <c r="H368">
        <v>64</v>
      </c>
      <c r="I368" s="1">
        <v>41264</v>
      </c>
      <c r="J368" s="9">
        <f>DAY(TBL_Employees[[#This Row],[Hire Date]])</f>
        <v>21</v>
      </c>
      <c r="K368" s="9">
        <f>MONTH(TBL_Employees[[#This Row],[Hire Date]])</f>
        <v>12</v>
      </c>
      <c r="L368" s="9" t="str">
        <f>_xlfn.SWITCH(TBL_Employees[[#This Row],[Month]],1,"JAN",2,"FEB",3,"MAR",4,"APR",5,"MAY",6,"JUN",7,"JUL",8,"AUG",9,"SEP",10,"OCT",11,"NOV",12,"DEC")</f>
        <v>DEC</v>
      </c>
      <c r="M368" s="9">
        <f>YEAR(TBL_Employees[[#This Row],[Hire Date]])</f>
        <v>2012</v>
      </c>
      <c r="N368" s="2">
        <v>153253</v>
      </c>
      <c r="O368" s="2" t="str">
        <f>_xlfn.SWITCH(TRUE(),TBL_Employees[[#This Row],[Annual Salary]]&gt;140000,"HIGH INCOME",AND(TBL_Employees[[#This Row],[Annual Salary]]&gt;=70000,TBL_Employees[[#This Row],[Annual Salary]]&lt;=140000),"MIDLE INCOME",TBL_Employees[[#This Row],[Annual Salary]]&lt;70000,"LOW INCOME")</f>
        <v>HIGH INCOME</v>
      </c>
      <c r="P368" s="3">
        <v>0.24</v>
      </c>
      <c r="Q368" s="11">
        <f>TBL_Employees[[#This Row],[Bonus %]]*TBL_Employees[[#This Row],[Annual Salary]]</f>
        <v>36780.720000000001</v>
      </c>
      <c r="R368" t="s">
        <v>19</v>
      </c>
      <c r="S368" t="s">
        <v>25</v>
      </c>
      <c r="T368" s="1" t="s">
        <v>21</v>
      </c>
      <c r="U368" t="str">
        <f>IF(TBL_Employees[[#This Row],[Exit Date]]="","Employed","Resign")</f>
        <v>Employed</v>
      </c>
    </row>
    <row r="369" spans="1:21">
      <c r="A369" t="s">
        <v>325</v>
      </c>
      <c r="B369" t="s">
        <v>1898</v>
      </c>
      <c r="C369" t="s">
        <v>62</v>
      </c>
      <c r="D369" t="s">
        <v>15</v>
      </c>
      <c r="E369" t="s">
        <v>32</v>
      </c>
      <c r="F369" t="s">
        <v>17</v>
      </c>
      <c r="G369" t="s">
        <v>24</v>
      </c>
      <c r="H369">
        <v>61</v>
      </c>
      <c r="I369" s="1">
        <v>40092</v>
      </c>
      <c r="J369" s="9">
        <f>DAY(TBL_Employees[[#This Row],[Hire Date]])</f>
        <v>6</v>
      </c>
      <c r="K369" s="9">
        <f>MONTH(TBL_Employees[[#This Row],[Hire Date]])</f>
        <v>10</v>
      </c>
      <c r="L369" s="9" t="str">
        <f>_xlfn.SWITCH(TBL_Employees[[#This Row],[Month]],1,"JAN",2,"FEB",3,"MAR",4,"APR",5,"MAY",6,"JUN",7,"JUL",8,"AUG",9,"SEP",10,"OCT",11,"NOV",12,"DEC")</f>
        <v>OCT</v>
      </c>
      <c r="M369" s="9">
        <f>YEAR(TBL_Employees[[#This Row],[Hire Date]])</f>
        <v>2009</v>
      </c>
      <c r="N369" s="2">
        <v>103096</v>
      </c>
      <c r="O369" s="2" t="str">
        <f>_xlfn.SWITCH(TRUE(),TBL_Employees[[#This Row],[Annual Salary]]&gt;140000,"HIGH INCOME",AND(TBL_Employees[[#This Row],[Annual Salary]]&gt;=70000,TBL_Employees[[#This Row],[Annual Salary]]&lt;=140000),"MIDLE INCOME",TBL_Employees[[#This Row],[Annual Salary]]&lt;70000,"LOW INCOME")</f>
        <v>MIDLE INCOME</v>
      </c>
      <c r="P369" s="3">
        <v>7.0000000000000007E-2</v>
      </c>
      <c r="Q369" s="11">
        <f>TBL_Employees[[#This Row],[Bonus %]]*TBL_Employees[[#This Row],[Annual Salary]]</f>
        <v>7216.72</v>
      </c>
      <c r="R369" t="s">
        <v>33</v>
      </c>
      <c r="S369" t="s">
        <v>60</v>
      </c>
      <c r="T369" s="1" t="s">
        <v>21</v>
      </c>
      <c r="U369" t="str">
        <f>IF(TBL_Employees[[#This Row],[Exit Date]]="","Employed","Resign")</f>
        <v>Employed</v>
      </c>
    </row>
    <row r="370" spans="1:21">
      <c r="A370" t="s">
        <v>399</v>
      </c>
      <c r="B370" t="s">
        <v>1903</v>
      </c>
      <c r="C370" t="s">
        <v>62</v>
      </c>
      <c r="D370" t="s">
        <v>15</v>
      </c>
      <c r="E370" t="s">
        <v>36</v>
      </c>
      <c r="F370" t="s">
        <v>28</v>
      </c>
      <c r="G370" t="s">
        <v>18</v>
      </c>
      <c r="H370">
        <v>32</v>
      </c>
      <c r="I370" s="1">
        <v>43936</v>
      </c>
      <c r="J370" s="9">
        <f>DAY(TBL_Employees[[#This Row],[Hire Date]])</f>
        <v>15</v>
      </c>
      <c r="K370" s="9">
        <f>MONTH(TBL_Employees[[#This Row],[Hire Date]])</f>
        <v>4</v>
      </c>
      <c r="L370" s="9" t="str">
        <f>_xlfn.SWITCH(TBL_Employees[[#This Row],[Month]],1,"JAN",2,"FEB",3,"MAR",4,"APR",5,"MAY",6,"JUN",7,"JUL",8,"AUG",9,"SEP",10,"OCT",11,"NOV",12,"DEC")</f>
        <v>APR</v>
      </c>
      <c r="M370" s="9">
        <f>YEAR(TBL_Employees[[#This Row],[Hire Date]])</f>
        <v>2020</v>
      </c>
      <c r="N370" s="2">
        <v>126671</v>
      </c>
      <c r="O370" s="2" t="str">
        <f>_xlfn.SWITCH(TRUE(),TBL_Employees[[#This Row],[Annual Salary]]&gt;140000,"HIGH INCOME",AND(TBL_Employees[[#This Row],[Annual Salary]]&gt;=70000,TBL_Employees[[#This Row],[Annual Salary]]&lt;=140000),"MIDLE INCOME",TBL_Employees[[#This Row],[Annual Salary]]&lt;70000,"LOW INCOME")</f>
        <v>MIDLE INCOME</v>
      </c>
      <c r="P370" s="3">
        <v>0.09</v>
      </c>
      <c r="Q370" s="11">
        <f>TBL_Employees[[#This Row],[Bonus %]]*TBL_Employees[[#This Row],[Annual Salary]]</f>
        <v>11400.39</v>
      </c>
      <c r="R370" t="s">
        <v>19</v>
      </c>
      <c r="S370" t="s">
        <v>45</v>
      </c>
      <c r="T370" s="1" t="s">
        <v>21</v>
      </c>
      <c r="U370" t="str">
        <f>IF(TBL_Employees[[#This Row],[Exit Date]]="","Employed","Resign")</f>
        <v>Employed</v>
      </c>
    </row>
    <row r="371" spans="1:21">
      <c r="A371" t="s">
        <v>1906</v>
      </c>
      <c r="B371" t="s">
        <v>1907</v>
      </c>
      <c r="C371" t="s">
        <v>64</v>
      </c>
      <c r="D371" t="s">
        <v>15</v>
      </c>
      <c r="E371" t="s">
        <v>36</v>
      </c>
      <c r="F371" t="s">
        <v>28</v>
      </c>
      <c r="G371" t="s">
        <v>51</v>
      </c>
      <c r="H371">
        <v>39</v>
      </c>
      <c r="I371" s="1">
        <v>39708</v>
      </c>
      <c r="J371" s="9">
        <f>DAY(TBL_Employees[[#This Row],[Hire Date]])</f>
        <v>17</v>
      </c>
      <c r="K371" s="9">
        <f>MONTH(TBL_Employees[[#This Row],[Hire Date]])</f>
        <v>9</v>
      </c>
      <c r="L371" s="9" t="str">
        <f>_xlfn.SWITCH(TBL_Employees[[#This Row],[Month]],1,"JAN",2,"FEB",3,"MAR",4,"APR",5,"MAY",6,"JUN",7,"JUL",8,"AUG",9,"SEP",10,"OCT",11,"NOV",12,"DEC")</f>
        <v>SEP</v>
      </c>
      <c r="M371" s="9">
        <f>YEAR(TBL_Employees[[#This Row],[Hire Date]])</f>
        <v>2008</v>
      </c>
      <c r="N371" s="2">
        <v>62861</v>
      </c>
      <c r="O371" s="2" t="str">
        <f>_xlfn.SWITCH(TRUE(),TBL_Employees[[#This Row],[Annual Salary]]&gt;140000,"HIGH INCOME",AND(TBL_Employees[[#This Row],[Annual Salary]]&gt;=70000,TBL_Employees[[#This Row],[Annual Salary]]&lt;=140000),"MIDLE INCOME",TBL_Employees[[#This Row],[Annual Salary]]&lt;70000,"LOW INCOME")</f>
        <v>LOW INCOME</v>
      </c>
      <c r="P371" s="3">
        <v>0</v>
      </c>
      <c r="Q371" s="11">
        <f>TBL_Employees[[#This Row],[Bonus %]]*TBL_Employees[[#This Row],[Annual Salary]]</f>
        <v>0</v>
      </c>
      <c r="R371" t="s">
        <v>19</v>
      </c>
      <c r="S371" t="s">
        <v>63</v>
      </c>
      <c r="T371" s="1" t="s">
        <v>21</v>
      </c>
      <c r="U371" t="str">
        <f>IF(TBL_Employees[[#This Row],[Exit Date]]="","Employed","Resign")</f>
        <v>Employed</v>
      </c>
    </row>
    <row r="372" spans="1:21">
      <c r="A372" t="s">
        <v>1600</v>
      </c>
      <c r="B372" t="s">
        <v>1916</v>
      </c>
      <c r="C372" t="s">
        <v>62</v>
      </c>
      <c r="D372" t="s">
        <v>15</v>
      </c>
      <c r="E372" t="s">
        <v>36</v>
      </c>
      <c r="F372" t="s">
        <v>28</v>
      </c>
      <c r="G372" t="s">
        <v>24</v>
      </c>
      <c r="H372">
        <v>52</v>
      </c>
      <c r="I372" s="1">
        <v>36523</v>
      </c>
      <c r="J372" s="9">
        <f>DAY(TBL_Employees[[#This Row],[Hire Date]])</f>
        <v>29</v>
      </c>
      <c r="K372" s="9">
        <f>MONTH(TBL_Employees[[#This Row],[Hire Date]])</f>
        <v>12</v>
      </c>
      <c r="L372" s="9" t="str">
        <f>_xlfn.SWITCH(TBL_Employees[[#This Row],[Month]],1,"JAN",2,"FEB",3,"MAR",4,"APR",5,"MAY",6,"JUN",7,"JUL",8,"AUG",9,"SEP",10,"OCT",11,"NOV",12,"DEC")</f>
        <v>DEC</v>
      </c>
      <c r="M372" s="9">
        <f>YEAR(TBL_Employees[[#This Row],[Hire Date]])</f>
        <v>1999</v>
      </c>
      <c r="N372" s="2">
        <v>116527</v>
      </c>
      <c r="O372" s="2" t="str">
        <f>_xlfn.SWITCH(TRUE(),TBL_Employees[[#This Row],[Annual Salary]]&gt;140000,"HIGH INCOME",AND(TBL_Employees[[#This Row],[Annual Salary]]&gt;=70000,TBL_Employees[[#This Row],[Annual Salary]]&lt;=140000),"MIDLE INCOME",TBL_Employees[[#This Row],[Annual Salary]]&lt;70000,"LOW INCOME")</f>
        <v>MIDLE INCOME</v>
      </c>
      <c r="P372" s="3">
        <v>7.0000000000000007E-2</v>
      </c>
      <c r="Q372" s="11">
        <f>TBL_Employees[[#This Row],[Bonus %]]*TBL_Employees[[#This Row],[Annual Salary]]</f>
        <v>8156.89</v>
      </c>
      <c r="R372" t="s">
        <v>19</v>
      </c>
      <c r="S372" t="s">
        <v>39</v>
      </c>
      <c r="T372" s="1" t="s">
        <v>21</v>
      </c>
      <c r="U372" t="str">
        <f>IF(TBL_Employees[[#This Row],[Exit Date]]="","Employed","Resign")</f>
        <v>Employed</v>
      </c>
    </row>
    <row r="373" spans="1:21">
      <c r="A373" t="s">
        <v>519</v>
      </c>
      <c r="B373" t="s">
        <v>1958</v>
      </c>
      <c r="C373" t="s">
        <v>40</v>
      </c>
      <c r="D373" t="s">
        <v>15</v>
      </c>
      <c r="E373" t="s">
        <v>32</v>
      </c>
      <c r="F373" t="s">
        <v>28</v>
      </c>
      <c r="G373" t="s">
        <v>24</v>
      </c>
      <c r="H373">
        <v>60</v>
      </c>
      <c r="I373" s="1">
        <v>42891</v>
      </c>
      <c r="J373" s="9">
        <f>DAY(TBL_Employees[[#This Row],[Hire Date]])</f>
        <v>5</v>
      </c>
      <c r="K373" s="9">
        <f>MONTH(TBL_Employees[[#This Row],[Hire Date]])</f>
        <v>6</v>
      </c>
      <c r="L373" s="9" t="str">
        <f>_xlfn.SWITCH(TBL_Employees[[#This Row],[Month]],1,"JAN",2,"FEB",3,"MAR",4,"APR",5,"MAY",6,"JUN",7,"JUL",8,"AUG",9,"SEP",10,"OCT",11,"NOV",12,"DEC")</f>
        <v>JUN</v>
      </c>
      <c r="M373" s="9">
        <f>YEAR(TBL_Employees[[#This Row],[Hire Date]])</f>
        <v>2017</v>
      </c>
      <c r="N373" s="2">
        <v>158898</v>
      </c>
      <c r="O373" s="2" t="str">
        <f>_xlfn.SWITCH(TRUE(),TBL_Employees[[#This Row],[Annual Salary]]&gt;140000,"HIGH INCOME",AND(TBL_Employees[[#This Row],[Annual Salary]]&gt;=70000,TBL_Employees[[#This Row],[Annual Salary]]&lt;=140000),"MIDLE INCOME",TBL_Employees[[#This Row],[Annual Salary]]&lt;70000,"LOW INCOME")</f>
        <v>HIGH INCOME</v>
      </c>
      <c r="P373" s="3">
        <v>0.18</v>
      </c>
      <c r="Q373" s="11">
        <f>TBL_Employees[[#This Row],[Bonus %]]*TBL_Employees[[#This Row],[Annual Salary]]</f>
        <v>28601.64</v>
      </c>
      <c r="R373" t="s">
        <v>19</v>
      </c>
      <c r="S373" t="s">
        <v>45</v>
      </c>
      <c r="T373" s="1" t="s">
        <v>21</v>
      </c>
      <c r="U373" t="str">
        <f>IF(TBL_Employees[[#This Row],[Exit Date]]="","Employed","Resign")</f>
        <v>Employed</v>
      </c>
    </row>
    <row r="374" spans="1:21">
      <c r="A374" t="s">
        <v>1975</v>
      </c>
      <c r="B374" t="s">
        <v>1976</v>
      </c>
      <c r="C374" t="s">
        <v>68</v>
      </c>
      <c r="D374" t="s">
        <v>15</v>
      </c>
      <c r="E374" t="s">
        <v>44</v>
      </c>
      <c r="F374" t="s">
        <v>17</v>
      </c>
      <c r="G374" t="s">
        <v>24</v>
      </c>
      <c r="H374">
        <v>44</v>
      </c>
      <c r="I374" s="1">
        <v>40329</v>
      </c>
      <c r="J374" s="9">
        <f>DAY(TBL_Employees[[#This Row],[Hire Date]])</f>
        <v>31</v>
      </c>
      <c r="K374" s="9">
        <f>MONTH(TBL_Employees[[#This Row],[Hire Date]])</f>
        <v>5</v>
      </c>
      <c r="L374" s="9" t="str">
        <f>_xlfn.SWITCH(TBL_Employees[[#This Row],[Month]],1,"JAN",2,"FEB",3,"MAR",4,"APR",5,"MAY",6,"JUN",7,"JUL",8,"AUG",9,"SEP",10,"OCT",11,"NOV",12,"DEC")</f>
        <v>MAY</v>
      </c>
      <c r="M374" s="9">
        <f>YEAR(TBL_Employees[[#This Row],[Hire Date]])</f>
        <v>2010</v>
      </c>
      <c r="N374" s="2">
        <v>47387</v>
      </c>
      <c r="O374" s="2" t="str">
        <f>_xlfn.SWITCH(TRUE(),TBL_Employees[[#This Row],[Annual Salary]]&gt;140000,"HIGH INCOME",AND(TBL_Employees[[#This Row],[Annual Salary]]&gt;=70000,TBL_Employees[[#This Row],[Annual Salary]]&lt;=140000),"MIDLE INCOME",TBL_Employees[[#This Row],[Annual Salary]]&lt;70000,"LOW INCOME")</f>
        <v>LOW INCOME</v>
      </c>
      <c r="P374" s="3">
        <v>0</v>
      </c>
      <c r="Q374" s="11">
        <f>TBL_Employees[[#This Row],[Bonus %]]*TBL_Employees[[#This Row],[Annual Salary]]</f>
        <v>0</v>
      </c>
      <c r="R374" t="s">
        <v>33</v>
      </c>
      <c r="S374" t="s">
        <v>34</v>
      </c>
      <c r="T374" s="1">
        <v>43108</v>
      </c>
      <c r="U374" t="str">
        <f>IF(TBL_Employees[[#This Row],[Exit Date]]="","Employed","Resign")</f>
        <v>Resign</v>
      </c>
    </row>
    <row r="375" spans="1:21">
      <c r="A375" t="s">
        <v>1979</v>
      </c>
      <c r="B375" t="s">
        <v>1980</v>
      </c>
      <c r="C375" t="s">
        <v>42</v>
      </c>
      <c r="D375" t="s">
        <v>15</v>
      </c>
      <c r="E375" t="s">
        <v>44</v>
      </c>
      <c r="F375" t="s">
        <v>17</v>
      </c>
      <c r="G375" t="s">
        <v>24</v>
      </c>
      <c r="H375">
        <v>33</v>
      </c>
      <c r="I375" s="1">
        <v>40936</v>
      </c>
      <c r="J375" s="9">
        <f>DAY(TBL_Employees[[#This Row],[Hire Date]])</f>
        <v>28</v>
      </c>
      <c r="K375" s="9">
        <f>MONTH(TBL_Employees[[#This Row],[Hire Date]])</f>
        <v>1</v>
      </c>
      <c r="L375" s="9" t="str">
        <f>_xlfn.SWITCH(TBL_Employees[[#This Row],[Month]],1,"JAN",2,"FEB",3,"MAR",4,"APR",5,"MAY",6,"JUN",7,"JUL",8,"AUG",9,"SEP",10,"OCT",11,"NOV",12,"DEC")</f>
        <v>JAN</v>
      </c>
      <c r="M375" s="9">
        <f>YEAR(TBL_Employees[[#This Row],[Hire Date]])</f>
        <v>2012</v>
      </c>
      <c r="N375" s="2">
        <v>95960</v>
      </c>
      <c r="O375" s="2" t="str">
        <f>_xlfn.SWITCH(TRUE(),TBL_Employees[[#This Row],[Annual Salary]]&gt;140000,"HIGH INCOME",AND(TBL_Employees[[#This Row],[Annual Salary]]&gt;=70000,TBL_Employees[[#This Row],[Annual Salary]]&lt;=140000),"MIDLE INCOME",TBL_Employees[[#This Row],[Annual Salary]]&lt;70000,"LOW INCOME")</f>
        <v>MIDLE INCOME</v>
      </c>
      <c r="P375" s="3">
        <v>0</v>
      </c>
      <c r="Q375" s="11">
        <f>TBL_Employees[[#This Row],[Bonus %]]*TBL_Employees[[#This Row],[Annual Salary]]</f>
        <v>0</v>
      </c>
      <c r="R375" t="s">
        <v>33</v>
      </c>
      <c r="S375" t="s">
        <v>34</v>
      </c>
      <c r="T375" s="1" t="s">
        <v>21</v>
      </c>
      <c r="U375" t="str">
        <f>IF(TBL_Employees[[#This Row],[Exit Date]]="","Employed","Resign")</f>
        <v>Employed</v>
      </c>
    </row>
    <row r="376" spans="1:21">
      <c r="A376" t="s">
        <v>174</v>
      </c>
      <c r="B376" t="s">
        <v>424</v>
      </c>
      <c r="C376" t="s">
        <v>61</v>
      </c>
      <c r="D376" t="s">
        <v>23</v>
      </c>
      <c r="E376" t="s">
        <v>36</v>
      </c>
      <c r="F376" t="s">
        <v>17</v>
      </c>
      <c r="G376" t="s">
        <v>24</v>
      </c>
      <c r="H376">
        <v>36</v>
      </c>
      <c r="I376" s="1">
        <v>39855</v>
      </c>
      <c r="J376" s="9">
        <f>DAY(TBL_Employees[[#This Row],[Hire Date]])</f>
        <v>11</v>
      </c>
      <c r="K376" s="9">
        <f>MONTH(TBL_Employees[[#This Row],[Hire Date]])</f>
        <v>2</v>
      </c>
      <c r="L376" s="9" t="str">
        <f>_xlfn.SWITCH(TBL_Employees[[#This Row],[Month]],1,"JAN",2,"FEB",3,"MAR",4,"APR",5,"MAY",6,"JUN",7,"JUL",8,"AUG",9,"SEP",10,"OCT",11,"NOV",12,"DEC")</f>
        <v>FEB</v>
      </c>
      <c r="M376" s="9">
        <f>YEAR(TBL_Employees[[#This Row],[Hire Date]])</f>
        <v>2009</v>
      </c>
      <c r="N376" s="2">
        <v>157333</v>
      </c>
      <c r="O376" s="2" t="str">
        <f>_xlfn.SWITCH(TRUE(),TBL_Employees[[#This Row],[Annual Salary]]&gt;140000,"HIGH INCOME",AND(TBL_Employees[[#This Row],[Annual Salary]]&gt;=70000,TBL_Employees[[#This Row],[Annual Salary]]&lt;=140000),"MIDLE INCOME",TBL_Employees[[#This Row],[Annual Salary]]&lt;70000,"LOW INCOME")</f>
        <v>HIGH INCOME</v>
      </c>
      <c r="P376" s="3">
        <v>0.15</v>
      </c>
      <c r="Q376" s="11">
        <f>TBL_Employees[[#This Row],[Bonus %]]*TBL_Employees[[#This Row],[Annual Salary]]</f>
        <v>23599.95</v>
      </c>
      <c r="R376" t="s">
        <v>19</v>
      </c>
      <c r="S376" t="s">
        <v>45</v>
      </c>
      <c r="T376" s="1" t="s">
        <v>21</v>
      </c>
      <c r="U376" t="str">
        <f>IF(TBL_Employees[[#This Row],[Exit Date]]="","Employed","Resign")</f>
        <v>Employed</v>
      </c>
    </row>
    <row r="377" spans="1:21">
      <c r="A377" t="s">
        <v>46</v>
      </c>
      <c r="B377" t="s">
        <v>427</v>
      </c>
      <c r="C377" t="s">
        <v>62</v>
      </c>
      <c r="D377" t="s">
        <v>23</v>
      </c>
      <c r="E377" t="s">
        <v>36</v>
      </c>
      <c r="F377" t="s">
        <v>28</v>
      </c>
      <c r="G377" t="s">
        <v>18</v>
      </c>
      <c r="H377">
        <v>59</v>
      </c>
      <c r="I377" s="1">
        <v>36233</v>
      </c>
      <c r="J377" s="9">
        <f>DAY(TBL_Employees[[#This Row],[Hire Date]])</f>
        <v>14</v>
      </c>
      <c r="K377" s="9">
        <f>MONTH(TBL_Employees[[#This Row],[Hire Date]])</f>
        <v>3</v>
      </c>
      <c r="L377" s="9" t="str">
        <f>_xlfn.SWITCH(TBL_Employees[[#This Row],[Month]],1,"JAN",2,"FEB",3,"MAR",4,"APR",5,"MAY",6,"JUN",7,"JUL",8,"AUG",9,"SEP",10,"OCT",11,"NOV",12,"DEC")</f>
        <v>MAR</v>
      </c>
      <c r="M377" s="9">
        <f>YEAR(TBL_Employees[[#This Row],[Hire Date]])</f>
        <v>1999</v>
      </c>
      <c r="N377" s="2">
        <v>105086</v>
      </c>
      <c r="O377" s="2" t="str">
        <f>_xlfn.SWITCH(TRUE(),TBL_Employees[[#This Row],[Annual Salary]]&gt;140000,"HIGH INCOME",AND(TBL_Employees[[#This Row],[Annual Salary]]&gt;=70000,TBL_Employees[[#This Row],[Annual Salary]]&lt;=140000),"MIDLE INCOME",TBL_Employees[[#This Row],[Annual Salary]]&lt;70000,"LOW INCOME")</f>
        <v>MIDLE INCOME</v>
      </c>
      <c r="P377" s="3">
        <v>0.09</v>
      </c>
      <c r="Q377" s="11">
        <f>TBL_Employees[[#This Row],[Bonus %]]*TBL_Employees[[#This Row],[Annual Salary]]</f>
        <v>9457.74</v>
      </c>
      <c r="R377" t="s">
        <v>19</v>
      </c>
      <c r="S377" t="s">
        <v>25</v>
      </c>
      <c r="T377" s="1" t="s">
        <v>21</v>
      </c>
      <c r="U377" t="str">
        <f>IF(TBL_Employees[[#This Row],[Exit Date]]="","Employed","Resign")</f>
        <v>Employed</v>
      </c>
    </row>
    <row r="378" spans="1:21">
      <c r="A378" t="s">
        <v>448</v>
      </c>
      <c r="B378" t="s">
        <v>449</v>
      </c>
      <c r="C378" t="s">
        <v>40</v>
      </c>
      <c r="D378" t="s">
        <v>23</v>
      </c>
      <c r="E378" t="s">
        <v>44</v>
      </c>
      <c r="F378" t="s">
        <v>28</v>
      </c>
      <c r="G378" t="s">
        <v>47</v>
      </c>
      <c r="H378">
        <v>41</v>
      </c>
      <c r="I378" s="1">
        <v>42111</v>
      </c>
      <c r="J378" s="9">
        <f>DAY(TBL_Employees[[#This Row],[Hire Date]])</f>
        <v>17</v>
      </c>
      <c r="K378" s="9">
        <f>MONTH(TBL_Employees[[#This Row],[Hire Date]])</f>
        <v>4</v>
      </c>
      <c r="L378" s="9" t="str">
        <f>_xlfn.SWITCH(TBL_Employees[[#This Row],[Month]],1,"JAN",2,"FEB",3,"MAR",4,"APR",5,"MAY",6,"JUN",7,"JUL",8,"AUG",9,"SEP",10,"OCT",11,"NOV",12,"DEC")</f>
        <v>APR</v>
      </c>
      <c r="M378" s="9">
        <f>YEAR(TBL_Employees[[#This Row],[Hire Date]])</f>
        <v>2015</v>
      </c>
      <c r="N378" s="2">
        <v>152239</v>
      </c>
      <c r="O378" s="2" t="str">
        <f>_xlfn.SWITCH(TRUE(),TBL_Employees[[#This Row],[Annual Salary]]&gt;140000,"HIGH INCOME",AND(TBL_Employees[[#This Row],[Annual Salary]]&gt;=70000,TBL_Employees[[#This Row],[Annual Salary]]&lt;=140000),"MIDLE INCOME",TBL_Employees[[#This Row],[Annual Salary]]&lt;70000,"LOW INCOME")</f>
        <v>HIGH INCOME</v>
      </c>
      <c r="P378" s="3">
        <v>0.23</v>
      </c>
      <c r="Q378" s="11">
        <f>TBL_Employees[[#This Row],[Bonus %]]*TBL_Employees[[#This Row],[Annual Salary]]</f>
        <v>35014.97</v>
      </c>
      <c r="R378" t="s">
        <v>19</v>
      </c>
      <c r="S378" t="s">
        <v>29</v>
      </c>
      <c r="T378" s="1" t="s">
        <v>21</v>
      </c>
      <c r="U378" t="str">
        <f>IF(TBL_Employees[[#This Row],[Exit Date]]="","Employed","Resign")</f>
        <v>Employed</v>
      </c>
    </row>
    <row r="379" spans="1:21">
      <c r="A379" t="s">
        <v>333</v>
      </c>
      <c r="B379" t="s">
        <v>472</v>
      </c>
      <c r="C379" t="s">
        <v>77</v>
      </c>
      <c r="D379" t="s">
        <v>23</v>
      </c>
      <c r="E379" t="s">
        <v>44</v>
      </c>
      <c r="F379" t="s">
        <v>28</v>
      </c>
      <c r="G379" t="s">
        <v>24</v>
      </c>
      <c r="H379">
        <v>30</v>
      </c>
      <c r="I379" s="1">
        <v>42884</v>
      </c>
      <c r="J379" s="9">
        <f>DAY(TBL_Employees[[#This Row],[Hire Date]])</f>
        <v>29</v>
      </c>
      <c r="K379" s="9">
        <f>MONTH(TBL_Employees[[#This Row],[Hire Date]])</f>
        <v>5</v>
      </c>
      <c r="L379" s="9" t="str">
        <f>_xlfn.SWITCH(TBL_Employees[[#This Row],[Month]],1,"JAN",2,"FEB",3,"MAR",4,"APR",5,"MAY",6,"JUN",7,"JUL",8,"AUG",9,"SEP",10,"OCT",11,"NOV",12,"DEC")</f>
        <v>MAY</v>
      </c>
      <c r="M379" s="9">
        <f>YEAR(TBL_Employees[[#This Row],[Hire Date]])</f>
        <v>2017</v>
      </c>
      <c r="N379" s="2">
        <v>86317</v>
      </c>
      <c r="O379" s="2" t="str">
        <f>_xlfn.SWITCH(TRUE(),TBL_Employees[[#This Row],[Annual Salary]]&gt;140000,"HIGH INCOME",AND(TBL_Employees[[#This Row],[Annual Salary]]&gt;=70000,TBL_Employees[[#This Row],[Annual Salary]]&lt;=140000),"MIDLE INCOME",TBL_Employees[[#This Row],[Annual Salary]]&lt;70000,"LOW INCOME")</f>
        <v>MIDLE INCOME</v>
      </c>
      <c r="P379" s="3">
        <v>0</v>
      </c>
      <c r="Q379" s="11">
        <f>TBL_Employees[[#This Row],[Bonus %]]*TBL_Employees[[#This Row],[Annual Salary]]</f>
        <v>0</v>
      </c>
      <c r="R379" t="s">
        <v>33</v>
      </c>
      <c r="S379" t="s">
        <v>34</v>
      </c>
      <c r="T379" s="1">
        <v>42932</v>
      </c>
      <c r="U379" t="str">
        <f>IF(TBL_Employees[[#This Row],[Exit Date]]="","Employed","Resign")</f>
        <v>Resign</v>
      </c>
    </row>
    <row r="380" spans="1:21">
      <c r="A380" t="s">
        <v>488</v>
      </c>
      <c r="B380" t="s">
        <v>489</v>
      </c>
      <c r="C380" t="s">
        <v>22</v>
      </c>
      <c r="D380" t="s">
        <v>23</v>
      </c>
      <c r="E380" t="s">
        <v>16</v>
      </c>
      <c r="F380" t="s">
        <v>17</v>
      </c>
      <c r="G380" t="s">
        <v>18</v>
      </c>
      <c r="H380">
        <v>64</v>
      </c>
      <c r="I380" s="1">
        <v>37184</v>
      </c>
      <c r="J380" s="9">
        <f>DAY(TBL_Employees[[#This Row],[Hire Date]])</f>
        <v>20</v>
      </c>
      <c r="K380" s="9">
        <f>MONTH(TBL_Employees[[#This Row],[Hire Date]])</f>
        <v>10</v>
      </c>
      <c r="L380" s="9" t="str">
        <f>_xlfn.SWITCH(TBL_Employees[[#This Row],[Month]],1,"JAN",2,"FEB",3,"MAR",4,"APR",5,"MAY",6,"JUN",7,"JUL",8,"AUG",9,"SEP",10,"OCT",11,"NOV",12,"DEC")</f>
        <v>OCT</v>
      </c>
      <c r="M380" s="9">
        <f>YEAR(TBL_Employees[[#This Row],[Hire Date]])</f>
        <v>2001</v>
      </c>
      <c r="N380" s="2">
        <v>64057</v>
      </c>
      <c r="O380" s="2" t="str">
        <f>_xlfn.SWITCH(TRUE(),TBL_Employees[[#This Row],[Annual Salary]]&gt;140000,"HIGH INCOME",AND(TBL_Employees[[#This Row],[Annual Salary]]&gt;=70000,TBL_Employees[[#This Row],[Annual Salary]]&lt;=140000),"MIDLE INCOME",TBL_Employees[[#This Row],[Annual Salary]]&lt;70000,"LOW INCOME")</f>
        <v>LOW INCOME</v>
      </c>
      <c r="P380" s="3">
        <v>0</v>
      </c>
      <c r="Q380" s="11">
        <f>TBL_Employees[[#This Row],[Bonus %]]*TBL_Employees[[#This Row],[Annual Salary]]</f>
        <v>0</v>
      </c>
      <c r="R380" t="s">
        <v>19</v>
      </c>
      <c r="S380" t="s">
        <v>39</v>
      </c>
      <c r="T380" s="1" t="s">
        <v>21</v>
      </c>
      <c r="U380" t="str">
        <f>IF(TBL_Employees[[#This Row],[Exit Date]]="","Employed","Resign")</f>
        <v>Employed</v>
      </c>
    </row>
    <row r="381" spans="1:21">
      <c r="A381" t="s">
        <v>503</v>
      </c>
      <c r="B381" t="s">
        <v>504</v>
      </c>
      <c r="C381" t="s">
        <v>83</v>
      </c>
      <c r="D381" t="s">
        <v>23</v>
      </c>
      <c r="E381" t="s">
        <v>36</v>
      </c>
      <c r="F381" t="s">
        <v>17</v>
      </c>
      <c r="G381" t="s">
        <v>47</v>
      </c>
      <c r="H381">
        <v>46</v>
      </c>
      <c r="I381" s="1">
        <v>39681</v>
      </c>
      <c r="J381" s="9">
        <f>DAY(TBL_Employees[[#This Row],[Hire Date]])</f>
        <v>21</v>
      </c>
      <c r="K381" s="9">
        <f>MONTH(TBL_Employees[[#This Row],[Hire Date]])</f>
        <v>8</v>
      </c>
      <c r="L381" s="9" t="str">
        <f>_xlfn.SWITCH(TBL_Employees[[#This Row],[Month]],1,"JAN",2,"FEB",3,"MAR",4,"APR",5,"MAY",6,"JUN",7,"JUL",8,"AUG",9,"SEP",10,"OCT",11,"NOV",12,"DEC")</f>
        <v>AUG</v>
      </c>
      <c r="M381" s="9">
        <f>YEAR(TBL_Employees[[#This Row],[Hire Date]])</f>
        <v>2008</v>
      </c>
      <c r="N381" s="2">
        <v>59067</v>
      </c>
      <c r="O381" s="2" t="str">
        <f>_xlfn.SWITCH(TRUE(),TBL_Employees[[#This Row],[Annual Salary]]&gt;140000,"HIGH INCOME",AND(TBL_Employees[[#This Row],[Annual Salary]]&gt;=70000,TBL_Employees[[#This Row],[Annual Salary]]&lt;=140000),"MIDLE INCOME",TBL_Employees[[#This Row],[Annual Salary]]&lt;70000,"LOW INCOME")</f>
        <v>LOW INCOME</v>
      </c>
      <c r="P381" s="3">
        <v>0</v>
      </c>
      <c r="Q381" s="11">
        <f>TBL_Employees[[#This Row],[Bonus %]]*TBL_Employees[[#This Row],[Annual Salary]]</f>
        <v>0</v>
      </c>
      <c r="R381" t="s">
        <v>19</v>
      </c>
      <c r="S381" t="s">
        <v>45</v>
      </c>
      <c r="T381" s="1" t="s">
        <v>21</v>
      </c>
      <c r="U381" t="str">
        <f>IF(TBL_Employees[[#This Row],[Exit Date]]="","Employed","Resign")</f>
        <v>Employed</v>
      </c>
    </row>
    <row r="382" spans="1:21">
      <c r="A382" t="s">
        <v>315</v>
      </c>
      <c r="B382" t="s">
        <v>511</v>
      </c>
      <c r="C382" t="s">
        <v>14</v>
      </c>
      <c r="D382" t="s">
        <v>23</v>
      </c>
      <c r="E382" t="s">
        <v>44</v>
      </c>
      <c r="F382" t="s">
        <v>28</v>
      </c>
      <c r="G382" t="s">
        <v>47</v>
      </c>
      <c r="H382">
        <v>45</v>
      </c>
      <c r="I382" s="1">
        <v>41493</v>
      </c>
      <c r="J382" s="9">
        <f>DAY(TBL_Employees[[#This Row],[Hire Date]])</f>
        <v>7</v>
      </c>
      <c r="K382" s="9">
        <f>MONTH(TBL_Employees[[#This Row],[Hire Date]])</f>
        <v>8</v>
      </c>
      <c r="L382" s="9" t="str">
        <f>_xlfn.SWITCH(TBL_Employees[[#This Row],[Month]],1,"JAN",2,"FEB",3,"MAR",4,"APR",5,"MAY",6,"JUN",7,"JUL",8,"AUG",9,"SEP",10,"OCT",11,"NOV",12,"DEC")</f>
        <v>AUG</v>
      </c>
      <c r="M382" s="9">
        <f>YEAR(TBL_Employees[[#This Row],[Hire Date]])</f>
        <v>2013</v>
      </c>
      <c r="N382" s="2">
        <v>236946</v>
      </c>
      <c r="O382" s="2" t="str">
        <f>_xlfn.SWITCH(TRUE(),TBL_Employees[[#This Row],[Annual Salary]]&gt;140000,"HIGH INCOME",AND(TBL_Employees[[#This Row],[Annual Salary]]&gt;=70000,TBL_Employees[[#This Row],[Annual Salary]]&lt;=140000),"MIDLE INCOME",TBL_Employees[[#This Row],[Annual Salary]]&lt;70000,"LOW INCOME")</f>
        <v>HIGH INCOME</v>
      </c>
      <c r="P382" s="3">
        <v>0.37</v>
      </c>
      <c r="Q382" s="11">
        <f>TBL_Employees[[#This Row],[Bonus %]]*TBL_Employees[[#This Row],[Annual Salary]]</f>
        <v>87670.02</v>
      </c>
      <c r="R382" t="s">
        <v>19</v>
      </c>
      <c r="S382" t="s">
        <v>63</v>
      </c>
      <c r="T382" s="1" t="s">
        <v>21</v>
      </c>
      <c r="U382" t="str">
        <f>IF(TBL_Employees[[#This Row],[Exit Date]]="","Employed","Resign")</f>
        <v>Employed</v>
      </c>
    </row>
    <row r="383" spans="1:21">
      <c r="A383" t="s">
        <v>375</v>
      </c>
      <c r="B383" t="s">
        <v>515</v>
      </c>
      <c r="C383" t="s">
        <v>22</v>
      </c>
      <c r="D383" t="s">
        <v>23</v>
      </c>
      <c r="E383" t="s">
        <v>44</v>
      </c>
      <c r="F383" t="s">
        <v>17</v>
      </c>
      <c r="G383" t="s">
        <v>18</v>
      </c>
      <c r="H383">
        <v>41</v>
      </c>
      <c r="I383" s="1">
        <v>40109</v>
      </c>
      <c r="J383" s="9">
        <f>DAY(TBL_Employees[[#This Row],[Hire Date]])</f>
        <v>23</v>
      </c>
      <c r="K383" s="9">
        <f>MONTH(TBL_Employees[[#This Row],[Hire Date]])</f>
        <v>10</v>
      </c>
      <c r="L383" s="9" t="str">
        <f>_xlfn.SWITCH(TBL_Employees[[#This Row],[Month]],1,"JAN",2,"FEB",3,"MAR",4,"APR",5,"MAY",6,"JUN",7,"JUL",8,"AUG",9,"SEP",10,"OCT",11,"NOV",12,"DEC")</f>
        <v>OCT</v>
      </c>
      <c r="M383" s="9">
        <f>YEAR(TBL_Employees[[#This Row],[Hire Date]])</f>
        <v>2009</v>
      </c>
      <c r="N383" s="2">
        <v>54415</v>
      </c>
      <c r="O383" s="2" t="str">
        <f>_xlfn.SWITCH(TRUE(),TBL_Employees[[#This Row],[Annual Salary]]&gt;140000,"HIGH INCOME",AND(TBL_Employees[[#This Row],[Annual Salary]]&gt;=70000,TBL_Employees[[#This Row],[Annual Salary]]&lt;=140000),"MIDLE INCOME",TBL_Employees[[#This Row],[Annual Salary]]&lt;70000,"LOW INCOME")</f>
        <v>LOW INCOME</v>
      </c>
      <c r="P383" s="3">
        <v>0</v>
      </c>
      <c r="Q383" s="11">
        <f>TBL_Employees[[#This Row],[Bonus %]]*TBL_Employees[[#This Row],[Annual Salary]]</f>
        <v>0</v>
      </c>
      <c r="R383" t="s">
        <v>19</v>
      </c>
      <c r="S383" t="s">
        <v>63</v>
      </c>
      <c r="T383" s="1">
        <v>41661</v>
      </c>
      <c r="U383" t="str">
        <f>IF(TBL_Employees[[#This Row],[Exit Date]]="","Employed","Resign")</f>
        <v>Resign</v>
      </c>
    </row>
    <row r="384" spans="1:21">
      <c r="A384" t="s">
        <v>547</v>
      </c>
      <c r="B384" t="s">
        <v>548</v>
      </c>
      <c r="C384" t="s">
        <v>83</v>
      </c>
      <c r="D384" t="s">
        <v>23</v>
      </c>
      <c r="E384" t="s">
        <v>36</v>
      </c>
      <c r="F384" t="s">
        <v>17</v>
      </c>
      <c r="G384" t="s">
        <v>24</v>
      </c>
      <c r="H384">
        <v>45</v>
      </c>
      <c r="I384" s="1">
        <v>37972</v>
      </c>
      <c r="J384" s="9">
        <f>DAY(TBL_Employees[[#This Row],[Hire Date]])</f>
        <v>17</v>
      </c>
      <c r="K384" s="9">
        <f>MONTH(TBL_Employees[[#This Row],[Hire Date]])</f>
        <v>12</v>
      </c>
      <c r="L384" s="9" t="str">
        <f>_xlfn.SWITCH(TBL_Employees[[#This Row],[Month]],1,"JAN",2,"FEB",3,"MAR",4,"APR",5,"MAY",6,"JUN",7,"JUL",8,"AUG",9,"SEP",10,"OCT",11,"NOV",12,"DEC")</f>
        <v>DEC</v>
      </c>
      <c r="M384" s="9">
        <f>YEAR(TBL_Employees[[#This Row],[Hire Date]])</f>
        <v>2003</v>
      </c>
      <c r="N384" s="2">
        <v>48345</v>
      </c>
      <c r="O384" s="2" t="str">
        <f>_xlfn.SWITCH(TRUE(),TBL_Employees[[#This Row],[Annual Salary]]&gt;140000,"HIGH INCOME",AND(TBL_Employees[[#This Row],[Annual Salary]]&gt;=70000,TBL_Employees[[#This Row],[Annual Salary]]&lt;=140000),"MIDLE INCOME",TBL_Employees[[#This Row],[Annual Salary]]&lt;70000,"LOW INCOME")</f>
        <v>LOW INCOME</v>
      </c>
      <c r="P384" s="3">
        <v>0</v>
      </c>
      <c r="Q384" s="11">
        <f>TBL_Employees[[#This Row],[Bonus %]]*TBL_Employees[[#This Row],[Annual Salary]]</f>
        <v>0</v>
      </c>
      <c r="R384" t="s">
        <v>33</v>
      </c>
      <c r="S384" t="s">
        <v>34</v>
      </c>
      <c r="T384" s="1" t="s">
        <v>21</v>
      </c>
      <c r="U384" t="str">
        <f>IF(TBL_Employees[[#This Row],[Exit Date]]="","Employed","Resign")</f>
        <v>Employed</v>
      </c>
    </row>
    <row r="385" spans="1:21">
      <c r="A385" t="s">
        <v>549</v>
      </c>
      <c r="B385" t="s">
        <v>550</v>
      </c>
      <c r="C385" t="s">
        <v>40</v>
      </c>
      <c r="D385" t="s">
        <v>23</v>
      </c>
      <c r="E385" t="s">
        <v>36</v>
      </c>
      <c r="F385" t="s">
        <v>28</v>
      </c>
      <c r="G385" t="s">
        <v>24</v>
      </c>
      <c r="H385">
        <v>42</v>
      </c>
      <c r="I385" s="1">
        <v>41655</v>
      </c>
      <c r="J385" s="9">
        <f>DAY(TBL_Employees[[#This Row],[Hire Date]])</f>
        <v>16</v>
      </c>
      <c r="K385" s="9">
        <f>MONTH(TBL_Employees[[#This Row],[Hire Date]])</f>
        <v>1</v>
      </c>
      <c r="L385" s="9" t="str">
        <f>_xlfn.SWITCH(TBL_Employees[[#This Row],[Month]],1,"JAN",2,"FEB",3,"MAR",4,"APR",5,"MAY",6,"JUN",7,"JUL",8,"AUG",9,"SEP",10,"OCT",11,"NOV",12,"DEC")</f>
        <v>JAN</v>
      </c>
      <c r="M385" s="9">
        <f>YEAR(TBL_Employees[[#This Row],[Hire Date]])</f>
        <v>2014</v>
      </c>
      <c r="N385" s="2">
        <v>152214</v>
      </c>
      <c r="O385" s="2" t="str">
        <f>_xlfn.SWITCH(TRUE(),TBL_Employees[[#This Row],[Annual Salary]]&gt;140000,"HIGH INCOME",AND(TBL_Employees[[#This Row],[Annual Salary]]&gt;=70000,TBL_Employees[[#This Row],[Annual Salary]]&lt;=140000),"MIDLE INCOME",TBL_Employees[[#This Row],[Annual Salary]]&lt;70000,"LOW INCOME")</f>
        <v>HIGH INCOME</v>
      </c>
      <c r="P385" s="3">
        <v>0.3</v>
      </c>
      <c r="Q385" s="11">
        <f>TBL_Employees[[#This Row],[Bonus %]]*TBL_Employees[[#This Row],[Annual Salary]]</f>
        <v>45664.2</v>
      </c>
      <c r="R385" t="s">
        <v>33</v>
      </c>
      <c r="S385" t="s">
        <v>60</v>
      </c>
      <c r="T385" s="1" t="s">
        <v>21</v>
      </c>
      <c r="U385" t="str">
        <f>IF(TBL_Employees[[#This Row],[Exit Date]]="","Employed","Resign")</f>
        <v>Employed</v>
      </c>
    </row>
    <row r="386" spans="1:21">
      <c r="A386" t="s">
        <v>562</v>
      </c>
      <c r="B386" t="s">
        <v>563</v>
      </c>
      <c r="C386" t="s">
        <v>77</v>
      </c>
      <c r="D386" t="s">
        <v>23</v>
      </c>
      <c r="E386" t="s">
        <v>16</v>
      </c>
      <c r="F386" t="s">
        <v>28</v>
      </c>
      <c r="G386" t="s">
        <v>24</v>
      </c>
      <c r="H386">
        <v>53</v>
      </c>
      <c r="I386" s="1">
        <v>37576</v>
      </c>
      <c r="J386" s="9">
        <f>DAY(TBL_Employees[[#This Row],[Hire Date]])</f>
        <v>16</v>
      </c>
      <c r="K386" s="9">
        <f>MONTH(TBL_Employees[[#This Row],[Hire Date]])</f>
        <v>11</v>
      </c>
      <c r="L386" s="9" t="str">
        <f>_xlfn.SWITCH(TBL_Employees[[#This Row],[Month]],1,"JAN",2,"FEB",3,"MAR",4,"APR",5,"MAY",6,"JUN",7,"JUL",8,"AUG",9,"SEP",10,"OCT",11,"NOV",12,"DEC")</f>
        <v>NOV</v>
      </c>
      <c r="M386" s="9">
        <f>YEAR(TBL_Employees[[#This Row],[Hire Date]])</f>
        <v>2002</v>
      </c>
      <c r="N386" s="2">
        <v>95998</v>
      </c>
      <c r="O386" s="2" t="str">
        <f>_xlfn.SWITCH(TRUE(),TBL_Employees[[#This Row],[Annual Salary]]&gt;140000,"HIGH INCOME",AND(TBL_Employees[[#This Row],[Annual Salary]]&gt;=70000,TBL_Employees[[#This Row],[Annual Salary]]&lt;=140000),"MIDLE INCOME",TBL_Employees[[#This Row],[Annual Salary]]&lt;70000,"LOW INCOME")</f>
        <v>MIDLE INCOME</v>
      </c>
      <c r="P386" s="3">
        <v>0</v>
      </c>
      <c r="Q386" s="11">
        <f>TBL_Employees[[#This Row],[Bonus %]]*TBL_Employees[[#This Row],[Annual Salary]]</f>
        <v>0</v>
      </c>
      <c r="R386" t="s">
        <v>19</v>
      </c>
      <c r="S386" t="s">
        <v>63</v>
      </c>
      <c r="T386" s="1" t="s">
        <v>21</v>
      </c>
      <c r="U386" t="str">
        <f>IF(TBL_Employees[[#This Row],[Exit Date]]="","Employed","Resign")</f>
        <v>Employed</v>
      </c>
    </row>
    <row r="387" spans="1:21">
      <c r="A387" t="s">
        <v>576</v>
      </c>
      <c r="B387" t="s">
        <v>577</v>
      </c>
      <c r="C387" t="s">
        <v>40</v>
      </c>
      <c r="D387" t="s">
        <v>23</v>
      </c>
      <c r="E387" t="s">
        <v>32</v>
      </c>
      <c r="F387" t="s">
        <v>17</v>
      </c>
      <c r="G387" t="s">
        <v>24</v>
      </c>
      <c r="H387">
        <v>27</v>
      </c>
      <c r="I387" s="1">
        <v>44250</v>
      </c>
      <c r="J387" s="9">
        <f>DAY(TBL_Employees[[#This Row],[Hire Date]])</f>
        <v>23</v>
      </c>
      <c r="K387" s="9">
        <f>MONTH(TBL_Employees[[#This Row],[Hire Date]])</f>
        <v>2</v>
      </c>
      <c r="L387" s="9" t="str">
        <f>_xlfn.SWITCH(TBL_Employees[[#This Row],[Month]],1,"JAN",2,"FEB",3,"MAR",4,"APR",5,"MAY",6,"JUN",7,"JUL",8,"AUG",9,"SEP",10,"OCT",11,"NOV",12,"DEC")</f>
        <v>FEB</v>
      </c>
      <c r="M387" s="9">
        <f>YEAR(TBL_Employees[[#This Row],[Hire Date]])</f>
        <v>2021</v>
      </c>
      <c r="N387" s="2">
        <v>199041</v>
      </c>
      <c r="O387" s="2" t="str">
        <f>_xlfn.SWITCH(TRUE(),TBL_Employees[[#This Row],[Annual Salary]]&gt;140000,"HIGH INCOME",AND(TBL_Employees[[#This Row],[Annual Salary]]&gt;=70000,TBL_Employees[[#This Row],[Annual Salary]]&lt;=140000),"MIDLE INCOME",TBL_Employees[[#This Row],[Annual Salary]]&lt;70000,"LOW INCOME")</f>
        <v>HIGH INCOME</v>
      </c>
      <c r="P387" s="3">
        <v>0.16</v>
      </c>
      <c r="Q387" s="11">
        <f>TBL_Employees[[#This Row],[Bonus %]]*TBL_Employees[[#This Row],[Annual Salary]]</f>
        <v>31846.560000000001</v>
      </c>
      <c r="R387" t="s">
        <v>33</v>
      </c>
      <c r="S387" t="s">
        <v>60</v>
      </c>
      <c r="T387" s="1" t="s">
        <v>21</v>
      </c>
      <c r="U387" t="str">
        <f>IF(TBL_Employees[[#This Row],[Exit Date]]="","Employed","Resign")</f>
        <v>Employed</v>
      </c>
    </row>
    <row r="388" spans="1:21">
      <c r="A388" t="s">
        <v>596</v>
      </c>
      <c r="B388" t="s">
        <v>597</v>
      </c>
      <c r="C388" t="s">
        <v>40</v>
      </c>
      <c r="D388" t="s">
        <v>23</v>
      </c>
      <c r="E388" t="s">
        <v>32</v>
      </c>
      <c r="F388" t="s">
        <v>28</v>
      </c>
      <c r="G388" t="s">
        <v>18</v>
      </c>
      <c r="H388">
        <v>50</v>
      </c>
      <c r="I388" s="1">
        <v>35998</v>
      </c>
      <c r="J388" s="9">
        <f>DAY(TBL_Employees[[#This Row],[Hire Date]])</f>
        <v>22</v>
      </c>
      <c r="K388" s="9">
        <f>MONTH(TBL_Employees[[#This Row],[Hire Date]])</f>
        <v>7</v>
      </c>
      <c r="L388" s="9" t="str">
        <f>_xlfn.SWITCH(TBL_Employees[[#This Row],[Month]],1,"JAN",2,"FEB",3,"MAR",4,"APR",5,"MAY",6,"JUN",7,"JUL",8,"AUG",9,"SEP",10,"OCT",11,"NOV",12,"DEC")</f>
        <v>JUL</v>
      </c>
      <c r="M388" s="9">
        <f>YEAR(TBL_Employees[[#This Row],[Hire Date]])</f>
        <v>1998</v>
      </c>
      <c r="N388" s="2">
        <v>174895</v>
      </c>
      <c r="O388" s="2" t="str">
        <f>_xlfn.SWITCH(TRUE(),TBL_Employees[[#This Row],[Annual Salary]]&gt;140000,"HIGH INCOME",AND(TBL_Employees[[#This Row],[Annual Salary]]&gt;=70000,TBL_Employees[[#This Row],[Annual Salary]]&lt;=140000),"MIDLE INCOME",TBL_Employees[[#This Row],[Annual Salary]]&lt;70000,"LOW INCOME")</f>
        <v>HIGH INCOME</v>
      </c>
      <c r="P388" s="3">
        <v>0.15</v>
      </c>
      <c r="Q388" s="11">
        <f>TBL_Employees[[#This Row],[Bonus %]]*TBL_Employees[[#This Row],[Annual Salary]]</f>
        <v>26234.25</v>
      </c>
      <c r="R388" t="s">
        <v>19</v>
      </c>
      <c r="S388" t="s">
        <v>20</v>
      </c>
      <c r="T388" s="1" t="s">
        <v>21</v>
      </c>
      <c r="U388" t="str">
        <f>IF(TBL_Employees[[#This Row],[Exit Date]]="","Employed","Resign")</f>
        <v>Employed</v>
      </c>
    </row>
    <row r="389" spans="1:21">
      <c r="A389" t="s">
        <v>624</v>
      </c>
      <c r="B389" t="s">
        <v>625</v>
      </c>
      <c r="C389" t="s">
        <v>40</v>
      </c>
      <c r="D389" t="s">
        <v>23</v>
      </c>
      <c r="E389" t="s">
        <v>36</v>
      </c>
      <c r="F389" t="s">
        <v>17</v>
      </c>
      <c r="G389" t="s">
        <v>51</v>
      </c>
      <c r="H389">
        <v>54</v>
      </c>
      <c r="I389" s="1">
        <v>43122</v>
      </c>
      <c r="J389" s="9">
        <f>DAY(TBL_Employees[[#This Row],[Hire Date]])</f>
        <v>22</v>
      </c>
      <c r="K389" s="9">
        <f>MONTH(TBL_Employees[[#This Row],[Hire Date]])</f>
        <v>1</v>
      </c>
      <c r="L389" s="9" t="str">
        <f>_xlfn.SWITCH(TBL_Employees[[#This Row],[Month]],1,"JAN",2,"FEB",3,"MAR",4,"APR",5,"MAY",6,"JUN",7,"JUL",8,"AUG",9,"SEP",10,"OCT",11,"NOV",12,"DEC")</f>
        <v>JAN</v>
      </c>
      <c r="M389" s="9">
        <f>YEAR(TBL_Employees[[#This Row],[Hire Date]])</f>
        <v>2018</v>
      </c>
      <c r="N389" s="2">
        <v>176294</v>
      </c>
      <c r="O389" s="2" t="str">
        <f>_xlfn.SWITCH(TRUE(),TBL_Employees[[#This Row],[Annual Salary]]&gt;140000,"HIGH INCOME",AND(TBL_Employees[[#This Row],[Annual Salary]]&gt;=70000,TBL_Employees[[#This Row],[Annual Salary]]&lt;=140000),"MIDLE INCOME",TBL_Employees[[#This Row],[Annual Salary]]&lt;70000,"LOW INCOME")</f>
        <v>HIGH INCOME</v>
      </c>
      <c r="P389" s="3">
        <v>0.28000000000000003</v>
      </c>
      <c r="Q389" s="11">
        <f>TBL_Employees[[#This Row],[Bonus %]]*TBL_Employees[[#This Row],[Annual Salary]]</f>
        <v>49362.320000000007</v>
      </c>
      <c r="R389" t="s">
        <v>19</v>
      </c>
      <c r="S389" t="s">
        <v>25</v>
      </c>
      <c r="T389" s="1" t="s">
        <v>21</v>
      </c>
      <c r="U389" t="str">
        <f>IF(TBL_Employees[[#This Row],[Exit Date]]="","Employed","Resign")</f>
        <v>Employed</v>
      </c>
    </row>
    <row r="390" spans="1:21">
      <c r="A390" t="s">
        <v>631</v>
      </c>
      <c r="B390" t="s">
        <v>632</v>
      </c>
      <c r="C390" t="s">
        <v>14</v>
      </c>
      <c r="D390" t="s">
        <v>23</v>
      </c>
      <c r="E390" t="s">
        <v>36</v>
      </c>
      <c r="F390" t="s">
        <v>17</v>
      </c>
      <c r="G390" t="s">
        <v>24</v>
      </c>
      <c r="H390">
        <v>49</v>
      </c>
      <c r="I390" s="1">
        <v>37680</v>
      </c>
      <c r="J390" s="9">
        <f>DAY(TBL_Employees[[#This Row],[Hire Date]])</f>
        <v>28</v>
      </c>
      <c r="K390" s="9">
        <f>MONTH(TBL_Employees[[#This Row],[Hire Date]])</f>
        <v>2</v>
      </c>
      <c r="L390" s="9" t="str">
        <f>_xlfn.SWITCH(TBL_Employees[[#This Row],[Month]],1,"JAN",2,"FEB",3,"MAR",4,"APR",5,"MAY",6,"JUN",7,"JUL",8,"AUG",9,"SEP",10,"OCT",11,"NOV",12,"DEC")</f>
        <v>FEB</v>
      </c>
      <c r="M390" s="9">
        <f>YEAR(TBL_Employees[[#This Row],[Hire Date]])</f>
        <v>2003</v>
      </c>
      <c r="N390" s="2">
        <v>211291</v>
      </c>
      <c r="O390" s="2" t="str">
        <f>_xlfn.SWITCH(TRUE(),TBL_Employees[[#This Row],[Annual Salary]]&gt;140000,"HIGH INCOME",AND(TBL_Employees[[#This Row],[Annual Salary]]&gt;=70000,TBL_Employees[[#This Row],[Annual Salary]]&lt;=140000),"MIDLE INCOME",TBL_Employees[[#This Row],[Annual Salary]]&lt;70000,"LOW INCOME")</f>
        <v>HIGH INCOME</v>
      </c>
      <c r="P390" s="3">
        <v>0.37</v>
      </c>
      <c r="Q390" s="11">
        <f>TBL_Employees[[#This Row],[Bonus %]]*TBL_Employees[[#This Row],[Annual Salary]]</f>
        <v>78177.67</v>
      </c>
      <c r="R390" t="s">
        <v>33</v>
      </c>
      <c r="S390" t="s">
        <v>80</v>
      </c>
      <c r="T390" s="1" t="s">
        <v>21</v>
      </c>
      <c r="U390" t="str">
        <f>IF(TBL_Employees[[#This Row],[Exit Date]]="","Employed","Resign")</f>
        <v>Employed</v>
      </c>
    </row>
    <row r="391" spans="1:21">
      <c r="A391" t="s">
        <v>641</v>
      </c>
      <c r="B391" t="s">
        <v>642</v>
      </c>
      <c r="C391" t="s">
        <v>14</v>
      </c>
      <c r="D391" t="s">
        <v>23</v>
      </c>
      <c r="E391" t="s">
        <v>32</v>
      </c>
      <c r="F391" t="s">
        <v>17</v>
      </c>
      <c r="G391" t="s">
        <v>24</v>
      </c>
      <c r="H391">
        <v>61</v>
      </c>
      <c r="I391" s="1">
        <v>42804</v>
      </c>
      <c r="J391" s="9">
        <f>DAY(TBL_Employees[[#This Row],[Hire Date]])</f>
        <v>10</v>
      </c>
      <c r="K391" s="9">
        <f>MONTH(TBL_Employees[[#This Row],[Hire Date]])</f>
        <v>3</v>
      </c>
      <c r="L391" s="9" t="str">
        <f>_xlfn.SWITCH(TBL_Employees[[#This Row],[Month]],1,"JAN",2,"FEB",3,"MAR",4,"APR",5,"MAY",6,"JUN",7,"JUL",8,"AUG",9,"SEP",10,"OCT",11,"NOV",12,"DEC")</f>
        <v>MAR</v>
      </c>
      <c r="M391" s="9">
        <f>YEAR(TBL_Employees[[#This Row],[Hire Date]])</f>
        <v>2017</v>
      </c>
      <c r="N391" s="2">
        <v>196951</v>
      </c>
      <c r="O391" s="2" t="str">
        <f>_xlfn.SWITCH(TRUE(),TBL_Employees[[#This Row],[Annual Salary]]&gt;140000,"HIGH INCOME",AND(TBL_Employees[[#This Row],[Annual Salary]]&gt;=70000,TBL_Employees[[#This Row],[Annual Salary]]&lt;=140000),"MIDLE INCOME",TBL_Employees[[#This Row],[Annual Salary]]&lt;70000,"LOW INCOME")</f>
        <v>HIGH INCOME</v>
      </c>
      <c r="P391" s="3">
        <v>0.33</v>
      </c>
      <c r="Q391" s="11">
        <f>TBL_Employees[[#This Row],[Bonus %]]*TBL_Employees[[#This Row],[Annual Salary]]</f>
        <v>64993.83</v>
      </c>
      <c r="R391" t="s">
        <v>33</v>
      </c>
      <c r="S391" t="s">
        <v>60</v>
      </c>
      <c r="T391" s="1" t="s">
        <v>21</v>
      </c>
      <c r="U391" t="str">
        <f>IF(TBL_Employees[[#This Row],[Exit Date]]="","Employed","Resign")</f>
        <v>Employed</v>
      </c>
    </row>
    <row r="392" spans="1:21">
      <c r="A392" t="s">
        <v>645</v>
      </c>
      <c r="B392" t="s">
        <v>646</v>
      </c>
      <c r="C392" t="s">
        <v>62</v>
      </c>
      <c r="D392" t="s">
        <v>23</v>
      </c>
      <c r="E392" t="s">
        <v>36</v>
      </c>
      <c r="F392" t="s">
        <v>28</v>
      </c>
      <c r="G392" t="s">
        <v>24</v>
      </c>
      <c r="H392">
        <v>55</v>
      </c>
      <c r="I392" s="1">
        <v>35019</v>
      </c>
      <c r="J392" s="9">
        <f>DAY(TBL_Employees[[#This Row],[Hire Date]])</f>
        <v>16</v>
      </c>
      <c r="K392" s="9">
        <f>MONTH(TBL_Employees[[#This Row],[Hire Date]])</f>
        <v>11</v>
      </c>
      <c r="L392" s="9" t="str">
        <f>_xlfn.SWITCH(TBL_Employees[[#This Row],[Month]],1,"JAN",2,"FEB",3,"MAR",4,"APR",5,"MAY",6,"JUN",7,"JUL",8,"AUG",9,"SEP",10,"OCT",11,"NOV",12,"DEC")</f>
        <v>NOV</v>
      </c>
      <c r="M392" s="9">
        <f>YEAR(TBL_Employees[[#This Row],[Hire Date]])</f>
        <v>1995</v>
      </c>
      <c r="N392" s="2">
        <v>125936</v>
      </c>
      <c r="O392" s="2" t="str">
        <f>_xlfn.SWITCH(TRUE(),TBL_Employees[[#This Row],[Annual Salary]]&gt;140000,"HIGH INCOME",AND(TBL_Employees[[#This Row],[Annual Salary]]&gt;=70000,TBL_Employees[[#This Row],[Annual Salary]]&lt;=140000),"MIDLE INCOME",TBL_Employees[[#This Row],[Annual Salary]]&lt;70000,"LOW INCOME")</f>
        <v>MIDLE INCOME</v>
      </c>
      <c r="P392" s="3">
        <v>0.08</v>
      </c>
      <c r="Q392" s="11">
        <f>TBL_Employees[[#This Row],[Bonus %]]*TBL_Employees[[#This Row],[Annual Salary]]</f>
        <v>10074.880000000001</v>
      </c>
      <c r="R392" t="s">
        <v>33</v>
      </c>
      <c r="S392" t="s">
        <v>80</v>
      </c>
      <c r="T392" s="1" t="s">
        <v>21</v>
      </c>
      <c r="U392" t="str">
        <f>IF(TBL_Employees[[#This Row],[Exit Date]]="","Employed","Resign")</f>
        <v>Employed</v>
      </c>
    </row>
    <row r="393" spans="1:21">
      <c r="A393" t="s">
        <v>190</v>
      </c>
      <c r="B393" t="s">
        <v>668</v>
      </c>
      <c r="C393" t="s">
        <v>77</v>
      </c>
      <c r="D393" t="s">
        <v>23</v>
      </c>
      <c r="E393" t="s">
        <v>16</v>
      </c>
      <c r="F393" t="s">
        <v>17</v>
      </c>
      <c r="G393" t="s">
        <v>24</v>
      </c>
      <c r="H393">
        <v>58</v>
      </c>
      <c r="I393" s="1">
        <v>34567</v>
      </c>
      <c r="J393" s="9">
        <f>DAY(TBL_Employees[[#This Row],[Hire Date]])</f>
        <v>21</v>
      </c>
      <c r="K393" s="9">
        <f>MONTH(TBL_Employees[[#This Row],[Hire Date]])</f>
        <v>8</v>
      </c>
      <c r="L393" s="9" t="str">
        <f>_xlfn.SWITCH(TBL_Employees[[#This Row],[Month]],1,"JAN",2,"FEB",3,"MAR",4,"APR",5,"MAY",6,"JUN",7,"JUL",8,"AUG",9,"SEP",10,"OCT",11,"NOV",12,"DEC")</f>
        <v>AUG</v>
      </c>
      <c r="M393" s="9">
        <f>YEAR(TBL_Employees[[#This Row],[Hire Date]])</f>
        <v>1994</v>
      </c>
      <c r="N393" s="2">
        <v>93102</v>
      </c>
      <c r="O393" s="2" t="str">
        <f>_xlfn.SWITCH(TRUE(),TBL_Employees[[#This Row],[Annual Salary]]&gt;140000,"HIGH INCOME",AND(TBL_Employees[[#This Row],[Annual Salary]]&gt;=70000,TBL_Employees[[#This Row],[Annual Salary]]&lt;=140000),"MIDLE INCOME",TBL_Employees[[#This Row],[Annual Salary]]&lt;70000,"LOW INCOME")</f>
        <v>MIDLE INCOME</v>
      </c>
      <c r="P393" s="3">
        <v>0</v>
      </c>
      <c r="Q393" s="11">
        <f>TBL_Employees[[#This Row],[Bonus %]]*TBL_Employees[[#This Row],[Annual Salary]]</f>
        <v>0</v>
      </c>
      <c r="R393" t="s">
        <v>19</v>
      </c>
      <c r="S393" t="s">
        <v>63</v>
      </c>
      <c r="T393" s="1">
        <v>41621</v>
      </c>
      <c r="U393" t="str">
        <f>IF(TBL_Employees[[#This Row],[Exit Date]]="","Employed","Resign")</f>
        <v>Resign</v>
      </c>
    </row>
    <row r="394" spans="1:21">
      <c r="A394" t="s">
        <v>683</v>
      </c>
      <c r="B394" t="s">
        <v>684</v>
      </c>
      <c r="C394" t="s">
        <v>77</v>
      </c>
      <c r="D394" t="s">
        <v>23</v>
      </c>
      <c r="E394" t="s">
        <v>36</v>
      </c>
      <c r="F394" t="s">
        <v>17</v>
      </c>
      <c r="G394" t="s">
        <v>51</v>
      </c>
      <c r="H394">
        <v>45</v>
      </c>
      <c r="I394" s="1">
        <v>39437</v>
      </c>
      <c r="J394" s="9">
        <f>DAY(TBL_Employees[[#This Row],[Hire Date]])</f>
        <v>21</v>
      </c>
      <c r="K394" s="9">
        <f>MONTH(TBL_Employees[[#This Row],[Hire Date]])</f>
        <v>12</v>
      </c>
      <c r="L394" s="9" t="str">
        <f>_xlfn.SWITCH(TBL_Employees[[#This Row],[Month]],1,"JAN",2,"FEB",3,"MAR",4,"APR",5,"MAY",6,"JUN",7,"JUL",8,"AUG",9,"SEP",10,"OCT",11,"NOV",12,"DEC")</f>
        <v>DEC</v>
      </c>
      <c r="M394" s="9">
        <f>YEAR(TBL_Employees[[#This Row],[Hire Date]])</f>
        <v>2007</v>
      </c>
      <c r="N394" s="2">
        <v>93840</v>
      </c>
      <c r="O394" s="2" t="str">
        <f>_xlfn.SWITCH(TRUE(),TBL_Employees[[#This Row],[Annual Salary]]&gt;140000,"HIGH INCOME",AND(TBL_Employees[[#This Row],[Annual Salary]]&gt;=70000,TBL_Employees[[#This Row],[Annual Salary]]&lt;=140000),"MIDLE INCOME",TBL_Employees[[#This Row],[Annual Salary]]&lt;70000,"LOW INCOME")</f>
        <v>MIDLE INCOME</v>
      </c>
      <c r="P394" s="3">
        <v>0</v>
      </c>
      <c r="Q394" s="11">
        <f>TBL_Employees[[#This Row],[Bonus %]]*TBL_Employees[[#This Row],[Annual Salary]]</f>
        <v>0</v>
      </c>
      <c r="R394" t="s">
        <v>52</v>
      </c>
      <c r="S394" t="s">
        <v>81</v>
      </c>
      <c r="T394" s="1" t="s">
        <v>21</v>
      </c>
      <c r="U394" t="str">
        <f>IF(TBL_Employees[[#This Row],[Exit Date]]="","Employed","Resign")</f>
        <v>Employed</v>
      </c>
    </row>
    <row r="395" spans="1:21">
      <c r="A395" t="s">
        <v>201</v>
      </c>
      <c r="B395" t="s">
        <v>687</v>
      </c>
      <c r="C395" t="s">
        <v>14</v>
      </c>
      <c r="D395" t="s">
        <v>23</v>
      </c>
      <c r="E395" t="s">
        <v>16</v>
      </c>
      <c r="F395" t="s">
        <v>28</v>
      </c>
      <c r="G395" t="s">
        <v>24</v>
      </c>
      <c r="H395">
        <v>48</v>
      </c>
      <c r="I395" s="1">
        <v>41706</v>
      </c>
      <c r="J395" s="9">
        <f>DAY(TBL_Employees[[#This Row],[Hire Date]])</f>
        <v>8</v>
      </c>
      <c r="K395" s="9">
        <f>MONTH(TBL_Employees[[#This Row],[Hire Date]])</f>
        <v>3</v>
      </c>
      <c r="L395" s="9" t="str">
        <f>_xlfn.SWITCH(TBL_Employees[[#This Row],[Month]],1,"JAN",2,"FEB",3,"MAR",4,"APR",5,"MAY",6,"JUN",7,"JUL",8,"AUG",9,"SEP",10,"OCT",11,"NOV",12,"DEC")</f>
        <v>MAR</v>
      </c>
      <c r="M395" s="9">
        <f>YEAR(TBL_Employees[[#This Row],[Hire Date]])</f>
        <v>2014</v>
      </c>
      <c r="N395" s="2">
        <v>197367</v>
      </c>
      <c r="O395" s="2" t="str">
        <f>_xlfn.SWITCH(TRUE(),TBL_Employees[[#This Row],[Annual Salary]]&gt;140000,"HIGH INCOME",AND(TBL_Employees[[#This Row],[Annual Salary]]&gt;=70000,TBL_Employees[[#This Row],[Annual Salary]]&lt;=140000),"MIDLE INCOME",TBL_Employees[[#This Row],[Annual Salary]]&lt;70000,"LOW INCOME")</f>
        <v>HIGH INCOME</v>
      </c>
      <c r="P395" s="3">
        <v>0.39</v>
      </c>
      <c r="Q395" s="11">
        <f>TBL_Employees[[#This Row],[Bonus %]]*TBL_Employees[[#This Row],[Annual Salary]]</f>
        <v>76973.13</v>
      </c>
      <c r="R395" t="s">
        <v>19</v>
      </c>
      <c r="S395" t="s">
        <v>25</v>
      </c>
      <c r="T395" s="1" t="s">
        <v>21</v>
      </c>
      <c r="U395" t="str">
        <f>IF(TBL_Employees[[#This Row],[Exit Date]]="","Employed","Resign")</f>
        <v>Employed</v>
      </c>
    </row>
    <row r="396" spans="1:21">
      <c r="A396" t="s">
        <v>287</v>
      </c>
      <c r="B396" t="s">
        <v>712</v>
      </c>
      <c r="C396" t="s">
        <v>61</v>
      </c>
      <c r="D396" t="s">
        <v>23</v>
      </c>
      <c r="E396" t="s">
        <v>16</v>
      </c>
      <c r="F396" t="s">
        <v>28</v>
      </c>
      <c r="G396" t="s">
        <v>51</v>
      </c>
      <c r="H396">
        <v>29</v>
      </c>
      <c r="I396" s="1">
        <v>43594</v>
      </c>
      <c r="J396" s="9">
        <f>DAY(TBL_Employees[[#This Row],[Hire Date]])</f>
        <v>9</v>
      </c>
      <c r="K396" s="9">
        <f>MONTH(TBL_Employees[[#This Row],[Hire Date]])</f>
        <v>5</v>
      </c>
      <c r="L396" s="9" t="str">
        <f>_xlfn.SWITCH(TBL_Employees[[#This Row],[Month]],1,"JAN",2,"FEB",3,"MAR",4,"APR",5,"MAY",6,"JUN",7,"JUL",8,"AUG",9,"SEP",10,"OCT",11,"NOV",12,"DEC")</f>
        <v>MAY</v>
      </c>
      <c r="M396" s="9">
        <f>YEAR(TBL_Employees[[#This Row],[Hire Date]])</f>
        <v>2019</v>
      </c>
      <c r="N396" s="2">
        <v>125828</v>
      </c>
      <c r="O396" s="2" t="str">
        <f>_xlfn.SWITCH(TRUE(),TBL_Employees[[#This Row],[Annual Salary]]&gt;140000,"HIGH INCOME",AND(TBL_Employees[[#This Row],[Annual Salary]]&gt;=70000,TBL_Employees[[#This Row],[Annual Salary]]&lt;=140000),"MIDLE INCOME",TBL_Employees[[#This Row],[Annual Salary]]&lt;70000,"LOW INCOME")</f>
        <v>MIDLE INCOME</v>
      </c>
      <c r="P396" s="3">
        <v>0.15</v>
      </c>
      <c r="Q396" s="11">
        <f>TBL_Employees[[#This Row],[Bonus %]]*TBL_Employees[[#This Row],[Annual Salary]]</f>
        <v>18874.2</v>
      </c>
      <c r="R396" t="s">
        <v>52</v>
      </c>
      <c r="S396" t="s">
        <v>53</v>
      </c>
      <c r="T396" s="1" t="s">
        <v>21</v>
      </c>
      <c r="U396" t="str">
        <f>IF(TBL_Employees[[#This Row],[Exit Date]]="","Employed","Resign")</f>
        <v>Employed</v>
      </c>
    </row>
    <row r="397" spans="1:21">
      <c r="A397" t="s">
        <v>208</v>
      </c>
      <c r="B397" t="s">
        <v>713</v>
      </c>
      <c r="C397" t="s">
        <v>77</v>
      </c>
      <c r="D397" t="s">
        <v>23</v>
      </c>
      <c r="E397" t="s">
        <v>36</v>
      </c>
      <c r="F397" t="s">
        <v>28</v>
      </c>
      <c r="G397" t="s">
        <v>18</v>
      </c>
      <c r="H397">
        <v>33</v>
      </c>
      <c r="I397" s="1">
        <v>42951</v>
      </c>
      <c r="J397" s="9">
        <f>DAY(TBL_Employees[[#This Row],[Hire Date]])</f>
        <v>4</v>
      </c>
      <c r="K397" s="9">
        <f>MONTH(TBL_Employees[[#This Row],[Hire Date]])</f>
        <v>8</v>
      </c>
      <c r="L397" s="9" t="str">
        <f>_xlfn.SWITCH(TBL_Employees[[#This Row],[Month]],1,"JAN",2,"FEB",3,"MAR",4,"APR",5,"MAY",6,"JUN",7,"JUL",8,"AUG",9,"SEP",10,"OCT",11,"NOV",12,"DEC")</f>
        <v>AUG</v>
      </c>
      <c r="M397" s="9">
        <f>YEAR(TBL_Employees[[#This Row],[Hire Date]])</f>
        <v>2017</v>
      </c>
      <c r="N397" s="2">
        <v>92610</v>
      </c>
      <c r="O397" s="2" t="str">
        <f>_xlfn.SWITCH(TRUE(),TBL_Employees[[#This Row],[Annual Salary]]&gt;140000,"HIGH INCOME",AND(TBL_Employees[[#This Row],[Annual Salary]]&gt;=70000,TBL_Employees[[#This Row],[Annual Salary]]&lt;=140000),"MIDLE INCOME",TBL_Employees[[#This Row],[Annual Salary]]&lt;70000,"LOW INCOME")</f>
        <v>MIDLE INCOME</v>
      </c>
      <c r="P397" s="3">
        <v>0</v>
      </c>
      <c r="Q397" s="11">
        <f>TBL_Employees[[#This Row],[Bonus %]]*TBL_Employees[[#This Row],[Annual Salary]]</f>
        <v>0</v>
      </c>
      <c r="R397" t="s">
        <v>19</v>
      </c>
      <c r="S397" t="s">
        <v>29</v>
      </c>
      <c r="T397" s="1" t="s">
        <v>21</v>
      </c>
      <c r="U397" t="str">
        <f>IF(TBL_Employees[[#This Row],[Exit Date]]="","Employed","Resign")</f>
        <v>Employed</v>
      </c>
    </row>
    <row r="398" spans="1:21">
      <c r="A398" t="s">
        <v>741</v>
      </c>
      <c r="B398" t="s">
        <v>742</v>
      </c>
      <c r="C398" t="s">
        <v>62</v>
      </c>
      <c r="D398" t="s">
        <v>23</v>
      </c>
      <c r="E398" t="s">
        <v>16</v>
      </c>
      <c r="F398" t="s">
        <v>28</v>
      </c>
      <c r="G398" t="s">
        <v>24</v>
      </c>
      <c r="H398">
        <v>48</v>
      </c>
      <c r="I398" s="1">
        <v>38168</v>
      </c>
      <c r="J398" s="9">
        <f>DAY(TBL_Employees[[#This Row],[Hire Date]])</f>
        <v>30</v>
      </c>
      <c r="K398" s="9">
        <f>MONTH(TBL_Employees[[#This Row],[Hire Date]])</f>
        <v>6</v>
      </c>
      <c r="L398" s="9" t="str">
        <f>_xlfn.SWITCH(TBL_Employees[[#This Row],[Month]],1,"JAN",2,"FEB",3,"MAR",4,"APR",5,"MAY",6,"JUN",7,"JUL",8,"AUG",9,"SEP",10,"OCT",11,"NOV",12,"DEC")</f>
        <v>JUN</v>
      </c>
      <c r="M398" s="9">
        <f>YEAR(TBL_Employees[[#This Row],[Hire Date]])</f>
        <v>2004</v>
      </c>
      <c r="N398" s="2">
        <v>120660</v>
      </c>
      <c r="O398" s="2" t="str">
        <f>_xlfn.SWITCH(TRUE(),TBL_Employees[[#This Row],[Annual Salary]]&gt;140000,"HIGH INCOME",AND(TBL_Employees[[#This Row],[Annual Salary]]&gt;=70000,TBL_Employees[[#This Row],[Annual Salary]]&lt;=140000),"MIDLE INCOME",TBL_Employees[[#This Row],[Annual Salary]]&lt;70000,"LOW INCOME")</f>
        <v>MIDLE INCOME</v>
      </c>
      <c r="P398" s="3">
        <v>7.0000000000000007E-2</v>
      </c>
      <c r="Q398" s="11">
        <f>TBL_Employees[[#This Row],[Bonus %]]*TBL_Employees[[#This Row],[Annual Salary]]</f>
        <v>8446.2000000000007</v>
      </c>
      <c r="R398" t="s">
        <v>33</v>
      </c>
      <c r="S398" t="s">
        <v>34</v>
      </c>
      <c r="T398" s="1" t="s">
        <v>21</v>
      </c>
      <c r="U398" t="str">
        <f>IF(TBL_Employees[[#This Row],[Exit Date]]="","Employed","Resign")</f>
        <v>Employed</v>
      </c>
    </row>
    <row r="399" spans="1:21">
      <c r="A399" t="s">
        <v>774</v>
      </c>
      <c r="B399" t="s">
        <v>775</v>
      </c>
      <c r="C399" t="s">
        <v>40</v>
      </c>
      <c r="D399" t="s">
        <v>23</v>
      </c>
      <c r="E399" t="s">
        <v>16</v>
      </c>
      <c r="F399" t="s">
        <v>17</v>
      </c>
      <c r="G399" t="s">
        <v>18</v>
      </c>
      <c r="H399">
        <v>51</v>
      </c>
      <c r="I399" s="1">
        <v>44283</v>
      </c>
      <c r="J399" s="9">
        <f>DAY(TBL_Employees[[#This Row],[Hire Date]])</f>
        <v>28</v>
      </c>
      <c r="K399" s="9">
        <f>MONTH(TBL_Employees[[#This Row],[Hire Date]])</f>
        <v>3</v>
      </c>
      <c r="L399" s="9" t="str">
        <f>_xlfn.SWITCH(TBL_Employees[[#This Row],[Month]],1,"JAN",2,"FEB",3,"MAR",4,"APR",5,"MAY",6,"JUN",7,"JUL",8,"AUG",9,"SEP",10,"OCT",11,"NOV",12,"DEC")</f>
        <v>MAR</v>
      </c>
      <c r="M399" s="9">
        <f>YEAR(TBL_Employees[[#This Row],[Hire Date]])</f>
        <v>2021</v>
      </c>
      <c r="N399" s="2">
        <v>180687</v>
      </c>
      <c r="O399" s="2" t="str">
        <f>_xlfn.SWITCH(TRUE(),TBL_Employees[[#This Row],[Annual Salary]]&gt;140000,"HIGH INCOME",AND(TBL_Employees[[#This Row],[Annual Salary]]&gt;=70000,TBL_Employees[[#This Row],[Annual Salary]]&lt;=140000),"MIDLE INCOME",TBL_Employees[[#This Row],[Annual Salary]]&lt;70000,"LOW INCOME")</f>
        <v>HIGH INCOME</v>
      </c>
      <c r="P399" s="3">
        <v>0.19</v>
      </c>
      <c r="Q399" s="11">
        <f>TBL_Employees[[#This Row],[Bonus %]]*TBL_Employees[[#This Row],[Annual Salary]]</f>
        <v>34330.53</v>
      </c>
      <c r="R399" t="s">
        <v>19</v>
      </c>
      <c r="S399" t="s">
        <v>39</v>
      </c>
      <c r="T399" s="1" t="s">
        <v>21</v>
      </c>
      <c r="U399" t="str">
        <f>IF(TBL_Employees[[#This Row],[Exit Date]]="","Employed","Resign")</f>
        <v>Employed</v>
      </c>
    </row>
    <row r="400" spans="1:21">
      <c r="A400" t="s">
        <v>780</v>
      </c>
      <c r="B400" t="s">
        <v>781</v>
      </c>
      <c r="C400" t="s">
        <v>77</v>
      </c>
      <c r="D400" t="s">
        <v>23</v>
      </c>
      <c r="E400" t="s">
        <v>16</v>
      </c>
      <c r="F400" t="s">
        <v>28</v>
      </c>
      <c r="G400" t="s">
        <v>18</v>
      </c>
      <c r="H400">
        <v>30</v>
      </c>
      <c r="I400" s="1">
        <v>42078</v>
      </c>
      <c r="J400" s="9">
        <f>DAY(TBL_Employees[[#This Row],[Hire Date]])</f>
        <v>15</v>
      </c>
      <c r="K400" s="9">
        <f>MONTH(TBL_Employees[[#This Row],[Hire Date]])</f>
        <v>3</v>
      </c>
      <c r="L400" s="9" t="str">
        <f>_xlfn.SWITCH(TBL_Employees[[#This Row],[Month]],1,"JAN",2,"FEB",3,"MAR",4,"APR",5,"MAY",6,"JUN",7,"JUL",8,"AUG",9,"SEP",10,"OCT",11,"NOV",12,"DEC")</f>
        <v>MAR</v>
      </c>
      <c r="M400" s="9">
        <f>YEAR(TBL_Employees[[#This Row],[Hire Date]])</f>
        <v>2015</v>
      </c>
      <c r="N400" s="2">
        <v>93734</v>
      </c>
      <c r="O400" s="2" t="str">
        <f>_xlfn.SWITCH(TRUE(),TBL_Employees[[#This Row],[Annual Salary]]&gt;140000,"HIGH INCOME",AND(TBL_Employees[[#This Row],[Annual Salary]]&gt;=70000,TBL_Employees[[#This Row],[Annual Salary]]&lt;=140000),"MIDLE INCOME",TBL_Employees[[#This Row],[Annual Salary]]&lt;70000,"LOW INCOME")</f>
        <v>MIDLE INCOME</v>
      </c>
      <c r="P400" s="3">
        <v>0</v>
      </c>
      <c r="Q400" s="11">
        <f>TBL_Employees[[#This Row],[Bonus %]]*TBL_Employees[[#This Row],[Annual Salary]]</f>
        <v>0</v>
      </c>
      <c r="R400" t="s">
        <v>19</v>
      </c>
      <c r="S400" t="s">
        <v>39</v>
      </c>
      <c r="T400" s="1" t="s">
        <v>21</v>
      </c>
      <c r="U400" t="str">
        <f>IF(TBL_Employees[[#This Row],[Exit Date]]="","Employed","Resign")</f>
        <v>Employed</v>
      </c>
    </row>
    <row r="401" spans="1:21">
      <c r="A401" t="s">
        <v>795</v>
      </c>
      <c r="B401" t="s">
        <v>796</v>
      </c>
      <c r="C401" t="s">
        <v>22</v>
      </c>
      <c r="D401" t="s">
        <v>23</v>
      </c>
      <c r="E401" t="s">
        <v>16</v>
      </c>
      <c r="F401" t="s">
        <v>28</v>
      </c>
      <c r="G401" t="s">
        <v>24</v>
      </c>
      <c r="H401">
        <v>41</v>
      </c>
      <c r="I401" s="1">
        <v>39379</v>
      </c>
      <c r="J401" s="9">
        <f>DAY(TBL_Employees[[#This Row],[Hire Date]])</f>
        <v>24</v>
      </c>
      <c r="K401" s="9">
        <f>MONTH(TBL_Employees[[#This Row],[Hire Date]])</f>
        <v>10</v>
      </c>
      <c r="L401" s="9" t="str">
        <f>_xlfn.SWITCH(TBL_Employees[[#This Row],[Month]],1,"JAN",2,"FEB",3,"MAR",4,"APR",5,"MAY",6,"JUN",7,"JUL",8,"AUG",9,"SEP",10,"OCT",11,"NOV",12,"DEC")</f>
        <v>OCT</v>
      </c>
      <c r="M401" s="9">
        <f>YEAR(TBL_Employees[[#This Row],[Hire Date]])</f>
        <v>2007</v>
      </c>
      <c r="N401" s="2">
        <v>51630</v>
      </c>
      <c r="O401" s="2" t="str">
        <f>_xlfn.SWITCH(TRUE(),TBL_Employees[[#This Row],[Annual Salary]]&gt;140000,"HIGH INCOME",AND(TBL_Employees[[#This Row],[Annual Salary]]&gt;=70000,TBL_Employees[[#This Row],[Annual Salary]]&lt;=140000),"MIDLE INCOME",TBL_Employees[[#This Row],[Annual Salary]]&lt;70000,"LOW INCOME")</f>
        <v>LOW INCOME</v>
      </c>
      <c r="P401" s="3">
        <v>0</v>
      </c>
      <c r="Q401" s="11">
        <f>TBL_Employees[[#This Row],[Bonus %]]*TBL_Employees[[#This Row],[Annual Salary]]</f>
        <v>0</v>
      </c>
      <c r="R401" t="s">
        <v>33</v>
      </c>
      <c r="S401" t="s">
        <v>60</v>
      </c>
      <c r="T401" s="1" t="s">
        <v>21</v>
      </c>
      <c r="U401" t="str">
        <f>IF(TBL_Employees[[#This Row],[Exit Date]]="","Employed","Resign")</f>
        <v>Employed</v>
      </c>
    </row>
    <row r="402" spans="1:21">
      <c r="A402" t="s">
        <v>824</v>
      </c>
      <c r="B402" t="s">
        <v>825</v>
      </c>
      <c r="C402" t="s">
        <v>77</v>
      </c>
      <c r="D402" t="s">
        <v>23</v>
      </c>
      <c r="E402" t="s">
        <v>36</v>
      </c>
      <c r="F402" t="s">
        <v>28</v>
      </c>
      <c r="G402" t="s">
        <v>51</v>
      </c>
      <c r="H402">
        <v>48</v>
      </c>
      <c r="I402" s="1">
        <v>38454</v>
      </c>
      <c r="J402" s="9">
        <f>DAY(TBL_Employees[[#This Row],[Hire Date]])</f>
        <v>12</v>
      </c>
      <c r="K402" s="9">
        <f>MONTH(TBL_Employees[[#This Row],[Hire Date]])</f>
        <v>4</v>
      </c>
      <c r="L402" s="9" t="str">
        <f>_xlfn.SWITCH(TBL_Employees[[#This Row],[Month]],1,"JAN",2,"FEB",3,"MAR",4,"APR",5,"MAY",6,"JUN",7,"JUL",8,"AUG",9,"SEP",10,"OCT",11,"NOV",12,"DEC")</f>
        <v>APR</v>
      </c>
      <c r="M402" s="9">
        <f>YEAR(TBL_Employees[[#This Row],[Hire Date]])</f>
        <v>2005</v>
      </c>
      <c r="N402" s="2">
        <v>87158</v>
      </c>
      <c r="O402" s="2" t="str">
        <f>_xlfn.SWITCH(TRUE(),TBL_Employees[[#This Row],[Annual Salary]]&gt;140000,"HIGH INCOME",AND(TBL_Employees[[#This Row],[Annual Salary]]&gt;=70000,TBL_Employees[[#This Row],[Annual Salary]]&lt;=140000),"MIDLE INCOME",TBL_Employees[[#This Row],[Annual Salary]]&lt;70000,"LOW INCOME")</f>
        <v>MIDLE INCOME</v>
      </c>
      <c r="P402" s="3">
        <v>0</v>
      </c>
      <c r="Q402" s="11">
        <f>TBL_Employees[[#This Row],[Bonus %]]*TBL_Employees[[#This Row],[Annual Salary]]</f>
        <v>0</v>
      </c>
      <c r="R402" t="s">
        <v>52</v>
      </c>
      <c r="S402" t="s">
        <v>81</v>
      </c>
      <c r="T402" s="1" t="s">
        <v>21</v>
      </c>
      <c r="U402" t="str">
        <f>IF(TBL_Employees[[#This Row],[Exit Date]]="","Employed","Resign")</f>
        <v>Employed</v>
      </c>
    </row>
    <row r="403" spans="1:21">
      <c r="A403" t="s">
        <v>828</v>
      </c>
      <c r="B403" t="s">
        <v>829</v>
      </c>
      <c r="C403" t="s">
        <v>40</v>
      </c>
      <c r="D403" t="s">
        <v>23</v>
      </c>
      <c r="E403" t="s">
        <v>44</v>
      </c>
      <c r="F403" t="s">
        <v>17</v>
      </c>
      <c r="G403" t="s">
        <v>51</v>
      </c>
      <c r="H403">
        <v>65</v>
      </c>
      <c r="I403" s="1">
        <v>38130</v>
      </c>
      <c r="J403" s="9">
        <f>DAY(TBL_Employees[[#This Row],[Hire Date]])</f>
        <v>23</v>
      </c>
      <c r="K403" s="9">
        <f>MONTH(TBL_Employees[[#This Row],[Hire Date]])</f>
        <v>5</v>
      </c>
      <c r="L403" s="9" t="str">
        <f>_xlfn.SWITCH(TBL_Employees[[#This Row],[Month]],1,"JAN",2,"FEB",3,"MAR",4,"APR",5,"MAY",6,"JUN",7,"JUL",8,"AUG",9,"SEP",10,"OCT",11,"NOV",12,"DEC")</f>
        <v>MAY</v>
      </c>
      <c r="M403" s="9">
        <f>YEAR(TBL_Employees[[#This Row],[Hire Date]])</f>
        <v>2004</v>
      </c>
      <c r="N403" s="2">
        <v>153938</v>
      </c>
      <c r="O403" s="2" t="str">
        <f>_xlfn.SWITCH(TRUE(),TBL_Employees[[#This Row],[Annual Salary]]&gt;140000,"HIGH INCOME",AND(TBL_Employees[[#This Row],[Annual Salary]]&gt;=70000,TBL_Employees[[#This Row],[Annual Salary]]&lt;=140000),"MIDLE INCOME",TBL_Employees[[#This Row],[Annual Salary]]&lt;70000,"LOW INCOME")</f>
        <v>HIGH INCOME</v>
      </c>
      <c r="P403" s="3">
        <v>0.2</v>
      </c>
      <c r="Q403" s="11">
        <f>TBL_Employees[[#This Row],[Bonus %]]*TBL_Employees[[#This Row],[Annual Salary]]</f>
        <v>30787.600000000002</v>
      </c>
      <c r="R403" t="s">
        <v>19</v>
      </c>
      <c r="S403" t="s">
        <v>39</v>
      </c>
      <c r="T403" s="1" t="s">
        <v>21</v>
      </c>
      <c r="U403" t="str">
        <f>IF(TBL_Employees[[#This Row],[Exit Date]]="","Employed","Resign")</f>
        <v>Employed</v>
      </c>
    </row>
    <row r="404" spans="1:21">
      <c r="A404" t="s">
        <v>138</v>
      </c>
      <c r="B404" t="s">
        <v>834</v>
      </c>
      <c r="C404" t="s">
        <v>61</v>
      </c>
      <c r="D404" t="s">
        <v>23</v>
      </c>
      <c r="E404" t="s">
        <v>36</v>
      </c>
      <c r="F404" t="s">
        <v>17</v>
      </c>
      <c r="G404" t="s">
        <v>47</v>
      </c>
      <c r="H404">
        <v>55</v>
      </c>
      <c r="I404" s="1">
        <v>38301</v>
      </c>
      <c r="J404" s="9">
        <f>DAY(TBL_Employees[[#This Row],[Hire Date]])</f>
        <v>10</v>
      </c>
      <c r="K404" s="9">
        <f>MONTH(TBL_Employees[[#This Row],[Hire Date]])</f>
        <v>11</v>
      </c>
      <c r="L404" s="9" t="str">
        <f>_xlfn.SWITCH(TBL_Employees[[#This Row],[Month]],1,"JAN",2,"FEB",3,"MAR",4,"APR",5,"MAY",6,"JUN",7,"JUL",8,"AUG",9,"SEP",10,"OCT",11,"NOV",12,"DEC")</f>
        <v>NOV</v>
      </c>
      <c r="M404" s="9">
        <f>YEAR(TBL_Employees[[#This Row],[Hire Date]])</f>
        <v>2004</v>
      </c>
      <c r="N404" s="2">
        <v>142318</v>
      </c>
      <c r="O404" s="2" t="str">
        <f>_xlfn.SWITCH(TRUE(),TBL_Employees[[#This Row],[Annual Salary]]&gt;140000,"HIGH INCOME",AND(TBL_Employees[[#This Row],[Annual Salary]]&gt;=70000,TBL_Employees[[#This Row],[Annual Salary]]&lt;=140000),"MIDLE INCOME",TBL_Employees[[#This Row],[Annual Salary]]&lt;70000,"LOW INCOME")</f>
        <v>HIGH INCOME</v>
      </c>
      <c r="P404" s="3">
        <v>0.14000000000000001</v>
      </c>
      <c r="Q404" s="11">
        <f>TBL_Employees[[#This Row],[Bonus %]]*TBL_Employees[[#This Row],[Annual Salary]]</f>
        <v>19924.52</v>
      </c>
      <c r="R404" t="s">
        <v>19</v>
      </c>
      <c r="S404" t="s">
        <v>20</v>
      </c>
      <c r="T404" s="1" t="s">
        <v>21</v>
      </c>
      <c r="U404" t="str">
        <f>IF(TBL_Employees[[#This Row],[Exit Date]]="","Employed","Resign")</f>
        <v>Employed</v>
      </c>
    </row>
    <row r="405" spans="1:21">
      <c r="A405" t="s">
        <v>319</v>
      </c>
      <c r="B405" t="s">
        <v>835</v>
      </c>
      <c r="C405" t="s">
        <v>83</v>
      </c>
      <c r="D405" t="s">
        <v>23</v>
      </c>
      <c r="E405" t="s">
        <v>36</v>
      </c>
      <c r="F405" t="s">
        <v>28</v>
      </c>
      <c r="G405" t="s">
        <v>47</v>
      </c>
      <c r="H405">
        <v>41</v>
      </c>
      <c r="I405" s="1">
        <v>38219</v>
      </c>
      <c r="J405" s="9">
        <f>DAY(TBL_Employees[[#This Row],[Hire Date]])</f>
        <v>20</v>
      </c>
      <c r="K405" s="9">
        <f>MONTH(TBL_Employees[[#This Row],[Hire Date]])</f>
        <v>8</v>
      </c>
      <c r="L405" s="9" t="str">
        <f>_xlfn.SWITCH(TBL_Employees[[#This Row],[Month]],1,"JAN",2,"FEB",3,"MAR",4,"APR",5,"MAY",6,"JUN",7,"JUL",8,"AUG",9,"SEP",10,"OCT",11,"NOV",12,"DEC")</f>
        <v>AUG</v>
      </c>
      <c r="M405" s="9">
        <f>YEAR(TBL_Employees[[#This Row],[Hire Date]])</f>
        <v>2004</v>
      </c>
      <c r="N405" s="2">
        <v>49186</v>
      </c>
      <c r="O405" s="2" t="str">
        <f>_xlfn.SWITCH(TRUE(),TBL_Employees[[#This Row],[Annual Salary]]&gt;140000,"HIGH INCOME",AND(TBL_Employees[[#This Row],[Annual Salary]]&gt;=70000,TBL_Employees[[#This Row],[Annual Salary]]&lt;=140000),"MIDLE INCOME",TBL_Employees[[#This Row],[Annual Salary]]&lt;70000,"LOW INCOME")</f>
        <v>LOW INCOME</v>
      </c>
      <c r="P405" s="3">
        <v>0</v>
      </c>
      <c r="Q405" s="11">
        <f>TBL_Employees[[#This Row],[Bonus %]]*TBL_Employees[[#This Row],[Annual Salary]]</f>
        <v>0</v>
      </c>
      <c r="R405" t="s">
        <v>19</v>
      </c>
      <c r="S405" t="s">
        <v>25</v>
      </c>
      <c r="T405" s="1">
        <v>39616</v>
      </c>
      <c r="U405" t="str">
        <f>IF(TBL_Employees[[#This Row],[Exit Date]]="","Employed","Resign")</f>
        <v>Resign</v>
      </c>
    </row>
    <row r="406" spans="1:21">
      <c r="A406" t="s">
        <v>836</v>
      </c>
      <c r="B406" t="s">
        <v>837</v>
      </c>
      <c r="C406" t="s">
        <v>14</v>
      </c>
      <c r="D406" t="s">
        <v>23</v>
      </c>
      <c r="E406" t="s">
        <v>16</v>
      </c>
      <c r="F406" t="s">
        <v>17</v>
      </c>
      <c r="G406" t="s">
        <v>47</v>
      </c>
      <c r="H406">
        <v>34</v>
      </c>
      <c r="I406" s="1">
        <v>43673</v>
      </c>
      <c r="J406" s="9">
        <f>DAY(TBL_Employees[[#This Row],[Hire Date]])</f>
        <v>27</v>
      </c>
      <c r="K406" s="9">
        <f>MONTH(TBL_Employees[[#This Row],[Hire Date]])</f>
        <v>7</v>
      </c>
      <c r="L406" s="9" t="str">
        <f>_xlfn.SWITCH(TBL_Employees[[#This Row],[Month]],1,"JAN",2,"FEB",3,"MAR",4,"APR",5,"MAY",6,"JUN",7,"JUL",8,"AUG",9,"SEP",10,"OCT",11,"NOV",12,"DEC")</f>
        <v>JUL</v>
      </c>
      <c r="M406" s="9">
        <f>YEAR(TBL_Employees[[#This Row],[Hire Date]])</f>
        <v>2019</v>
      </c>
      <c r="N406" s="2">
        <v>220937</v>
      </c>
      <c r="O406" s="2" t="str">
        <f>_xlfn.SWITCH(TRUE(),TBL_Employees[[#This Row],[Annual Salary]]&gt;140000,"HIGH INCOME",AND(TBL_Employees[[#This Row],[Annual Salary]]&gt;=70000,TBL_Employees[[#This Row],[Annual Salary]]&lt;=140000),"MIDLE INCOME",TBL_Employees[[#This Row],[Annual Salary]]&lt;70000,"LOW INCOME")</f>
        <v>HIGH INCOME</v>
      </c>
      <c r="P406" s="3">
        <v>0.38</v>
      </c>
      <c r="Q406" s="11">
        <f>TBL_Employees[[#This Row],[Bonus %]]*TBL_Employees[[#This Row],[Annual Salary]]</f>
        <v>83956.06</v>
      </c>
      <c r="R406" t="s">
        <v>19</v>
      </c>
      <c r="S406" t="s">
        <v>25</v>
      </c>
      <c r="T406" s="1" t="s">
        <v>21</v>
      </c>
      <c r="U406" t="str">
        <f>IF(TBL_Employees[[#This Row],[Exit Date]]="","Employed","Resign")</f>
        <v>Employed</v>
      </c>
    </row>
    <row r="407" spans="1:21">
      <c r="A407" t="s">
        <v>852</v>
      </c>
      <c r="B407" t="s">
        <v>853</v>
      </c>
      <c r="C407" t="s">
        <v>22</v>
      </c>
      <c r="D407" t="s">
        <v>23</v>
      </c>
      <c r="E407" t="s">
        <v>44</v>
      </c>
      <c r="F407" t="s">
        <v>28</v>
      </c>
      <c r="G407" t="s">
        <v>18</v>
      </c>
      <c r="H407">
        <v>26</v>
      </c>
      <c r="I407" s="1">
        <v>44267</v>
      </c>
      <c r="J407" s="9">
        <f>DAY(TBL_Employees[[#This Row],[Hire Date]])</f>
        <v>12</v>
      </c>
      <c r="K407" s="9">
        <f>MONTH(TBL_Employees[[#This Row],[Hire Date]])</f>
        <v>3</v>
      </c>
      <c r="L407" s="9" t="str">
        <f>_xlfn.SWITCH(TBL_Employees[[#This Row],[Month]],1,"JAN",2,"FEB",3,"MAR",4,"APR",5,"MAY",6,"JUN",7,"JUL",8,"AUG",9,"SEP",10,"OCT",11,"NOV",12,"DEC")</f>
        <v>MAR</v>
      </c>
      <c r="M407" s="9">
        <f>YEAR(TBL_Employees[[#This Row],[Hire Date]])</f>
        <v>2021</v>
      </c>
      <c r="N407" s="2">
        <v>70369</v>
      </c>
      <c r="O407" s="2" t="str">
        <f>_xlfn.SWITCH(TRUE(),TBL_Employees[[#This Row],[Annual Salary]]&gt;140000,"HIGH INCOME",AND(TBL_Employees[[#This Row],[Annual Salary]]&gt;=70000,TBL_Employees[[#This Row],[Annual Salary]]&lt;=140000),"MIDLE INCOME",TBL_Employees[[#This Row],[Annual Salary]]&lt;70000,"LOW INCOME")</f>
        <v>MIDLE INCOME</v>
      </c>
      <c r="P407" s="3">
        <v>0</v>
      </c>
      <c r="Q407" s="11">
        <f>TBL_Employees[[#This Row],[Bonus %]]*TBL_Employees[[#This Row],[Annual Salary]]</f>
        <v>0</v>
      </c>
      <c r="R407" t="s">
        <v>19</v>
      </c>
      <c r="S407" t="s">
        <v>63</v>
      </c>
      <c r="T407" s="1" t="s">
        <v>21</v>
      </c>
      <c r="U407" t="str">
        <f>IF(TBL_Employees[[#This Row],[Exit Date]]="","Employed","Resign")</f>
        <v>Employed</v>
      </c>
    </row>
    <row r="408" spans="1:21">
      <c r="A408" t="s">
        <v>874</v>
      </c>
      <c r="B408" t="s">
        <v>875</v>
      </c>
      <c r="C408" t="s">
        <v>22</v>
      </c>
      <c r="D408" t="s">
        <v>23</v>
      </c>
      <c r="E408" t="s">
        <v>32</v>
      </c>
      <c r="F408" t="s">
        <v>17</v>
      </c>
      <c r="G408" t="s">
        <v>51</v>
      </c>
      <c r="H408">
        <v>31</v>
      </c>
      <c r="I408" s="1">
        <v>44297</v>
      </c>
      <c r="J408" s="9">
        <f>DAY(TBL_Employees[[#This Row],[Hire Date]])</f>
        <v>11</v>
      </c>
      <c r="K408" s="9">
        <f>MONTH(TBL_Employees[[#This Row],[Hire Date]])</f>
        <v>4</v>
      </c>
      <c r="L408" s="9" t="str">
        <f>_xlfn.SWITCH(TBL_Employees[[#This Row],[Month]],1,"JAN",2,"FEB",3,"MAR",4,"APR",5,"MAY",6,"JUN",7,"JUL",8,"AUG",9,"SEP",10,"OCT",11,"NOV",12,"DEC")</f>
        <v>APR</v>
      </c>
      <c r="M408" s="9">
        <f>YEAR(TBL_Employees[[#This Row],[Hire Date]])</f>
        <v>2021</v>
      </c>
      <c r="N408" s="2">
        <v>72235</v>
      </c>
      <c r="O408" s="2" t="str">
        <f>_xlfn.SWITCH(TRUE(),TBL_Employees[[#This Row],[Annual Salary]]&gt;140000,"HIGH INCOME",AND(TBL_Employees[[#This Row],[Annual Salary]]&gt;=70000,TBL_Employees[[#This Row],[Annual Salary]]&lt;=140000),"MIDLE INCOME",TBL_Employees[[#This Row],[Annual Salary]]&lt;70000,"LOW INCOME")</f>
        <v>MIDLE INCOME</v>
      </c>
      <c r="P408" s="3">
        <v>0</v>
      </c>
      <c r="Q408" s="11">
        <f>TBL_Employees[[#This Row],[Bonus %]]*TBL_Employees[[#This Row],[Annual Salary]]</f>
        <v>0</v>
      </c>
      <c r="R408" t="s">
        <v>52</v>
      </c>
      <c r="S408" t="s">
        <v>81</v>
      </c>
      <c r="T408" s="1" t="s">
        <v>21</v>
      </c>
      <c r="U408" t="str">
        <f>IF(TBL_Employees[[#This Row],[Exit Date]]="","Employed","Resign")</f>
        <v>Employed</v>
      </c>
    </row>
    <row r="409" spans="1:21">
      <c r="A409" t="s">
        <v>890</v>
      </c>
      <c r="B409" t="s">
        <v>891</v>
      </c>
      <c r="C409" t="s">
        <v>40</v>
      </c>
      <c r="D409" t="s">
        <v>23</v>
      </c>
      <c r="E409" t="s">
        <v>32</v>
      </c>
      <c r="F409" t="s">
        <v>17</v>
      </c>
      <c r="G409" t="s">
        <v>24</v>
      </c>
      <c r="H409">
        <v>57</v>
      </c>
      <c r="I409" s="1">
        <v>42667</v>
      </c>
      <c r="J409" s="9">
        <f>DAY(TBL_Employees[[#This Row],[Hire Date]])</f>
        <v>24</v>
      </c>
      <c r="K409" s="9">
        <f>MONTH(TBL_Employees[[#This Row],[Hire Date]])</f>
        <v>10</v>
      </c>
      <c r="L409" s="9" t="str">
        <f>_xlfn.SWITCH(TBL_Employees[[#This Row],[Month]],1,"JAN",2,"FEB",3,"MAR",4,"APR",5,"MAY",6,"JUN",7,"JUL",8,"AUG",9,"SEP",10,"OCT",11,"NOV",12,"DEC")</f>
        <v>OCT</v>
      </c>
      <c r="M409" s="9">
        <f>YEAR(TBL_Employees[[#This Row],[Hire Date]])</f>
        <v>2016</v>
      </c>
      <c r="N409" s="2">
        <v>176324</v>
      </c>
      <c r="O409" s="2" t="str">
        <f>_xlfn.SWITCH(TRUE(),TBL_Employees[[#This Row],[Annual Salary]]&gt;140000,"HIGH INCOME",AND(TBL_Employees[[#This Row],[Annual Salary]]&gt;=70000,TBL_Employees[[#This Row],[Annual Salary]]&lt;=140000),"MIDLE INCOME",TBL_Employees[[#This Row],[Annual Salary]]&lt;70000,"LOW INCOME")</f>
        <v>HIGH INCOME</v>
      </c>
      <c r="P409" s="3">
        <v>0.23</v>
      </c>
      <c r="Q409" s="11">
        <f>TBL_Employees[[#This Row],[Bonus %]]*TBL_Employees[[#This Row],[Annual Salary]]</f>
        <v>40554.520000000004</v>
      </c>
      <c r="R409" t="s">
        <v>33</v>
      </c>
      <c r="S409" t="s">
        <v>74</v>
      </c>
      <c r="T409" s="1" t="s">
        <v>21</v>
      </c>
      <c r="U409" t="str">
        <f>IF(TBL_Employees[[#This Row],[Exit Date]]="","Employed","Resign")</f>
        <v>Employed</v>
      </c>
    </row>
    <row r="410" spans="1:21">
      <c r="A410" t="s">
        <v>894</v>
      </c>
      <c r="B410" t="s">
        <v>895</v>
      </c>
      <c r="C410" t="s">
        <v>62</v>
      </c>
      <c r="D410" t="s">
        <v>23</v>
      </c>
      <c r="E410" t="s">
        <v>36</v>
      </c>
      <c r="F410" t="s">
        <v>17</v>
      </c>
      <c r="G410" t="s">
        <v>18</v>
      </c>
      <c r="H410">
        <v>31</v>
      </c>
      <c r="I410" s="1">
        <v>44214</v>
      </c>
      <c r="J410" s="9">
        <f>DAY(TBL_Employees[[#This Row],[Hire Date]])</f>
        <v>18</v>
      </c>
      <c r="K410" s="9">
        <f>MONTH(TBL_Employees[[#This Row],[Hire Date]])</f>
        <v>1</v>
      </c>
      <c r="L410" s="9" t="str">
        <f>_xlfn.SWITCH(TBL_Employees[[#This Row],[Month]],1,"JAN",2,"FEB",3,"MAR",4,"APR",5,"MAY",6,"JUN",7,"JUL",8,"AUG",9,"SEP",10,"OCT",11,"NOV",12,"DEC")</f>
        <v>JAN</v>
      </c>
      <c r="M410" s="9">
        <f>YEAR(TBL_Employees[[#This Row],[Hire Date]])</f>
        <v>2021</v>
      </c>
      <c r="N410" s="2">
        <v>104162</v>
      </c>
      <c r="O410" s="2" t="str">
        <f>_xlfn.SWITCH(TRUE(),TBL_Employees[[#This Row],[Annual Salary]]&gt;140000,"HIGH INCOME",AND(TBL_Employees[[#This Row],[Annual Salary]]&gt;=70000,TBL_Employees[[#This Row],[Annual Salary]]&lt;=140000),"MIDLE INCOME",TBL_Employees[[#This Row],[Annual Salary]]&lt;70000,"LOW INCOME")</f>
        <v>MIDLE INCOME</v>
      </c>
      <c r="P410" s="3">
        <v>7.0000000000000007E-2</v>
      </c>
      <c r="Q410" s="11">
        <f>TBL_Employees[[#This Row],[Bonus %]]*TBL_Employees[[#This Row],[Annual Salary]]</f>
        <v>7291.3400000000011</v>
      </c>
      <c r="R410" t="s">
        <v>19</v>
      </c>
      <c r="S410" t="s">
        <v>25</v>
      </c>
      <c r="T410" s="1" t="s">
        <v>21</v>
      </c>
      <c r="U410" t="str">
        <f>IF(TBL_Employees[[#This Row],[Exit Date]]="","Employed","Resign")</f>
        <v>Employed</v>
      </c>
    </row>
    <row r="411" spans="1:21">
      <c r="A411" t="s">
        <v>316</v>
      </c>
      <c r="B411" t="s">
        <v>903</v>
      </c>
      <c r="C411" t="s">
        <v>22</v>
      </c>
      <c r="D411" t="s">
        <v>23</v>
      </c>
      <c r="E411" t="s">
        <v>32</v>
      </c>
      <c r="F411" t="s">
        <v>28</v>
      </c>
      <c r="G411" t="s">
        <v>18</v>
      </c>
      <c r="H411">
        <v>62</v>
      </c>
      <c r="I411" s="1">
        <v>38271</v>
      </c>
      <c r="J411" s="9">
        <f>DAY(TBL_Employees[[#This Row],[Hire Date]])</f>
        <v>11</v>
      </c>
      <c r="K411" s="9">
        <f>MONTH(TBL_Employees[[#This Row],[Hire Date]])</f>
        <v>10</v>
      </c>
      <c r="L411" s="9" t="str">
        <f>_xlfn.SWITCH(TBL_Employees[[#This Row],[Month]],1,"JAN",2,"FEB",3,"MAR",4,"APR",5,"MAY",6,"JUN",7,"JUL",8,"AUG",9,"SEP",10,"OCT",11,"NOV",12,"DEC")</f>
        <v>OCT</v>
      </c>
      <c r="M411" s="9">
        <f>YEAR(TBL_Employees[[#This Row],[Hire Date]])</f>
        <v>2004</v>
      </c>
      <c r="N411" s="2">
        <v>50825</v>
      </c>
      <c r="O411" s="2" t="str">
        <f>_xlfn.SWITCH(TRUE(),TBL_Employees[[#This Row],[Annual Salary]]&gt;140000,"HIGH INCOME",AND(TBL_Employees[[#This Row],[Annual Salary]]&gt;=70000,TBL_Employees[[#This Row],[Annual Salary]]&lt;=140000),"MIDLE INCOME",TBL_Employees[[#This Row],[Annual Salary]]&lt;70000,"LOW INCOME")</f>
        <v>LOW INCOME</v>
      </c>
      <c r="P411" s="3">
        <v>0</v>
      </c>
      <c r="Q411" s="11">
        <f>TBL_Employees[[#This Row],[Bonus %]]*TBL_Employees[[#This Row],[Annual Salary]]</f>
        <v>0</v>
      </c>
      <c r="R411" t="s">
        <v>19</v>
      </c>
      <c r="S411" t="s">
        <v>63</v>
      </c>
      <c r="T411" s="1" t="s">
        <v>21</v>
      </c>
      <c r="U411" t="str">
        <f>IF(TBL_Employees[[#This Row],[Exit Date]]="","Employed","Resign")</f>
        <v>Employed</v>
      </c>
    </row>
    <row r="412" spans="1:21">
      <c r="A412" t="s">
        <v>274</v>
      </c>
      <c r="B412" t="s">
        <v>906</v>
      </c>
      <c r="C412" t="s">
        <v>61</v>
      </c>
      <c r="D412" t="s">
        <v>23</v>
      </c>
      <c r="E412" t="s">
        <v>16</v>
      </c>
      <c r="F412" t="s">
        <v>17</v>
      </c>
      <c r="G412" t="s">
        <v>24</v>
      </c>
      <c r="H412">
        <v>64</v>
      </c>
      <c r="I412" s="1">
        <v>37962</v>
      </c>
      <c r="J412" s="9">
        <f>DAY(TBL_Employees[[#This Row],[Hire Date]])</f>
        <v>7</v>
      </c>
      <c r="K412" s="9">
        <f>MONTH(TBL_Employees[[#This Row],[Hire Date]])</f>
        <v>12</v>
      </c>
      <c r="L412" s="9" t="str">
        <f>_xlfn.SWITCH(TBL_Employees[[#This Row],[Month]],1,"JAN",2,"FEB",3,"MAR",4,"APR",5,"MAY",6,"JUN",7,"JUL",8,"AUG",9,"SEP",10,"OCT",11,"NOV",12,"DEC")</f>
        <v>DEC</v>
      </c>
      <c r="M412" s="9">
        <f>YEAR(TBL_Employees[[#This Row],[Hire Date]])</f>
        <v>2003</v>
      </c>
      <c r="N412" s="2">
        <v>125807</v>
      </c>
      <c r="O412" s="2" t="str">
        <f>_xlfn.SWITCH(TRUE(),TBL_Employees[[#This Row],[Annual Salary]]&gt;140000,"HIGH INCOME",AND(TBL_Employees[[#This Row],[Annual Salary]]&gt;=70000,TBL_Employees[[#This Row],[Annual Salary]]&lt;=140000),"MIDLE INCOME",TBL_Employees[[#This Row],[Annual Salary]]&lt;70000,"LOW INCOME")</f>
        <v>MIDLE INCOME</v>
      </c>
      <c r="P412" s="3">
        <v>0.15</v>
      </c>
      <c r="Q412" s="11">
        <f>TBL_Employees[[#This Row],[Bonus %]]*TBL_Employees[[#This Row],[Annual Salary]]</f>
        <v>18871.05</v>
      </c>
      <c r="R412" t="s">
        <v>19</v>
      </c>
      <c r="S412" t="s">
        <v>20</v>
      </c>
      <c r="T412" s="1" t="s">
        <v>21</v>
      </c>
      <c r="U412" t="str">
        <f>IF(TBL_Employees[[#This Row],[Exit Date]]="","Employed","Resign")</f>
        <v>Employed</v>
      </c>
    </row>
    <row r="413" spans="1:21">
      <c r="A413" t="s">
        <v>79</v>
      </c>
      <c r="B413" t="s">
        <v>912</v>
      </c>
      <c r="C413" t="s">
        <v>22</v>
      </c>
      <c r="D413" t="s">
        <v>23</v>
      </c>
      <c r="E413" t="s">
        <v>36</v>
      </c>
      <c r="F413" t="s">
        <v>28</v>
      </c>
      <c r="G413" t="s">
        <v>51</v>
      </c>
      <c r="H413">
        <v>31</v>
      </c>
      <c r="I413" s="1">
        <v>42347</v>
      </c>
      <c r="J413" s="9">
        <f>DAY(TBL_Employees[[#This Row],[Hire Date]])</f>
        <v>9</v>
      </c>
      <c r="K413" s="9">
        <f>MONTH(TBL_Employees[[#This Row],[Hire Date]])</f>
        <v>12</v>
      </c>
      <c r="L413" s="9" t="str">
        <f>_xlfn.SWITCH(TBL_Employees[[#This Row],[Month]],1,"JAN",2,"FEB",3,"MAR",4,"APR",5,"MAY",6,"JUN",7,"JUL",8,"AUG",9,"SEP",10,"OCT",11,"NOV",12,"DEC")</f>
        <v>DEC</v>
      </c>
      <c r="M413" s="9">
        <f>YEAR(TBL_Employees[[#This Row],[Hire Date]])</f>
        <v>2015</v>
      </c>
      <c r="N413" s="2">
        <v>73854</v>
      </c>
      <c r="O413" s="2" t="str">
        <f>_xlfn.SWITCH(TRUE(),TBL_Employees[[#This Row],[Annual Salary]]&gt;140000,"HIGH INCOME",AND(TBL_Employees[[#This Row],[Annual Salary]]&gt;=70000,TBL_Employees[[#This Row],[Annual Salary]]&lt;=140000),"MIDLE INCOME",TBL_Employees[[#This Row],[Annual Salary]]&lt;70000,"LOW INCOME")</f>
        <v>MIDLE INCOME</v>
      </c>
      <c r="P413" s="3">
        <v>0</v>
      </c>
      <c r="Q413" s="11">
        <f>TBL_Employees[[#This Row],[Bonus %]]*TBL_Employees[[#This Row],[Annual Salary]]</f>
        <v>0</v>
      </c>
      <c r="R413" t="s">
        <v>19</v>
      </c>
      <c r="S413" t="s">
        <v>63</v>
      </c>
      <c r="T413" s="1" t="s">
        <v>21</v>
      </c>
      <c r="U413" t="str">
        <f>IF(TBL_Employees[[#This Row],[Exit Date]]="","Employed","Resign")</f>
        <v>Employed</v>
      </c>
    </row>
    <row r="414" spans="1:21">
      <c r="A414" t="s">
        <v>85</v>
      </c>
      <c r="B414" t="s">
        <v>918</v>
      </c>
      <c r="C414" t="s">
        <v>62</v>
      </c>
      <c r="D414" t="s">
        <v>23</v>
      </c>
      <c r="E414" t="s">
        <v>32</v>
      </c>
      <c r="F414" t="s">
        <v>28</v>
      </c>
      <c r="G414" t="s">
        <v>51</v>
      </c>
      <c r="H414">
        <v>46</v>
      </c>
      <c r="I414" s="1">
        <v>40810</v>
      </c>
      <c r="J414" s="9">
        <f>DAY(TBL_Employees[[#This Row],[Hire Date]])</f>
        <v>24</v>
      </c>
      <c r="K414" s="9">
        <f>MONTH(TBL_Employees[[#This Row],[Hire Date]])</f>
        <v>9</v>
      </c>
      <c r="L414" s="9" t="str">
        <f>_xlfn.SWITCH(TBL_Employees[[#This Row],[Month]],1,"JAN",2,"FEB",3,"MAR",4,"APR",5,"MAY",6,"JUN",7,"JUL",8,"AUG",9,"SEP",10,"OCT",11,"NOV",12,"DEC")</f>
        <v>SEP</v>
      </c>
      <c r="M414" s="9">
        <f>YEAR(TBL_Employees[[#This Row],[Hire Date]])</f>
        <v>2011</v>
      </c>
      <c r="N414" s="2">
        <v>102167</v>
      </c>
      <c r="O414" s="2" t="str">
        <f>_xlfn.SWITCH(TRUE(),TBL_Employees[[#This Row],[Annual Salary]]&gt;140000,"HIGH INCOME",AND(TBL_Employees[[#This Row],[Annual Salary]]&gt;=70000,TBL_Employees[[#This Row],[Annual Salary]]&lt;=140000),"MIDLE INCOME",TBL_Employees[[#This Row],[Annual Salary]]&lt;70000,"LOW INCOME")</f>
        <v>MIDLE INCOME</v>
      </c>
      <c r="P414" s="3">
        <v>0.06</v>
      </c>
      <c r="Q414" s="11">
        <f>TBL_Employees[[#This Row],[Bonus %]]*TBL_Employees[[#This Row],[Annual Salary]]</f>
        <v>6130.0199999999995</v>
      </c>
      <c r="R414" t="s">
        <v>52</v>
      </c>
      <c r="S414" t="s">
        <v>66</v>
      </c>
      <c r="T414" s="1" t="s">
        <v>21</v>
      </c>
      <c r="U414" t="str">
        <f>IF(TBL_Employees[[#This Row],[Exit Date]]="","Employed","Resign")</f>
        <v>Employed</v>
      </c>
    </row>
    <row r="415" spans="1:21">
      <c r="A415" t="s">
        <v>937</v>
      </c>
      <c r="B415" t="s">
        <v>938</v>
      </c>
      <c r="C415" t="s">
        <v>83</v>
      </c>
      <c r="D415" t="s">
        <v>23</v>
      </c>
      <c r="E415" t="s">
        <v>44</v>
      </c>
      <c r="F415" t="s">
        <v>17</v>
      </c>
      <c r="G415" t="s">
        <v>51</v>
      </c>
      <c r="H415">
        <v>34</v>
      </c>
      <c r="I415" s="1">
        <v>42664</v>
      </c>
      <c r="J415" s="9">
        <f>DAY(TBL_Employees[[#This Row],[Hire Date]])</f>
        <v>21</v>
      </c>
      <c r="K415" s="9">
        <f>MONTH(TBL_Employees[[#This Row],[Hire Date]])</f>
        <v>10</v>
      </c>
      <c r="L415" s="9" t="str">
        <f>_xlfn.SWITCH(TBL_Employees[[#This Row],[Month]],1,"JAN",2,"FEB",3,"MAR",4,"APR",5,"MAY",6,"JUN",7,"JUL",8,"AUG",9,"SEP",10,"OCT",11,"NOV",12,"DEC")</f>
        <v>OCT</v>
      </c>
      <c r="M415" s="9">
        <f>YEAR(TBL_Employees[[#This Row],[Hire Date]])</f>
        <v>2016</v>
      </c>
      <c r="N415" s="2">
        <v>52811</v>
      </c>
      <c r="O415" s="2" t="str">
        <f>_xlfn.SWITCH(TRUE(),TBL_Employees[[#This Row],[Annual Salary]]&gt;140000,"HIGH INCOME",AND(TBL_Employees[[#This Row],[Annual Salary]]&gt;=70000,TBL_Employees[[#This Row],[Annual Salary]]&lt;=140000),"MIDLE INCOME",TBL_Employees[[#This Row],[Annual Salary]]&lt;70000,"LOW INCOME")</f>
        <v>LOW INCOME</v>
      </c>
      <c r="P415" s="3">
        <v>0</v>
      </c>
      <c r="Q415" s="11">
        <f>TBL_Employees[[#This Row],[Bonus %]]*TBL_Employees[[#This Row],[Annual Salary]]</f>
        <v>0</v>
      </c>
      <c r="R415" t="s">
        <v>19</v>
      </c>
      <c r="S415" t="s">
        <v>45</v>
      </c>
      <c r="T415" s="1" t="s">
        <v>21</v>
      </c>
      <c r="U415" t="str">
        <f>IF(TBL_Employees[[#This Row],[Exit Date]]="","Employed","Resign")</f>
        <v>Employed</v>
      </c>
    </row>
    <row r="416" spans="1:21">
      <c r="A416" t="s">
        <v>944</v>
      </c>
      <c r="B416" t="s">
        <v>945</v>
      </c>
      <c r="C416" t="s">
        <v>40</v>
      </c>
      <c r="D416" t="s">
        <v>23</v>
      </c>
      <c r="E416" t="s">
        <v>44</v>
      </c>
      <c r="F416" t="s">
        <v>28</v>
      </c>
      <c r="G416" t="s">
        <v>24</v>
      </c>
      <c r="H416">
        <v>39</v>
      </c>
      <c r="I416" s="1">
        <v>39049</v>
      </c>
      <c r="J416" s="9">
        <f>DAY(TBL_Employees[[#This Row],[Hire Date]])</f>
        <v>28</v>
      </c>
      <c r="K416" s="9">
        <f>MONTH(TBL_Employees[[#This Row],[Hire Date]])</f>
        <v>11</v>
      </c>
      <c r="L416" s="9" t="str">
        <f>_xlfn.SWITCH(TBL_Employees[[#This Row],[Month]],1,"JAN",2,"FEB",3,"MAR",4,"APR",5,"MAY",6,"JUN",7,"JUL",8,"AUG",9,"SEP",10,"OCT",11,"NOV",12,"DEC")</f>
        <v>NOV</v>
      </c>
      <c r="M416" s="9">
        <f>YEAR(TBL_Employees[[#This Row],[Hire Date]])</f>
        <v>2006</v>
      </c>
      <c r="N416" s="2">
        <v>161690</v>
      </c>
      <c r="O416" s="2" t="str">
        <f>_xlfn.SWITCH(TRUE(),TBL_Employees[[#This Row],[Annual Salary]]&gt;140000,"HIGH INCOME",AND(TBL_Employees[[#This Row],[Annual Salary]]&gt;=70000,TBL_Employees[[#This Row],[Annual Salary]]&lt;=140000),"MIDLE INCOME",TBL_Employees[[#This Row],[Annual Salary]]&lt;70000,"LOW INCOME")</f>
        <v>HIGH INCOME</v>
      </c>
      <c r="P416" s="3">
        <v>0.28999999999999998</v>
      </c>
      <c r="Q416" s="11">
        <f>TBL_Employees[[#This Row],[Bonus %]]*TBL_Employees[[#This Row],[Annual Salary]]</f>
        <v>46890.1</v>
      </c>
      <c r="R416" t="s">
        <v>33</v>
      </c>
      <c r="S416" t="s">
        <v>60</v>
      </c>
      <c r="T416" s="1" t="s">
        <v>21</v>
      </c>
      <c r="U416" t="str">
        <f>IF(TBL_Employees[[#This Row],[Exit Date]]="","Employed","Resign")</f>
        <v>Employed</v>
      </c>
    </row>
    <row r="417" spans="1:21">
      <c r="A417" t="s">
        <v>321</v>
      </c>
      <c r="B417" t="s">
        <v>968</v>
      </c>
      <c r="C417" t="s">
        <v>40</v>
      </c>
      <c r="D417" t="s">
        <v>23</v>
      </c>
      <c r="E417" t="s">
        <v>16</v>
      </c>
      <c r="F417" t="s">
        <v>28</v>
      </c>
      <c r="G417" t="s">
        <v>24</v>
      </c>
      <c r="H417">
        <v>37</v>
      </c>
      <c r="I417" s="1">
        <v>41048</v>
      </c>
      <c r="J417" s="9">
        <f>DAY(TBL_Employees[[#This Row],[Hire Date]])</f>
        <v>19</v>
      </c>
      <c r="K417" s="9">
        <f>MONTH(TBL_Employees[[#This Row],[Hire Date]])</f>
        <v>5</v>
      </c>
      <c r="L417" s="9" t="str">
        <f>_xlfn.SWITCH(TBL_Employees[[#This Row],[Month]],1,"JAN",2,"FEB",3,"MAR",4,"APR",5,"MAY",6,"JUN",7,"JUL",8,"AUG",9,"SEP",10,"OCT",11,"NOV",12,"DEC")</f>
        <v>MAY</v>
      </c>
      <c r="M417" s="9">
        <f>YEAR(TBL_Employees[[#This Row],[Hire Date]])</f>
        <v>2012</v>
      </c>
      <c r="N417" s="2">
        <v>160280</v>
      </c>
      <c r="O417" s="2" t="str">
        <f>_xlfn.SWITCH(TRUE(),TBL_Employees[[#This Row],[Annual Salary]]&gt;140000,"HIGH INCOME",AND(TBL_Employees[[#This Row],[Annual Salary]]&gt;=70000,TBL_Employees[[#This Row],[Annual Salary]]&lt;=140000),"MIDLE INCOME",TBL_Employees[[#This Row],[Annual Salary]]&lt;70000,"LOW INCOME")</f>
        <v>HIGH INCOME</v>
      </c>
      <c r="P417" s="3">
        <v>0.19</v>
      </c>
      <c r="Q417" s="11">
        <f>TBL_Employees[[#This Row],[Bonus %]]*TBL_Employees[[#This Row],[Annual Salary]]</f>
        <v>30453.200000000001</v>
      </c>
      <c r="R417" t="s">
        <v>33</v>
      </c>
      <c r="S417" t="s">
        <v>60</v>
      </c>
      <c r="T417" s="1" t="s">
        <v>21</v>
      </c>
      <c r="U417" t="str">
        <f>IF(TBL_Employees[[#This Row],[Exit Date]]="","Employed","Resign")</f>
        <v>Employed</v>
      </c>
    </row>
    <row r="418" spans="1:21">
      <c r="A418" t="s">
        <v>969</v>
      </c>
      <c r="B418" t="s">
        <v>383</v>
      </c>
      <c r="C418" t="s">
        <v>83</v>
      </c>
      <c r="D418" t="s">
        <v>23</v>
      </c>
      <c r="E418" t="s">
        <v>44</v>
      </c>
      <c r="F418" t="s">
        <v>28</v>
      </c>
      <c r="G418" t="s">
        <v>24</v>
      </c>
      <c r="H418">
        <v>57</v>
      </c>
      <c r="I418" s="1">
        <v>35548</v>
      </c>
      <c r="J418" s="9">
        <f>DAY(TBL_Employees[[#This Row],[Hire Date]])</f>
        <v>28</v>
      </c>
      <c r="K418" s="9">
        <f>MONTH(TBL_Employees[[#This Row],[Hire Date]])</f>
        <v>4</v>
      </c>
      <c r="L418" s="9" t="str">
        <f>_xlfn.SWITCH(TBL_Employees[[#This Row],[Month]],1,"JAN",2,"FEB",3,"MAR",4,"APR",5,"MAY",6,"JUN",7,"JUL",8,"AUG",9,"SEP",10,"OCT",11,"NOV",12,"DEC")</f>
        <v>APR</v>
      </c>
      <c r="M418" s="9">
        <f>YEAR(TBL_Employees[[#This Row],[Hire Date]])</f>
        <v>1997</v>
      </c>
      <c r="N418" s="2">
        <v>54051</v>
      </c>
      <c r="O418" s="2" t="str">
        <f>_xlfn.SWITCH(TRUE(),TBL_Employees[[#This Row],[Annual Salary]]&gt;140000,"HIGH INCOME",AND(TBL_Employees[[#This Row],[Annual Salary]]&gt;=70000,TBL_Employees[[#This Row],[Annual Salary]]&lt;=140000),"MIDLE INCOME",TBL_Employees[[#This Row],[Annual Salary]]&lt;70000,"LOW INCOME")</f>
        <v>LOW INCOME</v>
      </c>
      <c r="P418" s="3">
        <v>0</v>
      </c>
      <c r="Q418" s="11">
        <f>TBL_Employees[[#This Row],[Bonus %]]*TBL_Employees[[#This Row],[Annual Salary]]</f>
        <v>0</v>
      </c>
      <c r="R418" t="s">
        <v>19</v>
      </c>
      <c r="S418" t="s">
        <v>45</v>
      </c>
      <c r="T418" s="1">
        <v>36079</v>
      </c>
      <c r="U418" t="str">
        <f>IF(TBL_Employees[[#This Row],[Exit Date]]="","Employed","Resign")</f>
        <v>Resign</v>
      </c>
    </row>
    <row r="419" spans="1:21">
      <c r="A419" t="s">
        <v>974</v>
      </c>
      <c r="B419" t="s">
        <v>975</v>
      </c>
      <c r="C419" t="s">
        <v>22</v>
      </c>
      <c r="D419" t="s">
        <v>23</v>
      </c>
      <c r="E419" t="s">
        <v>36</v>
      </c>
      <c r="F419" t="s">
        <v>28</v>
      </c>
      <c r="G419" t="s">
        <v>18</v>
      </c>
      <c r="H419">
        <v>49</v>
      </c>
      <c r="I419" s="1">
        <v>36979</v>
      </c>
      <c r="J419" s="9">
        <f>DAY(TBL_Employees[[#This Row],[Hire Date]])</f>
        <v>29</v>
      </c>
      <c r="K419" s="9">
        <f>MONTH(TBL_Employees[[#This Row],[Hire Date]])</f>
        <v>3</v>
      </c>
      <c r="L419" s="9" t="str">
        <f>_xlfn.SWITCH(TBL_Employees[[#This Row],[Month]],1,"JAN",2,"FEB",3,"MAR",4,"APR",5,"MAY",6,"JUN",7,"JUL",8,"AUG",9,"SEP",10,"OCT",11,"NOV",12,"DEC")</f>
        <v>MAR</v>
      </c>
      <c r="M419" s="9">
        <f>YEAR(TBL_Employees[[#This Row],[Hire Date]])</f>
        <v>2001</v>
      </c>
      <c r="N419" s="2">
        <v>57606</v>
      </c>
      <c r="O419" s="2" t="str">
        <f>_xlfn.SWITCH(TRUE(),TBL_Employees[[#This Row],[Annual Salary]]&gt;140000,"HIGH INCOME",AND(TBL_Employees[[#This Row],[Annual Salary]]&gt;=70000,TBL_Employees[[#This Row],[Annual Salary]]&lt;=140000),"MIDLE INCOME",TBL_Employees[[#This Row],[Annual Salary]]&lt;70000,"LOW INCOME")</f>
        <v>LOW INCOME</v>
      </c>
      <c r="P419" s="3">
        <v>0</v>
      </c>
      <c r="Q419" s="11">
        <f>TBL_Employees[[#This Row],[Bonus %]]*TBL_Employees[[#This Row],[Annual Salary]]</f>
        <v>0</v>
      </c>
      <c r="R419" t="s">
        <v>19</v>
      </c>
      <c r="S419" t="s">
        <v>45</v>
      </c>
      <c r="T419" s="1" t="s">
        <v>21</v>
      </c>
      <c r="U419" t="str">
        <f>IF(TBL_Employees[[#This Row],[Exit Date]]="","Employed","Resign")</f>
        <v>Employed</v>
      </c>
    </row>
    <row r="420" spans="1:21">
      <c r="A420" t="s">
        <v>977</v>
      </c>
      <c r="B420" t="s">
        <v>978</v>
      </c>
      <c r="C420" t="s">
        <v>77</v>
      </c>
      <c r="D420" t="s">
        <v>23</v>
      </c>
      <c r="E420" t="s">
        <v>44</v>
      </c>
      <c r="F420" t="s">
        <v>28</v>
      </c>
      <c r="G420" t="s">
        <v>51</v>
      </c>
      <c r="H420">
        <v>56</v>
      </c>
      <c r="I420" s="1">
        <v>35816</v>
      </c>
      <c r="J420" s="9">
        <f>DAY(TBL_Employees[[#This Row],[Hire Date]])</f>
        <v>21</v>
      </c>
      <c r="K420" s="9">
        <f>MONTH(TBL_Employees[[#This Row],[Hire Date]])</f>
        <v>1</v>
      </c>
      <c r="L420" s="9" t="str">
        <f>_xlfn.SWITCH(TBL_Employees[[#This Row],[Month]],1,"JAN",2,"FEB",3,"MAR",4,"APR",5,"MAY",6,"JUN",7,"JUL",8,"AUG",9,"SEP",10,"OCT",11,"NOV",12,"DEC")</f>
        <v>JAN</v>
      </c>
      <c r="M420" s="9">
        <f>YEAR(TBL_Employees[[#This Row],[Hire Date]])</f>
        <v>1998</v>
      </c>
      <c r="N420" s="2">
        <v>72303</v>
      </c>
      <c r="O420" s="2" t="str">
        <f>_xlfn.SWITCH(TRUE(),TBL_Employees[[#This Row],[Annual Salary]]&gt;140000,"HIGH INCOME",AND(TBL_Employees[[#This Row],[Annual Salary]]&gt;=70000,TBL_Employees[[#This Row],[Annual Salary]]&lt;=140000),"MIDLE INCOME",TBL_Employees[[#This Row],[Annual Salary]]&lt;70000,"LOW INCOME")</f>
        <v>MIDLE INCOME</v>
      </c>
      <c r="P420" s="3">
        <v>0</v>
      </c>
      <c r="Q420" s="11">
        <f>TBL_Employees[[#This Row],[Bonus %]]*TBL_Employees[[#This Row],[Annual Salary]]</f>
        <v>0</v>
      </c>
      <c r="R420" t="s">
        <v>19</v>
      </c>
      <c r="S420" t="s">
        <v>39</v>
      </c>
      <c r="T420" s="1" t="s">
        <v>21</v>
      </c>
      <c r="U420" t="str">
        <f>IF(TBL_Employees[[#This Row],[Exit Date]]="","Employed","Resign")</f>
        <v>Employed</v>
      </c>
    </row>
    <row r="421" spans="1:21">
      <c r="A421" t="s">
        <v>984</v>
      </c>
      <c r="B421" t="s">
        <v>985</v>
      </c>
      <c r="C421" t="s">
        <v>14</v>
      </c>
      <c r="D421" t="s">
        <v>23</v>
      </c>
      <c r="E421" t="s">
        <v>36</v>
      </c>
      <c r="F421" t="s">
        <v>17</v>
      </c>
      <c r="G421" t="s">
        <v>24</v>
      </c>
      <c r="H421">
        <v>52</v>
      </c>
      <c r="I421" s="1">
        <v>41113</v>
      </c>
      <c r="J421" s="9">
        <f>DAY(TBL_Employees[[#This Row],[Hire Date]])</f>
        <v>23</v>
      </c>
      <c r="K421" s="9">
        <f>MONTH(TBL_Employees[[#This Row],[Hire Date]])</f>
        <v>7</v>
      </c>
      <c r="L421" s="9" t="str">
        <f>_xlfn.SWITCH(TBL_Employees[[#This Row],[Month]],1,"JAN",2,"FEB",3,"MAR",4,"APR",5,"MAY",6,"JUN",7,"JUL",8,"AUG",9,"SEP",10,"OCT",11,"NOV",12,"DEC")</f>
        <v>JUL</v>
      </c>
      <c r="M421" s="9">
        <f>YEAR(TBL_Employees[[#This Row],[Hire Date]])</f>
        <v>2012</v>
      </c>
      <c r="N421" s="2">
        <v>187048</v>
      </c>
      <c r="O421" s="2" t="str">
        <f>_xlfn.SWITCH(TRUE(),TBL_Employees[[#This Row],[Annual Salary]]&gt;140000,"HIGH INCOME",AND(TBL_Employees[[#This Row],[Annual Salary]]&gt;=70000,TBL_Employees[[#This Row],[Annual Salary]]&lt;=140000),"MIDLE INCOME",TBL_Employees[[#This Row],[Annual Salary]]&lt;70000,"LOW INCOME")</f>
        <v>HIGH INCOME</v>
      </c>
      <c r="P421" s="3">
        <v>0.32</v>
      </c>
      <c r="Q421" s="11">
        <f>TBL_Employees[[#This Row],[Bonus %]]*TBL_Employees[[#This Row],[Annual Salary]]</f>
        <v>59855.360000000001</v>
      </c>
      <c r="R421" t="s">
        <v>33</v>
      </c>
      <c r="S421" t="s">
        <v>34</v>
      </c>
      <c r="T421" s="1" t="s">
        <v>21</v>
      </c>
      <c r="U421" t="str">
        <f>IF(TBL_Employees[[#This Row],[Exit Date]]="","Employed","Resign")</f>
        <v>Employed</v>
      </c>
    </row>
    <row r="422" spans="1:21">
      <c r="A422" t="s">
        <v>878</v>
      </c>
      <c r="B422" t="s">
        <v>1032</v>
      </c>
      <c r="C422" t="s">
        <v>61</v>
      </c>
      <c r="D422" t="s">
        <v>23</v>
      </c>
      <c r="E422" t="s">
        <v>44</v>
      </c>
      <c r="F422" t="s">
        <v>17</v>
      </c>
      <c r="G422" t="s">
        <v>18</v>
      </c>
      <c r="H422">
        <v>41</v>
      </c>
      <c r="I422" s="1">
        <v>39747</v>
      </c>
      <c r="J422" s="9">
        <f>DAY(TBL_Employees[[#This Row],[Hire Date]])</f>
        <v>26</v>
      </c>
      <c r="K422" s="9">
        <f>MONTH(TBL_Employees[[#This Row],[Hire Date]])</f>
        <v>10</v>
      </c>
      <c r="L422" s="9" t="str">
        <f>_xlfn.SWITCH(TBL_Employees[[#This Row],[Month]],1,"JAN",2,"FEB",3,"MAR",4,"APR",5,"MAY",6,"JUN",7,"JUL",8,"AUG",9,"SEP",10,"OCT",11,"NOV",12,"DEC")</f>
        <v>OCT</v>
      </c>
      <c r="M422" s="9">
        <f>YEAR(TBL_Employees[[#This Row],[Hire Date]])</f>
        <v>2008</v>
      </c>
      <c r="N422" s="2">
        <v>131841</v>
      </c>
      <c r="O422" s="2" t="str">
        <f>_xlfn.SWITCH(TRUE(),TBL_Employees[[#This Row],[Annual Salary]]&gt;140000,"HIGH INCOME",AND(TBL_Employees[[#This Row],[Annual Salary]]&gt;=70000,TBL_Employees[[#This Row],[Annual Salary]]&lt;=140000),"MIDLE INCOME",TBL_Employees[[#This Row],[Annual Salary]]&lt;70000,"LOW INCOME")</f>
        <v>MIDLE INCOME</v>
      </c>
      <c r="P422" s="3">
        <v>0.13</v>
      </c>
      <c r="Q422" s="11">
        <f>TBL_Employees[[#This Row],[Bonus %]]*TBL_Employees[[#This Row],[Annual Salary]]</f>
        <v>17139.330000000002</v>
      </c>
      <c r="R422" t="s">
        <v>19</v>
      </c>
      <c r="S422" t="s">
        <v>29</v>
      </c>
      <c r="T422" s="1" t="s">
        <v>21</v>
      </c>
      <c r="U422" t="str">
        <f>IF(TBL_Employees[[#This Row],[Exit Date]]="","Employed","Resign")</f>
        <v>Employed</v>
      </c>
    </row>
    <row r="423" spans="1:21">
      <c r="A423" t="s">
        <v>1039</v>
      </c>
      <c r="B423" t="s">
        <v>1040</v>
      </c>
      <c r="C423" t="s">
        <v>14</v>
      </c>
      <c r="D423" t="s">
        <v>23</v>
      </c>
      <c r="E423" t="s">
        <v>32</v>
      </c>
      <c r="F423" t="s">
        <v>28</v>
      </c>
      <c r="G423" t="s">
        <v>24</v>
      </c>
      <c r="H423">
        <v>31</v>
      </c>
      <c r="I423" s="1">
        <v>42250</v>
      </c>
      <c r="J423" s="9">
        <f>DAY(TBL_Employees[[#This Row],[Hire Date]])</f>
        <v>3</v>
      </c>
      <c r="K423" s="9">
        <f>MONTH(TBL_Employees[[#This Row],[Hire Date]])</f>
        <v>9</v>
      </c>
      <c r="L423" s="9" t="str">
        <f>_xlfn.SWITCH(TBL_Employees[[#This Row],[Month]],1,"JAN",2,"FEB",3,"MAR",4,"APR",5,"MAY",6,"JUN",7,"JUL",8,"AUG",9,"SEP",10,"OCT",11,"NOV",12,"DEC")</f>
        <v>SEP</v>
      </c>
      <c r="M423" s="9">
        <f>YEAR(TBL_Employees[[#This Row],[Hire Date]])</f>
        <v>2015</v>
      </c>
      <c r="N423" s="2">
        <v>250953</v>
      </c>
      <c r="O423" s="2" t="str">
        <f>_xlfn.SWITCH(TRUE(),TBL_Employees[[#This Row],[Annual Salary]]&gt;140000,"HIGH INCOME",AND(TBL_Employees[[#This Row],[Annual Salary]]&gt;=70000,TBL_Employees[[#This Row],[Annual Salary]]&lt;=140000),"MIDLE INCOME",TBL_Employees[[#This Row],[Annual Salary]]&lt;70000,"LOW INCOME")</f>
        <v>HIGH INCOME</v>
      </c>
      <c r="P423" s="3">
        <v>0.34</v>
      </c>
      <c r="Q423" s="11">
        <f>TBL_Employees[[#This Row],[Bonus %]]*TBL_Employees[[#This Row],[Annual Salary]]</f>
        <v>85324.02</v>
      </c>
      <c r="R423" t="s">
        <v>19</v>
      </c>
      <c r="S423" t="s">
        <v>29</v>
      </c>
      <c r="T423" s="1" t="s">
        <v>21</v>
      </c>
      <c r="U423" t="str">
        <f>IF(TBL_Employees[[#This Row],[Exit Date]]="","Employed","Resign")</f>
        <v>Employed</v>
      </c>
    </row>
    <row r="424" spans="1:21">
      <c r="A424" t="s">
        <v>95</v>
      </c>
      <c r="B424" t="s">
        <v>1062</v>
      </c>
      <c r="C424" t="s">
        <v>83</v>
      </c>
      <c r="D424" t="s">
        <v>23</v>
      </c>
      <c r="E424" t="s">
        <v>36</v>
      </c>
      <c r="F424" t="s">
        <v>17</v>
      </c>
      <c r="G424" t="s">
        <v>47</v>
      </c>
      <c r="H424">
        <v>42</v>
      </c>
      <c r="I424" s="1">
        <v>44092</v>
      </c>
      <c r="J424" s="9">
        <f>DAY(TBL_Employees[[#This Row],[Hire Date]])</f>
        <v>18</v>
      </c>
      <c r="K424" s="9">
        <f>MONTH(TBL_Employees[[#This Row],[Hire Date]])</f>
        <v>9</v>
      </c>
      <c r="L424" s="9" t="str">
        <f>_xlfn.SWITCH(TBL_Employees[[#This Row],[Month]],1,"JAN",2,"FEB",3,"MAR",4,"APR",5,"MAY",6,"JUN",7,"JUL",8,"AUG",9,"SEP",10,"OCT",11,"NOV",12,"DEC")</f>
        <v>SEP</v>
      </c>
      <c r="M424" s="9">
        <f>YEAR(TBL_Employees[[#This Row],[Hire Date]])</f>
        <v>2020</v>
      </c>
      <c r="N424" s="2">
        <v>47071</v>
      </c>
      <c r="O424" s="2" t="str">
        <f>_xlfn.SWITCH(TRUE(),TBL_Employees[[#This Row],[Annual Salary]]&gt;140000,"HIGH INCOME",AND(TBL_Employees[[#This Row],[Annual Salary]]&gt;=70000,TBL_Employees[[#This Row],[Annual Salary]]&lt;=140000),"MIDLE INCOME",TBL_Employees[[#This Row],[Annual Salary]]&lt;70000,"LOW INCOME")</f>
        <v>LOW INCOME</v>
      </c>
      <c r="P424" s="3">
        <v>0</v>
      </c>
      <c r="Q424" s="11">
        <f>TBL_Employees[[#This Row],[Bonus %]]*TBL_Employees[[#This Row],[Annual Salary]]</f>
        <v>0</v>
      </c>
      <c r="R424" t="s">
        <v>19</v>
      </c>
      <c r="S424" t="s">
        <v>29</v>
      </c>
      <c r="T424" s="1" t="s">
        <v>21</v>
      </c>
      <c r="U424" t="str">
        <f>IF(TBL_Employees[[#This Row],[Exit Date]]="","Employed","Resign")</f>
        <v>Employed</v>
      </c>
    </row>
    <row r="425" spans="1:21">
      <c r="A425" t="s">
        <v>1089</v>
      </c>
      <c r="B425" t="s">
        <v>1090</v>
      </c>
      <c r="C425" t="s">
        <v>62</v>
      </c>
      <c r="D425" t="s">
        <v>23</v>
      </c>
      <c r="E425" t="s">
        <v>36</v>
      </c>
      <c r="F425" t="s">
        <v>28</v>
      </c>
      <c r="G425" t="s">
        <v>24</v>
      </c>
      <c r="H425">
        <v>42</v>
      </c>
      <c r="I425" s="1">
        <v>40159</v>
      </c>
      <c r="J425" s="9">
        <f>DAY(TBL_Employees[[#This Row],[Hire Date]])</f>
        <v>12</v>
      </c>
      <c r="K425" s="9">
        <f>MONTH(TBL_Employees[[#This Row],[Hire Date]])</f>
        <v>12</v>
      </c>
      <c r="L425" s="9" t="str">
        <f>_xlfn.SWITCH(TBL_Employees[[#This Row],[Month]],1,"JAN",2,"FEB",3,"MAR",4,"APR",5,"MAY",6,"JUN",7,"JUL",8,"AUG",9,"SEP",10,"OCT",11,"NOV",12,"DEC")</f>
        <v>DEC</v>
      </c>
      <c r="M425" s="9">
        <f>YEAR(TBL_Employees[[#This Row],[Hire Date]])</f>
        <v>2009</v>
      </c>
      <c r="N425" s="2">
        <v>114242</v>
      </c>
      <c r="O425" s="2" t="str">
        <f>_xlfn.SWITCH(TRUE(),TBL_Employees[[#This Row],[Annual Salary]]&gt;140000,"HIGH INCOME",AND(TBL_Employees[[#This Row],[Annual Salary]]&gt;=70000,TBL_Employees[[#This Row],[Annual Salary]]&lt;=140000),"MIDLE INCOME",TBL_Employees[[#This Row],[Annual Salary]]&lt;70000,"LOW INCOME")</f>
        <v>MIDLE INCOME</v>
      </c>
      <c r="P425" s="3">
        <v>0.08</v>
      </c>
      <c r="Q425" s="11">
        <f>TBL_Employees[[#This Row],[Bonus %]]*TBL_Employees[[#This Row],[Annual Salary]]</f>
        <v>9139.36</v>
      </c>
      <c r="R425" t="s">
        <v>19</v>
      </c>
      <c r="S425" t="s">
        <v>39</v>
      </c>
      <c r="T425" s="1" t="s">
        <v>21</v>
      </c>
      <c r="U425" t="str">
        <f>IF(TBL_Employees[[#This Row],[Exit Date]]="","Employed","Resign")</f>
        <v>Employed</v>
      </c>
    </row>
    <row r="426" spans="1:21">
      <c r="A426" t="s">
        <v>78</v>
      </c>
      <c r="B426" t="s">
        <v>1103</v>
      </c>
      <c r="C426" t="s">
        <v>83</v>
      </c>
      <c r="D426" t="s">
        <v>23</v>
      </c>
      <c r="E426" t="s">
        <v>16</v>
      </c>
      <c r="F426" t="s">
        <v>17</v>
      </c>
      <c r="G426" t="s">
        <v>24</v>
      </c>
      <c r="H426">
        <v>45</v>
      </c>
      <c r="I426" s="1">
        <v>36755</v>
      </c>
      <c r="J426" s="9">
        <f>DAY(TBL_Employees[[#This Row],[Hire Date]])</f>
        <v>17</v>
      </c>
      <c r="K426" s="9">
        <f>MONTH(TBL_Employees[[#This Row],[Hire Date]])</f>
        <v>8</v>
      </c>
      <c r="L426" s="9" t="str">
        <f>_xlfn.SWITCH(TBL_Employees[[#This Row],[Month]],1,"JAN",2,"FEB",3,"MAR",4,"APR",5,"MAY",6,"JUN",7,"JUL",8,"AUG",9,"SEP",10,"OCT",11,"NOV",12,"DEC")</f>
        <v>AUG</v>
      </c>
      <c r="M426" s="9">
        <f>YEAR(TBL_Employees[[#This Row],[Hire Date]])</f>
        <v>2000</v>
      </c>
      <c r="N426" s="2">
        <v>55563</v>
      </c>
      <c r="O426" s="2" t="str">
        <f>_xlfn.SWITCH(TRUE(),TBL_Employees[[#This Row],[Annual Salary]]&gt;140000,"HIGH INCOME",AND(TBL_Employees[[#This Row],[Annual Salary]]&gt;=70000,TBL_Employees[[#This Row],[Annual Salary]]&lt;=140000),"MIDLE INCOME",TBL_Employees[[#This Row],[Annual Salary]]&lt;70000,"LOW INCOME")</f>
        <v>LOW INCOME</v>
      </c>
      <c r="P426" s="3">
        <v>0</v>
      </c>
      <c r="Q426" s="11">
        <f>TBL_Employees[[#This Row],[Bonus %]]*TBL_Employees[[#This Row],[Annual Salary]]</f>
        <v>0</v>
      </c>
      <c r="R426" t="s">
        <v>33</v>
      </c>
      <c r="S426" t="s">
        <v>34</v>
      </c>
      <c r="T426" s="1" t="s">
        <v>21</v>
      </c>
      <c r="U426" t="str">
        <f>IF(TBL_Employees[[#This Row],[Exit Date]]="","Employed","Resign")</f>
        <v>Employed</v>
      </c>
    </row>
    <row r="427" spans="1:21">
      <c r="A427" t="s">
        <v>1140</v>
      </c>
      <c r="B427" t="s">
        <v>1141</v>
      </c>
      <c r="C427" t="s">
        <v>83</v>
      </c>
      <c r="D427" t="s">
        <v>23</v>
      </c>
      <c r="E427" t="s">
        <v>16</v>
      </c>
      <c r="F427" t="s">
        <v>28</v>
      </c>
      <c r="G427" t="s">
        <v>24</v>
      </c>
      <c r="H427">
        <v>35</v>
      </c>
      <c r="I427" s="1">
        <v>40596</v>
      </c>
      <c r="J427" s="9">
        <f>DAY(TBL_Employees[[#This Row],[Hire Date]])</f>
        <v>22</v>
      </c>
      <c r="K427" s="9">
        <f>MONTH(TBL_Employees[[#This Row],[Hire Date]])</f>
        <v>2</v>
      </c>
      <c r="L427" s="9" t="str">
        <f>_xlfn.SWITCH(TBL_Employees[[#This Row],[Month]],1,"JAN",2,"FEB",3,"MAR",4,"APR",5,"MAY",6,"JUN",7,"JUL",8,"AUG",9,"SEP",10,"OCT",11,"NOV",12,"DEC")</f>
        <v>FEB</v>
      </c>
      <c r="M427" s="9">
        <f>YEAR(TBL_Employees[[#This Row],[Hire Date]])</f>
        <v>2011</v>
      </c>
      <c r="N427" s="2">
        <v>43336</v>
      </c>
      <c r="O427" s="2" t="str">
        <f>_xlfn.SWITCH(TRUE(),TBL_Employees[[#This Row],[Annual Salary]]&gt;140000,"HIGH INCOME",AND(TBL_Employees[[#This Row],[Annual Salary]]&gt;=70000,TBL_Employees[[#This Row],[Annual Salary]]&lt;=140000),"MIDLE INCOME",TBL_Employees[[#This Row],[Annual Salary]]&lt;70000,"LOW INCOME")</f>
        <v>LOW INCOME</v>
      </c>
      <c r="P427" s="3">
        <v>0</v>
      </c>
      <c r="Q427" s="11">
        <f>TBL_Employees[[#This Row],[Bonus %]]*TBL_Employees[[#This Row],[Annual Salary]]</f>
        <v>0</v>
      </c>
      <c r="R427" t="s">
        <v>19</v>
      </c>
      <c r="S427" t="s">
        <v>25</v>
      </c>
      <c r="T427" s="1">
        <v>44024</v>
      </c>
      <c r="U427" t="str">
        <f>IF(TBL_Employees[[#This Row],[Exit Date]]="","Employed","Resign")</f>
        <v>Resign</v>
      </c>
    </row>
    <row r="428" spans="1:21">
      <c r="A428" t="s">
        <v>1142</v>
      </c>
      <c r="B428" t="s">
        <v>1143</v>
      </c>
      <c r="C428" t="s">
        <v>61</v>
      </c>
      <c r="D428" t="s">
        <v>23</v>
      </c>
      <c r="E428" t="s">
        <v>32</v>
      </c>
      <c r="F428" t="s">
        <v>28</v>
      </c>
      <c r="G428" t="s">
        <v>51</v>
      </c>
      <c r="H428">
        <v>38</v>
      </c>
      <c r="I428" s="1">
        <v>40083</v>
      </c>
      <c r="J428" s="9">
        <f>DAY(TBL_Employees[[#This Row],[Hire Date]])</f>
        <v>27</v>
      </c>
      <c r="K428" s="9">
        <f>MONTH(TBL_Employees[[#This Row],[Hire Date]])</f>
        <v>9</v>
      </c>
      <c r="L428" s="9" t="str">
        <f>_xlfn.SWITCH(TBL_Employees[[#This Row],[Month]],1,"JAN",2,"FEB",3,"MAR",4,"APR",5,"MAY",6,"JUN",7,"JUL",8,"AUG",9,"SEP",10,"OCT",11,"NOV",12,"DEC")</f>
        <v>SEP</v>
      </c>
      <c r="M428" s="9">
        <f>YEAR(TBL_Employees[[#This Row],[Hire Date]])</f>
        <v>2009</v>
      </c>
      <c r="N428" s="2">
        <v>127801</v>
      </c>
      <c r="O428" s="2" t="str">
        <f>_xlfn.SWITCH(TRUE(),TBL_Employees[[#This Row],[Annual Salary]]&gt;140000,"HIGH INCOME",AND(TBL_Employees[[#This Row],[Annual Salary]]&gt;=70000,TBL_Employees[[#This Row],[Annual Salary]]&lt;=140000),"MIDLE INCOME",TBL_Employees[[#This Row],[Annual Salary]]&lt;70000,"LOW INCOME")</f>
        <v>MIDLE INCOME</v>
      </c>
      <c r="P428" s="3">
        <v>0.15</v>
      </c>
      <c r="Q428" s="11">
        <f>TBL_Employees[[#This Row],[Bonus %]]*TBL_Employees[[#This Row],[Annual Salary]]</f>
        <v>19170.149999999998</v>
      </c>
      <c r="R428" t="s">
        <v>19</v>
      </c>
      <c r="S428" t="s">
        <v>39</v>
      </c>
      <c r="T428" s="1" t="s">
        <v>21</v>
      </c>
      <c r="U428" t="str">
        <f>IF(TBL_Employees[[#This Row],[Exit Date]]="","Employed","Resign")</f>
        <v>Employed</v>
      </c>
    </row>
    <row r="429" spans="1:21">
      <c r="A429" t="s">
        <v>481</v>
      </c>
      <c r="B429" t="s">
        <v>1176</v>
      </c>
      <c r="C429" t="s">
        <v>77</v>
      </c>
      <c r="D429" t="s">
        <v>23</v>
      </c>
      <c r="E429" t="s">
        <v>16</v>
      </c>
      <c r="F429" t="s">
        <v>17</v>
      </c>
      <c r="G429" t="s">
        <v>24</v>
      </c>
      <c r="H429">
        <v>60</v>
      </c>
      <c r="I429" s="1">
        <v>38667</v>
      </c>
      <c r="J429" s="9">
        <f>DAY(TBL_Employees[[#This Row],[Hire Date]])</f>
        <v>11</v>
      </c>
      <c r="K429" s="9">
        <f>MONTH(TBL_Employees[[#This Row],[Hire Date]])</f>
        <v>11</v>
      </c>
      <c r="L429" s="9" t="str">
        <f>_xlfn.SWITCH(TBL_Employees[[#This Row],[Month]],1,"JAN",2,"FEB",3,"MAR",4,"APR",5,"MAY",6,"JUN",7,"JUL",8,"AUG",9,"SEP",10,"OCT",11,"NOV",12,"DEC")</f>
        <v>NOV</v>
      </c>
      <c r="M429" s="9">
        <f>YEAR(TBL_Employees[[#This Row],[Hire Date]])</f>
        <v>2005</v>
      </c>
      <c r="N429" s="2">
        <v>78388</v>
      </c>
      <c r="O429" s="2" t="str">
        <f>_xlfn.SWITCH(TRUE(),TBL_Employees[[#This Row],[Annual Salary]]&gt;140000,"HIGH INCOME",AND(TBL_Employees[[#This Row],[Annual Salary]]&gt;=70000,TBL_Employees[[#This Row],[Annual Salary]]&lt;=140000),"MIDLE INCOME",TBL_Employees[[#This Row],[Annual Salary]]&lt;70000,"LOW INCOME")</f>
        <v>MIDLE INCOME</v>
      </c>
      <c r="P429" s="3">
        <v>0</v>
      </c>
      <c r="Q429" s="11">
        <f>TBL_Employees[[#This Row],[Bonus %]]*TBL_Employees[[#This Row],[Annual Salary]]</f>
        <v>0</v>
      </c>
      <c r="R429" t="s">
        <v>33</v>
      </c>
      <c r="S429" t="s">
        <v>80</v>
      </c>
      <c r="T429" s="1" t="s">
        <v>21</v>
      </c>
      <c r="U429" t="str">
        <f>IF(TBL_Employees[[#This Row],[Exit Date]]="","Employed","Resign")</f>
        <v>Employed</v>
      </c>
    </row>
    <row r="430" spans="1:21">
      <c r="A430" t="s">
        <v>1187</v>
      </c>
      <c r="B430" t="s">
        <v>1188</v>
      </c>
      <c r="C430" t="s">
        <v>83</v>
      </c>
      <c r="D430" t="s">
        <v>23</v>
      </c>
      <c r="E430" t="s">
        <v>36</v>
      </c>
      <c r="F430" t="s">
        <v>17</v>
      </c>
      <c r="G430" t="s">
        <v>51</v>
      </c>
      <c r="H430">
        <v>58</v>
      </c>
      <c r="I430" s="1">
        <v>40463</v>
      </c>
      <c r="J430" s="9">
        <f>DAY(TBL_Employees[[#This Row],[Hire Date]])</f>
        <v>12</v>
      </c>
      <c r="K430" s="9">
        <f>MONTH(TBL_Employees[[#This Row],[Hire Date]])</f>
        <v>10</v>
      </c>
      <c r="L430" s="9" t="str">
        <f>_xlfn.SWITCH(TBL_Employees[[#This Row],[Month]],1,"JAN",2,"FEB",3,"MAR",4,"APR",5,"MAY",6,"JUN",7,"JUL",8,"AUG",9,"SEP",10,"OCT",11,"NOV",12,"DEC")</f>
        <v>OCT</v>
      </c>
      <c r="M430" s="9">
        <f>YEAR(TBL_Employees[[#This Row],[Hire Date]])</f>
        <v>2010</v>
      </c>
      <c r="N430" s="2">
        <v>43001</v>
      </c>
      <c r="O430" s="2" t="str">
        <f>_xlfn.SWITCH(TRUE(),TBL_Employees[[#This Row],[Annual Salary]]&gt;140000,"HIGH INCOME",AND(TBL_Employees[[#This Row],[Annual Salary]]&gt;=70000,TBL_Employees[[#This Row],[Annual Salary]]&lt;=140000),"MIDLE INCOME",TBL_Employees[[#This Row],[Annual Salary]]&lt;70000,"LOW INCOME")</f>
        <v>LOW INCOME</v>
      </c>
      <c r="P430" s="3">
        <v>0</v>
      </c>
      <c r="Q430" s="11">
        <f>TBL_Employees[[#This Row],[Bonus %]]*TBL_Employees[[#This Row],[Annual Salary]]</f>
        <v>0</v>
      </c>
      <c r="R430" t="s">
        <v>19</v>
      </c>
      <c r="S430" t="s">
        <v>25</v>
      </c>
      <c r="T430" s="1" t="s">
        <v>21</v>
      </c>
      <c r="U430" t="str">
        <f>IF(TBL_Employees[[#This Row],[Exit Date]]="","Employed","Resign")</f>
        <v>Employed</v>
      </c>
    </row>
    <row r="431" spans="1:21">
      <c r="A431" t="s">
        <v>1190</v>
      </c>
      <c r="B431" t="s">
        <v>1191</v>
      </c>
      <c r="C431" t="s">
        <v>83</v>
      </c>
      <c r="D431" t="s">
        <v>23</v>
      </c>
      <c r="E431" t="s">
        <v>36</v>
      </c>
      <c r="F431" t="s">
        <v>28</v>
      </c>
      <c r="G431" t="s">
        <v>51</v>
      </c>
      <c r="H431">
        <v>34</v>
      </c>
      <c r="I431" s="1">
        <v>42219</v>
      </c>
      <c r="J431" s="9">
        <f>DAY(TBL_Employees[[#This Row],[Hire Date]])</f>
        <v>3</v>
      </c>
      <c r="K431" s="9">
        <f>MONTH(TBL_Employees[[#This Row],[Hire Date]])</f>
        <v>8</v>
      </c>
      <c r="L431" s="9" t="str">
        <f>_xlfn.SWITCH(TBL_Employees[[#This Row],[Month]],1,"JAN",2,"FEB",3,"MAR",4,"APR",5,"MAY",6,"JUN",7,"JUL",8,"AUG",9,"SEP",10,"OCT",11,"NOV",12,"DEC")</f>
        <v>AUG</v>
      </c>
      <c r="M431" s="9">
        <f>YEAR(TBL_Employees[[#This Row],[Hire Date]])</f>
        <v>2015</v>
      </c>
      <c r="N431" s="2">
        <v>52200</v>
      </c>
      <c r="O431" s="2" t="str">
        <f>_xlfn.SWITCH(TRUE(),TBL_Employees[[#This Row],[Annual Salary]]&gt;140000,"HIGH INCOME",AND(TBL_Employees[[#This Row],[Annual Salary]]&gt;=70000,TBL_Employees[[#This Row],[Annual Salary]]&lt;=140000),"MIDLE INCOME",TBL_Employees[[#This Row],[Annual Salary]]&lt;70000,"LOW INCOME")</f>
        <v>LOW INCOME</v>
      </c>
      <c r="P431" s="3">
        <v>0</v>
      </c>
      <c r="Q431" s="11">
        <f>TBL_Employees[[#This Row],[Bonus %]]*TBL_Employees[[#This Row],[Annual Salary]]</f>
        <v>0</v>
      </c>
      <c r="R431" t="s">
        <v>19</v>
      </c>
      <c r="S431" t="s">
        <v>29</v>
      </c>
      <c r="T431" s="1" t="s">
        <v>21</v>
      </c>
      <c r="U431" t="str">
        <f>IF(TBL_Employees[[#This Row],[Exit Date]]="","Employed","Resign")</f>
        <v>Employed</v>
      </c>
    </row>
    <row r="432" spans="1:21">
      <c r="A432" t="s">
        <v>1192</v>
      </c>
      <c r="B432" t="s">
        <v>1193</v>
      </c>
      <c r="C432" t="s">
        <v>61</v>
      </c>
      <c r="D432" t="s">
        <v>23</v>
      </c>
      <c r="E432" t="s">
        <v>32</v>
      </c>
      <c r="F432" t="s">
        <v>17</v>
      </c>
      <c r="G432" t="s">
        <v>18</v>
      </c>
      <c r="H432">
        <v>60</v>
      </c>
      <c r="I432" s="1">
        <v>39739</v>
      </c>
      <c r="J432" s="9">
        <f>DAY(TBL_Employees[[#This Row],[Hire Date]])</f>
        <v>18</v>
      </c>
      <c r="K432" s="9">
        <f>MONTH(TBL_Employees[[#This Row],[Hire Date]])</f>
        <v>10</v>
      </c>
      <c r="L432" s="9" t="str">
        <f>_xlfn.SWITCH(TBL_Employees[[#This Row],[Month]],1,"JAN",2,"FEB",3,"MAR",4,"APR",5,"MAY",6,"JUN",7,"JUL",8,"AUG",9,"SEP",10,"OCT",11,"NOV",12,"DEC")</f>
        <v>OCT</v>
      </c>
      <c r="M432" s="9">
        <f>YEAR(TBL_Employees[[#This Row],[Hire Date]])</f>
        <v>2008</v>
      </c>
      <c r="N432" s="2">
        <v>150855</v>
      </c>
      <c r="O432" s="2" t="str">
        <f>_xlfn.SWITCH(TRUE(),TBL_Employees[[#This Row],[Annual Salary]]&gt;140000,"HIGH INCOME",AND(TBL_Employees[[#This Row],[Annual Salary]]&gt;=70000,TBL_Employees[[#This Row],[Annual Salary]]&lt;=140000),"MIDLE INCOME",TBL_Employees[[#This Row],[Annual Salary]]&lt;70000,"LOW INCOME")</f>
        <v>HIGH INCOME</v>
      </c>
      <c r="P432" s="3">
        <v>0.11</v>
      </c>
      <c r="Q432" s="11">
        <f>TBL_Employees[[#This Row],[Bonus %]]*TBL_Employees[[#This Row],[Annual Salary]]</f>
        <v>16594.05</v>
      </c>
      <c r="R432" t="s">
        <v>19</v>
      </c>
      <c r="S432" t="s">
        <v>39</v>
      </c>
      <c r="T432" s="1" t="s">
        <v>21</v>
      </c>
      <c r="U432" t="str">
        <f>IF(TBL_Employees[[#This Row],[Exit Date]]="","Employed","Resign")</f>
        <v>Employed</v>
      </c>
    </row>
    <row r="433" spans="1:21">
      <c r="A433" t="s">
        <v>1207</v>
      </c>
      <c r="B433" t="s">
        <v>1208</v>
      </c>
      <c r="C433" t="s">
        <v>14</v>
      </c>
      <c r="D433" t="s">
        <v>23</v>
      </c>
      <c r="E433" t="s">
        <v>44</v>
      </c>
      <c r="F433" t="s">
        <v>17</v>
      </c>
      <c r="G433" t="s">
        <v>24</v>
      </c>
      <c r="H433">
        <v>45</v>
      </c>
      <c r="I433" s="1">
        <v>44461</v>
      </c>
      <c r="J433" s="9">
        <f>DAY(TBL_Employees[[#This Row],[Hire Date]])</f>
        <v>22</v>
      </c>
      <c r="K433" s="9">
        <f>MONTH(TBL_Employees[[#This Row],[Hire Date]])</f>
        <v>9</v>
      </c>
      <c r="L433" s="9" t="str">
        <f>_xlfn.SWITCH(TBL_Employees[[#This Row],[Month]],1,"JAN",2,"FEB",3,"MAR",4,"APR",5,"MAY",6,"JUN",7,"JUL",8,"AUG",9,"SEP",10,"OCT",11,"NOV",12,"DEC")</f>
        <v>SEP</v>
      </c>
      <c r="M433" s="9">
        <f>YEAR(TBL_Employees[[#This Row],[Hire Date]])</f>
        <v>2021</v>
      </c>
      <c r="N433" s="2">
        <v>201396</v>
      </c>
      <c r="O433" s="2" t="str">
        <f>_xlfn.SWITCH(TRUE(),TBL_Employees[[#This Row],[Annual Salary]]&gt;140000,"HIGH INCOME",AND(TBL_Employees[[#This Row],[Annual Salary]]&gt;=70000,TBL_Employees[[#This Row],[Annual Salary]]&lt;=140000),"MIDLE INCOME",TBL_Employees[[#This Row],[Annual Salary]]&lt;70000,"LOW INCOME")</f>
        <v>HIGH INCOME</v>
      </c>
      <c r="P433" s="3">
        <v>0.32</v>
      </c>
      <c r="Q433" s="11">
        <f>TBL_Employees[[#This Row],[Bonus %]]*TBL_Employees[[#This Row],[Annual Salary]]</f>
        <v>64446.720000000001</v>
      </c>
      <c r="R433" t="s">
        <v>19</v>
      </c>
      <c r="S433" t="s">
        <v>45</v>
      </c>
      <c r="T433" s="1" t="s">
        <v>21</v>
      </c>
      <c r="U433" t="str">
        <f>IF(TBL_Employees[[#This Row],[Exit Date]]="","Employed","Resign")</f>
        <v>Employed</v>
      </c>
    </row>
    <row r="434" spans="1:21">
      <c r="A434" t="s">
        <v>1224</v>
      </c>
      <c r="B434" t="s">
        <v>1225</v>
      </c>
      <c r="C434" t="s">
        <v>40</v>
      </c>
      <c r="D434" t="s">
        <v>23</v>
      </c>
      <c r="E434" t="s">
        <v>36</v>
      </c>
      <c r="F434" t="s">
        <v>28</v>
      </c>
      <c r="G434" t="s">
        <v>18</v>
      </c>
      <c r="H434">
        <v>50</v>
      </c>
      <c r="I434" s="1">
        <v>44486</v>
      </c>
      <c r="J434" s="9">
        <f>DAY(TBL_Employees[[#This Row],[Hire Date]])</f>
        <v>17</v>
      </c>
      <c r="K434" s="9">
        <f>MONTH(TBL_Employees[[#This Row],[Hire Date]])</f>
        <v>10</v>
      </c>
      <c r="L434" s="9" t="str">
        <f>_xlfn.SWITCH(TBL_Employees[[#This Row],[Month]],1,"JAN",2,"FEB",3,"MAR",4,"APR",5,"MAY",6,"JUN",7,"JUL",8,"AUG",9,"SEP",10,"OCT",11,"NOV",12,"DEC")</f>
        <v>OCT</v>
      </c>
      <c r="M434" s="9">
        <f>YEAR(TBL_Employees[[#This Row],[Hire Date]])</f>
        <v>2021</v>
      </c>
      <c r="N434" s="2">
        <v>172180</v>
      </c>
      <c r="O434" s="2" t="str">
        <f>_xlfn.SWITCH(TRUE(),TBL_Employees[[#This Row],[Annual Salary]]&gt;140000,"HIGH INCOME",AND(TBL_Employees[[#This Row],[Annual Salary]]&gt;=70000,TBL_Employees[[#This Row],[Annual Salary]]&lt;=140000),"MIDLE INCOME",TBL_Employees[[#This Row],[Annual Salary]]&lt;70000,"LOW INCOME")</f>
        <v>HIGH INCOME</v>
      </c>
      <c r="P434" s="3">
        <v>0.3</v>
      </c>
      <c r="Q434" s="11">
        <f>TBL_Employees[[#This Row],[Bonus %]]*TBL_Employees[[#This Row],[Annual Salary]]</f>
        <v>51654</v>
      </c>
      <c r="R434" t="s">
        <v>19</v>
      </c>
      <c r="S434" t="s">
        <v>29</v>
      </c>
      <c r="T434" s="1" t="s">
        <v>21</v>
      </c>
      <c r="U434" t="str">
        <f>IF(TBL_Employees[[#This Row],[Exit Date]]="","Employed","Resign")</f>
        <v>Employed</v>
      </c>
    </row>
    <row r="435" spans="1:21">
      <c r="A435" t="s">
        <v>1247</v>
      </c>
      <c r="B435" t="s">
        <v>1248</v>
      </c>
      <c r="C435" t="s">
        <v>62</v>
      </c>
      <c r="D435" t="s">
        <v>23</v>
      </c>
      <c r="E435" t="s">
        <v>36</v>
      </c>
      <c r="F435" t="s">
        <v>28</v>
      </c>
      <c r="G435" t="s">
        <v>51</v>
      </c>
      <c r="H435">
        <v>34</v>
      </c>
      <c r="I435" s="1">
        <v>41499</v>
      </c>
      <c r="J435" s="9">
        <f>DAY(TBL_Employees[[#This Row],[Hire Date]])</f>
        <v>13</v>
      </c>
      <c r="K435" s="9">
        <f>MONTH(TBL_Employees[[#This Row],[Hire Date]])</f>
        <v>8</v>
      </c>
      <c r="L435" s="9" t="str">
        <f>_xlfn.SWITCH(TBL_Employees[[#This Row],[Month]],1,"JAN",2,"FEB",3,"MAR",4,"APR",5,"MAY",6,"JUN",7,"JUL",8,"AUG",9,"SEP",10,"OCT",11,"NOV",12,"DEC")</f>
        <v>AUG</v>
      </c>
      <c r="M435" s="9">
        <f>YEAR(TBL_Employees[[#This Row],[Hire Date]])</f>
        <v>2013</v>
      </c>
      <c r="N435" s="2">
        <v>113909</v>
      </c>
      <c r="O435" s="2" t="str">
        <f>_xlfn.SWITCH(TRUE(),TBL_Employees[[#This Row],[Annual Salary]]&gt;140000,"HIGH INCOME",AND(TBL_Employees[[#This Row],[Annual Salary]]&gt;=70000,TBL_Employees[[#This Row],[Annual Salary]]&lt;=140000),"MIDLE INCOME",TBL_Employees[[#This Row],[Annual Salary]]&lt;70000,"LOW INCOME")</f>
        <v>MIDLE INCOME</v>
      </c>
      <c r="P435" s="3">
        <v>0.06</v>
      </c>
      <c r="Q435" s="11">
        <f>TBL_Employees[[#This Row],[Bonus %]]*TBL_Employees[[#This Row],[Annual Salary]]</f>
        <v>6834.54</v>
      </c>
      <c r="R435" t="s">
        <v>52</v>
      </c>
      <c r="S435" t="s">
        <v>66</v>
      </c>
      <c r="T435" s="1" t="s">
        <v>21</v>
      </c>
      <c r="U435" t="str">
        <f>IF(TBL_Employees[[#This Row],[Exit Date]]="","Employed","Resign")</f>
        <v>Employed</v>
      </c>
    </row>
    <row r="436" spans="1:21">
      <c r="A436" t="s">
        <v>1259</v>
      </c>
      <c r="B436" t="s">
        <v>1260</v>
      </c>
      <c r="C436" t="s">
        <v>14</v>
      </c>
      <c r="D436" t="s">
        <v>23</v>
      </c>
      <c r="E436" t="s">
        <v>32</v>
      </c>
      <c r="F436" t="s">
        <v>17</v>
      </c>
      <c r="G436" t="s">
        <v>47</v>
      </c>
      <c r="H436">
        <v>28</v>
      </c>
      <c r="I436" s="1">
        <v>43121</v>
      </c>
      <c r="J436" s="9">
        <f>DAY(TBL_Employees[[#This Row],[Hire Date]])</f>
        <v>21</v>
      </c>
      <c r="K436" s="9">
        <f>MONTH(TBL_Employees[[#This Row],[Hire Date]])</f>
        <v>1</v>
      </c>
      <c r="L436" s="9" t="str">
        <f>_xlfn.SWITCH(TBL_Employees[[#This Row],[Month]],1,"JAN",2,"FEB",3,"MAR",4,"APR",5,"MAY",6,"JUN",7,"JUL",8,"AUG",9,"SEP",10,"OCT",11,"NOV",12,"DEC")</f>
        <v>JAN</v>
      </c>
      <c r="M436" s="9">
        <f>YEAR(TBL_Employees[[#This Row],[Hire Date]])</f>
        <v>2018</v>
      </c>
      <c r="N436" s="2">
        <v>208210</v>
      </c>
      <c r="O436" s="2" t="str">
        <f>_xlfn.SWITCH(TRUE(),TBL_Employees[[#This Row],[Annual Salary]]&gt;140000,"HIGH INCOME",AND(TBL_Employees[[#This Row],[Annual Salary]]&gt;=70000,TBL_Employees[[#This Row],[Annual Salary]]&lt;=140000),"MIDLE INCOME",TBL_Employees[[#This Row],[Annual Salary]]&lt;70000,"LOW INCOME")</f>
        <v>HIGH INCOME</v>
      </c>
      <c r="P436" s="3">
        <v>0.3</v>
      </c>
      <c r="Q436" s="11">
        <f>TBL_Employees[[#This Row],[Bonus %]]*TBL_Employees[[#This Row],[Annual Salary]]</f>
        <v>62463</v>
      </c>
      <c r="R436" t="s">
        <v>19</v>
      </c>
      <c r="S436" t="s">
        <v>63</v>
      </c>
      <c r="T436" s="1" t="s">
        <v>21</v>
      </c>
      <c r="U436" t="str">
        <f>IF(TBL_Employees[[#This Row],[Exit Date]]="","Employed","Resign")</f>
        <v>Employed</v>
      </c>
    </row>
    <row r="437" spans="1:21">
      <c r="A437" t="s">
        <v>331</v>
      </c>
      <c r="B437" t="s">
        <v>1263</v>
      </c>
      <c r="C437" t="s">
        <v>22</v>
      </c>
      <c r="D437" t="s">
        <v>23</v>
      </c>
      <c r="E437" t="s">
        <v>32</v>
      </c>
      <c r="F437" t="s">
        <v>28</v>
      </c>
      <c r="G437" t="s">
        <v>24</v>
      </c>
      <c r="H437">
        <v>31</v>
      </c>
      <c r="I437" s="1">
        <v>43002</v>
      </c>
      <c r="J437" s="9">
        <f>DAY(TBL_Employees[[#This Row],[Hire Date]])</f>
        <v>24</v>
      </c>
      <c r="K437" s="9">
        <f>MONTH(TBL_Employees[[#This Row],[Hire Date]])</f>
        <v>9</v>
      </c>
      <c r="L437" s="9" t="str">
        <f>_xlfn.SWITCH(TBL_Employees[[#This Row],[Month]],1,"JAN",2,"FEB",3,"MAR",4,"APR",5,"MAY",6,"JUN",7,"JUL",8,"AUG",9,"SEP",10,"OCT",11,"NOV",12,"DEC")</f>
        <v>SEP</v>
      </c>
      <c r="M437" s="9">
        <f>YEAR(TBL_Employees[[#This Row],[Hire Date]])</f>
        <v>2017</v>
      </c>
      <c r="N437" s="2">
        <v>71755</v>
      </c>
      <c r="O437" s="2" t="str">
        <f>_xlfn.SWITCH(TRUE(),TBL_Employees[[#This Row],[Annual Salary]]&gt;140000,"HIGH INCOME",AND(TBL_Employees[[#This Row],[Annual Salary]]&gt;=70000,TBL_Employees[[#This Row],[Annual Salary]]&lt;=140000),"MIDLE INCOME",TBL_Employees[[#This Row],[Annual Salary]]&lt;70000,"LOW INCOME")</f>
        <v>MIDLE INCOME</v>
      </c>
      <c r="P437" s="3">
        <v>0</v>
      </c>
      <c r="Q437" s="11">
        <f>TBL_Employees[[#This Row],[Bonus %]]*TBL_Employees[[#This Row],[Annual Salary]]</f>
        <v>0</v>
      </c>
      <c r="R437" t="s">
        <v>33</v>
      </c>
      <c r="S437" t="s">
        <v>80</v>
      </c>
      <c r="T437" s="1" t="s">
        <v>21</v>
      </c>
      <c r="U437" t="str">
        <f>IF(TBL_Employees[[#This Row],[Exit Date]]="","Employed","Resign")</f>
        <v>Employed</v>
      </c>
    </row>
    <row r="438" spans="1:21">
      <c r="A438" t="s">
        <v>119</v>
      </c>
      <c r="B438" t="s">
        <v>1286</v>
      </c>
      <c r="C438" t="s">
        <v>22</v>
      </c>
      <c r="D438" t="s">
        <v>23</v>
      </c>
      <c r="E438" t="s">
        <v>36</v>
      </c>
      <c r="F438" t="s">
        <v>28</v>
      </c>
      <c r="G438" t="s">
        <v>47</v>
      </c>
      <c r="H438">
        <v>45</v>
      </c>
      <c r="I438" s="1">
        <v>42357</v>
      </c>
      <c r="J438" s="9">
        <f>DAY(TBL_Employees[[#This Row],[Hire Date]])</f>
        <v>19</v>
      </c>
      <c r="K438" s="9">
        <f>MONTH(TBL_Employees[[#This Row],[Hire Date]])</f>
        <v>12</v>
      </c>
      <c r="L438" s="9" t="str">
        <f>_xlfn.SWITCH(TBL_Employees[[#This Row],[Month]],1,"JAN",2,"FEB",3,"MAR",4,"APR",5,"MAY",6,"JUN",7,"JUL",8,"AUG",9,"SEP",10,"OCT",11,"NOV",12,"DEC")</f>
        <v>DEC</v>
      </c>
      <c r="M438" s="9">
        <f>YEAR(TBL_Employees[[#This Row],[Hire Date]])</f>
        <v>2015</v>
      </c>
      <c r="N438" s="2">
        <v>51983</v>
      </c>
      <c r="O438" s="2" t="str">
        <f>_xlfn.SWITCH(TRUE(),TBL_Employees[[#This Row],[Annual Salary]]&gt;140000,"HIGH INCOME",AND(TBL_Employees[[#This Row],[Annual Salary]]&gt;=70000,TBL_Employees[[#This Row],[Annual Salary]]&lt;=140000),"MIDLE INCOME",TBL_Employees[[#This Row],[Annual Salary]]&lt;70000,"LOW INCOME")</f>
        <v>LOW INCOME</v>
      </c>
      <c r="P438" s="3">
        <v>0</v>
      </c>
      <c r="Q438" s="11">
        <f>TBL_Employees[[#This Row],[Bonus %]]*TBL_Employees[[#This Row],[Annual Salary]]</f>
        <v>0</v>
      </c>
      <c r="R438" t="s">
        <v>19</v>
      </c>
      <c r="S438" t="s">
        <v>29</v>
      </c>
      <c r="T438" s="1" t="s">
        <v>21</v>
      </c>
      <c r="U438" t="str">
        <f>IF(TBL_Employees[[#This Row],[Exit Date]]="","Employed","Resign")</f>
        <v>Employed</v>
      </c>
    </row>
    <row r="439" spans="1:21">
      <c r="A439" t="s">
        <v>558</v>
      </c>
      <c r="B439" t="s">
        <v>1292</v>
      </c>
      <c r="C439" t="s">
        <v>22</v>
      </c>
      <c r="D439" t="s">
        <v>23</v>
      </c>
      <c r="E439" t="s">
        <v>16</v>
      </c>
      <c r="F439" t="s">
        <v>17</v>
      </c>
      <c r="G439" t="s">
        <v>51</v>
      </c>
      <c r="H439">
        <v>52</v>
      </c>
      <c r="I439" s="1">
        <v>44304</v>
      </c>
      <c r="J439" s="9">
        <f>DAY(TBL_Employees[[#This Row],[Hire Date]])</f>
        <v>18</v>
      </c>
      <c r="K439" s="9">
        <f>MONTH(TBL_Employees[[#This Row],[Hire Date]])</f>
        <v>4</v>
      </c>
      <c r="L439" s="9" t="str">
        <f>_xlfn.SWITCH(TBL_Employees[[#This Row],[Month]],1,"JAN",2,"FEB",3,"MAR",4,"APR",5,"MAY",6,"JUN",7,"JUL",8,"AUG",9,"SEP",10,"OCT",11,"NOV",12,"DEC")</f>
        <v>APR</v>
      </c>
      <c r="M439" s="9">
        <f>YEAR(TBL_Employees[[#This Row],[Hire Date]])</f>
        <v>2021</v>
      </c>
      <c r="N439" s="2">
        <v>50548</v>
      </c>
      <c r="O439" s="2" t="str">
        <f>_xlfn.SWITCH(TRUE(),TBL_Employees[[#This Row],[Annual Salary]]&gt;140000,"HIGH INCOME",AND(TBL_Employees[[#This Row],[Annual Salary]]&gt;=70000,TBL_Employees[[#This Row],[Annual Salary]]&lt;=140000),"MIDLE INCOME",TBL_Employees[[#This Row],[Annual Salary]]&lt;70000,"LOW INCOME")</f>
        <v>LOW INCOME</v>
      </c>
      <c r="P439" s="3">
        <v>0</v>
      </c>
      <c r="Q439" s="11">
        <f>TBL_Employees[[#This Row],[Bonus %]]*TBL_Employees[[#This Row],[Annual Salary]]</f>
        <v>0</v>
      </c>
      <c r="R439" t="s">
        <v>52</v>
      </c>
      <c r="S439" t="s">
        <v>53</v>
      </c>
      <c r="T439" s="1" t="s">
        <v>21</v>
      </c>
      <c r="U439" t="str">
        <f>IF(TBL_Employees[[#This Row],[Exit Date]]="","Employed","Resign")</f>
        <v>Employed</v>
      </c>
    </row>
    <row r="440" spans="1:21">
      <c r="A440" t="s">
        <v>148</v>
      </c>
      <c r="B440" t="s">
        <v>1302</v>
      </c>
      <c r="C440" t="s">
        <v>77</v>
      </c>
      <c r="D440" t="s">
        <v>23</v>
      </c>
      <c r="E440" t="s">
        <v>32</v>
      </c>
      <c r="F440" t="s">
        <v>17</v>
      </c>
      <c r="G440" t="s">
        <v>18</v>
      </c>
      <c r="H440">
        <v>30</v>
      </c>
      <c r="I440" s="1">
        <v>42761</v>
      </c>
      <c r="J440" s="9">
        <f>DAY(TBL_Employees[[#This Row],[Hire Date]])</f>
        <v>26</v>
      </c>
      <c r="K440" s="9">
        <f>MONTH(TBL_Employees[[#This Row],[Hire Date]])</f>
        <v>1</v>
      </c>
      <c r="L440" s="9" t="str">
        <f>_xlfn.SWITCH(TBL_Employees[[#This Row],[Month]],1,"JAN",2,"FEB",3,"MAR",4,"APR",5,"MAY",6,"JUN",7,"JUL",8,"AUG",9,"SEP",10,"OCT",11,"NOV",12,"DEC")</f>
        <v>JAN</v>
      </c>
      <c r="M440" s="9">
        <f>YEAR(TBL_Employees[[#This Row],[Hire Date]])</f>
        <v>2017</v>
      </c>
      <c r="N440" s="2">
        <v>88663</v>
      </c>
      <c r="O440" s="2" t="str">
        <f>_xlfn.SWITCH(TRUE(),TBL_Employees[[#This Row],[Annual Salary]]&gt;140000,"HIGH INCOME",AND(TBL_Employees[[#This Row],[Annual Salary]]&gt;=70000,TBL_Employees[[#This Row],[Annual Salary]]&lt;=140000),"MIDLE INCOME",TBL_Employees[[#This Row],[Annual Salary]]&lt;70000,"LOW INCOME")</f>
        <v>MIDLE INCOME</v>
      </c>
      <c r="P440" s="3">
        <v>0</v>
      </c>
      <c r="Q440" s="11">
        <f>TBL_Employees[[#This Row],[Bonus %]]*TBL_Employees[[#This Row],[Annual Salary]]</f>
        <v>0</v>
      </c>
      <c r="R440" t="s">
        <v>19</v>
      </c>
      <c r="S440" t="s">
        <v>39</v>
      </c>
      <c r="T440" s="1" t="s">
        <v>21</v>
      </c>
      <c r="U440" t="str">
        <f>IF(TBL_Employees[[#This Row],[Exit Date]]="","Employed","Resign")</f>
        <v>Employed</v>
      </c>
    </row>
    <row r="441" spans="1:21">
      <c r="A441" t="s">
        <v>1314</v>
      </c>
      <c r="B441" t="s">
        <v>1315</v>
      </c>
      <c r="C441" t="s">
        <v>61</v>
      </c>
      <c r="D441" t="s">
        <v>23</v>
      </c>
      <c r="E441" t="s">
        <v>44</v>
      </c>
      <c r="F441" t="s">
        <v>17</v>
      </c>
      <c r="G441" t="s">
        <v>51</v>
      </c>
      <c r="H441">
        <v>45</v>
      </c>
      <c r="I441" s="1">
        <v>40685</v>
      </c>
      <c r="J441" s="9">
        <f>DAY(TBL_Employees[[#This Row],[Hire Date]])</f>
        <v>22</v>
      </c>
      <c r="K441" s="9">
        <f>MONTH(TBL_Employees[[#This Row],[Hire Date]])</f>
        <v>5</v>
      </c>
      <c r="L441" s="9" t="str">
        <f>_xlfn.SWITCH(TBL_Employees[[#This Row],[Month]],1,"JAN",2,"FEB",3,"MAR",4,"APR",5,"MAY",6,"JUN",7,"JUL",8,"AUG",9,"SEP",10,"OCT",11,"NOV",12,"DEC")</f>
        <v>MAY</v>
      </c>
      <c r="M441" s="9">
        <f>YEAR(TBL_Employees[[#This Row],[Hire Date]])</f>
        <v>2011</v>
      </c>
      <c r="N441" s="2">
        <v>152353</v>
      </c>
      <c r="O441" s="2" t="str">
        <f>_xlfn.SWITCH(TRUE(),TBL_Employees[[#This Row],[Annual Salary]]&gt;140000,"HIGH INCOME",AND(TBL_Employees[[#This Row],[Annual Salary]]&gt;=70000,TBL_Employees[[#This Row],[Annual Salary]]&lt;=140000),"MIDLE INCOME",TBL_Employees[[#This Row],[Annual Salary]]&lt;70000,"LOW INCOME")</f>
        <v>HIGH INCOME</v>
      </c>
      <c r="P441" s="3">
        <v>0.14000000000000001</v>
      </c>
      <c r="Q441" s="11">
        <f>TBL_Employees[[#This Row],[Bonus %]]*TBL_Employees[[#This Row],[Annual Salary]]</f>
        <v>21329.420000000002</v>
      </c>
      <c r="R441" t="s">
        <v>19</v>
      </c>
      <c r="S441" t="s">
        <v>63</v>
      </c>
      <c r="T441" s="1" t="s">
        <v>21</v>
      </c>
      <c r="U441" t="str">
        <f>IF(TBL_Employees[[#This Row],[Exit Date]]="","Employed","Resign")</f>
        <v>Employed</v>
      </c>
    </row>
    <row r="442" spans="1:21">
      <c r="A442" t="s">
        <v>1346</v>
      </c>
      <c r="B442" t="s">
        <v>1347</v>
      </c>
      <c r="C442" t="s">
        <v>61</v>
      </c>
      <c r="D442" t="s">
        <v>23</v>
      </c>
      <c r="E442" t="s">
        <v>32</v>
      </c>
      <c r="F442" t="s">
        <v>17</v>
      </c>
      <c r="G442" t="s">
        <v>51</v>
      </c>
      <c r="H442">
        <v>29</v>
      </c>
      <c r="I442" s="1">
        <v>44025</v>
      </c>
      <c r="J442" s="9">
        <f>DAY(TBL_Employees[[#This Row],[Hire Date]])</f>
        <v>13</v>
      </c>
      <c r="K442" s="9">
        <f>MONTH(TBL_Employees[[#This Row],[Hire Date]])</f>
        <v>7</v>
      </c>
      <c r="L442" s="9" t="str">
        <f>_xlfn.SWITCH(TBL_Employees[[#This Row],[Month]],1,"JAN",2,"FEB",3,"MAR",4,"APR",5,"MAY",6,"JUN",7,"JUL",8,"AUG",9,"SEP",10,"OCT",11,"NOV",12,"DEC")</f>
        <v>JUL</v>
      </c>
      <c r="M442" s="9">
        <f>YEAR(TBL_Employees[[#This Row],[Hire Date]])</f>
        <v>2020</v>
      </c>
      <c r="N442" s="2">
        <v>141555</v>
      </c>
      <c r="O442" s="2" t="str">
        <f>_xlfn.SWITCH(TRUE(),TBL_Employees[[#This Row],[Annual Salary]]&gt;140000,"HIGH INCOME",AND(TBL_Employees[[#This Row],[Annual Salary]]&gt;=70000,TBL_Employees[[#This Row],[Annual Salary]]&lt;=140000),"MIDLE INCOME",TBL_Employees[[#This Row],[Annual Salary]]&lt;70000,"LOW INCOME")</f>
        <v>HIGH INCOME</v>
      </c>
      <c r="P442" s="3">
        <v>0.11</v>
      </c>
      <c r="Q442" s="11">
        <f>TBL_Employees[[#This Row],[Bonus %]]*TBL_Employees[[#This Row],[Annual Salary]]</f>
        <v>15571.05</v>
      </c>
      <c r="R442" t="s">
        <v>52</v>
      </c>
      <c r="S442" t="s">
        <v>81</v>
      </c>
      <c r="T442" s="1" t="s">
        <v>21</v>
      </c>
      <c r="U442" t="str">
        <f>IF(TBL_Employees[[#This Row],[Exit Date]]="","Employed","Resign")</f>
        <v>Employed</v>
      </c>
    </row>
    <row r="443" spans="1:21">
      <c r="A443" t="s">
        <v>1352</v>
      </c>
      <c r="B443" t="s">
        <v>1353</v>
      </c>
      <c r="C443" t="s">
        <v>22</v>
      </c>
      <c r="D443" t="s">
        <v>23</v>
      </c>
      <c r="E443" t="s">
        <v>36</v>
      </c>
      <c r="F443" t="s">
        <v>17</v>
      </c>
      <c r="G443" t="s">
        <v>24</v>
      </c>
      <c r="H443">
        <v>44</v>
      </c>
      <c r="I443" s="1">
        <v>39841</v>
      </c>
      <c r="J443" s="9">
        <f>DAY(TBL_Employees[[#This Row],[Hire Date]])</f>
        <v>28</v>
      </c>
      <c r="K443" s="9">
        <f>MONTH(TBL_Employees[[#This Row],[Hire Date]])</f>
        <v>1</v>
      </c>
      <c r="L443" s="9" t="str">
        <f>_xlfn.SWITCH(TBL_Employees[[#This Row],[Month]],1,"JAN",2,"FEB",3,"MAR",4,"APR",5,"MAY",6,"JUN",7,"JUL",8,"AUG",9,"SEP",10,"OCT",11,"NOV",12,"DEC")</f>
        <v>JAN</v>
      </c>
      <c r="M443" s="9">
        <f>YEAR(TBL_Employees[[#This Row],[Hire Date]])</f>
        <v>2009</v>
      </c>
      <c r="N443" s="2">
        <v>53301</v>
      </c>
      <c r="O443" s="2" t="str">
        <f>_xlfn.SWITCH(TRUE(),TBL_Employees[[#This Row],[Annual Salary]]&gt;140000,"HIGH INCOME",AND(TBL_Employees[[#This Row],[Annual Salary]]&gt;=70000,TBL_Employees[[#This Row],[Annual Salary]]&lt;=140000),"MIDLE INCOME",TBL_Employees[[#This Row],[Annual Salary]]&lt;70000,"LOW INCOME")</f>
        <v>LOW INCOME</v>
      </c>
      <c r="P443" s="3">
        <v>0</v>
      </c>
      <c r="Q443" s="11">
        <f>TBL_Employees[[#This Row],[Bonus %]]*TBL_Employees[[#This Row],[Annual Salary]]</f>
        <v>0</v>
      </c>
      <c r="R443" t="s">
        <v>19</v>
      </c>
      <c r="S443" t="s">
        <v>63</v>
      </c>
      <c r="T443" s="1" t="s">
        <v>21</v>
      </c>
      <c r="U443" t="str">
        <f>IF(TBL_Employees[[#This Row],[Exit Date]]="","Employed","Resign")</f>
        <v>Employed</v>
      </c>
    </row>
    <row r="444" spans="1:21">
      <c r="A444" t="s">
        <v>1356</v>
      </c>
      <c r="B444" t="s">
        <v>1357</v>
      </c>
      <c r="C444" t="s">
        <v>61</v>
      </c>
      <c r="D444" t="s">
        <v>23</v>
      </c>
      <c r="E444" t="s">
        <v>16</v>
      </c>
      <c r="F444" t="s">
        <v>17</v>
      </c>
      <c r="G444" t="s">
        <v>24</v>
      </c>
      <c r="H444">
        <v>52</v>
      </c>
      <c r="I444" s="1">
        <v>42983</v>
      </c>
      <c r="J444" s="9">
        <f>DAY(TBL_Employees[[#This Row],[Hire Date]])</f>
        <v>5</v>
      </c>
      <c r="K444" s="9">
        <f>MONTH(TBL_Employees[[#This Row],[Hire Date]])</f>
        <v>9</v>
      </c>
      <c r="L444" s="9" t="str">
        <f>_xlfn.SWITCH(TBL_Employees[[#This Row],[Month]],1,"JAN",2,"FEB",3,"MAR",4,"APR",5,"MAY",6,"JUN",7,"JUL",8,"AUG",9,"SEP",10,"OCT",11,"NOV",12,"DEC")</f>
        <v>SEP</v>
      </c>
      <c r="M444" s="9">
        <f>YEAR(TBL_Employees[[#This Row],[Hire Date]])</f>
        <v>2017</v>
      </c>
      <c r="N444" s="2">
        <v>140042</v>
      </c>
      <c r="O444" s="2" t="str">
        <f>_xlfn.SWITCH(TRUE(),TBL_Employees[[#This Row],[Annual Salary]]&gt;140000,"HIGH INCOME",AND(TBL_Employees[[#This Row],[Annual Salary]]&gt;=70000,TBL_Employees[[#This Row],[Annual Salary]]&lt;=140000),"MIDLE INCOME",TBL_Employees[[#This Row],[Annual Salary]]&lt;70000,"LOW INCOME")</f>
        <v>HIGH INCOME</v>
      </c>
      <c r="P444" s="3">
        <v>0.13</v>
      </c>
      <c r="Q444" s="11">
        <f>TBL_Employees[[#This Row],[Bonus %]]*TBL_Employees[[#This Row],[Annual Salary]]</f>
        <v>18205.46</v>
      </c>
      <c r="R444" t="s">
        <v>19</v>
      </c>
      <c r="S444" t="s">
        <v>25</v>
      </c>
      <c r="T444" s="1" t="s">
        <v>21</v>
      </c>
      <c r="U444" t="str">
        <f>IF(TBL_Employees[[#This Row],[Exit Date]]="","Employed","Resign")</f>
        <v>Employed</v>
      </c>
    </row>
    <row r="445" spans="1:21">
      <c r="A445" t="s">
        <v>1359</v>
      </c>
      <c r="B445" t="s">
        <v>1360</v>
      </c>
      <c r="C445" t="s">
        <v>62</v>
      </c>
      <c r="D445" t="s">
        <v>23</v>
      </c>
      <c r="E445" t="s">
        <v>44</v>
      </c>
      <c r="F445" t="s">
        <v>17</v>
      </c>
      <c r="G445" t="s">
        <v>51</v>
      </c>
      <c r="H445">
        <v>55</v>
      </c>
      <c r="I445" s="1">
        <v>40233</v>
      </c>
      <c r="J445" s="9">
        <f>DAY(TBL_Employees[[#This Row],[Hire Date]])</f>
        <v>24</v>
      </c>
      <c r="K445" s="9">
        <f>MONTH(TBL_Employees[[#This Row],[Hire Date]])</f>
        <v>2</v>
      </c>
      <c r="L445" s="9" t="str">
        <f>_xlfn.SWITCH(TBL_Employees[[#This Row],[Month]],1,"JAN",2,"FEB",3,"MAR",4,"APR",5,"MAY",6,"JUN",7,"JUL",8,"AUG",9,"SEP",10,"OCT",11,"NOV",12,"DEC")</f>
        <v>FEB</v>
      </c>
      <c r="M445" s="9">
        <f>YEAR(TBL_Employees[[#This Row],[Hire Date]])</f>
        <v>2010</v>
      </c>
      <c r="N445" s="2">
        <v>102839</v>
      </c>
      <c r="O445" s="2" t="str">
        <f>_xlfn.SWITCH(TRUE(),TBL_Employees[[#This Row],[Annual Salary]]&gt;140000,"HIGH INCOME",AND(TBL_Employees[[#This Row],[Annual Salary]]&gt;=70000,TBL_Employees[[#This Row],[Annual Salary]]&lt;=140000),"MIDLE INCOME",TBL_Employees[[#This Row],[Annual Salary]]&lt;70000,"LOW INCOME")</f>
        <v>MIDLE INCOME</v>
      </c>
      <c r="P445" s="3">
        <v>0.05</v>
      </c>
      <c r="Q445" s="11">
        <f>TBL_Employees[[#This Row],[Bonus %]]*TBL_Employees[[#This Row],[Annual Salary]]</f>
        <v>5141.9500000000007</v>
      </c>
      <c r="R445" t="s">
        <v>19</v>
      </c>
      <c r="S445" t="s">
        <v>45</v>
      </c>
      <c r="T445" s="1" t="s">
        <v>21</v>
      </c>
      <c r="U445" t="str">
        <f>IF(TBL_Employees[[#This Row],[Exit Date]]="","Employed","Resign")</f>
        <v>Employed</v>
      </c>
    </row>
    <row r="446" spans="1:21">
      <c r="A446" t="s">
        <v>1363</v>
      </c>
      <c r="B446" t="s">
        <v>1364</v>
      </c>
      <c r="C446" t="s">
        <v>77</v>
      </c>
      <c r="D446" t="s">
        <v>23</v>
      </c>
      <c r="E446" t="s">
        <v>16</v>
      </c>
      <c r="F446" t="s">
        <v>28</v>
      </c>
      <c r="G446" t="s">
        <v>51</v>
      </c>
      <c r="H446">
        <v>32</v>
      </c>
      <c r="I446" s="1">
        <v>44295</v>
      </c>
      <c r="J446" s="9">
        <f>DAY(TBL_Employees[[#This Row],[Hire Date]])</f>
        <v>9</v>
      </c>
      <c r="K446" s="9">
        <f>MONTH(TBL_Employees[[#This Row],[Hire Date]])</f>
        <v>4</v>
      </c>
      <c r="L446" s="9" t="str">
        <f>_xlfn.SWITCH(TBL_Employees[[#This Row],[Month]],1,"JAN",2,"FEB",3,"MAR",4,"APR",5,"MAY",6,"JUN",7,"JUL",8,"AUG",9,"SEP",10,"OCT",11,"NOV",12,"DEC")</f>
        <v>APR</v>
      </c>
      <c r="M446" s="9">
        <f>YEAR(TBL_Employees[[#This Row],[Hire Date]])</f>
        <v>2021</v>
      </c>
      <c r="N446" s="2">
        <v>70980</v>
      </c>
      <c r="O446" s="2" t="str">
        <f>_xlfn.SWITCH(TRUE(),TBL_Employees[[#This Row],[Annual Salary]]&gt;140000,"HIGH INCOME",AND(TBL_Employees[[#This Row],[Annual Salary]]&gt;=70000,TBL_Employees[[#This Row],[Annual Salary]]&lt;=140000),"MIDLE INCOME",TBL_Employees[[#This Row],[Annual Salary]]&lt;70000,"LOW INCOME")</f>
        <v>MIDLE INCOME</v>
      </c>
      <c r="P446" s="3">
        <v>0</v>
      </c>
      <c r="Q446" s="11">
        <f>TBL_Employees[[#This Row],[Bonus %]]*TBL_Employees[[#This Row],[Annual Salary]]</f>
        <v>0</v>
      </c>
      <c r="R446" t="s">
        <v>52</v>
      </c>
      <c r="S446" t="s">
        <v>66</v>
      </c>
      <c r="T446" s="1" t="s">
        <v>21</v>
      </c>
      <c r="U446" t="str">
        <f>IF(TBL_Employees[[#This Row],[Exit Date]]="","Employed","Resign")</f>
        <v>Employed</v>
      </c>
    </row>
    <row r="447" spans="1:21">
      <c r="A447" t="s">
        <v>1367</v>
      </c>
      <c r="B447" t="s">
        <v>225</v>
      </c>
      <c r="C447" t="s">
        <v>83</v>
      </c>
      <c r="D447" t="s">
        <v>23</v>
      </c>
      <c r="E447" t="s">
        <v>44</v>
      </c>
      <c r="F447" t="s">
        <v>28</v>
      </c>
      <c r="G447" t="s">
        <v>18</v>
      </c>
      <c r="H447">
        <v>28</v>
      </c>
      <c r="I447" s="1">
        <v>44374</v>
      </c>
      <c r="J447" s="9">
        <f>DAY(TBL_Employees[[#This Row],[Hire Date]])</f>
        <v>27</v>
      </c>
      <c r="K447" s="9">
        <f>MONTH(TBL_Employees[[#This Row],[Hire Date]])</f>
        <v>6</v>
      </c>
      <c r="L447" s="9" t="str">
        <f>_xlfn.SWITCH(TBL_Employees[[#This Row],[Month]],1,"JAN",2,"FEB",3,"MAR",4,"APR",5,"MAY",6,"JUN",7,"JUL",8,"AUG",9,"SEP",10,"OCT",11,"NOV",12,"DEC")</f>
        <v>JUN</v>
      </c>
      <c r="M447" s="9">
        <f>YEAR(TBL_Employees[[#This Row],[Hire Date]])</f>
        <v>2021</v>
      </c>
      <c r="N447" s="2">
        <v>48510</v>
      </c>
      <c r="O447" s="2" t="str">
        <f>_xlfn.SWITCH(TRUE(),TBL_Employees[[#This Row],[Annual Salary]]&gt;140000,"HIGH INCOME",AND(TBL_Employees[[#This Row],[Annual Salary]]&gt;=70000,TBL_Employees[[#This Row],[Annual Salary]]&lt;=140000),"MIDLE INCOME",TBL_Employees[[#This Row],[Annual Salary]]&lt;70000,"LOW INCOME")</f>
        <v>LOW INCOME</v>
      </c>
      <c r="P447" s="3">
        <v>0</v>
      </c>
      <c r="Q447" s="11">
        <f>TBL_Employees[[#This Row],[Bonus %]]*TBL_Employees[[#This Row],[Annual Salary]]</f>
        <v>0</v>
      </c>
      <c r="R447" t="s">
        <v>19</v>
      </c>
      <c r="S447" t="s">
        <v>20</v>
      </c>
      <c r="T447" s="1" t="s">
        <v>21</v>
      </c>
      <c r="U447" t="str">
        <f>IF(TBL_Employees[[#This Row],[Exit Date]]="","Employed","Resign")</f>
        <v>Employed</v>
      </c>
    </row>
    <row r="448" spans="1:21">
      <c r="A448" t="s">
        <v>173</v>
      </c>
      <c r="B448" t="s">
        <v>1436</v>
      </c>
      <c r="C448" t="s">
        <v>62</v>
      </c>
      <c r="D448" t="s">
        <v>23</v>
      </c>
      <c r="E448" t="s">
        <v>44</v>
      </c>
      <c r="F448" t="s">
        <v>28</v>
      </c>
      <c r="G448" t="s">
        <v>24</v>
      </c>
      <c r="H448">
        <v>54</v>
      </c>
      <c r="I448" s="1">
        <v>35500</v>
      </c>
      <c r="J448" s="9">
        <f>DAY(TBL_Employees[[#This Row],[Hire Date]])</f>
        <v>11</v>
      </c>
      <c r="K448" s="9">
        <f>MONTH(TBL_Employees[[#This Row],[Hire Date]])</f>
        <v>3</v>
      </c>
      <c r="L448" s="9" t="str">
        <f>_xlfn.SWITCH(TBL_Employees[[#This Row],[Month]],1,"JAN",2,"FEB",3,"MAR",4,"APR",5,"MAY",6,"JUN",7,"JUL",8,"AUG",9,"SEP",10,"OCT",11,"NOV",12,"DEC")</f>
        <v>MAR</v>
      </c>
      <c r="M448" s="9">
        <f>YEAR(TBL_Employees[[#This Row],[Hire Date]])</f>
        <v>1997</v>
      </c>
      <c r="N448" s="2">
        <v>128136</v>
      </c>
      <c r="O448" s="2" t="str">
        <f>_xlfn.SWITCH(TRUE(),TBL_Employees[[#This Row],[Annual Salary]]&gt;140000,"HIGH INCOME",AND(TBL_Employees[[#This Row],[Annual Salary]]&gt;=70000,TBL_Employees[[#This Row],[Annual Salary]]&lt;=140000),"MIDLE INCOME",TBL_Employees[[#This Row],[Annual Salary]]&lt;70000,"LOW INCOME")</f>
        <v>MIDLE INCOME</v>
      </c>
      <c r="P448" s="3">
        <v>0.05</v>
      </c>
      <c r="Q448" s="11">
        <f>TBL_Employees[[#This Row],[Bonus %]]*TBL_Employees[[#This Row],[Annual Salary]]</f>
        <v>6406.8</v>
      </c>
      <c r="R448" t="s">
        <v>33</v>
      </c>
      <c r="S448" t="s">
        <v>60</v>
      </c>
      <c r="T448" s="1" t="s">
        <v>21</v>
      </c>
      <c r="U448" t="str">
        <f>IF(TBL_Employees[[#This Row],[Exit Date]]="","Employed","Resign")</f>
        <v>Employed</v>
      </c>
    </row>
    <row r="449" spans="1:21">
      <c r="A449" t="s">
        <v>1461</v>
      </c>
      <c r="B449" t="s">
        <v>1462</v>
      </c>
      <c r="C449" t="s">
        <v>40</v>
      </c>
      <c r="D449" t="s">
        <v>23</v>
      </c>
      <c r="E449" t="s">
        <v>32</v>
      </c>
      <c r="F449" t="s">
        <v>28</v>
      </c>
      <c r="G449" t="s">
        <v>18</v>
      </c>
      <c r="H449">
        <v>60</v>
      </c>
      <c r="I449" s="1">
        <v>42108</v>
      </c>
      <c r="J449" s="9">
        <f>DAY(TBL_Employees[[#This Row],[Hire Date]])</f>
        <v>14</v>
      </c>
      <c r="K449" s="9">
        <f>MONTH(TBL_Employees[[#This Row],[Hire Date]])</f>
        <v>4</v>
      </c>
      <c r="L449" s="9" t="str">
        <f>_xlfn.SWITCH(TBL_Employees[[#This Row],[Month]],1,"JAN",2,"FEB",3,"MAR",4,"APR",5,"MAY",6,"JUN",7,"JUL",8,"AUG",9,"SEP",10,"OCT",11,"NOV",12,"DEC")</f>
        <v>APR</v>
      </c>
      <c r="M449" s="9">
        <f>YEAR(TBL_Employees[[#This Row],[Hire Date]])</f>
        <v>2015</v>
      </c>
      <c r="N449" s="2">
        <v>155788</v>
      </c>
      <c r="O449" s="2" t="str">
        <f>_xlfn.SWITCH(TRUE(),TBL_Employees[[#This Row],[Annual Salary]]&gt;140000,"HIGH INCOME",AND(TBL_Employees[[#This Row],[Annual Salary]]&gt;=70000,TBL_Employees[[#This Row],[Annual Salary]]&lt;=140000),"MIDLE INCOME",TBL_Employees[[#This Row],[Annual Salary]]&lt;70000,"LOW INCOME")</f>
        <v>HIGH INCOME</v>
      </c>
      <c r="P449" s="3">
        <v>0.17</v>
      </c>
      <c r="Q449" s="11">
        <f>TBL_Employees[[#This Row],[Bonus %]]*TBL_Employees[[#This Row],[Annual Salary]]</f>
        <v>26483.960000000003</v>
      </c>
      <c r="R449" t="s">
        <v>19</v>
      </c>
      <c r="S449" t="s">
        <v>63</v>
      </c>
      <c r="T449" s="1" t="s">
        <v>21</v>
      </c>
      <c r="U449" t="str">
        <f>IF(TBL_Employees[[#This Row],[Exit Date]]="","Employed","Resign")</f>
        <v>Employed</v>
      </c>
    </row>
    <row r="450" spans="1:21">
      <c r="A450" t="s">
        <v>202</v>
      </c>
      <c r="B450" t="s">
        <v>1463</v>
      </c>
      <c r="C450" t="s">
        <v>77</v>
      </c>
      <c r="D450" t="s">
        <v>23</v>
      </c>
      <c r="E450" t="s">
        <v>44</v>
      </c>
      <c r="F450" t="s">
        <v>17</v>
      </c>
      <c r="G450" t="s">
        <v>51</v>
      </c>
      <c r="H450">
        <v>45</v>
      </c>
      <c r="I450" s="1">
        <v>43581</v>
      </c>
      <c r="J450" s="9">
        <f>DAY(TBL_Employees[[#This Row],[Hire Date]])</f>
        <v>26</v>
      </c>
      <c r="K450" s="9">
        <f>MONTH(TBL_Employees[[#This Row],[Hire Date]])</f>
        <v>4</v>
      </c>
      <c r="L450" s="9" t="str">
        <f>_xlfn.SWITCH(TBL_Employees[[#This Row],[Month]],1,"JAN",2,"FEB",3,"MAR",4,"APR",5,"MAY",6,"JUN",7,"JUL",8,"AUG",9,"SEP",10,"OCT",11,"NOV",12,"DEC")</f>
        <v>APR</v>
      </c>
      <c r="M450" s="9">
        <f>YEAR(TBL_Employees[[#This Row],[Hire Date]])</f>
        <v>2019</v>
      </c>
      <c r="N450" s="2">
        <v>74891</v>
      </c>
      <c r="O450" s="2" t="str">
        <f>_xlfn.SWITCH(TRUE(),TBL_Employees[[#This Row],[Annual Salary]]&gt;140000,"HIGH INCOME",AND(TBL_Employees[[#This Row],[Annual Salary]]&gt;=70000,TBL_Employees[[#This Row],[Annual Salary]]&lt;=140000),"MIDLE INCOME",TBL_Employees[[#This Row],[Annual Salary]]&lt;70000,"LOW INCOME")</f>
        <v>MIDLE INCOME</v>
      </c>
      <c r="P450" s="3">
        <v>0</v>
      </c>
      <c r="Q450" s="11">
        <f>TBL_Employees[[#This Row],[Bonus %]]*TBL_Employees[[#This Row],[Annual Salary]]</f>
        <v>0</v>
      </c>
      <c r="R450" t="s">
        <v>52</v>
      </c>
      <c r="S450" t="s">
        <v>66</v>
      </c>
      <c r="T450" s="1" t="s">
        <v>21</v>
      </c>
      <c r="U450" t="str">
        <f>IF(TBL_Employees[[#This Row],[Exit Date]]="","Employed","Resign")</f>
        <v>Employed</v>
      </c>
    </row>
    <row r="451" spans="1:21">
      <c r="A451" t="s">
        <v>1494</v>
      </c>
      <c r="B451" t="s">
        <v>1495</v>
      </c>
      <c r="C451" t="s">
        <v>14</v>
      </c>
      <c r="D451" t="s">
        <v>23</v>
      </c>
      <c r="E451" t="s">
        <v>44</v>
      </c>
      <c r="F451" t="s">
        <v>17</v>
      </c>
      <c r="G451" t="s">
        <v>18</v>
      </c>
      <c r="H451">
        <v>28</v>
      </c>
      <c r="I451" s="1">
        <v>44402</v>
      </c>
      <c r="J451" s="9">
        <f>DAY(TBL_Employees[[#This Row],[Hire Date]])</f>
        <v>25</v>
      </c>
      <c r="K451" s="9">
        <f>MONTH(TBL_Employees[[#This Row],[Hire Date]])</f>
        <v>7</v>
      </c>
      <c r="L451" s="9" t="str">
        <f>_xlfn.SWITCH(TBL_Employees[[#This Row],[Month]],1,"JAN",2,"FEB",3,"MAR",4,"APR",5,"MAY",6,"JUN",7,"JUL",8,"AUG",9,"SEP",10,"OCT",11,"NOV",12,"DEC")</f>
        <v>JUL</v>
      </c>
      <c r="M451" s="9">
        <f>YEAR(TBL_Employees[[#This Row],[Hire Date]])</f>
        <v>2021</v>
      </c>
      <c r="N451" s="2">
        <v>231850</v>
      </c>
      <c r="O451" s="2" t="str">
        <f>_xlfn.SWITCH(TRUE(),TBL_Employees[[#This Row],[Annual Salary]]&gt;140000,"HIGH INCOME",AND(TBL_Employees[[#This Row],[Annual Salary]]&gt;=70000,TBL_Employees[[#This Row],[Annual Salary]]&lt;=140000),"MIDLE INCOME",TBL_Employees[[#This Row],[Annual Salary]]&lt;70000,"LOW INCOME")</f>
        <v>HIGH INCOME</v>
      </c>
      <c r="P451" s="3">
        <v>0.39</v>
      </c>
      <c r="Q451" s="11">
        <f>TBL_Employees[[#This Row],[Bonus %]]*TBL_Employees[[#This Row],[Annual Salary]]</f>
        <v>90421.5</v>
      </c>
      <c r="R451" t="s">
        <v>19</v>
      </c>
      <c r="S451" t="s">
        <v>45</v>
      </c>
      <c r="T451" s="1" t="s">
        <v>21</v>
      </c>
      <c r="U451" t="str">
        <f>IF(TBL_Employees[[#This Row],[Exit Date]]="","Employed","Resign")</f>
        <v>Employed</v>
      </c>
    </row>
    <row r="452" spans="1:21">
      <c r="A452" t="s">
        <v>243</v>
      </c>
      <c r="B452" t="s">
        <v>1502</v>
      </c>
      <c r="C452" t="s">
        <v>40</v>
      </c>
      <c r="D452" t="s">
        <v>23</v>
      </c>
      <c r="E452" t="s">
        <v>44</v>
      </c>
      <c r="F452" t="s">
        <v>17</v>
      </c>
      <c r="G452" t="s">
        <v>18</v>
      </c>
      <c r="H452">
        <v>41</v>
      </c>
      <c r="I452" s="1">
        <v>40319</v>
      </c>
      <c r="J452" s="9">
        <f>DAY(TBL_Employees[[#This Row],[Hire Date]])</f>
        <v>21</v>
      </c>
      <c r="K452" s="9">
        <f>MONTH(TBL_Employees[[#This Row],[Hire Date]])</f>
        <v>5</v>
      </c>
      <c r="L452" s="9" t="str">
        <f>_xlfn.SWITCH(TBL_Employees[[#This Row],[Month]],1,"JAN",2,"FEB",3,"MAR",4,"APR",5,"MAY",6,"JUN",7,"JUL",8,"AUG",9,"SEP",10,"OCT",11,"NOV",12,"DEC")</f>
        <v>MAY</v>
      </c>
      <c r="M452" s="9">
        <f>YEAR(TBL_Employees[[#This Row],[Hire Date]])</f>
        <v>2010</v>
      </c>
      <c r="N452" s="2">
        <v>153275</v>
      </c>
      <c r="O452" s="2" t="str">
        <f>_xlfn.SWITCH(TRUE(),TBL_Employees[[#This Row],[Annual Salary]]&gt;140000,"HIGH INCOME",AND(TBL_Employees[[#This Row],[Annual Salary]]&gt;=70000,TBL_Employees[[#This Row],[Annual Salary]]&lt;=140000),"MIDLE INCOME",TBL_Employees[[#This Row],[Annual Salary]]&lt;70000,"LOW INCOME")</f>
        <v>HIGH INCOME</v>
      </c>
      <c r="P452" s="3">
        <v>0.24</v>
      </c>
      <c r="Q452" s="11">
        <f>TBL_Employees[[#This Row],[Bonus %]]*TBL_Employees[[#This Row],[Annual Salary]]</f>
        <v>36786</v>
      </c>
      <c r="R452" t="s">
        <v>19</v>
      </c>
      <c r="S452" t="s">
        <v>29</v>
      </c>
      <c r="T452" s="1" t="s">
        <v>21</v>
      </c>
      <c r="U452" t="str">
        <f>IF(TBL_Employees[[#This Row],[Exit Date]]="","Employed","Resign")</f>
        <v>Employed</v>
      </c>
    </row>
    <row r="453" spans="1:21">
      <c r="A453" t="s">
        <v>1531</v>
      </c>
      <c r="B453" t="s">
        <v>318</v>
      </c>
      <c r="C453" t="s">
        <v>62</v>
      </c>
      <c r="D453" t="s">
        <v>23</v>
      </c>
      <c r="E453" t="s">
        <v>32</v>
      </c>
      <c r="F453" t="s">
        <v>17</v>
      </c>
      <c r="G453" t="s">
        <v>51</v>
      </c>
      <c r="H453">
        <v>42</v>
      </c>
      <c r="I453" s="1">
        <v>43058</v>
      </c>
      <c r="J453" s="9">
        <f>DAY(TBL_Employees[[#This Row],[Hire Date]])</f>
        <v>19</v>
      </c>
      <c r="K453" s="9">
        <f>MONTH(TBL_Employees[[#This Row],[Hire Date]])</f>
        <v>11</v>
      </c>
      <c r="L453" s="9" t="str">
        <f>_xlfn.SWITCH(TBL_Employees[[#This Row],[Month]],1,"JAN",2,"FEB",3,"MAR",4,"APR",5,"MAY",6,"JUN",7,"JUL",8,"AUG",9,"SEP",10,"OCT",11,"NOV",12,"DEC")</f>
        <v>NOV</v>
      </c>
      <c r="M453" s="9">
        <f>YEAR(TBL_Employees[[#This Row],[Hire Date]])</f>
        <v>2017</v>
      </c>
      <c r="N453" s="2">
        <v>101143</v>
      </c>
      <c r="O453" s="2" t="str">
        <f>_xlfn.SWITCH(TRUE(),TBL_Employees[[#This Row],[Annual Salary]]&gt;140000,"HIGH INCOME",AND(TBL_Employees[[#This Row],[Annual Salary]]&gt;=70000,TBL_Employees[[#This Row],[Annual Salary]]&lt;=140000),"MIDLE INCOME",TBL_Employees[[#This Row],[Annual Salary]]&lt;70000,"LOW INCOME")</f>
        <v>MIDLE INCOME</v>
      </c>
      <c r="P453" s="3">
        <v>0.06</v>
      </c>
      <c r="Q453" s="11">
        <f>TBL_Employees[[#This Row],[Bonus %]]*TBL_Employees[[#This Row],[Annual Salary]]</f>
        <v>6068.58</v>
      </c>
      <c r="R453" t="s">
        <v>19</v>
      </c>
      <c r="S453" t="s">
        <v>45</v>
      </c>
      <c r="T453" s="1" t="s">
        <v>21</v>
      </c>
      <c r="U453" t="str">
        <f>IF(TBL_Employees[[#This Row],[Exit Date]]="","Employed","Resign")</f>
        <v>Employed</v>
      </c>
    </row>
    <row r="454" spans="1:21">
      <c r="A454" t="s">
        <v>1532</v>
      </c>
      <c r="B454" t="s">
        <v>1533</v>
      </c>
      <c r="C454" t="s">
        <v>83</v>
      </c>
      <c r="D454" t="s">
        <v>23</v>
      </c>
      <c r="E454" t="s">
        <v>36</v>
      </c>
      <c r="F454" t="s">
        <v>17</v>
      </c>
      <c r="G454" t="s">
        <v>51</v>
      </c>
      <c r="H454">
        <v>45</v>
      </c>
      <c r="I454" s="1">
        <v>38639</v>
      </c>
      <c r="J454" s="9">
        <f>DAY(TBL_Employees[[#This Row],[Hire Date]])</f>
        <v>14</v>
      </c>
      <c r="K454" s="9">
        <f>MONTH(TBL_Employees[[#This Row],[Hire Date]])</f>
        <v>10</v>
      </c>
      <c r="L454" s="9" t="str">
        <f>_xlfn.SWITCH(TBL_Employees[[#This Row],[Month]],1,"JAN",2,"FEB",3,"MAR",4,"APR",5,"MAY",6,"JUN",7,"JUL",8,"AUG",9,"SEP",10,"OCT",11,"NOV",12,"DEC")</f>
        <v>OCT</v>
      </c>
      <c r="M454" s="9">
        <f>YEAR(TBL_Employees[[#This Row],[Hire Date]])</f>
        <v>2005</v>
      </c>
      <c r="N454" s="2">
        <v>51404</v>
      </c>
      <c r="O454" s="2" t="str">
        <f>_xlfn.SWITCH(TRUE(),TBL_Employees[[#This Row],[Annual Salary]]&gt;140000,"HIGH INCOME",AND(TBL_Employees[[#This Row],[Annual Salary]]&gt;=70000,TBL_Employees[[#This Row],[Annual Salary]]&lt;=140000),"MIDLE INCOME",TBL_Employees[[#This Row],[Annual Salary]]&lt;70000,"LOW INCOME")</f>
        <v>LOW INCOME</v>
      </c>
      <c r="P454" s="3">
        <v>0</v>
      </c>
      <c r="Q454" s="11">
        <f>TBL_Employees[[#This Row],[Bonus %]]*TBL_Employees[[#This Row],[Annual Salary]]</f>
        <v>0</v>
      </c>
      <c r="R454" t="s">
        <v>52</v>
      </c>
      <c r="S454" t="s">
        <v>81</v>
      </c>
      <c r="T454" s="1">
        <v>40153</v>
      </c>
      <c r="U454" t="str">
        <f>IF(TBL_Employees[[#This Row],[Exit Date]]="","Employed","Resign")</f>
        <v>Resign</v>
      </c>
    </row>
    <row r="455" spans="1:21">
      <c r="A455" t="s">
        <v>1545</v>
      </c>
      <c r="B455" t="s">
        <v>1546</v>
      </c>
      <c r="C455" t="s">
        <v>62</v>
      </c>
      <c r="D455" t="s">
        <v>23</v>
      </c>
      <c r="E455" t="s">
        <v>32</v>
      </c>
      <c r="F455" t="s">
        <v>28</v>
      </c>
      <c r="G455" t="s">
        <v>24</v>
      </c>
      <c r="H455">
        <v>48</v>
      </c>
      <c r="I455" s="1">
        <v>42201</v>
      </c>
      <c r="J455" s="9">
        <f>DAY(TBL_Employees[[#This Row],[Hire Date]])</f>
        <v>16</v>
      </c>
      <c r="K455" s="9">
        <f>MONTH(TBL_Employees[[#This Row],[Hire Date]])</f>
        <v>7</v>
      </c>
      <c r="L455" s="9" t="str">
        <f>_xlfn.SWITCH(TBL_Employees[[#This Row],[Month]],1,"JAN",2,"FEB",3,"MAR",4,"APR",5,"MAY",6,"JUN",7,"JUL",8,"AUG",9,"SEP",10,"OCT",11,"NOV",12,"DEC")</f>
        <v>JUL</v>
      </c>
      <c r="M455" s="9">
        <f>YEAR(TBL_Employees[[#This Row],[Hire Date]])</f>
        <v>2015</v>
      </c>
      <c r="N455" s="2">
        <v>110565</v>
      </c>
      <c r="O455" s="2" t="str">
        <f>_xlfn.SWITCH(TRUE(),TBL_Employees[[#This Row],[Annual Salary]]&gt;140000,"HIGH INCOME",AND(TBL_Employees[[#This Row],[Annual Salary]]&gt;=70000,TBL_Employees[[#This Row],[Annual Salary]]&lt;=140000),"MIDLE INCOME",TBL_Employees[[#This Row],[Annual Salary]]&lt;70000,"LOW INCOME")</f>
        <v>MIDLE INCOME</v>
      </c>
      <c r="P455" s="3">
        <v>0.09</v>
      </c>
      <c r="Q455" s="11">
        <f>TBL_Employees[[#This Row],[Bonus %]]*TBL_Employees[[#This Row],[Annual Salary]]</f>
        <v>9950.85</v>
      </c>
      <c r="R455" t="s">
        <v>33</v>
      </c>
      <c r="S455" t="s">
        <v>60</v>
      </c>
      <c r="T455" s="1" t="s">
        <v>21</v>
      </c>
      <c r="U455" t="str">
        <f>IF(TBL_Employees[[#This Row],[Exit Date]]="","Employed","Resign")</f>
        <v>Employed</v>
      </c>
    </row>
    <row r="456" spans="1:21">
      <c r="A456" t="s">
        <v>1552</v>
      </c>
      <c r="B456" t="s">
        <v>1553</v>
      </c>
      <c r="C456" t="s">
        <v>77</v>
      </c>
      <c r="D456" t="s">
        <v>23</v>
      </c>
      <c r="E456" t="s">
        <v>16</v>
      </c>
      <c r="F456" t="s">
        <v>17</v>
      </c>
      <c r="G456" t="s">
        <v>24</v>
      </c>
      <c r="H456">
        <v>45</v>
      </c>
      <c r="I456" s="1">
        <v>43581</v>
      </c>
      <c r="J456" s="9">
        <f>DAY(TBL_Employees[[#This Row],[Hire Date]])</f>
        <v>26</v>
      </c>
      <c r="K456" s="9">
        <f>MONTH(TBL_Employees[[#This Row],[Hire Date]])</f>
        <v>4</v>
      </c>
      <c r="L456" s="9" t="str">
        <f>_xlfn.SWITCH(TBL_Employees[[#This Row],[Month]],1,"JAN",2,"FEB",3,"MAR",4,"APR",5,"MAY",6,"JUN",7,"JUL",8,"AUG",9,"SEP",10,"OCT",11,"NOV",12,"DEC")</f>
        <v>APR</v>
      </c>
      <c r="M456" s="9">
        <f>YEAR(TBL_Employees[[#This Row],[Hire Date]])</f>
        <v>2019</v>
      </c>
      <c r="N456" s="2">
        <v>90870</v>
      </c>
      <c r="O456" s="2" t="str">
        <f>_xlfn.SWITCH(TRUE(),TBL_Employees[[#This Row],[Annual Salary]]&gt;140000,"HIGH INCOME",AND(TBL_Employees[[#This Row],[Annual Salary]]&gt;=70000,TBL_Employees[[#This Row],[Annual Salary]]&lt;=140000),"MIDLE INCOME",TBL_Employees[[#This Row],[Annual Salary]]&lt;70000,"LOW INCOME")</f>
        <v>MIDLE INCOME</v>
      </c>
      <c r="P456" s="3">
        <v>0</v>
      </c>
      <c r="Q456" s="11">
        <f>TBL_Employees[[#This Row],[Bonus %]]*TBL_Employees[[#This Row],[Annual Salary]]</f>
        <v>0</v>
      </c>
      <c r="R456" t="s">
        <v>19</v>
      </c>
      <c r="S456" t="s">
        <v>20</v>
      </c>
      <c r="T456" s="1" t="s">
        <v>21</v>
      </c>
      <c r="U456" t="str">
        <f>IF(TBL_Employees[[#This Row],[Exit Date]]="","Employed","Resign")</f>
        <v>Employed</v>
      </c>
    </row>
    <row r="457" spans="1:21">
      <c r="A457" t="s">
        <v>224</v>
      </c>
      <c r="B457" t="s">
        <v>1568</v>
      </c>
      <c r="C457" t="s">
        <v>14</v>
      </c>
      <c r="D457" t="s">
        <v>23</v>
      </c>
      <c r="E457" t="s">
        <v>32</v>
      </c>
      <c r="F457" t="s">
        <v>28</v>
      </c>
      <c r="G457" t="s">
        <v>51</v>
      </c>
      <c r="H457">
        <v>62</v>
      </c>
      <c r="I457" s="1">
        <v>37484</v>
      </c>
      <c r="J457" s="9">
        <f>DAY(TBL_Employees[[#This Row],[Hire Date]])</f>
        <v>16</v>
      </c>
      <c r="K457" s="9">
        <f>MONTH(TBL_Employees[[#This Row],[Hire Date]])</f>
        <v>8</v>
      </c>
      <c r="L457" s="9" t="str">
        <f>_xlfn.SWITCH(TBL_Employees[[#This Row],[Month]],1,"JAN",2,"FEB",3,"MAR",4,"APR",5,"MAY",6,"JUN",7,"JUL",8,"AUG",9,"SEP",10,"OCT",11,"NOV",12,"DEC")</f>
        <v>AUG</v>
      </c>
      <c r="M457" s="9">
        <f>YEAR(TBL_Employees[[#This Row],[Hire Date]])</f>
        <v>2002</v>
      </c>
      <c r="N457" s="2">
        <v>234594</v>
      </c>
      <c r="O457" s="2" t="str">
        <f>_xlfn.SWITCH(TRUE(),TBL_Employees[[#This Row],[Annual Salary]]&gt;140000,"HIGH INCOME",AND(TBL_Employees[[#This Row],[Annual Salary]]&gt;=70000,TBL_Employees[[#This Row],[Annual Salary]]&lt;=140000),"MIDLE INCOME",TBL_Employees[[#This Row],[Annual Salary]]&lt;70000,"LOW INCOME")</f>
        <v>HIGH INCOME</v>
      </c>
      <c r="P457" s="3">
        <v>0.33</v>
      </c>
      <c r="Q457" s="11">
        <f>TBL_Employees[[#This Row],[Bonus %]]*TBL_Employees[[#This Row],[Annual Salary]]</f>
        <v>77416.02</v>
      </c>
      <c r="R457" t="s">
        <v>19</v>
      </c>
      <c r="S457" t="s">
        <v>63</v>
      </c>
      <c r="T457" s="1" t="s">
        <v>21</v>
      </c>
      <c r="U457" t="str">
        <f>IF(TBL_Employees[[#This Row],[Exit Date]]="","Employed","Resign")</f>
        <v>Employed</v>
      </c>
    </row>
    <row r="458" spans="1:21">
      <c r="A458" t="s">
        <v>1577</v>
      </c>
      <c r="B458" t="s">
        <v>1578</v>
      </c>
      <c r="C458" t="s">
        <v>14</v>
      </c>
      <c r="D458" t="s">
        <v>23</v>
      </c>
      <c r="E458" t="s">
        <v>44</v>
      </c>
      <c r="F458" t="s">
        <v>17</v>
      </c>
      <c r="G458" t="s">
        <v>51</v>
      </c>
      <c r="H458">
        <v>45</v>
      </c>
      <c r="I458" s="1">
        <v>43521</v>
      </c>
      <c r="J458" s="9">
        <f>DAY(TBL_Employees[[#This Row],[Hire Date]])</f>
        <v>25</v>
      </c>
      <c r="K458" s="9">
        <f>MONTH(TBL_Employees[[#This Row],[Hire Date]])</f>
        <v>2</v>
      </c>
      <c r="L458" s="9" t="str">
        <f>_xlfn.SWITCH(TBL_Employees[[#This Row],[Month]],1,"JAN",2,"FEB",3,"MAR",4,"APR",5,"MAY",6,"JUN",7,"JUL",8,"AUG",9,"SEP",10,"OCT",11,"NOV",12,"DEC")</f>
        <v>FEB</v>
      </c>
      <c r="M458" s="9">
        <f>YEAR(TBL_Employees[[#This Row],[Hire Date]])</f>
        <v>2019</v>
      </c>
      <c r="N458" s="2">
        <v>249801</v>
      </c>
      <c r="O458" s="2" t="str">
        <f>_xlfn.SWITCH(TRUE(),TBL_Employees[[#This Row],[Annual Salary]]&gt;140000,"HIGH INCOME",AND(TBL_Employees[[#This Row],[Annual Salary]]&gt;=70000,TBL_Employees[[#This Row],[Annual Salary]]&lt;=140000),"MIDLE INCOME",TBL_Employees[[#This Row],[Annual Salary]]&lt;70000,"LOW INCOME")</f>
        <v>HIGH INCOME</v>
      </c>
      <c r="P458" s="3">
        <v>0.39</v>
      </c>
      <c r="Q458" s="11">
        <f>TBL_Employees[[#This Row],[Bonus %]]*TBL_Employees[[#This Row],[Annual Salary]]</f>
        <v>97422.39</v>
      </c>
      <c r="R458" t="s">
        <v>52</v>
      </c>
      <c r="S458" t="s">
        <v>53</v>
      </c>
      <c r="T458" s="1" t="s">
        <v>21</v>
      </c>
      <c r="U458" t="str">
        <f>IF(TBL_Employees[[#This Row],[Exit Date]]="","Employed","Resign")</f>
        <v>Employed</v>
      </c>
    </row>
    <row r="459" spans="1:21">
      <c r="A459" t="s">
        <v>160</v>
      </c>
      <c r="B459" t="s">
        <v>1592</v>
      </c>
      <c r="C459" t="s">
        <v>22</v>
      </c>
      <c r="D459" t="s">
        <v>23</v>
      </c>
      <c r="E459" t="s">
        <v>16</v>
      </c>
      <c r="F459" t="s">
        <v>28</v>
      </c>
      <c r="G459" t="s">
        <v>18</v>
      </c>
      <c r="H459">
        <v>38</v>
      </c>
      <c r="I459" s="1">
        <v>43798</v>
      </c>
      <c r="J459" s="9">
        <f>DAY(TBL_Employees[[#This Row],[Hire Date]])</f>
        <v>29</v>
      </c>
      <c r="K459" s="9">
        <f>MONTH(TBL_Employees[[#This Row],[Hire Date]])</f>
        <v>11</v>
      </c>
      <c r="L459" s="9" t="str">
        <f>_xlfn.SWITCH(TBL_Employees[[#This Row],[Month]],1,"JAN",2,"FEB",3,"MAR",4,"APR",5,"MAY",6,"JUN",7,"JUL",8,"AUG",9,"SEP",10,"OCT",11,"NOV",12,"DEC")</f>
        <v>NOV</v>
      </c>
      <c r="M459" s="9">
        <f>YEAR(TBL_Employees[[#This Row],[Hire Date]])</f>
        <v>2019</v>
      </c>
      <c r="N459" s="2">
        <v>69647</v>
      </c>
      <c r="O459" s="2" t="str">
        <f>_xlfn.SWITCH(TRUE(),TBL_Employees[[#This Row],[Annual Salary]]&gt;140000,"HIGH INCOME",AND(TBL_Employees[[#This Row],[Annual Salary]]&gt;=70000,TBL_Employees[[#This Row],[Annual Salary]]&lt;=140000),"MIDLE INCOME",TBL_Employees[[#This Row],[Annual Salary]]&lt;70000,"LOW INCOME")</f>
        <v>LOW INCOME</v>
      </c>
      <c r="P459" s="3">
        <v>0</v>
      </c>
      <c r="Q459" s="11">
        <f>TBL_Employees[[#This Row],[Bonus %]]*TBL_Employees[[#This Row],[Annual Salary]]</f>
        <v>0</v>
      </c>
      <c r="R459" t="s">
        <v>19</v>
      </c>
      <c r="S459" t="s">
        <v>45</v>
      </c>
      <c r="T459" s="1">
        <v>44671</v>
      </c>
      <c r="U459" t="str">
        <f>IF(TBL_Employees[[#This Row],[Exit Date]]="","Employed","Resign")</f>
        <v>Resign</v>
      </c>
    </row>
    <row r="460" spans="1:21">
      <c r="A460" t="s">
        <v>1596</v>
      </c>
      <c r="B460" t="s">
        <v>1597</v>
      </c>
      <c r="C460" t="s">
        <v>61</v>
      </c>
      <c r="D460" t="s">
        <v>23</v>
      </c>
      <c r="E460" t="s">
        <v>36</v>
      </c>
      <c r="F460" t="s">
        <v>28</v>
      </c>
      <c r="G460" t="s">
        <v>24</v>
      </c>
      <c r="H460">
        <v>62</v>
      </c>
      <c r="I460" s="1">
        <v>43061</v>
      </c>
      <c r="J460" s="9">
        <f>DAY(TBL_Employees[[#This Row],[Hire Date]])</f>
        <v>22</v>
      </c>
      <c r="K460" s="9">
        <f>MONTH(TBL_Employees[[#This Row],[Hire Date]])</f>
        <v>11</v>
      </c>
      <c r="L460" s="9" t="str">
        <f>_xlfn.SWITCH(TBL_Employees[[#This Row],[Month]],1,"JAN",2,"FEB",3,"MAR",4,"APR",5,"MAY",6,"JUN",7,"JUL",8,"AUG",9,"SEP",10,"OCT",11,"NOV",12,"DEC")</f>
        <v>NOV</v>
      </c>
      <c r="M460" s="9">
        <f>YEAR(TBL_Employees[[#This Row],[Hire Date]])</f>
        <v>2017</v>
      </c>
      <c r="N460" s="2">
        <v>138808</v>
      </c>
      <c r="O460" s="2" t="str">
        <f>_xlfn.SWITCH(TRUE(),TBL_Employees[[#This Row],[Annual Salary]]&gt;140000,"HIGH INCOME",AND(TBL_Employees[[#This Row],[Annual Salary]]&gt;=70000,TBL_Employees[[#This Row],[Annual Salary]]&lt;=140000),"MIDLE INCOME",TBL_Employees[[#This Row],[Annual Salary]]&lt;70000,"LOW INCOME")</f>
        <v>MIDLE INCOME</v>
      </c>
      <c r="P460" s="3">
        <v>0.15</v>
      </c>
      <c r="Q460" s="11">
        <f>TBL_Employees[[#This Row],[Bonus %]]*TBL_Employees[[#This Row],[Annual Salary]]</f>
        <v>20821.2</v>
      </c>
      <c r="R460" t="s">
        <v>33</v>
      </c>
      <c r="S460" t="s">
        <v>80</v>
      </c>
      <c r="T460" s="1" t="s">
        <v>21</v>
      </c>
      <c r="U460" t="str">
        <f>IF(TBL_Employees[[#This Row],[Exit Date]]="","Employed","Resign")</f>
        <v>Employed</v>
      </c>
    </row>
    <row r="461" spans="1:21">
      <c r="A461" t="s">
        <v>1606</v>
      </c>
      <c r="B461" t="s">
        <v>1607</v>
      </c>
      <c r="C461" t="s">
        <v>77</v>
      </c>
      <c r="D461" t="s">
        <v>23</v>
      </c>
      <c r="E461" t="s">
        <v>36</v>
      </c>
      <c r="F461" t="s">
        <v>17</v>
      </c>
      <c r="G461" t="s">
        <v>24</v>
      </c>
      <c r="H461">
        <v>63</v>
      </c>
      <c r="I461" s="1">
        <v>39204</v>
      </c>
      <c r="J461" s="9">
        <f>DAY(TBL_Employees[[#This Row],[Hire Date]])</f>
        <v>2</v>
      </c>
      <c r="K461" s="9">
        <f>MONTH(TBL_Employees[[#This Row],[Hire Date]])</f>
        <v>5</v>
      </c>
      <c r="L461" s="9" t="str">
        <f>_xlfn.SWITCH(TBL_Employees[[#This Row],[Month]],1,"JAN",2,"FEB",3,"MAR",4,"APR",5,"MAY",6,"JUN",7,"JUL",8,"AUG",9,"SEP",10,"OCT",11,"NOV",12,"DEC")</f>
        <v>MAY</v>
      </c>
      <c r="M461" s="9">
        <f>YEAR(TBL_Employees[[#This Row],[Hire Date]])</f>
        <v>2007</v>
      </c>
      <c r="N461" s="2">
        <v>72805</v>
      </c>
      <c r="O461" s="2" t="str">
        <f>_xlfn.SWITCH(TRUE(),TBL_Employees[[#This Row],[Annual Salary]]&gt;140000,"HIGH INCOME",AND(TBL_Employees[[#This Row],[Annual Salary]]&gt;=70000,TBL_Employees[[#This Row],[Annual Salary]]&lt;=140000),"MIDLE INCOME",TBL_Employees[[#This Row],[Annual Salary]]&lt;70000,"LOW INCOME")</f>
        <v>MIDLE INCOME</v>
      </c>
      <c r="P461" s="3">
        <v>0</v>
      </c>
      <c r="Q461" s="11">
        <f>TBL_Employees[[#This Row],[Bonus %]]*TBL_Employees[[#This Row],[Annual Salary]]</f>
        <v>0</v>
      </c>
      <c r="R461" t="s">
        <v>33</v>
      </c>
      <c r="S461" t="s">
        <v>74</v>
      </c>
      <c r="T461" s="1" t="s">
        <v>21</v>
      </c>
      <c r="U461" t="str">
        <f>IF(TBL_Employees[[#This Row],[Exit Date]]="","Employed","Resign")</f>
        <v>Employed</v>
      </c>
    </row>
    <row r="462" spans="1:21">
      <c r="A462" t="s">
        <v>1609</v>
      </c>
      <c r="B462" t="s">
        <v>1610</v>
      </c>
      <c r="C462" t="s">
        <v>62</v>
      </c>
      <c r="D462" t="s">
        <v>23</v>
      </c>
      <c r="E462" t="s">
        <v>36</v>
      </c>
      <c r="F462" t="s">
        <v>28</v>
      </c>
      <c r="G462" t="s">
        <v>18</v>
      </c>
      <c r="H462">
        <v>64</v>
      </c>
      <c r="I462" s="1">
        <v>33964</v>
      </c>
      <c r="J462" s="9">
        <f>DAY(TBL_Employees[[#This Row],[Hire Date]])</f>
        <v>26</v>
      </c>
      <c r="K462" s="9">
        <f>MONTH(TBL_Employees[[#This Row],[Hire Date]])</f>
        <v>12</v>
      </c>
      <c r="L462" s="9" t="str">
        <f>_xlfn.SWITCH(TBL_Employees[[#This Row],[Month]],1,"JAN",2,"FEB",3,"MAR",4,"APR",5,"MAY",6,"JUN",7,"JUL",8,"AUG",9,"SEP",10,"OCT",11,"NOV",12,"DEC")</f>
        <v>DEC</v>
      </c>
      <c r="M462" s="9">
        <f>YEAR(TBL_Employees[[#This Row],[Hire Date]])</f>
        <v>1992</v>
      </c>
      <c r="N462" s="2">
        <v>104668</v>
      </c>
      <c r="O462" s="2" t="str">
        <f>_xlfn.SWITCH(TRUE(),TBL_Employees[[#This Row],[Annual Salary]]&gt;140000,"HIGH INCOME",AND(TBL_Employees[[#This Row],[Annual Salary]]&gt;=70000,TBL_Employees[[#This Row],[Annual Salary]]&lt;=140000),"MIDLE INCOME",TBL_Employees[[#This Row],[Annual Salary]]&lt;70000,"LOW INCOME")</f>
        <v>MIDLE INCOME</v>
      </c>
      <c r="P462" s="3">
        <v>0.08</v>
      </c>
      <c r="Q462" s="11">
        <f>TBL_Employees[[#This Row],[Bonus %]]*TBL_Employees[[#This Row],[Annual Salary]]</f>
        <v>8373.44</v>
      </c>
      <c r="R462" t="s">
        <v>19</v>
      </c>
      <c r="S462" t="s">
        <v>29</v>
      </c>
      <c r="T462" s="1" t="s">
        <v>21</v>
      </c>
      <c r="U462" t="str">
        <f>IF(TBL_Employees[[#This Row],[Exit Date]]="","Employed","Resign")</f>
        <v>Employed</v>
      </c>
    </row>
    <row r="463" spans="1:21">
      <c r="A463" t="s">
        <v>345</v>
      </c>
      <c r="B463" t="s">
        <v>1615</v>
      </c>
      <c r="C463" t="s">
        <v>62</v>
      </c>
      <c r="D463" t="s">
        <v>23</v>
      </c>
      <c r="E463" t="s">
        <v>32</v>
      </c>
      <c r="F463" t="s">
        <v>28</v>
      </c>
      <c r="G463" t="s">
        <v>18</v>
      </c>
      <c r="H463">
        <v>45</v>
      </c>
      <c r="I463" s="1">
        <v>41099</v>
      </c>
      <c r="J463" s="9">
        <f>DAY(TBL_Employees[[#This Row],[Hire Date]])</f>
        <v>9</v>
      </c>
      <c r="K463" s="9">
        <f>MONTH(TBL_Employees[[#This Row],[Hire Date]])</f>
        <v>7</v>
      </c>
      <c r="L463" s="9" t="str">
        <f>_xlfn.SWITCH(TBL_Employees[[#This Row],[Month]],1,"JAN",2,"FEB",3,"MAR",4,"APR",5,"MAY",6,"JUN",7,"JUL",8,"AUG",9,"SEP",10,"OCT",11,"NOV",12,"DEC")</f>
        <v>JUL</v>
      </c>
      <c r="M463" s="9">
        <f>YEAR(TBL_Employees[[#This Row],[Hire Date]])</f>
        <v>2012</v>
      </c>
      <c r="N463" s="2">
        <v>109883</v>
      </c>
      <c r="O463" s="2" t="str">
        <f>_xlfn.SWITCH(TRUE(),TBL_Employees[[#This Row],[Annual Salary]]&gt;140000,"HIGH INCOME",AND(TBL_Employees[[#This Row],[Annual Salary]]&gt;=70000,TBL_Employees[[#This Row],[Annual Salary]]&lt;=140000),"MIDLE INCOME",TBL_Employees[[#This Row],[Annual Salary]]&lt;70000,"LOW INCOME")</f>
        <v>MIDLE INCOME</v>
      </c>
      <c r="P463" s="3">
        <v>7.0000000000000007E-2</v>
      </c>
      <c r="Q463" s="11">
        <f>TBL_Employees[[#This Row],[Bonus %]]*TBL_Employees[[#This Row],[Annual Salary]]</f>
        <v>7691.81</v>
      </c>
      <c r="R463" t="s">
        <v>19</v>
      </c>
      <c r="S463" t="s">
        <v>29</v>
      </c>
      <c r="T463" s="1" t="s">
        <v>21</v>
      </c>
      <c r="U463" t="str">
        <f>IF(TBL_Employees[[#This Row],[Exit Date]]="","Employed","Resign")</f>
        <v>Employed</v>
      </c>
    </row>
    <row r="464" spans="1:21">
      <c r="A464" t="s">
        <v>1616</v>
      </c>
      <c r="B464" t="s">
        <v>111</v>
      </c>
      <c r="C464" t="s">
        <v>83</v>
      </c>
      <c r="D464" t="s">
        <v>23</v>
      </c>
      <c r="E464" t="s">
        <v>36</v>
      </c>
      <c r="F464" t="s">
        <v>17</v>
      </c>
      <c r="G464" t="s">
        <v>24</v>
      </c>
      <c r="H464">
        <v>25</v>
      </c>
      <c r="I464" s="1">
        <v>44270</v>
      </c>
      <c r="J464" s="9">
        <f>DAY(TBL_Employees[[#This Row],[Hire Date]])</f>
        <v>15</v>
      </c>
      <c r="K464" s="9">
        <f>MONTH(TBL_Employees[[#This Row],[Hire Date]])</f>
        <v>3</v>
      </c>
      <c r="L464" s="9" t="str">
        <f>_xlfn.SWITCH(TBL_Employees[[#This Row],[Month]],1,"JAN",2,"FEB",3,"MAR",4,"APR",5,"MAY",6,"JUN",7,"JUL",8,"AUG",9,"SEP",10,"OCT",11,"NOV",12,"DEC")</f>
        <v>MAR</v>
      </c>
      <c r="M464" s="9">
        <f>YEAR(TBL_Employees[[#This Row],[Hire Date]])</f>
        <v>2021</v>
      </c>
      <c r="N464" s="2">
        <v>47974</v>
      </c>
      <c r="O464" s="2" t="str">
        <f>_xlfn.SWITCH(TRUE(),TBL_Employees[[#This Row],[Annual Salary]]&gt;140000,"HIGH INCOME",AND(TBL_Employees[[#This Row],[Annual Salary]]&gt;=70000,TBL_Employees[[#This Row],[Annual Salary]]&lt;=140000),"MIDLE INCOME",TBL_Employees[[#This Row],[Annual Salary]]&lt;70000,"LOW INCOME")</f>
        <v>LOW INCOME</v>
      </c>
      <c r="P464" s="3">
        <v>0</v>
      </c>
      <c r="Q464" s="11">
        <f>TBL_Employees[[#This Row],[Bonus %]]*TBL_Employees[[#This Row],[Annual Salary]]</f>
        <v>0</v>
      </c>
      <c r="R464" t="s">
        <v>33</v>
      </c>
      <c r="S464" t="s">
        <v>80</v>
      </c>
      <c r="T464" s="1" t="s">
        <v>21</v>
      </c>
      <c r="U464" t="str">
        <f>IF(TBL_Employees[[#This Row],[Exit Date]]="","Employed","Resign")</f>
        <v>Employed</v>
      </c>
    </row>
    <row r="465" spans="1:21">
      <c r="A465" t="s">
        <v>1626</v>
      </c>
      <c r="B465" t="s">
        <v>1627</v>
      </c>
      <c r="C465" t="s">
        <v>62</v>
      </c>
      <c r="D465" t="s">
        <v>23</v>
      </c>
      <c r="E465" t="s">
        <v>16</v>
      </c>
      <c r="F465" t="s">
        <v>17</v>
      </c>
      <c r="G465" t="s">
        <v>18</v>
      </c>
      <c r="H465">
        <v>33</v>
      </c>
      <c r="I465" s="1">
        <v>41071</v>
      </c>
      <c r="J465" s="9">
        <f>DAY(TBL_Employees[[#This Row],[Hire Date]])</f>
        <v>11</v>
      </c>
      <c r="K465" s="9">
        <f>MONTH(TBL_Employees[[#This Row],[Hire Date]])</f>
        <v>6</v>
      </c>
      <c r="L465" s="9" t="str">
        <f>_xlfn.SWITCH(TBL_Employees[[#This Row],[Month]],1,"JAN",2,"FEB",3,"MAR",4,"APR",5,"MAY",6,"JUN",7,"JUL",8,"AUG",9,"SEP",10,"OCT",11,"NOV",12,"DEC")</f>
        <v>JUN</v>
      </c>
      <c r="M465" s="9">
        <f>YEAR(TBL_Employees[[#This Row],[Hire Date]])</f>
        <v>2012</v>
      </c>
      <c r="N465" s="2">
        <v>118253</v>
      </c>
      <c r="O465" s="2" t="str">
        <f>_xlfn.SWITCH(TRUE(),TBL_Employees[[#This Row],[Annual Salary]]&gt;140000,"HIGH INCOME",AND(TBL_Employees[[#This Row],[Annual Salary]]&gt;=70000,TBL_Employees[[#This Row],[Annual Salary]]&lt;=140000),"MIDLE INCOME",TBL_Employees[[#This Row],[Annual Salary]]&lt;70000,"LOW INCOME")</f>
        <v>MIDLE INCOME</v>
      </c>
      <c r="P465" s="3">
        <v>0.08</v>
      </c>
      <c r="Q465" s="11">
        <f>TBL_Employees[[#This Row],[Bonus %]]*TBL_Employees[[#This Row],[Annual Salary]]</f>
        <v>9460.24</v>
      </c>
      <c r="R465" t="s">
        <v>19</v>
      </c>
      <c r="S465" t="s">
        <v>25</v>
      </c>
      <c r="T465" s="1" t="s">
        <v>21</v>
      </c>
      <c r="U465" t="str">
        <f>IF(TBL_Employees[[#This Row],[Exit Date]]="","Employed","Resign")</f>
        <v>Employed</v>
      </c>
    </row>
    <row r="466" spans="1:21">
      <c r="A466" t="s">
        <v>1630</v>
      </c>
      <c r="B466" t="s">
        <v>1631</v>
      </c>
      <c r="C466" t="s">
        <v>62</v>
      </c>
      <c r="D466" t="s">
        <v>23</v>
      </c>
      <c r="E466" t="s">
        <v>32</v>
      </c>
      <c r="F466" t="s">
        <v>28</v>
      </c>
      <c r="G466" t="s">
        <v>24</v>
      </c>
      <c r="H466">
        <v>41</v>
      </c>
      <c r="I466" s="1">
        <v>43502</v>
      </c>
      <c r="J466" s="9">
        <f>DAY(TBL_Employees[[#This Row],[Hire Date]])</f>
        <v>6</v>
      </c>
      <c r="K466" s="9">
        <f>MONTH(TBL_Employees[[#This Row],[Hire Date]])</f>
        <v>2</v>
      </c>
      <c r="L466" s="9" t="str">
        <f>_xlfn.SWITCH(TBL_Employees[[#This Row],[Month]],1,"JAN",2,"FEB",3,"MAR",4,"APR",5,"MAY",6,"JUN",7,"JUL",8,"AUG",9,"SEP",10,"OCT",11,"NOV",12,"DEC")</f>
        <v>FEB</v>
      </c>
      <c r="M466" s="9">
        <f>YEAR(TBL_Employees[[#This Row],[Hire Date]])</f>
        <v>2019</v>
      </c>
      <c r="N466" s="2">
        <v>126950</v>
      </c>
      <c r="O466" s="2" t="str">
        <f>_xlfn.SWITCH(TRUE(),TBL_Employees[[#This Row],[Annual Salary]]&gt;140000,"HIGH INCOME",AND(TBL_Employees[[#This Row],[Annual Salary]]&gt;=70000,TBL_Employees[[#This Row],[Annual Salary]]&lt;=140000),"MIDLE INCOME",TBL_Employees[[#This Row],[Annual Salary]]&lt;70000,"LOW INCOME")</f>
        <v>MIDLE INCOME</v>
      </c>
      <c r="P466" s="3">
        <v>0.1</v>
      </c>
      <c r="Q466" s="11">
        <f>TBL_Employees[[#This Row],[Bonus %]]*TBL_Employees[[#This Row],[Annual Salary]]</f>
        <v>12695</v>
      </c>
      <c r="R466" t="s">
        <v>19</v>
      </c>
      <c r="S466" t="s">
        <v>20</v>
      </c>
      <c r="T466" s="1" t="s">
        <v>21</v>
      </c>
      <c r="U466" t="str">
        <f>IF(TBL_Employees[[#This Row],[Exit Date]]="","Employed","Resign")</f>
        <v>Employed</v>
      </c>
    </row>
    <row r="467" spans="1:21">
      <c r="A467" t="s">
        <v>754</v>
      </c>
      <c r="B467" t="s">
        <v>1655</v>
      </c>
      <c r="C467" t="s">
        <v>77</v>
      </c>
      <c r="D467" t="s">
        <v>23</v>
      </c>
      <c r="E467" t="s">
        <v>32</v>
      </c>
      <c r="F467" t="s">
        <v>28</v>
      </c>
      <c r="G467" t="s">
        <v>18</v>
      </c>
      <c r="H467">
        <v>46</v>
      </c>
      <c r="I467" s="1">
        <v>39133</v>
      </c>
      <c r="J467" s="9">
        <f>DAY(TBL_Employees[[#This Row],[Hire Date]])</f>
        <v>20</v>
      </c>
      <c r="K467" s="9">
        <f>MONTH(TBL_Employees[[#This Row],[Hire Date]])</f>
        <v>2</v>
      </c>
      <c r="L467" s="9" t="str">
        <f>_xlfn.SWITCH(TBL_Employees[[#This Row],[Month]],1,"JAN",2,"FEB",3,"MAR",4,"APR",5,"MAY",6,"JUN",7,"JUL",8,"AUG",9,"SEP",10,"OCT",11,"NOV",12,"DEC")</f>
        <v>FEB</v>
      </c>
      <c r="M467" s="9">
        <f>YEAR(TBL_Employees[[#This Row],[Hire Date]])</f>
        <v>2007</v>
      </c>
      <c r="N467" s="2">
        <v>75579</v>
      </c>
      <c r="O467" s="2" t="str">
        <f>_xlfn.SWITCH(TRUE(),TBL_Employees[[#This Row],[Annual Salary]]&gt;140000,"HIGH INCOME",AND(TBL_Employees[[#This Row],[Annual Salary]]&gt;=70000,TBL_Employees[[#This Row],[Annual Salary]]&lt;=140000),"MIDLE INCOME",TBL_Employees[[#This Row],[Annual Salary]]&lt;70000,"LOW INCOME")</f>
        <v>MIDLE INCOME</v>
      </c>
      <c r="P467" s="3">
        <v>0</v>
      </c>
      <c r="Q467" s="11">
        <f>TBL_Employees[[#This Row],[Bonus %]]*TBL_Employees[[#This Row],[Annual Salary]]</f>
        <v>0</v>
      </c>
      <c r="R467" t="s">
        <v>19</v>
      </c>
      <c r="S467" t="s">
        <v>63</v>
      </c>
      <c r="T467" s="1" t="s">
        <v>21</v>
      </c>
      <c r="U467" t="str">
        <f>IF(TBL_Employees[[#This Row],[Exit Date]]="","Employed","Resign")</f>
        <v>Employed</v>
      </c>
    </row>
    <row r="468" spans="1:21">
      <c r="A468" t="s">
        <v>1656</v>
      </c>
      <c r="B468" t="s">
        <v>1657</v>
      </c>
      <c r="C468" t="s">
        <v>61</v>
      </c>
      <c r="D468" t="s">
        <v>23</v>
      </c>
      <c r="E468" t="s">
        <v>36</v>
      </c>
      <c r="F468" t="s">
        <v>28</v>
      </c>
      <c r="G468" t="s">
        <v>51</v>
      </c>
      <c r="H468">
        <v>41</v>
      </c>
      <c r="I468" s="1">
        <v>42365</v>
      </c>
      <c r="J468" s="9">
        <f>DAY(TBL_Employees[[#This Row],[Hire Date]])</f>
        <v>27</v>
      </c>
      <c r="K468" s="9">
        <f>MONTH(TBL_Employees[[#This Row],[Hire Date]])</f>
        <v>12</v>
      </c>
      <c r="L468" s="9" t="str">
        <f>_xlfn.SWITCH(TBL_Employees[[#This Row],[Month]],1,"JAN",2,"FEB",3,"MAR",4,"APR",5,"MAY",6,"JUN",7,"JUL",8,"AUG",9,"SEP",10,"OCT",11,"NOV",12,"DEC")</f>
        <v>DEC</v>
      </c>
      <c r="M468" s="9">
        <f>YEAR(TBL_Employees[[#This Row],[Hire Date]])</f>
        <v>2015</v>
      </c>
      <c r="N468" s="2">
        <v>129903</v>
      </c>
      <c r="O468" s="2" t="str">
        <f>_xlfn.SWITCH(TRUE(),TBL_Employees[[#This Row],[Annual Salary]]&gt;140000,"HIGH INCOME",AND(TBL_Employees[[#This Row],[Annual Salary]]&gt;=70000,TBL_Employees[[#This Row],[Annual Salary]]&lt;=140000),"MIDLE INCOME",TBL_Employees[[#This Row],[Annual Salary]]&lt;70000,"LOW INCOME")</f>
        <v>MIDLE INCOME</v>
      </c>
      <c r="P468" s="3">
        <v>0.13</v>
      </c>
      <c r="Q468" s="11">
        <f>TBL_Employees[[#This Row],[Bonus %]]*TBL_Employees[[#This Row],[Annual Salary]]</f>
        <v>16887.39</v>
      </c>
      <c r="R468" t="s">
        <v>52</v>
      </c>
      <c r="S468" t="s">
        <v>53</v>
      </c>
      <c r="T468" s="1" t="s">
        <v>21</v>
      </c>
      <c r="U468" t="str">
        <f>IF(TBL_Employees[[#This Row],[Exit Date]]="","Employed","Resign")</f>
        <v>Employed</v>
      </c>
    </row>
    <row r="469" spans="1:21">
      <c r="A469" t="s">
        <v>125</v>
      </c>
      <c r="B469" t="s">
        <v>1667</v>
      </c>
      <c r="C469" t="s">
        <v>77</v>
      </c>
      <c r="D469" t="s">
        <v>23</v>
      </c>
      <c r="E469" t="s">
        <v>16</v>
      </c>
      <c r="F469" t="s">
        <v>17</v>
      </c>
      <c r="G469" t="s">
        <v>51</v>
      </c>
      <c r="H469">
        <v>52</v>
      </c>
      <c r="I469" s="1">
        <v>36416</v>
      </c>
      <c r="J469" s="9">
        <f>DAY(TBL_Employees[[#This Row],[Hire Date]])</f>
        <v>13</v>
      </c>
      <c r="K469" s="9">
        <f>MONTH(TBL_Employees[[#This Row],[Hire Date]])</f>
        <v>9</v>
      </c>
      <c r="L469" s="9" t="str">
        <f>_xlfn.SWITCH(TBL_Employees[[#This Row],[Month]],1,"JAN",2,"FEB",3,"MAR",4,"APR",5,"MAY",6,"JUN",7,"JUL",8,"AUG",9,"SEP",10,"OCT",11,"NOV",12,"DEC")</f>
        <v>SEP</v>
      </c>
      <c r="M469" s="9">
        <f>YEAR(TBL_Employees[[#This Row],[Hire Date]])</f>
        <v>1999</v>
      </c>
      <c r="N469" s="2">
        <v>92994</v>
      </c>
      <c r="O469" s="2" t="str">
        <f>_xlfn.SWITCH(TRUE(),TBL_Employees[[#This Row],[Annual Salary]]&gt;140000,"HIGH INCOME",AND(TBL_Employees[[#This Row],[Annual Salary]]&gt;=70000,TBL_Employees[[#This Row],[Annual Salary]]&lt;=140000),"MIDLE INCOME",TBL_Employees[[#This Row],[Annual Salary]]&lt;70000,"LOW INCOME")</f>
        <v>MIDLE INCOME</v>
      </c>
      <c r="P469" s="3">
        <v>0</v>
      </c>
      <c r="Q469" s="11">
        <f>TBL_Employees[[#This Row],[Bonus %]]*TBL_Employees[[#This Row],[Annual Salary]]</f>
        <v>0</v>
      </c>
      <c r="R469" t="s">
        <v>19</v>
      </c>
      <c r="S469" t="s">
        <v>20</v>
      </c>
      <c r="T469" s="1" t="s">
        <v>21</v>
      </c>
      <c r="U469" t="str">
        <f>IF(TBL_Employees[[#This Row],[Exit Date]]="","Employed","Resign")</f>
        <v>Employed</v>
      </c>
    </row>
    <row r="470" spans="1:21">
      <c r="A470" t="s">
        <v>1671</v>
      </c>
      <c r="B470" t="s">
        <v>1672</v>
      </c>
      <c r="C470" t="s">
        <v>61</v>
      </c>
      <c r="D470" t="s">
        <v>23</v>
      </c>
      <c r="E470" t="s">
        <v>36</v>
      </c>
      <c r="F470" t="s">
        <v>28</v>
      </c>
      <c r="G470" t="s">
        <v>18</v>
      </c>
      <c r="H470">
        <v>42</v>
      </c>
      <c r="I470" s="1">
        <v>41382</v>
      </c>
      <c r="J470" s="9">
        <f>DAY(TBL_Employees[[#This Row],[Hire Date]])</f>
        <v>18</v>
      </c>
      <c r="K470" s="9">
        <f>MONTH(TBL_Employees[[#This Row],[Hire Date]])</f>
        <v>4</v>
      </c>
      <c r="L470" s="9" t="str">
        <f>_xlfn.SWITCH(TBL_Employees[[#This Row],[Month]],1,"JAN",2,"FEB",3,"MAR",4,"APR",5,"MAY",6,"JUN",7,"JUL",8,"AUG",9,"SEP",10,"OCT",11,"NOV",12,"DEC")</f>
        <v>APR</v>
      </c>
      <c r="M470" s="9">
        <f>YEAR(TBL_Employees[[#This Row],[Hire Date]])</f>
        <v>2013</v>
      </c>
      <c r="N470" s="2">
        <v>131179</v>
      </c>
      <c r="O470" s="2" t="str">
        <f>_xlfn.SWITCH(TRUE(),TBL_Employees[[#This Row],[Annual Salary]]&gt;140000,"HIGH INCOME",AND(TBL_Employees[[#This Row],[Annual Salary]]&gt;=70000,TBL_Employees[[#This Row],[Annual Salary]]&lt;=140000),"MIDLE INCOME",TBL_Employees[[#This Row],[Annual Salary]]&lt;70000,"LOW INCOME")</f>
        <v>MIDLE INCOME</v>
      </c>
      <c r="P470" s="3">
        <v>0.15</v>
      </c>
      <c r="Q470" s="11">
        <f>TBL_Employees[[#This Row],[Bonus %]]*TBL_Employees[[#This Row],[Annual Salary]]</f>
        <v>19676.849999999999</v>
      </c>
      <c r="R470" t="s">
        <v>19</v>
      </c>
      <c r="S470" t="s">
        <v>29</v>
      </c>
      <c r="T470" s="1" t="s">
        <v>21</v>
      </c>
      <c r="U470" t="str">
        <f>IF(TBL_Employees[[#This Row],[Exit Date]]="","Employed","Resign")</f>
        <v>Employed</v>
      </c>
    </row>
    <row r="471" spans="1:21">
      <c r="A471" t="s">
        <v>215</v>
      </c>
      <c r="B471" t="s">
        <v>1685</v>
      </c>
      <c r="C471" t="s">
        <v>61</v>
      </c>
      <c r="D471" t="s">
        <v>23</v>
      </c>
      <c r="E471" t="s">
        <v>36</v>
      </c>
      <c r="F471" t="s">
        <v>17</v>
      </c>
      <c r="G471" t="s">
        <v>24</v>
      </c>
      <c r="H471">
        <v>32</v>
      </c>
      <c r="I471" s="1">
        <v>42839</v>
      </c>
      <c r="J471" s="9">
        <f>DAY(TBL_Employees[[#This Row],[Hire Date]])</f>
        <v>14</v>
      </c>
      <c r="K471" s="9">
        <f>MONTH(TBL_Employees[[#This Row],[Hire Date]])</f>
        <v>4</v>
      </c>
      <c r="L471" s="9" t="str">
        <f>_xlfn.SWITCH(TBL_Employees[[#This Row],[Month]],1,"JAN",2,"FEB",3,"MAR",4,"APR",5,"MAY",6,"JUN",7,"JUL",8,"AUG",9,"SEP",10,"OCT",11,"NOV",12,"DEC")</f>
        <v>APR</v>
      </c>
      <c r="M471" s="9">
        <f>YEAR(TBL_Employees[[#This Row],[Hire Date]])</f>
        <v>2017</v>
      </c>
      <c r="N471" s="2">
        <v>154956</v>
      </c>
      <c r="O471" s="2" t="str">
        <f>_xlfn.SWITCH(TRUE(),TBL_Employees[[#This Row],[Annual Salary]]&gt;140000,"HIGH INCOME",AND(TBL_Employees[[#This Row],[Annual Salary]]&gt;=70000,TBL_Employees[[#This Row],[Annual Salary]]&lt;=140000),"MIDLE INCOME",TBL_Employees[[#This Row],[Annual Salary]]&lt;70000,"LOW INCOME")</f>
        <v>HIGH INCOME</v>
      </c>
      <c r="P471" s="3">
        <v>0.13</v>
      </c>
      <c r="Q471" s="11">
        <f>TBL_Employees[[#This Row],[Bonus %]]*TBL_Employees[[#This Row],[Annual Salary]]</f>
        <v>20144.280000000002</v>
      </c>
      <c r="R471" t="s">
        <v>19</v>
      </c>
      <c r="S471" t="s">
        <v>39</v>
      </c>
      <c r="T471" s="1" t="s">
        <v>21</v>
      </c>
      <c r="U471" t="str">
        <f>IF(TBL_Employees[[#This Row],[Exit Date]]="","Employed","Resign")</f>
        <v>Employed</v>
      </c>
    </row>
    <row r="472" spans="1:21">
      <c r="A472" t="s">
        <v>1704</v>
      </c>
      <c r="B472" t="s">
        <v>1705</v>
      </c>
      <c r="C472" t="s">
        <v>62</v>
      </c>
      <c r="D472" t="s">
        <v>23</v>
      </c>
      <c r="E472" t="s">
        <v>44</v>
      </c>
      <c r="F472" t="s">
        <v>17</v>
      </c>
      <c r="G472" t="s">
        <v>24</v>
      </c>
      <c r="H472">
        <v>32</v>
      </c>
      <c r="I472" s="1">
        <v>42738</v>
      </c>
      <c r="J472" s="9">
        <f>DAY(TBL_Employees[[#This Row],[Hire Date]])</f>
        <v>3</v>
      </c>
      <c r="K472" s="9">
        <f>MONTH(TBL_Employees[[#This Row],[Hire Date]])</f>
        <v>1</v>
      </c>
      <c r="L472" s="9" t="str">
        <f>_xlfn.SWITCH(TBL_Employees[[#This Row],[Month]],1,"JAN",2,"FEB",3,"MAR",4,"APR",5,"MAY",6,"JUN",7,"JUL",8,"AUG",9,"SEP",10,"OCT",11,"NOV",12,"DEC")</f>
        <v>JAN</v>
      </c>
      <c r="M472" s="9">
        <f>YEAR(TBL_Employees[[#This Row],[Hire Date]])</f>
        <v>2017</v>
      </c>
      <c r="N472" s="2">
        <v>101870</v>
      </c>
      <c r="O472" s="2" t="str">
        <f>_xlfn.SWITCH(TRUE(),TBL_Employees[[#This Row],[Annual Salary]]&gt;140000,"HIGH INCOME",AND(TBL_Employees[[#This Row],[Annual Salary]]&gt;=70000,TBL_Employees[[#This Row],[Annual Salary]]&lt;=140000),"MIDLE INCOME",TBL_Employees[[#This Row],[Annual Salary]]&lt;70000,"LOW INCOME")</f>
        <v>MIDLE INCOME</v>
      </c>
      <c r="P472" s="3">
        <v>0.1</v>
      </c>
      <c r="Q472" s="11">
        <f>TBL_Employees[[#This Row],[Bonus %]]*TBL_Employees[[#This Row],[Annual Salary]]</f>
        <v>10187</v>
      </c>
      <c r="R472" t="s">
        <v>19</v>
      </c>
      <c r="S472" t="s">
        <v>39</v>
      </c>
      <c r="T472" s="1" t="s">
        <v>21</v>
      </c>
      <c r="U472" t="str">
        <f>IF(TBL_Employees[[#This Row],[Exit Date]]="","Employed","Resign")</f>
        <v>Employed</v>
      </c>
    </row>
    <row r="473" spans="1:21">
      <c r="A473" t="s">
        <v>1733</v>
      </c>
      <c r="B473" t="s">
        <v>1734</v>
      </c>
      <c r="C473" t="s">
        <v>62</v>
      </c>
      <c r="D473" t="s">
        <v>23</v>
      </c>
      <c r="E473" t="s">
        <v>44</v>
      </c>
      <c r="F473" t="s">
        <v>17</v>
      </c>
      <c r="G473" t="s">
        <v>47</v>
      </c>
      <c r="H473">
        <v>33</v>
      </c>
      <c r="I473" s="1">
        <v>41507</v>
      </c>
      <c r="J473" s="9">
        <f>DAY(TBL_Employees[[#This Row],[Hire Date]])</f>
        <v>21</v>
      </c>
      <c r="K473" s="9">
        <f>MONTH(TBL_Employees[[#This Row],[Hire Date]])</f>
        <v>8</v>
      </c>
      <c r="L473" s="9" t="str">
        <f>_xlfn.SWITCH(TBL_Employees[[#This Row],[Month]],1,"JAN",2,"FEB",3,"MAR",4,"APR",5,"MAY",6,"JUN",7,"JUL",8,"AUG",9,"SEP",10,"OCT",11,"NOV",12,"DEC")</f>
        <v>AUG</v>
      </c>
      <c r="M473" s="9">
        <f>YEAR(TBL_Employees[[#This Row],[Hire Date]])</f>
        <v>2013</v>
      </c>
      <c r="N473" s="2">
        <v>105390</v>
      </c>
      <c r="O473" s="2" t="str">
        <f>_xlfn.SWITCH(TRUE(),TBL_Employees[[#This Row],[Annual Salary]]&gt;140000,"HIGH INCOME",AND(TBL_Employees[[#This Row],[Annual Salary]]&gt;=70000,TBL_Employees[[#This Row],[Annual Salary]]&lt;=140000),"MIDLE INCOME",TBL_Employees[[#This Row],[Annual Salary]]&lt;70000,"LOW INCOME")</f>
        <v>MIDLE INCOME</v>
      </c>
      <c r="P473" s="3">
        <v>0.06</v>
      </c>
      <c r="Q473" s="11">
        <f>TBL_Employees[[#This Row],[Bonus %]]*TBL_Employees[[#This Row],[Annual Salary]]</f>
        <v>6323.4</v>
      </c>
      <c r="R473" t="s">
        <v>19</v>
      </c>
      <c r="S473" t="s">
        <v>29</v>
      </c>
      <c r="T473" s="1" t="s">
        <v>21</v>
      </c>
      <c r="U473" t="str">
        <f>IF(TBL_Employees[[#This Row],[Exit Date]]="","Employed","Resign")</f>
        <v>Employed</v>
      </c>
    </row>
    <row r="474" spans="1:21">
      <c r="A474" t="s">
        <v>1383</v>
      </c>
      <c r="B474" t="s">
        <v>1739</v>
      </c>
      <c r="C474" t="s">
        <v>62</v>
      </c>
      <c r="D474" t="s">
        <v>23</v>
      </c>
      <c r="E474" t="s">
        <v>44</v>
      </c>
      <c r="F474" t="s">
        <v>28</v>
      </c>
      <c r="G474" t="s">
        <v>51</v>
      </c>
      <c r="H474">
        <v>59</v>
      </c>
      <c r="I474" s="1">
        <v>42165</v>
      </c>
      <c r="J474" s="9">
        <f>DAY(TBL_Employees[[#This Row],[Hire Date]])</f>
        <v>10</v>
      </c>
      <c r="K474" s="9">
        <f>MONTH(TBL_Employees[[#This Row],[Hire Date]])</f>
        <v>6</v>
      </c>
      <c r="L474" s="9" t="str">
        <f>_xlfn.SWITCH(TBL_Employees[[#This Row],[Month]],1,"JAN",2,"FEB",3,"MAR",4,"APR",5,"MAY",6,"JUN",7,"JUL",8,"AUG",9,"SEP",10,"OCT",11,"NOV",12,"DEC")</f>
        <v>JUN</v>
      </c>
      <c r="M474" s="9">
        <f>YEAR(TBL_Employees[[#This Row],[Hire Date]])</f>
        <v>2015</v>
      </c>
      <c r="N474" s="2">
        <v>101985</v>
      </c>
      <c r="O474" s="2" t="str">
        <f>_xlfn.SWITCH(TRUE(),TBL_Employees[[#This Row],[Annual Salary]]&gt;140000,"HIGH INCOME",AND(TBL_Employees[[#This Row],[Annual Salary]]&gt;=70000,TBL_Employees[[#This Row],[Annual Salary]]&lt;=140000),"MIDLE INCOME",TBL_Employees[[#This Row],[Annual Salary]]&lt;70000,"LOW INCOME")</f>
        <v>MIDLE INCOME</v>
      </c>
      <c r="P474" s="3">
        <v>7.0000000000000007E-2</v>
      </c>
      <c r="Q474" s="11">
        <f>TBL_Employees[[#This Row],[Bonus %]]*TBL_Employees[[#This Row],[Annual Salary]]</f>
        <v>7138.9500000000007</v>
      </c>
      <c r="R474" t="s">
        <v>19</v>
      </c>
      <c r="S474" t="s">
        <v>45</v>
      </c>
      <c r="T474" s="1" t="s">
        <v>21</v>
      </c>
      <c r="U474" t="str">
        <f>IF(TBL_Employees[[#This Row],[Exit Date]]="","Employed","Resign")</f>
        <v>Employed</v>
      </c>
    </row>
    <row r="475" spans="1:21">
      <c r="A475" t="s">
        <v>582</v>
      </c>
      <c r="B475" t="s">
        <v>1744</v>
      </c>
      <c r="C475" t="s">
        <v>83</v>
      </c>
      <c r="D475" t="s">
        <v>23</v>
      </c>
      <c r="E475" t="s">
        <v>44</v>
      </c>
      <c r="F475" t="s">
        <v>28</v>
      </c>
      <c r="G475" t="s">
        <v>24</v>
      </c>
      <c r="H475">
        <v>58</v>
      </c>
      <c r="I475" s="1">
        <v>41810</v>
      </c>
      <c r="J475" s="9">
        <f>DAY(TBL_Employees[[#This Row],[Hire Date]])</f>
        <v>20</v>
      </c>
      <c r="K475" s="9">
        <f>MONTH(TBL_Employees[[#This Row],[Hire Date]])</f>
        <v>6</v>
      </c>
      <c r="L475" s="9" t="str">
        <f>_xlfn.SWITCH(TBL_Employees[[#This Row],[Month]],1,"JAN",2,"FEB",3,"MAR",4,"APR",5,"MAY",6,"JUN",7,"JUL",8,"AUG",9,"SEP",10,"OCT",11,"NOV",12,"DEC")</f>
        <v>JUN</v>
      </c>
      <c r="M475" s="9">
        <f>YEAR(TBL_Employees[[#This Row],[Hire Date]])</f>
        <v>2014</v>
      </c>
      <c r="N475" s="2">
        <v>41728</v>
      </c>
      <c r="O475" s="2" t="str">
        <f>_xlfn.SWITCH(TRUE(),TBL_Employees[[#This Row],[Annual Salary]]&gt;140000,"HIGH INCOME",AND(TBL_Employees[[#This Row],[Annual Salary]]&gt;=70000,TBL_Employees[[#This Row],[Annual Salary]]&lt;=140000),"MIDLE INCOME",TBL_Employees[[#This Row],[Annual Salary]]&lt;70000,"LOW INCOME")</f>
        <v>LOW INCOME</v>
      </c>
      <c r="P475" s="3">
        <v>0</v>
      </c>
      <c r="Q475" s="11">
        <f>TBL_Employees[[#This Row],[Bonus %]]*TBL_Employees[[#This Row],[Annual Salary]]</f>
        <v>0</v>
      </c>
      <c r="R475" t="s">
        <v>33</v>
      </c>
      <c r="S475" t="s">
        <v>80</v>
      </c>
      <c r="T475" s="1" t="s">
        <v>21</v>
      </c>
      <c r="U475" t="str">
        <f>IF(TBL_Employees[[#This Row],[Exit Date]]="","Employed","Resign")</f>
        <v>Employed</v>
      </c>
    </row>
    <row r="476" spans="1:21">
      <c r="A476" t="s">
        <v>1749</v>
      </c>
      <c r="B476" t="s">
        <v>1750</v>
      </c>
      <c r="C476" t="s">
        <v>83</v>
      </c>
      <c r="D476" t="s">
        <v>23</v>
      </c>
      <c r="E476" t="s">
        <v>16</v>
      </c>
      <c r="F476" t="s">
        <v>17</v>
      </c>
      <c r="G476" t="s">
        <v>18</v>
      </c>
      <c r="H476">
        <v>56</v>
      </c>
      <c r="I476" s="1">
        <v>40045</v>
      </c>
      <c r="J476" s="9">
        <f>DAY(TBL_Employees[[#This Row],[Hire Date]])</f>
        <v>20</v>
      </c>
      <c r="K476" s="9">
        <f>MONTH(TBL_Employees[[#This Row],[Hire Date]])</f>
        <v>8</v>
      </c>
      <c r="L476" s="9" t="str">
        <f>_xlfn.SWITCH(TBL_Employees[[#This Row],[Month]],1,"JAN",2,"FEB",3,"MAR",4,"APR",5,"MAY",6,"JUN",7,"JUL",8,"AUG",9,"SEP",10,"OCT",11,"NOV",12,"DEC")</f>
        <v>AUG</v>
      </c>
      <c r="M476" s="9">
        <f>YEAR(TBL_Employees[[#This Row],[Hire Date]])</f>
        <v>2009</v>
      </c>
      <c r="N476" s="2">
        <v>52800</v>
      </c>
      <c r="O476" s="2" t="str">
        <f>_xlfn.SWITCH(TRUE(),TBL_Employees[[#This Row],[Annual Salary]]&gt;140000,"HIGH INCOME",AND(TBL_Employees[[#This Row],[Annual Salary]]&gt;=70000,TBL_Employees[[#This Row],[Annual Salary]]&lt;=140000),"MIDLE INCOME",TBL_Employees[[#This Row],[Annual Salary]]&lt;70000,"LOW INCOME")</f>
        <v>LOW INCOME</v>
      </c>
      <c r="P476" s="3">
        <v>0</v>
      </c>
      <c r="Q476" s="11">
        <f>TBL_Employees[[#This Row],[Bonus %]]*TBL_Employees[[#This Row],[Annual Salary]]</f>
        <v>0</v>
      </c>
      <c r="R476" t="s">
        <v>19</v>
      </c>
      <c r="S476" t="s">
        <v>39</v>
      </c>
      <c r="T476" s="1" t="s">
        <v>21</v>
      </c>
      <c r="U476" t="str">
        <f>IF(TBL_Employees[[#This Row],[Exit Date]]="","Employed","Resign")</f>
        <v>Employed</v>
      </c>
    </row>
    <row r="477" spans="1:21">
      <c r="A477" t="s">
        <v>275</v>
      </c>
      <c r="B477" t="s">
        <v>1758</v>
      </c>
      <c r="C477" t="s">
        <v>61</v>
      </c>
      <c r="D477" t="s">
        <v>23</v>
      </c>
      <c r="E477" t="s">
        <v>32</v>
      </c>
      <c r="F477" t="s">
        <v>28</v>
      </c>
      <c r="G477" t="s">
        <v>24</v>
      </c>
      <c r="H477">
        <v>45</v>
      </c>
      <c r="I477" s="1">
        <v>40305</v>
      </c>
      <c r="J477" s="9">
        <f>DAY(TBL_Employees[[#This Row],[Hire Date]])</f>
        <v>7</v>
      </c>
      <c r="K477" s="9">
        <f>MONTH(TBL_Employees[[#This Row],[Hire Date]])</f>
        <v>5</v>
      </c>
      <c r="L477" s="9" t="str">
        <f>_xlfn.SWITCH(TBL_Employees[[#This Row],[Month]],1,"JAN",2,"FEB",3,"MAR",4,"APR",5,"MAY",6,"JUN",7,"JUL",8,"AUG",9,"SEP",10,"OCT",11,"NOV",12,"DEC")</f>
        <v>MAY</v>
      </c>
      <c r="M477" s="9">
        <f>YEAR(TBL_Employees[[#This Row],[Hire Date]])</f>
        <v>2010</v>
      </c>
      <c r="N477" s="2">
        <v>145093</v>
      </c>
      <c r="O477" s="2" t="str">
        <f>_xlfn.SWITCH(TRUE(),TBL_Employees[[#This Row],[Annual Salary]]&gt;140000,"HIGH INCOME",AND(TBL_Employees[[#This Row],[Annual Salary]]&gt;=70000,TBL_Employees[[#This Row],[Annual Salary]]&lt;=140000),"MIDLE INCOME",TBL_Employees[[#This Row],[Annual Salary]]&lt;70000,"LOW INCOME")</f>
        <v>HIGH INCOME</v>
      </c>
      <c r="P477" s="3">
        <v>0.12</v>
      </c>
      <c r="Q477" s="11">
        <f>TBL_Employees[[#This Row],[Bonus %]]*TBL_Employees[[#This Row],[Annual Salary]]</f>
        <v>17411.16</v>
      </c>
      <c r="R477" t="s">
        <v>19</v>
      </c>
      <c r="S477" t="s">
        <v>20</v>
      </c>
      <c r="T477" s="1" t="s">
        <v>21</v>
      </c>
      <c r="U477" t="str">
        <f>IF(TBL_Employees[[#This Row],[Exit Date]]="","Employed","Resign")</f>
        <v>Employed</v>
      </c>
    </row>
    <row r="478" spans="1:21">
      <c r="A478" t="s">
        <v>355</v>
      </c>
      <c r="B478" t="s">
        <v>1769</v>
      </c>
      <c r="C478" t="s">
        <v>61</v>
      </c>
      <c r="D478" t="s">
        <v>23</v>
      </c>
      <c r="E478" t="s">
        <v>16</v>
      </c>
      <c r="F478" t="s">
        <v>17</v>
      </c>
      <c r="G478" t="s">
        <v>24</v>
      </c>
      <c r="H478">
        <v>37</v>
      </c>
      <c r="I478" s="1">
        <v>40560</v>
      </c>
      <c r="J478" s="9">
        <f>DAY(TBL_Employees[[#This Row],[Hire Date]])</f>
        <v>17</v>
      </c>
      <c r="K478" s="9">
        <f>MONTH(TBL_Employees[[#This Row],[Hire Date]])</f>
        <v>1</v>
      </c>
      <c r="L478" s="9" t="str">
        <f>_xlfn.SWITCH(TBL_Employees[[#This Row],[Month]],1,"JAN",2,"FEB",3,"MAR",4,"APR",5,"MAY",6,"JUN",7,"JUL",8,"AUG",9,"SEP",10,"OCT",11,"NOV",12,"DEC")</f>
        <v>JAN</v>
      </c>
      <c r="M478" s="9">
        <f>YEAR(TBL_Employees[[#This Row],[Hire Date]])</f>
        <v>2011</v>
      </c>
      <c r="N478" s="2">
        <v>131353</v>
      </c>
      <c r="O478" s="2" t="str">
        <f>_xlfn.SWITCH(TRUE(),TBL_Employees[[#This Row],[Annual Salary]]&gt;140000,"HIGH INCOME",AND(TBL_Employees[[#This Row],[Annual Salary]]&gt;=70000,TBL_Employees[[#This Row],[Annual Salary]]&lt;=140000),"MIDLE INCOME",TBL_Employees[[#This Row],[Annual Salary]]&lt;70000,"LOW INCOME")</f>
        <v>MIDLE INCOME</v>
      </c>
      <c r="P478" s="3">
        <v>0.11</v>
      </c>
      <c r="Q478" s="11">
        <f>TBL_Employees[[#This Row],[Bonus %]]*TBL_Employees[[#This Row],[Annual Salary]]</f>
        <v>14448.83</v>
      </c>
      <c r="R478" t="s">
        <v>33</v>
      </c>
      <c r="S478" t="s">
        <v>74</v>
      </c>
      <c r="T478" s="1" t="s">
        <v>21</v>
      </c>
      <c r="U478" t="str">
        <f>IF(TBL_Employees[[#This Row],[Exit Date]]="","Employed","Resign")</f>
        <v>Employed</v>
      </c>
    </row>
    <row r="479" spans="1:21">
      <c r="A479" t="s">
        <v>118</v>
      </c>
      <c r="B479" t="s">
        <v>1783</v>
      </c>
      <c r="C479" t="s">
        <v>22</v>
      </c>
      <c r="D479" t="s">
        <v>23</v>
      </c>
      <c r="E479" t="s">
        <v>36</v>
      </c>
      <c r="F479" t="s">
        <v>17</v>
      </c>
      <c r="G479" t="s">
        <v>18</v>
      </c>
      <c r="H479">
        <v>61</v>
      </c>
      <c r="I479" s="1">
        <v>40683</v>
      </c>
      <c r="J479" s="9">
        <f>DAY(TBL_Employees[[#This Row],[Hire Date]])</f>
        <v>20</v>
      </c>
      <c r="K479" s="9">
        <f>MONTH(TBL_Employees[[#This Row],[Hire Date]])</f>
        <v>5</v>
      </c>
      <c r="L479" s="9" t="str">
        <f>_xlfn.SWITCH(TBL_Employees[[#This Row],[Month]],1,"JAN",2,"FEB",3,"MAR",4,"APR",5,"MAY",6,"JUN",7,"JUL",8,"AUG",9,"SEP",10,"OCT",11,"NOV",12,"DEC")</f>
        <v>MAY</v>
      </c>
      <c r="M479" s="9">
        <f>YEAR(TBL_Employees[[#This Row],[Hire Date]])</f>
        <v>2011</v>
      </c>
      <c r="N479" s="2">
        <v>64937</v>
      </c>
      <c r="O479" s="2" t="str">
        <f>_xlfn.SWITCH(TRUE(),TBL_Employees[[#This Row],[Annual Salary]]&gt;140000,"HIGH INCOME",AND(TBL_Employees[[#This Row],[Annual Salary]]&gt;=70000,TBL_Employees[[#This Row],[Annual Salary]]&lt;=140000),"MIDLE INCOME",TBL_Employees[[#This Row],[Annual Salary]]&lt;70000,"LOW INCOME")</f>
        <v>LOW INCOME</v>
      </c>
      <c r="P479" s="3">
        <v>0</v>
      </c>
      <c r="Q479" s="11">
        <f>TBL_Employees[[#This Row],[Bonus %]]*TBL_Employees[[#This Row],[Annual Salary]]</f>
        <v>0</v>
      </c>
      <c r="R479" t="s">
        <v>19</v>
      </c>
      <c r="S479" t="s">
        <v>39</v>
      </c>
      <c r="T479" s="1" t="s">
        <v>21</v>
      </c>
      <c r="U479" t="str">
        <f>IF(TBL_Employees[[#This Row],[Exit Date]]="","Employed","Resign")</f>
        <v>Employed</v>
      </c>
    </row>
    <row r="480" spans="1:21">
      <c r="A480" t="s">
        <v>1806</v>
      </c>
      <c r="B480" t="s">
        <v>1807</v>
      </c>
      <c r="C480" t="s">
        <v>22</v>
      </c>
      <c r="D480" t="s">
        <v>23</v>
      </c>
      <c r="E480" t="s">
        <v>44</v>
      </c>
      <c r="F480" t="s">
        <v>28</v>
      </c>
      <c r="G480" t="s">
        <v>24</v>
      </c>
      <c r="H480">
        <v>25</v>
      </c>
      <c r="I480" s="1">
        <v>44217</v>
      </c>
      <c r="J480" s="9">
        <f>DAY(TBL_Employees[[#This Row],[Hire Date]])</f>
        <v>21</v>
      </c>
      <c r="K480" s="9">
        <f>MONTH(TBL_Employees[[#This Row],[Hire Date]])</f>
        <v>1</v>
      </c>
      <c r="L480" s="9" t="str">
        <f>_xlfn.SWITCH(TBL_Employees[[#This Row],[Month]],1,"JAN",2,"FEB",3,"MAR",4,"APR",5,"MAY",6,"JUN",7,"JUL",8,"AUG",9,"SEP",10,"OCT",11,"NOV",12,"DEC")</f>
        <v>JAN</v>
      </c>
      <c r="M480" s="9">
        <f>YEAR(TBL_Employees[[#This Row],[Hire Date]])</f>
        <v>2021</v>
      </c>
      <c r="N480" s="2">
        <v>67299</v>
      </c>
      <c r="O480" s="2" t="str">
        <f>_xlfn.SWITCH(TRUE(),TBL_Employees[[#This Row],[Annual Salary]]&gt;140000,"HIGH INCOME",AND(TBL_Employees[[#This Row],[Annual Salary]]&gt;=70000,TBL_Employees[[#This Row],[Annual Salary]]&lt;=140000),"MIDLE INCOME",TBL_Employees[[#This Row],[Annual Salary]]&lt;70000,"LOW INCOME")</f>
        <v>LOW INCOME</v>
      </c>
      <c r="P480" s="3">
        <v>0</v>
      </c>
      <c r="Q480" s="11">
        <f>TBL_Employees[[#This Row],[Bonus %]]*TBL_Employees[[#This Row],[Annual Salary]]</f>
        <v>0</v>
      </c>
      <c r="R480" t="s">
        <v>19</v>
      </c>
      <c r="S480" t="s">
        <v>39</v>
      </c>
      <c r="T480" s="1" t="s">
        <v>21</v>
      </c>
      <c r="U480" t="str">
        <f>IF(TBL_Employees[[#This Row],[Exit Date]]="","Employed","Resign")</f>
        <v>Employed</v>
      </c>
    </row>
    <row r="481" spans="1:21">
      <c r="A481" t="s">
        <v>329</v>
      </c>
      <c r="B481" t="s">
        <v>1811</v>
      </c>
      <c r="C481" t="s">
        <v>83</v>
      </c>
      <c r="D481" t="s">
        <v>23</v>
      </c>
      <c r="E481" t="s">
        <v>16</v>
      </c>
      <c r="F481" t="s">
        <v>17</v>
      </c>
      <c r="G481" t="s">
        <v>51</v>
      </c>
      <c r="H481">
        <v>62</v>
      </c>
      <c r="I481" s="1">
        <v>41748</v>
      </c>
      <c r="J481" s="9">
        <f>DAY(TBL_Employees[[#This Row],[Hire Date]])</f>
        <v>19</v>
      </c>
      <c r="K481" s="9">
        <f>MONTH(TBL_Employees[[#This Row],[Hire Date]])</f>
        <v>4</v>
      </c>
      <c r="L481" s="9" t="str">
        <f>_xlfn.SWITCH(TBL_Employees[[#This Row],[Month]],1,"JAN",2,"FEB",3,"MAR",4,"APR",5,"MAY",6,"JUN",7,"JUL",8,"AUG",9,"SEP",10,"OCT",11,"NOV",12,"DEC")</f>
        <v>APR</v>
      </c>
      <c r="M481" s="9">
        <f>YEAR(TBL_Employees[[#This Row],[Hire Date]])</f>
        <v>2014</v>
      </c>
      <c r="N481" s="2">
        <v>45295</v>
      </c>
      <c r="O481" s="2" t="str">
        <f>_xlfn.SWITCH(TRUE(),TBL_Employees[[#This Row],[Annual Salary]]&gt;140000,"HIGH INCOME",AND(TBL_Employees[[#This Row],[Annual Salary]]&gt;=70000,TBL_Employees[[#This Row],[Annual Salary]]&lt;=140000),"MIDLE INCOME",TBL_Employees[[#This Row],[Annual Salary]]&lt;70000,"LOW INCOME")</f>
        <v>LOW INCOME</v>
      </c>
      <c r="P481" s="3">
        <v>0</v>
      </c>
      <c r="Q481" s="11">
        <f>TBL_Employees[[#This Row],[Bonus %]]*TBL_Employees[[#This Row],[Annual Salary]]</f>
        <v>0</v>
      </c>
      <c r="R481" t="s">
        <v>52</v>
      </c>
      <c r="S481" t="s">
        <v>53</v>
      </c>
      <c r="T481" s="1" t="s">
        <v>21</v>
      </c>
      <c r="U481" t="str">
        <f>IF(TBL_Employees[[#This Row],[Exit Date]]="","Employed","Resign")</f>
        <v>Employed</v>
      </c>
    </row>
    <row r="482" spans="1:21">
      <c r="A482" t="s">
        <v>341</v>
      </c>
      <c r="B482" t="s">
        <v>1813</v>
      </c>
      <c r="C482" t="s">
        <v>83</v>
      </c>
      <c r="D482" t="s">
        <v>23</v>
      </c>
      <c r="E482" t="s">
        <v>44</v>
      </c>
      <c r="F482" t="s">
        <v>17</v>
      </c>
      <c r="G482" t="s">
        <v>24</v>
      </c>
      <c r="H482">
        <v>31</v>
      </c>
      <c r="I482" s="1">
        <v>43171</v>
      </c>
      <c r="J482" s="9">
        <f>DAY(TBL_Employees[[#This Row],[Hire Date]])</f>
        <v>12</v>
      </c>
      <c r="K482" s="9">
        <f>MONTH(TBL_Employees[[#This Row],[Hire Date]])</f>
        <v>3</v>
      </c>
      <c r="L482" s="9" t="str">
        <f>_xlfn.SWITCH(TBL_Employees[[#This Row],[Month]],1,"JAN",2,"FEB",3,"MAR",4,"APR",5,"MAY",6,"JUN",7,"JUL",8,"AUG",9,"SEP",10,"OCT",11,"NOV",12,"DEC")</f>
        <v>MAR</v>
      </c>
      <c r="M482" s="9">
        <f>YEAR(TBL_Employees[[#This Row],[Hire Date]])</f>
        <v>2018</v>
      </c>
      <c r="N482" s="2">
        <v>47913</v>
      </c>
      <c r="O482" s="2" t="str">
        <f>_xlfn.SWITCH(TRUE(),TBL_Employees[[#This Row],[Annual Salary]]&gt;140000,"HIGH INCOME",AND(TBL_Employees[[#This Row],[Annual Salary]]&gt;=70000,TBL_Employees[[#This Row],[Annual Salary]]&lt;=140000),"MIDLE INCOME",TBL_Employees[[#This Row],[Annual Salary]]&lt;70000,"LOW INCOME")</f>
        <v>LOW INCOME</v>
      </c>
      <c r="P482" s="3">
        <v>0</v>
      </c>
      <c r="Q482" s="11">
        <f>TBL_Employees[[#This Row],[Bonus %]]*TBL_Employees[[#This Row],[Annual Salary]]</f>
        <v>0</v>
      </c>
      <c r="R482" t="s">
        <v>19</v>
      </c>
      <c r="S482" t="s">
        <v>63</v>
      </c>
      <c r="T482" s="1" t="s">
        <v>21</v>
      </c>
      <c r="U482" t="str">
        <f>IF(TBL_Employees[[#This Row],[Exit Date]]="","Employed","Resign")</f>
        <v>Employed</v>
      </c>
    </row>
    <row r="483" spans="1:21">
      <c r="A483" t="s">
        <v>1814</v>
      </c>
      <c r="B483" t="s">
        <v>1815</v>
      </c>
      <c r="C483" t="s">
        <v>83</v>
      </c>
      <c r="D483" t="s">
        <v>23</v>
      </c>
      <c r="E483" t="s">
        <v>44</v>
      </c>
      <c r="F483" t="s">
        <v>17</v>
      </c>
      <c r="G483" t="s">
        <v>24</v>
      </c>
      <c r="H483">
        <v>53</v>
      </c>
      <c r="I483" s="1">
        <v>42985</v>
      </c>
      <c r="J483" s="9">
        <f>DAY(TBL_Employees[[#This Row],[Hire Date]])</f>
        <v>7</v>
      </c>
      <c r="K483" s="9">
        <f>MONTH(TBL_Employees[[#This Row],[Hire Date]])</f>
        <v>9</v>
      </c>
      <c r="L483" s="9" t="str">
        <f>_xlfn.SWITCH(TBL_Employees[[#This Row],[Month]],1,"JAN",2,"FEB",3,"MAR",4,"APR",5,"MAY",6,"JUN",7,"JUL",8,"AUG",9,"SEP",10,"OCT",11,"NOV",12,"DEC")</f>
        <v>SEP</v>
      </c>
      <c r="M483" s="9">
        <f>YEAR(TBL_Employees[[#This Row],[Hire Date]])</f>
        <v>2017</v>
      </c>
      <c r="N483" s="2">
        <v>46727</v>
      </c>
      <c r="O483" s="2" t="str">
        <f>_xlfn.SWITCH(TRUE(),TBL_Employees[[#This Row],[Annual Salary]]&gt;140000,"HIGH INCOME",AND(TBL_Employees[[#This Row],[Annual Salary]]&gt;=70000,TBL_Employees[[#This Row],[Annual Salary]]&lt;=140000),"MIDLE INCOME",TBL_Employees[[#This Row],[Annual Salary]]&lt;70000,"LOW INCOME")</f>
        <v>LOW INCOME</v>
      </c>
      <c r="P483" s="3">
        <v>0</v>
      </c>
      <c r="Q483" s="11">
        <f>TBL_Employees[[#This Row],[Bonus %]]*TBL_Employees[[#This Row],[Annual Salary]]</f>
        <v>0</v>
      </c>
      <c r="R483" t="s">
        <v>19</v>
      </c>
      <c r="S483" t="s">
        <v>29</v>
      </c>
      <c r="T483" s="1">
        <v>43251</v>
      </c>
      <c r="U483" t="str">
        <f>IF(TBL_Employees[[#This Row],[Exit Date]]="","Employed","Resign")</f>
        <v>Resign</v>
      </c>
    </row>
    <row r="484" spans="1:21">
      <c r="A484" t="s">
        <v>1816</v>
      </c>
      <c r="B484" t="s">
        <v>1817</v>
      </c>
      <c r="C484" t="s">
        <v>61</v>
      </c>
      <c r="D484" t="s">
        <v>23</v>
      </c>
      <c r="E484" t="s">
        <v>44</v>
      </c>
      <c r="F484" t="s">
        <v>28</v>
      </c>
      <c r="G484" t="s">
        <v>24</v>
      </c>
      <c r="H484">
        <v>27</v>
      </c>
      <c r="I484" s="1">
        <v>44302</v>
      </c>
      <c r="J484" s="9">
        <f>DAY(TBL_Employees[[#This Row],[Hire Date]])</f>
        <v>16</v>
      </c>
      <c r="K484" s="9">
        <f>MONTH(TBL_Employees[[#This Row],[Hire Date]])</f>
        <v>4</v>
      </c>
      <c r="L484" s="9" t="str">
        <f>_xlfn.SWITCH(TBL_Employees[[#This Row],[Month]],1,"JAN",2,"FEB",3,"MAR",4,"APR",5,"MAY",6,"JUN",7,"JUL",8,"AUG",9,"SEP",10,"OCT",11,"NOV",12,"DEC")</f>
        <v>APR</v>
      </c>
      <c r="M484" s="9">
        <f>YEAR(TBL_Employees[[#This Row],[Hire Date]])</f>
        <v>2021</v>
      </c>
      <c r="N484" s="2">
        <v>133400</v>
      </c>
      <c r="O484" s="2" t="str">
        <f>_xlfn.SWITCH(TRUE(),TBL_Employees[[#This Row],[Annual Salary]]&gt;140000,"HIGH INCOME",AND(TBL_Employees[[#This Row],[Annual Salary]]&gt;=70000,TBL_Employees[[#This Row],[Annual Salary]]&lt;=140000),"MIDLE INCOME",TBL_Employees[[#This Row],[Annual Salary]]&lt;70000,"LOW INCOME")</f>
        <v>MIDLE INCOME</v>
      </c>
      <c r="P484" s="3">
        <v>0.11</v>
      </c>
      <c r="Q484" s="11">
        <f>TBL_Employees[[#This Row],[Bonus %]]*TBL_Employees[[#This Row],[Annual Salary]]</f>
        <v>14674</v>
      </c>
      <c r="R484" t="s">
        <v>19</v>
      </c>
      <c r="S484" t="s">
        <v>39</v>
      </c>
      <c r="T484" s="1" t="s">
        <v>21</v>
      </c>
      <c r="U484" t="str">
        <f>IF(TBL_Employees[[#This Row],[Exit Date]]="","Employed","Resign")</f>
        <v>Employed</v>
      </c>
    </row>
    <row r="485" spans="1:21">
      <c r="A485" t="s">
        <v>1816</v>
      </c>
      <c r="B485" t="s">
        <v>1821</v>
      </c>
      <c r="C485" t="s">
        <v>22</v>
      </c>
      <c r="D485" t="s">
        <v>23</v>
      </c>
      <c r="E485" t="s">
        <v>32</v>
      </c>
      <c r="F485" t="s">
        <v>17</v>
      </c>
      <c r="G485" t="s">
        <v>24</v>
      </c>
      <c r="H485">
        <v>44</v>
      </c>
      <c r="I485" s="1">
        <v>38771</v>
      </c>
      <c r="J485" s="9">
        <f>DAY(TBL_Employees[[#This Row],[Hire Date]])</f>
        <v>23</v>
      </c>
      <c r="K485" s="9">
        <f>MONTH(TBL_Employees[[#This Row],[Hire Date]])</f>
        <v>2</v>
      </c>
      <c r="L485" s="9" t="str">
        <f>_xlfn.SWITCH(TBL_Employees[[#This Row],[Month]],1,"JAN",2,"FEB",3,"MAR",4,"APR",5,"MAY",6,"JUN",7,"JUL",8,"AUG",9,"SEP",10,"OCT",11,"NOV",12,"DEC")</f>
        <v>FEB</v>
      </c>
      <c r="M485" s="9">
        <f>YEAR(TBL_Employees[[#This Row],[Hire Date]])</f>
        <v>2006</v>
      </c>
      <c r="N485" s="2">
        <v>63705</v>
      </c>
      <c r="O485" s="2" t="str">
        <f>_xlfn.SWITCH(TRUE(),TBL_Employees[[#This Row],[Annual Salary]]&gt;140000,"HIGH INCOME",AND(TBL_Employees[[#This Row],[Annual Salary]]&gt;=70000,TBL_Employees[[#This Row],[Annual Salary]]&lt;=140000),"MIDLE INCOME",TBL_Employees[[#This Row],[Annual Salary]]&lt;70000,"LOW INCOME")</f>
        <v>LOW INCOME</v>
      </c>
      <c r="P485" s="3">
        <v>0</v>
      </c>
      <c r="Q485" s="11">
        <f>TBL_Employees[[#This Row],[Bonus %]]*TBL_Employees[[#This Row],[Annual Salary]]</f>
        <v>0</v>
      </c>
      <c r="R485" t="s">
        <v>19</v>
      </c>
      <c r="S485" t="s">
        <v>45</v>
      </c>
      <c r="T485" s="1" t="s">
        <v>21</v>
      </c>
      <c r="U485" t="str">
        <f>IF(TBL_Employees[[#This Row],[Exit Date]]="","Employed","Resign")</f>
        <v>Employed</v>
      </c>
    </row>
    <row r="486" spans="1:21">
      <c r="A486" t="s">
        <v>1823</v>
      </c>
      <c r="B486" t="s">
        <v>392</v>
      </c>
      <c r="C486" t="s">
        <v>83</v>
      </c>
      <c r="D486" t="s">
        <v>23</v>
      </c>
      <c r="E486" t="s">
        <v>16</v>
      </c>
      <c r="F486" t="s">
        <v>28</v>
      </c>
      <c r="G486" t="s">
        <v>47</v>
      </c>
      <c r="H486">
        <v>48</v>
      </c>
      <c r="I486" s="1">
        <v>44095</v>
      </c>
      <c r="J486" s="9">
        <f>DAY(TBL_Employees[[#This Row],[Hire Date]])</f>
        <v>21</v>
      </c>
      <c r="K486" s="9">
        <f>MONTH(TBL_Employees[[#This Row],[Hire Date]])</f>
        <v>9</v>
      </c>
      <c r="L486" s="9" t="str">
        <f>_xlfn.SWITCH(TBL_Employees[[#This Row],[Month]],1,"JAN",2,"FEB",3,"MAR",4,"APR",5,"MAY",6,"JUN",7,"JUL",8,"AUG",9,"SEP",10,"OCT",11,"NOV",12,"DEC")</f>
        <v>SEP</v>
      </c>
      <c r="M486" s="9">
        <f>YEAR(TBL_Employees[[#This Row],[Hire Date]])</f>
        <v>2020</v>
      </c>
      <c r="N486" s="2">
        <v>54654</v>
      </c>
      <c r="O486" s="2" t="str">
        <f>_xlfn.SWITCH(TRUE(),TBL_Employees[[#This Row],[Annual Salary]]&gt;140000,"HIGH INCOME",AND(TBL_Employees[[#This Row],[Annual Salary]]&gt;=70000,TBL_Employees[[#This Row],[Annual Salary]]&lt;=140000),"MIDLE INCOME",TBL_Employees[[#This Row],[Annual Salary]]&lt;70000,"LOW INCOME")</f>
        <v>LOW INCOME</v>
      </c>
      <c r="P486" s="3">
        <v>0</v>
      </c>
      <c r="Q486" s="11">
        <f>TBL_Employees[[#This Row],[Bonus %]]*TBL_Employees[[#This Row],[Annual Salary]]</f>
        <v>0</v>
      </c>
      <c r="R486" t="s">
        <v>19</v>
      </c>
      <c r="S486" t="s">
        <v>39</v>
      </c>
      <c r="T486" s="1" t="s">
        <v>21</v>
      </c>
      <c r="U486" t="str">
        <f>IF(TBL_Employees[[#This Row],[Exit Date]]="","Employed","Resign")</f>
        <v>Employed</v>
      </c>
    </row>
    <row r="487" spans="1:21">
      <c r="A487" t="s">
        <v>1761</v>
      </c>
      <c r="B487" t="s">
        <v>1826</v>
      </c>
      <c r="C487" t="s">
        <v>40</v>
      </c>
      <c r="D487" t="s">
        <v>23</v>
      </c>
      <c r="E487" t="s">
        <v>44</v>
      </c>
      <c r="F487" t="s">
        <v>17</v>
      </c>
      <c r="G487" t="s">
        <v>24</v>
      </c>
      <c r="H487">
        <v>38</v>
      </c>
      <c r="I487" s="1">
        <v>39232</v>
      </c>
      <c r="J487" s="9">
        <f>DAY(TBL_Employees[[#This Row],[Hire Date]])</f>
        <v>30</v>
      </c>
      <c r="K487" s="9">
        <f>MONTH(TBL_Employees[[#This Row],[Hire Date]])</f>
        <v>5</v>
      </c>
      <c r="L487" s="9" t="str">
        <f>_xlfn.SWITCH(TBL_Employees[[#This Row],[Month]],1,"JAN",2,"FEB",3,"MAR",4,"APR",5,"MAY",6,"JUN",7,"JUL",8,"AUG",9,"SEP",10,"OCT",11,"NOV",12,"DEC")</f>
        <v>MAY</v>
      </c>
      <c r="M487" s="9">
        <f>YEAR(TBL_Employees[[#This Row],[Hire Date]])</f>
        <v>2007</v>
      </c>
      <c r="N487" s="2">
        <v>198562</v>
      </c>
      <c r="O487" s="2" t="str">
        <f>_xlfn.SWITCH(TRUE(),TBL_Employees[[#This Row],[Annual Salary]]&gt;140000,"HIGH INCOME",AND(TBL_Employees[[#This Row],[Annual Salary]]&gt;=70000,TBL_Employees[[#This Row],[Annual Salary]]&lt;=140000),"MIDLE INCOME",TBL_Employees[[#This Row],[Annual Salary]]&lt;70000,"LOW INCOME")</f>
        <v>HIGH INCOME</v>
      </c>
      <c r="P487" s="3">
        <v>0.22</v>
      </c>
      <c r="Q487" s="11">
        <f>TBL_Employees[[#This Row],[Bonus %]]*TBL_Employees[[#This Row],[Annual Salary]]</f>
        <v>43683.64</v>
      </c>
      <c r="R487" t="s">
        <v>19</v>
      </c>
      <c r="S487" t="s">
        <v>63</v>
      </c>
      <c r="T487" s="1" t="s">
        <v>21</v>
      </c>
      <c r="U487" t="str">
        <f>IF(TBL_Employees[[#This Row],[Exit Date]]="","Employed","Resign")</f>
        <v>Employed</v>
      </c>
    </row>
    <row r="488" spans="1:21">
      <c r="A488" t="s">
        <v>1831</v>
      </c>
      <c r="B488" t="s">
        <v>1832</v>
      </c>
      <c r="C488" t="s">
        <v>62</v>
      </c>
      <c r="D488" t="s">
        <v>23</v>
      </c>
      <c r="E488" t="s">
        <v>44</v>
      </c>
      <c r="F488" t="s">
        <v>28</v>
      </c>
      <c r="G488" t="s">
        <v>24</v>
      </c>
      <c r="H488">
        <v>50</v>
      </c>
      <c r="I488" s="1">
        <v>40983</v>
      </c>
      <c r="J488" s="9">
        <f>DAY(TBL_Employees[[#This Row],[Hire Date]])</f>
        <v>15</v>
      </c>
      <c r="K488" s="9">
        <f>MONTH(TBL_Employees[[#This Row],[Hire Date]])</f>
        <v>3</v>
      </c>
      <c r="L488" s="9" t="str">
        <f>_xlfn.SWITCH(TBL_Employees[[#This Row],[Month]],1,"JAN",2,"FEB",3,"MAR",4,"APR",5,"MAY",6,"JUN",7,"JUL",8,"AUG",9,"SEP",10,"OCT",11,"NOV",12,"DEC")</f>
        <v>MAR</v>
      </c>
      <c r="M488" s="9">
        <f>YEAR(TBL_Employees[[#This Row],[Hire Date]])</f>
        <v>2012</v>
      </c>
      <c r="N488" s="2">
        <v>117226</v>
      </c>
      <c r="O488" s="2" t="str">
        <f>_xlfn.SWITCH(TRUE(),TBL_Employees[[#This Row],[Annual Salary]]&gt;140000,"HIGH INCOME",AND(TBL_Employees[[#This Row],[Annual Salary]]&gt;=70000,TBL_Employees[[#This Row],[Annual Salary]]&lt;=140000),"MIDLE INCOME",TBL_Employees[[#This Row],[Annual Salary]]&lt;70000,"LOW INCOME")</f>
        <v>MIDLE INCOME</v>
      </c>
      <c r="P488" s="3">
        <v>0.08</v>
      </c>
      <c r="Q488" s="11">
        <f>TBL_Employees[[#This Row],[Bonus %]]*TBL_Employees[[#This Row],[Annual Salary]]</f>
        <v>9378.08</v>
      </c>
      <c r="R488" t="s">
        <v>19</v>
      </c>
      <c r="S488" t="s">
        <v>39</v>
      </c>
      <c r="T488" s="1" t="s">
        <v>21</v>
      </c>
      <c r="U488" t="str">
        <f>IF(TBL_Employees[[#This Row],[Exit Date]]="","Employed","Resign")</f>
        <v>Employed</v>
      </c>
    </row>
    <row r="489" spans="1:21">
      <c r="A489" t="s">
        <v>1843</v>
      </c>
      <c r="B489" t="s">
        <v>1844</v>
      </c>
      <c r="C489" t="s">
        <v>40</v>
      </c>
      <c r="D489" t="s">
        <v>23</v>
      </c>
      <c r="E489" t="s">
        <v>44</v>
      </c>
      <c r="F489" t="s">
        <v>17</v>
      </c>
      <c r="G489" t="s">
        <v>51</v>
      </c>
      <c r="H489">
        <v>40</v>
      </c>
      <c r="I489" s="1">
        <v>44094</v>
      </c>
      <c r="J489" s="9">
        <f>DAY(TBL_Employees[[#This Row],[Hire Date]])</f>
        <v>20</v>
      </c>
      <c r="K489" s="9">
        <f>MONTH(TBL_Employees[[#This Row],[Hire Date]])</f>
        <v>9</v>
      </c>
      <c r="L489" s="9" t="str">
        <f>_xlfn.SWITCH(TBL_Employees[[#This Row],[Month]],1,"JAN",2,"FEB",3,"MAR",4,"APR",5,"MAY",6,"JUN",7,"JUL",8,"AUG",9,"SEP",10,"OCT",11,"NOV",12,"DEC")</f>
        <v>SEP</v>
      </c>
      <c r="M489" s="9">
        <f>YEAR(TBL_Employees[[#This Row],[Hire Date]])</f>
        <v>2020</v>
      </c>
      <c r="N489" s="2">
        <v>198176</v>
      </c>
      <c r="O489" s="2" t="str">
        <f>_xlfn.SWITCH(TRUE(),TBL_Employees[[#This Row],[Annual Salary]]&gt;140000,"HIGH INCOME",AND(TBL_Employees[[#This Row],[Annual Salary]]&gt;=70000,TBL_Employees[[#This Row],[Annual Salary]]&lt;=140000),"MIDLE INCOME",TBL_Employees[[#This Row],[Annual Salary]]&lt;70000,"LOW INCOME")</f>
        <v>HIGH INCOME</v>
      </c>
      <c r="P489" s="3">
        <v>0.17</v>
      </c>
      <c r="Q489" s="11">
        <f>TBL_Employees[[#This Row],[Bonus %]]*TBL_Employees[[#This Row],[Annual Salary]]</f>
        <v>33689.920000000006</v>
      </c>
      <c r="R489" t="s">
        <v>52</v>
      </c>
      <c r="S489" t="s">
        <v>81</v>
      </c>
      <c r="T489" s="1" t="s">
        <v>21</v>
      </c>
      <c r="U489" t="str">
        <f>IF(TBL_Employees[[#This Row],[Exit Date]]="","Employed","Resign")</f>
        <v>Employed</v>
      </c>
    </row>
    <row r="490" spans="1:21">
      <c r="A490" t="s">
        <v>194</v>
      </c>
      <c r="B490" t="s">
        <v>1861</v>
      </c>
      <c r="C490" t="s">
        <v>61</v>
      </c>
      <c r="D490" t="s">
        <v>23</v>
      </c>
      <c r="E490" t="s">
        <v>44</v>
      </c>
      <c r="F490" t="s">
        <v>17</v>
      </c>
      <c r="G490" t="s">
        <v>47</v>
      </c>
      <c r="H490">
        <v>25</v>
      </c>
      <c r="I490" s="1">
        <v>44272</v>
      </c>
      <c r="J490" s="9">
        <f>DAY(TBL_Employees[[#This Row],[Hire Date]])</f>
        <v>17</v>
      </c>
      <c r="K490" s="9">
        <f>MONTH(TBL_Employees[[#This Row],[Hire Date]])</f>
        <v>3</v>
      </c>
      <c r="L490" s="9" t="str">
        <f>_xlfn.SWITCH(TBL_Employees[[#This Row],[Month]],1,"JAN",2,"FEB",3,"MAR",4,"APR",5,"MAY",6,"JUN",7,"JUL",8,"AUG",9,"SEP",10,"OCT",11,"NOV",12,"DEC")</f>
        <v>MAR</v>
      </c>
      <c r="M490" s="9">
        <f>YEAR(TBL_Employees[[#This Row],[Hire Date]])</f>
        <v>2021</v>
      </c>
      <c r="N490" s="2">
        <v>155080</v>
      </c>
      <c r="O490" s="2" t="str">
        <f>_xlfn.SWITCH(TRUE(),TBL_Employees[[#This Row],[Annual Salary]]&gt;140000,"HIGH INCOME",AND(TBL_Employees[[#This Row],[Annual Salary]]&gt;=70000,TBL_Employees[[#This Row],[Annual Salary]]&lt;=140000),"MIDLE INCOME",TBL_Employees[[#This Row],[Annual Salary]]&lt;70000,"LOW INCOME")</f>
        <v>HIGH INCOME</v>
      </c>
      <c r="P490" s="3">
        <v>0.1</v>
      </c>
      <c r="Q490" s="11">
        <f>TBL_Employees[[#This Row],[Bonus %]]*TBL_Employees[[#This Row],[Annual Salary]]</f>
        <v>15508</v>
      </c>
      <c r="R490" t="s">
        <v>19</v>
      </c>
      <c r="S490" t="s">
        <v>25</v>
      </c>
      <c r="T490" s="1" t="s">
        <v>21</v>
      </c>
      <c r="U490" t="str">
        <f>IF(TBL_Employees[[#This Row],[Exit Date]]="","Employed","Resign")</f>
        <v>Employed</v>
      </c>
    </row>
    <row r="491" spans="1:21">
      <c r="A491" t="s">
        <v>560</v>
      </c>
      <c r="B491" t="s">
        <v>1885</v>
      </c>
      <c r="C491" t="s">
        <v>40</v>
      </c>
      <c r="D491" t="s">
        <v>23</v>
      </c>
      <c r="E491" t="s">
        <v>44</v>
      </c>
      <c r="F491" t="s">
        <v>17</v>
      </c>
      <c r="G491" t="s">
        <v>51</v>
      </c>
      <c r="H491">
        <v>52</v>
      </c>
      <c r="I491" s="1">
        <v>34209</v>
      </c>
      <c r="J491" s="9">
        <f>DAY(TBL_Employees[[#This Row],[Hire Date]])</f>
        <v>28</v>
      </c>
      <c r="K491" s="9">
        <f>MONTH(TBL_Employees[[#This Row],[Hire Date]])</f>
        <v>8</v>
      </c>
      <c r="L491" s="9" t="str">
        <f>_xlfn.SWITCH(TBL_Employees[[#This Row],[Month]],1,"JAN",2,"FEB",3,"MAR",4,"APR",5,"MAY",6,"JUN",7,"JUL",8,"AUG",9,"SEP",10,"OCT",11,"NOV",12,"DEC")</f>
        <v>AUG</v>
      </c>
      <c r="M491" s="9">
        <f>YEAR(TBL_Employees[[#This Row],[Hire Date]])</f>
        <v>1993</v>
      </c>
      <c r="N491" s="2">
        <v>177443</v>
      </c>
      <c r="O491" s="2" t="str">
        <f>_xlfn.SWITCH(TRUE(),TBL_Employees[[#This Row],[Annual Salary]]&gt;140000,"HIGH INCOME",AND(TBL_Employees[[#This Row],[Annual Salary]]&gt;=70000,TBL_Employees[[#This Row],[Annual Salary]]&lt;=140000),"MIDLE INCOME",TBL_Employees[[#This Row],[Annual Salary]]&lt;70000,"LOW INCOME")</f>
        <v>HIGH INCOME</v>
      </c>
      <c r="P491" s="3">
        <v>0.25</v>
      </c>
      <c r="Q491" s="11">
        <f>TBL_Employees[[#This Row],[Bonus %]]*TBL_Employees[[#This Row],[Annual Salary]]</f>
        <v>44360.75</v>
      </c>
      <c r="R491" t="s">
        <v>52</v>
      </c>
      <c r="S491" t="s">
        <v>53</v>
      </c>
      <c r="T491" s="1" t="s">
        <v>21</v>
      </c>
      <c r="U491" t="str">
        <f>IF(TBL_Employees[[#This Row],[Exit Date]]="","Employed","Resign")</f>
        <v>Employed</v>
      </c>
    </row>
    <row r="492" spans="1:21">
      <c r="A492" t="s">
        <v>1888</v>
      </c>
      <c r="B492" t="s">
        <v>1889</v>
      </c>
      <c r="C492" t="s">
        <v>14</v>
      </c>
      <c r="D492" t="s">
        <v>23</v>
      </c>
      <c r="E492" t="s">
        <v>32</v>
      </c>
      <c r="F492" t="s">
        <v>28</v>
      </c>
      <c r="G492" t="s">
        <v>51</v>
      </c>
      <c r="H492">
        <v>44</v>
      </c>
      <c r="I492" s="1">
        <v>39335</v>
      </c>
      <c r="J492" s="9">
        <f>DAY(TBL_Employees[[#This Row],[Hire Date]])</f>
        <v>10</v>
      </c>
      <c r="K492" s="9">
        <f>MONTH(TBL_Employees[[#This Row],[Hire Date]])</f>
        <v>9</v>
      </c>
      <c r="L492" s="9" t="str">
        <f>_xlfn.SWITCH(TBL_Employees[[#This Row],[Month]],1,"JAN",2,"FEB",3,"MAR",4,"APR",5,"MAY",6,"JUN",7,"JUL",8,"AUG",9,"SEP",10,"OCT",11,"NOV",12,"DEC")</f>
        <v>SEP</v>
      </c>
      <c r="M492" s="9">
        <f>YEAR(TBL_Employees[[#This Row],[Hire Date]])</f>
        <v>2007</v>
      </c>
      <c r="N492" s="2">
        <v>181247</v>
      </c>
      <c r="O492" s="2" t="str">
        <f>_xlfn.SWITCH(TRUE(),TBL_Employees[[#This Row],[Annual Salary]]&gt;140000,"HIGH INCOME",AND(TBL_Employees[[#This Row],[Annual Salary]]&gt;=70000,TBL_Employees[[#This Row],[Annual Salary]]&lt;=140000),"MIDLE INCOME",TBL_Employees[[#This Row],[Annual Salary]]&lt;70000,"LOW INCOME")</f>
        <v>HIGH INCOME</v>
      </c>
      <c r="P492" s="3">
        <v>0.33</v>
      </c>
      <c r="Q492" s="11">
        <f>TBL_Employees[[#This Row],[Bonus %]]*TBL_Employees[[#This Row],[Annual Salary]]</f>
        <v>59811.51</v>
      </c>
      <c r="R492" t="s">
        <v>52</v>
      </c>
      <c r="S492" t="s">
        <v>53</v>
      </c>
      <c r="T492" s="1" t="s">
        <v>21</v>
      </c>
      <c r="U492" t="str">
        <f>IF(TBL_Employees[[#This Row],[Exit Date]]="","Employed","Resign")</f>
        <v>Employed</v>
      </c>
    </row>
    <row r="493" spans="1:21">
      <c r="A493" t="s">
        <v>1890</v>
      </c>
      <c r="B493" t="s">
        <v>1891</v>
      </c>
      <c r="C493" t="s">
        <v>61</v>
      </c>
      <c r="D493" t="s">
        <v>23</v>
      </c>
      <c r="E493" t="s">
        <v>16</v>
      </c>
      <c r="F493" t="s">
        <v>28</v>
      </c>
      <c r="G493" t="s">
        <v>47</v>
      </c>
      <c r="H493">
        <v>42</v>
      </c>
      <c r="I493" s="1">
        <v>37914</v>
      </c>
      <c r="J493" s="9">
        <f>DAY(TBL_Employees[[#This Row],[Hire Date]])</f>
        <v>20</v>
      </c>
      <c r="K493" s="9">
        <f>MONTH(TBL_Employees[[#This Row],[Hire Date]])</f>
        <v>10</v>
      </c>
      <c r="L493" s="9" t="str">
        <f>_xlfn.SWITCH(TBL_Employees[[#This Row],[Month]],1,"JAN",2,"FEB",3,"MAR",4,"APR",5,"MAY",6,"JUN",7,"JUL",8,"AUG",9,"SEP",10,"OCT",11,"NOV",12,"DEC")</f>
        <v>OCT</v>
      </c>
      <c r="M493" s="9">
        <f>YEAR(TBL_Employees[[#This Row],[Hire Date]])</f>
        <v>2003</v>
      </c>
      <c r="N493" s="2">
        <v>135558</v>
      </c>
      <c r="O493" s="2" t="str">
        <f>_xlfn.SWITCH(TRUE(),TBL_Employees[[#This Row],[Annual Salary]]&gt;140000,"HIGH INCOME",AND(TBL_Employees[[#This Row],[Annual Salary]]&gt;=70000,TBL_Employees[[#This Row],[Annual Salary]]&lt;=140000),"MIDLE INCOME",TBL_Employees[[#This Row],[Annual Salary]]&lt;70000,"LOW INCOME")</f>
        <v>MIDLE INCOME</v>
      </c>
      <c r="P493" s="3">
        <v>0.14000000000000001</v>
      </c>
      <c r="Q493" s="11">
        <f>TBL_Employees[[#This Row],[Bonus %]]*TBL_Employees[[#This Row],[Annual Salary]]</f>
        <v>18978.120000000003</v>
      </c>
      <c r="R493" t="s">
        <v>19</v>
      </c>
      <c r="S493" t="s">
        <v>39</v>
      </c>
      <c r="T493" s="1" t="s">
        <v>21</v>
      </c>
      <c r="U493" t="str">
        <f>IF(TBL_Employees[[#This Row],[Exit Date]]="","Employed","Resign")</f>
        <v>Employed</v>
      </c>
    </row>
    <row r="494" spans="1:21">
      <c r="A494" t="s">
        <v>1448</v>
      </c>
      <c r="B494" t="s">
        <v>1896</v>
      </c>
      <c r="C494" t="s">
        <v>14</v>
      </c>
      <c r="D494" t="s">
        <v>23</v>
      </c>
      <c r="E494" t="s">
        <v>44</v>
      </c>
      <c r="F494" t="s">
        <v>28</v>
      </c>
      <c r="G494" t="s">
        <v>24</v>
      </c>
      <c r="H494">
        <v>31</v>
      </c>
      <c r="I494" s="1">
        <v>42018</v>
      </c>
      <c r="J494" s="9">
        <f>DAY(TBL_Employees[[#This Row],[Hire Date]])</f>
        <v>14</v>
      </c>
      <c r="K494" s="9">
        <f>MONTH(TBL_Employees[[#This Row],[Hire Date]])</f>
        <v>1</v>
      </c>
      <c r="L494" s="9" t="str">
        <f>_xlfn.SWITCH(TBL_Employees[[#This Row],[Month]],1,"JAN",2,"FEB",3,"MAR",4,"APR",5,"MAY",6,"JUN",7,"JUL",8,"AUG",9,"SEP",10,"OCT",11,"NOV",12,"DEC")</f>
        <v>JAN</v>
      </c>
      <c r="M494" s="9">
        <f>YEAR(TBL_Employees[[#This Row],[Hire Date]])</f>
        <v>2015</v>
      </c>
      <c r="N494" s="2">
        <v>230025</v>
      </c>
      <c r="O494" s="2" t="str">
        <f>_xlfn.SWITCH(TRUE(),TBL_Employees[[#This Row],[Annual Salary]]&gt;140000,"HIGH INCOME",AND(TBL_Employees[[#This Row],[Annual Salary]]&gt;=70000,TBL_Employees[[#This Row],[Annual Salary]]&lt;=140000),"MIDLE INCOME",TBL_Employees[[#This Row],[Annual Salary]]&lt;70000,"LOW INCOME")</f>
        <v>HIGH INCOME</v>
      </c>
      <c r="P494" s="3">
        <v>0.34</v>
      </c>
      <c r="Q494" s="11">
        <f>TBL_Employees[[#This Row],[Bonus %]]*TBL_Employees[[#This Row],[Annual Salary]]</f>
        <v>78208.5</v>
      </c>
      <c r="R494" t="s">
        <v>19</v>
      </c>
      <c r="S494" t="s">
        <v>39</v>
      </c>
      <c r="T494" s="1" t="s">
        <v>21</v>
      </c>
      <c r="U494" t="str">
        <f>IF(TBL_Employees[[#This Row],[Exit Date]]="","Employed","Resign")</f>
        <v>Employed</v>
      </c>
    </row>
    <row r="495" spans="1:21">
      <c r="A495" t="s">
        <v>407</v>
      </c>
      <c r="B495" t="s">
        <v>1897</v>
      </c>
      <c r="C495" t="s">
        <v>61</v>
      </c>
      <c r="D495" t="s">
        <v>23</v>
      </c>
      <c r="E495" t="s">
        <v>44</v>
      </c>
      <c r="F495" t="s">
        <v>17</v>
      </c>
      <c r="G495" t="s">
        <v>24</v>
      </c>
      <c r="H495">
        <v>36</v>
      </c>
      <c r="I495" s="1">
        <v>40248</v>
      </c>
      <c r="J495" s="9">
        <f>DAY(TBL_Employees[[#This Row],[Hire Date]])</f>
        <v>11</v>
      </c>
      <c r="K495" s="9">
        <f>MONTH(TBL_Employees[[#This Row],[Hire Date]])</f>
        <v>3</v>
      </c>
      <c r="L495" s="9" t="str">
        <f>_xlfn.SWITCH(TBL_Employees[[#This Row],[Month]],1,"JAN",2,"FEB",3,"MAR",4,"APR",5,"MAY",6,"JUN",7,"JUL",8,"AUG",9,"SEP",10,"OCT",11,"NOV",12,"DEC")</f>
        <v>MAR</v>
      </c>
      <c r="M495" s="9">
        <f>YEAR(TBL_Employees[[#This Row],[Hire Date]])</f>
        <v>2010</v>
      </c>
      <c r="N495" s="2">
        <v>134006</v>
      </c>
      <c r="O495" s="2" t="str">
        <f>_xlfn.SWITCH(TRUE(),TBL_Employees[[#This Row],[Annual Salary]]&gt;140000,"HIGH INCOME",AND(TBL_Employees[[#This Row],[Annual Salary]]&gt;=70000,TBL_Employees[[#This Row],[Annual Salary]]&lt;=140000),"MIDLE INCOME",TBL_Employees[[#This Row],[Annual Salary]]&lt;70000,"LOW INCOME")</f>
        <v>MIDLE INCOME</v>
      </c>
      <c r="P495" s="3">
        <v>0.13</v>
      </c>
      <c r="Q495" s="11">
        <f>TBL_Employees[[#This Row],[Bonus %]]*TBL_Employees[[#This Row],[Annual Salary]]</f>
        <v>17420.78</v>
      </c>
      <c r="R495" t="s">
        <v>33</v>
      </c>
      <c r="S495" t="s">
        <v>60</v>
      </c>
      <c r="T495" s="1" t="s">
        <v>21</v>
      </c>
      <c r="U495" t="str">
        <f>IF(TBL_Employees[[#This Row],[Exit Date]]="","Employed","Resign")</f>
        <v>Employed</v>
      </c>
    </row>
    <row r="496" spans="1:21">
      <c r="A496" t="s">
        <v>1908</v>
      </c>
      <c r="B496" t="s">
        <v>1909</v>
      </c>
      <c r="C496" t="s">
        <v>40</v>
      </c>
      <c r="D496" t="s">
        <v>23</v>
      </c>
      <c r="E496" t="s">
        <v>32</v>
      </c>
      <c r="F496" t="s">
        <v>17</v>
      </c>
      <c r="G496" t="s">
        <v>51</v>
      </c>
      <c r="H496">
        <v>53</v>
      </c>
      <c r="I496" s="1">
        <v>38919</v>
      </c>
      <c r="J496" s="9">
        <f>DAY(TBL_Employees[[#This Row],[Hire Date]])</f>
        <v>21</v>
      </c>
      <c r="K496" s="9">
        <f>MONTH(TBL_Employees[[#This Row],[Hire Date]])</f>
        <v>7</v>
      </c>
      <c r="L496" s="9" t="str">
        <f>_xlfn.SWITCH(TBL_Employees[[#This Row],[Month]],1,"JAN",2,"FEB",3,"MAR",4,"APR",5,"MAY",6,"JUN",7,"JUL",8,"AUG",9,"SEP",10,"OCT",11,"NOV",12,"DEC")</f>
        <v>JUL</v>
      </c>
      <c r="M496" s="9">
        <f>YEAR(TBL_Employees[[#This Row],[Hire Date]])</f>
        <v>2006</v>
      </c>
      <c r="N496" s="2">
        <v>151246</v>
      </c>
      <c r="O496" s="2" t="str">
        <f>_xlfn.SWITCH(TRUE(),TBL_Employees[[#This Row],[Annual Salary]]&gt;140000,"HIGH INCOME",AND(TBL_Employees[[#This Row],[Annual Salary]]&gt;=70000,TBL_Employees[[#This Row],[Annual Salary]]&lt;=140000),"MIDLE INCOME",TBL_Employees[[#This Row],[Annual Salary]]&lt;70000,"LOW INCOME")</f>
        <v>HIGH INCOME</v>
      </c>
      <c r="P496" s="3">
        <v>0.21</v>
      </c>
      <c r="Q496" s="11">
        <f>TBL_Employees[[#This Row],[Bonus %]]*TBL_Employees[[#This Row],[Annual Salary]]</f>
        <v>31761.66</v>
      </c>
      <c r="R496" t="s">
        <v>52</v>
      </c>
      <c r="S496" t="s">
        <v>53</v>
      </c>
      <c r="T496" s="1" t="s">
        <v>21</v>
      </c>
      <c r="U496" t="str">
        <f>IF(TBL_Employees[[#This Row],[Exit Date]]="","Employed","Resign")</f>
        <v>Employed</v>
      </c>
    </row>
    <row r="497" spans="1:21">
      <c r="A497" t="s">
        <v>1134</v>
      </c>
      <c r="B497" t="s">
        <v>1912</v>
      </c>
      <c r="C497" t="s">
        <v>40</v>
      </c>
      <c r="D497" t="s">
        <v>23</v>
      </c>
      <c r="E497" t="s">
        <v>36</v>
      </c>
      <c r="F497" t="s">
        <v>17</v>
      </c>
      <c r="G497" t="s">
        <v>18</v>
      </c>
      <c r="H497">
        <v>54</v>
      </c>
      <c r="I497" s="1">
        <v>34603</v>
      </c>
      <c r="J497" s="9">
        <f>DAY(TBL_Employees[[#This Row],[Hire Date]])</f>
        <v>26</v>
      </c>
      <c r="K497" s="9">
        <f>MONTH(TBL_Employees[[#This Row],[Hire Date]])</f>
        <v>9</v>
      </c>
      <c r="L497" s="9" t="str">
        <f>_xlfn.SWITCH(TBL_Employees[[#This Row],[Month]],1,"JAN",2,"FEB",3,"MAR",4,"APR",5,"MAY",6,"JUN",7,"JUL",8,"AUG",9,"SEP",10,"OCT",11,"NOV",12,"DEC")</f>
        <v>SEP</v>
      </c>
      <c r="M497" s="9">
        <f>YEAR(TBL_Employees[[#This Row],[Hire Date]])</f>
        <v>1994</v>
      </c>
      <c r="N497" s="2">
        <v>162978</v>
      </c>
      <c r="O497" s="2" t="str">
        <f>_xlfn.SWITCH(TRUE(),TBL_Employees[[#This Row],[Annual Salary]]&gt;140000,"HIGH INCOME",AND(TBL_Employees[[#This Row],[Annual Salary]]&gt;=70000,TBL_Employees[[#This Row],[Annual Salary]]&lt;=140000),"MIDLE INCOME",TBL_Employees[[#This Row],[Annual Salary]]&lt;70000,"LOW INCOME")</f>
        <v>HIGH INCOME</v>
      </c>
      <c r="P497" s="3">
        <v>0.17</v>
      </c>
      <c r="Q497" s="11">
        <f>TBL_Employees[[#This Row],[Bonus %]]*TBL_Employees[[#This Row],[Annual Salary]]</f>
        <v>27706.260000000002</v>
      </c>
      <c r="R497" t="s">
        <v>19</v>
      </c>
      <c r="S497" t="s">
        <v>45</v>
      </c>
      <c r="T497" s="1">
        <v>38131</v>
      </c>
      <c r="U497" t="str">
        <f>IF(TBL_Employees[[#This Row],[Exit Date]]="","Employed","Resign")</f>
        <v>Resign</v>
      </c>
    </row>
    <row r="498" spans="1:21">
      <c r="A498" t="s">
        <v>1925</v>
      </c>
      <c r="B498" t="s">
        <v>1926</v>
      </c>
      <c r="C498" t="s">
        <v>40</v>
      </c>
      <c r="D498" t="s">
        <v>23</v>
      </c>
      <c r="E498" t="s">
        <v>44</v>
      </c>
      <c r="F498" t="s">
        <v>28</v>
      </c>
      <c r="G498" t="s">
        <v>24</v>
      </c>
      <c r="H498">
        <v>47</v>
      </c>
      <c r="I498" s="1">
        <v>43772</v>
      </c>
      <c r="J498" s="9">
        <f>DAY(TBL_Employees[[#This Row],[Hire Date]])</f>
        <v>3</v>
      </c>
      <c r="K498" s="9">
        <f>MONTH(TBL_Employees[[#This Row],[Hire Date]])</f>
        <v>11</v>
      </c>
      <c r="L498" s="9" t="str">
        <f>_xlfn.SWITCH(TBL_Employees[[#This Row],[Month]],1,"JAN",2,"FEB",3,"MAR",4,"APR",5,"MAY",6,"JUN",7,"JUL",8,"AUG",9,"SEP",10,"OCT",11,"NOV",12,"DEC")</f>
        <v>NOV</v>
      </c>
      <c r="M498" s="9">
        <f>YEAR(TBL_Employees[[#This Row],[Hire Date]])</f>
        <v>2019</v>
      </c>
      <c r="N498" s="2">
        <v>195385</v>
      </c>
      <c r="O498" s="2" t="str">
        <f>_xlfn.SWITCH(TRUE(),TBL_Employees[[#This Row],[Annual Salary]]&gt;140000,"HIGH INCOME",AND(TBL_Employees[[#This Row],[Annual Salary]]&gt;=70000,TBL_Employees[[#This Row],[Annual Salary]]&lt;=140000),"MIDLE INCOME",TBL_Employees[[#This Row],[Annual Salary]]&lt;70000,"LOW INCOME")</f>
        <v>HIGH INCOME</v>
      </c>
      <c r="P498" s="3">
        <v>0.21</v>
      </c>
      <c r="Q498" s="11">
        <f>TBL_Employees[[#This Row],[Bonus %]]*TBL_Employees[[#This Row],[Annual Salary]]</f>
        <v>41030.85</v>
      </c>
      <c r="R498" t="s">
        <v>33</v>
      </c>
      <c r="S498" t="s">
        <v>34</v>
      </c>
      <c r="T498" s="1" t="s">
        <v>21</v>
      </c>
      <c r="U498" t="str">
        <f>IF(TBL_Employees[[#This Row],[Exit Date]]="","Employed","Resign")</f>
        <v>Employed</v>
      </c>
    </row>
    <row r="499" spans="1:21">
      <c r="A499" t="s">
        <v>1940</v>
      </c>
      <c r="B499" t="s">
        <v>1941</v>
      </c>
      <c r="C499" t="s">
        <v>14</v>
      </c>
      <c r="D499" t="s">
        <v>23</v>
      </c>
      <c r="E499" t="s">
        <v>32</v>
      </c>
      <c r="F499" t="s">
        <v>28</v>
      </c>
      <c r="G499" t="s">
        <v>47</v>
      </c>
      <c r="H499">
        <v>45</v>
      </c>
      <c r="I499" s="1">
        <v>40524</v>
      </c>
      <c r="J499" s="9">
        <f>DAY(TBL_Employees[[#This Row],[Hire Date]])</f>
        <v>12</v>
      </c>
      <c r="K499" s="9">
        <f>MONTH(TBL_Employees[[#This Row],[Hire Date]])</f>
        <v>12</v>
      </c>
      <c r="L499" s="9" t="str">
        <f>_xlfn.SWITCH(TBL_Employees[[#This Row],[Month]],1,"JAN",2,"FEB",3,"MAR",4,"APR",5,"MAY",6,"JUN",7,"JUL",8,"AUG",9,"SEP",10,"OCT",11,"NOV",12,"DEC")</f>
        <v>DEC</v>
      </c>
      <c r="M499" s="9">
        <f>YEAR(TBL_Employees[[#This Row],[Hire Date]])</f>
        <v>2010</v>
      </c>
      <c r="N499" s="2">
        <v>190512</v>
      </c>
      <c r="O499" s="2" t="str">
        <f>_xlfn.SWITCH(TRUE(),TBL_Employees[[#This Row],[Annual Salary]]&gt;140000,"HIGH INCOME",AND(TBL_Employees[[#This Row],[Annual Salary]]&gt;=70000,TBL_Employees[[#This Row],[Annual Salary]]&lt;=140000),"MIDLE INCOME",TBL_Employees[[#This Row],[Annual Salary]]&lt;70000,"LOW INCOME")</f>
        <v>HIGH INCOME</v>
      </c>
      <c r="P499" s="3">
        <v>0.32</v>
      </c>
      <c r="Q499" s="11">
        <f>TBL_Employees[[#This Row],[Bonus %]]*TBL_Employees[[#This Row],[Annual Salary]]</f>
        <v>60963.840000000004</v>
      </c>
      <c r="R499" t="s">
        <v>19</v>
      </c>
      <c r="S499" t="s">
        <v>29</v>
      </c>
      <c r="T499" s="1" t="s">
        <v>21</v>
      </c>
      <c r="U499" t="str">
        <f>IF(TBL_Employees[[#This Row],[Exit Date]]="","Employed","Resign")</f>
        <v>Employed</v>
      </c>
    </row>
    <row r="500" spans="1:21">
      <c r="A500" t="s">
        <v>1966</v>
      </c>
      <c r="B500" t="s">
        <v>1967</v>
      </c>
      <c r="C500" t="s">
        <v>77</v>
      </c>
      <c r="D500" t="s">
        <v>23</v>
      </c>
      <c r="E500" t="s">
        <v>16</v>
      </c>
      <c r="F500" t="s">
        <v>28</v>
      </c>
      <c r="G500" t="s">
        <v>51</v>
      </c>
      <c r="H500">
        <v>48</v>
      </c>
      <c r="I500" s="1">
        <v>35907</v>
      </c>
      <c r="J500" s="9">
        <f>DAY(TBL_Employees[[#This Row],[Hire Date]])</f>
        <v>22</v>
      </c>
      <c r="K500" s="9">
        <f>MONTH(TBL_Employees[[#This Row],[Hire Date]])</f>
        <v>4</v>
      </c>
      <c r="L500" s="9" t="str">
        <f>_xlfn.SWITCH(TBL_Employees[[#This Row],[Month]],1,"JAN",2,"FEB",3,"MAR",4,"APR",5,"MAY",6,"JUN",7,"JUL",8,"AUG",9,"SEP",10,"OCT",11,"NOV",12,"DEC")</f>
        <v>APR</v>
      </c>
      <c r="M500" s="9">
        <f>YEAR(TBL_Employees[[#This Row],[Hire Date]])</f>
        <v>1998</v>
      </c>
      <c r="N500" s="2">
        <v>85369</v>
      </c>
      <c r="O500" s="2" t="str">
        <f>_xlfn.SWITCH(TRUE(),TBL_Employees[[#This Row],[Annual Salary]]&gt;140000,"HIGH INCOME",AND(TBL_Employees[[#This Row],[Annual Salary]]&gt;=70000,TBL_Employees[[#This Row],[Annual Salary]]&lt;=140000),"MIDLE INCOME",TBL_Employees[[#This Row],[Annual Salary]]&lt;70000,"LOW INCOME")</f>
        <v>MIDLE INCOME</v>
      </c>
      <c r="P500" s="3">
        <v>0</v>
      </c>
      <c r="Q500" s="11">
        <f>TBL_Employees[[#This Row],[Bonus %]]*TBL_Employees[[#This Row],[Annual Salary]]</f>
        <v>0</v>
      </c>
      <c r="R500" t="s">
        <v>52</v>
      </c>
      <c r="S500" t="s">
        <v>81</v>
      </c>
      <c r="T500" s="1">
        <v>38318</v>
      </c>
      <c r="U500" t="str">
        <f>IF(TBL_Employees[[#This Row],[Exit Date]]="","Employed","Resign")</f>
        <v>Resign</v>
      </c>
    </row>
    <row r="501" spans="1:21">
      <c r="A501" t="s">
        <v>410</v>
      </c>
      <c r="B501" t="s">
        <v>411</v>
      </c>
      <c r="C501" t="s">
        <v>61</v>
      </c>
      <c r="D501" t="s">
        <v>27</v>
      </c>
      <c r="E501" t="s">
        <v>16</v>
      </c>
      <c r="F501" t="s">
        <v>17</v>
      </c>
      <c r="G501" t="s">
        <v>47</v>
      </c>
      <c r="H501">
        <v>55</v>
      </c>
      <c r="I501" s="1">
        <v>42468</v>
      </c>
      <c r="J501" s="9">
        <f>DAY(TBL_Employees[[#This Row],[Hire Date]])</f>
        <v>8</v>
      </c>
      <c r="K501" s="9">
        <f>MONTH(TBL_Employees[[#This Row],[Hire Date]])</f>
        <v>4</v>
      </c>
      <c r="L501" s="9" t="str">
        <f>_xlfn.SWITCH(TBL_Employees[[#This Row],[Month]],1,"JAN",2,"FEB",3,"MAR",4,"APR",5,"MAY",6,"JUN",7,"JUL",8,"AUG",9,"SEP",10,"OCT",11,"NOV",12,"DEC")</f>
        <v>APR</v>
      </c>
      <c r="M501" s="9">
        <f>YEAR(TBL_Employees[[#This Row],[Hire Date]])</f>
        <v>2016</v>
      </c>
      <c r="N501" s="2">
        <v>141604</v>
      </c>
      <c r="O501" s="2" t="str">
        <f>_xlfn.SWITCH(TRUE(),TBL_Employees[[#This Row],[Annual Salary]]&gt;140000,"HIGH INCOME",AND(TBL_Employees[[#This Row],[Annual Salary]]&gt;=70000,TBL_Employees[[#This Row],[Annual Salary]]&lt;=140000),"MIDLE INCOME",TBL_Employees[[#This Row],[Annual Salary]]&lt;70000,"LOW INCOME")</f>
        <v>HIGH INCOME</v>
      </c>
      <c r="P501" s="3">
        <v>0.15</v>
      </c>
      <c r="Q501" s="11">
        <f>TBL_Employees[[#This Row],[Bonus %]]*TBL_Employees[[#This Row],[Annual Salary]]</f>
        <v>21240.6</v>
      </c>
      <c r="R501" t="s">
        <v>19</v>
      </c>
      <c r="S501" t="s">
        <v>63</v>
      </c>
      <c r="T501" s="1">
        <v>44485</v>
      </c>
      <c r="U501" t="str">
        <f>IF(TBL_Employees[[#This Row],[Exit Date]]="","Employed","Resign")</f>
        <v>Resign</v>
      </c>
    </row>
    <row r="502" spans="1:21">
      <c r="A502" t="s">
        <v>412</v>
      </c>
      <c r="B502" t="s">
        <v>413</v>
      </c>
      <c r="C502" t="s">
        <v>55</v>
      </c>
      <c r="D502" t="s">
        <v>27</v>
      </c>
      <c r="E502" t="s">
        <v>36</v>
      </c>
      <c r="F502" t="s">
        <v>28</v>
      </c>
      <c r="G502" t="s">
        <v>24</v>
      </c>
      <c r="H502">
        <v>59</v>
      </c>
      <c r="I502" s="1">
        <v>35763</v>
      </c>
      <c r="J502" s="9">
        <f>DAY(TBL_Employees[[#This Row],[Hire Date]])</f>
        <v>29</v>
      </c>
      <c r="K502" s="9">
        <f>MONTH(TBL_Employees[[#This Row],[Hire Date]])</f>
        <v>11</v>
      </c>
      <c r="L502" s="9" t="str">
        <f>_xlfn.SWITCH(TBL_Employees[[#This Row],[Month]],1,"JAN",2,"FEB",3,"MAR",4,"APR",5,"MAY",6,"JUN",7,"JUL",8,"AUG",9,"SEP",10,"OCT",11,"NOV",12,"DEC")</f>
        <v>NOV</v>
      </c>
      <c r="M502" s="9">
        <f>YEAR(TBL_Employees[[#This Row],[Hire Date]])</f>
        <v>1997</v>
      </c>
      <c r="N502" s="2">
        <v>99975</v>
      </c>
      <c r="O502" s="2" t="str">
        <f>_xlfn.SWITCH(TRUE(),TBL_Employees[[#This Row],[Annual Salary]]&gt;140000,"HIGH INCOME",AND(TBL_Employees[[#This Row],[Annual Salary]]&gt;=70000,TBL_Employees[[#This Row],[Annual Salary]]&lt;=140000),"MIDLE INCOME",TBL_Employees[[#This Row],[Annual Salary]]&lt;70000,"LOW INCOME")</f>
        <v>MIDLE INCOME</v>
      </c>
      <c r="P502" s="3">
        <v>0</v>
      </c>
      <c r="Q502" s="11">
        <f>TBL_Employees[[#This Row],[Bonus %]]*TBL_Employees[[#This Row],[Annual Salary]]</f>
        <v>0</v>
      </c>
      <c r="R502" t="s">
        <v>33</v>
      </c>
      <c r="S502" t="s">
        <v>80</v>
      </c>
      <c r="T502" s="1" t="s">
        <v>21</v>
      </c>
      <c r="U502" t="str">
        <f>IF(TBL_Employees[[#This Row],[Exit Date]]="","Employed","Resign")</f>
        <v>Employed</v>
      </c>
    </row>
    <row r="503" spans="1:21">
      <c r="A503" t="s">
        <v>100</v>
      </c>
      <c r="B503" t="s">
        <v>415</v>
      </c>
      <c r="C503" t="s">
        <v>56</v>
      </c>
      <c r="D503" t="s">
        <v>27</v>
      </c>
      <c r="E503" t="s">
        <v>36</v>
      </c>
      <c r="F503" t="s">
        <v>17</v>
      </c>
      <c r="G503" t="s">
        <v>18</v>
      </c>
      <c r="H503">
        <v>26</v>
      </c>
      <c r="I503" s="1">
        <v>43735</v>
      </c>
      <c r="J503" s="9">
        <f>DAY(TBL_Employees[[#This Row],[Hire Date]])</f>
        <v>27</v>
      </c>
      <c r="K503" s="9">
        <f>MONTH(TBL_Employees[[#This Row],[Hire Date]])</f>
        <v>9</v>
      </c>
      <c r="L503" s="9" t="str">
        <f>_xlfn.SWITCH(TBL_Employees[[#This Row],[Month]],1,"JAN",2,"FEB",3,"MAR",4,"APR",5,"MAY",6,"JUN",7,"JUL",8,"AUG",9,"SEP",10,"OCT",11,"NOV",12,"DEC")</f>
        <v>SEP</v>
      </c>
      <c r="M503" s="9">
        <f>YEAR(TBL_Employees[[#This Row],[Hire Date]])</f>
        <v>2019</v>
      </c>
      <c r="N503" s="2">
        <v>84913</v>
      </c>
      <c r="O503" s="2" t="str">
        <f>_xlfn.SWITCH(TRUE(),TBL_Employees[[#This Row],[Annual Salary]]&gt;140000,"HIGH INCOME",AND(TBL_Employees[[#This Row],[Annual Salary]]&gt;=70000,TBL_Employees[[#This Row],[Annual Salary]]&lt;=140000),"MIDLE INCOME",TBL_Employees[[#This Row],[Annual Salary]]&lt;70000,"LOW INCOME")</f>
        <v>MIDLE INCOME</v>
      </c>
      <c r="P503" s="3">
        <v>7.0000000000000007E-2</v>
      </c>
      <c r="Q503" s="11">
        <f>TBL_Employees[[#This Row],[Bonus %]]*TBL_Employees[[#This Row],[Annual Salary]]</f>
        <v>5943.9100000000008</v>
      </c>
      <c r="R503" t="s">
        <v>19</v>
      </c>
      <c r="S503" t="s">
        <v>20</v>
      </c>
      <c r="T503" s="1" t="s">
        <v>21</v>
      </c>
      <c r="U503" t="str">
        <f>IF(TBL_Employees[[#This Row],[Exit Date]]="","Employed","Resign")</f>
        <v>Employed</v>
      </c>
    </row>
    <row r="504" spans="1:21">
      <c r="A504" t="s">
        <v>99</v>
      </c>
      <c r="B504" t="s">
        <v>257</v>
      </c>
      <c r="C504" t="s">
        <v>62</v>
      </c>
      <c r="D504" t="s">
        <v>27</v>
      </c>
      <c r="E504" t="s">
        <v>32</v>
      </c>
      <c r="F504" t="s">
        <v>17</v>
      </c>
      <c r="G504" t="s">
        <v>18</v>
      </c>
      <c r="H504">
        <v>27</v>
      </c>
      <c r="I504" s="1">
        <v>44013</v>
      </c>
      <c r="J504" s="9">
        <f>DAY(TBL_Employees[[#This Row],[Hire Date]])</f>
        <v>1</v>
      </c>
      <c r="K504" s="9">
        <f>MONTH(TBL_Employees[[#This Row],[Hire Date]])</f>
        <v>7</v>
      </c>
      <c r="L504" s="9" t="str">
        <f>_xlfn.SWITCH(TBL_Employees[[#This Row],[Month]],1,"JAN",2,"FEB",3,"MAR",4,"APR",5,"MAY",6,"JUN",7,"JUL",8,"AUG",9,"SEP",10,"OCT",11,"NOV",12,"DEC")</f>
        <v>JUL</v>
      </c>
      <c r="M504" s="9">
        <f>YEAR(TBL_Employees[[#This Row],[Hire Date]])</f>
        <v>2020</v>
      </c>
      <c r="N504" s="2">
        <v>119746</v>
      </c>
      <c r="O504" s="2" t="str">
        <f>_xlfn.SWITCH(TRUE(),TBL_Employees[[#This Row],[Annual Salary]]&gt;140000,"HIGH INCOME",AND(TBL_Employees[[#This Row],[Annual Salary]]&gt;=70000,TBL_Employees[[#This Row],[Annual Salary]]&lt;=140000),"MIDLE INCOME",TBL_Employees[[#This Row],[Annual Salary]]&lt;70000,"LOW INCOME")</f>
        <v>MIDLE INCOME</v>
      </c>
      <c r="P504" s="3">
        <v>0.1</v>
      </c>
      <c r="Q504" s="11">
        <f>TBL_Employees[[#This Row],[Bonus %]]*TBL_Employees[[#This Row],[Annual Salary]]</f>
        <v>11974.6</v>
      </c>
      <c r="R504" t="s">
        <v>19</v>
      </c>
      <c r="S504" t="s">
        <v>39</v>
      </c>
      <c r="T504" s="1" t="s">
        <v>21</v>
      </c>
      <c r="U504" t="str">
        <f>IF(TBL_Employees[[#This Row],[Exit Date]]="","Employed","Resign")</f>
        <v>Employed</v>
      </c>
    </row>
    <row r="505" spans="1:21">
      <c r="A505" t="s">
        <v>438</v>
      </c>
      <c r="B505" t="s">
        <v>439</v>
      </c>
      <c r="C505" t="s">
        <v>40</v>
      </c>
      <c r="D505" t="s">
        <v>27</v>
      </c>
      <c r="E505" t="s">
        <v>32</v>
      </c>
      <c r="F505" t="s">
        <v>28</v>
      </c>
      <c r="G505" t="s">
        <v>18</v>
      </c>
      <c r="H505">
        <v>64</v>
      </c>
      <c r="I505" s="1">
        <v>41581</v>
      </c>
      <c r="J505" s="9">
        <f>DAY(TBL_Employees[[#This Row],[Hire Date]])</f>
        <v>3</v>
      </c>
      <c r="K505" s="9">
        <f>MONTH(TBL_Employees[[#This Row],[Hire Date]])</f>
        <v>11</v>
      </c>
      <c r="L505" s="9" t="str">
        <f>_xlfn.SWITCH(TBL_Employees[[#This Row],[Month]],1,"JAN",2,"FEB",3,"MAR",4,"APR",5,"MAY",6,"JUN",7,"JUL",8,"AUG",9,"SEP",10,"OCT",11,"NOV",12,"DEC")</f>
        <v>NOV</v>
      </c>
      <c r="M505" s="9">
        <f>YEAR(TBL_Employees[[#This Row],[Hire Date]])</f>
        <v>2013</v>
      </c>
      <c r="N505" s="2">
        <v>186503</v>
      </c>
      <c r="O505" s="2" t="str">
        <f>_xlfn.SWITCH(TRUE(),TBL_Employees[[#This Row],[Annual Salary]]&gt;140000,"HIGH INCOME",AND(TBL_Employees[[#This Row],[Annual Salary]]&gt;=70000,TBL_Employees[[#This Row],[Annual Salary]]&lt;=140000),"MIDLE INCOME",TBL_Employees[[#This Row],[Annual Salary]]&lt;70000,"LOW INCOME")</f>
        <v>HIGH INCOME</v>
      </c>
      <c r="P505" s="3">
        <v>0.24</v>
      </c>
      <c r="Q505" s="11">
        <f>TBL_Employees[[#This Row],[Bonus %]]*TBL_Employees[[#This Row],[Annual Salary]]</f>
        <v>44760.72</v>
      </c>
      <c r="R505" t="s">
        <v>19</v>
      </c>
      <c r="S505" t="s">
        <v>29</v>
      </c>
      <c r="T505" s="1" t="s">
        <v>21</v>
      </c>
      <c r="U505" t="str">
        <f>IF(TBL_Employees[[#This Row],[Exit Date]]="","Employed","Resign")</f>
        <v>Employed</v>
      </c>
    </row>
    <row r="506" spans="1:21">
      <c r="A506" t="s">
        <v>382</v>
      </c>
      <c r="B506" t="s">
        <v>441</v>
      </c>
      <c r="C506" t="s">
        <v>61</v>
      </c>
      <c r="D506" t="s">
        <v>27</v>
      </c>
      <c r="E506" t="s">
        <v>36</v>
      </c>
      <c r="F506" t="s">
        <v>28</v>
      </c>
      <c r="G506" t="s">
        <v>51</v>
      </c>
      <c r="H506">
        <v>56</v>
      </c>
      <c r="I506" s="1">
        <v>40917</v>
      </c>
      <c r="J506" s="9">
        <f>DAY(TBL_Employees[[#This Row],[Hire Date]])</f>
        <v>9</v>
      </c>
      <c r="K506" s="9">
        <f>MONTH(TBL_Employees[[#This Row],[Hire Date]])</f>
        <v>1</v>
      </c>
      <c r="L506" s="9" t="str">
        <f>_xlfn.SWITCH(TBL_Employees[[#This Row],[Month]],1,"JAN",2,"FEB",3,"MAR",4,"APR",5,"MAY",6,"JUN",7,"JUL",8,"AUG",9,"SEP",10,"OCT",11,"NOV",12,"DEC")</f>
        <v>JAN</v>
      </c>
      <c r="M506" s="9">
        <f>YEAR(TBL_Employees[[#This Row],[Hire Date]])</f>
        <v>2012</v>
      </c>
      <c r="N506" s="2">
        <v>146140</v>
      </c>
      <c r="O506" s="2" t="str">
        <f>_xlfn.SWITCH(TRUE(),TBL_Employees[[#This Row],[Annual Salary]]&gt;140000,"HIGH INCOME",AND(TBL_Employees[[#This Row],[Annual Salary]]&gt;=70000,TBL_Employees[[#This Row],[Annual Salary]]&lt;=140000),"MIDLE INCOME",TBL_Employees[[#This Row],[Annual Salary]]&lt;70000,"LOW INCOME")</f>
        <v>HIGH INCOME</v>
      </c>
      <c r="P506" s="3">
        <v>0.1</v>
      </c>
      <c r="Q506" s="11">
        <f>TBL_Employees[[#This Row],[Bonus %]]*TBL_Employees[[#This Row],[Annual Salary]]</f>
        <v>14614</v>
      </c>
      <c r="R506" t="s">
        <v>52</v>
      </c>
      <c r="S506" t="s">
        <v>81</v>
      </c>
      <c r="T506" s="1" t="s">
        <v>21</v>
      </c>
      <c r="U506" t="str">
        <f>IF(TBL_Employees[[#This Row],[Exit Date]]="","Employed","Resign")</f>
        <v>Employed</v>
      </c>
    </row>
    <row r="507" spans="1:21">
      <c r="A507" t="s">
        <v>443</v>
      </c>
      <c r="B507" t="s">
        <v>444</v>
      </c>
      <c r="C507" t="s">
        <v>40</v>
      </c>
      <c r="D507" t="s">
        <v>27</v>
      </c>
      <c r="E507" t="s">
        <v>16</v>
      </c>
      <c r="F507" t="s">
        <v>28</v>
      </c>
      <c r="G507" t="s">
        <v>51</v>
      </c>
      <c r="H507">
        <v>59</v>
      </c>
      <c r="I507" s="1">
        <v>37400</v>
      </c>
      <c r="J507" s="9">
        <f>DAY(TBL_Employees[[#This Row],[Hire Date]])</f>
        <v>24</v>
      </c>
      <c r="K507" s="9">
        <f>MONTH(TBL_Employees[[#This Row],[Hire Date]])</f>
        <v>5</v>
      </c>
      <c r="L507" s="9" t="str">
        <f>_xlfn.SWITCH(TBL_Employees[[#This Row],[Month]],1,"JAN",2,"FEB",3,"MAR",4,"APR",5,"MAY",6,"JUN",7,"JUL",8,"AUG",9,"SEP",10,"OCT",11,"NOV",12,"DEC")</f>
        <v>MAY</v>
      </c>
      <c r="M507" s="9">
        <f>YEAR(TBL_Employees[[#This Row],[Hire Date]])</f>
        <v>2002</v>
      </c>
      <c r="N507" s="2">
        <v>172787</v>
      </c>
      <c r="O507" s="2" t="str">
        <f>_xlfn.SWITCH(TRUE(),TBL_Employees[[#This Row],[Annual Salary]]&gt;140000,"HIGH INCOME",AND(TBL_Employees[[#This Row],[Annual Salary]]&gt;=70000,TBL_Employees[[#This Row],[Annual Salary]]&lt;=140000),"MIDLE INCOME",TBL_Employees[[#This Row],[Annual Salary]]&lt;70000,"LOW INCOME")</f>
        <v>HIGH INCOME</v>
      </c>
      <c r="P507" s="3">
        <v>0.28000000000000003</v>
      </c>
      <c r="Q507" s="11">
        <f>TBL_Employees[[#This Row],[Bonus %]]*TBL_Employees[[#This Row],[Annual Salary]]</f>
        <v>48380.360000000008</v>
      </c>
      <c r="R507" t="s">
        <v>52</v>
      </c>
      <c r="S507" t="s">
        <v>66</v>
      </c>
      <c r="T507" s="1" t="s">
        <v>21</v>
      </c>
      <c r="U507" t="str">
        <f>IF(TBL_Employees[[#This Row],[Exit Date]]="","Employed","Resign")</f>
        <v>Employed</v>
      </c>
    </row>
    <row r="508" spans="1:21">
      <c r="A508" t="s">
        <v>454</v>
      </c>
      <c r="B508" t="s">
        <v>455</v>
      </c>
      <c r="C508" t="s">
        <v>14</v>
      </c>
      <c r="D508" t="s">
        <v>27</v>
      </c>
      <c r="E508" t="s">
        <v>32</v>
      </c>
      <c r="F508" t="s">
        <v>28</v>
      </c>
      <c r="G508" t="s">
        <v>24</v>
      </c>
      <c r="H508">
        <v>63</v>
      </c>
      <c r="I508" s="1">
        <v>41040</v>
      </c>
      <c r="J508" s="9">
        <f>DAY(TBL_Employees[[#This Row],[Hire Date]])</f>
        <v>11</v>
      </c>
      <c r="K508" s="9">
        <f>MONTH(TBL_Employees[[#This Row],[Hire Date]])</f>
        <v>5</v>
      </c>
      <c r="L508" s="9" t="str">
        <f>_xlfn.SWITCH(TBL_Employees[[#This Row],[Month]],1,"JAN",2,"FEB",3,"MAR",4,"APR",5,"MAY",6,"JUN",7,"JUL",8,"AUG",9,"SEP",10,"OCT",11,"NOV",12,"DEC")</f>
        <v>MAY</v>
      </c>
      <c r="M508" s="9">
        <f>YEAR(TBL_Employees[[#This Row],[Hire Date]])</f>
        <v>2012</v>
      </c>
      <c r="N508" s="2">
        <v>231141</v>
      </c>
      <c r="O508" s="2" t="str">
        <f>_xlfn.SWITCH(TRUE(),TBL_Employees[[#This Row],[Annual Salary]]&gt;140000,"HIGH INCOME",AND(TBL_Employees[[#This Row],[Annual Salary]]&gt;=70000,TBL_Employees[[#This Row],[Annual Salary]]&lt;=140000),"MIDLE INCOME",TBL_Employees[[#This Row],[Annual Salary]]&lt;70000,"LOW INCOME")</f>
        <v>HIGH INCOME</v>
      </c>
      <c r="P508" s="3">
        <v>0.34</v>
      </c>
      <c r="Q508" s="11">
        <f>TBL_Employees[[#This Row],[Bonus %]]*TBL_Employees[[#This Row],[Annual Salary]]</f>
        <v>78587.94</v>
      </c>
      <c r="R508" t="s">
        <v>33</v>
      </c>
      <c r="S508" t="s">
        <v>60</v>
      </c>
      <c r="T508" s="1" t="s">
        <v>21</v>
      </c>
      <c r="U508" t="str">
        <f>IF(TBL_Employees[[#This Row],[Exit Date]]="","Employed","Resign")</f>
        <v>Employed</v>
      </c>
    </row>
    <row r="509" spans="1:21">
      <c r="A509" t="s">
        <v>456</v>
      </c>
      <c r="B509" t="s">
        <v>457</v>
      </c>
      <c r="C509" t="s">
        <v>73</v>
      </c>
      <c r="D509" t="s">
        <v>27</v>
      </c>
      <c r="E509" t="s">
        <v>16</v>
      </c>
      <c r="F509" t="s">
        <v>28</v>
      </c>
      <c r="G509" t="s">
        <v>24</v>
      </c>
      <c r="H509">
        <v>28</v>
      </c>
      <c r="I509" s="1">
        <v>42911</v>
      </c>
      <c r="J509" s="9">
        <f>DAY(TBL_Employees[[#This Row],[Hire Date]])</f>
        <v>25</v>
      </c>
      <c r="K509" s="9">
        <f>MONTH(TBL_Employees[[#This Row],[Hire Date]])</f>
        <v>6</v>
      </c>
      <c r="L509" s="9" t="str">
        <f>_xlfn.SWITCH(TBL_Employees[[#This Row],[Month]],1,"JAN",2,"FEB",3,"MAR",4,"APR",5,"MAY",6,"JUN",7,"JUL",8,"AUG",9,"SEP",10,"OCT",11,"NOV",12,"DEC")</f>
        <v>JUN</v>
      </c>
      <c r="M509" s="9">
        <f>YEAR(TBL_Employees[[#This Row],[Hire Date]])</f>
        <v>2017</v>
      </c>
      <c r="N509" s="2">
        <v>54775</v>
      </c>
      <c r="O509" s="2" t="str">
        <f>_xlfn.SWITCH(TRUE(),TBL_Employees[[#This Row],[Annual Salary]]&gt;140000,"HIGH INCOME",AND(TBL_Employees[[#This Row],[Annual Salary]]&gt;=70000,TBL_Employees[[#This Row],[Annual Salary]]&lt;=140000),"MIDLE INCOME",TBL_Employees[[#This Row],[Annual Salary]]&lt;70000,"LOW INCOME")</f>
        <v>LOW INCOME</v>
      </c>
      <c r="P509" s="3">
        <v>0</v>
      </c>
      <c r="Q509" s="11">
        <f>TBL_Employees[[#This Row],[Bonus %]]*TBL_Employees[[#This Row],[Annual Salary]]</f>
        <v>0</v>
      </c>
      <c r="R509" t="s">
        <v>19</v>
      </c>
      <c r="S509" t="s">
        <v>29</v>
      </c>
      <c r="T509" s="1" t="s">
        <v>21</v>
      </c>
      <c r="U509" t="str">
        <f>IF(TBL_Employees[[#This Row],[Exit Date]]="","Employed","Resign")</f>
        <v>Employed</v>
      </c>
    </row>
    <row r="510" spans="1:21">
      <c r="A510" t="s">
        <v>227</v>
      </c>
      <c r="B510" t="s">
        <v>465</v>
      </c>
      <c r="C510" t="s">
        <v>26</v>
      </c>
      <c r="D510" t="s">
        <v>27</v>
      </c>
      <c r="E510" t="s">
        <v>36</v>
      </c>
      <c r="F510" t="s">
        <v>17</v>
      </c>
      <c r="G510" t="s">
        <v>18</v>
      </c>
      <c r="H510">
        <v>32</v>
      </c>
      <c r="I510" s="1">
        <v>41681</v>
      </c>
      <c r="J510" s="9">
        <f>DAY(TBL_Employees[[#This Row],[Hire Date]])</f>
        <v>11</v>
      </c>
      <c r="K510" s="9">
        <f>MONTH(TBL_Employees[[#This Row],[Hire Date]])</f>
        <v>2</v>
      </c>
      <c r="L510" s="9" t="str">
        <f>_xlfn.SWITCH(TBL_Employees[[#This Row],[Month]],1,"JAN",2,"FEB",3,"MAR",4,"APR",5,"MAY",6,"JUN",7,"JUL",8,"AUG",9,"SEP",10,"OCT",11,"NOV",12,"DEC")</f>
        <v>FEB</v>
      </c>
      <c r="M510" s="9">
        <f>YEAR(TBL_Employees[[#This Row],[Hire Date]])</f>
        <v>2014</v>
      </c>
      <c r="N510" s="2">
        <v>99575</v>
      </c>
      <c r="O510" s="2" t="str">
        <f>_xlfn.SWITCH(TRUE(),TBL_Employees[[#This Row],[Annual Salary]]&gt;140000,"HIGH INCOME",AND(TBL_Employees[[#This Row],[Annual Salary]]&gt;=70000,TBL_Employees[[#This Row],[Annual Salary]]&lt;=140000),"MIDLE INCOME",TBL_Employees[[#This Row],[Annual Salary]]&lt;70000,"LOW INCOME")</f>
        <v>MIDLE INCOME</v>
      </c>
      <c r="P510" s="3">
        <v>0</v>
      </c>
      <c r="Q510" s="11">
        <f>TBL_Employees[[#This Row],[Bonus %]]*TBL_Employees[[#This Row],[Annual Salary]]</f>
        <v>0</v>
      </c>
      <c r="R510" t="s">
        <v>19</v>
      </c>
      <c r="S510" t="s">
        <v>25</v>
      </c>
      <c r="T510" s="1" t="s">
        <v>21</v>
      </c>
      <c r="U510" t="str">
        <f>IF(TBL_Employees[[#This Row],[Exit Date]]="","Employed","Resign")</f>
        <v>Employed</v>
      </c>
    </row>
    <row r="511" spans="1:21">
      <c r="A511" t="s">
        <v>101</v>
      </c>
      <c r="B511" t="s">
        <v>469</v>
      </c>
      <c r="C511" t="s">
        <v>55</v>
      </c>
      <c r="D511" t="s">
        <v>27</v>
      </c>
      <c r="E511" t="s">
        <v>36</v>
      </c>
      <c r="F511" t="s">
        <v>17</v>
      </c>
      <c r="G511" t="s">
        <v>51</v>
      </c>
      <c r="H511">
        <v>35</v>
      </c>
      <c r="I511" s="1">
        <v>41409</v>
      </c>
      <c r="J511" s="9">
        <f>DAY(TBL_Employees[[#This Row],[Hire Date]])</f>
        <v>15</v>
      </c>
      <c r="K511" s="9">
        <f>MONTH(TBL_Employees[[#This Row],[Hire Date]])</f>
        <v>5</v>
      </c>
      <c r="L511" s="9" t="str">
        <f>_xlfn.SWITCH(TBL_Employees[[#This Row],[Month]],1,"JAN",2,"FEB",3,"MAR",4,"APR",5,"MAY",6,"JUN",7,"JUL",8,"AUG",9,"SEP",10,"OCT",11,"NOV",12,"DEC")</f>
        <v>MAY</v>
      </c>
      <c r="M511" s="9">
        <f>YEAR(TBL_Employees[[#This Row],[Hire Date]])</f>
        <v>2013</v>
      </c>
      <c r="N511" s="2">
        <v>78940</v>
      </c>
      <c r="O511" s="2" t="str">
        <f>_xlfn.SWITCH(TRUE(),TBL_Employees[[#This Row],[Annual Salary]]&gt;140000,"HIGH INCOME",AND(TBL_Employees[[#This Row],[Annual Salary]]&gt;=70000,TBL_Employees[[#This Row],[Annual Salary]]&lt;=140000),"MIDLE INCOME",TBL_Employees[[#This Row],[Annual Salary]]&lt;70000,"LOW INCOME")</f>
        <v>MIDLE INCOME</v>
      </c>
      <c r="P511" s="3">
        <v>0</v>
      </c>
      <c r="Q511" s="11">
        <f>TBL_Employees[[#This Row],[Bonus %]]*TBL_Employees[[#This Row],[Annual Salary]]</f>
        <v>0</v>
      </c>
      <c r="R511" t="s">
        <v>19</v>
      </c>
      <c r="S511" t="s">
        <v>45</v>
      </c>
      <c r="T511" s="1" t="s">
        <v>21</v>
      </c>
      <c r="U511" t="str">
        <f>IF(TBL_Employees[[#This Row],[Exit Date]]="","Employed","Resign")</f>
        <v>Employed</v>
      </c>
    </row>
    <row r="512" spans="1:21">
      <c r="A512" t="s">
        <v>470</v>
      </c>
      <c r="B512" t="s">
        <v>471</v>
      </c>
      <c r="C512" t="s">
        <v>26</v>
      </c>
      <c r="D512" t="s">
        <v>27</v>
      </c>
      <c r="E512" t="s">
        <v>32</v>
      </c>
      <c r="F512" t="s">
        <v>17</v>
      </c>
      <c r="G512" t="s">
        <v>51</v>
      </c>
      <c r="H512">
        <v>57</v>
      </c>
      <c r="I512" s="1">
        <v>34337</v>
      </c>
      <c r="J512" s="9">
        <f>DAY(TBL_Employees[[#This Row],[Hire Date]])</f>
        <v>3</v>
      </c>
      <c r="K512" s="9">
        <f>MONTH(TBL_Employees[[#This Row],[Hire Date]])</f>
        <v>1</v>
      </c>
      <c r="L512" s="9" t="str">
        <f>_xlfn.SWITCH(TBL_Employees[[#This Row],[Month]],1,"JAN",2,"FEB",3,"MAR",4,"APR",5,"MAY",6,"JUN",7,"JUL",8,"AUG",9,"SEP",10,"OCT",11,"NOV",12,"DEC")</f>
        <v>JAN</v>
      </c>
      <c r="M512" s="9">
        <f>YEAR(TBL_Employees[[#This Row],[Hire Date]])</f>
        <v>1994</v>
      </c>
      <c r="N512" s="2">
        <v>82872</v>
      </c>
      <c r="O512" s="2" t="str">
        <f>_xlfn.SWITCH(TRUE(),TBL_Employees[[#This Row],[Annual Salary]]&gt;140000,"HIGH INCOME",AND(TBL_Employees[[#This Row],[Annual Salary]]&gt;=70000,TBL_Employees[[#This Row],[Annual Salary]]&lt;=140000),"MIDLE INCOME",TBL_Employees[[#This Row],[Annual Salary]]&lt;70000,"LOW INCOME")</f>
        <v>MIDLE INCOME</v>
      </c>
      <c r="P512" s="3">
        <v>0</v>
      </c>
      <c r="Q512" s="11">
        <f>TBL_Employees[[#This Row],[Bonus %]]*TBL_Employees[[#This Row],[Annual Salary]]</f>
        <v>0</v>
      </c>
      <c r="R512" t="s">
        <v>52</v>
      </c>
      <c r="S512" t="s">
        <v>81</v>
      </c>
      <c r="T512" s="1" t="s">
        <v>21</v>
      </c>
      <c r="U512" t="str">
        <f>IF(TBL_Employees[[#This Row],[Exit Date]]="","Employed","Resign")</f>
        <v>Employed</v>
      </c>
    </row>
    <row r="513" spans="1:21">
      <c r="A513" t="s">
        <v>279</v>
      </c>
      <c r="B513" t="s">
        <v>474</v>
      </c>
      <c r="C513" t="s">
        <v>14</v>
      </c>
      <c r="D513" t="s">
        <v>27</v>
      </c>
      <c r="E513" t="s">
        <v>44</v>
      </c>
      <c r="F513" t="s">
        <v>28</v>
      </c>
      <c r="G513" t="s">
        <v>18</v>
      </c>
      <c r="H513">
        <v>52</v>
      </c>
      <c r="I513" s="1">
        <v>38664</v>
      </c>
      <c r="J513" s="9">
        <f>DAY(TBL_Employees[[#This Row],[Hire Date]])</f>
        <v>8</v>
      </c>
      <c r="K513" s="9">
        <f>MONTH(TBL_Employees[[#This Row],[Hire Date]])</f>
        <v>11</v>
      </c>
      <c r="L513" s="9" t="str">
        <f>_xlfn.SWITCH(TBL_Employees[[#This Row],[Month]],1,"JAN",2,"FEB",3,"MAR",4,"APR",5,"MAY",6,"JUN",7,"JUL",8,"AUG",9,"SEP",10,"OCT",11,"NOV",12,"DEC")</f>
        <v>NOV</v>
      </c>
      <c r="M513" s="9">
        <f>YEAR(TBL_Employees[[#This Row],[Hire Date]])</f>
        <v>2005</v>
      </c>
      <c r="N513" s="2">
        <v>199808</v>
      </c>
      <c r="O513" s="2" t="str">
        <f>_xlfn.SWITCH(TRUE(),TBL_Employees[[#This Row],[Annual Salary]]&gt;140000,"HIGH INCOME",AND(TBL_Employees[[#This Row],[Annual Salary]]&gt;=70000,TBL_Employees[[#This Row],[Annual Salary]]&lt;=140000),"MIDLE INCOME",TBL_Employees[[#This Row],[Annual Salary]]&lt;70000,"LOW INCOME")</f>
        <v>HIGH INCOME</v>
      </c>
      <c r="P513" s="3">
        <v>0.32</v>
      </c>
      <c r="Q513" s="11">
        <f>TBL_Employees[[#This Row],[Bonus %]]*TBL_Employees[[#This Row],[Annual Salary]]</f>
        <v>63938.560000000005</v>
      </c>
      <c r="R513" t="s">
        <v>19</v>
      </c>
      <c r="S513" t="s">
        <v>63</v>
      </c>
      <c r="T513" s="1" t="s">
        <v>21</v>
      </c>
      <c r="U513" t="str">
        <f>IF(TBL_Employees[[#This Row],[Exit Date]]="","Employed","Resign")</f>
        <v>Employed</v>
      </c>
    </row>
    <row r="514" spans="1:21">
      <c r="A514" t="s">
        <v>479</v>
      </c>
      <c r="B514" t="s">
        <v>480</v>
      </c>
      <c r="C514" t="s">
        <v>26</v>
      </c>
      <c r="D514" t="s">
        <v>27</v>
      </c>
      <c r="E514" t="s">
        <v>16</v>
      </c>
      <c r="F514" t="s">
        <v>28</v>
      </c>
      <c r="G514" t="s">
        <v>18</v>
      </c>
      <c r="H514">
        <v>40</v>
      </c>
      <c r="I514" s="1">
        <v>40486</v>
      </c>
      <c r="J514" s="9">
        <f>DAY(TBL_Employees[[#This Row],[Hire Date]])</f>
        <v>4</v>
      </c>
      <c r="K514" s="9">
        <f>MONTH(TBL_Employees[[#This Row],[Hire Date]])</f>
        <v>11</v>
      </c>
      <c r="L514" s="9" t="str">
        <f>_xlfn.SWITCH(TBL_Employees[[#This Row],[Month]],1,"JAN",2,"FEB",3,"MAR",4,"APR",5,"MAY",6,"JUN",7,"JUL",8,"AUG",9,"SEP",10,"OCT",11,"NOV",12,"DEC")</f>
        <v>NOV</v>
      </c>
      <c r="M514" s="9">
        <f>YEAR(TBL_Employees[[#This Row],[Hire Date]])</f>
        <v>2010</v>
      </c>
      <c r="N514" s="2">
        <v>92952</v>
      </c>
      <c r="O514" s="2" t="str">
        <f>_xlfn.SWITCH(TRUE(),TBL_Employees[[#This Row],[Annual Salary]]&gt;140000,"HIGH INCOME",AND(TBL_Employees[[#This Row],[Annual Salary]]&gt;=70000,TBL_Employees[[#This Row],[Annual Salary]]&lt;=140000),"MIDLE INCOME",TBL_Employees[[#This Row],[Annual Salary]]&lt;70000,"LOW INCOME")</f>
        <v>MIDLE INCOME</v>
      </c>
      <c r="P514" s="3">
        <v>0</v>
      </c>
      <c r="Q514" s="11">
        <f>TBL_Employees[[#This Row],[Bonus %]]*TBL_Employees[[#This Row],[Annual Salary]]</f>
        <v>0</v>
      </c>
      <c r="R514" t="s">
        <v>19</v>
      </c>
      <c r="S514" t="s">
        <v>63</v>
      </c>
      <c r="T514" s="1" t="s">
        <v>21</v>
      </c>
      <c r="U514" t="str">
        <f>IF(TBL_Employees[[#This Row],[Exit Date]]="","Employed","Resign")</f>
        <v>Employed</v>
      </c>
    </row>
    <row r="515" spans="1:21">
      <c r="A515" t="s">
        <v>481</v>
      </c>
      <c r="B515" t="s">
        <v>482</v>
      </c>
      <c r="C515" t="s">
        <v>56</v>
      </c>
      <c r="D515" t="s">
        <v>27</v>
      </c>
      <c r="E515" t="s">
        <v>32</v>
      </c>
      <c r="F515" t="s">
        <v>28</v>
      </c>
      <c r="G515" t="s">
        <v>51</v>
      </c>
      <c r="H515">
        <v>32</v>
      </c>
      <c r="I515" s="1">
        <v>41353</v>
      </c>
      <c r="J515" s="9">
        <f>DAY(TBL_Employees[[#This Row],[Hire Date]])</f>
        <v>20</v>
      </c>
      <c r="K515" s="9">
        <f>MONTH(TBL_Employees[[#This Row],[Hire Date]])</f>
        <v>3</v>
      </c>
      <c r="L515" s="9" t="str">
        <f>_xlfn.SWITCH(TBL_Employees[[#This Row],[Month]],1,"JAN",2,"FEB",3,"MAR",4,"APR",5,"MAY",6,"JUN",7,"JUL",8,"AUG",9,"SEP",10,"OCT",11,"NOV",12,"DEC")</f>
        <v>MAR</v>
      </c>
      <c r="M515" s="9">
        <f>YEAR(TBL_Employees[[#This Row],[Hire Date]])</f>
        <v>2013</v>
      </c>
      <c r="N515" s="2">
        <v>79921</v>
      </c>
      <c r="O515" s="2" t="str">
        <f>_xlfn.SWITCH(TRUE(),TBL_Employees[[#This Row],[Annual Salary]]&gt;140000,"HIGH INCOME",AND(TBL_Employees[[#This Row],[Annual Salary]]&gt;=70000,TBL_Employees[[#This Row],[Annual Salary]]&lt;=140000),"MIDLE INCOME",TBL_Employees[[#This Row],[Annual Salary]]&lt;70000,"LOW INCOME")</f>
        <v>MIDLE INCOME</v>
      </c>
      <c r="P515" s="3">
        <v>0.05</v>
      </c>
      <c r="Q515" s="11">
        <f>TBL_Employees[[#This Row],[Bonus %]]*TBL_Employees[[#This Row],[Annual Salary]]</f>
        <v>3996.05</v>
      </c>
      <c r="R515" t="s">
        <v>19</v>
      </c>
      <c r="S515" t="s">
        <v>25</v>
      </c>
      <c r="T515" s="1" t="s">
        <v>21</v>
      </c>
      <c r="U515" t="str">
        <f>IF(TBL_Employees[[#This Row],[Exit Date]]="","Employed","Resign")</f>
        <v>Employed</v>
      </c>
    </row>
    <row r="516" spans="1:21">
      <c r="A516" t="s">
        <v>483</v>
      </c>
      <c r="B516" t="s">
        <v>484</v>
      </c>
      <c r="C516" t="s">
        <v>40</v>
      </c>
      <c r="D516" t="s">
        <v>27</v>
      </c>
      <c r="E516" t="s">
        <v>16</v>
      </c>
      <c r="F516" t="s">
        <v>17</v>
      </c>
      <c r="G516" t="s">
        <v>47</v>
      </c>
      <c r="H516">
        <v>37</v>
      </c>
      <c r="I516" s="1">
        <v>40076</v>
      </c>
      <c r="J516" s="9">
        <f>DAY(TBL_Employees[[#This Row],[Hire Date]])</f>
        <v>20</v>
      </c>
      <c r="K516" s="9">
        <f>MONTH(TBL_Employees[[#This Row],[Hire Date]])</f>
        <v>9</v>
      </c>
      <c r="L516" s="9" t="str">
        <f>_xlfn.SWITCH(TBL_Employees[[#This Row],[Month]],1,"JAN",2,"FEB",3,"MAR",4,"APR",5,"MAY",6,"JUN",7,"JUL",8,"AUG",9,"SEP",10,"OCT",11,"NOV",12,"DEC")</f>
        <v>SEP</v>
      </c>
      <c r="M516" s="9">
        <f>YEAR(TBL_Employees[[#This Row],[Hire Date]])</f>
        <v>2009</v>
      </c>
      <c r="N516" s="2">
        <v>167199</v>
      </c>
      <c r="O516" s="2" t="str">
        <f>_xlfn.SWITCH(TRUE(),TBL_Employees[[#This Row],[Annual Salary]]&gt;140000,"HIGH INCOME",AND(TBL_Employees[[#This Row],[Annual Salary]]&gt;=70000,TBL_Employees[[#This Row],[Annual Salary]]&lt;=140000),"MIDLE INCOME",TBL_Employees[[#This Row],[Annual Salary]]&lt;70000,"LOW INCOME")</f>
        <v>HIGH INCOME</v>
      </c>
      <c r="P516" s="3">
        <v>0.2</v>
      </c>
      <c r="Q516" s="11">
        <f>TBL_Employees[[#This Row],[Bonus %]]*TBL_Employees[[#This Row],[Annual Salary]]</f>
        <v>33439.800000000003</v>
      </c>
      <c r="R516" t="s">
        <v>19</v>
      </c>
      <c r="S516" t="s">
        <v>63</v>
      </c>
      <c r="T516" s="1" t="s">
        <v>21</v>
      </c>
      <c r="U516" t="str">
        <f>IF(TBL_Employees[[#This Row],[Exit Date]]="","Employed","Resign")</f>
        <v>Employed</v>
      </c>
    </row>
    <row r="517" spans="1:21">
      <c r="A517" t="s">
        <v>492</v>
      </c>
      <c r="B517" t="s">
        <v>493</v>
      </c>
      <c r="C517" t="s">
        <v>61</v>
      </c>
      <c r="D517" t="s">
        <v>27</v>
      </c>
      <c r="E517" t="s">
        <v>36</v>
      </c>
      <c r="F517" t="s">
        <v>17</v>
      </c>
      <c r="G517" t="s">
        <v>24</v>
      </c>
      <c r="H517">
        <v>25</v>
      </c>
      <c r="I517" s="1">
        <v>44379</v>
      </c>
      <c r="J517" s="9">
        <f>DAY(TBL_Employees[[#This Row],[Hire Date]])</f>
        <v>2</v>
      </c>
      <c r="K517" s="9">
        <f>MONTH(TBL_Employees[[#This Row],[Hire Date]])</f>
        <v>7</v>
      </c>
      <c r="L517" s="9" t="str">
        <f>_xlfn.SWITCH(TBL_Employees[[#This Row],[Month]],1,"JAN",2,"FEB",3,"MAR",4,"APR",5,"MAY",6,"JUN",7,"JUL",8,"AUG",9,"SEP",10,"OCT",11,"NOV",12,"DEC")</f>
        <v>JUL</v>
      </c>
      <c r="M517" s="9">
        <f>YEAR(TBL_Employees[[#This Row],[Hire Date]])</f>
        <v>2021</v>
      </c>
      <c r="N517" s="2">
        <v>125633</v>
      </c>
      <c r="O517" s="2" t="str">
        <f>_xlfn.SWITCH(TRUE(),TBL_Employees[[#This Row],[Annual Salary]]&gt;140000,"HIGH INCOME",AND(TBL_Employees[[#This Row],[Annual Salary]]&gt;=70000,TBL_Employees[[#This Row],[Annual Salary]]&lt;=140000),"MIDLE INCOME",TBL_Employees[[#This Row],[Annual Salary]]&lt;70000,"LOW INCOME")</f>
        <v>MIDLE INCOME</v>
      </c>
      <c r="P517" s="3">
        <v>0.11</v>
      </c>
      <c r="Q517" s="11">
        <f>TBL_Employees[[#This Row],[Bonus %]]*TBL_Employees[[#This Row],[Annual Salary]]</f>
        <v>13819.63</v>
      </c>
      <c r="R517" t="s">
        <v>33</v>
      </c>
      <c r="S517" t="s">
        <v>60</v>
      </c>
      <c r="T517" s="1" t="s">
        <v>21</v>
      </c>
      <c r="U517" t="str">
        <f>IF(TBL_Employees[[#This Row],[Exit Date]]="","Employed","Resign")</f>
        <v>Employed</v>
      </c>
    </row>
    <row r="518" spans="1:21">
      <c r="A518" t="s">
        <v>203</v>
      </c>
      <c r="B518" t="s">
        <v>507</v>
      </c>
      <c r="C518" t="s">
        <v>61</v>
      </c>
      <c r="D518" t="s">
        <v>27</v>
      </c>
      <c r="E518" t="s">
        <v>32</v>
      </c>
      <c r="F518" t="s">
        <v>17</v>
      </c>
      <c r="G518" t="s">
        <v>51</v>
      </c>
      <c r="H518">
        <v>55</v>
      </c>
      <c r="I518" s="1">
        <v>38945</v>
      </c>
      <c r="J518" s="9">
        <f>DAY(TBL_Employees[[#This Row],[Hire Date]])</f>
        <v>16</v>
      </c>
      <c r="K518" s="9">
        <f>MONTH(TBL_Employees[[#This Row],[Hire Date]])</f>
        <v>8</v>
      </c>
      <c r="L518" s="9" t="str">
        <f>_xlfn.SWITCH(TBL_Employees[[#This Row],[Month]],1,"JAN",2,"FEB",3,"MAR",4,"APR",5,"MAY",6,"JUN",7,"JUL",8,"AUG",9,"SEP",10,"OCT",11,"NOV",12,"DEC")</f>
        <v>AUG</v>
      </c>
      <c r="M518" s="9">
        <f>YEAR(TBL_Employees[[#This Row],[Hire Date]])</f>
        <v>2006</v>
      </c>
      <c r="N518" s="2">
        <v>159044</v>
      </c>
      <c r="O518" s="2" t="str">
        <f>_xlfn.SWITCH(TRUE(),TBL_Employees[[#This Row],[Annual Salary]]&gt;140000,"HIGH INCOME",AND(TBL_Employees[[#This Row],[Annual Salary]]&gt;=70000,TBL_Employees[[#This Row],[Annual Salary]]&lt;=140000),"MIDLE INCOME",TBL_Employees[[#This Row],[Annual Salary]]&lt;70000,"LOW INCOME")</f>
        <v>HIGH INCOME</v>
      </c>
      <c r="P518" s="3">
        <v>0.1</v>
      </c>
      <c r="Q518" s="11">
        <f>TBL_Employees[[#This Row],[Bonus %]]*TBL_Employees[[#This Row],[Annual Salary]]</f>
        <v>15904.400000000001</v>
      </c>
      <c r="R518" t="s">
        <v>52</v>
      </c>
      <c r="S518" t="s">
        <v>81</v>
      </c>
      <c r="T518" s="1" t="s">
        <v>21</v>
      </c>
      <c r="U518" t="str">
        <f>IF(TBL_Employees[[#This Row],[Exit Date]]="","Employed","Resign")</f>
        <v>Employed</v>
      </c>
    </row>
    <row r="519" spans="1:21">
      <c r="A519" t="s">
        <v>177</v>
      </c>
      <c r="B519" t="s">
        <v>518</v>
      </c>
      <c r="C519" t="s">
        <v>14</v>
      </c>
      <c r="D519" t="s">
        <v>27</v>
      </c>
      <c r="E519" t="s">
        <v>44</v>
      </c>
      <c r="F519" t="s">
        <v>17</v>
      </c>
      <c r="G519" t="s">
        <v>51</v>
      </c>
      <c r="H519">
        <v>43</v>
      </c>
      <c r="I519" s="1">
        <v>40029</v>
      </c>
      <c r="J519" s="9">
        <f>DAY(TBL_Employees[[#This Row],[Hire Date]])</f>
        <v>4</v>
      </c>
      <c r="K519" s="9">
        <f>MONTH(TBL_Employees[[#This Row],[Hire Date]])</f>
        <v>8</v>
      </c>
      <c r="L519" s="9" t="str">
        <f>_xlfn.SWITCH(TBL_Employees[[#This Row],[Month]],1,"JAN",2,"FEB",3,"MAR",4,"APR",5,"MAY",6,"JUN",7,"JUL",8,"AUG",9,"SEP",10,"OCT",11,"NOV",12,"DEC")</f>
        <v>AUG</v>
      </c>
      <c r="M519" s="9">
        <f>YEAR(TBL_Employees[[#This Row],[Hire Date]])</f>
        <v>2009</v>
      </c>
      <c r="N519" s="2">
        <v>208415</v>
      </c>
      <c r="O519" s="2" t="str">
        <f>_xlfn.SWITCH(TRUE(),TBL_Employees[[#This Row],[Annual Salary]]&gt;140000,"HIGH INCOME",AND(TBL_Employees[[#This Row],[Annual Salary]]&gt;=70000,TBL_Employees[[#This Row],[Annual Salary]]&lt;=140000),"MIDLE INCOME",TBL_Employees[[#This Row],[Annual Salary]]&lt;70000,"LOW INCOME")</f>
        <v>HIGH INCOME</v>
      </c>
      <c r="P519" s="3">
        <v>0.35</v>
      </c>
      <c r="Q519" s="11">
        <f>TBL_Employees[[#This Row],[Bonus %]]*TBL_Employees[[#This Row],[Annual Salary]]</f>
        <v>72945.25</v>
      </c>
      <c r="R519" t="s">
        <v>19</v>
      </c>
      <c r="S519" t="s">
        <v>63</v>
      </c>
      <c r="T519" s="1" t="s">
        <v>21</v>
      </c>
      <c r="U519" t="str">
        <f>IF(TBL_Employees[[#This Row],[Exit Date]]="","Employed","Resign")</f>
        <v>Employed</v>
      </c>
    </row>
    <row r="520" spans="1:21">
      <c r="A520" t="s">
        <v>519</v>
      </c>
      <c r="B520" t="s">
        <v>520</v>
      </c>
      <c r="C520" t="s">
        <v>38</v>
      </c>
      <c r="D520" t="s">
        <v>27</v>
      </c>
      <c r="E520" t="s">
        <v>44</v>
      </c>
      <c r="F520" t="s">
        <v>17</v>
      </c>
      <c r="G520" t="s">
        <v>24</v>
      </c>
      <c r="H520">
        <v>32</v>
      </c>
      <c r="I520" s="1">
        <v>43835</v>
      </c>
      <c r="J520" s="9">
        <f>DAY(TBL_Employees[[#This Row],[Hire Date]])</f>
        <v>5</v>
      </c>
      <c r="K520" s="9">
        <f>MONTH(TBL_Employees[[#This Row],[Hire Date]])</f>
        <v>1</v>
      </c>
      <c r="L520" s="9" t="str">
        <f>_xlfn.SWITCH(TBL_Employees[[#This Row],[Month]],1,"JAN",2,"FEB",3,"MAR",4,"APR",5,"MAY",6,"JUN",7,"JUL",8,"AUG",9,"SEP",10,"OCT",11,"NOV",12,"DEC")</f>
        <v>JAN</v>
      </c>
      <c r="M520" s="9">
        <f>YEAR(TBL_Employees[[#This Row],[Hire Date]])</f>
        <v>2020</v>
      </c>
      <c r="N520" s="2">
        <v>78844</v>
      </c>
      <c r="O520" s="2" t="str">
        <f>_xlfn.SWITCH(TRUE(),TBL_Employees[[#This Row],[Annual Salary]]&gt;140000,"HIGH INCOME",AND(TBL_Employees[[#This Row],[Annual Salary]]&gt;=70000,TBL_Employees[[#This Row],[Annual Salary]]&lt;=140000),"MIDLE INCOME",TBL_Employees[[#This Row],[Annual Salary]]&lt;70000,"LOW INCOME")</f>
        <v>MIDLE INCOME</v>
      </c>
      <c r="P520" s="3">
        <v>0</v>
      </c>
      <c r="Q520" s="11">
        <f>TBL_Employees[[#This Row],[Bonus %]]*TBL_Employees[[#This Row],[Annual Salary]]</f>
        <v>0</v>
      </c>
      <c r="R520" t="s">
        <v>19</v>
      </c>
      <c r="S520" t="s">
        <v>63</v>
      </c>
      <c r="T520" s="1" t="s">
        <v>21</v>
      </c>
      <c r="U520" t="str">
        <f>IF(TBL_Employees[[#This Row],[Exit Date]]="","Employed","Resign")</f>
        <v>Employed</v>
      </c>
    </row>
    <row r="521" spans="1:21">
      <c r="A521" t="s">
        <v>169</v>
      </c>
      <c r="B521" t="s">
        <v>529</v>
      </c>
      <c r="C521" t="s">
        <v>73</v>
      </c>
      <c r="D521" t="s">
        <v>27</v>
      </c>
      <c r="E521" t="s">
        <v>36</v>
      </c>
      <c r="F521" t="s">
        <v>28</v>
      </c>
      <c r="G521" t="s">
        <v>51</v>
      </c>
      <c r="H521">
        <v>36</v>
      </c>
      <c r="I521" s="1">
        <v>40535</v>
      </c>
      <c r="J521" s="9">
        <f>DAY(TBL_Employees[[#This Row],[Hire Date]])</f>
        <v>23</v>
      </c>
      <c r="K521" s="9">
        <f>MONTH(TBL_Employees[[#This Row],[Hire Date]])</f>
        <v>12</v>
      </c>
      <c r="L521" s="9" t="str">
        <f>_xlfn.SWITCH(TBL_Employees[[#This Row],[Month]],1,"JAN",2,"FEB",3,"MAR",4,"APR",5,"MAY",6,"JUN",7,"JUL",8,"AUG",9,"SEP",10,"OCT",11,"NOV",12,"DEC")</f>
        <v>DEC</v>
      </c>
      <c r="M521" s="9">
        <f>YEAR(TBL_Employees[[#This Row],[Hire Date]])</f>
        <v>2010</v>
      </c>
      <c r="N521" s="2">
        <v>53215</v>
      </c>
      <c r="O521" s="2" t="str">
        <f>_xlfn.SWITCH(TRUE(),TBL_Employees[[#This Row],[Annual Salary]]&gt;140000,"HIGH INCOME",AND(TBL_Employees[[#This Row],[Annual Salary]]&gt;=70000,TBL_Employees[[#This Row],[Annual Salary]]&lt;=140000),"MIDLE INCOME",TBL_Employees[[#This Row],[Annual Salary]]&lt;70000,"LOW INCOME")</f>
        <v>LOW INCOME</v>
      </c>
      <c r="P521" s="3">
        <v>0</v>
      </c>
      <c r="Q521" s="11">
        <f>TBL_Employees[[#This Row],[Bonus %]]*TBL_Employees[[#This Row],[Annual Salary]]</f>
        <v>0</v>
      </c>
      <c r="R521" t="s">
        <v>52</v>
      </c>
      <c r="S521" t="s">
        <v>53</v>
      </c>
      <c r="T521" s="1">
        <v>41725</v>
      </c>
      <c r="U521" t="str">
        <f>IF(TBL_Employees[[#This Row],[Exit Date]]="","Employed","Resign")</f>
        <v>Resign</v>
      </c>
    </row>
    <row r="522" spans="1:21">
      <c r="A522" t="s">
        <v>531</v>
      </c>
      <c r="B522" t="s">
        <v>532</v>
      </c>
      <c r="C522" t="s">
        <v>56</v>
      </c>
      <c r="D522" t="s">
        <v>27</v>
      </c>
      <c r="E522" t="s">
        <v>36</v>
      </c>
      <c r="F522" t="s">
        <v>28</v>
      </c>
      <c r="G522" t="s">
        <v>24</v>
      </c>
      <c r="H522">
        <v>40</v>
      </c>
      <c r="I522" s="1">
        <v>39265</v>
      </c>
      <c r="J522" s="9">
        <f>DAY(TBL_Employees[[#This Row],[Hire Date]])</f>
        <v>2</v>
      </c>
      <c r="K522" s="9">
        <f>MONTH(TBL_Employees[[#This Row],[Hire Date]])</f>
        <v>7</v>
      </c>
      <c r="L522" s="9" t="str">
        <f>_xlfn.SWITCH(TBL_Employees[[#This Row],[Month]],1,"JAN",2,"FEB",3,"MAR",4,"APR",5,"MAY",6,"JUN",7,"JUL",8,"AUG",9,"SEP",10,"OCT",11,"NOV",12,"DEC")</f>
        <v>JUL</v>
      </c>
      <c r="M522" s="9">
        <f>YEAR(TBL_Employees[[#This Row],[Hire Date]])</f>
        <v>2007</v>
      </c>
      <c r="N522" s="2">
        <v>93971</v>
      </c>
      <c r="O522" s="2" t="str">
        <f>_xlfn.SWITCH(TRUE(),TBL_Employees[[#This Row],[Annual Salary]]&gt;140000,"HIGH INCOME",AND(TBL_Employees[[#This Row],[Annual Salary]]&gt;=70000,TBL_Employees[[#This Row],[Annual Salary]]&lt;=140000),"MIDLE INCOME",TBL_Employees[[#This Row],[Annual Salary]]&lt;70000,"LOW INCOME")</f>
        <v>MIDLE INCOME</v>
      </c>
      <c r="P522" s="3">
        <v>0.08</v>
      </c>
      <c r="Q522" s="11">
        <f>TBL_Employees[[#This Row],[Bonus %]]*TBL_Employees[[#This Row],[Annual Salary]]</f>
        <v>7517.68</v>
      </c>
      <c r="R522" t="s">
        <v>33</v>
      </c>
      <c r="S522" t="s">
        <v>80</v>
      </c>
      <c r="T522" s="1" t="s">
        <v>21</v>
      </c>
      <c r="U522" t="str">
        <f>IF(TBL_Employees[[#This Row],[Exit Date]]="","Employed","Resign")</f>
        <v>Employed</v>
      </c>
    </row>
    <row r="523" spans="1:21">
      <c r="A523" t="s">
        <v>308</v>
      </c>
      <c r="B523" t="s">
        <v>551</v>
      </c>
      <c r="C523" t="s">
        <v>38</v>
      </c>
      <c r="D523" t="s">
        <v>27</v>
      </c>
      <c r="E523" t="s">
        <v>32</v>
      </c>
      <c r="F523" t="s">
        <v>17</v>
      </c>
      <c r="G523" t="s">
        <v>51</v>
      </c>
      <c r="H523">
        <v>41</v>
      </c>
      <c r="I523" s="1">
        <v>39931</v>
      </c>
      <c r="J523" s="9">
        <f>DAY(TBL_Employees[[#This Row],[Hire Date]])</f>
        <v>28</v>
      </c>
      <c r="K523" s="9">
        <f>MONTH(TBL_Employees[[#This Row],[Hire Date]])</f>
        <v>4</v>
      </c>
      <c r="L523" s="9" t="str">
        <f>_xlfn.SWITCH(TBL_Employees[[#This Row],[Month]],1,"JAN",2,"FEB",3,"MAR",4,"APR",5,"MAY",6,"JUN",7,"JUL",8,"AUG",9,"SEP",10,"OCT",11,"NOV",12,"DEC")</f>
        <v>APR</v>
      </c>
      <c r="M523" s="9">
        <f>YEAR(TBL_Employees[[#This Row],[Hire Date]])</f>
        <v>2009</v>
      </c>
      <c r="N523" s="2">
        <v>69803</v>
      </c>
      <c r="O523" s="2" t="str">
        <f>_xlfn.SWITCH(TRUE(),TBL_Employees[[#This Row],[Annual Salary]]&gt;140000,"HIGH INCOME",AND(TBL_Employees[[#This Row],[Annual Salary]]&gt;=70000,TBL_Employees[[#This Row],[Annual Salary]]&lt;=140000),"MIDLE INCOME",TBL_Employees[[#This Row],[Annual Salary]]&lt;70000,"LOW INCOME")</f>
        <v>LOW INCOME</v>
      </c>
      <c r="P523" s="3">
        <v>0</v>
      </c>
      <c r="Q523" s="11">
        <f>TBL_Employees[[#This Row],[Bonus %]]*TBL_Employees[[#This Row],[Annual Salary]]</f>
        <v>0</v>
      </c>
      <c r="R523" t="s">
        <v>52</v>
      </c>
      <c r="S523" t="s">
        <v>81</v>
      </c>
      <c r="T523" s="1" t="s">
        <v>21</v>
      </c>
      <c r="U523" t="str">
        <f>IF(TBL_Employees[[#This Row],[Exit Date]]="","Employed","Resign")</f>
        <v>Employed</v>
      </c>
    </row>
    <row r="524" spans="1:21">
      <c r="A524" t="s">
        <v>190</v>
      </c>
      <c r="B524" t="s">
        <v>552</v>
      </c>
      <c r="C524" t="s">
        <v>71</v>
      </c>
      <c r="D524" t="s">
        <v>27</v>
      </c>
      <c r="E524" t="s">
        <v>32</v>
      </c>
      <c r="F524" t="s">
        <v>17</v>
      </c>
      <c r="G524" t="s">
        <v>51</v>
      </c>
      <c r="H524">
        <v>48</v>
      </c>
      <c r="I524" s="1">
        <v>43650</v>
      </c>
      <c r="J524" s="9">
        <f>DAY(TBL_Employees[[#This Row],[Hire Date]])</f>
        <v>4</v>
      </c>
      <c r="K524" s="9">
        <f>MONTH(TBL_Employees[[#This Row],[Hire Date]])</f>
        <v>7</v>
      </c>
      <c r="L524" s="9" t="str">
        <f>_xlfn.SWITCH(TBL_Employees[[#This Row],[Month]],1,"JAN",2,"FEB",3,"MAR",4,"APR",5,"MAY",6,"JUN",7,"JUL",8,"AUG",9,"SEP",10,"OCT",11,"NOV",12,"DEC")</f>
        <v>JUL</v>
      </c>
      <c r="M524" s="9">
        <f>YEAR(TBL_Employees[[#This Row],[Hire Date]])</f>
        <v>2019</v>
      </c>
      <c r="N524" s="2">
        <v>76588</v>
      </c>
      <c r="O524" s="2" t="str">
        <f>_xlfn.SWITCH(TRUE(),TBL_Employees[[#This Row],[Annual Salary]]&gt;140000,"HIGH INCOME",AND(TBL_Employees[[#This Row],[Annual Salary]]&gt;=70000,TBL_Employees[[#This Row],[Annual Salary]]&lt;=140000),"MIDLE INCOME",TBL_Employees[[#This Row],[Annual Salary]]&lt;70000,"LOW INCOME")</f>
        <v>MIDLE INCOME</v>
      </c>
      <c r="P524" s="3">
        <v>0</v>
      </c>
      <c r="Q524" s="11">
        <f>TBL_Employees[[#This Row],[Bonus %]]*TBL_Employees[[#This Row],[Annual Salary]]</f>
        <v>0</v>
      </c>
      <c r="R524" t="s">
        <v>52</v>
      </c>
      <c r="S524" t="s">
        <v>66</v>
      </c>
      <c r="T524" s="1" t="s">
        <v>21</v>
      </c>
      <c r="U524" t="str">
        <f>IF(TBL_Employees[[#This Row],[Exit Date]]="","Employed","Resign")</f>
        <v>Employed</v>
      </c>
    </row>
    <row r="525" spans="1:21">
      <c r="A525" t="s">
        <v>553</v>
      </c>
      <c r="B525" t="s">
        <v>554</v>
      </c>
      <c r="C525" t="s">
        <v>35</v>
      </c>
      <c r="D525" t="s">
        <v>27</v>
      </c>
      <c r="E525" t="s">
        <v>36</v>
      </c>
      <c r="F525" t="s">
        <v>28</v>
      </c>
      <c r="G525" t="s">
        <v>18</v>
      </c>
      <c r="H525">
        <v>29</v>
      </c>
      <c r="I525" s="1">
        <v>43444</v>
      </c>
      <c r="J525" s="9">
        <f>DAY(TBL_Employees[[#This Row],[Hire Date]])</f>
        <v>10</v>
      </c>
      <c r="K525" s="9">
        <f>MONTH(TBL_Employees[[#This Row],[Hire Date]])</f>
        <v>12</v>
      </c>
      <c r="L525" s="9" t="str">
        <f>_xlfn.SWITCH(TBL_Employees[[#This Row],[Month]],1,"JAN",2,"FEB",3,"MAR",4,"APR",5,"MAY",6,"JUN",7,"JUL",8,"AUG",9,"SEP",10,"OCT",11,"NOV",12,"DEC")</f>
        <v>DEC</v>
      </c>
      <c r="M525" s="9">
        <f>YEAR(TBL_Employees[[#This Row],[Hire Date]])</f>
        <v>2018</v>
      </c>
      <c r="N525" s="2">
        <v>84596</v>
      </c>
      <c r="O525" s="2" t="str">
        <f>_xlfn.SWITCH(TRUE(),TBL_Employees[[#This Row],[Annual Salary]]&gt;140000,"HIGH INCOME",AND(TBL_Employees[[#This Row],[Annual Salary]]&gt;=70000,TBL_Employees[[#This Row],[Annual Salary]]&lt;=140000),"MIDLE INCOME",TBL_Employees[[#This Row],[Annual Salary]]&lt;70000,"LOW INCOME")</f>
        <v>MIDLE INCOME</v>
      </c>
      <c r="P525" s="3">
        <v>0</v>
      </c>
      <c r="Q525" s="11">
        <f>TBL_Employees[[#This Row],[Bonus %]]*TBL_Employees[[#This Row],[Annual Salary]]</f>
        <v>0</v>
      </c>
      <c r="R525" t="s">
        <v>19</v>
      </c>
      <c r="S525" t="s">
        <v>45</v>
      </c>
      <c r="T525" s="1" t="s">
        <v>21</v>
      </c>
      <c r="U525" t="str">
        <f>IF(TBL_Employees[[#This Row],[Exit Date]]="","Employed","Resign")</f>
        <v>Employed</v>
      </c>
    </row>
    <row r="526" spans="1:21">
      <c r="A526" t="s">
        <v>567</v>
      </c>
      <c r="B526" t="s">
        <v>568</v>
      </c>
      <c r="C526" t="s">
        <v>71</v>
      </c>
      <c r="D526" t="s">
        <v>27</v>
      </c>
      <c r="E526" t="s">
        <v>36</v>
      </c>
      <c r="F526" t="s">
        <v>17</v>
      </c>
      <c r="G526" t="s">
        <v>51</v>
      </c>
      <c r="H526">
        <v>32</v>
      </c>
      <c r="I526" s="1">
        <v>44474</v>
      </c>
      <c r="J526" s="9">
        <f>DAY(TBL_Employees[[#This Row],[Hire Date]])</f>
        <v>5</v>
      </c>
      <c r="K526" s="9">
        <f>MONTH(TBL_Employees[[#This Row],[Hire Date]])</f>
        <v>10</v>
      </c>
      <c r="L526" s="9" t="str">
        <f>_xlfn.SWITCH(TBL_Employees[[#This Row],[Month]],1,"JAN",2,"FEB",3,"MAR",4,"APR",5,"MAY",6,"JUN",7,"JUL",8,"AUG",9,"SEP",10,"OCT",11,"NOV",12,"DEC")</f>
        <v>OCT</v>
      </c>
      <c r="M526" s="9">
        <f>YEAR(TBL_Employees[[#This Row],[Hire Date]])</f>
        <v>2021</v>
      </c>
      <c r="N526" s="2">
        <v>88072</v>
      </c>
      <c r="O526" s="2" t="str">
        <f>_xlfn.SWITCH(TRUE(),TBL_Employees[[#This Row],[Annual Salary]]&gt;140000,"HIGH INCOME",AND(TBL_Employees[[#This Row],[Annual Salary]]&gt;=70000,TBL_Employees[[#This Row],[Annual Salary]]&lt;=140000),"MIDLE INCOME",TBL_Employees[[#This Row],[Annual Salary]]&lt;70000,"LOW INCOME")</f>
        <v>MIDLE INCOME</v>
      </c>
      <c r="P526" s="3">
        <v>0</v>
      </c>
      <c r="Q526" s="11">
        <f>TBL_Employees[[#This Row],[Bonus %]]*TBL_Employees[[#This Row],[Annual Salary]]</f>
        <v>0</v>
      </c>
      <c r="R526" t="s">
        <v>52</v>
      </c>
      <c r="S526" t="s">
        <v>53</v>
      </c>
      <c r="T526" s="1" t="s">
        <v>21</v>
      </c>
      <c r="U526" t="str">
        <f>IF(TBL_Employees[[#This Row],[Exit Date]]="","Employed","Resign")</f>
        <v>Employed</v>
      </c>
    </row>
    <row r="527" spans="1:21">
      <c r="A527" t="s">
        <v>241</v>
      </c>
      <c r="B527" t="s">
        <v>569</v>
      </c>
      <c r="C527" t="s">
        <v>56</v>
      </c>
      <c r="D527" t="s">
        <v>27</v>
      </c>
      <c r="E527" t="s">
        <v>16</v>
      </c>
      <c r="F527" t="s">
        <v>28</v>
      </c>
      <c r="G527" t="s">
        <v>24</v>
      </c>
      <c r="H527">
        <v>28</v>
      </c>
      <c r="I527" s="1">
        <v>43977</v>
      </c>
      <c r="J527" s="9">
        <f>DAY(TBL_Employees[[#This Row],[Hire Date]])</f>
        <v>26</v>
      </c>
      <c r="K527" s="9">
        <f>MONTH(TBL_Employees[[#This Row],[Hire Date]])</f>
        <v>5</v>
      </c>
      <c r="L527" s="9" t="str">
        <f>_xlfn.SWITCH(TBL_Employees[[#This Row],[Month]],1,"JAN",2,"FEB",3,"MAR",4,"APR",5,"MAY",6,"JUN",7,"JUL",8,"AUG",9,"SEP",10,"OCT",11,"NOV",12,"DEC")</f>
        <v>MAY</v>
      </c>
      <c r="M527" s="9">
        <f>YEAR(TBL_Employees[[#This Row],[Hire Date]])</f>
        <v>2020</v>
      </c>
      <c r="N527" s="2">
        <v>67925</v>
      </c>
      <c r="O527" s="2" t="str">
        <f>_xlfn.SWITCH(TRUE(),TBL_Employees[[#This Row],[Annual Salary]]&gt;140000,"HIGH INCOME",AND(TBL_Employees[[#This Row],[Annual Salary]]&gt;=70000,TBL_Employees[[#This Row],[Annual Salary]]&lt;=140000),"MIDLE INCOME",TBL_Employees[[#This Row],[Annual Salary]]&lt;70000,"LOW INCOME")</f>
        <v>LOW INCOME</v>
      </c>
      <c r="P527" s="3">
        <v>0.08</v>
      </c>
      <c r="Q527" s="11">
        <f>TBL_Employees[[#This Row],[Bonus %]]*TBL_Employees[[#This Row],[Annual Salary]]</f>
        <v>5434</v>
      </c>
      <c r="R527" t="s">
        <v>33</v>
      </c>
      <c r="S527" t="s">
        <v>74</v>
      </c>
      <c r="T527" s="1" t="s">
        <v>21</v>
      </c>
      <c r="U527" t="str">
        <f>IF(TBL_Employees[[#This Row],[Exit Date]]="","Employed","Resign")</f>
        <v>Employed</v>
      </c>
    </row>
    <row r="528" spans="1:21">
      <c r="A528" t="s">
        <v>400</v>
      </c>
      <c r="B528" t="s">
        <v>574</v>
      </c>
      <c r="C528" t="s">
        <v>56</v>
      </c>
      <c r="D528" t="s">
        <v>27</v>
      </c>
      <c r="E528" t="s">
        <v>44</v>
      </c>
      <c r="F528" t="s">
        <v>17</v>
      </c>
      <c r="G528" t="s">
        <v>24</v>
      </c>
      <c r="H528">
        <v>48</v>
      </c>
      <c r="I528" s="1">
        <v>39091</v>
      </c>
      <c r="J528" s="9">
        <f>DAY(TBL_Employees[[#This Row],[Hire Date]])</f>
        <v>9</v>
      </c>
      <c r="K528" s="9">
        <f>MONTH(TBL_Employees[[#This Row],[Hire Date]])</f>
        <v>1</v>
      </c>
      <c r="L528" s="9" t="str">
        <f>_xlfn.SWITCH(TBL_Employees[[#This Row],[Month]],1,"JAN",2,"FEB",3,"MAR",4,"APR",5,"MAY",6,"JUN",7,"JUL",8,"AUG",9,"SEP",10,"OCT",11,"NOV",12,"DEC")</f>
        <v>JAN</v>
      </c>
      <c r="M528" s="9">
        <f>YEAR(TBL_Employees[[#This Row],[Hire Date]])</f>
        <v>2007</v>
      </c>
      <c r="N528" s="2">
        <v>74546</v>
      </c>
      <c r="O528" s="2" t="str">
        <f>_xlfn.SWITCH(TRUE(),TBL_Employees[[#This Row],[Annual Salary]]&gt;140000,"HIGH INCOME",AND(TBL_Employees[[#This Row],[Annual Salary]]&gt;=70000,TBL_Employees[[#This Row],[Annual Salary]]&lt;=140000),"MIDLE INCOME",TBL_Employees[[#This Row],[Annual Salary]]&lt;70000,"LOW INCOME")</f>
        <v>MIDLE INCOME</v>
      </c>
      <c r="P528" s="3">
        <v>0.09</v>
      </c>
      <c r="Q528" s="11">
        <f>TBL_Employees[[#This Row],[Bonus %]]*TBL_Employees[[#This Row],[Annual Salary]]</f>
        <v>6709.1399999999994</v>
      </c>
      <c r="R528" t="s">
        <v>19</v>
      </c>
      <c r="S528" t="s">
        <v>63</v>
      </c>
      <c r="T528" s="1" t="s">
        <v>21</v>
      </c>
      <c r="U528" t="str">
        <f>IF(TBL_Employees[[#This Row],[Exit Date]]="","Employed","Resign")</f>
        <v>Employed</v>
      </c>
    </row>
    <row r="529" spans="1:21">
      <c r="A529" t="s">
        <v>589</v>
      </c>
      <c r="B529" t="s">
        <v>590</v>
      </c>
      <c r="C529" t="s">
        <v>40</v>
      </c>
      <c r="D529" t="s">
        <v>27</v>
      </c>
      <c r="E529" t="s">
        <v>16</v>
      </c>
      <c r="F529" t="s">
        <v>17</v>
      </c>
      <c r="G529" t="s">
        <v>24</v>
      </c>
      <c r="H529">
        <v>29</v>
      </c>
      <c r="I529" s="1">
        <v>44052</v>
      </c>
      <c r="J529" s="9">
        <f>DAY(TBL_Employees[[#This Row],[Hire Date]])</f>
        <v>9</v>
      </c>
      <c r="K529" s="9">
        <f>MONTH(TBL_Employees[[#This Row],[Hire Date]])</f>
        <v>8</v>
      </c>
      <c r="L529" s="9" t="str">
        <f>_xlfn.SWITCH(TBL_Employees[[#This Row],[Month]],1,"JAN",2,"FEB",3,"MAR",4,"APR",5,"MAY",6,"JUN",7,"JUL",8,"AUG",9,"SEP",10,"OCT",11,"NOV",12,"DEC")</f>
        <v>AUG</v>
      </c>
      <c r="M529" s="9">
        <f>YEAR(TBL_Employees[[#This Row],[Hire Date]])</f>
        <v>2020</v>
      </c>
      <c r="N529" s="2">
        <v>161203</v>
      </c>
      <c r="O529" s="2" t="str">
        <f>_xlfn.SWITCH(TRUE(),TBL_Employees[[#This Row],[Annual Salary]]&gt;140000,"HIGH INCOME",AND(TBL_Employees[[#This Row],[Annual Salary]]&gt;=70000,TBL_Employees[[#This Row],[Annual Salary]]&lt;=140000),"MIDLE INCOME",TBL_Employees[[#This Row],[Annual Salary]]&lt;70000,"LOW INCOME")</f>
        <v>HIGH INCOME</v>
      </c>
      <c r="P529" s="3">
        <v>0.15</v>
      </c>
      <c r="Q529" s="11">
        <f>TBL_Employees[[#This Row],[Bonus %]]*TBL_Employees[[#This Row],[Annual Salary]]</f>
        <v>24180.45</v>
      </c>
      <c r="R529" t="s">
        <v>33</v>
      </c>
      <c r="S529" t="s">
        <v>34</v>
      </c>
      <c r="T529" s="1" t="s">
        <v>21</v>
      </c>
      <c r="U529" t="str">
        <f>IF(TBL_Employees[[#This Row],[Exit Date]]="","Employed","Resign")</f>
        <v>Employed</v>
      </c>
    </row>
    <row r="530" spans="1:21">
      <c r="A530" t="s">
        <v>591</v>
      </c>
      <c r="B530" t="s">
        <v>592</v>
      </c>
      <c r="C530" t="s">
        <v>98</v>
      </c>
      <c r="D530" t="s">
        <v>27</v>
      </c>
      <c r="E530" t="s">
        <v>36</v>
      </c>
      <c r="F530" t="s">
        <v>17</v>
      </c>
      <c r="G530" t="s">
        <v>18</v>
      </c>
      <c r="H530">
        <v>44</v>
      </c>
      <c r="I530" s="1">
        <v>39064</v>
      </c>
      <c r="J530" s="9">
        <f>DAY(TBL_Employees[[#This Row],[Hire Date]])</f>
        <v>13</v>
      </c>
      <c r="K530" s="9">
        <f>MONTH(TBL_Employees[[#This Row],[Hire Date]])</f>
        <v>12</v>
      </c>
      <c r="L530" s="9" t="str">
        <f>_xlfn.SWITCH(TBL_Employees[[#This Row],[Month]],1,"JAN",2,"FEB",3,"MAR",4,"APR",5,"MAY",6,"JUN",7,"JUL",8,"AUG",9,"SEP",10,"OCT",11,"NOV",12,"DEC")</f>
        <v>DEC</v>
      </c>
      <c r="M530" s="9">
        <f>YEAR(TBL_Employees[[#This Row],[Hire Date]])</f>
        <v>2006</v>
      </c>
      <c r="N530" s="2">
        <v>74738</v>
      </c>
      <c r="O530" s="2" t="str">
        <f>_xlfn.SWITCH(TRUE(),TBL_Employees[[#This Row],[Annual Salary]]&gt;140000,"HIGH INCOME",AND(TBL_Employees[[#This Row],[Annual Salary]]&gt;=70000,TBL_Employees[[#This Row],[Annual Salary]]&lt;=140000),"MIDLE INCOME",TBL_Employees[[#This Row],[Annual Salary]]&lt;70000,"LOW INCOME")</f>
        <v>MIDLE INCOME</v>
      </c>
      <c r="P530" s="3">
        <v>0</v>
      </c>
      <c r="Q530" s="11">
        <f>TBL_Employees[[#This Row],[Bonus %]]*TBL_Employees[[#This Row],[Annual Salary]]</f>
        <v>0</v>
      </c>
      <c r="R530" t="s">
        <v>19</v>
      </c>
      <c r="S530" t="s">
        <v>45</v>
      </c>
      <c r="T530" s="1" t="s">
        <v>21</v>
      </c>
      <c r="U530" t="str">
        <f>IF(TBL_Employees[[#This Row],[Exit Date]]="","Employed","Resign")</f>
        <v>Employed</v>
      </c>
    </row>
    <row r="531" spans="1:21">
      <c r="A531" t="s">
        <v>598</v>
      </c>
      <c r="B531" t="s">
        <v>599</v>
      </c>
      <c r="C531" t="s">
        <v>61</v>
      </c>
      <c r="D531" t="s">
        <v>27</v>
      </c>
      <c r="E531" t="s">
        <v>36</v>
      </c>
      <c r="F531" t="s">
        <v>17</v>
      </c>
      <c r="G531" t="s">
        <v>24</v>
      </c>
      <c r="H531">
        <v>49</v>
      </c>
      <c r="I531" s="1">
        <v>38825</v>
      </c>
      <c r="J531" s="9">
        <f>DAY(TBL_Employees[[#This Row],[Hire Date]])</f>
        <v>18</v>
      </c>
      <c r="K531" s="9">
        <f>MONTH(TBL_Employees[[#This Row],[Hire Date]])</f>
        <v>4</v>
      </c>
      <c r="L531" s="9" t="str">
        <f>_xlfn.SWITCH(TBL_Employees[[#This Row],[Month]],1,"JAN",2,"FEB",3,"MAR",4,"APR",5,"MAY",6,"JUN",7,"JUL",8,"AUG",9,"SEP",10,"OCT",11,"NOV",12,"DEC")</f>
        <v>APR</v>
      </c>
      <c r="M531" s="9">
        <f>YEAR(TBL_Employees[[#This Row],[Hire Date]])</f>
        <v>2006</v>
      </c>
      <c r="N531" s="2">
        <v>134486</v>
      </c>
      <c r="O531" s="2" t="str">
        <f>_xlfn.SWITCH(TRUE(),TBL_Employees[[#This Row],[Annual Salary]]&gt;140000,"HIGH INCOME",AND(TBL_Employees[[#This Row],[Annual Salary]]&gt;=70000,TBL_Employees[[#This Row],[Annual Salary]]&lt;=140000),"MIDLE INCOME",TBL_Employees[[#This Row],[Annual Salary]]&lt;70000,"LOW INCOME")</f>
        <v>MIDLE INCOME</v>
      </c>
      <c r="P531" s="3">
        <v>0.14000000000000001</v>
      </c>
      <c r="Q531" s="11">
        <f>TBL_Employees[[#This Row],[Bonus %]]*TBL_Employees[[#This Row],[Annual Salary]]</f>
        <v>18828.04</v>
      </c>
      <c r="R531" t="s">
        <v>19</v>
      </c>
      <c r="S531" t="s">
        <v>25</v>
      </c>
      <c r="T531" s="1" t="s">
        <v>21</v>
      </c>
      <c r="U531" t="str">
        <f>IF(TBL_Employees[[#This Row],[Exit Date]]="","Employed","Resign")</f>
        <v>Employed</v>
      </c>
    </row>
    <row r="532" spans="1:21">
      <c r="A532" t="s">
        <v>604</v>
      </c>
      <c r="B532" t="s">
        <v>605</v>
      </c>
      <c r="C532" t="s">
        <v>26</v>
      </c>
      <c r="D532" t="s">
        <v>27</v>
      </c>
      <c r="E532" t="s">
        <v>36</v>
      </c>
      <c r="F532" t="s">
        <v>17</v>
      </c>
      <c r="G532" t="s">
        <v>24</v>
      </c>
      <c r="H532">
        <v>55</v>
      </c>
      <c r="I532" s="1">
        <v>38573</v>
      </c>
      <c r="J532" s="9">
        <f>DAY(TBL_Employees[[#This Row],[Hire Date]])</f>
        <v>9</v>
      </c>
      <c r="K532" s="9">
        <f>MONTH(TBL_Employees[[#This Row],[Hire Date]])</f>
        <v>8</v>
      </c>
      <c r="L532" s="9" t="str">
        <f>_xlfn.SWITCH(TBL_Employees[[#This Row],[Month]],1,"JAN",2,"FEB",3,"MAR",4,"APR",5,"MAY",6,"JUN",7,"JUL",8,"AUG",9,"SEP",10,"OCT",11,"NOV",12,"DEC")</f>
        <v>AUG</v>
      </c>
      <c r="M532" s="9">
        <f>YEAR(TBL_Employees[[#This Row],[Hire Date]])</f>
        <v>2005</v>
      </c>
      <c r="N532" s="2">
        <v>92771</v>
      </c>
      <c r="O532" s="2" t="str">
        <f>_xlfn.SWITCH(TRUE(),TBL_Employees[[#This Row],[Annual Salary]]&gt;140000,"HIGH INCOME",AND(TBL_Employees[[#This Row],[Annual Salary]]&gt;=70000,TBL_Employees[[#This Row],[Annual Salary]]&lt;=140000),"MIDLE INCOME",TBL_Employees[[#This Row],[Annual Salary]]&lt;70000,"LOW INCOME")</f>
        <v>MIDLE INCOME</v>
      </c>
      <c r="P532" s="3">
        <v>0</v>
      </c>
      <c r="Q532" s="11">
        <f>TBL_Employees[[#This Row],[Bonus %]]*TBL_Employees[[#This Row],[Annual Salary]]</f>
        <v>0</v>
      </c>
      <c r="R532" t="s">
        <v>19</v>
      </c>
      <c r="S532" t="s">
        <v>45</v>
      </c>
      <c r="T532" s="1" t="s">
        <v>21</v>
      </c>
      <c r="U532" t="str">
        <f>IF(TBL_Employees[[#This Row],[Exit Date]]="","Employed","Resign")</f>
        <v>Employed</v>
      </c>
    </row>
    <row r="533" spans="1:21">
      <c r="A533" t="s">
        <v>367</v>
      </c>
      <c r="B533" t="s">
        <v>608</v>
      </c>
      <c r="C533" t="s">
        <v>38</v>
      </c>
      <c r="D533" t="s">
        <v>27</v>
      </c>
      <c r="E533" t="s">
        <v>44</v>
      </c>
      <c r="F533" t="s">
        <v>28</v>
      </c>
      <c r="G533" t="s">
        <v>47</v>
      </c>
      <c r="H533">
        <v>28</v>
      </c>
      <c r="I533" s="1">
        <v>43530</v>
      </c>
      <c r="J533" s="9">
        <f>DAY(TBL_Employees[[#This Row],[Hire Date]])</f>
        <v>6</v>
      </c>
      <c r="K533" s="9">
        <f>MONTH(TBL_Employees[[#This Row],[Hire Date]])</f>
        <v>3</v>
      </c>
      <c r="L533" s="9" t="str">
        <f>_xlfn.SWITCH(TBL_Employees[[#This Row],[Month]],1,"JAN",2,"FEB",3,"MAR",4,"APR",5,"MAY",6,"JUN",7,"JUL",8,"AUG",9,"SEP",10,"OCT",11,"NOV",12,"DEC")</f>
        <v>MAR</v>
      </c>
      <c r="M533" s="9">
        <f>YEAR(TBL_Employees[[#This Row],[Hire Date]])</f>
        <v>2019</v>
      </c>
      <c r="N533" s="2">
        <v>90304</v>
      </c>
      <c r="O533" s="2" t="str">
        <f>_xlfn.SWITCH(TRUE(),TBL_Employees[[#This Row],[Annual Salary]]&gt;140000,"HIGH INCOME",AND(TBL_Employees[[#This Row],[Annual Salary]]&gt;=70000,TBL_Employees[[#This Row],[Annual Salary]]&lt;=140000),"MIDLE INCOME",TBL_Employees[[#This Row],[Annual Salary]]&lt;70000,"LOW INCOME")</f>
        <v>MIDLE INCOME</v>
      </c>
      <c r="P533" s="3">
        <v>0</v>
      </c>
      <c r="Q533" s="11">
        <f>TBL_Employees[[#This Row],[Bonus %]]*TBL_Employees[[#This Row],[Annual Salary]]</f>
        <v>0</v>
      </c>
      <c r="R533" t="s">
        <v>19</v>
      </c>
      <c r="S533" t="s">
        <v>20</v>
      </c>
      <c r="T533" s="1" t="s">
        <v>21</v>
      </c>
      <c r="U533" t="str">
        <f>IF(TBL_Employees[[#This Row],[Exit Date]]="","Employed","Resign")</f>
        <v>Employed</v>
      </c>
    </row>
    <row r="534" spans="1:21">
      <c r="A534" t="s">
        <v>615</v>
      </c>
      <c r="B534" t="s">
        <v>616</v>
      </c>
      <c r="C534" t="s">
        <v>76</v>
      </c>
      <c r="D534" t="s">
        <v>27</v>
      </c>
      <c r="E534" t="s">
        <v>36</v>
      </c>
      <c r="F534" t="s">
        <v>17</v>
      </c>
      <c r="G534" t="s">
        <v>18</v>
      </c>
      <c r="H534">
        <v>63</v>
      </c>
      <c r="I534" s="1">
        <v>33695</v>
      </c>
      <c r="J534" s="9">
        <f>DAY(TBL_Employees[[#This Row],[Hire Date]])</f>
        <v>1</v>
      </c>
      <c r="K534" s="9">
        <f>MONTH(TBL_Employees[[#This Row],[Hire Date]])</f>
        <v>4</v>
      </c>
      <c r="L534" s="9" t="str">
        <f>_xlfn.SWITCH(TBL_Employees[[#This Row],[Month]],1,"JAN",2,"FEB",3,"MAR",4,"APR",5,"MAY",6,"JUN",7,"JUL",8,"AUG",9,"SEP",10,"OCT",11,"NOV",12,"DEC")</f>
        <v>APR</v>
      </c>
      <c r="M534" s="9">
        <f>YEAR(TBL_Employees[[#This Row],[Hire Date]])</f>
        <v>1992</v>
      </c>
      <c r="N534" s="2">
        <v>53809</v>
      </c>
      <c r="O534" s="2" t="str">
        <f>_xlfn.SWITCH(TRUE(),TBL_Employees[[#This Row],[Annual Salary]]&gt;140000,"HIGH INCOME",AND(TBL_Employees[[#This Row],[Annual Salary]]&gt;=70000,TBL_Employees[[#This Row],[Annual Salary]]&lt;=140000),"MIDLE INCOME",TBL_Employees[[#This Row],[Annual Salary]]&lt;70000,"LOW INCOME")</f>
        <v>LOW INCOME</v>
      </c>
      <c r="P534" s="3">
        <v>0</v>
      </c>
      <c r="Q534" s="11">
        <f>TBL_Employees[[#This Row],[Bonus %]]*TBL_Employees[[#This Row],[Annual Salary]]</f>
        <v>0</v>
      </c>
      <c r="R534" t="s">
        <v>19</v>
      </c>
      <c r="S534" t="s">
        <v>39</v>
      </c>
      <c r="T534" s="1" t="s">
        <v>21</v>
      </c>
      <c r="U534" t="str">
        <f>IF(TBL_Employees[[#This Row],[Exit Date]]="","Employed","Resign")</f>
        <v>Employed</v>
      </c>
    </row>
    <row r="535" spans="1:21">
      <c r="A535" t="s">
        <v>104</v>
      </c>
      <c r="B535" t="s">
        <v>621</v>
      </c>
      <c r="C535" t="s">
        <v>61</v>
      </c>
      <c r="D535" t="s">
        <v>27</v>
      </c>
      <c r="E535" t="s">
        <v>36</v>
      </c>
      <c r="F535" t="s">
        <v>28</v>
      </c>
      <c r="G535" t="s">
        <v>18</v>
      </c>
      <c r="H535">
        <v>37</v>
      </c>
      <c r="I535" s="1">
        <v>41695</v>
      </c>
      <c r="J535" s="9">
        <f>DAY(TBL_Employees[[#This Row],[Hire Date]])</f>
        <v>25</v>
      </c>
      <c r="K535" s="9">
        <f>MONTH(TBL_Employees[[#This Row],[Hire Date]])</f>
        <v>2</v>
      </c>
      <c r="L535" s="9" t="str">
        <f>_xlfn.SWITCH(TBL_Employees[[#This Row],[Month]],1,"JAN",2,"FEB",3,"MAR",4,"APR",5,"MAY",6,"JUN",7,"JUL",8,"AUG",9,"SEP",10,"OCT",11,"NOV",12,"DEC")</f>
        <v>FEB</v>
      </c>
      <c r="M535" s="9">
        <f>YEAR(TBL_Employees[[#This Row],[Hire Date]])</f>
        <v>2014</v>
      </c>
      <c r="N535" s="2">
        <v>128984</v>
      </c>
      <c r="O535" s="2" t="str">
        <f>_xlfn.SWITCH(TRUE(),TBL_Employees[[#This Row],[Annual Salary]]&gt;140000,"HIGH INCOME",AND(TBL_Employees[[#This Row],[Annual Salary]]&gt;=70000,TBL_Employees[[#This Row],[Annual Salary]]&lt;=140000),"MIDLE INCOME",TBL_Employees[[#This Row],[Annual Salary]]&lt;70000,"LOW INCOME")</f>
        <v>MIDLE INCOME</v>
      </c>
      <c r="P535" s="3">
        <v>0.12</v>
      </c>
      <c r="Q535" s="11">
        <f>TBL_Employees[[#This Row],[Bonus %]]*TBL_Employees[[#This Row],[Annual Salary]]</f>
        <v>15478.08</v>
      </c>
      <c r="R535" t="s">
        <v>19</v>
      </c>
      <c r="S535" t="s">
        <v>45</v>
      </c>
      <c r="T535" s="1">
        <v>44317</v>
      </c>
      <c r="U535" t="str">
        <f>IF(TBL_Employees[[#This Row],[Exit Date]]="","Employed","Resign")</f>
        <v>Resign</v>
      </c>
    </row>
    <row r="536" spans="1:21">
      <c r="A536" t="s">
        <v>629</v>
      </c>
      <c r="B536" t="s">
        <v>630</v>
      </c>
      <c r="C536" t="s">
        <v>26</v>
      </c>
      <c r="D536" t="s">
        <v>27</v>
      </c>
      <c r="E536" t="s">
        <v>36</v>
      </c>
      <c r="F536" t="s">
        <v>28</v>
      </c>
      <c r="G536" t="s">
        <v>18</v>
      </c>
      <c r="H536">
        <v>40</v>
      </c>
      <c r="I536" s="1">
        <v>40565</v>
      </c>
      <c r="J536" s="9">
        <f>DAY(TBL_Employees[[#This Row],[Hire Date]])</f>
        <v>22</v>
      </c>
      <c r="K536" s="9">
        <f>MONTH(TBL_Employees[[#This Row],[Hire Date]])</f>
        <v>1</v>
      </c>
      <c r="L536" s="9" t="str">
        <f>_xlfn.SWITCH(TBL_Employees[[#This Row],[Month]],1,"JAN",2,"FEB",3,"MAR",4,"APR",5,"MAY",6,"JUN",7,"JUL",8,"AUG",9,"SEP",10,"OCT",11,"NOV",12,"DEC")</f>
        <v>JAN</v>
      </c>
      <c r="M536" s="9">
        <f>YEAR(TBL_Employees[[#This Row],[Hire Date]])</f>
        <v>2011</v>
      </c>
      <c r="N536" s="2">
        <v>97339</v>
      </c>
      <c r="O536" s="2" t="str">
        <f>_xlfn.SWITCH(TRUE(),TBL_Employees[[#This Row],[Annual Salary]]&gt;140000,"HIGH INCOME",AND(TBL_Employees[[#This Row],[Annual Salary]]&gt;=70000,TBL_Employees[[#This Row],[Annual Salary]]&lt;=140000),"MIDLE INCOME",TBL_Employees[[#This Row],[Annual Salary]]&lt;70000,"LOW INCOME")</f>
        <v>MIDLE INCOME</v>
      </c>
      <c r="P536" s="3">
        <v>0</v>
      </c>
      <c r="Q536" s="11">
        <f>TBL_Employees[[#This Row],[Bonus %]]*TBL_Employees[[#This Row],[Annual Salary]]</f>
        <v>0</v>
      </c>
      <c r="R536" t="s">
        <v>19</v>
      </c>
      <c r="S536" t="s">
        <v>25</v>
      </c>
      <c r="T536" s="1" t="s">
        <v>21</v>
      </c>
      <c r="U536" t="str">
        <f>IF(TBL_Employees[[#This Row],[Exit Date]]="","Employed","Resign")</f>
        <v>Employed</v>
      </c>
    </row>
    <row r="537" spans="1:21">
      <c r="A537" t="s">
        <v>283</v>
      </c>
      <c r="B537" t="s">
        <v>643</v>
      </c>
      <c r="C537" t="s">
        <v>35</v>
      </c>
      <c r="D537" t="s">
        <v>27</v>
      </c>
      <c r="E537" t="s">
        <v>44</v>
      </c>
      <c r="F537" t="s">
        <v>28</v>
      </c>
      <c r="G537" t="s">
        <v>24</v>
      </c>
      <c r="H537">
        <v>45</v>
      </c>
      <c r="I537" s="1">
        <v>38613</v>
      </c>
      <c r="J537" s="9">
        <f>DAY(TBL_Employees[[#This Row],[Hire Date]])</f>
        <v>18</v>
      </c>
      <c r="K537" s="9">
        <f>MONTH(TBL_Employees[[#This Row],[Hire Date]])</f>
        <v>9</v>
      </c>
      <c r="L537" s="9" t="str">
        <f>_xlfn.SWITCH(TBL_Employees[[#This Row],[Month]],1,"JAN",2,"FEB",3,"MAR",4,"APR",5,"MAY",6,"JUN",7,"JUL",8,"AUG",9,"SEP",10,"OCT",11,"NOV",12,"DEC")</f>
        <v>SEP</v>
      </c>
      <c r="M537" s="9">
        <f>YEAR(TBL_Employees[[#This Row],[Hire Date]])</f>
        <v>2005</v>
      </c>
      <c r="N537" s="2">
        <v>67686</v>
      </c>
      <c r="O537" s="2" t="str">
        <f>_xlfn.SWITCH(TRUE(),TBL_Employees[[#This Row],[Annual Salary]]&gt;140000,"HIGH INCOME",AND(TBL_Employees[[#This Row],[Annual Salary]]&gt;=70000,TBL_Employees[[#This Row],[Annual Salary]]&lt;=140000),"MIDLE INCOME",TBL_Employees[[#This Row],[Annual Salary]]&lt;70000,"LOW INCOME")</f>
        <v>LOW INCOME</v>
      </c>
      <c r="P537" s="3">
        <v>0</v>
      </c>
      <c r="Q537" s="11">
        <f>TBL_Employees[[#This Row],[Bonus %]]*TBL_Employees[[#This Row],[Annual Salary]]</f>
        <v>0</v>
      </c>
      <c r="R537" t="s">
        <v>33</v>
      </c>
      <c r="S537" t="s">
        <v>60</v>
      </c>
      <c r="T537" s="1" t="s">
        <v>21</v>
      </c>
      <c r="U537" t="str">
        <f>IF(TBL_Employees[[#This Row],[Exit Date]]="","Employed","Resign")</f>
        <v>Employed</v>
      </c>
    </row>
    <row r="538" spans="1:21">
      <c r="A538" t="s">
        <v>230</v>
      </c>
      <c r="B538" t="s">
        <v>644</v>
      </c>
      <c r="C538" t="s">
        <v>55</v>
      </c>
      <c r="D538" t="s">
        <v>27</v>
      </c>
      <c r="E538" t="s">
        <v>16</v>
      </c>
      <c r="F538" t="s">
        <v>28</v>
      </c>
      <c r="G538" t="s">
        <v>51</v>
      </c>
      <c r="H538">
        <v>51</v>
      </c>
      <c r="I538" s="1">
        <v>39553</v>
      </c>
      <c r="J538" s="9">
        <f>DAY(TBL_Employees[[#This Row],[Hire Date]])</f>
        <v>15</v>
      </c>
      <c r="K538" s="9">
        <f>MONTH(TBL_Employees[[#This Row],[Hire Date]])</f>
        <v>4</v>
      </c>
      <c r="L538" s="9" t="str">
        <f>_xlfn.SWITCH(TBL_Employees[[#This Row],[Month]],1,"JAN",2,"FEB",3,"MAR",4,"APR",5,"MAY",6,"JUN",7,"JUL",8,"AUG",9,"SEP",10,"OCT",11,"NOV",12,"DEC")</f>
        <v>APR</v>
      </c>
      <c r="M538" s="9">
        <f>YEAR(TBL_Employees[[#This Row],[Hire Date]])</f>
        <v>2008</v>
      </c>
      <c r="N538" s="2">
        <v>86431</v>
      </c>
      <c r="O538" s="2" t="str">
        <f>_xlfn.SWITCH(TRUE(),TBL_Employees[[#This Row],[Annual Salary]]&gt;140000,"HIGH INCOME",AND(TBL_Employees[[#This Row],[Annual Salary]]&gt;=70000,TBL_Employees[[#This Row],[Annual Salary]]&lt;=140000),"MIDLE INCOME",TBL_Employees[[#This Row],[Annual Salary]]&lt;70000,"LOW INCOME")</f>
        <v>MIDLE INCOME</v>
      </c>
      <c r="P538" s="3">
        <v>0</v>
      </c>
      <c r="Q538" s="11">
        <f>TBL_Employees[[#This Row],[Bonus %]]*TBL_Employees[[#This Row],[Annual Salary]]</f>
        <v>0</v>
      </c>
      <c r="R538" t="s">
        <v>19</v>
      </c>
      <c r="S538" t="s">
        <v>29</v>
      </c>
      <c r="T538" s="1" t="s">
        <v>21</v>
      </c>
      <c r="U538" t="str">
        <f>IF(TBL_Employees[[#This Row],[Exit Date]]="","Employed","Resign")</f>
        <v>Employed</v>
      </c>
    </row>
    <row r="539" spans="1:21">
      <c r="A539" t="s">
        <v>391</v>
      </c>
      <c r="B539" t="s">
        <v>650</v>
      </c>
      <c r="C539" t="s">
        <v>88</v>
      </c>
      <c r="D539" t="s">
        <v>27</v>
      </c>
      <c r="E539" t="s">
        <v>16</v>
      </c>
      <c r="F539" t="s">
        <v>28</v>
      </c>
      <c r="G539" t="s">
        <v>24</v>
      </c>
      <c r="H539">
        <v>54</v>
      </c>
      <c r="I539" s="1">
        <v>41468</v>
      </c>
      <c r="J539" s="9">
        <f>DAY(TBL_Employees[[#This Row],[Hire Date]])</f>
        <v>13</v>
      </c>
      <c r="K539" s="9">
        <f>MONTH(TBL_Employees[[#This Row],[Hire Date]])</f>
        <v>7</v>
      </c>
      <c r="L539" s="9" t="str">
        <f>_xlfn.SWITCH(TBL_Employees[[#This Row],[Month]],1,"JAN",2,"FEB",3,"MAR",4,"APR",5,"MAY",6,"JUN",7,"JUL",8,"AUG",9,"SEP",10,"OCT",11,"NOV",12,"DEC")</f>
        <v>JUL</v>
      </c>
      <c r="M539" s="9">
        <f>YEAR(TBL_Employees[[#This Row],[Hire Date]])</f>
        <v>2013</v>
      </c>
      <c r="N539" s="2">
        <v>83639</v>
      </c>
      <c r="O539" s="2" t="str">
        <f>_xlfn.SWITCH(TRUE(),TBL_Employees[[#This Row],[Annual Salary]]&gt;140000,"HIGH INCOME",AND(TBL_Employees[[#This Row],[Annual Salary]]&gt;=70000,TBL_Employees[[#This Row],[Annual Salary]]&lt;=140000),"MIDLE INCOME",TBL_Employees[[#This Row],[Annual Salary]]&lt;70000,"LOW INCOME")</f>
        <v>MIDLE INCOME</v>
      </c>
      <c r="P539" s="3">
        <v>0</v>
      </c>
      <c r="Q539" s="11">
        <f>TBL_Employees[[#This Row],[Bonus %]]*TBL_Employees[[#This Row],[Annual Salary]]</f>
        <v>0</v>
      </c>
      <c r="R539" t="s">
        <v>33</v>
      </c>
      <c r="S539" t="s">
        <v>60</v>
      </c>
      <c r="T539" s="1" t="s">
        <v>21</v>
      </c>
      <c r="U539" t="str">
        <f>IF(TBL_Employees[[#This Row],[Exit Date]]="","Employed","Resign")</f>
        <v>Employed</v>
      </c>
    </row>
    <row r="540" spans="1:21">
      <c r="A540" t="s">
        <v>651</v>
      </c>
      <c r="B540" t="s">
        <v>652</v>
      </c>
      <c r="C540" t="s">
        <v>71</v>
      </c>
      <c r="D540" t="s">
        <v>27</v>
      </c>
      <c r="E540" t="s">
        <v>16</v>
      </c>
      <c r="F540" t="s">
        <v>17</v>
      </c>
      <c r="G540" t="s">
        <v>18</v>
      </c>
      <c r="H540">
        <v>54</v>
      </c>
      <c r="I540" s="1">
        <v>35933</v>
      </c>
      <c r="J540" s="9">
        <f>DAY(TBL_Employees[[#This Row],[Hire Date]])</f>
        <v>18</v>
      </c>
      <c r="K540" s="9">
        <f>MONTH(TBL_Employees[[#This Row],[Hire Date]])</f>
        <v>5</v>
      </c>
      <c r="L540" s="9" t="str">
        <f>_xlfn.SWITCH(TBL_Employees[[#This Row],[Month]],1,"JAN",2,"FEB",3,"MAR",4,"APR",5,"MAY",6,"JUN",7,"JUL",8,"AUG",9,"SEP",10,"OCT",11,"NOV",12,"DEC")</f>
        <v>MAY</v>
      </c>
      <c r="M540" s="9">
        <f>YEAR(TBL_Employees[[#This Row],[Hire Date]])</f>
        <v>1998</v>
      </c>
      <c r="N540" s="2">
        <v>68268</v>
      </c>
      <c r="O540" s="2" t="str">
        <f>_xlfn.SWITCH(TRUE(),TBL_Employees[[#This Row],[Annual Salary]]&gt;140000,"HIGH INCOME",AND(TBL_Employees[[#This Row],[Annual Salary]]&gt;=70000,TBL_Employees[[#This Row],[Annual Salary]]&lt;=140000),"MIDLE INCOME",TBL_Employees[[#This Row],[Annual Salary]]&lt;70000,"LOW INCOME")</f>
        <v>LOW INCOME</v>
      </c>
      <c r="P540" s="3">
        <v>0</v>
      </c>
      <c r="Q540" s="11">
        <f>TBL_Employees[[#This Row],[Bonus %]]*TBL_Employees[[#This Row],[Annual Salary]]</f>
        <v>0</v>
      </c>
      <c r="R540" t="s">
        <v>19</v>
      </c>
      <c r="S540" t="s">
        <v>39</v>
      </c>
      <c r="T540" s="1" t="s">
        <v>21</v>
      </c>
      <c r="U540" t="str">
        <f>IF(TBL_Employees[[#This Row],[Exit Date]]="","Employed","Resign")</f>
        <v>Employed</v>
      </c>
    </row>
    <row r="541" spans="1:21">
      <c r="A541" t="s">
        <v>245</v>
      </c>
      <c r="B541" t="s">
        <v>658</v>
      </c>
      <c r="C541" t="s">
        <v>26</v>
      </c>
      <c r="D541" t="s">
        <v>27</v>
      </c>
      <c r="E541" t="s">
        <v>36</v>
      </c>
      <c r="F541" t="s">
        <v>17</v>
      </c>
      <c r="G541" t="s">
        <v>24</v>
      </c>
      <c r="H541">
        <v>62</v>
      </c>
      <c r="I541" s="1">
        <v>39887</v>
      </c>
      <c r="J541" s="9">
        <f>DAY(TBL_Employees[[#This Row],[Hire Date]])</f>
        <v>15</v>
      </c>
      <c r="K541" s="9">
        <f>MONTH(TBL_Employees[[#This Row],[Hire Date]])</f>
        <v>3</v>
      </c>
      <c r="L541" s="9" t="str">
        <f>_xlfn.SWITCH(TBL_Employees[[#This Row],[Month]],1,"JAN",2,"FEB",3,"MAR",4,"APR",5,"MAY",6,"JUN",7,"JUL",8,"AUG",9,"SEP",10,"OCT",11,"NOV",12,"DEC")</f>
        <v>MAR</v>
      </c>
      <c r="M541" s="9">
        <f>YEAR(TBL_Employees[[#This Row],[Hire Date]])</f>
        <v>2009</v>
      </c>
      <c r="N541" s="2">
        <v>82839</v>
      </c>
      <c r="O541" s="2" t="str">
        <f>_xlfn.SWITCH(TRUE(),TBL_Employees[[#This Row],[Annual Salary]]&gt;140000,"HIGH INCOME",AND(TBL_Employees[[#This Row],[Annual Salary]]&gt;=70000,TBL_Employees[[#This Row],[Annual Salary]]&lt;=140000),"MIDLE INCOME",TBL_Employees[[#This Row],[Annual Salary]]&lt;70000,"LOW INCOME")</f>
        <v>MIDLE INCOME</v>
      </c>
      <c r="P541" s="3">
        <v>0</v>
      </c>
      <c r="Q541" s="11">
        <f>TBL_Employees[[#This Row],[Bonus %]]*TBL_Employees[[#This Row],[Annual Salary]]</f>
        <v>0</v>
      </c>
      <c r="R541" t="s">
        <v>19</v>
      </c>
      <c r="S541" t="s">
        <v>45</v>
      </c>
      <c r="T541" s="1" t="s">
        <v>21</v>
      </c>
      <c r="U541" t="str">
        <f>IF(TBL_Employees[[#This Row],[Exit Date]]="","Employed","Resign")</f>
        <v>Employed</v>
      </c>
    </row>
    <row r="542" spans="1:21">
      <c r="A542" t="s">
        <v>659</v>
      </c>
      <c r="B542" t="s">
        <v>660</v>
      </c>
      <c r="C542" t="s">
        <v>71</v>
      </c>
      <c r="D542" t="s">
        <v>27</v>
      </c>
      <c r="E542" t="s">
        <v>44</v>
      </c>
      <c r="F542" t="s">
        <v>17</v>
      </c>
      <c r="G542" t="s">
        <v>18</v>
      </c>
      <c r="H542">
        <v>28</v>
      </c>
      <c r="I542" s="1">
        <v>44477</v>
      </c>
      <c r="J542" s="9">
        <f>DAY(TBL_Employees[[#This Row],[Hire Date]])</f>
        <v>8</v>
      </c>
      <c r="K542" s="9">
        <f>MONTH(TBL_Employees[[#This Row],[Hire Date]])</f>
        <v>10</v>
      </c>
      <c r="L542" s="9" t="str">
        <f>_xlfn.SWITCH(TBL_Employees[[#This Row],[Month]],1,"JAN",2,"FEB",3,"MAR",4,"APR",5,"MAY",6,"JUN",7,"JUL",8,"AUG",9,"SEP",10,"OCT",11,"NOV",12,"DEC")</f>
        <v>OCT</v>
      </c>
      <c r="M542" s="9">
        <f>YEAR(TBL_Employees[[#This Row],[Hire Date]])</f>
        <v>2021</v>
      </c>
      <c r="N542" s="2">
        <v>64475</v>
      </c>
      <c r="O542" s="2" t="str">
        <f>_xlfn.SWITCH(TRUE(),TBL_Employees[[#This Row],[Annual Salary]]&gt;140000,"HIGH INCOME",AND(TBL_Employees[[#This Row],[Annual Salary]]&gt;=70000,TBL_Employees[[#This Row],[Annual Salary]]&lt;=140000),"MIDLE INCOME",TBL_Employees[[#This Row],[Annual Salary]]&lt;70000,"LOW INCOME")</f>
        <v>LOW INCOME</v>
      </c>
      <c r="P542" s="3">
        <v>0</v>
      </c>
      <c r="Q542" s="11">
        <f>TBL_Employees[[#This Row],[Bonus %]]*TBL_Employees[[#This Row],[Annual Salary]]</f>
        <v>0</v>
      </c>
      <c r="R542" t="s">
        <v>19</v>
      </c>
      <c r="S542" t="s">
        <v>39</v>
      </c>
      <c r="T542" s="1" t="s">
        <v>21</v>
      </c>
      <c r="U542" t="str">
        <f>IF(TBL_Employees[[#This Row],[Exit Date]]="","Employed","Resign")</f>
        <v>Employed</v>
      </c>
    </row>
    <row r="543" spans="1:21">
      <c r="A543" t="s">
        <v>661</v>
      </c>
      <c r="B543" t="s">
        <v>662</v>
      </c>
      <c r="C543" t="s">
        <v>71</v>
      </c>
      <c r="D543" t="s">
        <v>27</v>
      </c>
      <c r="E543" t="s">
        <v>36</v>
      </c>
      <c r="F543" t="s">
        <v>28</v>
      </c>
      <c r="G543" t="s">
        <v>24</v>
      </c>
      <c r="H543">
        <v>33</v>
      </c>
      <c r="I543" s="1">
        <v>44036</v>
      </c>
      <c r="J543" s="9">
        <f>DAY(TBL_Employees[[#This Row],[Hire Date]])</f>
        <v>24</v>
      </c>
      <c r="K543" s="9">
        <f>MONTH(TBL_Employees[[#This Row],[Hire Date]])</f>
        <v>7</v>
      </c>
      <c r="L543" s="9" t="str">
        <f>_xlfn.SWITCH(TBL_Employees[[#This Row],[Month]],1,"JAN",2,"FEB",3,"MAR",4,"APR",5,"MAY",6,"JUN",7,"JUL",8,"AUG",9,"SEP",10,"OCT",11,"NOV",12,"DEC")</f>
        <v>JUL</v>
      </c>
      <c r="M543" s="9">
        <f>YEAR(TBL_Employees[[#This Row],[Hire Date]])</f>
        <v>2020</v>
      </c>
      <c r="N543" s="2">
        <v>69453</v>
      </c>
      <c r="O543" s="2" t="str">
        <f>_xlfn.SWITCH(TRUE(),TBL_Employees[[#This Row],[Annual Salary]]&gt;140000,"HIGH INCOME",AND(TBL_Employees[[#This Row],[Annual Salary]]&gt;=70000,TBL_Employees[[#This Row],[Annual Salary]]&lt;=140000),"MIDLE INCOME",TBL_Employees[[#This Row],[Annual Salary]]&lt;70000,"LOW INCOME")</f>
        <v>LOW INCOME</v>
      </c>
      <c r="P543" s="3">
        <v>0</v>
      </c>
      <c r="Q543" s="11">
        <f>TBL_Employees[[#This Row],[Bonus %]]*TBL_Employees[[#This Row],[Annual Salary]]</f>
        <v>0</v>
      </c>
      <c r="R543" t="s">
        <v>33</v>
      </c>
      <c r="S543" t="s">
        <v>34</v>
      </c>
      <c r="T543" s="1" t="s">
        <v>21</v>
      </c>
      <c r="U543" t="str">
        <f>IF(TBL_Employees[[#This Row],[Exit Date]]="","Employed","Resign")</f>
        <v>Employed</v>
      </c>
    </row>
    <row r="544" spans="1:21">
      <c r="A544" t="s">
        <v>663</v>
      </c>
      <c r="B544" t="s">
        <v>664</v>
      </c>
      <c r="C544" t="s">
        <v>62</v>
      </c>
      <c r="D544" t="s">
        <v>27</v>
      </c>
      <c r="E544" t="s">
        <v>32</v>
      </c>
      <c r="F544" t="s">
        <v>28</v>
      </c>
      <c r="G544" t="s">
        <v>18</v>
      </c>
      <c r="H544">
        <v>32</v>
      </c>
      <c r="I544" s="1">
        <v>41642</v>
      </c>
      <c r="J544" s="9">
        <f>DAY(TBL_Employees[[#This Row],[Hire Date]])</f>
        <v>3</v>
      </c>
      <c r="K544" s="9">
        <f>MONTH(TBL_Employees[[#This Row],[Hire Date]])</f>
        <v>1</v>
      </c>
      <c r="L544" s="9" t="str">
        <f>_xlfn.SWITCH(TBL_Employees[[#This Row],[Month]],1,"JAN",2,"FEB",3,"MAR",4,"APR",5,"MAY",6,"JUN",7,"JUL",8,"AUG",9,"SEP",10,"OCT",11,"NOV",12,"DEC")</f>
        <v>JAN</v>
      </c>
      <c r="M544" s="9">
        <f>YEAR(TBL_Employees[[#This Row],[Hire Date]])</f>
        <v>2014</v>
      </c>
      <c r="N544" s="2">
        <v>127148</v>
      </c>
      <c r="O544" s="2" t="str">
        <f>_xlfn.SWITCH(TRUE(),TBL_Employees[[#This Row],[Annual Salary]]&gt;140000,"HIGH INCOME",AND(TBL_Employees[[#This Row],[Annual Salary]]&gt;=70000,TBL_Employees[[#This Row],[Annual Salary]]&lt;=140000),"MIDLE INCOME",TBL_Employees[[#This Row],[Annual Salary]]&lt;70000,"LOW INCOME")</f>
        <v>MIDLE INCOME</v>
      </c>
      <c r="P544" s="3">
        <v>0.1</v>
      </c>
      <c r="Q544" s="11">
        <f>TBL_Employees[[#This Row],[Bonus %]]*TBL_Employees[[#This Row],[Annual Salary]]</f>
        <v>12714.800000000001</v>
      </c>
      <c r="R544" t="s">
        <v>19</v>
      </c>
      <c r="S544" t="s">
        <v>45</v>
      </c>
      <c r="T544" s="1" t="s">
        <v>21</v>
      </c>
      <c r="U544" t="str">
        <f>IF(TBL_Employees[[#This Row],[Exit Date]]="","Employed","Resign")</f>
        <v>Employed</v>
      </c>
    </row>
    <row r="545" spans="1:21">
      <c r="A545" t="s">
        <v>674</v>
      </c>
      <c r="B545" t="s">
        <v>675</v>
      </c>
      <c r="C545" t="s">
        <v>26</v>
      </c>
      <c r="D545" t="s">
        <v>27</v>
      </c>
      <c r="E545" t="s">
        <v>36</v>
      </c>
      <c r="F545" t="s">
        <v>28</v>
      </c>
      <c r="G545" t="s">
        <v>51</v>
      </c>
      <c r="H545">
        <v>47</v>
      </c>
      <c r="I545" s="1">
        <v>36233</v>
      </c>
      <c r="J545" s="9">
        <f>DAY(TBL_Employees[[#This Row],[Hire Date]])</f>
        <v>14</v>
      </c>
      <c r="K545" s="9">
        <f>MONTH(TBL_Employees[[#This Row],[Hire Date]])</f>
        <v>3</v>
      </c>
      <c r="L545" s="9" t="str">
        <f>_xlfn.SWITCH(TBL_Employees[[#This Row],[Month]],1,"JAN",2,"FEB",3,"MAR",4,"APR",5,"MAY",6,"JUN",7,"JUL",8,"AUG",9,"SEP",10,"OCT",11,"NOV",12,"DEC")</f>
        <v>MAR</v>
      </c>
      <c r="M545" s="9">
        <f>YEAR(TBL_Employees[[#This Row],[Hire Date]])</f>
        <v>1999</v>
      </c>
      <c r="N545" s="2">
        <v>92897</v>
      </c>
      <c r="O545" s="2" t="str">
        <f>_xlfn.SWITCH(TRUE(),TBL_Employees[[#This Row],[Annual Salary]]&gt;140000,"HIGH INCOME",AND(TBL_Employees[[#This Row],[Annual Salary]]&gt;=70000,TBL_Employees[[#This Row],[Annual Salary]]&lt;=140000),"MIDLE INCOME",TBL_Employees[[#This Row],[Annual Salary]]&lt;70000,"LOW INCOME")</f>
        <v>MIDLE INCOME</v>
      </c>
      <c r="P545" s="3">
        <v>0</v>
      </c>
      <c r="Q545" s="11">
        <f>TBL_Employees[[#This Row],[Bonus %]]*TBL_Employees[[#This Row],[Annual Salary]]</f>
        <v>0</v>
      </c>
      <c r="R545" t="s">
        <v>52</v>
      </c>
      <c r="S545" t="s">
        <v>53</v>
      </c>
      <c r="T545" s="1" t="s">
        <v>21</v>
      </c>
      <c r="U545" t="str">
        <f>IF(TBL_Employees[[#This Row],[Exit Date]]="","Employed","Resign")</f>
        <v>Employed</v>
      </c>
    </row>
    <row r="546" spans="1:21">
      <c r="A546" t="s">
        <v>685</v>
      </c>
      <c r="B546" t="s">
        <v>686</v>
      </c>
      <c r="C546" t="s">
        <v>55</v>
      </c>
      <c r="D546" t="s">
        <v>27</v>
      </c>
      <c r="E546" t="s">
        <v>16</v>
      </c>
      <c r="F546" t="s">
        <v>28</v>
      </c>
      <c r="G546" t="s">
        <v>24</v>
      </c>
      <c r="H546">
        <v>46</v>
      </c>
      <c r="I546" s="1">
        <v>44495</v>
      </c>
      <c r="J546" s="9">
        <f>DAY(TBL_Employees[[#This Row],[Hire Date]])</f>
        <v>26</v>
      </c>
      <c r="K546" s="9">
        <f>MONTH(TBL_Employees[[#This Row],[Hire Date]])</f>
        <v>10</v>
      </c>
      <c r="L546" s="9" t="str">
        <f>_xlfn.SWITCH(TBL_Employees[[#This Row],[Month]],1,"JAN",2,"FEB",3,"MAR",4,"APR",5,"MAY",6,"JUN",7,"JUL",8,"AUG",9,"SEP",10,"OCT",11,"NOV",12,"DEC")</f>
        <v>OCT</v>
      </c>
      <c r="M546" s="9">
        <f>YEAR(TBL_Employees[[#This Row],[Hire Date]])</f>
        <v>2021</v>
      </c>
      <c r="N546" s="2">
        <v>94790</v>
      </c>
      <c r="O546" s="2" t="str">
        <f>_xlfn.SWITCH(TRUE(),TBL_Employees[[#This Row],[Annual Salary]]&gt;140000,"HIGH INCOME",AND(TBL_Employees[[#This Row],[Annual Salary]]&gt;=70000,TBL_Employees[[#This Row],[Annual Salary]]&lt;=140000),"MIDLE INCOME",TBL_Employees[[#This Row],[Annual Salary]]&lt;70000,"LOW INCOME")</f>
        <v>MIDLE INCOME</v>
      </c>
      <c r="P546" s="3">
        <v>0</v>
      </c>
      <c r="Q546" s="11">
        <f>TBL_Employees[[#This Row],[Bonus %]]*TBL_Employees[[#This Row],[Annual Salary]]</f>
        <v>0</v>
      </c>
      <c r="R546" t="s">
        <v>33</v>
      </c>
      <c r="S546" t="s">
        <v>80</v>
      </c>
      <c r="T546" s="1" t="s">
        <v>21</v>
      </c>
      <c r="U546" t="str">
        <f>IF(TBL_Employees[[#This Row],[Exit Date]]="","Employed","Resign")</f>
        <v>Employed</v>
      </c>
    </row>
    <row r="547" spans="1:21">
      <c r="A547" t="s">
        <v>689</v>
      </c>
      <c r="B547" t="s">
        <v>690</v>
      </c>
      <c r="C547" t="s">
        <v>62</v>
      </c>
      <c r="D547" t="s">
        <v>27</v>
      </c>
      <c r="E547" t="s">
        <v>44</v>
      </c>
      <c r="F547" t="s">
        <v>28</v>
      </c>
      <c r="G547" t="s">
        <v>51</v>
      </c>
      <c r="H547">
        <v>53</v>
      </c>
      <c r="I547" s="1">
        <v>39021</v>
      </c>
      <c r="J547" s="9">
        <f>DAY(TBL_Employees[[#This Row],[Hire Date]])</f>
        <v>31</v>
      </c>
      <c r="K547" s="9">
        <f>MONTH(TBL_Employees[[#This Row],[Hire Date]])</f>
        <v>10</v>
      </c>
      <c r="L547" s="9" t="str">
        <f>_xlfn.SWITCH(TBL_Employees[[#This Row],[Month]],1,"JAN",2,"FEB",3,"MAR",4,"APR",5,"MAY",6,"JUN",7,"JUL",8,"AUG",9,"SEP",10,"OCT",11,"NOV",12,"DEC")</f>
        <v>OCT</v>
      </c>
      <c r="M547" s="9">
        <f>YEAR(TBL_Employees[[#This Row],[Hire Date]])</f>
        <v>2006</v>
      </c>
      <c r="N547" s="2">
        <v>120128</v>
      </c>
      <c r="O547" s="2" t="str">
        <f>_xlfn.SWITCH(TRUE(),TBL_Employees[[#This Row],[Annual Salary]]&gt;140000,"HIGH INCOME",AND(TBL_Employees[[#This Row],[Annual Salary]]&gt;=70000,TBL_Employees[[#This Row],[Annual Salary]]&lt;=140000),"MIDLE INCOME",TBL_Employees[[#This Row],[Annual Salary]]&lt;70000,"LOW INCOME")</f>
        <v>MIDLE INCOME</v>
      </c>
      <c r="P547" s="3">
        <v>0.1</v>
      </c>
      <c r="Q547" s="11">
        <f>TBL_Employees[[#This Row],[Bonus %]]*TBL_Employees[[#This Row],[Annual Salary]]</f>
        <v>12012.800000000001</v>
      </c>
      <c r="R547" t="s">
        <v>19</v>
      </c>
      <c r="S547" t="s">
        <v>25</v>
      </c>
      <c r="T547" s="1" t="s">
        <v>21</v>
      </c>
      <c r="U547" t="str">
        <f>IF(TBL_Employees[[#This Row],[Exit Date]]="","Employed","Resign")</f>
        <v>Employed</v>
      </c>
    </row>
    <row r="548" spans="1:21">
      <c r="A548" t="s">
        <v>699</v>
      </c>
      <c r="B548" t="s">
        <v>700</v>
      </c>
      <c r="C548" t="s">
        <v>73</v>
      </c>
      <c r="D548" t="s">
        <v>27</v>
      </c>
      <c r="E548" t="s">
        <v>36</v>
      </c>
      <c r="F548" t="s">
        <v>17</v>
      </c>
      <c r="G548" t="s">
        <v>18</v>
      </c>
      <c r="H548">
        <v>54</v>
      </c>
      <c r="I548" s="1">
        <v>42731</v>
      </c>
      <c r="J548" s="9">
        <f>DAY(TBL_Employees[[#This Row],[Hire Date]])</f>
        <v>27</v>
      </c>
      <c r="K548" s="9">
        <f>MONTH(TBL_Employees[[#This Row],[Hire Date]])</f>
        <v>12</v>
      </c>
      <c r="L548" s="9" t="str">
        <f>_xlfn.SWITCH(TBL_Employees[[#This Row],[Month]],1,"JAN",2,"FEB",3,"MAR",4,"APR",5,"MAY",6,"JUN",7,"JUL",8,"AUG",9,"SEP",10,"OCT",11,"NOV",12,"DEC")</f>
        <v>DEC</v>
      </c>
      <c r="M548" s="9">
        <f>YEAR(TBL_Employees[[#This Row],[Hire Date]])</f>
        <v>2016</v>
      </c>
      <c r="N548" s="2">
        <v>41673</v>
      </c>
      <c r="O548" s="2" t="str">
        <f>_xlfn.SWITCH(TRUE(),TBL_Employees[[#This Row],[Annual Salary]]&gt;140000,"HIGH INCOME",AND(TBL_Employees[[#This Row],[Annual Salary]]&gt;=70000,TBL_Employees[[#This Row],[Annual Salary]]&lt;=140000),"MIDLE INCOME",TBL_Employees[[#This Row],[Annual Salary]]&lt;70000,"LOW INCOME")</f>
        <v>LOW INCOME</v>
      </c>
      <c r="P548" s="3">
        <v>0</v>
      </c>
      <c r="Q548" s="11">
        <f>TBL_Employees[[#This Row],[Bonus %]]*TBL_Employees[[#This Row],[Annual Salary]]</f>
        <v>0</v>
      </c>
      <c r="R548" t="s">
        <v>19</v>
      </c>
      <c r="S548" t="s">
        <v>45</v>
      </c>
      <c r="T548" s="1" t="s">
        <v>21</v>
      </c>
      <c r="U548" t="str">
        <f>IF(TBL_Employees[[#This Row],[Exit Date]]="","Employed","Resign")</f>
        <v>Employed</v>
      </c>
    </row>
    <row r="549" spans="1:21">
      <c r="A549" t="s">
        <v>704</v>
      </c>
      <c r="B549" t="s">
        <v>705</v>
      </c>
      <c r="C549" t="s">
        <v>35</v>
      </c>
      <c r="D549" t="s">
        <v>27</v>
      </c>
      <c r="E549" t="s">
        <v>36</v>
      </c>
      <c r="F549" t="s">
        <v>17</v>
      </c>
      <c r="G549" t="s">
        <v>24</v>
      </c>
      <c r="H549">
        <v>50</v>
      </c>
      <c r="I549" s="1">
        <v>36914</v>
      </c>
      <c r="J549" s="9">
        <f>DAY(TBL_Employees[[#This Row],[Hire Date]])</f>
        <v>23</v>
      </c>
      <c r="K549" s="9">
        <f>MONTH(TBL_Employees[[#This Row],[Hire Date]])</f>
        <v>1</v>
      </c>
      <c r="L549" s="9" t="str">
        <f>_xlfn.SWITCH(TBL_Employees[[#This Row],[Month]],1,"JAN",2,"FEB",3,"MAR",4,"APR",5,"MAY",6,"JUN",7,"JUL",8,"AUG",9,"SEP",10,"OCT",11,"NOV",12,"DEC")</f>
        <v>JAN</v>
      </c>
      <c r="M549" s="9">
        <f>YEAR(TBL_Employees[[#This Row],[Hire Date]])</f>
        <v>2001</v>
      </c>
      <c r="N549" s="2">
        <v>97537</v>
      </c>
      <c r="O549" s="2" t="str">
        <f>_xlfn.SWITCH(TRUE(),TBL_Employees[[#This Row],[Annual Salary]]&gt;140000,"HIGH INCOME",AND(TBL_Employees[[#This Row],[Annual Salary]]&gt;=70000,TBL_Employees[[#This Row],[Annual Salary]]&lt;=140000),"MIDLE INCOME",TBL_Employees[[#This Row],[Annual Salary]]&lt;70000,"LOW INCOME")</f>
        <v>MIDLE INCOME</v>
      </c>
      <c r="P549" s="3">
        <v>0</v>
      </c>
      <c r="Q549" s="11">
        <f>TBL_Employees[[#This Row],[Bonus %]]*TBL_Employees[[#This Row],[Annual Salary]]</f>
        <v>0</v>
      </c>
      <c r="R549" t="s">
        <v>33</v>
      </c>
      <c r="S549" t="s">
        <v>34</v>
      </c>
      <c r="T549" s="1" t="s">
        <v>21</v>
      </c>
      <c r="U549" t="str">
        <f>IF(TBL_Employees[[#This Row],[Exit Date]]="","Employed","Resign")</f>
        <v>Employed</v>
      </c>
    </row>
    <row r="550" spans="1:21">
      <c r="A550" t="s">
        <v>405</v>
      </c>
      <c r="B550" t="s">
        <v>706</v>
      </c>
      <c r="C550" t="s">
        <v>91</v>
      </c>
      <c r="D550" t="s">
        <v>27</v>
      </c>
      <c r="E550" t="s">
        <v>16</v>
      </c>
      <c r="F550" t="s">
        <v>28</v>
      </c>
      <c r="G550" t="s">
        <v>24</v>
      </c>
      <c r="H550">
        <v>31</v>
      </c>
      <c r="I550" s="1">
        <v>44086</v>
      </c>
      <c r="J550" s="9">
        <f>DAY(TBL_Employees[[#This Row],[Hire Date]])</f>
        <v>12</v>
      </c>
      <c r="K550" s="9">
        <f>MONTH(TBL_Employees[[#This Row],[Hire Date]])</f>
        <v>9</v>
      </c>
      <c r="L550" s="9" t="str">
        <f>_xlfn.SWITCH(TBL_Employees[[#This Row],[Month]],1,"JAN",2,"FEB",3,"MAR",4,"APR",5,"MAY",6,"JUN",7,"JUL",8,"AUG",9,"SEP",10,"OCT",11,"NOV",12,"DEC")</f>
        <v>SEP</v>
      </c>
      <c r="M550" s="9">
        <f>YEAR(TBL_Employees[[#This Row],[Hire Date]])</f>
        <v>2020</v>
      </c>
      <c r="N550" s="2">
        <v>96567</v>
      </c>
      <c r="O550" s="2" t="str">
        <f>_xlfn.SWITCH(TRUE(),TBL_Employees[[#This Row],[Annual Salary]]&gt;140000,"HIGH INCOME",AND(TBL_Employees[[#This Row],[Annual Salary]]&gt;=70000,TBL_Employees[[#This Row],[Annual Salary]]&lt;=140000),"MIDLE INCOME",TBL_Employees[[#This Row],[Annual Salary]]&lt;70000,"LOW INCOME")</f>
        <v>MIDLE INCOME</v>
      </c>
      <c r="P550" s="3">
        <v>0</v>
      </c>
      <c r="Q550" s="11">
        <f>TBL_Employees[[#This Row],[Bonus %]]*TBL_Employees[[#This Row],[Annual Salary]]</f>
        <v>0</v>
      </c>
      <c r="R550" t="s">
        <v>33</v>
      </c>
      <c r="S550" t="s">
        <v>74</v>
      </c>
      <c r="T550" s="1" t="s">
        <v>21</v>
      </c>
      <c r="U550" t="str">
        <f>IF(TBL_Employees[[#This Row],[Exit Date]]="","Employed","Resign")</f>
        <v>Employed</v>
      </c>
    </row>
    <row r="551" spans="1:21">
      <c r="A551" t="s">
        <v>445</v>
      </c>
      <c r="B551" t="s">
        <v>707</v>
      </c>
      <c r="C551" t="s">
        <v>76</v>
      </c>
      <c r="D551" t="s">
        <v>27</v>
      </c>
      <c r="E551" t="s">
        <v>44</v>
      </c>
      <c r="F551" t="s">
        <v>28</v>
      </c>
      <c r="G551" t="s">
        <v>24</v>
      </c>
      <c r="H551">
        <v>47</v>
      </c>
      <c r="I551" s="1">
        <v>36229</v>
      </c>
      <c r="J551" s="9">
        <f>DAY(TBL_Employees[[#This Row],[Hire Date]])</f>
        <v>10</v>
      </c>
      <c r="K551" s="9">
        <f>MONTH(TBL_Employees[[#This Row],[Hire Date]])</f>
        <v>3</v>
      </c>
      <c r="L551" s="9" t="str">
        <f>_xlfn.SWITCH(TBL_Employees[[#This Row],[Month]],1,"JAN",2,"FEB",3,"MAR",4,"APR",5,"MAY",6,"JUN",7,"JUL",8,"AUG",9,"SEP",10,"OCT",11,"NOV",12,"DEC")</f>
        <v>MAR</v>
      </c>
      <c r="M551" s="9">
        <f>YEAR(TBL_Employees[[#This Row],[Hire Date]])</f>
        <v>1999</v>
      </c>
      <c r="N551" s="2">
        <v>49404</v>
      </c>
      <c r="O551" s="2" t="str">
        <f>_xlfn.SWITCH(TRUE(),TBL_Employees[[#This Row],[Annual Salary]]&gt;140000,"HIGH INCOME",AND(TBL_Employees[[#This Row],[Annual Salary]]&gt;=70000,TBL_Employees[[#This Row],[Annual Salary]]&lt;=140000),"MIDLE INCOME",TBL_Employees[[#This Row],[Annual Salary]]&lt;70000,"LOW INCOME")</f>
        <v>LOW INCOME</v>
      </c>
      <c r="P551" s="3">
        <v>0</v>
      </c>
      <c r="Q551" s="11">
        <f>TBL_Employees[[#This Row],[Bonus %]]*TBL_Employees[[#This Row],[Annual Salary]]</f>
        <v>0</v>
      </c>
      <c r="R551" t="s">
        <v>33</v>
      </c>
      <c r="S551" t="s">
        <v>60</v>
      </c>
      <c r="T551" s="1" t="s">
        <v>21</v>
      </c>
      <c r="U551" t="str">
        <f>IF(TBL_Employees[[#This Row],[Exit Date]]="","Employed","Resign")</f>
        <v>Employed</v>
      </c>
    </row>
    <row r="552" spans="1:21">
      <c r="A552" t="s">
        <v>708</v>
      </c>
      <c r="B552" t="s">
        <v>709</v>
      </c>
      <c r="C552" t="s">
        <v>91</v>
      </c>
      <c r="D552" t="s">
        <v>27</v>
      </c>
      <c r="E552" t="s">
        <v>16</v>
      </c>
      <c r="F552" t="s">
        <v>28</v>
      </c>
      <c r="G552" t="s">
        <v>51</v>
      </c>
      <c r="H552">
        <v>29</v>
      </c>
      <c r="I552" s="1">
        <v>43753</v>
      </c>
      <c r="J552" s="9">
        <f>DAY(TBL_Employees[[#This Row],[Hire Date]])</f>
        <v>15</v>
      </c>
      <c r="K552" s="9">
        <f>MONTH(TBL_Employees[[#This Row],[Hire Date]])</f>
        <v>10</v>
      </c>
      <c r="L552" s="9" t="str">
        <f>_xlfn.SWITCH(TBL_Employees[[#This Row],[Month]],1,"JAN",2,"FEB",3,"MAR",4,"APR",5,"MAY",6,"JUN",7,"JUL",8,"AUG",9,"SEP",10,"OCT",11,"NOV",12,"DEC")</f>
        <v>OCT</v>
      </c>
      <c r="M552" s="9">
        <f>YEAR(TBL_Employees[[#This Row],[Hire Date]])</f>
        <v>2019</v>
      </c>
      <c r="N552" s="2">
        <v>66819</v>
      </c>
      <c r="O552" s="2" t="str">
        <f>_xlfn.SWITCH(TRUE(),TBL_Employees[[#This Row],[Annual Salary]]&gt;140000,"HIGH INCOME",AND(TBL_Employees[[#This Row],[Annual Salary]]&gt;=70000,TBL_Employees[[#This Row],[Annual Salary]]&lt;=140000),"MIDLE INCOME",TBL_Employees[[#This Row],[Annual Salary]]&lt;70000,"LOW INCOME")</f>
        <v>LOW INCOME</v>
      </c>
      <c r="P552" s="3">
        <v>0</v>
      </c>
      <c r="Q552" s="11">
        <f>TBL_Employees[[#This Row],[Bonus %]]*TBL_Employees[[#This Row],[Annual Salary]]</f>
        <v>0</v>
      </c>
      <c r="R552" t="s">
        <v>52</v>
      </c>
      <c r="S552" t="s">
        <v>66</v>
      </c>
      <c r="T552" s="1" t="s">
        <v>21</v>
      </c>
      <c r="U552" t="str">
        <f>IF(TBL_Employees[[#This Row],[Exit Date]]="","Employed","Resign")</f>
        <v>Employed</v>
      </c>
    </row>
    <row r="553" spans="1:21">
      <c r="A553" t="s">
        <v>720</v>
      </c>
      <c r="B553" t="s">
        <v>721</v>
      </c>
      <c r="C553" t="s">
        <v>82</v>
      </c>
      <c r="D553" t="s">
        <v>27</v>
      </c>
      <c r="E553" t="s">
        <v>36</v>
      </c>
      <c r="F553" t="s">
        <v>28</v>
      </c>
      <c r="G553" t="s">
        <v>47</v>
      </c>
      <c r="H553">
        <v>54</v>
      </c>
      <c r="I553" s="1">
        <v>40540</v>
      </c>
      <c r="J553" s="9">
        <f>DAY(TBL_Employees[[#This Row],[Hire Date]])</f>
        <v>28</v>
      </c>
      <c r="K553" s="9">
        <f>MONTH(TBL_Employees[[#This Row],[Hire Date]])</f>
        <v>12</v>
      </c>
      <c r="L553" s="9" t="str">
        <f>_xlfn.SWITCH(TBL_Employees[[#This Row],[Month]],1,"JAN",2,"FEB",3,"MAR",4,"APR",5,"MAY",6,"JUN",7,"JUL",8,"AUG",9,"SEP",10,"OCT",11,"NOV",12,"DEC")</f>
        <v>DEC</v>
      </c>
      <c r="M553" s="9">
        <f>YEAR(TBL_Employees[[#This Row],[Hire Date]])</f>
        <v>2010</v>
      </c>
      <c r="N553" s="2">
        <v>64417</v>
      </c>
      <c r="O553" s="2" t="str">
        <f>_xlfn.SWITCH(TRUE(),TBL_Employees[[#This Row],[Annual Salary]]&gt;140000,"HIGH INCOME",AND(TBL_Employees[[#This Row],[Annual Salary]]&gt;=70000,TBL_Employees[[#This Row],[Annual Salary]]&lt;=140000),"MIDLE INCOME",TBL_Employees[[#This Row],[Annual Salary]]&lt;70000,"LOW INCOME")</f>
        <v>LOW INCOME</v>
      </c>
      <c r="P553" s="3">
        <v>0</v>
      </c>
      <c r="Q553" s="11">
        <f>TBL_Employees[[#This Row],[Bonus %]]*TBL_Employees[[#This Row],[Annual Salary]]</f>
        <v>0</v>
      </c>
      <c r="R553" t="s">
        <v>19</v>
      </c>
      <c r="S553" t="s">
        <v>29</v>
      </c>
      <c r="T553" s="1" t="s">
        <v>21</v>
      </c>
      <c r="U553" t="str">
        <f>IF(TBL_Employees[[#This Row],[Exit Date]]="","Employed","Resign")</f>
        <v>Employed</v>
      </c>
    </row>
    <row r="554" spans="1:21">
      <c r="A554" t="s">
        <v>727</v>
      </c>
      <c r="B554" t="s">
        <v>728</v>
      </c>
      <c r="C554" t="s">
        <v>82</v>
      </c>
      <c r="D554" t="s">
        <v>27</v>
      </c>
      <c r="E554" t="s">
        <v>36</v>
      </c>
      <c r="F554" t="s">
        <v>17</v>
      </c>
      <c r="G554" t="s">
        <v>51</v>
      </c>
      <c r="H554">
        <v>36</v>
      </c>
      <c r="I554" s="1">
        <v>43818</v>
      </c>
      <c r="J554" s="9">
        <f>DAY(TBL_Employees[[#This Row],[Hire Date]])</f>
        <v>19</v>
      </c>
      <c r="K554" s="9">
        <f>MONTH(TBL_Employees[[#This Row],[Hire Date]])</f>
        <v>12</v>
      </c>
      <c r="L554" s="9" t="str">
        <f>_xlfn.SWITCH(TBL_Employees[[#This Row],[Month]],1,"JAN",2,"FEB",3,"MAR",4,"APR",5,"MAY",6,"JUN",7,"JUL",8,"AUG",9,"SEP",10,"OCT",11,"NOV",12,"DEC")</f>
        <v>DEC</v>
      </c>
      <c r="M554" s="9">
        <f>YEAR(TBL_Employees[[#This Row],[Hire Date]])</f>
        <v>2019</v>
      </c>
      <c r="N554" s="2">
        <v>91954</v>
      </c>
      <c r="O554" s="2" t="str">
        <f>_xlfn.SWITCH(TRUE(),TBL_Employees[[#This Row],[Annual Salary]]&gt;140000,"HIGH INCOME",AND(TBL_Employees[[#This Row],[Annual Salary]]&gt;=70000,TBL_Employees[[#This Row],[Annual Salary]]&lt;=140000),"MIDLE INCOME",TBL_Employees[[#This Row],[Annual Salary]]&lt;70000,"LOW INCOME")</f>
        <v>MIDLE INCOME</v>
      </c>
      <c r="P554" s="3">
        <v>0</v>
      </c>
      <c r="Q554" s="11">
        <f>TBL_Employees[[#This Row],[Bonus %]]*TBL_Employees[[#This Row],[Annual Salary]]</f>
        <v>0</v>
      </c>
      <c r="R554" t="s">
        <v>19</v>
      </c>
      <c r="S554" t="s">
        <v>29</v>
      </c>
      <c r="T554" s="1" t="s">
        <v>21</v>
      </c>
      <c r="U554" t="str">
        <f>IF(TBL_Employees[[#This Row],[Exit Date]]="","Employed","Resign")</f>
        <v>Employed</v>
      </c>
    </row>
    <row r="555" spans="1:21">
      <c r="A555" t="s">
        <v>332</v>
      </c>
      <c r="B555" t="s">
        <v>731</v>
      </c>
      <c r="C555" t="s">
        <v>98</v>
      </c>
      <c r="D555" t="s">
        <v>27</v>
      </c>
      <c r="E555" t="s">
        <v>36</v>
      </c>
      <c r="F555" t="s">
        <v>28</v>
      </c>
      <c r="G555" t="s">
        <v>51</v>
      </c>
      <c r="H555">
        <v>29</v>
      </c>
      <c r="I555" s="1">
        <v>42866</v>
      </c>
      <c r="J555" s="9">
        <f>DAY(TBL_Employees[[#This Row],[Hire Date]])</f>
        <v>11</v>
      </c>
      <c r="K555" s="9">
        <f>MONTH(TBL_Employees[[#This Row],[Hire Date]])</f>
        <v>5</v>
      </c>
      <c r="L555" s="9" t="str">
        <f>_xlfn.SWITCH(TBL_Employees[[#This Row],[Month]],1,"JAN",2,"FEB",3,"MAR",4,"APR",5,"MAY",6,"JUN",7,"JUL",8,"AUG",9,"SEP",10,"OCT",11,"NOV",12,"DEC")</f>
        <v>MAY</v>
      </c>
      <c r="M555" s="9">
        <f>YEAR(TBL_Employees[[#This Row],[Hire Date]])</f>
        <v>2017</v>
      </c>
      <c r="N555" s="2">
        <v>87536</v>
      </c>
      <c r="O555" s="2" t="str">
        <f>_xlfn.SWITCH(TRUE(),TBL_Employees[[#This Row],[Annual Salary]]&gt;140000,"HIGH INCOME",AND(TBL_Employees[[#This Row],[Annual Salary]]&gt;=70000,TBL_Employees[[#This Row],[Annual Salary]]&lt;=140000),"MIDLE INCOME",TBL_Employees[[#This Row],[Annual Salary]]&lt;70000,"LOW INCOME")</f>
        <v>MIDLE INCOME</v>
      </c>
      <c r="P555" s="3">
        <v>0</v>
      </c>
      <c r="Q555" s="11">
        <f>TBL_Employees[[#This Row],[Bonus %]]*TBL_Employees[[#This Row],[Annual Salary]]</f>
        <v>0</v>
      </c>
      <c r="R555" t="s">
        <v>19</v>
      </c>
      <c r="S555" t="s">
        <v>63</v>
      </c>
      <c r="T555" s="1" t="s">
        <v>21</v>
      </c>
      <c r="U555" t="str">
        <f>IF(TBL_Employees[[#This Row],[Exit Date]]="","Employed","Resign")</f>
        <v>Employed</v>
      </c>
    </row>
    <row r="556" spans="1:21">
      <c r="A556" t="s">
        <v>738</v>
      </c>
      <c r="B556" t="s">
        <v>162</v>
      </c>
      <c r="C556" t="s">
        <v>89</v>
      </c>
      <c r="D556" t="s">
        <v>27</v>
      </c>
      <c r="E556" t="s">
        <v>32</v>
      </c>
      <c r="F556" t="s">
        <v>28</v>
      </c>
      <c r="G556" t="s">
        <v>18</v>
      </c>
      <c r="H556">
        <v>58</v>
      </c>
      <c r="I556" s="1">
        <v>34176</v>
      </c>
      <c r="J556" s="9">
        <f>DAY(TBL_Employees[[#This Row],[Hire Date]])</f>
        <v>26</v>
      </c>
      <c r="K556" s="9">
        <f>MONTH(TBL_Employees[[#This Row],[Hire Date]])</f>
        <v>7</v>
      </c>
      <c r="L556" s="9" t="str">
        <f>_xlfn.SWITCH(TBL_Employees[[#This Row],[Month]],1,"JAN",2,"FEB",3,"MAR",4,"APR",5,"MAY",6,"JUN",7,"JUL",8,"AUG",9,"SEP",10,"OCT",11,"NOV",12,"DEC")</f>
        <v>JUL</v>
      </c>
      <c r="M556" s="9">
        <f>YEAR(TBL_Employees[[#This Row],[Hire Date]])</f>
        <v>1993</v>
      </c>
      <c r="N556" s="2">
        <v>69260</v>
      </c>
      <c r="O556" s="2" t="str">
        <f>_xlfn.SWITCH(TRUE(),TBL_Employees[[#This Row],[Annual Salary]]&gt;140000,"HIGH INCOME",AND(TBL_Employees[[#This Row],[Annual Salary]]&gt;=70000,TBL_Employees[[#This Row],[Annual Salary]]&lt;=140000),"MIDLE INCOME",TBL_Employees[[#This Row],[Annual Salary]]&lt;70000,"LOW INCOME")</f>
        <v>LOW INCOME</v>
      </c>
      <c r="P556" s="3">
        <v>0</v>
      </c>
      <c r="Q556" s="11">
        <f>TBL_Employees[[#This Row],[Bonus %]]*TBL_Employees[[#This Row],[Annual Salary]]</f>
        <v>0</v>
      </c>
      <c r="R556" t="s">
        <v>19</v>
      </c>
      <c r="S556" t="s">
        <v>39</v>
      </c>
      <c r="T556" s="1" t="s">
        <v>21</v>
      </c>
      <c r="U556" t="str">
        <f>IF(TBL_Employees[[#This Row],[Exit Date]]="","Employed","Resign")</f>
        <v>Employed</v>
      </c>
    </row>
    <row r="557" spans="1:21">
      <c r="A557" t="s">
        <v>752</v>
      </c>
      <c r="B557" t="s">
        <v>753</v>
      </c>
      <c r="C557" t="s">
        <v>62</v>
      </c>
      <c r="D557" t="s">
        <v>27</v>
      </c>
      <c r="E557" t="s">
        <v>32</v>
      </c>
      <c r="F557" t="s">
        <v>28</v>
      </c>
      <c r="G557" t="s">
        <v>24</v>
      </c>
      <c r="H557">
        <v>51</v>
      </c>
      <c r="I557" s="1">
        <v>34388</v>
      </c>
      <c r="J557" s="9">
        <f>DAY(TBL_Employees[[#This Row],[Hire Date]])</f>
        <v>23</v>
      </c>
      <c r="K557" s="9">
        <f>MONTH(TBL_Employees[[#This Row],[Hire Date]])</f>
        <v>2</v>
      </c>
      <c r="L557" s="9" t="str">
        <f>_xlfn.SWITCH(TBL_Employees[[#This Row],[Month]],1,"JAN",2,"FEB",3,"MAR",4,"APR",5,"MAY",6,"JUN",7,"JUL",8,"AUG",9,"SEP",10,"OCT",11,"NOV",12,"DEC")</f>
        <v>FEB</v>
      </c>
      <c r="M557" s="9">
        <f>YEAR(TBL_Employees[[#This Row],[Hire Date]])</f>
        <v>1994</v>
      </c>
      <c r="N557" s="2">
        <v>122802</v>
      </c>
      <c r="O557" s="2" t="str">
        <f>_xlfn.SWITCH(TRUE(),TBL_Employees[[#This Row],[Annual Salary]]&gt;140000,"HIGH INCOME",AND(TBL_Employees[[#This Row],[Annual Salary]]&gt;=70000,TBL_Employees[[#This Row],[Annual Salary]]&lt;=140000),"MIDLE INCOME",TBL_Employees[[#This Row],[Annual Salary]]&lt;70000,"LOW INCOME")</f>
        <v>MIDLE INCOME</v>
      </c>
      <c r="P557" s="3">
        <v>0.05</v>
      </c>
      <c r="Q557" s="11">
        <f>TBL_Employees[[#This Row],[Bonus %]]*TBL_Employees[[#This Row],[Annual Salary]]</f>
        <v>6140.1</v>
      </c>
      <c r="R557" t="s">
        <v>33</v>
      </c>
      <c r="S557" t="s">
        <v>74</v>
      </c>
      <c r="T557" s="1" t="s">
        <v>21</v>
      </c>
      <c r="U557" t="str">
        <f>IF(TBL_Employees[[#This Row],[Exit Date]]="","Employed","Resign")</f>
        <v>Employed</v>
      </c>
    </row>
    <row r="558" spans="1:21">
      <c r="A558" t="s">
        <v>764</v>
      </c>
      <c r="B558" t="s">
        <v>765</v>
      </c>
      <c r="C558" t="s">
        <v>82</v>
      </c>
      <c r="D558" t="s">
        <v>27</v>
      </c>
      <c r="E558" t="s">
        <v>36</v>
      </c>
      <c r="F558" t="s">
        <v>17</v>
      </c>
      <c r="G558" t="s">
        <v>24</v>
      </c>
      <c r="H558">
        <v>48</v>
      </c>
      <c r="I558" s="1">
        <v>37855</v>
      </c>
      <c r="J558" s="9">
        <f>DAY(TBL_Employees[[#This Row],[Hire Date]])</f>
        <v>22</v>
      </c>
      <c r="K558" s="9">
        <f>MONTH(TBL_Employees[[#This Row],[Hire Date]])</f>
        <v>8</v>
      </c>
      <c r="L558" s="9" t="str">
        <f>_xlfn.SWITCH(TBL_Employees[[#This Row],[Month]],1,"JAN",2,"FEB",3,"MAR",4,"APR",5,"MAY",6,"JUN",7,"JUL",8,"AUG",9,"SEP",10,"OCT",11,"NOV",12,"DEC")</f>
        <v>AUG</v>
      </c>
      <c r="M558" s="9">
        <f>YEAR(TBL_Employees[[#This Row],[Hire Date]])</f>
        <v>2003</v>
      </c>
      <c r="N558" s="2">
        <v>82017</v>
      </c>
      <c r="O558" s="2" t="str">
        <f>_xlfn.SWITCH(TRUE(),TBL_Employees[[#This Row],[Annual Salary]]&gt;140000,"HIGH INCOME",AND(TBL_Employees[[#This Row],[Annual Salary]]&gt;=70000,TBL_Employees[[#This Row],[Annual Salary]]&lt;=140000),"MIDLE INCOME",TBL_Employees[[#This Row],[Annual Salary]]&lt;70000,"LOW INCOME")</f>
        <v>MIDLE INCOME</v>
      </c>
      <c r="P558" s="3">
        <v>0</v>
      </c>
      <c r="Q558" s="11">
        <f>TBL_Employees[[#This Row],[Bonus %]]*TBL_Employees[[#This Row],[Annual Salary]]</f>
        <v>0</v>
      </c>
      <c r="R558" t="s">
        <v>33</v>
      </c>
      <c r="S558" t="s">
        <v>60</v>
      </c>
      <c r="T558" s="1" t="s">
        <v>21</v>
      </c>
      <c r="U558" t="str">
        <f>IF(TBL_Employees[[#This Row],[Exit Date]]="","Employed","Resign")</f>
        <v>Employed</v>
      </c>
    </row>
    <row r="559" spans="1:21">
      <c r="A559" t="s">
        <v>770</v>
      </c>
      <c r="B559" t="s">
        <v>771</v>
      </c>
      <c r="C559" t="s">
        <v>38</v>
      </c>
      <c r="D559" t="s">
        <v>27</v>
      </c>
      <c r="E559" t="s">
        <v>36</v>
      </c>
      <c r="F559" t="s">
        <v>17</v>
      </c>
      <c r="G559" t="s">
        <v>18</v>
      </c>
      <c r="H559">
        <v>36</v>
      </c>
      <c r="I559" s="1">
        <v>41789</v>
      </c>
      <c r="J559" s="9">
        <f>DAY(TBL_Employees[[#This Row],[Hire Date]])</f>
        <v>30</v>
      </c>
      <c r="K559" s="9">
        <f>MONTH(TBL_Employees[[#This Row],[Hire Date]])</f>
        <v>5</v>
      </c>
      <c r="L559" s="9" t="str">
        <f>_xlfn.SWITCH(TBL_Employees[[#This Row],[Month]],1,"JAN",2,"FEB",3,"MAR",4,"APR",5,"MAY",6,"JUN",7,"JUL",8,"AUG",9,"SEP",10,"OCT",11,"NOV",12,"DEC")</f>
        <v>MAY</v>
      </c>
      <c r="M559" s="9">
        <f>YEAR(TBL_Employees[[#This Row],[Hire Date]])</f>
        <v>2014</v>
      </c>
      <c r="N559" s="2">
        <v>99080</v>
      </c>
      <c r="O559" s="2" t="str">
        <f>_xlfn.SWITCH(TRUE(),TBL_Employees[[#This Row],[Annual Salary]]&gt;140000,"HIGH INCOME",AND(TBL_Employees[[#This Row],[Annual Salary]]&gt;=70000,TBL_Employees[[#This Row],[Annual Salary]]&lt;=140000),"MIDLE INCOME",TBL_Employees[[#This Row],[Annual Salary]]&lt;70000,"LOW INCOME")</f>
        <v>MIDLE INCOME</v>
      </c>
      <c r="P559" s="3">
        <v>0</v>
      </c>
      <c r="Q559" s="11">
        <f>TBL_Employees[[#This Row],[Bonus %]]*TBL_Employees[[#This Row],[Annual Salary]]</f>
        <v>0</v>
      </c>
      <c r="R559" t="s">
        <v>19</v>
      </c>
      <c r="S559" t="s">
        <v>20</v>
      </c>
      <c r="T559" s="1" t="s">
        <v>21</v>
      </c>
      <c r="U559" t="str">
        <f>IF(TBL_Employees[[#This Row],[Exit Date]]="","Employed","Resign")</f>
        <v>Employed</v>
      </c>
    </row>
    <row r="560" spans="1:21">
      <c r="A560" t="s">
        <v>801</v>
      </c>
      <c r="B560" t="s">
        <v>802</v>
      </c>
      <c r="C560" t="s">
        <v>14</v>
      </c>
      <c r="D560" t="s">
        <v>27</v>
      </c>
      <c r="E560" t="s">
        <v>32</v>
      </c>
      <c r="F560" t="s">
        <v>17</v>
      </c>
      <c r="G560" t="s">
        <v>24</v>
      </c>
      <c r="H560">
        <v>53</v>
      </c>
      <c r="I560" s="1">
        <v>39568</v>
      </c>
      <c r="J560" s="9">
        <f>DAY(TBL_Employees[[#This Row],[Hire Date]])</f>
        <v>30</v>
      </c>
      <c r="K560" s="9">
        <f>MONTH(TBL_Employees[[#This Row],[Hire Date]])</f>
        <v>4</v>
      </c>
      <c r="L560" s="9" t="str">
        <f>_xlfn.SWITCH(TBL_Employees[[#This Row],[Month]],1,"JAN",2,"FEB",3,"MAR",4,"APR",5,"MAY",6,"JUN",7,"JUL",8,"AUG",9,"SEP",10,"OCT",11,"NOV",12,"DEC")</f>
        <v>APR</v>
      </c>
      <c r="M560" s="9">
        <f>YEAR(TBL_Employees[[#This Row],[Hire Date]])</f>
        <v>2008</v>
      </c>
      <c r="N560" s="2">
        <v>182202</v>
      </c>
      <c r="O560" s="2" t="str">
        <f>_xlfn.SWITCH(TRUE(),TBL_Employees[[#This Row],[Annual Salary]]&gt;140000,"HIGH INCOME",AND(TBL_Employees[[#This Row],[Annual Salary]]&gt;=70000,TBL_Employees[[#This Row],[Annual Salary]]&lt;=140000),"MIDLE INCOME",TBL_Employees[[#This Row],[Annual Salary]]&lt;70000,"LOW INCOME")</f>
        <v>HIGH INCOME</v>
      </c>
      <c r="P560" s="3">
        <v>0.3</v>
      </c>
      <c r="Q560" s="11">
        <f>TBL_Employees[[#This Row],[Bonus %]]*TBL_Employees[[#This Row],[Annual Salary]]</f>
        <v>54660.6</v>
      </c>
      <c r="R560" t="s">
        <v>19</v>
      </c>
      <c r="S560" t="s">
        <v>25</v>
      </c>
      <c r="T560" s="1" t="s">
        <v>21</v>
      </c>
      <c r="U560" t="str">
        <f>IF(TBL_Employees[[#This Row],[Exit Date]]="","Employed","Resign")</f>
        <v>Employed</v>
      </c>
    </row>
    <row r="561" spans="1:21">
      <c r="A561" t="s">
        <v>157</v>
      </c>
      <c r="B561" t="s">
        <v>821</v>
      </c>
      <c r="C561" t="s">
        <v>26</v>
      </c>
      <c r="D561" t="s">
        <v>27</v>
      </c>
      <c r="E561" t="s">
        <v>32</v>
      </c>
      <c r="F561" t="s">
        <v>17</v>
      </c>
      <c r="G561" t="s">
        <v>47</v>
      </c>
      <c r="H561">
        <v>39</v>
      </c>
      <c r="I561" s="1">
        <v>43229</v>
      </c>
      <c r="J561" s="9">
        <f>DAY(TBL_Employees[[#This Row],[Hire Date]])</f>
        <v>9</v>
      </c>
      <c r="K561" s="9">
        <f>MONTH(TBL_Employees[[#This Row],[Hire Date]])</f>
        <v>5</v>
      </c>
      <c r="L561" s="9" t="str">
        <f>_xlfn.SWITCH(TBL_Employees[[#This Row],[Month]],1,"JAN",2,"FEB",3,"MAR",4,"APR",5,"MAY",6,"JUN",7,"JUL",8,"AUG",9,"SEP",10,"OCT",11,"NOV",12,"DEC")</f>
        <v>MAY</v>
      </c>
      <c r="M561" s="9">
        <f>YEAR(TBL_Employees[[#This Row],[Hire Date]])</f>
        <v>2018</v>
      </c>
      <c r="N561" s="2">
        <v>73317</v>
      </c>
      <c r="O561" s="2" t="str">
        <f>_xlfn.SWITCH(TRUE(),TBL_Employees[[#This Row],[Annual Salary]]&gt;140000,"HIGH INCOME",AND(TBL_Employees[[#This Row],[Annual Salary]]&gt;=70000,TBL_Employees[[#This Row],[Annual Salary]]&lt;=140000),"MIDLE INCOME",TBL_Employees[[#This Row],[Annual Salary]]&lt;70000,"LOW INCOME")</f>
        <v>MIDLE INCOME</v>
      </c>
      <c r="P561" s="3">
        <v>0</v>
      </c>
      <c r="Q561" s="11">
        <f>TBL_Employees[[#This Row],[Bonus %]]*TBL_Employees[[#This Row],[Annual Salary]]</f>
        <v>0</v>
      </c>
      <c r="R561" t="s">
        <v>19</v>
      </c>
      <c r="S561" t="s">
        <v>45</v>
      </c>
      <c r="T561" s="1" t="s">
        <v>21</v>
      </c>
      <c r="U561" t="str">
        <f>IF(TBL_Employees[[#This Row],[Exit Date]]="","Employed","Resign")</f>
        <v>Employed</v>
      </c>
    </row>
    <row r="562" spans="1:21">
      <c r="A562" t="s">
        <v>822</v>
      </c>
      <c r="B562" t="s">
        <v>823</v>
      </c>
      <c r="C562" t="s">
        <v>82</v>
      </c>
      <c r="D562" t="s">
        <v>27</v>
      </c>
      <c r="E562" t="s">
        <v>44</v>
      </c>
      <c r="F562" t="s">
        <v>17</v>
      </c>
      <c r="G562" t="s">
        <v>24</v>
      </c>
      <c r="H562">
        <v>40</v>
      </c>
      <c r="I562" s="1">
        <v>41451</v>
      </c>
      <c r="J562" s="9">
        <f>DAY(TBL_Employees[[#This Row],[Hire Date]])</f>
        <v>26</v>
      </c>
      <c r="K562" s="9">
        <f>MONTH(TBL_Employees[[#This Row],[Hire Date]])</f>
        <v>6</v>
      </c>
      <c r="L562" s="9" t="str">
        <f>_xlfn.SWITCH(TBL_Employees[[#This Row],[Month]],1,"JAN",2,"FEB",3,"MAR",4,"APR",5,"MAY",6,"JUN",7,"JUL",8,"AUG",9,"SEP",10,"OCT",11,"NOV",12,"DEC")</f>
        <v>JUN</v>
      </c>
      <c r="M562" s="9">
        <f>YEAR(TBL_Employees[[#This Row],[Hire Date]])</f>
        <v>2013</v>
      </c>
      <c r="N562" s="2">
        <v>69096</v>
      </c>
      <c r="O562" s="2" t="str">
        <f>_xlfn.SWITCH(TRUE(),TBL_Employees[[#This Row],[Annual Salary]]&gt;140000,"HIGH INCOME",AND(TBL_Employees[[#This Row],[Annual Salary]]&gt;=70000,TBL_Employees[[#This Row],[Annual Salary]]&lt;=140000),"MIDLE INCOME",TBL_Employees[[#This Row],[Annual Salary]]&lt;70000,"LOW INCOME")</f>
        <v>LOW INCOME</v>
      </c>
      <c r="P562" s="3">
        <v>0</v>
      </c>
      <c r="Q562" s="11">
        <f>TBL_Employees[[#This Row],[Bonus %]]*TBL_Employees[[#This Row],[Annual Salary]]</f>
        <v>0</v>
      </c>
      <c r="R562" t="s">
        <v>19</v>
      </c>
      <c r="S562" t="s">
        <v>63</v>
      </c>
      <c r="T562" s="1" t="s">
        <v>21</v>
      </c>
      <c r="U562" t="str">
        <f>IF(TBL_Employees[[#This Row],[Exit Date]]="","Employed","Resign")</f>
        <v>Employed</v>
      </c>
    </row>
    <row r="563" spans="1:21">
      <c r="A563" t="s">
        <v>354</v>
      </c>
      <c r="B563" t="s">
        <v>830</v>
      </c>
      <c r="C563" t="s">
        <v>76</v>
      </c>
      <c r="D563" t="s">
        <v>27</v>
      </c>
      <c r="E563" t="s">
        <v>16</v>
      </c>
      <c r="F563" t="s">
        <v>28</v>
      </c>
      <c r="G563" t="s">
        <v>24</v>
      </c>
      <c r="H563">
        <v>43</v>
      </c>
      <c r="I563" s="1">
        <v>43224</v>
      </c>
      <c r="J563" s="9">
        <f>DAY(TBL_Employees[[#This Row],[Hire Date]])</f>
        <v>4</v>
      </c>
      <c r="K563" s="9">
        <f>MONTH(TBL_Employees[[#This Row],[Hire Date]])</f>
        <v>5</v>
      </c>
      <c r="L563" s="9" t="str">
        <f>_xlfn.SWITCH(TBL_Employees[[#This Row],[Month]],1,"JAN",2,"FEB",3,"MAR",4,"APR",5,"MAY",6,"JUN",7,"JUL",8,"AUG",9,"SEP",10,"OCT",11,"NOV",12,"DEC")</f>
        <v>MAY</v>
      </c>
      <c r="M563" s="9">
        <f>YEAR(TBL_Employees[[#This Row],[Hire Date]])</f>
        <v>2018</v>
      </c>
      <c r="N563" s="2">
        <v>59888</v>
      </c>
      <c r="O563" s="2" t="str">
        <f>_xlfn.SWITCH(TRUE(),TBL_Employees[[#This Row],[Annual Salary]]&gt;140000,"HIGH INCOME",AND(TBL_Employees[[#This Row],[Annual Salary]]&gt;=70000,TBL_Employees[[#This Row],[Annual Salary]]&lt;=140000),"MIDLE INCOME",TBL_Employees[[#This Row],[Annual Salary]]&lt;70000,"LOW INCOME")</f>
        <v>LOW INCOME</v>
      </c>
      <c r="P563" s="3">
        <v>0</v>
      </c>
      <c r="Q563" s="11">
        <f>TBL_Employees[[#This Row],[Bonus %]]*TBL_Employees[[#This Row],[Annual Salary]]</f>
        <v>0</v>
      </c>
      <c r="R563" t="s">
        <v>33</v>
      </c>
      <c r="S563" t="s">
        <v>60</v>
      </c>
      <c r="T563" s="1" t="s">
        <v>21</v>
      </c>
      <c r="U563" t="str">
        <f>IF(TBL_Employees[[#This Row],[Exit Date]]="","Employed","Resign")</f>
        <v>Employed</v>
      </c>
    </row>
    <row r="564" spans="1:21">
      <c r="A564" t="s">
        <v>838</v>
      </c>
      <c r="B564" t="s">
        <v>839</v>
      </c>
      <c r="C564" t="s">
        <v>40</v>
      </c>
      <c r="D564" t="s">
        <v>27</v>
      </c>
      <c r="E564" t="s">
        <v>44</v>
      </c>
      <c r="F564" t="s">
        <v>17</v>
      </c>
      <c r="G564" t="s">
        <v>24</v>
      </c>
      <c r="H564">
        <v>47</v>
      </c>
      <c r="I564" s="1">
        <v>41208</v>
      </c>
      <c r="J564" s="9">
        <f>DAY(TBL_Employees[[#This Row],[Hire Date]])</f>
        <v>26</v>
      </c>
      <c r="K564" s="9">
        <f>MONTH(TBL_Employees[[#This Row],[Hire Date]])</f>
        <v>10</v>
      </c>
      <c r="L564" s="9" t="str">
        <f>_xlfn.SWITCH(TBL_Employees[[#This Row],[Month]],1,"JAN",2,"FEB",3,"MAR",4,"APR",5,"MAY",6,"JUN",7,"JUL",8,"AUG",9,"SEP",10,"OCT",11,"NOV",12,"DEC")</f>
        <v>OCT</v>
      </c>
      <c r="M564" s="9">
        <f>YEAR(TBL_Employees[[#This Row],[Hire Date]])</f>
        <v>2012</v>
      </c>
      <c r="N564" s="2">
        <v>183156</v>
      </c>
      <c r="O564" s="2" t="str">
        <f>_xlfn.SWITCH(TRUE(),TBL_Employees[[#This Row],[Annual Salary]]&gt;140000,"HIGH INCOME",AND(TBL_Employees[[#This Row],[Annual Salary]]&gt;=70000,TBL_Employees[[#This Row],[Annual Salary]]&lt;=140000),"MIDLE INCOME",TBL_Employees[[#This Row],[Annual Salary]]&lt;70000,"LOW INCOME")</f>
        <v>HIGH INCOME</v>
      </c>
      <c r="P564" s="3">
        <v>0.3</v>
      </c>
      <c r="Q564" s="11">
        <f>TBL_Employees[[#This Row],[Bonus %]]*TBL_Employees[[#This Row],[Annual Salary]]</f>
        <v>54946.799999999996</v>
      </c>
      <c r="R564" t="s">
        <v>19</v>
      </c>
      <c r="S564" t="s">
        <v>63</v>
      </c>
      <c r="T564" s="1" t="s">
        <v>21</v>
      </c>
      <c r="U564" t="str">
        <f>IF(TBL_Employees[[#This Row],[Exit Date]]="","Employed","Resign")</f>
        <v>Employed</v>
      </c>
    </row>
    <row r="565" spans="1:21">
      <c r="A565" t="s">
        <v>840</v>
      </c>
      <c r="B565" t="s">
        <v>841</v>
      </c>
      <c r="C565" t="s">
        <v>14</v>
      </c>
      <c r="D565" t="s">
        <v>27</v>
      </c>
      <c r="E565" t="s">
        <v>44</v>
      </c>
      <c r="F565" t="s">
        <v>17</v>
      </c>
      <c r="G565" t="s">
        <v>51</v>
      </c>
      <c r="H565">
        <v>32</v>
      </c>
      <c r="I565" s="1">
        <v>44034</v>
      </c>
      <c r="J565" s="9">
        <f>DAY(TBL_Employees[[#This Row],[Hire Date]])</f>
        <v>22</v>
      </c>
      <c r="K565" s="9">
        <f>MONTH(TBL_Employees[[#This Row],[Hire Date]])</f>
        <v>7</v>
      </c>
      <c r="L565" s="9" t="str">
        <f>_xlfn.SWITCH(TBL_Employees[[#This Row],[Month]],1,"JAN",2,"FEB",3,"MAR",4,"APR",5,"MAY",6,"JUN",7,"JUL",8,"AUG",9,"SEP",10,"OCT",11,"NOV",12,"DEC")</f>
        <v>JUL</v>
      </c>
      <c r="M565" s="9">
        <f>YEAR(TBL_Employees[[#This Row],[Hire Date]])</f>
        <v>2020</v>
      </c>
      <c r="N565" s="2">
        <v>192749</v>
      </c>
      <c r="O565" s="2" t="str">
        <f>_xlfn.SWITCH(TRUE(),TBL_Employees[[#This Row],[Annual Salary]]&gt;140000,"HIGH INCOME",AND(TBL_Employees[[#This Row],[Annual Salary]]&gt;=70000,TBL_Employees[[#This Row],[Annual Salary]]&lt;=140000),"MIDLE INCOME",TBL_Employees[[#This Row],[Annual Salary]]&lt;70000,"LOW INCOME")</f>
        <v>HIGH INCOME</v>
      </c>
      <c r="P565" s="3">
        <v>0.31</v>
      </c>
      <c r="Q565" s="11">
        <f>TBL_Employees[[#This Row],[Bonus %]]*TBL_Employees[[#This Row],[Annual Salary]]</f>
        <v>59752.19</v>
      </c>
      <c r="R565" t="s">
        <v>19</v>
      </c>
      <c r="S565" t="s">
        <v>20</v>
      </c>
      <c r="T565" s="1" t="s">
        <v>21</v>
      </c>
      <c r="U565" t="str">
        <f>IF(TBL_Employees[[#This Row],[Exit Date]]="","Employed","Resign")</f>
        <v>Employed</v>
      </c>
    </row>
    <row r="566" spans="1:21">
      <c r="A566" t="s">
        <v>842</v>
      </c>
      <c r="B566" t="s">
        <v>843</v>
      </c>
      <c r="C566" t="s">
        <v>61</v>
      </c>
      <c r="D566" t="s">
        <v>27</v>
      </c>
      <c r="E566" t="s">
        <v>36</v>
      </c>
      <c r="F566" t="s">
        <v>17</v>
      </c>
      <c r="G566" t="s">
        <v>24</v>
      </c>
      <c r="H566">
        <v>39</v>
      </c>
      <c r="I566" s="1">
        <v>42819</v>
      </c>
      <c r="J566" s="9">
        <f>DAY(TBL_Employees[[#This Row],[Hire Date]])</f>
        <v>25</v>
      </c>
      <c r="K566" s="9">
        <f>MONTH(TBL_Employees[[#This Row],[Hire Date]])</f>
        <v>3</v>
      </c>
      <c r="L566" s="9" t="str">
        <f>_xlfn.SWITCH(TBL_Employees[[#This Row],[Month]],1,"JAN",2,"FEB",3,"MAR",4,"APR",5,"MAY",6,"JUN",7,"JUL",8,"AUG",9,"SEP",10,"OCT",11,"NOV",12,"DEC")</f>
        <v>MAR</v>
      </c>
      <c r="M566" s="9">
        <f>YEAR(TBL_Employees[[#This Row],[Hire Date]])</f>
        <v>2017</v>
      </c>
      <c r="N566" s="2">
        <v>135325</v>
      </c>
      <c r="O566" s="2" t="str">
        <f>_xlfn.SWITCH(TRUE(),TBL_Employees[[#This Row],[Annual Salary]]&gt;140000,"HIGH INCOME",AND(TBL_Employees[[#This Row],[Annual Salary]]&gt;=70000,TBL_Employees[[#This Row],[Annual Salary]]&lt;=140000),"MIDLE INCOME",TBL_Employees[[#This Row],[Annual Salary]]&lt;70000,"LOW INCOME")</f>
        <v>MIDLE INCOME</v>
      </c>
      <c r="P566" s="3">
        <v>0.14000000000000001</v>
      </c>
      <c r="Q566" s="11">
        <f>TBL_Employees[[#This Row],[Bonus %]]*TBL_Employees[[#This Row],[Annual Salary]]</f>
        <v>18945.5</v>
      </c>
      <c r="R566" t="s">
        <v>19</v>
      </c>
      <c r="S566" t="s">
        <v>39</v>
      </c>
      <c r="T566" s="1" t="s">
        <v>21</v>
      </c>
      <c r="U566" t="str">
        <f>IF(TBL_Employees[[#This Row],[Exit Date]]="","Employed","Resign")</f>
        <v>Employed</v>
      </c>
    </row>
    <row r="567" spans="1:21">
      <c r="A567" t="s">
        <v>539</v>
      </c>
      <c r="B567" t="s">
        <v>848</v>
      </c>
      <c r="C567" t="s">
        <v>56</v>
      </c>
      <c r="D567" t="s">
        <v>27</v>
      </c>
      <c r="E567" t="s">
        <v>36</v>
      </c>
      <c r="F567" t="s">
        <v>17</v>
      </c>
      <c r="G567" t="s">
        <v>51</v>
      </c>
      <c r="H567">
        <v>32</v>
      </c>
      <c r="I567" s="1">
        <v>43010</v>
      </c>
      <c r="J567" s="9">
        <f>DAY(TBL_Employees[[#This Row],[Hire Date]])</f>
        <v>2</v>
      </c>
      <c r="K567" s="9">
        <f>MONTH(TBL_Employees[[#This Row],[Hire Date]])</f>
        <v>10</v>
      </c>
      <c r="L567" s="9" t="str">
        <f>_xlfn.SWITCH(TBL_Employees[[#This Row],[Month]],1,"JAN",2,"FEB",3,"MAR",4,"APR",5,"MAY",6,"JUN",7,"JUL",8,"AUG",9,"SEP",10,"OCT",11,"NOV",12,"DEC")</f>
        <v>OCT</v>
      </c>
      <c r="M567" s="9">
        <f>YEAR(TBL_Employees[[#This Row],[Hire Date]])</f>
        <v>2017</v>
      </c>
      <c r="N567" s="2">
        <v>61886</v>
      </c>
      <c r="O567" s="2" t="str">
        <f>_xlfn.SWITCH(TRUE(),TBL_Employees[[#This Row],[Annual Salary]]&gt;140000,"HIGH INCOME",AND(TBL_Employees[[#This Row],[Annual Salary]]&gt;=70000,TBL_Employees[[#This Row],[Annual Salary]]&lt;=140000),"MIDLE INCOME",TBL_Employees[[#This Row],[Annual Salary]]&lt;70000,"LOW INCOME")</f>
        <v>LOW INCOME</v>
      </c>
      <c r="P567" s="3">
        <v>0.09</v>
      </c>
      <c r="Q567" s="11">
        <f>TBL_Employees[[#This Row],[Bonus %]]*TBL_Employees[[#This Row],[Annual Salary]]</f>
        <v>5569.74</v>
      </c>
      <c r="R567" t="s">
        <v>52</v>
      </c>
      <c r="S567" t="s">
        <v>66</v>
      </c>
      <c r="T567" s="1" t="s">
        <v>21</v>
      </c>
      <c r="U567" t="str">
        <f>IF(TBL_Employees[[#This Row],[Exit Date]]="","Employed","Resign")</f>
        <v>Employed</v>
      </c>
    </row>
    <row r="568" spans="1:21">
      <c r="A568" t="s">
        <v>155</v>
      </c>
      <c r="B568" t="s">
        <v>865</v>
      </c>
      <c r="C568" t="s">
        <v>76</v>
      </c>
      <c r="D568" t="s">
        <v>27</v>
      </c>
      <c r="E568" t="s">
        <v>36</v>
      </c>
      <c r="F568" t="s">
        <v>17</v>
      </c>
      <c r="G568" t="s">
        <v>24</v>
      </c>
      <c r="H568">
        <v>34</v>
      </c>
      <c r="I568" s="1">
        <v>42512</v>
      </c>
      <c r="J568" s="9">
        <f>DAY(TBL_Employees[[#This Row],[Hire Date]])</f>
        <v>22</v>
      </c>
      <c r="K568" s="9">
        <f>MONTH(TBL_Employees[[#This Row],[Hire Date]])</f>
        <v>5</v>
      </c>
      <c r="L568" s="9" t="str">
        <f>_xlfn.SWITCH(TBL_Employees[[#This Row],[Month]],1,"JAN",2,"FEB",3,"MAR",4,"APR",5,"MAY",6,"JUN",7,"JUL",8,"AUG",9,"SEP",10,"OCT",11,"NOV",12,"DEC")</f>
        <v>MAY</v>
      </c>
      <c r="M568" s="9">
        <f>YEAR(TBL_Employees[[#This Row],[Hire Date]])</f>
        <v>2016</v>
      </c>
      <c r="N568" s="2">
        <v>44614</v>
      </c>
      <c r="O568" s="2" t="str">
        <f>_xlfn.SWITCH(TRUE(),TBL_Employees[[#This Row],[Annual Salary]]&gt;140000,"HIGH INCOME",AND(TBL_Employees[[#This Row],[Annual Salary]]&gt;=70000,TBL_Employees[[#This Row],[Annual Salary]]&lt;=140000),"MIDLE INCOME",TBL_Employees[[#This Row],[Annual Salary]]&lt;70000,"LOW INCOME")</f>
        <v>LOW INCOME</v>
      </c>
      <c r="P568" s="3">
        <v>0</v>
      </c>
      <c r="Q568" s="11">
        <f>TBL_Employees[[#This Row],[Bonus %]]*TBL_Employees[[#This Row],[Annual Salary]]</f>
        <v>0</v>
      </c>
      <c r="R568" t="s">
        <v>19</v>
      </c>
      <c r="S568" t="s">
        <v>45</v>
      </c>
      <c r="T568" s="1" t="s">
        <v>21</v>
      </c>
      <c r="U568" t="str">
        <f>IF(TBL_Employees[[#This Row],[Exit Date]]="","Employed","Resign")</f>
        <v>Employed</v>
      </c>
    </row>
    <row r="569" spans="1:21">
      <c r="A569" t="s">
        <v>866</v>
      </c>
      <c r="B569" t="s">
        <v>867</v>
      </c>
      <c r="C569" t="s">
        <v>14</v>
      </c>
      <c r="D569" t="s">
        <v>27</v>
      </c>
      <c r="E569" t="s">
        <v>16</v>
      </c>
      <c r="F569" t="s">
        <v>28</v>
      </c>
      <c r="G569" t="s">
        <v>24</v>
      </c>
      <c r="H569">
        <v>40</v>
      </c>
      <c r="I569" s="1">
        <v>44143</v>
      </c>
      <c r="J569" s="9">
        <f>DAY(TBL_Employees[[#This Row],[Hire Date]])</f>
        <v>8</v>
      </c>
      <c r="K569" s="9">
        <f>MONTH(TBL_Employees[[#This Row],[Hire Date]])</f>
        <v>11</v>
      </c>
      <c r="L569" s="9" t="str">
        <f>_xlfn.SWITCH(TBL_Employees[[#This Row],[Month]],1,"JAN",2,"FEB",3,"MAR",4,"APR",5,"MAY",6,"JUN",7,"JUL",8,"AUG",9,"SEP",10,"OCT",11,"NOV",12,"DEC")</f>
        <v>NOV</v>
      </c>
      <c r="M569" s="9">
        <f>YEAR(TBL_Employees[[#This Row],[Hire Date]])</f>
        <v>2020</v>
      </c>
      <c r="N569" s="2">
        <v>234469</v>
      </c>
      <c r="O569" s="2" t="str">
        <f>_xlfn.SWITCH(TRUE(),TBL_Employees[[#This Row],[Annual Salary]]&gt;140000,"HIGH INCOME",AND(TBL_Employees[[#This Row],[Annual Salary]]&gt;=70000,TBL_Employees[[#This Row],[Annual Salary]]&lt;=140000),"MIDLE INCOME",TBL_Employees[[#This Row],[Annual Salary]]&lt;70000,"LOW INCOME")</f>
        <v>HIGH INCOME</v>
      </c>
      <c r="P569" s="3">
        <v>0.31</v>
      </c>
      <c r="Q569" s="11">
        <f>TBL_Employees[[#This Row],[Bonus %]]*TBL_Employees[[#This Row],[Annual Salary]]</f>
        <v>72685.39</v>
      </c>
      <c r="R569" t="s">
        <v>33</v>
      </c>
      <c r="S569" t="s">
        <v>34</v>
      </c>
      <c r="T569" s="1" t="s">
        <v>21</v>
      </c>
      <c r="U569" t="str">
        <f>IF(TBL_Employees[[#This Row],[Exit Date]]="","Employed","Resign")</f>
        <v>Employed</v>
      </c>
    </row>
    <row r="570" spans="1:21">
      <c r="A570" t="s">
        <v>880</v>
      </c>
      <c r="B570" t="s">
        <v>881</v>
      </c>
      <c r="C570" t="s">
        <v>55</v>
      </c>
      <c r="D570" t="s">
        <v>27</v>
      </c>
      <c r="E570" t="s">
        <v>36</v>
      </c>
      <c r="F570" t="s">
        <v>17</v>
      </c>
      <c r="G570" t="s">
        <v>24</v>
      </c>
      <c r="H570">
        <v>58</v>
      </c>
      <c r="I570" s="1">
        <v>38521</v>
      </c>
      <c r="J570" s="9">
        <f>DAY(TBL_Employees[[#This Row],[Hire Date]])</f>
        <v>18</v>
      </c>
      <c r="K570" s="9">
        <f>MONTH(TBL_Employees[[#This Row],[Hire Date]])</f>
        <v>6</v>
      </c>
      <c r="L570" s="9" t="str">
        <f>_xlfn.SWITCH(TBL_Employees[[#This Row],[Month]],1,"JAN",2,"FEB",3,"MAR",4,"APR",5,"MAY",6,"JUN",7,"JUL",8,"AUG",9,"SEP",10,"OCT",11,"NOV",12,"DEC")</f>
        <v>JUN</v>
      </c>
      <c r="M570" s="9">
        <f>YEAR(TBL_Employees[[#This Row],[Hire Date]])</f>
        <v>2005</v>
      </c>
      <c r="N570" s="2">
        <v>86089</v>
      </c>
      <c r="O570" s="2" t="str">
        <f>_xlfn.SWITCH(TRUE(),TBL_Employees[[#This Row],[Annual Salary]]&gt;140000,"HIGH INCOME",AND(TBL_Employees[[#This Row],[Annual Salary]]&gt;=70000,TBL_Employees[[#This Row],[Annual Salary]]&lt;=140000),"MIDLE INCOME",TBL_Employees[[#This Row],[Annual Salary]]&lt;70000,"LOW INCOME")</f>
        <v>MIDLE INCOME</v>
      </c>
      <c r="P570" s="3">
        <v>0</v>
      </c>
      <c r="Q570" s="11">
        <f>TBL_Employees[[#This Row],[Bonus %]]*TBL_Employees[[#This Row],[Annual Salary]]</f>
        <v>0</v>
      </c>
      <c r="R570" t="s">
        <v>19</v>
      </c>
      <c r="S570" t="s">
        <v>20</v>
      </c>
      <c r="T570" s="1" t="s">
        <v>21</v>
      </c>
      <c r="U570" t="str">
        <f>IF(TBL_Employees[[#This Row],[Exit Date]]="","Employed","Resign")</f>
        <v>Employed</v>
      </c>
    </row>
    <row r="571" spans="1:21">
      <c r="A571" t="s">
        <v>381</v>
      </c>
      <c r="B571" t="s">
        <v>896</v>
      </c>
      <c r="C571" t="s">
        <v>91</v>
      </c>
      <c r="D571" t="s">
        <v>27</v>
      </c>
      <c r="E571" t="s">
        <v>32</v>
      </c>
      <c r="F571" t="s">
        <v>17</v>
      </c>
      <c r="G571" t="s">
        <v>24</v>
      </c>
      <c r="H571">
        <v>45</v>
      </c>
      <c r="I571" s="1">
        <v>40418</v>
      </c>
      <c r="J571" s="9">
        <f>DAY(TBL_Employees[[#This Row],[Hire Date]])</f>
        <v>28</v>
      </c>
      <c r="K571" s="9">
        <f>MONTH(TBL_Employees[[#This Row],[Hire Date]])</f>
        <v>8</v>
      </c>
      <c r="L571" s="9" t="str">
        <f>_xlfn.SWITCH(TBL_Employees[[#This Row],[Month]],1,"JAN",2,"FEB",3,"MAR",4,"APR",5,"MAY",6,"JUN",7,"JUL",8,"AUG",9,"SEP",10,"OCT",11,"NOV",12,"DEC")</f>
        <v>AUG</v>
      </c>
      <c r="M571" s="9">
        <f>YEAR(TBL_Employees[[#This Row],[Hire Date]])</f>
        <v>2010</v>
      </c>
      <c r="N571" s="2">
        <v>82162</v>
      </c>
      <c r="O571" s="2" t="str">
        <f>_xlfn.SWITCH(TRUE(),TBL_Employees[[#This Row],[Annual Salary]]&gt;140000,"HIGH INCOME",AND(TBL_Employees[[#This Row],[Annual Salary]]&gt;=70000,TBL_Employees[[#This Row],[Annual Salary]]&lt;=140000),"MIDLE INCOME",TBL_Employees[[#This Row],[Annual Salary]]&lt;70000,"LOW INCOME")</f>
        <v>MIDLE INCOME</v>
      </c>
      <c r="P571" s="3">
        <v>0</v>
      </c>
      <c r="Q571" s="11">
        <f>TBL_Employees[[#This Row],[Bonus %]]*TBL_Employees[[#This Row],[Annual Salary]]</f>
        <v>0</v>
      </c>
      <c r="R571" t="s">
        <v>33</v>
      </c>
      <c r="S571" t="s">
        <v>60</v>
      </c>
      <c r="T571" s="1">
        <v>44107</v>
      </c>
      <c r="U571" t="str">
        <f>IF(TBL_Employees[[#This Row],[Exit Date]]="","Employed","Resign")</f>
        <v>Resign</v>
      </c>
    </row>
    <row r="572" spans="1:21">
      <c r="A572" t="s">
        <v>910</v>
      </c>
      <c r="B572" t="s">
        <v>911</v>
      </c>
      <c r="C572" t="s">
        <v>88</v>
      </c>
      <c r="D572" t="s">
        <v>27</v>
      </c>
      <c r="E572" t="s">
        <v>32</v>
      </c>
      <c r="F572" t="s">
        <v>17</v>
      </c>
      <c r="G572" t="s">
        <v>18</v>
      </c>
      <c r="H572">
        <v>40</v>
      </c>
      <c r="I572" s="1">
        <v>40522</v>
      </c>
      <c r="J572" s="9">
        <f>DAY(TBL_Employees[[#This Row],[Hire Date]])</f>
        <v>10</v>
      </c>
      <c r="K572" s="9">
        <f>MONTH(TBL_Employees[[#This Row],[Hire Date]])</f>
        <v>12</v>
      </c>
      <c r="L572" s="9" t="str">
        <f>_xlfn.SWITCH(TBL_Employees[[#This Row],[Month]],1,"JAN",2,"FEB",3,"MAR",4,"APR",5,"MAY",6,"JUN",7,"JUL",8,"AUG",9,"SEP",10,"OCT",11,"NOV",12,"DEC")</f>
        <v>DEC</v>
      </c>
      <c r="M572" s="9">
        <f>YEAR(TBL_Employees[[#This Row],[Hire Date]])</f>
        <v>2010</v>
      </c>
      <c r="N572" s="2">
        <v>97807</v>
      </c>
      <c r="O572" s="2" t="str">
        <f>_xlfn.SWITCH(TRUE(),TBL_Employees[[#This Row],[Annual Salary]]&gt;140000,"HIGH INCOME",AND(TBL_Employees[[#This Row],[Annual Salary]]&gt;=70000,TBL_Employees[[#This Row],[Annual Salary]]&lt;=140000),"MIDLE INCOME",TBL_Employees[[#This Row],[Annual Salary]]&lt;70000,"LOW INCOME")</f>
        <v>MIDLE INCOME</v>
      </c>
      <c r="P572" s="3">
        <v>0</v>
      </c>
      <c r="Q572" s="11">
        <f>TBL_Employees[[#This Row],[Bonus %]]*TBL_Employees[[#This Row],[Annual Salary]]</f>
        <v>0</v>
      </c>
      <c r="R572" t="s">
        <v>19</v>
      </c>
      <c r="S572" t="s">
        <v>20</v>
      </c>
      <c r="T572" s="1" t="s">
        <v>21</v>
      </c>
      <c r="U572" t="str">
        <f>IF(TBL_Employees[[#This Row],[Exit Date]]="","Employed","Resign")</f>
        <v>Employed</v>
      </c>
    </row>
    <row r="573" spans="1:21">
      <c r="A573" t="s">
        <v>216</v>
      </c>
      <c r="B573" t="s">
        <v>917</v>
      </c>
      <c r="C573" t="s">
        <v>71</v>
      </c>
      <c r="D573" t="s">
        <v>27</v>
      </c>
      <c r="E573" t="s">
        <v>44</v>
      </c>
      <c r="F573" t="s">
        <v>28</v>
      </c>
      <c r="G573" t="s">
        <v>47</v>
      </c>
      <c r="H573">
        <v>46</v>
      </c>
      <c r="I573" s="1">
        <v>38513</v>
      </c>
      <c r="J573" s="9">
        <f>DAY(TBL_Employees[[#This Row],[Hire Date]])</f>
        <v>10</v>
      </c>
      <c r="K573" s="9">
        <f>MONTH(TBL_Employees[[#This Row],[Hire Date]])</f>
        <v>6</v>
      </c>
      <c r="L573" s="9" t="str">
        <f>_xlfn.SWITCH(TBL_Employees[[#This Row],[Month]],1,"JAN",2,"FEB",3,"MAR",4,"APR",5,"MAY",6,"JUN",7,"JUL",8,"AUG",9,"SEP",10,"OCT",11,"NOV",12,"DEC")</f>
        <v>JUN</v>
      </c>
      <c r="M573" s="9">
        <f>YEAR(TBL_Employees[[#This Row],[Hire Date]])</f>
        <v>2005</v>
      </c>
      <c r="N573" s="2">
        <v>67374</v>
      </c>
      <c r="O573" s="2" t="str">
        <f>_xlfn.SWITCH(TRUE(),TBL_Employees[[#This Row],[Annual Salary]]&gt;140000,"HIGH INCOME",AND(TBL_Employees[[#This Row],[Annual Salary]]&gt;=70000,TBL_Employees[[#This Row],[Annual Salary]]&lt;=140000),"MIDLE INCOME",TBL_Employees[[#This Row],[Annual Salary]]&lt;70000,"LOW INCOME")</f>
        <v>LOW INCOME</v>
      </c>
      <c r="P573" s="3">
        <v>0</v>
      </c>
      <c r="Q573" s="11">
        <f>TBL_Employees[[#This Row],[Bonus %]]*TBL_Employees[[#This Row],[Annual Salary]]</f>
        <v>0</v>
      </c>
      <c r="R573" t="s">
        <v>19</v>
      </c>
      <c r="S573" t="s">
        <v>25</v>
      </c>
      <c r="T573" s="1" t="s">
        <v>21</v>
      </c>
      <c r="U573" t="str">
        <f>IF(TBL_Employees[[#This Row],[Exit Date]]="","Employed","Resign")</f>
        <v>Employed</v>
      </c>
    </row>
    <row r="574" spans="1:21">
      <c r="A574" t="s">
        <v>683</v>
      </c>
      <c r="B574" t="s">
        <v>924</v>
      </c>
      <c r="C574" t="s">
        <v>14</v>
      </c>
      <c r="D574" t="s">
        <v>27</v>
      </c>
      <c r="E574" t="s">
        <v>16</v>
      </c>
      <c r="F574" t="s">
        <v>28</v>
      </c>
      <c r="G574" t="s">
        <v>24</v>
      </c>
      <c r="H574">
        <v>31</v>
      </c>
      <c r="I574" s="1">
        <v>42197</v>
      </c>
      <c r="J574" s="9">
        <f>DAY(TBL_Employees[[#This Row],[Hire Date]])</f>
        <v>12</v>
      </c>
      <c r="K574" s="9">
        <f>MONTH(TBL_Employees[[#This Row],[Hire Date]])</f>
        <v>7</v>
      </c>
      <c r="L574" s="9" t="str">
        <f>_xlfn.SWITCH(TBL_Employees[[#This Row],[Month]],1,"JAN",2,"FEB",3,"MAR",4,"APR",5,"MAY",6,"JUN",7,"JUL",8,"AUG",9,"SEP",10,"OCT",11,"NOV",12,"DEC")</f>
        <v>JUL</v>
      </c>
      <c r="M574" s="9">
        <f>YEAR(TBL_Employees[[#This Row],[Hire Date]])</f>
        <v>2015</v>
      </c>
      <c r="N574" s="2">
        <v>215388</v>
      </c>
      <c r="O574" s="2" t="str">
        <f>_xlfn.SWITCH(TRUE(),TBL_Employees[[#This Row],[Annual Salary]]&gt;140000,"HIGH INCOME",AND(TBL_Employees[[#This Row],[Annual Salary]]&gt;=70000,TBL_Employees[[#This Row],[Annual Salary]]&lt;=140000),"MIDLE INCOME",TBL_Employees[[#This Row],[Annual Salary]]&lt;70000,"LOW INCOME")</f>
        <v>HIGH INCOME</v>
      </c>
      <c r="P574" s="3">
        <v>0.33</v>
      </c>
      <c r="Q574" s="11">
        <f>TBL_Employees[[#This Row],[Bonus %]]*TBL_Employees[[#This Row],[Annual Salary]]</f>
        <v>71078.040000000008</v>
      </c>
      <c r="R574" t="s">
        <v>19</v>
      </c>
      <c r="S574" t="s">
        <v>45</v>
      </c>
      <c r="T574" s="1" t="s">
        <v>21</v>
      </c>
      <c r="U574" t="str">
        <f>IF(TBL_Employees[[#This Row],[Exit Date]]="","Employed","Resign")</f>
        <v>Employed</v>
      </c>
    </row>
    <row r="575" spans="1:21">
      <c r="A575" t="s">
        <v>75</v>
      </c>
      <c r="B575" t="s">
        <v>930</v>
      </c>
      <c r="C575" t="s">
        <v>56</v>
      </c>
      <c r="D575" t="s">
        <v>27</v>
      </c>
      <c r="E575" t="s">
        <v>44</v>
      </c>
      <c r="F575" t="s">
        <v>17</v>
      </c>
      <c r="G575" t="s">
        <v>47</v>
      </c>
      <c r="H575">
        <v>45</v>
      </c>
      <c r="I575" s="1">
        <v>43185</v>
      </c>
      <c r="J575" s="9">
        <f>DAY(TBL_Employees[[#This Row],[Hire Date]])</f>
        <v>26</v>
      </c>
      <c r="K575" s="9">
        <f>MONTH(TBL_Employees[[#This Row],[Hire Date]])</f>
        <v>3</v>
      </c>
      <c r="L575" s="9" t="str">
        <f>_xlfn.SWITCH(TBL_Employees[[#This Row],[Month]],1,"JAN",2,"FEB",3,"MAR",4,"APR",5,"MAY",6,"JUN",7,"JUL",8,"AUG",9,"SEP",10,"OCT",11,"NOV",12,"DEC")</f>
        <v>MAR</v>
      </c>
      <c r="M575" s="9">
        <f>YEAR(TBL_Employees[[#This Row],[Hire Date]])</f>
        <v>2018</v>
      </c>
      <c r="N575" s="2">
        <v>86478</v>
      </c>
      <c r="O575" s="2" t="str">
        <f>_xlfn.SWITCH(TRUE(),TBL_Employees[[#This Row],[Annual Salary]]&gt;140000,"HIGH INCOME",AND(TBL_Employees[[#This Row],[Annual Salary]]&gt;=70000,TBL_Employees[[#This Row],[Annual Salary]]&lt;=140000),"MIDLE INCOME",TBL_Employees[[#This Row],[Annual Salary]]&lt;70000,"LOW INCOME")</f>
        <v>MIDLE INCOME</v>
      </c>
      <c r="P575" s="3">
        <v>0.06</v>
      </c>
      <c r="Q575" s="11">
        <f>TBL_Employees[[#This Row],[Bonus %]]*TBL_Employees[[#This Row],[Annual Salary]]</f>
        <v>5188.6799999999994</v>
      </c>
      <c r="R575" t="s">
        <v>19</v>
      </c>
      <c r="S575" t="s">
        <v>25</v>
      </c>
      <c r="T575" s="1" t="s">
        <v>21</v>
      </c>
      <c r="U575" t="str">
        <f>IF(TBL_Employees[[#This Row],[Exit Date]]="","Employed","Resign")</f>
        <v>Employed</v>
      </c>
    </row>
    <row r="576" spans="1:21">
      <c r="A576" t="s">
        <v>939</v>
      </c>
      <c r="B576" t="s">
        <v>940</v>
      </c>
      <c r="C576" t="s">
        <v>76</v>
      </c>
      <c r="D576" t="s">
        <v>27</v>
      </c>
      <c r="E576" t="s">
        <v>16</v>
      </c>
      <c r="F576" t="s">
        <v>17</v>
      </c>
      <c r="G576" t="s">
        <v>24</v>
      </c>
      <c r="H576">
        <v>28</v>
      </c>
      <c r="I576" s="1">
        <v>43763</v>
      </c>
      <c r="J576" s="9">
        <f>DAY(TBL_Employees[[#This Row],[Hire Date]])</f>
        <v>25</v>
      </c>
      <c r="K576" s="9">
        <f>MONTH(TBL_Employees[[#This Row],[Hire Date]])</f>
        <v>10</v>
      </c>
      <c r="L576" s="9" t="str">
        <f>_xlfn.SWITCH(TBL_Employees[[#This Row],[Month]],1,"JAN",2,"FEB",3,"MAR",4,"APR",5,"MAY",6,"JUN",7,"JUL",8,"AUG",9,"SEP",10,"OCT",11,"NOV",12,"DEC")</f>
        <v>OCT</v>
      </c>
      <c r="M576" s="9">
        <f>YEAR(TBL_Employees[[#This Row],[Hire Date]])</f>
        <v>2019</v>
      </c>
      <c r="N576" s="2">
        <v>50111</v>
      </c>
      <c r="O576" s="2" t="str">
        <f>_xlfn.SWITCH(TRUE(),TBL_Employees[[#This Row],[Annual Salary]]&gt;140000,"HIGH INCOME",AND(TBL_Employees[[#This Row],[Annual Salary]]&gt;=70000,TBL_Employees[[#This Row],[Annual Salary]]&lt;=140000),"MIDLE INCOME",TBL_Employees[[#This Row],[Annual Salary]]&lt;70000,"LOW INCOME")</f>
        <v>LOW INCOME</v>
      </c>
      <c r="P576" s="3">
        <v>0</v>
      </c>
      <c r="Q576" s="11">
        <f>TBL_Employees[[#This Row],[Bonus %]]*TBL_Employees[[#This Row],[Annual Salary]]</f>
        <v>0</v>
      </c>
      <c r="R576" t="s">
        <v>33</v>
      </c>
      <c r="S576" t="s">
        <v>34</v>
      </c>
      <c r="T576" s="1" t="s">
        <v>21</v>
      </c>
      <c r="U576" t="str">
        <f>IF(TBL_Employees[[#This Row],[Exit Date]]="","Employed","Resign")</f>
        <v>Employed</v>
      </c>
    </row>
    <row r="577" spans="1:21">
      <c r="A577" t="s">
        <v>941</v>
      </c>
      <c r="B577" t="s">
        <v>858</v>
      </c>
      <c r="C577" t="s">
        <v>89</v>
      </c>
      <c r="D577" t="s">
        <v>27</v>
      </c>
      <c r="E577" t="s">
        <v>36</v>
      </c>
      <c r="F577" t="s">
        <v>28</v>
      </c>
      <c r="G577" t="s">
        <v>47</v>
      </c>
      <c r="H577">
        <v>31</v>
      </c>
      <c r="I577" s="1">
        <v>42497</v>
      </c>
      <c r="J577" s="9">
        <f>DAY(TBL_Employees[[#This Row],[Hire Date]])</f>
        <v>7</v>
      </c>
      <c r="K577" s="9">
        <f>MONTH(TBL_Employees[[#This Row],[Hire Date]])</f>
        <v>5</v>
      </c>
      <c r="L577" s="9" t="str">
        <f>_xlfn.SWITCH(TBL_Employees[[#This Row],[Month]],1,"JAN",2,"FEB",3,"MAR",4,"APR",5,"MAY",6,"JUN",7,"JUL",8,"AUG",9,"SEP",10,"OCT",11,"NOV",12,"DEC")</f>
        <v>MAY</v>
      </c>
      <c r="M577" s="9">
        <f>YEAR(TBL_Employees[[#This Row],[Hire Date]])</f>
        <v>2016</v>
      </c>
      <c r="N577" s="2">
        <v>71192</v>
      </c>
      <c r="O577" s="2" t="str">
        <f>_xlfn.SWITCH(TRUE(),TBL_Employees[[#This Row],[Annual Salary]]&gt;140000,"HIGH INCOME",AND(TBL_Employees[[#This Row],[Annual Salary]]&gt;=70000,TBL_Employees[[#This Row],[Annual Salary]]&lt;=140000),"MIDLE INCOME",TBL_Employees[[#This Row],[Annual Salary]]&lt;70000,"LOW INCOME")</f>
        <v>MIDLE INCOME</v>
      </c>
      <c r="P577" s="3">
        <v>0</v>
      </c>
      <c r="Q577" s="11">
        <f>TBL_Employees[[#This Row],[Bonus %]]*TBL_Employees[[#This Row],[Annual Salary]]</f>
        <v>0</v>
      </c>
      <c r="R577" t="s">
        <v>19</v>
      </c>
      <c r="S577" t="s">
        <v>25</v>
      </c>
      <c r="T577" s="1" t="s">
        <v>21</v>
      </c>
      <c r="U577" t="str">
        <f>IF(TBL_Employees[[#This Row],[Exit Date]]="","Employed","Resign")</f>
        <v>Employed</v>
      </c>
    </row>
    <row r="578" spans="1:21">
      <c r="A578" t="s">
        <v>209</v>
      </c>
      <c r="B578" t="s">
        <v>948</v>
      </c>
      <c r="C578" t="s">
        <v>71</v>
      </c>
      <c r="D578" t="s">
        <v>27</v>
      </c>
      <c r="E578" t="s">
        <v>36</v>
      </c>
      <c r="F578" t="s">
        <v>28</v>
      </c>
      <c r="G578" t="s">
        <v>18</v>
      </c>
      <c r="H578">
        <v>54</v>
      </c>
      <c r="I578" s="1">
        <v>34631</v>
      </c>
      <c r="J578" s="9">
        <f>DAY(TBL_Employees[[#This Row],[Hire Date]])</f>
        <v>24</v>
      </c>
      <c r="K578" s="9">
        <f>MONTH(TBL_Employees[[#This Row],[Hire Date]])</f>
        <v>10</v>
      </c>
      <c r="L578" s="9" t="str">
        <f>_xlfn.SWITCH(TBL_Employees[[#This Row],[Month]],1,"JAN",2,"FEB",3,"MAR",4,"APR",5,"MAY",6,"JUN",7,"JUL",8,"AUG",9,"SEP",10,"OCT",11,"NOV",12,"DEC")</f>
        <v>OCT</v>
      </c>
      <c r="M578" s="9">
        <f>YEAR(TBL_Employees[[#This Row],[Hire Date]])</f>
        <v>1994</v>
      </c>
      <c r="N578" s="2">
        <v>87216</v>
      </c>
      <c r="O578" s="2" t="str">
        <f>_xlfn.SWITCH(TRUE(),TBL_Employees[[#This Row],[Annual Salary]]&gt;140000,"HIGH INCOME",AND(TBL_Employees[[#This Row],[Annual Salary]]&gt;=70000,TBL_Employees[[#This Row],[Annual Salary]]&lt;=140000),"MIDLE INCOME",TBL_Employees[[#This Row],[Annual Salary]]&lt;70000,"LOW INCOME")</f>
        <v>MIDLE INCOME</v>
      </c>
      <c r="P578" s="3">
        <v>0</v>
      </c>
      <c r="Q578" s="11">
        <f>TBL_Employees[[#This Row],[Bonus %]]*TBL_Employees[[#This Row],[Annual Salary]]</f>
        <v>0</v>
      </c>
      <c r="R578" t="s">
        <v>19</v>
      </c>
      <c r="S578" t="s">
        <v>45</v>
      </c>
      <c r="T578" s="1" t="s">
        <v>21</v>
      </c>
      <c r="U578" t="str">
        <f>IF(TBL_Employees[[#This Row],[Exit Date]]="","Employed","Resign")</f>
        <v>Employed</v>
      </c>
    </row>
    <row r="579" spans="1:21">
      <c r="A579" t="s">
        <v>949</v>
      </c>
      <c r="B579" t="s">
        <v>950</v>
      </c>
      <c r="C579" t="s">
        <v>76</v>
      </c>
      <c r="D579" t="s">
        <v>27</v>
      </c>
      <c r="E579" t="s">
        <v>32</v>
      </c>
      <c r="F579" t="s">
        <v>28</v>
      </c>
      <c r="G579" t="s">
        <v>18</v>
      </c>
      <c r="H579">
        <v>47</v>
      </c>
      <c r="I579" s="1">
        <v>43944</v>
      </c>
      <c r="J579" s="9">
        <f>DAY(TBL_Employees[[#This Row],[Hire Date]])</f>
        <v>23</v>
      </c>
      <c r="K579" s="9">
        <f>MONTH(TBL_Employees[[#This Row],[Hire Date]])</f>
        <v>4</v>
      </c>
      <c r="L579" s="9" t="str">
        <f>_xlfn.SWITCH(TBL_Employees[[#This Row],[Month]],1,"JAN",2,"FEB",3,"MAR",4,"APR",5,"MAY",6,"JUN",7,"JUL",8,"AUG",9,"SEP",10,"OCT",11,"NOV",12,"DEC")</f>
        <v>APR</v>
      </c>
      <c r="M579" s="9">
        <f>YEAR(TBL_Employees[[#This Row],[Hire Date]])</f>
        <v>2020</v>
      </c>
      <c r="N579" s="2">
        <v>50069</v>
      </c>
      <c r="O579" s="2" t="str">
        <f>_xlfn.SWITCH(TRUE(),TBL_Employees[[#This Row],[Annual Salary]]&gt;140000,"HIGH INCOME",AND(TBL_Employees[[#This Row],[Annual Salary]]&gt;=70000,TBL_Employees[[#This Row],[Annual Salary]]&lt;=140000),"MIDLE INCOME",TBL_Employees[[#This Row],[Annual Salary]]&lt;70000,"LOW INCOME")</f>
        <v>LOW INCOME</v>
      </c>
      <c r="P579" s="3">
        <v>0</v>
      </c>
      <c r="Q579" s="11">
        <f>TBL_Employees[[#This Row],[Bonus %]]*TBL_Employees[[#This Row],[Annual Salary]]</f>
        <v>0</v>
      </c>
      <c r="R579" t="s">
        <v>19</v>
      </c>
      <c r="S579" t="s">
        <v>63</v>
      </c>
      <c r="T579" s="1" t="s">
        <v>21</v>
      </c>
      <c r="U579" t="str">
        <f>IF(TBL_Employees[[#This Row],[Exit Date]]="","Employed","Resign")</f>
        <v>Employed</v>
      </c>
    </row>
    <row r="580" spans="1:21">
      <c r="A580" t="s">
        <v>326</v>
      </c>
      <c r="B580" t="s">
        <v>951</v>
      </c>
      <c r="C580" t="s">
        <v>40</v>
      </c>
      <c r="D580" t="s">
        <v>27</v>
      </c>
      <c r="E580" t="s">
        <v>44</v>
      </c>
      <c r="F580" t="s">
        <v>17</v>
      </c>
      <c r="G580" t="s">
        <v>18</v>
      </c>
      <c r="H580">
        <v>26</v>
      </c>
      <c r="I580" s="1">
        <v>44403</v>
      </c>
      <c r="J580" s="9">
        <f>DAY(TBL_Employees[[#This Row],[Hire Date]])</f>
        <v>26</v>
      </c>
      <c r="K580" s="9">
        <f>MONTH(TBL_Employees[[#This Row],[Hire Date]])</f>
        <v>7</v>
      </c>
      <c r="L580" s="9" t="str">
        <f>_xlfn.SWITCH(TBL_Employees[[#This Row],[Month]],1,"JAN",2,"FEB",3,"MAR",4,"APR",5,"MAY",6,"JUN",7,"JUL",8,"AUG",9,"SEP",10,"OCT",11,"NOV",12,"DEC")</f>
        <v>JUL</v>
      </c>
      <c r="M580" s="9">
        <f>YEAR(TBL_Employees[[#This Row],[Hire Date]])</f>
        <v>2021</v>
      </c>
      <c r="N580" s="2">
        <v>151108</v>
      </c>
      <c r="O580" s="2" t="str">
        <f>_xlfn.SWITCH(TRUE(),TBL_Employees[[#This Row],[Annual Salary]]&gt;140000,"HIGH INCOME",AND(TBL_Employees[[#This Row],[Annual Salary]]&gt;=70000,TBL_Employees[[#This Row],[Annual Salary]]&lt;=140000),"MIDLE INCOME",TBL_Employees[[#This Row],[Annual Salary]]&lt;70000,"LOW INCOME")</f>
        <v>HIGH INCOME</v>
      </c>
      <c r="P580" s="3">
        <v>0.22</v>
      </c>
      <c r="Q580" s="11">
        <f>TBL_Employees[[#This Row],[Bonus %]]*TBL_Employees[[#This Row],[Annual Salary]]</f>
        <v>33243.760000000002</v>
      </c>
      <c r="R580" t="s">
        <v>19</v>
      </c>
      <c r="S580" t="s">
        <v>39</v>
      </c>
      <c r="T580" s="1" t="s">
        <v>21</v>
      </c>
      <c r="U580" t="str">
        <f>IF(TBL_Employees[[#This Row],[Exit Date]]="","Employed","Resign")</f>
        <v>Employed</v>
      </c>
    </row>
    <row r="581" spans="1:21">
      <c r="A581" t="s">
        <v>952</v>
      </c>
      <c r="B581" t="s">
        <v>953</v>
      </c>
      <c r="C581" t="s">
        <v>56</v>
      </c>
      <c r="D581" t="s">
        <v>27</v>
      </c>
      <c r="E581" t="s">
        <v>36</v>
      </c>
      <c r="F581" t="s">
        <v>17</v>
      </c>
      <c r="G581" t="s">
        <v>24</v>
      </c>
      <c r="H581">
        <v>42</v>
      </c>
      <c r="I581" s="1">
        <v>38640</v>
      </c>
      <c r="J581" s="9">
        <f>DAY(TBL_Employees[[#This Row],[Hire Date]])</f>
        <v>15</v>
      </c>
      <c r="K581" s="9">
        <f>MONTH(TBL_Employees[[#This Row],[Hire Date]])</f>
        <v>10</v>
      </c>
      <c r="L581" s="9" t="str">
        <f>_xlfn.SWITCH(TBL_Employees[[#This Row],[Month]],1,"JAN",2,"FEB",3,"MAR",4,"APR",5,"MAY",6,"JUN",7,"JUL",8,"AUG",9,"SEP",10,"OCT",11,"NOV",12,"DEC")</f>
        <v>OCT</v>
      </c>
      <c r="M581" s="9">
        <f>YEAR(TBL_Employees[[#This Row],[Hire Date]])</f>
        <v>2005</v>
      </c>
      <c r="N581" s="2">
        <v>67398</v>
      </c>
      <c r="O581" s="2" t="str">
        <f>_xlfn.SWITCH(TRUE(),TBL_Employees[[#This Row],[Annual Salary]]&gt;140000,"HIGH INCOME",AND(TBL_Employees[[#This Row],[Annual Salary]]&gt;=70000,TBL_Employees[[#This Row],[Annual Salary]]&lt;=140000),"MIDLE INCOME",TBL_Employees[[#This Row],[Annual Salary]]&lt;70000,"LOW INCOME")</f>
        <v>LOW INCOME</v>
      </c>
      <c r="P581" s="3">
        <v>7.0000000000000007E-2</v>
      </c>
      <c r="Q581" s="11">
        <f>TBL_Employees[[#This Row],[Bonus %]]*TBL_Employees[[#This Row],[Annual Salary]]</f>
        <v>4717.8600000000006</v>
      </c>
      <c r="R581" t="s">
        <v>19</v>
      </c>
      <c r="S581" t="s">
        <v>39</v>
      </c>
      <c r="T581" s="1" t="s">
        <v>21</v>
      </c>
      <c r="U581" t="str">
        <f>IF(TBL_Employees[[#This Row],[Exit Date]]="","Employed","Resign")</f>
        <v>Employed</v>
      </c>
    </row>
    <row r="582" spans="1:21">
      <c r="A582" t="s">
        <v>957</v>
      </c>
      <c r="B582" t="s">
        <v>958</v>
      </c>
      <c r="C582" t="s">
        <v>82</v>
      </c>
      <c r="D582" t="s">
        <v>27</v>
      </c>
      <c r="E582" t="s">
        <v>44</v>
      </c>
      <c r="F582" t="s">
        <v>28</v>
      </c>
      <c r="G582" t="s">
        <v>24</v>
      </c>
      <c r="H582">
        <v>31</v>
      </c>
      <c r="I582" s="1">
        <v>42780</v>
      </c>
      <c r="J582" s="9">
        <f>DAY(TBL_Employees[[#This Row],[Hire Date]])</f>
        <v>14</v>
      </c>
      <c r="K582" s="9">
        <f>MONTH(TBL_Employees[[#This Row],[Hire Date]])</f>
        <v>2</v>
      </c>
      <c r="L582" s="9" t="str">
        <f>_xlfn.SWITCH(TBL_Employees[[#This Row],[Month]],1,"JAN",2,"FEB",3,"MAR",4,"APR",5,"MAY",6,"JUN",7,"JUL",8,"AUG",9,"SEP",10,"OCT",11,"NOV",12,"DEC")</f>
        <v>FEB</v>
      </c>
      <c r="M582" s="9">
        <f>YEAR(TBL_Employees[[#This Row],[Hire Date]])</f>
        <v>2017</v>
      </c>
      <c r="N582" s="2">
        <v>95963</v>
      </c>
      <c r="O582" s="2" t="str">
        <f>_xlfn.SWITCH(TRUE(),TBL_Employees[[#This Row],[Annual Salary]]&gt;140000,"HIGH INCOME",AND(TBL_Employees[[#This Row],[Annual Salary]]&gt;=70000,TBL_Employees[[#This Row],[Annual Salary]]&lt;=140000),"MIDLE INCOME",TBL_Employees[[#This Row],[Annual Salary]]&lt;70000,"LOW INCOME")</f>
        <v>MIDLE INCOME</v>
      </c>
      <c r="P582" s="3">
        <v>0</v>
      </c>
      <c r="Q582" s="11">
        <f>TBL_Employees[[#This Row],[Bonus %]]*TBL_Employees[[#This Row],[Annual Salary]]</f>
        <v>0</v>
      </c>
      <c r="R582" t="s">
        <v>33</v>
      </c>
      <c r="S582" t="s">
        <v>34</v>
      </c>
      <c r="T582" s="1" t="s">
        <v>21</v>
      </c>
      <c r="U582" t="str">
        <f>IF(TBL_Employees[[#This Row],[Exit Date]]="","Employed","Resign")</f>
        <v>Employed</v>
      </c>
    </row>
    <row r="583" spans="1:21">
      <c r="A583" t="s">
        <v>789</v>
      </c>
      <c r="B583" t="s">
        <v>962</v>
      </c>
      <c r="C583" t="s">
        <v>14</v>
      </c>
      <c r="D583" t="s">
        <v>27</v>
      </c>
      <c r="E583" t="s">
        <v>32</v>
      </c>
      <c r="F583" t="s">
        <v>17</v>
      </c>
      <c r="G583" t="s">
        <v>18</v>
      </c>
      <c r="H583">
        <v>48</v>
      </c>
      <c r="I583" s="1">
        <v>42053</v>
      </c>
      <c r="J583" s="9">
        <f>DAY(TBL_Employees[[#This Row],[Hire Date]])</f>
        <v>18</v>
      </c>
      <c r="K583" s="9">
        <f>MONTH(TBL_Employees[[#This Row],[Hire Date]])</f>
        <v>2</v>
      </c>
      <c r="L583" s="9" t="str">
        <f>_xlfn.SWITCH(TBL_Employees[[#This Row],[Month]],1,"JAN",2,"FEB",3,"MAR",4,"APR",5,"MAY",6,"JUN",7,"JUL",8,"AUG",9,"SEP",10,"OCT",11,"NOV",12,"DEC")</f>
        <v>FEB</v>
      </c>
      <c r="M583" s="9">
        <f>YEAR(TBL_Employees[[#This Row],[Hire Date]])</f>
        <v>2015</v>
      </c>
      <c r="N583" s="2">
        <v>194871</v>
      </c>
      <c r="O583" s="2" t="str">
        <f>_xlfn.SWITCH(TRUE(),TBL_Employees[[#This Row],[Annual Salary]]&gt;140000,"HIGH INCOME",AND(TBL_Employees[[#This Row],[Annual Salary]]&gt;=70000,TBL_Employees[[#This Row],[Annual Salary]]&lt;=140000),"MIDLE INCOME",TBL_Employees[[#This Row],[Annual Salary]]&lt;70000,"LOW INCOME")</f>
        <v>HIGH INCOME</v>
      </c>
      <c r="P583" s="3">
        <v>0.35</v>
      </c>
      <c r="Q583" s="11">
        <f>TBL_Employees[[#This Row],[Bonus %]]*TBL_Employees[[#This Row],[Annual Salary]]</f>
        <v>68204.849999999991</v>
      </c>
      <c r="R583" t="s">
        <v>19</v>
      </c>
      <c r="S583" t="s">
        <v>29</v>
      </c>
      <c r="T583" s="1" t="s">
        <v>21</v>
      </c>
      <c r="U583" t="str">
        <f>IF(TBL_Employees[[#This Row],[Exit Date]]="","Employed","Resign")</f>
        <v>Employed</v>
      </c>
    </row>
    <row r="584" spans="1:21">
      <c r="A584" t="s">
        <v>144</v>
      </c>
      <c r="B584" t="s">
        <v>965</v>
      </c>
      <c r="C584" t="s">
        <v>55</v>
      </c>
      <c r="D584" t="s">
        <v>27</v>
      </c>
      <c r="E584" t="s">
        <v>36</v>
      </c>
      <c r="F584" t="s">
        <v>17</v>
      </c>
      <c r="G584" t="s">
        <v>51</v>
      </c>
      <c r="H584">
        <v>25</v>
      </c>
      <c r="I584" s="1">
        <v>44327</v>
      </c>
      <c r="J584" s="9">
        <f>DAY(TBL_Employees[[#This Row],[Hire Date]])</f>
        <v>11</v>
      </c>
      <c r="K584" s="9">
        <f>MONTH(TBL_Employees[[#This Row],[Hire Date]])</f>
        <v>5</v>
      </c>
      <c r="L584" s="9" t="str">
        <f>_xlfn.SWITCH(TBL_Employees[[#This Row],[Month]],1,"JAN",2,"FEB",3,"MAR",4,"APR",5,"MAY",6,"JUN",7,"JUL",8,"AUG",9,"SEP",10,"OCT",11,"NOV",12,"DEC")</f>
        <v>MAY</v>
      </c>
      <c r="M584" s="9">
        <f>YEAR(TBL_Employees[[#This Row],[Hire Date]])</f>
        <v>2021</v>
      </c>
      <c r="N584" s="2">
        <v>83934</v>
      </c>
      <c r="O584" s="2" t="str">
        <f>_xlfn.SWITCH(TRUE(),TBL_Employees[[#This Row],[Annual Salary]]&gt;140000,"HIGH INCOME",AND(TBL_Employees[[#This Row],[Annual Salary]]&gt;=70000,TBL_Employees[[#This Row],[Annual Salary]]&lt;=140000),"MIDLE INCOME",TBL_Employees[[#This Row],[Annual Salary]]&lt;70000,"LOW INCOME")</f>
        <v>MIDLE INCOME</v>
      </c>
      <c r="P584" s="3">
        <v>0</v>
      </c>
      <c r="Q584" s="11">
        <f>TBL_Employees[[#This Row],[Bonus %]]*TBL_Employees[[#This Row],[Annual Salary]]</f>
        <v>0</v>
      </c>
      <c r="R584" t="s">
        <v>19</v>
      </c>
      <c r="S584" t="s">
        <v>45</v>
      </c>
      <c r="T584" s="1" t="s">
        <v>21</v>
      </c>
      <c r="U584" t="str">
        <f>IF(TBL_Employees[[#This Row],[Exit Date]]="","Employed","Resign")</f>
        <v>Employed</v>
      </c>
    </row>
    <row r="585" spans="1:21">
      <c r="A585" t="s">
        <v>173</v>
      </c>
      <c r="B585" t="s">
        <v>973</v>
      </c>
      <c r="C585" t="s">
        <v>82</v>
      </c>
      <c r="D585" t="s">
        <v>27</v>
      </c>
      <c r="E585" t="s">
        <v>36</v>
      </c>
      <c r="F585" t="s">
        <v>17</v>
      </c>
      <c r="G585" t="s">
        <v>24</v>
      </c>
      <c r="H585">
        <v>30</v>
      </c>
      <c r="I585" s="1">
        <v>43553</v>
      </c>
      <c r="J585" s="9">
        <f>DAY(TBL_Employees[[#This Row],[Hire Date]])</f>
        <v>29</v>
      </c>
      <c r="K585" s="9">
        <f>MONTH(TBL_Employees[[#This Row],[Hire Date]])</f>
        <v>3</v>
      </c>
      <c r="L585" s="9" t="str">
        <f>_xlfn.SWITCH(TBL_Employees[[#This Row],[Month]],1,"JAN",2,"FEB",3,"MAR",4,"APR",5,"MAY",6,"JUN",7,"JUL",8,"AUG",9,"SEP",10,"OCT",11,"NOV",12,"DEC")</f>
        <v>MAR</v>
      </c>
      <c r="M585" s="9">
        <f>YEAR(TBL_Employees[[#This Row],[Hire Date]])</f>
        <v>2019</v>
      </c>
      <c r="N585" s="2">
        <v>86774</v>
      </c>
      <c r="O585" s="2" t="str">
        <f>_xlfn.SWITCH(TRUE(),TBL_Employees[[#This Row],[Annual Salary]]&gt;140000,"HIGH INCOME",AND(TBL_Employees[[#This Row],[Annual Salary]]&gt;=70000,TBL_Employees[[#This Row],[Annual Salary]]&lt;=140000),"MIDLE INCOME",TBL_Employees[[#This Row],[Annual Salary]]&lt;70000,"LOW INCOME")</f>
        <v>MIDLE INCOME</v>
      </c>
      <c r="P585" s="3">
        <v>0</v>
      </c>
      <c r="Q585" s="11">
        <f>TBL_Employees[[#This Row],[Bonus %]]*TBL_Employees[[#This Row],[Annual Salary]]</f>
        <v>0</v>
      </c>
      <c r="R585" t="s">
        <v>33</v>
      </c>
      <c r="S585" t="s">
        <v>34</v>
      </c>
      <c r="T585" s="1" t="s">
        <v>21</v>
      </c>
      <c r="U585" t="str">
        <f>IF(TBL_Employees[[#This Row],[Exit Date]]="","Employed","Resign")</f>
        <v>Employed</v>
      </c>
    </row>
    <row r="586" spans="1:21">
      <c r="A586" t="s">
        <v>221</v>
      </c>
      <c r="B586" t="s">
        <v>976</v>
      </c>
      <c r="C586" t="s">
        <v>98</v>
      </c>
      <c r="D586" t="s">
        <v>27</v>
      </c>
      <c r="E586" t="s">
        <v>16</v>
      </c>
      <c r="F586" t="s">
        <v>17</v>
      </c>
      <c r="G586" t="s">
        <v>24</v>
      </c>
      <c r="H586">
        <v>51</v>
      </c>
      <c r="I586" s="1">
        <v>40964</v>
      </c>
      <c r="J586" s="9">
        <f>DAY(TBL_Employees[[#This Row],[Hire Date]])</f>
        <v>25</v>
      </c>
      <c r="K586" s="9">
        <f>MONTH(TBL_Employees[[#This Row],[Hire Date]])</f>
        <v>2</v>
      </c>
      <c r="L586" s="9" t="str">
        <f>_xlfn.SWITCH(TBL_Employees[[#This Row],[Month]],1,"JAN",2,"FEB",3,"MAR",4,"APR",5,"MAY",6,"JUN",7,"JUL",8,"AUG",9,"SEP",10,"OCT",11,"NOV",12,"DEC")</f>
        <v>FEB</v>
      </c>
      <c r="M586" s="9">
        <f>YEAR(TBL_Employees[[#This Row],[Hire Date]])</f>
        <v>2012</v>
      </c>
      <c r="N586" s="2">
        <v>64170</v>
      </c>
      <c r="O586" s="2" t="str">
        <f>_xlfn.SWITCH(TRUE(),TBL_Employees[[#This Row],[Annual Salary]]&gt;140000,"HIGH INCOME",AND(TBL_Employees[[#This Row],[Annual Salary]]&gt;=70000,TBL_Employees[[#This Row],[Annual Salary]]&lt;=140000),"MIDLE INCOME",TBL_Employees[[#This Row],[Annual Salary]]&lt;70000,"LOW INCOME")</f>
        <v>LOW INCOME</v>
      </c>
      <c r="P586" s="3">
        <v>0</v>
      </c>
      <c r="Q586" s="11">
        <f>TBL_Employees[[#This Row],[Bonus %]]*TBL_Employees[[#This Row],[Annual Salary]]</f>
        <v>0</v>
      </c>
      <c r="R586" t="s">
        <v>19</v>
      </c>
      <c r="S586" t="s">
        <v>29</v>
      </c>
      <c r="T586" s="1" t="s">
        <v>21</v>
      </c>
      <c r="U586" t="str">
        <f>IF(TBL_Employees[[#This Row],[Exit Date]]="","Employed","Resign")</f>
        <v>Employed</v>
      </c>
    </row>
    <row r="587" spans="1:21">
      <c r="A587" t="s">
        <v>997</v>
      </c>
      <c r="B587" t="s">
        <v>998</v>
      </c>
      <c r="C587" t="s">
        <v>26</v>
      </c>
      <c r="D587" t="s">
        <v>27</v>
      </c>
      <c r="E587" t="s">
        <v>32</v>
      </c>
      <c r="F587" t="s">
        <v>17</v>
      </c>
      <c r="G587" t="s">
        <v>24</v>
      </c>
      <c r="H587">
        <v>45</v>
      </c>
      <c r="I587" s="1">
        <v>41511</v>
      </c>
      <c r="J587" s="9">
        <f>DAY(TBL_Employees[[#This Row],[Hire Date]])</f>
        <v>25</v>
      </c>
      <c r="K587" s="9">
        <f>MONTH(TBL_Employees[[#This Row],[Hire Date]])</f>
        <v>8</v>
      </c>
      <c r="L587" s="9" t="str">
        <f>_xlfn.SWITCH(TBL_Employees[[#This Row],[Month]],1,"JAN",2,"FEB",3,"MAR",4,"APR",5,"MAY",6,"JUN",7,"JUL",8,"AUG",9,"SEP",10,"OCT",11,"NOV",12,"DEC")</f>
        <v>AUG</v>
      </c>
      <c r="M587" s="9">
        <f>YEAR(TBL_Employees[[#This Row],[Hire Date]])</f>
        <v>2013</v>
      </c>
      <c r="N587" s="2">
        <v>99169</v>
      </c>
      <c r="O587" s="2" t="str">
        <f>_xlfn.SWITCH(TRUE(),TBL_Employees[[#This Row],[Annual Salary]]&gt;140000,"HIGH INCOME",AND(TBL_Employees[[#This Row],[Annual Salary]]&gt;=70000,TBL_Employees[[#This Row],[Annual Salary]]&lt;=140000),"MIDLE INCOME",TBL_Employees[[#This Row],[Annual Salary]]&lt;70000,"LOW INCOME")</f>
        <v>MIDLE INCOME</v>
      </c>
      <c r="P587" s="3">
        <v>0</v>
      </c>
      <c r="Q587" s="11">
        <f>TBL_Employees[[#This Row],[Bonus %]]*TBL_Employees[[#This Row],[Annual Salary]]</f>
        <v>0</v>
      </c>
      <c r="R587" t="s">
        <v>33</v>
      </c>
      <c r="S587" t="s">
        <v>60</v>
      </c>
      <c r="T587" s="1" t="s">
        <v>21</v>
      </c>
      <c r="U587" t="str">
        <f>IF(TBL_Employees[[#This Row],[Exit Date]]="","Employed","Resign")</f>
        <v>Employed</v>
      </c>
    </row>
    <row r="588" spans="1:21">
      <c r="A588" t="s">
        <v>276</v>
      </c>
      <c r="B588" t="s">
        <v>1001</v>
      </c>
      <c r="C588" t="s">
        <v>71</v>
      </c>
      <c r="D588" t="s">
        <v>27</v>
      </c>
      <c r="E588" t="s">
        <v>36</v>
      </c>
      <c r="F588" t="s">
        <v>17</v>
      </c>
      <c r="G588" t="s">
        <v>18</v>
      </c>
      <c r="H588">
        <v>65</v>
      </c>
      <c r="I588" s="1">
        <v>43234</v>
      </c>
      <c r="J588" s="9">
        <f>DAY(TBL_Employees[[#This Row],[Hire Date]])</f>
        <v>14</v>
      </c>
      <c r="K588" s="9">
        <f>MONTH(TBL_Employees[[#This Row],[Hire Date]])</f>
        <v>5</v>
      </c>
      <c r="L588" s="9" t="str">
        <f>_xlfn.SWITCH(TBL_Employees[[#This Row],[Month]],1,"JAN",2,"FEB",3,"MAR",4,"APR",5,"MAY",6,"JUN",7,"JUL",8,"AUG",9,"SEP",10,"OCT",11,"NOV",12,"DEC")</f>
        <v>MAY</v>
      </c>
      <c r="M588" s="9">
        <f>YEAR(TBL_Employees[[#This Row],[Hire Date]])</f>
        <v>2018</v>
      </c>
      <c r="N588" s="2">
        <v>60985</v>
      </c>
      <c r="O588" s="2" t="str">
        <f>_xlfn.SWITCH(TRUE(),TBL_Employees[[#This Row],[Annual Salary]]&gt;140000,"HIGH INCOME",AND(TBL_Employees[[#This Row],[Annual Salary]]&gt;=70000,TBL_Employees[[#This Row],[Annual Salary]]&lt;=140000),"MIDLE INCOME",TBL_Employees[[#This Row],[Annual Salary]]&lt;70000,"LOW INCOME")</f>
        <v>LOW INCOME</v>
      </c>
      <c r="P588" s="3">
        <v>0</v>
      </c>
      <c r="Q588" s="11">
        <f>TBL_Employees[[#This Row],[Bonus %]]*TBL_Employees[[#This Row],[Annual Salary]]</f>
        <v>0</v>
      </c>
      <c r="R588" t="s">
        <v>19</v>
      </c>
      <c r="S588" t="s">
        <v>63</v>
      </c>
      <c r="T588" s="1" t="s">
        <v>21</v>
      </c>
      <c r="U588" t="str">
        <f>IF(TBL_Employees[[#This Row],[Exit Date]]="","Employed","Resign")</f>
        <v>Employed</v>
      </c>
    </row>
    <row r="589" spans="1:21">
      <c r="A589" t="s">
        <v>175</v>
      </c>
      <c r="B589" t="s">
        <v>1002</v>
      </c>
      <c r="C589" t="s">
        <v>61</v>
      </c>
      <c r="D589" t="s">
        <v>27</v>
      </c>
      <c r="E589" t="s">
        <v>16</v>
      </c>
      <c r="F589" t="s">
        <v>17</v>
      </c>
      <c r="G589" t="s">
        <v>24</v>
      </c>
      <c r="H589">
        <v>60</v>
      </c>
      <c r="I589" s="1">
        <v>40383</v>
      </c>
      <c r="J589" s="9">
        <f>DAY(TBL_Employees[[#This Row],[Hire Date]])</f>
        <v>24</v>
      </c>
      <c r="K589" s="9">
        <f>MONTH(TBL_Employees[[#This Row],[Hire Date]])</f>
        <v>7</v>
      </c>
      <c r="L589" s="9" t="str">
        <f>_xlfn.SWITCH(TBL_Employees[[#This Row],[Month]],1,"JAN",2,"FEB",3,"MAR",4,"APR",5,"MAY",6,"JUN",7,"JUL",8,"AUG",9,"SEP",10,"OCT",11,"NOV",12,"DEC")</f>
        <v>JUL</v>
      </c>
      <c r="M589" s="9">
        <f>YEAR(TBL_Employees[[#This Row],[Hire Date]])</f>
        <v>2010</v>
      </c>
      <c r="N589" s="2">
        <v>126911</v>
      </c>
      <c r="O589" s="2" t="str">
        <f>_xlfn.SWITCH(TRUE(),TBL_Employees[[#This Row],[Annual Salary]]&gt;140000,"HIGH INCOME",AND(TBL_Employees[[#This Row],[Annual Salary]]&gt;=70000,TBL_Employees[[#This Row],[Annual Salary]]&lt;=140000),"MIDLE INCOME",TBL_Employees[[#This Row],[Annual Salary]]&lt;70000,"LOW INCOME")</f>
        <v>MIDLE INCOME</v>
      </c>
      <c r="P589" s="3">
        <v>0.1</v>
      </c>
      <c r="Q589" s="11">
        <f>TBL_Employees[[#This Row],[Bonus %]]*TBL_Employees[[#This Row],[Annual Salary]]</f>
        <v>12691.1</v>
      </c>
      <c r="R589" t="s">
        <v>33</v>
      </c>
      <c r="S589" t="s">
        <v>74</v>
      </c>
      <c r="T589" s="1" t="s">
        <v>21</v>
      </c>
      <c r="U589" t="str">
        <f>IF(TBL_Employees[[#This Row],[Exit Date]]="","Employed","Resign")</f>
        <v>Employed</v>
      </c>
    </row>
    <row r="590" spans="1:21">
      <c r="A590" t="s">
        <v>234</v>
      </c>
      <c r="B590" t="s">
        <v>1012</v>
      </c>
      <c r="C590" t="s">
        <v>26</v>
      </c>
      <c r="D590" t="s">
        <v>27</v>
      </c>
      <c r="E590" t="s">
        <v>16</v>
      </c>
      <c r="F590" t="s">
        <v>28</v>
      </c>
      <c r="G590" t="s">
        <v>18</v>
      </c>
      <c r="H590">
        <v>62</v>
      </c>
      <c r="I590" s="1">
        <v>36996</v>
      </c>
      <c r="J590" s="9">
        <f>DAY(TBL_Employees[[#This Row],[Hire Date]])</f>
        <v>15</v>
      </c>
      <c r="K590" s="9">
        <f>MONTH(TBL_Employees[[#This Row],[Hire Date]])</f>
        <v>4</v>
      </c>
      <c r="L590" s="9" t="str">
        <f>_xlfn.SWITCH(TBL_Employees[[#This Row],[Month]],1,"JAN",2,"FEB",3,"MAR",4,"APR",5,"MAY",6,"JUN",7,"JUL",8,"AUG",9,"SEP",10,"OCT",11,"NOV",12,"DEC")</f>
        <v>APR</v>
      </c>
      <c r="M590" s="9">
        <f>YEAR(TBL_Employees[[#This Row],[Hire Date]])</f>
        <v>2001</v>
      </c>
      <c r="N590" s="2">
        <v>80921</v>
      </c>
      <c r="O590" s="2" t="str">
        <f>_xlfn.SWITCH(TRUE(),TBL_Employees[[#This Row],[Annual Salary]]&gt;140000,"HIGH INCOME",AND(TBL_Employees[[#This Row],[Annual Salary]]&gt;=70000,TBL_Employees[[#This Row],[Annual Salary]]&lt;=140000),"MIDLE INCOME",TBL_Employees[[#This Row],[Annual Salary]]&lt;70000,"LOW INCOME")</f>
        <v>MIDLE INCOME</v>
      </c>
      <c r="P590" s="3">
        <v>0</v>
      </c>
      <c r="Q590" s="11">
        <f>TBL_Employees[[#This Row],[Bonus %]]*TBL_Employees[[#This Row],[Annual Salary]]</f>
        <v>0</v>
      </c>
      <c r="R590" t="s">
        <v>19</v>
      </c>
      <c r="S590" t="s">
        <v>29</v>
      </c>
      <c r="T590" s="1" t="s">
        <v>21</v>
      </c>
      <c r="U590" t="str">
        <f>IF(TBL_Employees[[#This Row],[Exit Date]]="","Employed","Resign")</f>
        <v>Employed</v>
      </c>
    </row>
    <row r="591" spans="1:21">
      <c r="A591" t="s">
        <v>393</v>
      </c>
      <c r="B591" t="s">
        <v>1015</v>
      </c>
      <c r="C591" t="s">
        <v>71</v>
      </c>
      <c r="D591" t="s">
        <v>27</v>
      </c>
      <c r="E591" t="s">
        <v>44</v>
      </c>
      <c r="F591" t="s">
        <v>17</v>
      </c>
      <c r="G591" t="s">
        <v>18</v>
      </c>
      <c r="H591">
        <v>59</v>
      </c>
      <c r="I591" s="1">
        <v>43028</v>
      </c>
      <c r="J591" s="9">
        <f>DAY(TBL_Employees[[#This Row],[Hire Date]])</f>
        <v>20</v>
      </c>
      <c r="K591" s="9">
        <f>MONTH(TBL_Employees[[#This Row],[Hire Date]])</f>
        <v>10</v>
      </c>
      <c r="L591" s="9" t="str">
        <f>_xlfn.SWITCH(TBL_Employees[[#This Row],[Month]],1,"JAN",2,"FEB",3,"MAR",4,"APR",5,"MAY",6,"JUN",7,"JUL",8,"AUG",9,"SEP",10,"OCT",11,"NOV",12,"DEC")</f>
        <v>OCT</v>
      </c>
      <c r="M591" s="9">
        <f>YEAR(TBL_Employees[[#This Row],[Hire Date]])</f>
        <v>2017</v>
      </c>
      <c r="N591" s="2">
        <v>86831</v>
      </c>
      <c r="O591" s="2" t="str">
        <f>_xlfn.SWITCH(TRUE(),TBL_Employees[[#This Row],[Annual Salary]]&gt;140000,"HIGH INCOME",AND(TBL_Employees[[#This Row],[Annual Salary]]&gt;=70000,TBL_Employees[[#This Row],[Annual Salary]]&lt;=140000),"MIDLE INCOME",TBL_Employees[[#This Row],[Annual Salary]]&lt;70000,"LOW INCOME")</f>
        <v>MIDLE INCOME</v>
      </c>
      <c r="P591" s="3">
        <v>0</v>
      </c>
      <c r="Q591" s="11">
        <f>TBL_Employees[[#This Row],[Bonus %]]*TBL_Employees[[#This Row],[Annual Salary]]</f>
        <v>0</v>
      </c>
      <c r="R591" t="s">
        <v>19</v>
      </c>
      <c r="S591" t="s">
        <v>39</v>
      </c>
      <c r="T591" s="1" t="s">
        <v>21</v>
      </c>
      <c r="U591" t="str">
        <f>IF(TBL_Employees[[#This Row],[Exit Date]]="","Employed","Resign")</f>
        <v>Employed</v>
      </c>
    </row>
    <row r="592" spans="1:21">
      <c r="A592" t="s">
        <v>1016</v>
      </c>
      <c r="B592" t="s">
        <v>1017</v>
      </c>
      <c r="C592" t="s">
        <v>55</v>
      </c>
      <c r="D592" t="s">
        <v>27</v>
      </c>
      <c r="E592" t="s">
        <v>44</v>
      </c>
      <c r="F592" t="s">
        <v>17</v>
      </c>
      <c r="G592" t="s">
        <v>24</v>
      </c>
      <c r="H592">
        <v>49</v>
      </c>
      <c r="I592" s="1">
        <v>40431</v>
      </c>
      <c r="J592" s="9">
        <f>DAY(TBL_Employees[[#This Row],[Hire Date]])</f>
        <v>10</v>
      </c>
      <c r="K592" s="9">
        <f>MONTH(TBL_Employees[[#This Row],[Hire Date]])</f>
        <v>9</v>
      </c>
      <c r="L592" s="9" t="str">
        <f>_xlfn.SWITCH(TBL_Employees[[#This Row],[Month]],1,"JAN",2,"FEB",3,"MAR",4,"APR",5,"MAY",6,"JUN",7,"JUL",8,"AUG",9,"SEP",10,"OCT",11,"NOV",12,"DEC")</f>
        <v>SEP</v>
      </c>
      <c r="M592" s="9">
        <f>YEAR(TBL_Employees[[#This Row],[Hire Date]])</f>
        <v>2010</v>
      </c>
      <c r="N592" s="2">
        <v>72826</v>
      </c>
      <c r="O592" s="2" t="str">
        <f>_xlfn.SWITCH(TRUE(),TBL_Employees[[#This Row],[Annual Salary]]&gt;140000,"HIGH INCOME",AND(TBL_Employees[[#This Row],[Annual Salary]]&gt;=70000,TBL_Employees[[#This Row],[Annual Salary]]&lt;=140000),"MIDLE INCOME",TBL_Employees[[#This Row],[Annual Salary]]&lt;70000,"LOW INCOME")</f>
        <v>MIDLE INCOME</v>
      </c>
      <c r="P592" s="3">
        <v>0</v>
      </c>
      <c r="Q592" s="11">
        <f>TBL_Employees[[#This Row],[Bonus %]]*TBL_Employees[[#This Row],[Annual Salary]]</f>
        <v>0</v>
      </c>
      <c r="R592" t="s">
        <v>33</v>
      </c>
      <c r="S592" t="s">
        <v>60</v>
      </c>
      <c r="T592" s="1" t="s">
        <v>21</v>
      </c>
      <c r="U592" t="str">
        <f>IF(TBL_Employees[[#This Row],[Exit Date]]="","Employed","Resign")</f>
        <v>Employed</v>
      </c>
    </row>
    <row r="593" spans="1:21">
      <c r="A593" t="s">
        <v>1020</v>
      </c>
      <c r="B593" t="s">
        <v>1021</v>
      </c>
      <c r="C593" t="s">
        <v>62</v>
      </c>
      <c r="D593" t="s">
        <v>27</v>
      </c>
      <c r="E593" t="s">
        <v>16</v>
      </c>
      <c r="F593" t="s">
        <v>17</v>
      </c>
      <c r="G593" t="s">
        <v>18</v>
      </c>
      <c r="H593">
        <v>57</v>
      </c>
      <c r="I593" s="1">
        <v>43948</v>
      </c>
      <c r="J593" s="9">
        <f>DAY(TBL_Employees[[#This Row],[Hire Date]])</f>
        <v>27</v>
      </c>
      <c r="K593" s="9">
        <f>MONTH(TBL_Employees[[#This Row],[Hire Date]])</f>
        <v>4</v>
      </c>
      <c r="L593" s="9" t="str">
        <f>_xlfn.SWITCH(TBL_Employees[[#This Row],[Month]],1,"JAN",2,"FEB",3,"MAR",4,"APR",5,"MAY",6,"JUN",7,"JUL",8,"AUG",9,"SEP",10,"OCT",11,"NOV",12,"DEC")</f>
        <v>APR</v>
      </c>
      <c r="M593" s="9">
        <f>YEAR(TBL_Employees[[#This Row],[Hire Date]])</f>
        <v>2020</v>
      </c>
      <c r="N593" s="2">
        <v>103058</v>
      </c>
      <c r="O593" s="2" t="str">
        <f>_xlfn.SWITCH(TRUE(),TBL_Employees[[#This Row],[Annual Salary]]&gt;140000,"HIGH INCOME",AND(TBL_Employees[[#This Row],[Annual Salary]]&gt;=70000,TBL_Employees[[#This Row],[Annual Salary]]&lt;=140000),"MIDLE INCOME",TBL_Employees[[#This Row],[Annual Salary]]&lt;70000,"LOW INCOME")</f>
        <v>MIDLE INCOME</v>
      </c>
      <c r="P593" s="3">
        <v>7.0000000000000007E-2</v>
      </c>
      <c r="Q593" s="11">
        <f>TBL_Employees[[#This Row],[Bonus %]]*TBL_Employees[[#This Row],[Annual Salary]]</f>
        <v>7214.06</v>
      </c>
      <c r="R593" t="s">
        <v>19</v>
      </c>
      <c r="S593" t="s">
        <v>29</v>
      </c>
      <c r="T593" s="1" t="s">
        <v>21</v>
      </c>
      <c r="U593" t="str">
        <f>IF(TBL_Employees[[#This Row],[Exit Date]]="","Employed","Resign")</f>
        <v>Employed</v>
      </c>
    </row>
    <row r="594" spans="1:21">
      <c r="A594" t="s">
        <v>324</v>
      </c>
      <c r="B594" t="s">
        <v>1026</v>
      </c>
      <c r="C594" t="s">
        <v>61</v>
      </c>
      <c r="D594" t="s">
        <v>27</v>
      </c>
      <c r="E594" t="s">
        <v>16</v>
      </c>
      <c r="F594" t="s">
        <v>17</v>
      </c>
      <c r="G594" t="s">
        <v>51</v>
      </c>
      <c r="H594">
        <v>49</v>
      </c>
      <c r="I594" s="1">
        <v>38000</v>
      </c>
      <c r="J594" s="9">
        <f>DAY(TBL_Employees[[#This Row],[Hire Date]])</f>
        <v>14</v>
      </c>
      <c r="K594" s="9">
        <f>MONTH(TBL_Employees[[#This Row],[Hire Date]])</f>
        <v>1</v>
      </c>
      <c r="L594" s="9" t="str">
        <f>_xlfn.SWITCH(TBL_Employees[[#This Row],[Month]],1,"JAN",2,"FEB",3,"MAR",4,"APR",5,"MAY",6,"JUN",7,"JUL",8,"AUG",9,"SEP",10,"OCT",11,"NOV",12,"DEC")</f>
        <v>JAN</v>
      </c>
      <c r="M594" s="9">
        <f>YEAR(TBL_Employees[[#This Row],[Hire Date]])</f>
        <v>2004</v>
      </c>
      <c r="N594" s="2">
        <v>125086</v>
      </c>
      <c r="O594" s="2" t="str">
        <f>_xlfn.SWITCH(TRUE(),TBL_Employees[[#This Row],[Annual Salary]]&gt;140000,"HIGH INCOME",AND(TBL_Employees[[#This Row],[Annual Salary]]&gt;=70000,TBL_Employees[[#This Row],[Annual Salary]]&lt;=140000),"MIDLE INCOME",TBL_Employees[[#This Row],[Annual Salary]]&lt;70000,"LOW INCOME")</f>
        <v>MIDLE INCOME</v>
      </c>
      <c r="P594" s="3">
        <v>0.1</v>
      </c>
      <c r="Q594" s="11">
        <f>TBL_Employees[[#This Row],[Bonus %]]*TBL_Employees[[#This Row],[Annual Salary]]</f>
        <v>12508.6</v>
      </c>
      <c r="R594" t="s">
        <v>52</v>
      </c>
      <c r="S594" t="s">
        <v>53</v>
      </c>
      <c r="T594" s="1" t="s">
        <v>21</v>
      </c>
      <c r="U594" t="str">
        <f>IF(TBL_Employees[[#This Row],[Exit Date]]="","Employed","Resign")</f>
        <v>Employed</v>
      </c>
    </row>
    <row r="595" spans="1:21">
      <c r="A595" t="s">
        <v>310</v>
      </c>
      <c r="B595" t="s">
        <v>1027</v>
      </c>
      <c r="C595" t="s">
        <v>98</v>
      </c>
      <c r="D595" t="s">
        <v>27</v>
      </c>
      <c r="E595" t="s">
        <v>44</v>
      </c>
      <c r="F595" t="s">
        <v>28</v>
      </c>
      <c r="G595" t="s">
        <v>18</v>
      </c>
      <c r="H595">
        <v>43</v>
      </c>
      <c r="I595" s="1">
        <v>42467</v>
      </c>
      <c r="J595" s="9">
        <f>DAY(TBL_Employees[[#This Row],[Hire Date]])</f>
        <v>7</v>
      </c>
      <c r="K595" s="9">
        <f>MONTH(TBL_Employees[[#This Row],[Hire Date]])</f>
        <v>4</v>
      </c>
      <c r="L595" s="9" t="str">
        <f>_xlfn.SWITCH(TBL_Employees[[#This Row],[Month]],1,"JAN",2,"FEB",3,"MAR",4,"APR",5,"MAY",6,"JUN",7,"JUL",8,"AUG",9,"SEP",10,"OCT",11,"NOV",12,"DEC")</f>
        <v>APR</v>
      </c>
      <c r="M595" s="9">
        <f>YEAR(TBL_Employees[[#This Row],[Hire Date]])</f>
        <v>2016</v>
      </c>
      <c r="N595" s="2">
        <v>67976</v>
      </c>
      <c r="O595" s="2" t="str">
        <f>_xlfn.SWITCH(TRUE(),TBL_Employees[[#This Row],[Annual Salary]]&gt;140000,"HIGH INCOME",AND(TBL_Employees[[#This Row],[Annual Salary]]&gt;=70000,TBL_Employees[[#This Row],[Annual Salary]]&lt;=140000),"MIDLE INCOME",TBL_Employees[[#This Row],[Annual Salary]]&lt;70000,"LOW INCOME")</f>
        <v>LOW INCOME</v>
      </c>
      <c r="P595" s="3">
        <v>0</v>
      </c>
      <c r="Q595" s="11">
        <f>TBL_Employees[[#This Row],[Bonus %]]*TBL_Employees[[#This Row],[Annual Salary]]</f>
        <v>0</v>
      </c>
      <c r="R595" t="s">
        <v>19</v>
      </c>
      <c r="S595" t="s">
        <v>63</v>
      </c>
      <c r="T595" s="1" t="s">
        <v>21</v>
      </c>
      <c r="U595" t="str">
        <f>IF(TBL_Employees[[#This Row],[Exit Date]]="","Employed","Resign")</f>
        <v>Employed</v>
      </c>
    </row>
    <row r="596" spans="1:21">
      <c r="A596" t="s">
        <v>1035</v>
      </c>
      <c r="B596" t="s">
        <v>1036</v>
      </c>
      <c r="C596" t="s">
        <v>76</v>
      </c>
      <c r="D596" t="s">
        <v>27</v>
      </c>
      <c r="E596" t="s">
        <v>36</v>
      </c>
      <c r="F596" t="s">
        <v>28</v>
      </c>
      <c r="G596" t="s">
        <v>24</v>
      </c>
      <c r="H596">
        <v>40</v>
      </c>
      <c r="I596" s="1">
        <v>39293</v>
      </c>
      <c r="J596" s="9">
        <f>DAY(TBL_Employees[[#This Row],[Hire Date]])</f>
        <v>30</v>
      </c>
      <c r="K596" s="9">
        <f>MONTH(TBL_Employees[[#This Row],[Hire Date]])</f>
        <v>7</v>
      </c>
      <c r="L596" s="9" t="str">
        <f>_xlfn.SWITCH(TBL_Employees[[#This Row],[Month]],1,"JAN",2,"FEB",3,"MAR",4,"APR",5,"MAY",6,"JUN",7,"JUL",8,"AUG",9,"SEP",10,"OCT",11,"NOV",12,"DEC")</f>
        <v>JUL</v>
      </c>
      <c r="M596" s="9">
        <f>YEAR(TBL_Employees[[#This Row],[Hire Date]])</f>
        <v>2007</v>
      </c>
      <c r="N596" s="2">
        <v>41859</v>
      </c>
      <c r="O596" s="2" t="str">
        <f>_xlfn.SWITCH(TRUE(),TBL_Employees[[#This Row],[Annual Salary]]&gt;140000,"HIGH INCOME",AND(TBL_Employees[[#This Row],[Annual Salary]]&gt;=70000,TBL_Employees[[#This Row],[Annual Salary]]&lt;=140000),"MIDLE INCOME",TBL_Employees[[#This Row],[Annual Salary]]&lt;70000,"LOW INCOME")</f>
        <v>LOW INCOME</v>
      </c>
      <c r="P596" s="3">
        <v>0</v>
      </c>
      <c r="Q596" s="11">
        <f>TBL_Employees[[#This Row],[Bonus %]]*TBL_Employees[[#This Row],[Annual Salary]]</f>
        <v>0</v>
      </c>
      <c r="R596" t="s">
        <v>19</v>
      </c>
      <c r="S596" t="s">
        <v>63</v>
      </c>
      <c r="T596" s="1" t="s">
        <v>21</v>
      </c>
      <c r="U596" t="str">
        <f>IF(TBL_Employees[[#This Row],[Exit Date]]="","Employed","Resign")</f>
        <v>Employed</v>
      </c>
    </row>
    <row r="597" spans="1:21">
      <c r="A597" t="s">
        <v>1037</v>
      </c>
      <c r="B597" t="s">
        <v>1038</v>
      </c>
      <c r="C597" t="s">
        <v>73</v>
      </c>
      <c r="D597" t="s">
        <v>27</v>
      </c>
      <c r="E597" t="s">
        <v>36</v>
      </c>
      <c r="F597" t="s">
        <v>28</v>
      </c>
      <c r="G597" t="s">
        <v>47</v>
      </c>
      <c r="H597">
        <v>42</v>
      </c>
      <c r="I597" s="1">
        <v>38984</v>
      </c>
      <c r="J597" s="9">
        <f>DAY(TBL_Employees[[#This Row],[Hire Date]])</f>
        <v>24</v>
      </c>
      <c r="K597" s="9">
        <f>MONTH(TBL_Employees[[#This Row],[Hire Date]])</f>
        <v>9</v>
      </c>
      <c r="L597" s="9" t="str">
        <f>_xlfn.SWITCH(TBL_Employees[[#This Row],[Month]],1,"JAN",2,"FEB",3,"MAR",4,"APR",5,"MAY",6,"JUN",7,"JUL",8,"AUG",9,"SEP",10,"OCT",11,"NOV",12,"DEC")</f>
        <v>SEP</v>
      </c>
      <c r="M597" s="9">
        <f>YEAR(TBL_Employees[[#This Row],[Hire Date]])</f>
        <v>2006</v>
      </c>
      <c r="N597" s="2">
        <v>52733</v>
      </c>
      <c r="O597" s="2" t="str">
        <f>_xlfn.SWITCH(TRUE(),TBL_Employees[[#This Row],[Annual Salary]]&gt;140000,"HIGH INCOME",AND(TBL_Employees[[#This Row],[Annual Salary]]&gt;=70000,TBL_Employees[[#This Row],[Annual Salary]]&lt;=140000),"MIDLE INCOME",TBL_Employees[[#This Row],[Annual Salary]]&lt;70000,"LOW INCOME")</f>
        <v>LOW INCOME</v>
      </c>
      <c r="P597" s="3">
        <v>0</v>
      </c>
      <c r="Q597" s="11">
        <f>TBL_Employees[[#This Row],[Bonus %]]*TBL_Employees[[#This Row],[Annual Salary]]</f>
        <v>0</v>
      </c>
      <c r="R597" t="s">
        <v>19</v>
      </c>
      <c r="S597" t="s">
        <v>20</v>
      </c>
      <c r="T597" s="1" t="s">
        <v>21</v>
      </c>
      <c r="U597" t="str">
        <f>IF(TBL_Employees[[#This Row],[Exit Date]]="","Employed","Resign")</f>
        <v>Employed</v>
      </c>
    </row>
    <row r="598" spans="1:21">
      <c r="A598" t="s">
        <v>1043</v>
      </c>
      <c r="B598" t="s">
        <v>1044</v>
      </c>
      <c r="C598" t="s">
        <v>55</v>
      </c>
      <c r="D598" t="s">
        <v>27</v>
      </c>
      <c r="E598" t="s">
        <v>44</v>
      </c>
      <c r="F598" t="s">
        <v>28</v>
      </c>
      <c r="G598" t="s">
        <v>24</v>
      </c>
      <c r="H598">
        <v>42</v>
      </c>
      <c r="I598" s="1">
        <v>41813</v>
      </c>
      <c r="J598" s="9">
        <f>DAY(TBL_Employees[[#This Row],[Hire Date]])</f>
        <v>23</v>
      </c>
      <c r="K598" s="9">
        <f>MONTH(TBL_Employees[[#This Row],[Hire Date]])</f>
        <v>6</v>
      </c>
      <c r="L598" s="9" t="str">
        <f>_xlfn.SWITCH(TBL_Employees[[#This Row],[Month]],1,"JAN",2,"FEB",3,"MAR",4,"APR",5,"MAY",6,"JUN",7,"JUL",8,"AUG",9,"SEP",10,"OCT",11,"NOV",12,"DEC")</f>
        <v>JUN</v>
      </c>
      <c r="M598" s="9">
        <f>YEAR(TBL_Employees[[#This Row],[Hire Date]])</f>
        <v>2014</v>
      </c>
      <c r="N598" s="2">
        <v>64677</v>
      </c>
      <c r="O598" s="2" t="str">
        <f>_xlfn.SWITCH(TRUE(),TBL_Employees[[#This Row],[Annual Salary]]&gt;140000,"HIGH INCOME",AND(TBL_Employees[[#This Row],[Annual Salary]]&gt;=70000,TBL_Employees[[#This Row],[Annual Salary]]&lt;=140000),"MIDLE INCOME",TBL_Employees[[#This Row],[Annual Salary]]&lt;70000,"LOW INCOME")</f>
        <v>LOW INCOME</v>
      </c>
      <c r="P598" s="3">
        <v>0</v>
      </c>
      <c r="Q598" s="11">
        <f>TBL_Employees[[#This Row],[Bonus %]]*TBL_Employees[[#This Row],[Annual Salary]]</f>
        <v>0</v>
      </c>
      <c r="R598" t="s">
        <v>33</v>
      </c>
      <c r="S598" t="s">
        <v>80</v>
      </c>
      <c r="T598" s="1" t="s">
        <v>21</v>
      </c>
      <c r="U598" t="str">
        <f>IF(TBL_Employees[[#This Row],[Exit Date]]="","Employed","Resign")</f>
        <v>Employed</v>
      </c>
    </row>
    <row r="599" spans="1:21">
      <c r="A599" t="s">
        <v>681</v>
      </c>
      <c r="B599" t="s">
        <v>1045</v>
      </c>
      <c r="C599" t="s">
        <v>61</v>
      </c>
      <c r="D599" t="s">
        <v>27</v>
      </c>
      <c r="E599" t="s">
        <v>32</v>
      </c>
      <c r="F599" t="s">
        <v>28</v>
      </c>
      <c r="G599" t="s">
        <v>18</v>
      </c>
      <c r="H599">
        <v>46</v>
      </c>
      <c r="I599" s="1">
        <v>38244</v>
      </c>
      <c r="J599" s="9">
        <f>DAY(TBL_Employees[[#This Row],[Hire Date]])</f>
        <v>14</v>
      </c>
      <c r="K599" s="9">
        <f>MONTH(TBL_Employees[[#This Row],[Hire Date]])</f>
        <v>9</v>
      </c>
      <c r="L599" s="9" t="str">
        <f>_xlfn.SWITCH(TBL_Employees[[#This Row],[Month]],1,"JAN",2,"FEB",3,"MAR",4,"APR",5,"MAY",6,"JUN",7,"JUL",8,"AUG",9,"SEP",10,"OCT",11,"NOV",12,"DEC")</f>
        <v>SEP</v>
      </c>
      <c r="M599" s="9">
        <f>YEAR(TBL_Employees[[#This Row],[Hire Date]])</f>
        <v>2004</v>
      </c>
      <c r="N599" s="2">
        <v>130274</v>
      </c>
      <c r="O599" s="2" t="str">
        <f>_xlfn.SWITCH(TRUE(),TBL_Employees[[#This Row],[Annual Salary]]&gt;140000,"HIGH INCOME",AND(TBL_Employees[[#This Row],[Annual Salary]]&gt;=70000,TBL_Employees[[#This Row],[Annual Salary]]&lt;=140000),"MIDLE INCOME",TBL_Employees[[#This Row],[Annual Salary]]&lt;70000,"LOW INCOME")</f>
        <v>MIDLE INCOME</v>
      </c>
      <c r="P599" s="3">
        <v>0.11</v>
      </c>
      <c r="Q599" s="11">
        <f>TBL_Employees[[#This Row],[Bonus %]]*TBL_Employees[[#This Row],[Annual Salary]]</f>
        <v>14330.14</v>
      </c>
      <c r="R599" t="s">
        <v>19</v>
      </c>
      <c r="S599" t="s">
        <v>20</v>
      </c>
      <c r="T599" s="1" t="s">
        <v>21</v>
      </c>
      <c r="U599" t="str">
        <f>IF(TBL_Employees[[#This Row],[Exit Date]]="","Employed","Resign")</f>
        <v>Employed</v>
      </c>
    </row>
    <row r="600" spans="1:21">
      <c r="A600" t="s">
        <v>1046</v>
      </c>
      <c r="B600" t="s">
        <v>1047</v>
      </c>
      <c r="C600" t="s">
        <v>71</v>
      </c>
      <c r="D600" t="s">
        <v>27</v>
      </c>
      <c r="E600" t="s">
        <v>16</v>
      </c>
      <c r="F600" t="s">
        <v>28</v>
      </c>
      <c r="G600" t="s">
        <v>24</v>
      </c>
      <c r="H600">
        <v>37</v>
      </c>
      <c r="I600" s="1">
        <v>42922</v>
      </c>
      <c r="J600" s="9">
        <f>DAY(TBL_Employees[[#This Row],[Hire Date]])</f>
        <v>6</v>
      </c>
      <c r="K600" s="9">
        <f>MONTH(TBL_Employees[[#This Row],[Hire Date]])</f>
        <v>7</v>
      </c>
      <c r="L600" s="9" t="str">
        <f>_xlfn.SWITCH(TBL_Employees[[#This Row],[Month]],1,"JAN",2,"FEB",3,"MAR",4,"APR",5,"MAY",6,"JUN",7,"JUL",8,"AUG",9,"SEP",10,"OCT",11,"NOV",12,"DEC")</f>
        <v>JUL</v>
      </c>
      <c r="M600" s="9">
        <f>YEAR(TBL_Employees[[#This Row],[Hire Date]])</f>
        <v>2017</v>
      </c>
      <c r="N600" s="2">
        <v>96331</v>
      </c>
      <c r="O600" s="2" t="str">
        <f>_xlfn.SWITCH(TRUE(),TBL_Employees[[#This Row],[Annual Salary]]&gt;140000,"HIGH INCOME",AND(TBL_Employees[[#This Row],[Annual Salary]]&gt;=70000,TBL_Employees[[#This Row],[Annual Salary]]&lt;=140000),"MIDLE INCOME",TBL_Employees[[#This Row],[Annual Salary]]&lt;70000,"LOW INCOME")</f>
        <v>MIDLE INCOME</v>
      </c>
      <c r="P600" s="3">
        <v>0</v>
      </c>
      <c r="Q600" s="11">
        <f>TBL_Employees[[#This Row],[Bonus %]]*TBL_Employees[[#This Row],[Annual Salary]]</f>
        <v>0</v>
      </c>
      <c r="R600" t="s">
        <v>33</v>
      </c>
      <c r="S600" t="s">
        <v>74</v>
      </c>
      <c r="T600" s="1" t="s">
        <v>21</v>
      </c>
      <c r="U600" t="str">
        <f>IF(TBL_Employees[[#This Row],[Exit Date]]="","Employed","Resign")</f>
        <v>Employed</v>
      </c>
    </row>
    <row r="601" spans="1:21">
      <c r="A601" t="s">
        <v>1051</v>
      </c>
      <c r="B601" t="s">
        <v>1052</v>
      </c>
      <c r="C601" t="s">
        <v>88</v>
      </c>
      <c r="D601" t="s">
        <v>27</v>
      </c>
      <c r="E601" t="s">
        <v>32</v>
      </c>
      <c r="F601" t="s">
        <v>28</v>
      </c>
      <c r="G601" t="s">
        <v>47</v>
      </c>
      <c r="H601">
        <v>55</v>
      </c>
      <c r="I601" s="1">
        <v>35919</v>
      </c>
      <c r="J601" s="9">
        <f>DAY(TBL_Employees[[#This Row],[Hire Date]])</f>
        <v>4</v>
      </c>
      <c r="K601" s="9">
        <f>MONTH(TBL_Employees[[#This Row],[Hire Date]])</f>
        <v>5</v>
      </c>
      <c r="L601" s="9" t="str">
        <f>_xlfn.SWITCH(TBL_Employees[[#This Row],[Month]],1,"JAN",2,"FEB",3,"MAR",4,"APR",5,"MAY",6,"JUN",7,"JUL",8,"AUG",9,"SEP",10,"OCT",11,"NOV",12,"DEC")</f>
        <v>MAY</v>
      </c>
      <c r="M601" s="9">
        <f>YEAR(TBL_Employees[[#This Row],[Hire Date]])</f>
        <v>1998</v>
      </c>
      <c r="N601" s="2">
        <v>62174</v>
      </c>
      <c r="O601" s="2" t="str">
        <f>_xlfn.SWITCH(TRUE(),TBL_Employees[[#This Row],[Annual Salary]]&gt;140000,"HIGH INCOME",AND(TBL_Employees[[#This Row],[Annual Salary]]&gt;=70000,TBL_Employees[[#This Row],[Annual Salary]]&lt;=140000),"MIDLE INCOME",TBL_Employees[[#This Row],[Annual Salary]]&lt;70000,"LOW INCOME")</f>
        <v>LOW INCOME</v>
      </c>
      <c r="P601" s="3">
        <v>0</v>
      </c>
      <c r="Q601" s="11">
        <f>TBL_Employees[[#This Row],[Bonus %]]*TBL_Employees[[#This Row],[Annual Salary]]</f>
        <v>0</v>
      </c>
      <c r="R601" t="s">
        <v>19</v>
      </c>
      <c r="S601" t="s">
        <v>20</v>
      </c>
      <c r="T601" s="1" t="s">
        <v>21</v>
      </c>
      <c r="U601" t="str">
        <f>IF(TBL_Employees[[#This Row],[Exit Date]]="","Employed","Resign")</f>
        <v>Employed</v>
      </c>
    </row>
    <row r="602" spans="1:21">
      <c r="A602" t="s">
        <v>180</v>
      </c>
      <c r="B602" t="s">
        <v>147</v>
      </c>
      <c r="C602" t="s">
        <v>98</v>
      </c>
      <c r="D602" t="s">
        <v>27</v>
      </c>
      <c r="E602" t="s">
        <v>32</v>
      </c>
      <c r="F602" t="s">
        <v>28</v>
      </c>
      <c r="G602" t="s">
        <v>18</v>
      </c>
      <c r="H602">
        <v>48</v>
      </c>
      <c r="I602" s="1">
        <v>37844</v>
      </c>
      <c r="J602" s="9">
        <f>DAY(TBL_Employees[[#This Row],[Hire Date]])</f>
        <v>11</v>
      </c>
      <c r="K602" s="9">
        <f>MONTH(TBL_Employees[[#This Row],[Hire Date]])</f>
        <v>8</v>
      </c>
      <c r="L602" s="9" t="str">
        <f>_xlfn.SWITCH(TBL_Employees[[#This Row],[Month]],1,"JAN",2,"FEB",3,"MAR",4,"APR",5,"MAY",6,"JUN",7,"JUL",8,"AUG",9,"SEP",10,"OCT",11,"NOV",12,"DEC")</f>
        <v>AUG</v>
      </c>
      <c r="M602" s="9">
        <f>YEAR(TBL_Employees[[#This Row],[Hire Date]])</f>
        <v>2003</v>
      </c>
      <c r="N602" s="2">
        <v>93017</v>
      </c>
      <c r="O602" s="2" t="str">
        <f>_xlfn.SWITCH(TRUE(),TBL_Employees[[#This Row],[Annual Salary]]&gt;140000,"HIGH INCOME",AND(TBL_Employees[[#This Row],[Annual Salary]]&gt;=70000,TBL_Employees[[#This Row],[Annual Salary]]&lt;=140000),"MIDLE INCOME",TBL_Employees[[#This Row],[Annual Salary]]&lt;70000,"LOW INCOME")</f>
        <v>MIDLE INCOME</v>
      </c>
      <c r="P602" s="3">
        <v>0</v>
      </c>
      <c r="Q602" s="11">
        <f>TBL_Employees[[#This Row],[Bonus %]]*TBL_Employees[[#This Row],[Annual Salary]]</f>
        <v>0</v>
      </c>
      <c r="R602" t="s">
        <v>19</v>
      </c>
      <c r="S602" t="s">
        <v>63</v>
      </c>
      <c r="T602" s="1" t="s">
        <v>21</v>
      </c>
      <c r="U602" t="str">
        <f>IF(TBL_Employees[[#This Row],[Exit Date]]="","Employed","Resign")</f>
        <v>Employed</v>
      </c>
    </row>
    <row r="603" spans="1:21">
      <c r="A603" t="s">
        <v>1063</v>
      </c>
      <c r="B603" t="s">
        <v>1064</v>
      </c>
      <c r="C603" t="s">
        <v>91</v>
      </c>
      <c r="D603" t="s">
        <v>27</v>
      </c>
      <c r="E603" t="s">
        <v>36</v>
      </c>
      <c r="F603" t="s">
        <v>17</v>
      </c>
      <c r="G603" t="s">
        <v>18</v>
      </c>
      <c r="H603">
        <v>55</v>
      </c>
      <c r="I603" s="1">
        <v>40868</v>
      </c>
      <c r="J603" s="9">
        <f>DAY(TBL_Employees[[#This Row],[Hire Date]])</f>
        <v>21</v>
      </c>
      <c r="K603" s="9">
        <f>MONTH(TBL_Employees[[#This Row],[Hire Date]])</f>
        <v>11</v>
      </c>
      <c r="L603" s="9" t="str">
        <f>_xlfn.SWITCH(TBL_Employees[[#This Row],[Month]],1,"JAN",2,"FEB",3,"MAR",4,"APR",5,"MAY",6,"JUN",7,"JUL",8,"AUG",9,"SEP",10,"OCT",11,"NOV",12,"DEC")</f>
        <v>NOV</v>
      </c>
      <c r="M603" s="9">
        <f>YEAR(TBL_Employees[[#This Row],[Hire Date]])</f>
        <v>2011</v>
      </c>
      <c r="N603" s="2">
        <v>81218</v>
      </c>
      <c r="O603" s="2" t="str">
        <f>_xlfn.SWITCH(TRUE(),TBL_Employees[[#This Row],[Annual Salary]]&gt;140000,"HIGH INCOME",AND(TBL_Employees[[#This Row],[Annual Salary]]&gt;=70000,TBL_Employees[[#This Row],[Annual Salary]]&lt;=140000),"MIDLE INCOME",TBL_Employees[[#This Row],[Annual Salary]]&lt;70000,"LOW INCOME")</f>
        <v>MIDLE INCOME</v>
      </c>
      <c r="P603" s="3">
        <v>0</v>
      </c>
      <c r="Q603" s="11">
        <f>TBL_Employees[[#This Row],[Bonus %]]*TBL_Employees[[#This Row],[Annual Salary]]</f>
        <v>0</v>
      </c>
      <c r="R603" t="s">
        <v>19</v>
      </c>
      <c r="S603" t="s">
        <v>20</v>
      </c>
      <c r="T603" s="1" t="s">
        <v>21</v>
      </c>
      <c r="U603" t="str">
        <f>IF(TBL_Employees[[#This Row],[Exit Date]]="","Employed","Resign")</f>
        <v>Employed</v>
      </c>
    </row>
    <row r="604" spans="1:21">
      <c r="A604" t="s">
        <v>1071</v>
      </c>
      <c r="B604" t="s">
        <v>1072</v>
      </c>
      <c r="C604" t="s">
        <v>88</v>
      </c>
      <c r="D604" t="s">
        <v>27</v>
      </c>
      <c r="E604" t="s">
        <v>36</v>
      </c>
      <c r="F604" t="s">
        <v>17</v>
      </c>
      <c r="G604" t="s">
        <v>18</v>
      </c>
      <c r="H604">
        <v>28</v>
      </c>
      <c r="I604" s="1">
        <v>43122</v>
      </c>
      <c r="J604" s="9">
        <f>DAY(TBL_Employees[[#This Row],[Hire Date]])</f>
        <v>22</v>
      </c>
      <c r="K604" s="9">
        <f>MONTH(TBL_Employees[[#This Row],[Hire Date]])</f>
        <v>1</v>
      </c>
      <c r="L604" s="9" t="str">
        <f>_xlfn.SWITCH(TBL_Employees[[#This Row],[Month]],1,"JAN",2,"FEB",3,"MAR",4,"APR",5,"MAY",6,"JUN",7,"JUL",8,"AUG",9,"SEP",10,"OCT",11,"NOV",12,"DEC")</f>
        <v>JAN</v>
      </c>
      <c r="M604" s="9">
        <f>YEAR(TBL_Employees[[#This Row],[Hire Date]])</f>
        <v>2018</v>
      </c>
      <c r="N604" s="2">
        <v>68176</v>
      </c>
      <c r="O604" s="2" t="str">
        <f>_xlfn.SWITCH(TRUE(),TBL_Employees[[#This Row],[Annual Salary]]&gt;140000,"HIGH INCOME",AND(TBL_Employees[[#This Row],[Annual Salary]]&gt;=70000,TBL_Employees[[#This Row],[Annual Salary]]&lt;=140000),"MIDLE INCOME",TBL_Employees[[#This Row],[Annual Salary]]&lt;70000,"LOW INCOME")</f>
        <v>LOW INCOME</v>
      </c>
      <c r="P604" s="3">
        <v>0</v>
      </c>
      <c r="Q604" s="11">
        <f>TBL_Employees[[#This Row],[Bonus %]]*TBL_Employees[[#This Row],[Annual Salary]]</f>
        <v>0</v>
      </c>
      <c r="R604" t="s">
        <v>19</v>
      </c>
      <c r="S604" t="s">
        <v>63</v>
      </c>
      <c r="T604" s="1" t="s">
        <v>21</v>
      </c>
      <c r="U604" t="str">
        <f>IF(TBL_Employees[[#This Row],[Exit Date]]="","Employed","Resign")</f>
        <v>Employed</v>
      </c>
    </row>
    <row r="605" spans="1:21">
      <c r="A605" t="s">
        <v>1091</v>
      </c>
      <c r="B605" t="s">
        <v>1092</v>
      </c>
      <c r="C605" t="s">
        <v>73</v>
      </c>
      <c r="D605" t="s">
        <v>27</v>
      </c>
      <c r="E605" t="s">
        <v>44</v>
      </c>
      <c r="F605" t="s">
        <v>17</v>
      </c>
      <c r="G605" t="s">
        <v>24</v>
      </c>
      <c r="H605">
        <v>39</v>
      </c>
      <c r="I605" s="1">
        <v>44153</v>
      </c>
      <c r="J605" s="9">
        <f>DAY(TBL_Employees[[#This Row],[Hire Date]])</f>
        <v>18</v>
      </c>
      <c r="K605" s="9">
        <f>MONTH(TBL_Employees[[#This Row],[Hire Date]])</f>
        <v>11</v>
      </c>
      <c r="L605" s="9" t="str">
        <f>_xlfn.SWITCH(TBL_Employees[[#This Row],[Month]],1,"JAN",2,"FEB",3,"MAR",4,"APR",5,"MAY",6,"JUN",7,"JUL",8,"AUG",9,"SEP",10,"OCT",11,"NOV",12,"DEC")</f>
        <v>NOV</v>
      </c>
      <c r="M605" s="9">
        <f>YEAR(TBL_Employees[[#This Row],[Hire Date]])</f>
        <v>2020</v>
      </c>
      <c r="N605" s="2">
        <v>48415</v>
      </c>
      <c r="O605" s="2" t="str">
        <f>_xlfn.SWITCH(TRUE(),TBL_Employees[[#This Row],[Annual Salary]]&gt;140000,"HIGH INCOME",AND(TBL_Employees[[#This Row],[Annual Salary]]&gt;=70000,TBL_Employees[[#This Row],[Annual Salary]]&lt;=140000),"MIDLE INCOME",TBL_Employees[[#This Row],[Annual Salary]]&lt;70000,"LOW INCOME")</f>
        <v>LOW INCOME</v>
      </c>
      <c r="P605" s="3">
        <v>0</v>
      </c>
      <c r="Q605" s="11">
        <f>TBL_Employees[[#This Row],[Bonus %]]*TBL_Employees[[#This Row],[Annual Salary]]</f>
        <v>0</v>
      </c>
      <c r="R605" t="s">
        <v>33</v>
      </c>
      <c r="S605" t="s">
        <v>74</v>
      </c>
      <c r="T605" s="1" t="s">
        <v>21</v>
      </c>
      <c r="U605" t="str">
        <f>IF(TBL_Employees[[#This Row],[Exit Date]]="","Employed","Resign")</f>
        <v>Employed</v>
      </c>
    </row>
    <row r="606" spans="1:21">
      <c r="A606" t="s">
        <v>1100</v>
      </c>
      <c r="B606" t="s">
        <v>1101</v>
      </c>
      <c r="C606" t="s">
        <v>38</v>
      </c>
      <c r="D606" t="s">
        <v>27</v>
      </c>
      <c r="E606" t="s">
        <v>32</v>
      </c>
      <c r="F606" t="s">
        <v>17</v>
      </c>
      <c r="G606" t="s">
        <v>18</v>
      </c>
      <c r="H606">
        <v>42</v>
      </c>
      <c r="I606" s="1">
        <v>43866</v>
      </c>
      <c r="J606" s="9">
        <f>DAY(TBL_Employees[[#This Row],[Hire Date]])</f>
        <v>5</v>
      </c>
      <c r="K606" s="9">
        <f>MONTH(TBL_Employees[[#This Row],[Hire Date]])</f>
        <v>2</v>
      </c>
      <c r="L606" s="9" t="str">
        <f>_xlfn.SWITCH(TBL_Employees[[#This Row],[Month]],1,"JAN",2,"FEB",3,"MAR",4,"APR",5,"MAY",6,"JUN",7,"JUL",8,"AUG",9,"SEP",10,"OCT",11,"NOV",12,"DEC")</f>
        <v>FEB</v>
      </c>
      <c r="M606" s="9">
        <f>YEAR(TBL_Employees[[#This Row],[Hire Date]])</f>
        <v>2020</v>
      </c>
      <c r="N606" s="2">
        <v>96636</v>
      </c>
      <c r="O606" s="2" t="str">
        <f>_xlfn.SWITCH(TRUE(),TBL_Employees[[#This Row],[Annual Salary]]&gt;140000,"HIGH INCOME",AND(TBL_Employees[[#This Row],[Annual Salary]]&gt;=70000,TBL_Employees[[#This Row],[Annual Salary]]&lt;=140000),"MIDLE INCOME",TBL_Employees[[#This Row],[Annual Salary]]&lt;70000,"LOW INCOME")</f>
        <v>MIDLE INCOME</v>
      </c>
      <c r="P606" s="3">
        <v>0</v>
      </c>
      <c r="Q606" s="11">
        <f>TBL_Employees[[#This Row],[Bonus %]]*TBL_Employees[[#This Row],[Annual Salary]]</f>
        <v>0</v>
      </c>
      <c r="R606" t="s">
        <v>19</v>
      </c>
      <c r="S606" t="s">
        <v>29</v>
      </c>
      <c r="T606" s="1" t="s">
        <v>21</v>
      </c>
      <c r="U606" t="str">
        <f>IF(TBL_Employees[[#This Row],[Exit Date]]="","Employed","Resign")</f>
        <v>Employed</v>
      </c>
    </row>
    <row r="607" spans="1:21">
      <c r="A607" t="s">
        <v>198</v>
      </c>
      <c r="B607" t="s">
        <v>1102</v>
      </c>
      <c r="C607" t="s">
        <v>98</v>
      </c>
      <c r="D607" t="s">
        <v>27</v>
      </c>
      <c r="E607" t="s">
        <v>36</v>
      </c>
      <c r="F607" t="s">
        <v>17</v>
      </c>
      <c r="G607" t="s">
        <v>47</v>
      </c>
      <c r="H607">
        <v>35</v>
      </c>
      <c r="I607" s="1">
        <v>41941</v>
      </c>
      <c r="J607" s="9">
        <f>DAY(TBL_Employees[[#This Row],[Hire Date]])</f>
        <v>29</v>
      </c>
      <c r="K607" s="9">
        <f>MONTH(TBL_Employees[[#This Row],[Hire Date]])</f>
        <v>10</v>
      </c>
      <c r="L607" s="9" t="str">
        <f>_xlfn.SWITCH(TBL_Employees[[#This Row],[Month]],1,"JAN",2,"FEB",3,"MAR",4,"APR",5,"MAY",6,"JUN",7,"JUL",8,"AUG",9,"SEP",10,"OCT",11,"NOV",12,"DEC")</f>
        <v>OCT</v>
      </c>
      <c r="M607" s="9">
        <f>YEAR(TBL_Employees[[#This Row],[Hire Date]])</f>
        <v>2014</v>
      </c>
      <c r="N607" s="2">
        <v>91592</v>
      </c>
      <c r="O607" s="2" t="str">
        <f>_xlfn.SWITCH(TRUE(),TBL_Employees[[#This Row],[Annual Salary]]&gt;140000,"HIGH INCOME",AND(TBL_Employees[[#This Row],[Annual Salary]]&gt;=70000,TBL_Employees[[#This Row],[Annual Salary]]&lt;=140000),"MIDLE INCOME",TBL_Employees[[#This Row],[Annual Salary]]&lt;70000,"LOW INCOME")</f>
        <v>MIDLE INCOME</v>
      </c>
      <c r="P607" s="3">
        <v>0</v>
      </c>
      <c r="Q607" s="11">
        <f>TBL_Employees[[#This Row],[Bonus %]]*TBL_Employees[[#This Row],[Annual Salary]]</f>
        <v>0</v>
      </c>
      <c r="R607" t="s">
        <v>19</v>
      </c>
      <c r="S607" t="s">
        <v>20</v>
      </c>
      <c r="T607" s="1" t="s">
        <v>21</v>
      </c>
      <c r="U607" t="str">
        <f>IF(TBL_Employees[[#This Row],[Exit Date]]="","Employed","Resign")</f>
        <v>Employed</v>
      </c>
    </row>
    <row r="608" spans="1:21">
      <c r="A608" t="s">
        <v>288</v>
      </c>
      <c r="B608" t="s">
        <v>1104</v>
      </c>
      <c r="C608" t="s">
        <v>40</v>
      </c>
      <c r="D608" t="s">
        <v>27</v>
      </c>
      <c r="E608" t="s">
        <v>16</v>
      </c>
      <c r="F608" t="s">
        <v>17</v>
      </c>
      <c r="G608" t="s">
        <v>24</v>
      </c>
      <c r="H608">
        <v>52</v>
      </c>
      <c r="I608" s="1">
        <v>35109</v>
      </c>
      <c r="J608" s="9">
        <f>DAY(TBL_Employees[[#This Row],[Hire Date]])</f>
        <v>14</v>
      </c>
      <c r="K608" s="9">
        <f>MONTH(TBL_Employees[[#This Row],[Hire Date]])</f>
        <v>2</v>
      </c>
      <c r="L608" s="9" t="str">
        <f>_xlfn.SWITCH(TBL_Employees[[#This Row],[Month]],1,"JAN",2,"FEB",3,"MAR",4,"APR",5,"MAY",6,"JUN",7,"JUL",8,"AUG",9,"SEP",10,"OCT",11,"NOV",12,"DEC")</f>
        <v>FEB</v>
      </c>
      <c r="M608" s="9">
        <f>YEAR(TBL_Employees[[#This Row],[Hire Date]])</f>
        <v>1996</v>
      </c>
      <c r="N608" s="2">
        <v>159724</v>
      </c>
      <c r="O608" s="2" t="str">
        <f>_xlfn.SWITCH(TRUE(),TBL_Employees[[#This Row],[Annual Salary]]&gt;140000,"HIGH INCOME",AND(TBL_Employees[[#This Row],[Annual Salary]]&gt;=70000,TBL_Employees[[#This Row],[Annual Salary]]&lt;=140000),"MIDLE INCOME",TBL_Employees[[#This Row],[Annual Salary]]&lt;70000,"LOW INCOME")</f>
        <v>HIGH INCOME</v>
      </c>
      <c r="P608" s="3">
        <v>0.23</v>
      </c>
      <c r="Q608" s="11">
        <f>TBL_Employees[[#This Row],[Bonus %]]*TBL_Employees[[#This Row],[Annual Salary]]</f>
        <v>36736.520000000004</v>
      </c>
      <c r="R608" t="s">
        <v>33</v>
      </c>
      <c r="S608" t="s">
        <v>60</v>
      </c>
      <c r="T608" s="1" t="s">
        <v>21</v>
      </c>
      <c r="U608" t="str">
        <f>IF(TBL_Employees[[#This Row],[Exit Date]]="","Employed","Resign")</f>
        <v>Employed</v>
      </c>
    </row>
    <row r="609" spans="1:21">
      <c r="A609" t="s">
        <v>1111</v>
      </c>
      <c r="B609" t="s">
        <v>1112</v>
      </c>
      <c r="C609" t="s">
        <v>56</v>
      </c>
      <c r="D609" t="s">
        <v>27</v>
      </c>
      <c r="E609" t="s">
        <v>44</v>
      </c>
      <c r="F609" t="s">
        <v>28</v>
      </c>
      <c r="G609" t="s">
        <v>24</v>
      </c>
      <c r="H609">
        <v>53</v>
      </c>
      <c r="I609" s="1">
        <v>39487</v>
      </c>
      <c r="J609" s="9">
        <f>DAY(TBL_Employees[[#This Row],[Hire Date]])</f>
        <v>9</v>
      </c>
      <c r="K609" s="9">
        <f>MONTH(TBL_Employees[[#This Row],[Hire Date]])</f>
        <v>2</v>
      </c>
      <c r="L609" s="9" t="str">
        <f>_xlfn.SWITCH(TBL_Employees[[#This Row],[Month]],1,"JAN",2,"FEB",3,"MAR",4,"APR",5,"MAY",6,"JUN",7,"JUL",8,"AUG",9,"SEP",10,"OCT",11,"NOV",12,"DEC")</f>
        <v>FEB</v>
      </c>
      <c r="M609" s="9">
        <f>YEAR(TBL_Employees[[#This Row],[Hire Date]])</f>
        <v>2008</v>
      </c>
      <c r="N609" s="2">
        <v>84193</v>
      </c>
      <c r="O609" s="2" t="str">
        <f>_xlfn.SWITCH(TRUE(),TBL_Employees[[#This Row],[Annual Salary]]&gt;140000,"HIGH INCOME",AND(TBL_Employees[[#This Row],[Annual Salary]]&gt;=70000,TBL_Employees[[#This Row],[Annual Salary]]&lt;=140000),"MIDLE INCOME",TBL_Employees[[#This Row],[Annual Salary]]&lt;70000,"LOW INCOME")</f>
        <v>MIDLE INCOME</v>
      </c>
      <c r="P609" s="3">
        <v>0.09</v>
      </c>
      <c r="Q609" s="11">
        <f>TBL_Employees[[#This Row],[Bonus %]]*TBL_Employees[[#This Row],[Annual Salary]]</f>
        <v>7577.37</v>
      </c>
      <c r="R609" t="s">
        <v>33</v>
      </c>
      <c r="S609" t="s">
        <v>74</v>
      </c>
      <c r="T609" s="1" t="s">
        <v>21</v>
      </c>
      <c r="U609" t="str">
        <f>IF(TBL_Employees[[#This Row],[Exit Date]]="","Employed","Resign")</f>
        <v>Employed</v>
      </c>
    </row>
    <row r="610" spans="1:21">
      <c r="A610" t="s">
        <v>1113</v>
      </c>
      <c r="B610" t="s">
        <v>1114</v>
      </c>
      <c r="C610" t="s">
        <v>89</v>
      </c>
      <c r="D610" t="s">
        <v>27</v>
      </c>
      <c r="E610" t="s">
        <v>36</v>
      </c>
      <c r="F610" t="s">
        <v>17</v>
      </c>
      <c r="G610" t="s">
        <v>18</v>
      </c>
      <c r="H610">
        <v>47</v>
      </c>
      <c r="I610" s="1">
        <v>43309</v>
      </c>
      <c r="J610" s="9">
        <f>DAY(TBL_Employees[[#This Row],[Hire Date]])</f>
        <v>28</v>
      </c>
      <c r="K610" s="9">
        <f>MONTH(TBL_Employees[[#This Row],[Hire Date]])</f>
        <v>7</v>
      </c>
      <c r="L610" s="9" t="str">
        <f>_xlfn.SWITCH(TBL_Employees[[#This Row],[Month]],1,"JAN",2,"FEB",3,"MAR",4,"APR",5,"MAY",6,"JUN",7,"JUL",8,"AUG",9,"SEP",10,"OCT",11,"NOV",12,"DEC")</f>
        <v>JUL</v>
      </c>
      <c r="M610" s="9">
        <f>YEAR(TBL_Employees[[#This Row],[Hire Date]])</f>
        <v>2018</v>
      </c>
      <c r="N610" s="2">
        <v>87806</v>
      </c>
      <c r="O610" s="2" t="str">
        <f>_xlfn.SWITCH(TRUE(),TBL_Employees[[#This Row],[Annual Salary]]&gt;140000,"HIGH INCOME",AND(TBL_Employees[[#This Row],[Annual Salary]]&gt;=70000,TBL_Employees[[#This Row],[Annual Salary]]&lt;=140000),"MIDLE INCOME",TBL_Employees[[#This Row],[Annual Salary]]&lt;70000,"LOW INCOME")</f>
        <v>MIDLE INCOME</v>
      </c>
      <c r="P610" s="3">
        <v>0</v>
      </c>
      <c r="Q610" s="11">
        <f>TBL_Employees[[#This Row],[Bonus %]]*TBL_Employees[[#This Row],[Annual Salary]]</f>
        <v>0</v>
      </c>
      <c r="R610" t="s">
        <v>19</v>
      </c>
      <c r="S610" t="s">
        <v>63</v>
      </c>
      <c r="T610" s="1" t="s">
        <v>21</v>
      </c>
      <c r="U610" t="str">
        <f>IF(TBL_Employees[[#This Row],[Exit Date]]="","Employed","Resign")</f>
        <v>Employed</v>
      </c>
    </row>
    <row r="611" spans="1:21">
      <c r="A611" t="s">
        <v>1117</v>
      </c>
      <c r="B611" t="s">
        <v>1118</v>
      </c>
      <c r="C611" t="s">
        <v>14</v>
      </c>
      <c r="D611" t="s">
        <v>27</v>
      </c>
      <c r="E611" t="s">
        <v>16</v>
      </c>
      <c r="F611" t="s">
        <v>28</v>
      </c>
      <c r="G611" t="s">
        <v>24</v>
      </c>
      <c r="H611">
        <v>35</v>
      </c>
      <c r="I611" s="1">
        <v>42166</v>
      </c>
      <c r="J611" s="9">
        <f>DAY(TBL_Employees[[#This Row],[Hire Date]])</f>
        <v>11</v>
      </c>
      <c r="K611" s="9">
        <f>MONTH(TBL_Employees[[#This Row],[Hire Date]])</f>
        <v>6</v>
      </c>
      <c r="L611" s="9" t="str">
        <f>_xlfn.SWITCH(TBL_Employees[[#This Row],[Month]],1,"JAN",2,"FEB",3,"MAR",4,"APR",5,"MAY",6,"JUN",7,"JUL",8,"AUG",9,"SEP",10,"OCT",11,"NOV",12,"DEC")</f>
        <v>JUN</v>
      </c>
      <c r="M611" s="9">
        <f>YEAR(TBL_Employees[[#This Row],[Hire Date]])</f>
        <v>2015</v>
      </c>
      <c r="N611" s="2">
        <v>234723</v>
      </c>
      <c r="O611" s="2" t="str">
        <f>_xlfn.SWITCH(TRUE(),TBL_Employees[[#This Row],[Annual Salary]]&gt;140000,"HIGH INCOME",AND(TBL_Employees[[#This Row],[Annual Salary]]&gt;=70000,TBL_Employees[[#This Row],[Annual Salary]]&lt;=140000),"MIDLE INCOME",TBL_Employees[[#This Row],[Annual Salary]]&lt;70000,"LOW INCOME")</f>
        <v>HIGH INCOME</v>
      </c>
      <c r="P611" s="3">
        <v>0.36</v>
      </c>
      <c r="Q611" s="11">
        <f>TBL_Employees[[#This Row],[Bonus %]]*TBL_Employees[[#This Row],[Annual Salary]]</f>
        <v>84500.28</v>
      </c>
      <c r="R611" t="s">
        <v>33</v>
      </c>
      <c r="S611" t="s">
        <v>74</v>
      </c>
      <c r="T611" s="1" t="s">
        <v>21</v>
      </c>
      <c r="U611" t="str">
        <f>IF(TBL_Employees[[#This Row],[Exit Date]]="","Employed","Resign")</f>
        <v>Employed</v>
      </c>
    </row>
    <row r="612" spans="1:21">
      <c r="A612" t="s">
        <v>1124</v>
      </c>
      <c r="B612" t="s">
        <v>1125</v>
      </c>
      <c r="C612" t="s">
        <v>38</v>
      </c>
      <c r="D612" t="s">
        <v>27</v>
      </c>
      <c r="E612" t="s">
        <v>32</v>
      </c>
      <c r="F612" t="s">
        <v>17</v>
      </c>
      <c r="G612" t="s">
        <v>24</v>
      </c>
      <c r="H612">
        <v>53</v>
      </c>
      <c r="I612" s="1">
        <v>40744</v>
      </c>
      <c r="J612" s="9">
        <f>DAY(TBL_Employees[[#This Row],[Hire Date]])</f>
        <v>20</v>
      </c>
      <c r="K612" s="9">
        <f>MONTH(TBL_Employees[[#This Row],[Hire Date]])</f>
        <v>7</v>
      </c>
      <c r="L612" s="9" t="str">
        <f>_xlfn.SWITCH(TBL_Employees[[#This Row],[Month]],1,"JAN",2,"FEB",3,"MAR",4,"APR",5,"MAY",6,"JUN",7,"JUL",8,"AUG",9,"SEP",10,"OCT",11,"NOV",12,"DEC")</f>
        <v>JUL</v>
      </c>
      <c r="M612" s="9">
        <f>YEAR(TBL_Employees[[#This Row],[Hire Date]])</f>
        <v>2011</v>
      </c>
      <c r="N612" s="2">
        <v>86173</v>
      </c>
      <c r="O612" s="2" t="str">
        <f>_xlfn.SWITCH(TRUE(),TBL_Employees[[#This Row],[Annual Salary]]&gt;140000,"HIGH INCOME",AND(TBL_Employees[[#This Row],[Annual Salary]]&gt;=70000,TBL_Employees[[#This Row],[Annual Salary]]&lt;=140000),"MIDLE INCOME",TBL_Employees[[#This Row],[Annual Salary]]&lt;70000,"LOW INCOME")</f>
        <v>MIDLE INCOME</v>
      </c>
      <c r="P612" s="3">
        <v>0</v>
      </c>
      <c r="Q612" s="11">
        <f>TBL_Employees[[#This Row],[Bonus %]]*TBL_Employees[[#This Row],[Annual Salary]]</f>
        <v>0</v>
      </c>
      <c r="R612" t="s">
        <v>33</v>
      </c>
      <c r="S612" t="s">
        <v>80</v>
      </c>
      <c r="T612" s="1" t="s">
        <v>21</v>
      </c>
      <c r="U612" t="str">
        <f>IF(TBL_Employees[[#This Row],[Exit Date]]="","Employed","Resign")</f>
        <v>Employed</v>
      </c>
    </row>
    <row r="613" spans="1:21">
      <c r="A613" t="s">
        <v>252</v>
      </c>
      <c r="B613" t="s">
        <v>1133</v>
      </c>
      <c r="C613" t="s">
        <v>56</v>
      </c>
      <c r="D613" t="s">
        <v>27</v>
      </c>
      <c r="E613" t="s">
        <v>16</v>
      </c>
      <c r="F613" t="s">
        <v>17</v>
      </c>
      <c r="G613" t="s">
        <v>18</v>
      </c>
      <c r="H613">
        <v>42</v>
      </c>
      <c r="I613" s="1">
        <v>38777</v>
      </c>
      <c r="J613" s="9">
        <f>DAY(TBL_Employees[[#This Row],[Hire Date]])</f>
        <v>1</v>
      </c>
      <c r="K613" s="9">
        <f>MONTH(TBL_Employees[[#This Row],[Hire Date]])</f>
        <v>3</v>
      </c>
      <c r="L613" s="9" t="str">
        <f>_xlfn.SWITCH(TBL_Employees[[#This Row],[Month]],1,"JAN",2,"FEB",3,"MAR",4,"APR",5,"MAY",6,"JUN",7,"JUL",8,"AUG",9,"SEP",10,"OCT",11,"NOV",12,"DEC")</f>
        <v>MAR</v>
      </c>
      <c r="M613" s="9">
        <f>YEAR(TBL_Employees[[#This Row],[Hire Date]])</f>
        <v>2006</v>
      </c>
      <c r="N613" s="2">
        <v>97433</v>
      </c>
      <c r="O613" s="2" t="str">
        <f>_xlfn.SWITCH(TRUE(),TBL_Employees[[#This Row],[Annual Salary]]&gt;140000,"HIGH INCOME",AND(TBL_Employees[[#This Row],[Annual Salary]]&gt;=70000,TBL_Employees[[#This Row],[Annual Salary]]&lt;=140000),"MIDLE INCOME",TBL_Employees[[#This Row],[Annual Salary]]&lt;70000,"LOW INCOME")</f>
        <v>MIDLE INCOME</v>
      </c>
      <c r="P613" s="3">
        <v>0.05</v>
      </c>
      <c r="Q613" s="11">
        <f>TBL_Employees[[#This Row],[Bonus %]]*TBL_Employees[[#This Row],[Annual Salary]]</f>
        <v>4871.6500000000005</v>
      </c>
      <c r="R613" t="s">
        <v>19</v>
      </c>
      <c r="S613" t="s">
        <v>63</v>
      </c>
      <c r="T613" s="1">
        <v>42224</v>
      </c>
      <c r="U613" t="str">
        <f>IF(TBL_Employees[[#This Row],[Exit Date]]="","Employed","Resign")</f>
        <v>Resign</v>
      </c>
    </row>
    <row r="614" spans="1:21">
      <c r="A614" t="s">
        <v>1144</v>
      </c>
      <c r="B614" t="s">
        <v>1145</v>
      </c>
      <c r="C614" t="s">
        <v>89</v>
      </c>
      <c r="D614" t="s">
        <v>27</v>
      </c>
      <c r="E614" t="s">
        <v>32</v>
      </c>
      <c r="F614" t="s">
        <v>28</v>
      </c>
      <c r="G614" t="s">
        <v>47</v>
      </c>
      <c r="H614">
        <v>54</v>
      </c>
      <c r="I614" s="1">
        <v>36617</v>
      </c>
      <c r="J614" s="9">
        <f>DAY(TBL_Employees[[#This Row],[Hire Date]])</f>
        <v>1</v>
      </c>
      <c r="K614" s="9">
        <f>MONTH(TBL_Employees[[#This Row],[Hire Date]])</f>
        <v>4</v>
      </c>
      <c r="L614" s="9" t="str">
        <f>_xlfn.SWITCH(TBL_Employees[[#This Row],[Month]],1,"JAN",2,"FEB",3,"MAR",4,"APR",5,"MAY",6,"JUN",7,"JUL",8,"AUG",9,"SEP",10,"OCT",11,"NOV",12,"DEC")</f>
        <v>APR</v>
      </c>
      <c r="M614" s="9">
        <f>YEAR(TBL_Employees[[#This Row],[Hire Date]])</f>
        <v>2000</v>
      </c>
      <c r="N614" s="2">
        <v>76352</v>
      </c>
      <c r="O614" s="2" t="str">
        <f>_xlfn.SWITCH(TRUE(),TBL_Employees[[#This Row],[Annual Salary]]&gt;140000,"HIGH INCOME",AND(TBL_Employees[[#This Row],[Annual Salary]]&gt;=70000,TBL_Employees[[#This Row],[Annual Salary]]&lt;=140000),"MIDLE INCOME",TBL_Employees[[#This Row],[Annual Salary]]&lt;70000,"LOW INCOME")</f>
        <v>MIDLE INCOME</v>
      </c>
      <c r="P614" s="3">
        <v>0</v>
      </c>
      <c r="Q614" s="11">
        <f>TBL_Employees[[#This Row],[Bonus %]]*TBL_Employees[[#This Row],[Annual Salary]]</f>
        <v>0</v>
      </c>
      <c r="R614" t="s">
        <v>19</v>
      </c>
      <c r="S614" t="s">
        <v>25</v>
      </c>
      <c r="T614" s="1" t="s">
        <v>21</v>
      </c>
      <c r="U614" t="str">
        <f>IF(TBL_Employees[[#This Row],[Exit Date]]="","Employed","Resign")</f>
        <v>Employed</v>
      </c>
    </row>
    <row r="615" spans="1:21">
      <c r="A615" t="s">
        <v>1152</v>
      </c>
      <c r="B615" t="s">
        <v>1153</v>
      </c>
      <c r="C615" t="s">
        <v>55</v>
      </c>
      <c r="D615" t="s">
        <v>27</v>
      </c>
      <c r="E615" t="s">
        <v>44</v>
      </c>
      <c r="F615" t="s">
        <v>17</v>
      </c>
      <c r="G615" t="s">
        <v>18</v>
      </c>
      <c r="H615">
        <v>59</v>
      </c>
      <c r="I615" s="1">
        <v>40272</v>
      </c>
      <c r="J615" s="9">
        <f>DAY(TBL_Employees[[#This Row],[Hire Date]])</f>
        <v>4</v>
      </c>
      <c r="K615" s="9">
        <f>MONTH(TBL_Employees[[#This Row],[Hire Date]])</f>
        <v>4</v>
      </c>
      <c r="L615" s="9" t="str">
        <f>_xlfn.SWITCH(TBL_Employees[[#This Row],[Month]],1,"JAN",2,"FEB",3,"MAR",4,"APR",5,"MAY",6,"JUN",7,"JUL",8,"AUG",9,"SEP",10,"OCT",11,"NOV",12,"DEC")</f>
        <v>APR</v>
      </c>
      <c r="M615" s="9">
        <f>YEAR(TBL_Employees[[#This Row],[Hire Date]])</f>
        <v>2010</v>
      </c>
      <c r="N615" s="2">
        <v>76027</v>
      </c>
      <c r="O615" s="2" t="str">
        <f>_xlfn.SWITCH(TRUE(),TBL_Employees[[#This Row],[Annual Salary]]&gt;140000,"HIGH INCOME",AND(TBL_Employees[[#This Row],[Annual Salary]]&gt;=70000,TBL_Employees[[#This Row],[Annual Salary]]&lt;=140000),"MIDLE INCOME",TBL_Employees[[#This Row],[Annual Salary]]&lt;70000,"LOW INCOME")</f>
        <v>MIDLE INCOME</v>
      </c>
      <c r="P615" s="3">
        <v>0</v>
      </c>
      <c r="Q615" s="11">
        <f>TBL_Employees[[#This Row],[Bonus %]]*TBL_Employees[[#This Row],[Annual Salary]]</f>
        <v>0</v>
      </c>
      <c r="R615" t="s">
        <v>19</v>
      </c>
      <c r="S615" t="s">
        <v>63</v>
      </c>
      <c r="T615" s="1" t="s">
        <v>21</v>
      </c>
      <c r="U615" t="str">
        <f>IF(TBL_Employees[[#This Row],[Exit Date]]="","Employed","Resign")</f>
        <v>Employed</v>
      </c>
    </row>
    <row r="616" spans="1:21">
      <c r="A616" t="s">
        <v>1157</v>
      </c>
      <c r="B616" t="s">
        <v>1158</v>
      </c>
      <c r="C616" t="s">
        <v>56</v>
      </c>
      <c r="D616" t="s">
        <v>27</v>
      </c>
      <c r="E616" t="s">
        <v>32</v>
      </c>
      <c r="F616" t="s">
        <v>28</v>
      </c>
      <c r="G616" t="s">
        <v>47</v>
      </c>
      <c r="H616">
        <v>31</v>
      </c>
      <c r="I616" s="1">
        <v>42656</v>
      </c>
      <c r="J616" s="9">
        <f>DAY(TBL_Employees[[#This Row],[Hire Date]])</f>
        <v>13</v>
      </c>
      <c r="K616" s="9">
        <f>MONTH(TBL_Employees[[#This Row],[Hire Date]])</f>
        <v>10</v>
      </c>
      <c r="L616" s="9" t="str">
        <f>_xlfn.SWITCH(TBL_Employees[[#This Row],[Month]],1,"JAN",2,"FEB",3,"MAR",4,"APR",5,"MAY",6,"JUN",7,"JUL",8,"AUG",9,"SEP",10,"OCT",11,"NOV",12,"DEC")</f>
        <v>OCT</v>
      </c>
      <c r="M616" s="9">
        <f>YEAR(TBL_Employees[[#This Row],[Hire Date]])</f>
        <v>2016</v>
      </c>
      <c r="N616" s="2">
        <v>63744</v>
      </c>
      <c r="O616" s="2" t="str">
        <f>_xlfn.SWITCH(TRUE(),TBL_Employees[[#This Row],[Annual Salary]]&gt;140000,"HIGH INCOME",AND(TBL_Employees[[#This Row],[Annual Salary]]&gt;=70000,TBL_Employees[[#This Row],[Annual Salary]]&lt;=140000),"MIDLE INCOME",TBL_Employees[[#This Row],[Annual Salary]]&lt;70000,"LOW INCOME")</f>
        <v>LOW INCOME</v>
      </c>
      <c r="P616" s="3">
        <v>0.08</v>
      </c>
      <c r="Q616" s="11">
        <f>TBL_Employees[[#This Row],[Bonus %]]*TBL_Employees[[#This Row],[Annual Salary]]</f>
        <v>5099.5200000000004</v>
      </c>
      <c r="R616" t="s">
        <v>19</v>
      </c>
      <c r="S616" t="s">
        <v>25</v>
      </c>
      <c r="T616" s="1" t="s">
        <v>21</v>
      </c>
      <c r="U616" t="str">
        <f>IF(TBL_Employees[[#This Row],[Exit Date]]="","Employed","Resign")</f>
        <v>Employed</v>
      </c>
    </row>
    <row r="617" spans="1:21">
      <c r="A617" t="s">
        <v>339</v>
      </c>
      <c r="B617" t="s">
        <v>1164</v>
      </c>
      <c r="C617" t="s">
        <v>89</v>
      </c>
      <c r="D617" t="s">
        <v>27</v>
      </c>
      <c r="E617" t="s">
        <v>16</v>
      </c>
      <c r="F617" t="s">
        <v>28</v>
      </c>
      <c r="G617" t="s">
        <v>24</v>
      </c>
      <c r="H617">
        <v>45</v>
      </c>
      <c r="I617" s="1">
        <v>40235</v>
      </c>
      <c r="J617" s="9">
        <f>DAY(TBL_Employees[[#This Row],[Hire Date]])</f>
        <v>26</v>
      </c>
      <c r="K617" s="9">
        <f>MONTH(TBL_Employees[[#This Row],[Hire Date]])</f>
        <v>2</v>
      </c>
      <c r="L617" s="9" t="str">
        <f>_xlfn.SWITCH(TBL_Employees[[#This Row],[Month]],1,"JAN",2,"FEB",3,"MAR",4,"APR",5,"MAY",6,"JUN",7,"JUL",8,"AUG",9,"SEP",10,"OCT",11,"NOV",12,"DEC")</f>
        <v>FEB</v>
      </c>
      <c r="M617" s="9">
        <f>YEAR(TBL_Employees[[#This Row],[Hire Date]])</f>
        <v>2010</v>
      </c>
      <c r="N617" s="2">
        <v>90770</v>
      </c>
      <c r="O617" s="2" t="str">
        <f>_xlfn.SWITCH(TRUE(),TBL_Employees[[#This Row],[Annual Salary]]&gt;140000,"HIGH INCOME",AND(TBL_Employees[[#This Row],[Annual Salary]]&gt;=70000,TBL_Employees[[#This Row],[Annual Salary]]&lt;=140000),"MIDLE INCOME",TBL_Employees[[#This Row],[Annual Salary]]&lt;70000,"LOW INCOME")</f>
        <v>MIDLE INCOME</v>
      </c>
      <c r="P617" s="3">
        <v>0</v>
      </c>
      <c r="Q617" s="11">
        <f>TBL_Employees[[#This Row],[Bonus %]]*TBL_Employees[[#This Row],[Annual Salary]]</f>
        <v>0</v>
      </c>
      <c r="R617" t="s">
        <v>19</v>
      </c>
      <c r="S617" t="s">
        <v>29</v>
      </c>
      <c r="T617" s="1" t="s">
        <v>21</v>
      </c>
      <c r="U617" t="str">
        <f>IF(TBL_Employees[[#This Row],[Exit Date]]="","Employed","Resign")</f>
        <v>Employed</v>
      </c>
    </row>
    <row r="618" spans="1:21">
      <c r="A618" t="s">
        <v>188</v>
      </c>
      <c r="B618" t="s">
        <v>1172</v>
      </c>
      <c r="C618" t="s">
        <v>55</v>
      </c>
      <c r="D618" t="s">
        <v>27</v>
      </c>
      <c r="E618" t="s">
        <v>16</v>
      </c>
      <c r="F618" t="s">
        <v>28</v>
      </c>
      <c r="G618" t="s">
        <v>24</v>
      </c>
      <c r="H618">
        <v>37</v>
      </c>
      <c r="I618" s="1">
        <v>42405</v>
      </c>
      <c r="J618" s="9">
        <f>DAY(TBL_Employees[[#This Row],[Hire Date]])</f>
        <v>5</v>
      </c>
      <c r="K618" s="9">
        <f>MONTH(TBL_Employees[[#This Row],[Hire Date]])</f>
        <v>2</v>
      </c>
      <c r="L618" s="9" t="str">
        <f>_xlfn.SWITCH(TBL_Employees[[#This Row],[Month]],1,"JAN",2,"FEB",3,"MAR",4,"APR",5,"MAY",6,"JUN",7,"JUL",8,"AUG",9,"SEP",10,"OCT",11,"NOV",12,"DEC")</f>
        <v>FEB</v>
      </c>
      <c r="M618" s="9">
        <f>YEAR(TBL_Employees[[#This Row],[Hire Date]])</f>
        <v>2016</v>
      </c>
      <c r="N618" s="2">
        <v>80055</v>
      </c>
      <c r="O618" s="2" t="str">
        <f>_xlfn.SWITCH(TRUE(),TBL_Employees[[#This Row],[Annual Salary]]&gt;140000,"HIGH INCOME",AND(TBL_Employees[[#This Row],[Annual Salary]]&gt;=70000,TBL_Employees[[#This Row],[Annual Salary]]&lt;=140000),"MIDLE INCOME",TBL_Employees[[#This Row],[Annual Salary]]&lt;70000,"LOW INCOME")</f>
        <v>MIDLE INCOME</v>
      </c>
      <c r="P618" s="3">
        <v>0</v>
      </c>
      <c r="Q618" s="11">
        <f>TBL_Employees[[#This Row],[Bonus %]]*TBL_Employees[[#This Row],[Annual Salary]]</f>
        <v>0</v>
      </c>
      <c r="R618" t="s">
        <v>33</v>
      </c>
      <c r="S618" t="s">
        <v>60</v>
      </c>
      <c r="T618" s="1" t="s">
        <v>21</v>
      </c>
      <c r="U618" t="str">
        <f>IF(TBL_Employees[[#This Row],[Exit Date]]="","Employed","Resign")</f>
        <v>Employed</v>
      </c>
    </row>
    <row r="619" spans="1:21">
      <c r="A619" t="s">
        <v>785</v>
      </c>
      <c r="B619" t="s">
        <v>1177</v>
      </c>
      <c r="C619" t="s">
        <v>14</v>
      </c>
      <c r="D619" t="s">
        <v>27</v>
      </c>
      <c r="E619" t="s">
        <v>32</v>
      </c>
      <c r="F619" t="s">
        <v>28</v>
      </c>
      <c r="G619" t="s">
        <v>18</v>
      </c>
      <c r="H619">
        <v>38</v>
      </c>
      <c r="I619" s="1">
        <v>42543</v>
      </c>
      <c r="J619" s="9">
        <f>DAY(TBL_Employees[[#This Row],[Hire Date]])</f>
        <v>22</v>
      </c>
      <c r="K619" s="9">
        <f>MONTH(TBL_Employees[[#This Row],[Hire Date]])</f>
        <v>6</v>
      </c>
      <c r="L619" s="9" t="str">
        <f>_xlfn.SWITCH(TBL_Employees[[#This Row],[Month]],1,"JAN",2,"FEB",3,"MAR",4,"APR",5,"MAY",6,"JUN",7,"JUL",8,"AUG",9,"SEP",10,"OCT",11,"NOV",12,"DEC")</f>
        <v>JUN</v>
      </c>
      <c r="M619" s="9">
        <f>YEAR(TBL_Employees[[#This Row],[Hire Date]])</f>
        <v>2016</v>
      </c>
      <c r="N619" s="2">
        <v>249870</v>
      </c>
      <c r="O619" s="2" t="str">
        <f>_xlfn.SWITCH(TRUE(),TBL_Employees[[#This Row],[Annual Salary]]&gt;140000,"HIGH INCOME",AND(TBL_Employees[[#This Row],[Annual Salary]]&gt;=70000,TBL_Employees[[#This Row],[Annual Salary]]&lt;=140000),"MIDLE INCOME",TBL_Employees[[#This Row],[Annual Salary]]&lt;70000,"LOW INCOME")</f>
        <v>HIGH INCOME</v>
      </c>
      <c r="P619" s="3">
        <v>0.34</v>
      </c>
      <c r="Q619" s="11">
        <f>TBL_Employees[[#This Row],[Bonus %]]*TBL_Employees[[#This Row],[Annual Salary]]</f>
        <v>84955.8</v>
      </c>
      <c r="R619" t="s">
        <v>19</v>
      </c>
      <c r="S619" t="s">
        <v>20</v>
      </c>
      <c r="T619" s="1" t="s">
        <v>21</v>
      </c>
      <c r="U619" t="str">
        <f>IF(TBL_Employees[[#This Row],[Exit Date]]="","Employed","Resign")</f>
        <v>Employed</v>
      </c>
    </row>
    <row r="620" spans="1:21">
      <c r="A620" t="s">
        <v>1179</v>
      </c>
      <c r="B620" t="s">
        <v>1180</v>
      </c>
      <c r="C620" t="s">
        <v>82</v>
      </c>
      <c r="D620" t="s">
        <v>27</v>
      </c>
      <c r="E620" t="s">
        <v>32</v>
      </c>
      <c r="F620" t="s">
        <v>17</v>
      </c>
      <c r="G620" t="s">
        <v>24</v>
      </c>
      <c r="H620">
        <v>60</v>
      </c>
      <c r="I620" s="1">
        <v>38027</v>
      </c>
      <c r="J620" s="9">
        <f>DAY(TBL_Employees[[#This Row],[Hire Date]])</f>
        <v>10</v>
      </c>
      <c r="K620" s="9">
        <f>MONTH(TBL_Employees[[#This Row],[Hire Date]])</f>
        <v>2</v>
      </c>
      <c r="L620" s="9" t="str">
        <f>_xlfn.SWITCH(TBL_Employees[[#This Row],[Month]],1,"JAN",2,"FEB",3,"MAR",4,"APR",5,"MAY",6,"JUN",7,"JUL",8,"AUG",9,"SEP",10,"OCT",11,"NOV",12,"DEC")</f>
        <v>FEB</v>
      </c>
      <c r="M620" s="9">
        <f>YEAR(TBL_Employees[[#This Row],[Hire Date]])</f>
        <v>2004</v>
      </c>
      <c r="N620" s="2">
        <v>90258</v>
      </c>
      <c r="O620" s="2" t="str">
        <f>_xlfn.SWITCH(TRUE(),TBL_Employees[[#This Row],[Annual Salary]]&gt;140000,"HIGH INCOME",AND(TBL_Employees[[#This Row],[Annual Salary]]&gt;=70000,TBL_Employees[[#This Row],[Annual Salary]]&lt;=140000),"MIDLE INCOME",TBL_Employees[[#This Row],[Annual Salary]]&lt;70000,"LOW INCOME")</f>
        <v>MIDLE INCOME</v>
      </c>
      <c r="P620" s="3">
        <v>0</v>
      </c>
      <c r="Q620" s="11">
        <f>TBL_Employees[[#This Row],[Bonus %]]*TBL_Employees[[#This Row],[Annual Salary]]</f>
        <v>0</v>
      </c>
      <c r="R620" t="s">
        <v>33</v>
      </c>
      <c r="S620" t="s">
        <v>80</v>
      </c>
      <c r="T620" s="1" t="s">
        <v>21</v>
      </c>
      <c r="U620" t="str">
        <f>IF(TBL_Employees[[#This Row],[Exit Date]]="","Employed","Resign")</f>
        <v>Employed</v>
      </c>
    </row>
    <row r="621" spans="1:21">
      <c r="A621" t="s">
        <v>1181</v>
      </c>
      <c r="B621" t="s">
        <v>1182</v>
      </c>
      <c r="C621" t="s">
        <v>98</v>
      </c>
      <c r="D621" t="s">
        <v>27</v>
      </c>
      <c r="E621" t="s">
        <v>36</v>
      </c>
      <c r="F621" t="s">
        <v>17</v>
      </c>
      <c r="G621" t="s">
        <v>47</v>
      </c>
      <c r="H621">
        <v>42</v>
      </c>
      <c r="I621" s="1">
        <v>40593</v>
      </c>
      <c r="J621" s="9">
        <f>DAY(TBL_Employees[[#This Row],[Hire Date]])</f>
        <v>19</v>
      </c>
      <c r="K621" s="9">
        <f>MONTH(TBL_Employees[[#This Row],[Hire Date]])</f>
        <v>2</v>
      </c>
      <c r="L621" s="9" t="str">
        <f>_xlfn.SWITCH(TBL_Employees[[#This Row],[Month]],1,"JAN",2,"FEB",3,"MAR",4,"APR",5,"MAY",6,"JUN",7,"JUL",8,"AUG",9,"SEP",10,"OCT",11,"NOV",12,"DEC")</f>
        <v>FEB</v>
      </c>
      <c r="M621" s="9">
        <f>YEAR(TBL_Employees[[#This Row],[Hire Date]])</f>
        <v>2011</v>
      </c>
      <c r="N621" s="2">
        <v>72486</v>
      </c>
      <c r="O621" s="2" t="str">
        <f>_xlfn.SWITCH(TRUE(),TBL_Employees[[#This Row],[Annual Salary]]&gt;140000,"HIGH INCOME",AND(TBL_Employees[[#This Row],[Annual Salary]]&gt;=70000,TBL_Employees[[#This Row],[Annual Salary]]&lt;=140000),"MIDLE INCOME",TBL_Employees[[#This Row],[Annual Salary]]&lt;70000,"LOW INCOME")</f>
        <v>MIDLE INCOME</v>
      </c>
      <c r="P621" s="3">
        <v>0</v>
      </c>
      <c r="Q621" s="11">
        <f>TBL_Employees[[#This Row],[Bonus %]]*TBL_Employees[[#This Row],[Annual Salary]]</f>
        <v>0</v>
      </c>
      <c r="R621" t="s">
        <v>19</v>
      </c>
      <c r="S621" t="s">
        <v>63</v>
      </c>
      <c r="T621" s="1" t="s">
        <v>21</v>
      </c>
      <c r="U621" t="str">
        <f>IF(TBL_Employees[[#This Row],[Exit Date]]="","Employed","Resign")</f>
        <v>Employed</v>
      </c>
    </row>
    <row r="622" spans="1:21">
      <c r="A622" t="s">
        <v>375</v>
      </c>
      <c r="B622" t="s">
        <v>1189</v>
      </c>
      <c r="C622" t="s">
        <v>56</v>
      </c>
      <c r="D622" t="s">
        <v>27</v>
      </c>
      <c r="E622" t="s">
        <v>36</v>
      </c>
      <c r="F622" t="s">
        <v>28</v>
      </c>
      <c r="G622" t="s">
        <v>51</v>
      </c>
      <c r="H622">
        <v>60</v>
      </c>
      <c r="I622" s="1">
        <v>36010</v>
      </c>
      <c r="J622" s="9">
        <f>DAY(TBL_Employees[[#This Row],[Hire Date]])</f>
        <v>3</v>
      </c>
      <c r="K622" s="9">
        <f>MONTH(TBL_Employees[[#This Row],[Hire Date]])</f>
        <v>8</v>
      </c>
      <c r="L622" s="9" t="str">
        <f>_xlfn.SWITCH(TBL_Employees[[#This Row],[Month]],1,"JAN",2,"FEB",3,"MAR",4,"APR",5,"MAY",6,"JUN",7,"JUL",8,"AUG",9,"SEP",10,"OCT",11,"NOV",12,"DEC")</f>
        <v>AUG</v>
      </c>
      <c r="M622" s="9">
        <f>YEAR(TBL_Employees[[#This Row],[Hire Date]])</f>
        <v>1998</v>
      </c>
      <c r="N622" s="2">
        <v>85120</v>
      </c>
      <c r="O622" s="2" t="str">
        <f>_xlfn.SWITCH(TRUE(),TBL_Employees[[#This Row],[Annual Salary]]&gt;140000,"HIGH INCOME",AND(TBL_Employees[[#This Row],[Annual Salary]]&gt;=70000,TBL_Employees[[#This Row],[Annual Salary]]&lt;=140000),"MIDLE INCOME",TBL_Employees[[#This Row],[Annual Salary]]&lt;70000,"LOW INCOME")</f>
        <v>MIDLE INCOME</v>
      </c>
      <c r="P622" s="3">
        <v>0.09</v>
      </c>
      <c r="Q622" s="11">
        <f>TBL_Employees[[#This Row],[Bonus %]]*TBL_Employees[[#This Row],[Annual Salary]]</f>
        <v>7660.7999999999993</v>
      </c>
      <c r="R622" t="s">
        <v>19</v>
      </c>
      <c r="S622" t="s">
        <v>63</v>
      </c>
      <c r="T622" s="1" t="s">
        <v>21</v>
      </c>
      <c r="U622" t="str">
        <f>IF(TBL_Employees[[#This Row],[Exit Date]]="","Employed","Resign")</f>
        <v>Employed</v>
      </c>
    </row>
    <row r="623" spans="1:21">
      <c r="A623" t="s">
        <v>1194</v>
      </c>
      <c r="B623" t="s">
        <v>1195</v>
      </c>
      <c r="C623" t="s">
        <v>26</v>
      </c>
      <c r="D623" t="s">
        <v>27</v>
      </c>
      <c r="E623" t="s">
        <v>36</v>
      </c>
      <c r="F623" t="s">
        <v>17</v>
      </c>
      <c r="G623" t="s">
        <v>51</v>
      </c>
      <c r="H623">
        <v>53</v>
      </c>
      <c r="I623" s="1">
        <v>38188</v>
      </c>
      <c r="J623" s="9">
        <f>DAY(TBL_Employees[[#This Row],[Hire Date]])</f>
        <v>20</v>
      </c>
      <c r="K623" s="9">
        <f>MONTH(TBL_Employees[[#This Row],[Hire Date]])</f>
        <v>7</v>
      </c>
      <c r="L623" s="9" t="str">
        <f>_xlfn.SWITCH(TBL_Employees[[#This Row],[Month]],1,"JAN",2,"FEB",3,"MAR",4,"APR",5,"MAY",6,"JUN",7,"JUL",8,"AUG",9,"SEP",10,"OCT",11,"NOV",12,"DEC")</f>
        <v>JUL</v>
      </c>
      <c r="M623" s="9">
        <f>YEAR(TBL_Employees[[#This Row],[Hire Date]])</f>
        <v>2004</v>
      </c>
      <c r="N623" s="2">
        <v>65702</v>
      </c>
      <c r="O623" s="2" t="str">
        <f>_xlfn.SWITCH(TRUE(),TBL_Employees[[#This Row],[Annual Salary]]&gt;140000,"HIGH INCOME",AND(TBL_Employees[[#This Row],[Annual Salary]]&gt;=70000,TBL_Employees[[#This Row],[Annual Salary]]&lt;=140000),"MIDLE INCOME",TBL_Employees[[#This Row],[Annual Salary]]&lt;70000,"LOW INCOME")</f>
        <v>LOW INCOME</v>
      </c>
      <c r="P623" s="3">
        <v>0</v>
      </c>
      <c r="Q623" s="11">
        <f>TBL_Employees[[#This Row],[Bonus %]]*TBL_Employees[[#This Row],[Annual Salary]]</f>
        <v>0</v>
      </c>
      <c r="R623" t="s">
        <v>19</v>
      </c>
      <c r="S623" t="s">
        <v>29</v>
      </c>
      <c r="T623" s="1" t="s">
        <v>21</v>
      </c>
      <c r="U623" t="str">
        <f>IF(TBL_Employees[[#This Row],[Exit Date]]="","Employed","Resign")</f>
        <v>Employed</v>
      </c>
    </row>
    <row r="624" spans="1:21">
      <c r="A624" t="s">
        <v>1200</v>
      </c>
      <c r="B624" t="s">
        <v>1201</v>
      </c>
      <c r="C624" t="s">
        <v>62</v>
      </c>
      <c r="D624" t="s">
        <v>27</v>
      </c>
      <c r="E624" t="s">
        <v>16</v>
      </c>
      <c r="F624" t="s">
        <v>28</v>
      </c>
      <c r="G624" t="s">
        <v>18</v>
      </c>
      <c r="H624">
        <v>46</v>
      </c>
      <c r="I624" s="1">
        <v>44419</v>
      </c>
      <c r="J624" s="9">
        <f>DAY(TBL_Employees[[#This Row],[Hire Date]])</f>
        <v>11</v>
      </c>
      <c r="K624" s="9">
        <f>MONTH(TBL_Employees[[#This Row],[Hire Date]])</f>
        <v>8</v>
      </c>
      <c r="L624" s="9" t="str">
        <f>_xlfn.SWITCH(TBL_Employees[[#This Row],[Month]],1,"JAN",2,"FEB",3,"MAR",4,"APR",5,"MAY",6,"JUN",7,"JUL",8,"AUG",9,"SEP",10,"OCT",11,"NOV",12,"DEC")</f>
        <v>AUG</v>
      </c>
      <c r="M624" s="9">
        <f>YEAR(TBL_Employees[[#This Row],[Hire Date]])</f>
        <v>2021</v>
      </c>
      <c r="N624" s="2">
        <v>127559</v>
      </c>
      <c r="O624" s="2" t="str">
        <f>_xlfn.SWITCH(TRUE(),TBL_Employees[[#This Row],[Annual Salary]]&gt;140000,"HIGH INCOME",AND(TBL_Employees[[#This Row],[Annual Salary]]&gt;=70000,TBL_Employees[[#This Row],[Annual Salary]]&lt;=140000),"MIDLE INCOME",TBL_Employees[[#This Row],[Annual Salary]]&lt;70000,"LOW INCOME")</f>
        <v>MIDLE INCOME</v>
      </c>
      <c r="P624" s="3">
        <v>0.1</v>
      </c>
      <c r="Q624" s="11">
        <f>TBL_Employees[[#This Row],[Bonus %]]*TBL_Employees[[#This Row],[Annual Salary]]</f>
        <v>12755.900000000001</v>
      </c>
      <c r="R624" t="s">
        <v>19</v>
      </c>
      <c r="S624" t="s">
        <v>25</v>
      </c>
      <c r="T624" s="1" t="s">
        <v>21</v>
      </c>
      <c r="U624" t="str">
        <f>IF(TBL_Employees[[#This Row],[Exit Date]]="","Employed","Resign")</f>
        <v>Employed</v>
      </c>
    </row>
    <row r="625" spans="1:21">
      <c r="A625" t="s">
        <v>374</v>
      </c>
      <c r="B625" t="s">
        <v>265</v>
      </c>
      <c r="C625" t="s">
        <v>71</v>
      </c>
      <c r="D625" t="s">
        <v>27</v>
      </c>
      <c r="E625" t="s">
        <v>36</v>
      </c>
      <c r="F625" t="s">
        <v>28</v>
      </c>
      <c r="G625" t="s">
        <v>24</v>
      </c>
      <c r="H625">
        <v>50</v>
      </c>
      <c r="I625" s="1">
        <v>36956</v>
      </c>
      <c r="J625" s="9">
        <f>DAY(TBL_Employees[[#This Row],[Hire Date]])</f>
        <v>6</v>
      </c>
      <c r="K625" s="9">
        <f>MONTH(TBL_Employees[[#This Row],[Hire Date]])</f>
        <v>3</v>
      </c>
      <c r="L625" s="9" t="str">
        <f>_xlfn.SWITCH(TBL_Employees[[#This Row],[Month]],1,"JAN",2,"FEB",3,"MAR",4,"APR",5,"MAY",6,"JUN",7,"JUL",8,"AUG",9,"SEP",10,"OCT",11,"NOV",12,"DEC")</f>
        <v>MAR</v>
      </c>
      <c r="M625" s="9">
        <f>YEAR(TBL_Employees[[#This Row],[Hire Date]])</f>
        <v>2001</v>
      </c>
      <c r="N625" s="2">
        <v>73907</v>
      </c>
      <c r="O625" s="2" t="str">
        <f>_xlfn.SWITCH(TRUE(),TBL_Employees[[#This Row],[Annual Salary]]&gt;140000,"HIGH INCOME",AND(TBL_Employees[[#This Row],[Annual Salary]]&gt;=70000,TBL_Employees[[#This Row],[Annual Salary]]&lt;=140000),"MIDLE INCOME",TBL_Employees[[#This Row],[Annual Salary]]&lt;70000,"LOW INCOME")</f>
        <v>MIDLE INCOME</v>
      </c>
      <c r="P625" s="3">
        <v>0</v>
      </c>
      <c r="Q625" s="11">
        <f>TBL_Employees[[#This Row],[Bonus %]]*TBL_Employees[[#This Row],[Annual Salary]]</f>
        <v>0</v>
      </c>
      <c r="R625" t="s">
        <v>33</v>
      </c>
      <c r="S625" t="s">
        <v>74</v>
      </c>
      <c r="T625" s="1" t="s">
        <v>21</v>
      </c>
      <c r="U625" t="str">
        <f>IF(TBL_Employees[[#This Row],[Exit Date]]="","Employed","Resign")</f>
        <v>Employed</v>
      </c>
    </row>
    <row r="626" spans="1:21">
      <c r="A626" t="s">
        <v>1210</v>
      </c>
      <c r="B626" t="s">
        <v>1211</v>
      </c>
      <c r="C626" t="s">
        <v>98</v>
      </c>
      <c r="D626" t="s">
        <v>27</v>
      </c>
      <c r="E626" t="s">
        <v>32</v>
      </c>
      <c r="F626" t="s">
        <v>28</v>
      </c>
      <c r="G626" t="s">
        <v>47</v>
      </c>
      <c r="H626">
        <v>28</v>
      </c>
      <c r="I626" s="1">
        <v>43633</v>
      </c>
      <c r="J626" s="9">
        <f>DAY(TBL_Employees[[#This Row],[Hire Date]])</f>
        <v>17</v>
      </c>
      <c r="K626" s="9">
        <f>MONTH(TBL_Employees[[#This Row],[Hire Date]])</f>
        <v>6</v>
      </c>
      <c r="L626" s="9" t="str">
        <f>_xlfn.SWITCH(TBL_Employees[[#This Row],[Month]],1,"JAN",2,"FEB",3,"MAR",4,"APR",5,"MAY",6,"JUN",7,"JUL",8,"AUG",9,"SEP",10,"OCT",11,"NOV",12,"DEC")</f>
        <v>JUN</v>
      </c>
      <c r="M626" s="9">
        <f>YEAR(TBL_Employees[[#This Row],[Hire Date]])</f>
        <v>2019</v>
      </c>
      <c r="N626" s="2">
        <v>65341</v>
      </c>
      <c r="O626" s="2" t="str">
        <f>_xlfn.SWITCH(TRUE(),TBL_Employees[[#This Row],[Annual Salary]]&gt;140000,"HIGH INCOME",AND(TBL_Employees[[#This Row],[Annual Salary]]&gt;=70000,TBL_Employees[[#This Row],[Annual Salary]]&lt;=140000),"MIDLE INCOME",TBL_Employees[[#This Row],[Annual Salary]]&lt;70000,"LOW INCOME")</f>
        <v>LOW INCOME</v>
      </c>
      <c r="P626" s="3">
        <v>0</v>
      </c>
      <c r="Q626" s="11">
        <f>TBL_Employees[[#This Row],[Bonus %]]*TBL_Employees[[#This Row],[Annual Salary]]</f>
        <v>0</v>
      </c>
      <c r="R626" t="s">
        <v>19</v>
      </c>
      <c r="S626" t="s">
        <v>45</v>
      </c>
      <c r="T626" s="1">
        <v>44662</v>
      </c>
      <c r="U626" t="str">
        <f>IF(TBL_Employees[[#This Row],[Exit Date]]="","Employed","Resign")</f>
        <v>Resign</v>
      </c>
    </row>
    <row r="627" spans="1:21">
      <c r="A627" t="s">
        <v>1219</v>
      </c>
      <c r="B627" t="s">
        <v>1220</v>
      </c>
      <c r="C627" t="s">
        <v>73</v>
      </c>
      <c r="D627" t="s">
        <v>27</v>
      </c>
      <c r="E627" t="s">
        <v>16</v>
      </c>
      <c r="F627" t="s">
        <v>28</v>
      </c>
      <c r="G627" t="s">
        <v>18</v>
      </c>
      <c r="H627">
        <v>45</v>
      </c>
      <c r="I627" s="1">
        <v>43248</v>
      </c>
      <c r="J627" s="9">
        <f>DAY(TBL_Employees[[#This Row],[Hire Date]])</f>
        <v>28</v>
      </c>
      <c r="K627" s="9">
        <f>MONTH(TBL_Employees[[#This Row],[Hire Date]])</f>
        <v>5</v>
      </c>
      <c r="L627" s="9" t="str">
        <f>_xlfn.SWITCH(TBL_Employees[[#This Row],[Month]],1,"JAN",2,"FEB",3,"MAR",4,"APR",5,"MAY",6,"JUN",7,"JUL",8,"AUG",9,"SEP",10,"OCT",11,"NOV",12,"DEC")</f>
        <v>MAY</v>
      </c>
      <c r="M627" s="9">
        <f>YEAR(TBL_Employees[[#This Row],[Hire Date]])</f>
        <v>2018</v>
      </c>
      <c r="N627" s="2">
        <v>49219</v>
      </c>
      <c r="O627" s="2" t="str">
        <f>_xlfn.SWITCH(TRUE(),TBL_Employees[[#This Row],[Annual Salary]]&gt;140000,"HIGH INCOME",AND(TBL_Employees[[#This Row],[Annual Salary]]&gt;=70000,TBL_Employees[[#This Row],[Annual Salary]]&lt;=140000),"MIDLE INCOME",TBL_Employees[[#This Row],[Annual Salary]]&lt;70000,"LOW INCOME")</f>
        <v>LOW INCOME</v>
      </c>
      <c r="P627" s="3">
        <v>0</v>
      </c>
      <c r="Q627" s="11">
        <f>TBL_Employees[[#This Row],[Bonus %]]*TBL_Employees[[#This Row],[Annual Salary]]</f>
        <v>0</v>
      </c>
      <c r="R627" t="s">
        <v>19</v>
      </c>
      <c r="S627" t="s">
        <v>29</v>
      </c>
      <c r="T627" s="1" t="s">
        <v>21</v>
      </c>
      <c r="U627" t="str">
        <f>IF(TBL_Employees[[#This Row],[Exit Date]]="","Employed","Resign")</f>
        <v>Employed</v>
      </c>
    </row>
    <row r="628" spans="1:21">
      <c r="A628" t="s">
        <v>1228</v>
      </c>
      <c r="B628" t="s">
        <v>1229</v>
      </c>
      <c r="C628" t="s">
        <v>88</v>
      </c>
      <c r="D628" t="s">
        <v>27</v>
      </c>
      <c r="E628" t="s">
        <v>44</v>
      </c>
      <c r="F628" t="s">
        <v>28</v>
      </c>
      <c r="G628" t="s">
        <v>51</v>
      </c>
      <c r="H628">
        <v>57</v>
      </c>
      <c r="I628" s="1">
        <v>41830</v>
      </c>
      <c r="J628" s="9">
        <f>DAY(TBL_Employees[[#This Row],[Hire Date]])</f>
        <v>10</v>
      </c>
      <c r="K628" s="9">
        <f>MONTH(TBL_Employees[[#This Row],[Hire Date]])</f>
        <v>7</v>
      </c>
      <c r="L628" s="9" t="str">
        <f>_xlfn.SWITCH(TBL_Employees[[#This Row],[Month]],1,"JAN",2,"FEB",3,"MAR",4,"APR",5,"MAY",6,"JUN",7,"JUL",8,"AUG",9,"SEP",10,"OCT",11,"NOV",12,"DEC")</f>
        <v>JUL</v>
      </c>
      <c r="M628" s="9">
        <f>YEAR(TBL_Employees[[#This Row],[Hire Date]])</f>
        <v>2014</v>
      </c>
      <c r="N628" s="2">
        <v>66649</v>
      </c>
      <c r="O628" s="2" t="str">
        <f>_xlfn.SWITCH(TRUE(),TBL_Employees[[#This Row],[Annual Salary]]&gt;140000,"HIGH INCOME",AND(TBL_Employees[[#This Row],[Annual Salary]]&gt;=70000,TBL_Employees[[#This Row],[Annual Salary]]&lt;=140000),"MIDLE INCOME",TBL_Employees[[#This Row],[Annual Salary]]&lt;70000,"LOW INCOME")</f>
        <v>LOW INCOME</v>
      </c>
      <c r="P628" s="3">
        <v>0</v>
      </c>
      <c r="Q628" s="11">
        <f>TBL_Employees[[#This Row],[Bonus %]]*TBL_Employees[[#This Row],[Annual Salary]]</f>
        <v>0</v>
      </c>
      <c r="R628" t="s">
        <v>52</v>
      </c>
      <c r="S628" t="s">
        <v>66</v>
      </c>
      <c r="T628" s="1" t="s">
        <v>21</v>
      </c>
      <c r="U628" t="str">
        <f>IF(TBL_Employees[[#This Row],[Exit Date]]="","Employed","Resign")</f>
        <v>Employed</v>
      </c>
    </row>
    <row r="629" spans="1:21">
      <c r="A629" t="s">
        <v>1235</v>
      </c>
      <c r="B629" t="s">
        <v>1236</v>
      </c>
      <c r="C629" t="s">
        <v>14</v>
      </c>
      <c r="D629" t="s">
        <v>27</v>
      </c>
      <c r="E629" t="s">
        <v>36</v>
      </c>
      <c r="F629" t="s">
        <v>28</v>
      </c>
      <c r="G629" t="s">
        <v>18</v>
      </c>
      <c r="H629">
        <v>56</v>
      </c>
      <c r="I629" s="1">
        <v>38866</v>
      </c>
      <c r="J629" s="9">
        <f>DAY(TBL_Employees[[#This Row],[Hire Date]])</f>
        <v>29</v>
      </c>
      <c r="K629" s="9">
        <f>MONTH(TBL_Employees[[#This Row],[Hire Date]])</f>
        <v>5</v>
      </c>
      <c r="L629" s="9" t="str">
        <f>_xlfn.SWITCH(TBL_Employees[[#This Row],[Month]],1,"JAN",2,"FEB",3,"MAR",4,"APR",5,"MAY",6,"JUN",7,"JUL",8,"AUG",9,"SEP",10,"OCT",11,"NOV",12,"DEC")</f>
        <v>MAY</v>
      </c>
      <c r="M629" s="9">
        <f>YEAR(TBL_Employees[[#This Row],[Hire Date]])</f>
        <v>2006</v>
      </c>
      <c r="N629" s="2">
        <v>228822</v>
      </c>
      <c r="O629" s="2" t="str">
        <f>_xlfn.SWITCH(TRUE(),TBL_Employees[[#This Row],[Annual Salary]]&gt;140000,"HIGH INCOME",AND(TBL_Employees[[#This Row],[Annual Salary]]&gt;=70000,TBL_Employees[[#This Row],[Annual Salary]]&lt;=140000),"MIDLE INCOME",TBL_Employees[[#This Row],[Annual Salary]]&lt;70000,"LOW INCOME")</f>
        <v>HIGH INCOME</v>
      </c>
      <c r="P629" s="3">
        <v>0.36</v>
      </c>
      <c r="Q629" s="11">
        <f>TBL_Employees[[#This Row],[Bonus %]]*TBL_Employees[[#This Row],[Annual Salary]]</f>
        <v>82375.92</v>
      </c>
      <c r="R629" t="s">
        <v>19</v>
      </c>
      <c r="S629" t="s">
        <v>45</v>
      </c>
      <c r="T629" s="1" t="s">
        <v>21</v>
      </c>
      <c r="U629" t="str">
        <f>IF(TBL_Employees[[#This Row],[Exit Date]]="","Employed","Resign")</f>
        <v>Employed</v>
      </c>
    </row>
    <row r="630" spans="1:21">
      <c r="A630" t="s">
        <v>391</v>
      </c>
      <c r="B630" t="s">
        <v>1241</v>
      </c>
      <c r="C630" t="s">
        <v>56</v>
      </c>
      <c r="D630" t="s">
        <v>27</v>
      </c>
      <c r="E630" t="s">
        <v>36</v>
      </c>
      <c r="F630" t="s">
        <v>28</v>
      </c>
      <c r="G630" t="s">
        <v>18</v>
      </c>
      <c r="H630">
        <v>28</v>
      </c>
      <c r="I630" s="1">
        <v>44051</v>
      </c>
      <c r="J630" s="9">
        <f>DAY(TBL_Employees[[#This Row],[Hire Date]])</f>
        <v>8</v>
      </c>
      <c r="K630" s="9">
        <f>MONTH(TBL_Employees[[#This Row],[Hire Date]])</f>
        <v>8</v>
      </c>
      <c r="L630" s="9" t="str">
        <f>_xlfn.SWITCH(TBL_Employees[[#This Row],[Month]],1,"JAN",2,"FEB",3,"MAR",4,"APR",5,"MAY",6,"JUN",7,"JUL",8,"AUG",9,"SEP",10,"OCT",11,"NOV",12,"DEC")</f>
        <v>AUG</v>
      </c>
      <c r="M630" s="9">
        <f>YEAR(TBL_Employees[[#This Row],[Hire Date]])</f>
        <v>2020</v>
      </c>
      <c r="N630" s="2">
        <v>73255</v>
      </c>
      <c r="O630" s="2" t="str">
        <f>_xlfn.SWITCH(TRUE(),TBL_Employees[[#This Row],[Annual Salary]]&gt;140000,"HIGH INCOME",AND(TBL_Employees[[#This Row],[Annual Salary]]&gt;=70000,TBL_Employees[[#This Row],[Annual Salary]]&lt;=140000),"MIDLE INCOME",TBL_Employees[[#This Row],[Annual Salary]]&lt;70000,"LOW INCOME")</f>
        <v>MIDLE INCOME</v>
      </c>
      <c r="P630" s="3">
        <v>0.09</v>
      </c>
      <c r="Q630" s="11">
        <f>TBL_Employees[[#This Row],[Bonus %]]*TBL_Employees[[#This Row],[Annual Salary]]</f>
        <v>6592.95</v>
      </c>
      <c r="R630" t="s">
        <v>19</v>
      </c>
      <c r="S630" t="s">
        <v>39</v>
      </c>
      <c r="T630" s="1" t="s">
        <v>21</v>
      </c>
      <c r="U630" t="str">
        <f>IF(TBL_Employees[[#This Row],[Exit Date]]="","Employed","Resign")</f>
        <v>Employed</v>
      </c>
    </row>
    <row r="631" spans="1:21">
      <c r="A631" t="s">
        <v>1244</v>
      </c>
      <c r="B631" t="s">
        <v>1245</v>
      </c>
      <c r="C631" t="s">
        <v>88</v>
      </c>
      <c r="D631" t="s">
        <v>27</v>
      </c>
      <c r="E631" t="s">
        <v>44</v>
      </c>
      <c r="F631" t="s">
        <v>28</v>
      </c>
      <c r="G631" t="s">
        <v>18</v>
      </c>
      <c r="H631">
        <v>34</v>
      </c>
      <c r="I631" s="1">
        <v>42514</v>
      </c>
      <c r="J631" s="9">
        <f>DAY(TBL_Employees[[#This Row],[Hire Date]])</f>
        <v>24</v>
      </c>
      <c r="K631" s="9">
        <f>MONTH(TBL_Employees[[#This Row],[Hire Date]])</f>
        <v>5</v>
      </c>
      <c r="L631" s="9" t="str">
        <f>_xlfn.SWITCH(TBL_Employees[[#This Row],[Month]],1,"JAN",2,"FEB",3,"MAR",4,"APR",5,"MAY",6,"JUN",7,"JUL",8,"AUG",9,"SEP",10,"OCT",11,"NOV",12,"DEC")</f>
        <v>MAY</v>
      </c>
      <c r="M631" s="9">
        <f>YEAR(TBL_Employees[[#This Row],[Hire Date]])</f>
        <v>2016</v>
      </c>
      <c r="N631" s="2">
        <v>94352</v>
      </c>
      <c r="O631" s="2" t="str">
        <f>_xlfn.SWITCH(TRUE(),TBL_Employees[[#This Row],[Annual Salary]]&gt;140000,"HIGH INCOME",AND(TBL_Employees[[#This Row],[Annual Salary]]&gt;=70000,TBL_Employees[[#This Row],[Annual Salary]]&lt;=140000),"MIDLE INCOME",TBL_Employees[[#This Row],[Annual Salary]]&lt;70000,"LOW INCOME")</f>
        <v>MIDLE INCOME</v>
      </c>
      <c r="P631" s="3">
        <v>0</v>
      </c>
      <c r="Q631" s="11">
        <f>TBL_Employees[[#This Row],[Bonus %]]*TBL_Employees[[#This Row],[Annual Salary]]</f>
        <v>0</v>
      </c>
      <c r="R631" t="s">
        <v>19</v>
      </c>
      <c r="S631" t="s">
        <v>45</v>
      </c>
      <c r="T631" s="1" t="s">
        <v>21</v>
      </c>
      <c r="U631" t="str">
        <f>IF(TBL_Employees[[#This Row],[Exit Date]]="","Employed","Resign")</f>
        <v>Employed</v>
      </c>
    </row>
    <row r="632" spans="1:21">
      <c r="A632" t="s">
        <v>406</v>
      </c>
      <c r="B632" t="s">
        <v>1246</v>
      </c>
      <c r="C632" t="s">
        <v>91</v>
      </c>
      <c r="D632" t="s">
        <v>27</v>
      </c>
      <c r="E632" t="s">
        <v>16</v>
      </c>
      <c r="F632" t="s">
        <v>17</v>
      </c>
      <c r="G632" t="s">
        <v>51</v>
      </c>
      <c r="H632">
        <v>55</v>
      </c>
      <c r="I632" s="1">
        <v>34576</v>
      </c>
      <c r="J632" s="9">
        <f>DAY(TBL_Employees[[#This Row],[Hire Date]])</f>
        <v>30</v>
      </c>
      <c r="K632" s="9">
        <f>MONTH(TBL_Employees[[#This Row],[Hire Date]])</f>
        <v>8</v>
      </c>
      <c r="L632" s="9" t="str">
        <f>_xlfn.SWITCH(TBL_Employees[[#This Row],[Month]],1,"JAN",2,"FEB",3,"MAR",4,"APR",5,"MAY",6,"JUN",7,"JUL",8,"AUG",9,"SEP",10,"OCT",11,"NOV",12,"DEC")</f>
        <v>AUG</v>
      </c>
      <c r="M632" s="9">
        <f>YEAR(TBL_Employees[[#This Row],[Hire Date]])</f>
        <v>1994</v>
      </c>
      <c r="N632" s="2">
        <v>73955</v>
      </c>
      <c r="O632" s="2" t="str">
        <f>_xlfn.SWITCH(TRUE(),TBL_Employees[[#This Row],[Annual Salary]]&gt;140000,"HIGH INCOME",AND(TBL_Employees[[#This Row],[Annual Salary]]&gt;=70000,TBL_Employees[[#This Row],[Annual Salary]]&lt;=140000),"MIDLE INCOME",TBL_Employees[[#This Row],[Annual Salary]]&lt;70000,"LOW INCOME")</f>
        <v>MIDLE INCOME</v>
      </c>
      <c r="P632" s="3">
        <v>0</v>
      </c>
      <c r="Q632" s="11">
        <f>TBL_Employees[[#This Row],[Bonus %]]*TBL_Employees[[#This Row],[Annual Salary]]</f>
        <v>0</v>
      </c>
      <c r="R632" t="s">
        <v>19</v>
      </c>
      <c r="S632" t="s">
        <v>39</v>
      </c>
      <c r="T632" s="1" t="s">
        <v>21</v>
      </c>
      <c r="U632" t="str">
        <f>IF(TBL_Employees[[#This Row],[Exit Date]]="","Employed","Resign")</f>
        <v>Employed</v>
      </c>
    </row>
    <row r="633" spans="1:21">
      <c r="A633" t="s">
        <v>1249</v>
      </c>
      <c r="B633" t="s">
        <v>1250</v>
      </c>
      <c r="C633" t="s">
        <v>89</v>
      </c>
      <c r="D633" t="s">
        <v>27</v>
      </c>
      <c r="E633" t="s">
        <v>36</v>
      </c>
      <c r="F633" t="s">
        <v>28</v>
      </c>
      <c r="G633" t="s">
        <v>24</v>
      </c>
      <c r="H633">
        <v>27</v>
      </c>
      <c r="I633" s="1">
        <v>44189</v>
      </c>
      <c r="J633" s="9">
        <f>DAY(TBL_Employees[[#This Row],[Hire Date]])</f>
        <v>24</v>
      </c>
      <c r="K633" s="9">
        <f>MONTH(TBL_Employees[[#This Row],[Hire Date]])</f>
        <v>12</v>
      </c>
      <c r="L633" s="9" t="str">
        <f>_xlfn.SWITCH(TBL_Employees[[#This Row],[Month]],1,"JAN",2,"FEB",3,"MAR",4,"APR",5,"MAY",6,"JUN",7,"JUL",8,"AUG",9,"SEP",10,"OCT",11,"NOV",12,"DEC")</f>
        <v>DEC</v>
      </c>
      <c r="M633" s="9">
        <f>YEAR(TBL_Employees[[#This Row],[Hire Date]])</f>
        <v>2020</v>
      </c>
      <c r="N633" s="2">
        <v>92321</v>
      </c>
      <c r="O633" s="2" t="str">
        <f>_xlfn.SWITCH(TRUE(),TBL_Employees[[#This Row],[Annual Salary]]&gt;140000,"HIGH INCOME",AND(TBL_Employees[[#This Row],[Annual Salary]]&gt;=70000,TBL_Employees[[#This Row],[Annual Salary]]&lt;=140000),"MIDLE INCOME",TBL_Employees[[#This Row],[Annual Salary]]&lt;70000,"LOW INCOME")</f>
        <v>MIDLE INCOME</v>
      </c>
      <c r="P633" s="3">
        <v>0</v>
      </c>
      <c r="Q633" s="11">
        <f>TBL_Employees[[#This Row],[Bonus %]]*TBL_Employees[[#This Row],[Annual Salary]]</f>
        <v>0</v>
      </c>
      <c r="R633" t="s">
        <v>19</v>
      </c>
      <c r="S633" t="s">
        <v>20</v>
      </c>
      <c r="T633" s="1" t="s">
        <v>21</v>
      </c>
      <c r="U633" t="str">
        <f>IF(TBL_Employees[[#This Row],[Exit Date]]="","Employed","Resign")</f>
        <v>Employed</v>
      </c>
    </row>
    <row r="634" spans="1:21">
      <c r="A634" t="s">
        <v>1196</v>
      </c>
      <c r="B634" t="s">
        <v>1251</v>
      </c>
      <c r="C634" t="s">
        <v>56</v>
      </c>
      <c r="D634" t="s">
        <v>27</v>
      </c>
      <c r="E634" t="s">
        <v>16</v>
      </c>
      <c r="F634" t="s">
        <v>28</v>
      </c>
      <c r="G634" t="s">
        <v>18</v>
      </c>
      <c r="H634">
        <v>52</v>
      </c>
      <c r="I634" s="1">
        <v>41417</v>
      </c>
      <c r="J634" s="9">
        <f>DAY(TBL_Employees[[#This Row],[Hire Date]])</f>
        <v>23</v>
      </c>
      <c r="K634" s="9">
        <f>MONTH(TBL_Employees[[#This Row],[Hire Date]])</f>
        <v>5</v>
      </c>
      <c r="L634" s="9" t="str">
        <f>_xlfn.SWITCH(TBL_Employees[[#This Row],[Month]],1,"JAN",2,"FEB",3,"MAR",4,"APR",5,"MAY",6,"JUN",7,"JUL",8,"AUG",9,"SEP",10,"OCT",11,"NOV",12,"DEC")</f>
        <v>MAY</v>
      </c>
      <c r="M634" s="9">
        <f>YEAR(TBL_Employees[[#This Row],[Hire Date]])</f>
        <v>2013</v>
      </c>
      <c r="N634" s="2">
        <v>99557</v>
      </c>
      <c r="O634" s="2" t="str">
        <f>_xlfn.SWITCH(TRUE(),TBL_Employees[[#This Row],[Annual Salary]]&gt;140000,"HIGH INCOME",AND(TBL_Employees[[#This Row],[Annual Salary]]&gt;=70000,TBL_Employees[[#This Row],[Annual Salary]]&lt;=140000),"MIDLE INCOME",TBL_Employees[[#This Row],[Annual Salary]]&lt;70000,"LOW INCOME")</f>
        <v>MIDLE INCOME</v>
      </c>
      <c r="P634" s="3">
        <v>0.09</v>
      </c>
      <c r="Q634" s="11">
        <f>TBL_Employees[[#This Row],[Bonus %]]*TBL_Employees[[#This Row],[Annual Salary]]</f>
        <v>8960.1299999999992</v>
      </c>
      <c r="R634" t="s">
        <v>19</v>
      </c>
      <c r="S634" t="s">
        <v>63</v>
      </c>
      <c r="T634" s="1" t="s">
        <v>21</v>
      </c>
      <c r="U634" t="str">
        <f>IF(TBL_Employees[[#This Row],[Exit Date]]="","Employed","Resign")</f>
        <v>Employed</v>
      </c>
    </row>
    <row r="635" spans="1:21">
      <c r="A635" t="s">
        <v>1254</v>
      </c>
      <c r="B635" t="s">
        <v>1255</v>
      </c>
      <c r="C635" t="s">
        <v>91</v>
      </c>
      <c r="D635" t="s">
        <v>27</v>
      </c>
      <c r="E635" t="s">
        <v>36</v>
      </c>
      <c r="F635" t="s">
        <v>17</v>
      </c>
      <c r="G635" t="s">
        <v>51</v>
      </c>
      <c r="H635">
        <v>44</v>
      </c>
      <c r="I635" s="1">
        <v>40603</v>
      </c>
      <c r="J635" s="9">
        <f>DAY(TBL_Employees[[#This Row],[Hire Date]])</f>
        <v>1</v>
      </c>
      <c r="K635" s="9">
        <f>MONTH(TBL_Employees[[#This Row],[Hire Date]])</f>
        <v>3</v>
      </c>
      <c r="L635" s="9" t="str">
        <f>_xlfn.SWITCH(TBL_Employees[[#This Row],[Month]],1,"JAN",2,"FEB",3,"MAR",4,"APR",5,"MAY",6,"JUN",7,"JUL",8,"AUG",9,"SEP",10,"OCT",11,"NOV",12,"DEC")</f>
        <v>MAR</v>
      </c>
      <c r="M635" s="9">
        <f>YEAR(TBL_Employees[[#This Row],[Hire Date]])</f>
        <v>2011</v>
      </c>
      <c r="N635" s="2">
        <v>82462</v>
      </c>
      <c r="O635" s="2" t="str">
        <f>_xlfn.SWITCH(TRUE(),TBL_Employees[[#This Row],[Annual Salary]]&gt;140000,"HIGH INCOME",AND(TBL_Employees[[#This Row],[Annual Salary]]&gt;=70000,TBL_Employees[[#This Row],[Annual Salary]]&lt;=140000),"MIDLE INCOME",TBL_Employees[[#This Row],[Annual Salary]]&lt;70000,"LOW INCOME")</f>
        <v>MIDLE INCOME</v>
      </c>
      <c r="P635" s="3">
        <v>0</v>
      </c>
      <c r="Q635" s="11">
        <f>TBL_Employees[[#This Row],[Bonus %]]*TBL_Employees[[#This Row],[Annual Salary]]</f>
        <v>0</v>
      </c>
      <c r="R635" t="s">
        <v>19</v>
      </c>
      <c r="S635" t="s">
        <v>25</v>
      </c>
      <c r="T635" s="1" t="s">
        <v>21</v>
      </c>
      <c r="U635" t="str">
        <f>IF(TBL_Employees[[#This Row],[Exit Date]]="","Employed","Resign")</f>
        <v>Employed</v>
      </c>
    </row>
    <row r="636" spans="1:21">
      <c r="A636" t="s">
        <v>164</v>
      </c>
      <c r="B636" t="s">
        <v>1256</v>
      </c>
      <c r="C636" t="s">
        <v>14</v>
      </c>
      <c r="D636" t="s">
        <v>27</v>
      </c>
      <c r="E636" t="s">
        <v>16</v>
      </c>
      <c r="F636" t="s">
        <v>17</v>
      </c>
      <c r="G636" t="s">
        <v>18</v>
      </c>
      <c r="H636">
        <v>53</v>
      </c>
      <c r="I636" s="1">
        <v>40856</v>
      </c>
      <c r="J636" s="9">
        <f>DAY(TBL_Employees[[#This Row],[Hire Date]])</f>
        <v>9</v>
      </c>
      <c r="K636" s="9">
        <f>MONTH(TBL_Employees[[#This Row],[Hire Date]])</f>
        <v>11</v>
      </c>
      <c r="L636" s="9" t="str">
        <f>_xlfn.SWITCH(TBL_Employees[[#This Row],[Month]],1,"JAN",2,"FEB",3,"MAR",4,"APR",5,"MAY",6,"JUN",7,"JUL",8,"AUG",9,"SEP",10,"OCT",11,"NOV",12,"DEC")</f>
        <v>NOV</v>
      </c>
      <c r="M636" s="9">
        <f>YEAR(TBL_Employees[[#This Row],[Hire Date]])</f>
        <v>2011</v>
      </c>
      <c r="N636" s="2">
        <v>198473</v>
      </c>
      <c r="O636" s="2" t="str">
        <f>_xlfn.SWITCH(TRUE(),TBL_Employees[[#This Row],[Annual Salary]]&gt;140000,"HIGH INCOME",AND(TBL_Employees[[#This Row],[Annual Salary]]&gt;=70000,TBL_Employees[[#This Row],[Annual Salary]]&lt;=140000),"MIDLE INCOME",TBL_Employees[[#This Row],[Annual Salary]]&lt;70000,"LOW INCOME")</f>
        <v>HIGH INCOME</v>
      </c>
      <c r="P636" s="3">
        <v>0.32</v>
      </c>
      <c r="Q636" s="11">
        <f>TBL_Employees[[#This Row],[Bonus %]]*TBL_Employees[[#This Row],[Annual Salary]]</f>
        <v>63511.360000000001</v>
      </c>
      <c r="R636" t="s">
        <v>19</v>
      </c>
      <c r="S636" t="s">
        <v>45</v>
      </c>
      <c r="T636" s="1" t="s">
        <v>21</v>
      </c>
      <c r="U636" t="str">
        <f>IF(TBL_Employees[[#This Row],[Exit Date]]="","Employed","Resign")</f>
        <v>Employed</v>
      </c>
    </row>
    <row r="637" spans="1:21">
      <c r="A637" t="s">
        <v>1265</v>
      </c>
      <c r="B637" t="s">
        <v>1266</v>
      </c>
      <c r="C637" t="s">
        <v>38</v>
      </c>
      <c r="D637" t="s">
        <v>27</v>
      </c>
      <c r="E637" t="s">
        <v>32</v>
      </c>
      <c r="F637" t="s">
        <v>28</v>
      </c>
      <c r="G637" t="s">
        <v>24</v>
      </c>
      <c r="H637">
        <v>55</v>
      </c>
      <c r="I637" s="1">
        <v>34692</v>
      </c>
      <c r="J637" s="9">
        <f>DAY(TBL_Employees[[#This Row],[Hire Date]])</f>
        <v>24</v>
      </c>
      <c r="K637" s="9">
        <f>MONTH(TBL_Employees[[#This Row],[Hire Date]])</f>
        <v>12</v>
      </c>
      <c r="L637" s="9" t="str">
        <f>_xlfn.SWITCH(TBL_Employees[[#This Row],[Month]],1,"JAN",2,"FEB",3,"MAR",4,"APR",5,"MAY",6,"JUN",7,"JUL",8,"AUG",9,"SEP",10,"OCT",11,"NOV",12,"DEC")</f>
        <v>DEC</v>
      </c>
      <c r="M637" s="9">
        <f>YEAR(TBL_Employees[[#This Row],[Hire Date]])</f>
        <v>1994</v>
      </c>
      <c r="N637" s="2">
        <v>99774</v>
      </c>
      <c r="O637" s="2" t="str">
        <f>_xlfn.SWITCH(TRUE(),TBL_Employees[[#This Row],[Annual Salary]]&gt;140000,"HIGH INCOME",AND(TBL_Employees[[#This Row],[Annual Salary]]&gt;=70000,TBL_Employees[[#This Row],[Annual Salary]]&lt;=140000),"MIDLE INCOME",TBL_Employees[[#This Row],[Annual Salary]]&lt;70000,"LOW INCOME")</f>
        <v>MIDLE INCOME</v>
      </c>
      <c r="P637" s="3">
        <v>0</v>
      </c>
      <c r="Q637" s="11">
        <f>TBL_Employees[[#This Row],[Bonus %]]*TBL_Employees[[#This Row],[Annual Salary]]</f>
        <v>0</v>
      </c>
      <c r="R637" t="s">
        <v>19</v>
      </c>
      <c r="S637" t="s">
        <v>25</v>
      </c>
      <c r="T637" s="1" t="s">
        <v>21</v>
      </c>
      <c r="U637" t="str">
        <f>IF(TBL_Employees[[#This Row],[Exit Date]]="","Employed","Resign")</f>
        <v>Employed</v>
      </c>
    </row>
    <row r="638" spans="1:21">
      <c r="A638" t="s">
        <v>1267</v>
      </c>
      <c r="B638" t="s">
        <v>212</v>
      </c>
      <c r="C638" t="s">
        <v>40</v>
      </c>
      <c r="D638" t="s">
        <v>27</v>
      </c>
      <c r="E638" t="s">
        <v>16</v>
      </c>
      <c r="F638" t="s">
        <v>28</v>
      </c>
      <c r="G638" t="s">
        <v>24</v>
      </c>
      <c r="H638">
        <v>55</v>
      </c>
      <c r="I638" s="1">
        <v>39154</v>
      </c>
      <c r="J638" s="9">
        <f>DAY(TBL_Employees[[#This Row],[Hire Date]])</f>
        <v>13</v>
      </c>
      <c r="K638" s="9">
        <f>MONTH(TBL_Employees[[#This Row],[Hire Date]])</f>
        <v>3</v>
      </c>
      <c r="L638" s="9" t="str">
        <f>_xlfn.SWITCH(TBL_Employees[[#This Row],[Month]],1,"JAN",2,"FEB",3,"MAR",4,"APR",5,"MAY",6,"JUN",7,"JUL",8,"AUG",9,"SEP",10,"OCT",11,"NOV",12,"DEC")</f>
        <v>MAR</v>
      </c>
      <c r="M638" s="9">
        <f>YEAR(TBL_Employees[[#This Row],[Hire Date]])</f>
        <v>2007</v>
      </c>
      <c r="N638" s="2">
        <v>184648</v>
      </c>
      <c r="O638" s="2" t="str">
        <f>_xlfn.SWITCH(TRUE(),TBL_Employees[[#This Row],[Annual Salary]]&gt;140000,"HIGH INCOME",AND(TBL_Employees[[#This Row],[Annual Salary]]&gt;=70000,TBL_Employees[[#This Row],[Annual Salary]]&lt;=140000),"MIDLE INCOME",TBL_Employees[[#This Row],[Annual Salary]]&lt;70000,"LOW INCOME")</f>
        <v>HIGH INCOME</v>
      </c>
      <c r="P638" s="3">
        <v>0.24</v>
      </c>
      <c r="Q638" s="11">
        <f>TBL_Employees[[#This Row],[Bonus %]]*TBL_Employees[[#This Row],[Annual Salary]]</f>
        <v>44315.519999999997</v>
      </c>
      <c r="R638" t="s">
        <v>33</v>
      </c>
      <c r="S638" t="s">
        <v>74</v>
      </c>
      <c r="T638" s="1" t="s">
        <v>21</v>
      </c>
      <c r="U638" t="str">
        <f>IF(TBL_Employees[[#This Row],[Exit Date]]="","Employed","Resign")</f>
        <v>Employed</v>
      </c>
    </row>
    <row r="639" spans="1:21">
      <c r="A639" t="s">
        <v>359</v>
      </c>
      <c r="B639" t="s">
        <v>1268</v>
      </c>
      <c r="C639" t="s">
        <v>14</v>
      </c>
      <c r="D639" t="s">
        <v>27</v>
      </c>
      <c r="E639" t="s">
        <v>36</v>
      </c>
      <c r="F639" t="s">
        <v>28</v>
      </c>
      <c r="G639" t="s">
        <v>51</v>
      </c>
      <c r="H639">
        <v>51</v>
      </c>
      <c r="I639" s="1">
        <v>37091</v>
      </c>
      <c r="J639" s="9">
        <f>DAY(TBL_Employees[[#This Row],[Hire Date]])</f>
        <v>19</v>
      </c>
      <c r="K639" s="9">
        <f>MONTH(TBL_Employees[[#This Row],[Hire Date]])</f>
        <v>7</v>
      </c>
      <c r="L639" s="9" t="str">
        <f>_xlfn.SWITCH(TBL_Employees[[#This Row],[Month]],1,"JAN",2,"FEB",3,"MAR",4,"APR",5,"MAY",6,"JUN",7,"JUL",8,"AUG",9,"SEP",10,"OCT",11,"NOV",12,"DEC")</f>
        <v>JUL</v>
      </c>
      <c r="M639" s="9">
        <f>YEAR(TBL_Employees[[#This Row],[Hire Date]])</f>
        <v>2001</v>
      </c>
      <c r="N639" s="2">
        <v>247874</v>
      </c>
      <c r="O639" s="2" t="str">
        <f>_xlfn.SWITCH(TRUE(),TBL_Employees[[#This Row],[Annual Salary]]&gt;140000,"HIGH INCOME",AND(TBL_Employees[[#This Row],[Annual Salary]]&gt;=70000,TBL_Employees[[#This Row],[Annual Salary]]&lt;=140000),"MIDLE INCOME",TBL_Employees[[#This Row],[Annual Salary]]&lt;70000,"LOW INCOME")</f>
        <v>HIGH INCOME</v>
      </c>
      <c r="P639" s="3">
        <v>0.33</v>
      </c>
      <c r="Q639" s="11">
        <f>TBL_Employees[[#This Row],[Bonus %]]*TBL_Employees[[#This Row],[Annual Salary]]</f>
        <v>81798.42</v>
      </c>
      <c r="R639" t="s">
        <v>52</v>
      </c>
      <c r="S639" t="s">
        <v>81</v>
      </c>
      <c r="T639" s="1" t="s">
        <v>21</v>
      </c>
      <c r="U639" t="str">
        <f>IF(TBL_Employees[[#This Row],[Exit Date]]="","Employed","Resign")</f>
        <v>Employed</v>
      </c>
    </row>
    <row r="640" spans="1:21">
      <c r="A640" t="s">
        <v>323</v>
      </c>
      <c r="B640" t="s">
        <v>1289</v>
      </c>
      <c r="C640" t="s">
        <v>91</v>
      </c>
      <c r="D640" t="s">
        <v>27</v>
      </c>
      <c r="E640" t="s">
        <v>32</v>
      </c>
      <c r="F640" t="s">
        <v>28</v>
      </c>
      <c r="G640" t="s">
        <v>51</v>
      </c>
      <c r="H640">
        <v>49</v>
      </c>
      <c r="I640" s="1">
        <v>42545</v>
      </c>
      <c r="J640" s="9">
        <f>DAY(TBL_Employees[[#This Row],[Hire Date]])</f>
        <v>24</v>
      </c>
      <c r="K640" s="9">
        <f>MONTH(TBL_Employees[[#This Row],[Hire Date]])</f>
        <v>6</v>
      </c>
      <c r="L640" s="9" t="str">
        <f>_xlfn.SWITCH(TBL_Employees[[#This Row],[Month]],1,"JAN",2,"FEB",3,"MAR",4,"APR",5,"MAY",6,"JUN",7,"JUL",8,"AUG",9,"SEP",10,"OCT",11,"NOV",12,"DEC")</f>
        <v>JUN</v>
      </c>
      <c r="M640" s="9">
        <f>YEAR(TBL_Employees[[#This Row],[Hire Date]])</f>
        <v>2016</v>
      </c>
      <c r="N640" s="2">
        <v>68426</v>
      </c>
      <c r="O640" s="2" t="str">
        <f>_xlfn.SWITCH(TRUE(),TBL_Employees[[#This Row],[Annual Salary]]&gt;140000,"HIGH INCOME",AND(TBL_Employees[[#This Row],[Annual Salary]]&gt;=70000,TBL_Employees[[#This Row],[Annual Salary]]&lt;=140000),"MIDLE INCOME",TBL_Employees[[#This Row],[Annual Salary]]&lt;70000,"LOW INCOME")</f>
        <v>LOW INCOME</v>
      </c>
      <c r="P640" s="3">
        <v>0</v>
      </c>
      <c r="Q640" s="11">
        <f>TBL_Employees[[#This Row],[Bonus %]]*TBL_Employees[[#This Row],[Annual Salary]]</f>
        <v>0</v>
      </c>
      <c r="R640" t="s">
        <v>52</v>
      </c>
      <c r="S640" t="s">
        <v>66</v>
      </c>
      <c r="T640" s="1" t="s">
        <v>21</v>
      </c>
      <c r="U640" t="str">
        <f>IF(TBL_Employees[[#This Row],[Exit Date]]="","Employed","Resign")</f>
        <v>Employed</v>
      </c>
    </row>
    <row r="641" spans="1:21">
      <c r="A641" t="s">
        <v>787</v>
      </c>
      <c r="B641" t="s">
        <v>1294</v>
      </c>
      <c r="C641" t="s">
        <v>88</v>
      </c>
      <c r="D641" t="s">
        <v>27</v>
      </c>
      <c r="E641" t="s">
        <v>32</v>
      </c>
      <c r="F641" t="s">
        <v>17</v>
      </c>
      <c r="G641" t="s">
        <v>51</v>
      </c>
      <c r="H641">
        <v>59</v>
      </c>
      <c r="I641" s="1">
        <v>41717</v>
      </c>
      <c r="J641" s="9">
        <f>DAY(TBL_Employees[[#This Row],[Hire Date]])</f>
        <v>19</v>
      </c>
      <c r="K641" s="9">
        <f>MONTH(TBL_Employees[[#This Row],[Hire Date]])</f>
        <v>3</v>
      </c>
      <c r="L641" s="9" t="str">
        <f>_xlfn.SWITCH(TBL_Employees[[#This Row],[Month]],1,"JAN",2,"FEB",3,"MAR",4,"APR",5,"MAY",6,"JUN",7,"JUL",8,"AUG",9,"SEP",10,"OCT",11,"NOV",12,"DEC")</f>
        <v>MAR</v>
      </c>
      <c r="M641" s="9">
        <f>YEAR(TBL_Employees[[#This Row],[Hire Date]])</f>
        <v>2014</v>
      </c>
      <c r="N641" s="2">
        <v>90901</v>
      </c>
      <c r="O641" s="2" t="str">
        <f>_xlfn.SWITCH(TRUE(),TBL_Employees[[#This Row],[Annual Salary]]&gt;140000,"HIGH INCOME",AND(TBL_Employees[[#This Row],[Annual Salary]]&gt;=70000,TBL_Employees[[#This Row],[Annual Salary]]&lt;=140000),"MIDLE INCOME",TBL_Employees[[#This Row],[Annual Salary]]&lt;70000,"LOW INCOME")</f>
        <v>MIDLE INCOME</v>
      </c>
      <c r="P641" s="3">
        <v>0</v>
      </c>
      <c r="Q641" s="11">
        <f>TBL_Employees[[#This Row],[Bonus %]]*TBL_Employees[[#This Row],[Annual Salary]]</f>
        <v>0</v>
      </c>
      <c r="R641" t="s">
        <v>19</v>
      </c>
      <c r="S641" t="s">
        <v>63</v>
      </c>
      <c r="T641" s="1" t="s">
        <v>21</v>
      </c>
      <c r="U641" t="str">
        <f>IF(TBL_Employees[[#This Row],[Exit Date]]="","Employed","Resign")</f>
        <v>Employed</v>
      </c>
    </row>
    <row r="642" spans="1:21">
      <c r="A642" t="s">
        <v>1331</v>
      </c>
      <c r="B642" t="s">
        <v>1332</v>
      </c>
      <c r="C642" t="s">
        <v>56</v>
      </c>
      <c r="D642" t="s">
        <v>27</v>
      </c>
      <c r="E642" t="s">
        <v>32</v>
      </c>
      <c r="F642" t="s">
        <v>28</v>
      </c>
      <c r="G642" t="s">
        <v>51</v>
      </c>
      <c r="H642">
        <v>36</v>
      </c>
      <c r="I642" s="1">
        <v>44192</v>
      </c>
      <c r="J642" s="9">
        <f>DAY(TBL_Employees[[#This Row],[Hire Date]])</f>
        <v>27</v>
      </c>
      <c r="K642" s="9">
        <f>MONTH(TBL_Employees[[#This Row],[Hire Date]])</f>
        <v>12</v>
      </c>
      <c r="L642" s="9" t="str">
        <f>_xlfn.SWITCH(TBL_Employees[[#This Row],[Month]],1,"JAN",2,"FEB",3,"MAR",4,"APR",5,"MAY",6,"JUN",7,"JUL",8,"AUG",9,"SEP",10,"OCT",11,"NOV",12,"DEC")</f>
        <v>DEC</v>
      </c>
      <c r="M642" s="9">
        <f>YEAR(TBL_Employees[[#This Row],[Hire Date]])</f>
        <v>2020</v>
      </c>
      <c r="N642" s="2">
        <v>70165</v>
      </c>
      <c r="O642" s="2" t="str">
        <f>_xlfn.SWITCH(TRUE(),TBL_Employees[[#This Row],[Annual Salary]]&gt;140000,"HIGH INCOME",AND(TBL_Employees[[#This Row],[Annual Salary]]&gt;=70000,TBL_Employees[[#This Row],[Annual Salary]]&lt;=140000),"MIDLE INCOME",TBL_Employees[[#This Row],[Annual Salary]]&lt;70000,"LOW INCOME")</f>
        <v>MIDLE INCOME</v>
      </c>
      <c r="P642" s="3">
        <v>7.0000000000000007E-2</v>
      </c>
      <c r="Q642" s="11">
        <f>TBL_Employees[[#This Row],[Bonus %]]*TBL_Employees[[#This Row],[Annual Salary]]</f>
        <v>4911.55</v>
      </c>
      <c r="R642" t="s">
        <v>52</v>
      </c>
      <c r="S642" t="s">
        <v>81</v>
      </c>
      <c r="T642" s="1" t="s">
        <v>21</v>
      </c>
      <c r="U642" t="str">
        <f>IF(TBL_Employees[[#This Row],[Exit Date]]="","Employed","Resign")</f>
        <v>Employed</v>
      </c>
    </row>
    <row r="643" spans="1:21">
      <c r="A643" t="s">
        <v>1333</v>
      </c>
      <c r="B643" t="s">
        <v>1334</v>
      </c>
      <c r="C643" t="s">
        <v>62</v>
      </c>
      <c r="D643" t="s">
        <v>27</v>
      </c>
      <c r="E643" t="s">
        <v>32</v>
      </c>
      <c r="F643" t="s">
        <v>28</v>
      </c>
      <c r="G643" t="s">
        <v>24</v>
      </c>
      <c r="H643">
        <v>60</v>
      </c>
      <c r="I643" s="1">
        <v>36554</v>
      </c>
      <c r="J643" s="9">
        <f>DAY(TBL_Employees[[#This Row],[Hire Date]])</f>
        <v>29</v>
      </c>
      <c r="K643" s="9">
        <f>MONTH(TBL_Employees[[#This Row],[Hire Date]])</f>
        <v>1</v>
      </c>
      <c r="L643" s="9" t="str">
        <f>_xlfn.SWITCH(TBL_Employees[[#This Row],[Month]],1,"JAN",2,"FEB",3,"MAR",4,"APR",5,"MAY",6,"JUN",7,"JUL",8,"AUG",9,"SEP",10,"OCT",11,"NOV",12,"DEC")</f>
        <v>JAN</v>
      </c>
      <c r="M643" s="9">
        <f>YEAR(TBL_Employees[[#This Row],[Hire Date]])</f>
        <v>2000</v>
      </c>
      <c r="N643" s="2">
        <v>109059</v>
      </c>
      <c r="O643" s="2" t="str">
        <f>_xlfn.SWITCH(TRUE(),TBL_Employees[[#This Row],[Annual Salary]]&gt;140000,"HIGH INCOME",AND(TBL_Employees[[#This Row],[Annual Salary]]&gt;=70000,TBL_Employees[[#This Row],[Annual Salary]]&lt;=140000),"MIDLE INCOME",TBL_Employees[[#This Row],[Annual Salary]]&lt;70000,"LOW INCOME")</f>
        <v>MIDLE INCOME</v>
      </c>
      <c r="P643" s="3">
        <v>7.0000000000000007E-2</v>
      </c>
      <c r="Q643" s="11">
        <f>TBL_Employees[[#This Row],[Bonus %]]*TBL_Employees[[#This Row],[Annual Salary]]</f>
        <v>7634.130000000001</v>
      </c>
      <c r="R643" t="s">
        <v>33</v>
      </c>
      <c r="S643" t="s">
        <v>34</v>
      </c>
      <c r="T643" s="1" t="s">
        <v>21</v>
      </c>
      <c r="U643" t="str">
        <f>IF(TBL_Employees[[#This Row],[Exit Date]]="","Employed","Resign")</f>
        <v>Employed</v>
      </c>
    </row>
    <row r="644" spans="1:21">
      <c r="A644" t="s">
        <v>1338</v>
      </c>
      <c r="B644" t="s">
        <v>1339</v>
      </c>
      <c r="C644" t="s">
        <v>82</v>
      </c>
      <c r="D644" t="s">
        <v>27</v>
      </c>
      <c r="E644" t="s">
        <v>36</v>
      </c>
      <c r="F644" t="s">
        <v>28</v>
      </c>
      <c r="G644" t="s">
        <v>18</v>
      </c>
      <c r="H644">
        <v>55</v>
      </c>
      <c r="I644" s="1">
        <v>41565</v>
      </c>
      <c r="J644" s="9">
        <f>DAY(TBL_Employees[[#This Row],[Hire Date]])</f>
        <v>18</v>
      </c>
      <c r="K644" s="9">
        <f>MONTH(TBL_Employees[[#This Row],[Hire Date]])</f>
        <v>10</v>
      </c>
      <c r="L644" s="9" t="str">
        <f>_xlfn.SWITCH(TBL_Employees[[#This Row],[Month]],1,"JAN",2,"FEB",3,"MAR",4,"APR",5,"MAY",6,"JUN",7,"JUL",8,"AUG",9,"SEP",10,"OCT",11,"NOV",12,"DEC")</f>
        <v>OCT</v>
      </c>
      <c r="M644" s="9">
        <f>YEAR(TBL_Employees[[#This Row],[Hire Date]])</f>
        <v>2013</v>
      </c>
      <c r="N644" s="2">
        <v>70334</v>
      </c>
      <c r="O644" s="2" t="str">
        <f>_xlfn.SWITCH(TRUE(),TBL_Employees[[#This Row],[Annual Salary]]&gt;140000,"HIGH INCOME",AND(TBL_Employees[[#This Row],[Annual Salary]]&gt;=70000,TBL_Employees[[#This Row],[Annual Salary]]&lt;=140000),"MIDLE INCOME",TBL_Employees[[#This Row],[Annual Salary]]&lt;70000,"LOW INCOME")</f>
        <v>MIDLE INCOME</v>
      </c>
      <c r="P644" s="3">
        <v>0</v>
      </c>
      <c r="Q644" s="11">
        <f>TBL_Employees[[#This Row],[Bonus %]]*TBL_Employees[[#This Row],[Annual Salary]]</f>
        <v>0</v>
      </c>
      <c r="R644" t="s">
        <v>19</v>
      </c>
      <c r="S644" t="s">
        <v>45</v>
      </c>
      <c r="T644" s="1" t="s">
        <v>21</v>
      </c>
      <c r="U644" t="str">
        <f>IF(TBL_Employees[[#This Row],[Exit Date]]="","Employed","Resign")</f>
        <v>Employed</v>
      </c>
    </row>
    <row r="645" spans="1:21">
      <c r="A645" t="s">
        <v>1342</v>
      </c>
      <c r="B645" t="s">
        <v>1343</v>
      </c>
      <c r="C645" t="s">
        <v>40</v>
      </c>
      <c r="D645" t="s">
        <v>27</v>
      </c>
      <c r="E645" t="s">
        <v>36</v>
      </c>
      <c r="F645" t="s">
        <v>17</v>
      </c>
      <c r="G645" t="s">
        <v>51</v>
      </c>
      <c r="H645">
        <v>28</v>
      </c>
      <c r="I645" s="1">
        <v>44221</v>
      </c>
      <c r="J645" s="9">
        <f>DAY(TBL_Employees[[#This Row],[Hire Date]])</f>
        <v>25</v>
      </c>
      <c r="K645" s="9">
        <f>MONTH(TBL_Employees[[#This Row],[Hire Date]])</f>
        <v>1</v>
      </c>
      <c r="L645" s="9" t="str">
        <f>_xlfn.SWITCH(TBL_Employees[[#This Row],[Month]],1,"JAN",2,"FEB",3,"MAR",4,"APR",5,"MAY",6,"JUN",7,"JUL",8,"AUG",9,"SEP",10,"OCT",11,"NOV",12,"DEC")</f>
        <v>JAN</v>
      </c>
      <c r="M645" s="9">
        <f>YEAR(TBL_Employees[[#This Row],[Hire Date]])</f>
        <v>2021</v>
      </c>
      <c r="N645" s="2">
        <v>160385</v>
      </c>
      <c r="O645" s="2" t="str">
        <f>_xlfn.SWITCH(TRUE(),TBL_Employees[[#This Row],[Annual Salary]]&gt;140000,"HIGH INCOME",AND(TBL_Employees[[#This Row],[Annual Salary]]&gt;=70000,TBL_Employees[[#This Row],[Annual Salary]]&lt;=140000),"MIDLE INCOME",TBL_Employees[[#This Row],[Annual Salary]]&lt;70000,"LOW INCOME")</f>
        <v>HIGH INCOME</v>
      </c>
      <c r="P645" s="3">
        <v>0.23</v>
      </c>
      <c r="Q645" s="11">
        <f>TBL_Employees[[#This Row],[Bonus %]]*TBL_Employees[[#This Row],[Annual Salary]]</f>
        <v>36888.550000000003</v>
      </c>
      <c r="R645" t="s">
        <v>19</v>
      </c>
      <c r="S645" t="s">
        <v>45</v>
      </c>
      <c r="T645" s="1">
        <v>44334</v>
      </c>
      <c r="U645" t="str">
        <f>IF(TBL_Employees[[#This Row],[Exit Date]]="","Employed","Resign")</f>
        <v>Resign</v>
      </c>
    </row>
    <row r="646" spans="1:21">
      <c r="A646" t="s">
        <v>1350</v>
      </c>
      <c r="B646" t="s">
        <v>1351</v>
      </c>
      <c r="C646" t="s">
        <v>14</v>
      </c>
      <c r="D646" t="s">
        <v>27</v>
      </c>
      <c r="E646" t="s">
        <v>36</v>
      </c>
      <c r="F646" t="s">
        <v>28</v>
      </c>
      <c r="G646" t="s">
        <v>24</v>
      </c>
      <c r="H646">
        <v>37</v>
      </c>
      <c r="I646" s="1">
        <v>40719</v>
      </c>
      <c r="J646" s="9">
        <f>DAY(TBL_Employees[[#This Row],[Hire Date]])</f>
        <v>25</v>
      </c>
      <c r="K646" s="9">
        <f>MONTH(TBL_Employees[[#This Row],[Hire Date]])</f>
        <v>6</v>
      </c>
      <c r="L646" s="9" t="str">
        <f>_xlfn.SWITCH(TBL_Employees[[#This Row],[Month]],1,"JAN",2,"FEB",3,"MAR",4,"APR",5,"MAY",6,"JUN",7,"JUL",8,"AUG",9,"SEP",10,"OCT",11,"NOV",12,"DEC")</f>
        <v>JUN</v>
      </c>
      <c r="M646" s="9">
        <f>YEAR(TBL_Employees[[#This Row],[Hire Date]])</f>
        <v>2011</v>
      </c>
      <c r="N646" s="2">
        <v>221592</v>
      </c>
      <c r="O646" s="2" t="str">
        <f>_xlfn.SWITCH(TRUE(),TBL_Employees[[#This Row],[Annual Salary]]&gt;140000,"HIGH INCOME",AND(TBL_Employees[[#This Row],[Annual Salary]]&gt;=70000,TBL_Employees[[#This Row],[Annual Salary]]&lt;=140000),"MIDLE INCOME",TBL_Employees[[#This Row],[Annual Salary]]&lt;70000,"LOW INCOME")</f>
        <v>HIGH INCOME</v>
      </c>
      <c r="P646" s="3">
        <v>0.31</v>
      </c>
      <c r="Q646" s="11">
        <f>TBL_Employees[[#This Row],[Bonus %]]*TBL_Employees[[#This Row],[Annual Salary]]</f>
        <v>68693.52</v>
      </c>
      <c r="R646" t="s">
        <v>19</v>
      </c>
      <c r="S646" t="s">
        <v>29</v>
      </c>
      <c r="T646" s="1" t="s">
        <v>21</v>
      </c>
      <c r="U646" t="str">
        <f>IF(TBL_Employees[[#This Row],[Exit Date]]="","Employed","Resign")</f>
        <v>Employed</v>
      </c>
    </row>
    <row r="647" spans="1:21">
      <c r="A647" t="s">
        <v>1354</v>
      </c>
      <c r="B647" t="s">
        <v>1355</v>
      </c>
      <c r="C647" t="s">
        <v>38</v>
      </c>
      <c r="D647" t="s">
        <v>27</v>
      </c>
      <c r="E647" t="s">
        <v>32</v>
      </c>
      <c r="F647" t="s">
        <v>28</v>
      </c>
      <c r="G647" t="s">
        <v>24</v>
      </c>
      <c r="H647">
        <v>45</v>
      </c>
      <c r="I647" s="1">
        <v>36587</v>
      </c>
      <c r="J647" s="9">
        <f>DAY(TBL_Employees[[#This Row],[Hire Date]])</f>
        <v>2</v>
      </c>
      <c r="K647" s="9">
        <f>MONTH(TBL_Employees[[#This Row],[Hire Date]])</f>
        <v>3</v>
      </c>
      <c r="L647" s="9" t="str">
        <f>_xlfn.SWITCH(TBL_Employees[[#This Row],[Month]],1,"JAN",2,"FEB",3,"MAR",4,"APR",5,"MAY",6,"JUN",7,"JUL",8,"AUG",9,"SEP",10,"OCT",11,"NOV",12,"DEC")</f>
        <v>MAR</v>
      </c>
      <c r="M647" s="9">
        <f>YEAR(TBL_Employees[[#This Row],[Hire Date]])</f>
        <v>2000</v>
      </c>
      <c r="N647" s="2">
        <v>91276</v>
      </c>
      <c r="O647" s="2" t="str">
        <f>_xlfn.SWITCH(TRUE(),TBL_Employees[[#This Row],[Annual Salary]]&gt;140000,"HIGH INCOME",AND(TBL_Employees[[#This Row],[Annual Salary]]&gt;=70000,TBL_Employees[[#This Row],[Annual Salary]]&lt;=140000),"MIDLE INCOME",TBL_Employees[[#This Row],[Annual Salary]]&lt;70000,"LOW INCOME")</f>
        <v>MIDLE INCOME</v>
      </c>
      <c r="P647" s="3">
        <v>0</v>
      </c>
      <c r="Q647" s="11">
        <f>TBL_Employees[[#This Row],[Bonus %]]*TBL_Employees[[#This Row],[Annual Salary]]</f>
        <v>0</v>
      </c>
      <c r="R647" t="s">
        <v>19</v>
      </c>
      <c r="S647" t="s">
        <v>63</v>
      </c>
      <c r="T647" s="1" t="s">
        <v>21</v>
      </c>
      <c r="U647" t="str">
        <f>IF(TBL_Employees[[#This Row],[Exit Date]]="","Employed","Resign")</f>
        <v>Employed</v>
      </c>
    </row>
    <row r="648" spans="1:21">
      <c r="A648" t="s">
        <v>1378</v>
      </c>
      <c r="B648" t="s">
        <v>1379</v>
      </c>
      <c r="C648" t="s">
        <v>14</v>
      </c>
      <c r="D648" t="s">
        <v>27</v>
      </c>
      <c r="E648" t="s">
        <v>16</v>
      </c>
      <c r="F648" t="s">
        <v>28</v>
      </c>
      <c r="G648" t="s">
        <v>24</v>
      </c>
      <c r="H648">
        <v>26</v>
      </c>
      <c r="I648" s="1">
        <v>43960</v>
      </c>
      <c r="J648" s="9">
        <f>DAY(TBL_Employees[[#This Row],[Hire Date]])</f>
        <v>9</v>
      </c>
      <c r="K648" s="9">
        <f>MONTH(TBL_Employees[[#This Row],[Hire Date]])</f>
        <v>5</v>
      </c>
      <c r="L648" s="9" t="str">
        <f>_xlfn.SWITCH(TBL_Employees[[#This Row],[Month]],1,"JAN",2,"FEB",3,"MAR",4,"APR",5,"MAY",6,"JUN",7,"JUL",8,"AUG",9,"SEP",10,"OCT",11,"NOV",12,"DEC")</f>
        <v>MAY</v>
      </c>
      <c r="M648" s="9">
        <f>YEAR(TBL_Employees[[#This Row],[Hire Date]])</f>
        <v>2020</v>
      </c>
      <c r="N648" s="2">
        <v>256561</v>
      </c>
      <c r="O648" s="2" t="str">
        <f>_xlfn.SWITCH(TRUE(),TBL_Employees[[#This Row],[Annual Salary]]&gt;140000,"HIGH INCOME",AND(TBL_Employees[[#This Row],[Annual Salary]]&gt;=70000,TBL_Employees[[#This Row],[Annual Salary]]&lt;=140000),"MIDLE INCOME",TBL_Employees[[#This Row],[Annual Salary]]&lt;70000,"LOW INCOME")</f>
        <v>HIGH INCOME</v>
      </c>
      <c r="P648" s="3">
        <v>0.39</v>
      </c>
      <c r="Q648" s="11">
        <f>TBL_Employees[[#This Row],[Bonus %]]*TBL_Employees[[#This Row],[Annual Salary]]</f>
        <v>100058.79000000001</v>
      </c>
      <c r="R648" t="s">
        <v>19</v>
      </c>
      <c r="S648" t="s">
        <v>25</v>
      </c>
      <c r="T648" s="1" t="s">
        <v>21</v>
      </c>
      <c r="U648" t="str">
        <f>IF(TBL_Employees[[#This Row],[Exit Date]]="","Employed","Resign")</f>
        <v>Employed</v>
      </c>
    </row>
    <row r="649" spans="1:21">
      <c r="A649" t="s">
        <v>284</v>
      </c>
      <c r="B649" t="s">
        <v>1380</v>
      </c>
      <c r="C649" t="s">
        <v>88</v>
      </c>
      <c r="D649" t="s">
        <v>27</v>
      </c>
      <c r="E649" t="s">
        <v>44</v>
      </c>
      <c r="F649" t="s">
        <v>17</v>
      </c>
      <c r="G649" t="s">
        <v>51</v>
      </c>
      <c r="H649">
        <v>45</v>
      </c>
      <c r="I649" s="1">
        <v>43937</v>
      </c>
      <c r="J649" s="9">
        <f>DAY(TBL_Employees[[#This Row],[Hire Date]])</f>
        <v>16</v>
      </c>
      <c r="K649" s="9">
        <f>MONTH(TBL_Employees[[#This Row],[Hire Date]])</f>
        <v>4</v>
      </c>
      <c r="L649" s="9" t="str">
        <f>_xlfn.SWITCH(TBL_Employees[[#This Row],[Month]],1,"JAN",2,"FEB",3,"MAR",4,"APR",5,"MAY",6,"JUN",7,"JUL",8,"AUG",9,"SEP",10,"OCT",11,"NOV",12,"DEC")</f>
        <v>APR</v>
      </c>
      <c r="M649" s="9">
        <f>YEAR(TBL_Employees[[#This Row],[Hire Date]])</f>
        <v>2020</v>
      </c>
      <c r="N649" s="2">
        <v>66958</v>
      </c>
      <c r="O649" s="2" t="str">
        <f>_xlfn.SWITCH(TRUE(),TBL_Employees[[#This Row],[Annual Salary]]&gt;140000,"HIGH INCOME",AND(TBL_Employees[[#This Row],[Annual Salary]]&gt;=70000,TBL_Employees[[#This Row],[Annual Salary]]&lt;=140000),"MIDLE INCOME",TBL_Employees[[#This Row],[Annual Salary]]&lt;70000,"LOW INCOME")</f>
        <v>LOW INCOME</v>
      </c>
      <c r="P649" s="3">
        <v>0</v>
      </c>
      <c r="Q649" s="11">
        <f>TBL_Employees[[#This Row],[Bonus %]]*TBL_Employees[[#This Row],[Annual Salary]]</f>
        <v>0</v>
      </c>
      <c r="R649" t="s">
        <v>19</v>
      </c>
      <c r="S649" t="s">
        <v>45</v>
      </c>
      <c r="T649" s="1" t="s">
        <v>21</v>
      </c>
      <c r="U649" t="str">
        <f>IF(TBL_Employees[[#This Row],[Exit Date]]="","Employed","Resign")</f>
        <v>Employed</v>
      </c>
    </row>
    <row r="650" spans="1:21">
      <c r="A650" t="s">
        <v>512</v>
      </c>
      <c r="B650" t="s">
        <v>1382</v>
      </c>
      <c r="C650" t="s">
        <v>55</v>
      </c>
      <c r="D650" t="s">
        <v>27</v>
      </c>
      <c r="E650" t="s">
        <v>32</v>
      </c>
      <c r="F650" t="s">
        <v>28</v>
      </c>
      <c r="G650" t="s">
        <v>18</v>
      </c>
      <c r="H650">
        <v>37</v>
      </c>
      <c r="I650" s="1">
        <v>39493</v>
      </c>
      <c r="J650" s="9">
        <f>DAY(TBL_Employees[[#This Row],[Hire Date]])</f>
        <v>15</v>
      </c>
      <c r="K650" s="9">
        <f>MONTH(TBL_Employees[[#This Row],[Hire Date]])</f>
        <v>2</v>
      </c>
      <c r="L650" s="9" t="str">
        <f>_xlfn.SWITCH(TBL_Employees[[#This Row],[Month]],1,"JAN",2,"FEB",3,"MAR",4,"APR",5,"MAY",6,"JUN",7,"JUL",8,"AUG",9,"SEP",10,"OCT",11,"NOV",12,"DEC")</f>
        <v>FEB</v>
      </c>
      <c r="M650" s="9">
        <f>YEAR(TBL_Employees[[#This Row],[Hire Date]])</f>
        <v>2008</v>
      </c>
      <c r="N650" s="2">
        <v>71695</v>
      </c>
      <c r="O650" s="2" t="str">
        <f>_xlfn.SWITCH(TRUE(),TBL_Employees[[#This Row],[Annual Salary]]&gt;140000,"HIGH INCOME",AND(TBL_Employees[[#This Row],[Annual Salary]]&gt;=70000,TBL_Employees[[#This Row],[Annual Salary]]&lt;=140000),"MIDLE INCOME",TBL_Employees[[#This Row],[Annual Salary]]&lt;70000,"LOW INCOME")</f>
        <v>MIDLE INCOME</v>
      </c>
      <c r="P650" s="3">
        <v>0</v>
      </c>
      <c r="Q650" s="11">
        <f>TBL_Employees[[#This Row],[Bonus %]]*TBL_Employees[[#This Row],[Annual Salary]]</f>
        <v>0</v>
      </c>
      <c r="R650" t="s">
        <v>19</v>
      </c>
      <c r="S650" t="s">
        <v>39</v>
      </c>
      <c r="T650" s="1" t="s">
        <v>21</v>
      </c>
      <c r="U650" t="str">
        <f>IF(TBL_Employees[[#This Row],[Exit Date]]="","Employed","Resign")</f>
        <v>Employed</v>
      </c>
    </row>
    <row r="651" spans="1:21">
      <c r="A651" t="s">
        <v>1395</v>
      </c>
      <c r="B651" t="s">
        <v>1396</v>
      </c>
      <c r="C651" t="s">
        <v>98</v>
      </c>
      <c r="D651" t="s">
        <v>27</v>
      </c>
      <c r="E651" t="s">
        <v>44</v>
      </c>
      <c r="F651" t="s">
        <v>17</v>
      </c>
      <c r="G651" t="s">
        <v>24</v>
      </c>
      <c r="H651">
        <v>57</v>
      </c>
      <c r="I651" s="1">
        <v>41649</v>
      </c>
      <c r="J651" s="9">
        <f>DAY(TBL_Employees[[#This Row],[Hire Date]])</f>
        <v>10</v>
      </c>
      <c r="K651" s="9">
        <f>MONTH(TBL_Employees[[#This Row],[Hire Date]])</f>
        <v>1</v>
      </c>
      <c r="L651" s="9" t="str">
        <f>_xlfn.SWITCH(TBL_Employees[[#This Row],[Month]],1,"JAN",2,"FEB",3,"MAR",4,"APR",5,"MAY",6,"JUN",7,"JUL",8,"AUG",9,"SEP",10,"OCT",11,"NOV",12,"DEC")</f>
        <v>JAN</v>
      </c>
      <c r="M651" s="9">
        <f>YEAR(TBL_Employees[[#This Row],[Hire Date]])</f>
        <v>2014</v>
      </c>
      <c r="N651" s="2">
        <v>74854</v>
      </c>
      <c r="O651" s="2" t="str">
        <f>_xlfn.SWITCH(TRUE(),TBL_Employees[[#This Row],[Annual Salary]]&gt;140000,"HIGH INCOME",AND(TBL_Employees[[#This Row],[Annual Salary]]&gt;=70000,TBL_Employees[[#This Row],[Annual Salary]]&lt;=140000),"MIDLE INCOME",TBL_Employees[[#This Row],[Annual Salary]]&lt;70000,"LOW INCOME")</f>
        <v>MIDLE INCOME</v>
      </c>
      <c r="P651" s="3">
        <v>0</v>
      </c>
      <c r="Q651" s="11">
        <f>TBL_Employees[[#This Row],[Bonus %]]*TBL_Employees[[#This Row],[Annual Salary]]</f>
        <v>0</v>
      </c>
      <c r="R651" t="s">
        <v>19</v>
      </c>
      <c r="S651" t="s">
        <v>63</v>
      </c>
      <c r="T651" s="1" t="s">
        <v>21</v>
      </c>
      <c r="U651" t="str">
        <f>IF(TBL_Employees[[#This Row],[Exit Date]]="","Employed","Resign")</f>
        <v>Employed</v>
      </c>
    </row>
    <row r="652" spans="1:21">
      <c r="A652" t="s">
        <v>1398</v>
      </c>
      <c r="B652" t="s">
        <v>1399</v>
      </c>
      <c r="C652" t="s">
        <v>76</v>
      </c>
      <c r="D652" t="s">
        <v>27</v>
      </c>
      <c r="E652" t="s">
        <v>36</v>
      </c>
      <c r="F652" t="s">
        <v>17</v>
      </c>
      <c r="G652" t="s">
        <v>51</v>
      </c>
      <c r="H652">
        <v>53</v>
      </c>
      <c r="I652" s="1">
        <v>38214</v>
      </c>
      <c r="J652" s="9">
        <f>DAY(TBL_Employees[[#This Row],[Hire Date]])</f>
        <v>15</v>
      </c>
      <c r="K652" s="9">
        <f>MONTH(TBL_Employees[[#This Row],[Hire Date]])</f>
        <v>8</v>
      </c>
      <c r="L652" s="9" t="str">
        <f>_xlfn.SWITCH(TBL_Employees[[#This Row],[Month]],1,"JAN",2,"FEB",3,"MAR",4,"APR",5,"MAY",6,"JUN",7,"JUL",8,"AUG",9,"SEP",10,"OCT",11,"NOV",12,"DEC")</f>
        <v>AUG</v>
      </c>
      <c r="M652" s="9">
        <f>YEAR(TBL_Employees[[#This Row],[Hire Date]])</f>
        <v>2004</v>
      </c>
      <c r="N652" s="2">
        <v>44735</v>
      </c>
      <c r="O652" s="2" t="str">
        <f>_xlfn.SWITCH(TRUE(),TBL_Employees[[#This Row],[Annual Salary]]&gt;140000,"HIGH INCOME",AND(TBL_Employees[[#This Row],[Annual Salary]]&gt;=70000,TBL_Employees[[#This Row],[Annual Salary]]&lt;=140000),"MIDLE INCOME",TBL_Employees[[#This Row],[Annual Salary]]&lt;70000,"LOW INCOME")</f>
        <v>LOW INCOME</v>
      </c>
      <c r="P652" s="3">
        <v>0</v>
      </c>
      <c r="Q652" s="11">
        <f>TBL_Employees[[#This Row],[Bonus %]]*TBL_Employees[[#This Row],[Annual Salary]]</f>
        <v>0</v>
      </c>
      <c r="R652" t="s">
        <v>52</v>
      </c>
      <c r="S652" t="s">
        <v>81</v>
      </c>
      <c r="T652" s="1" t="s">
        <v>21</v>
      </c>
      <c r="U652" t="str">
        <f>IF(TBL_Employees[[#This Row],[Exit Date]]="","Employed","Resign")</f>
        <v>Employed</v>
      </c>
    </row>
    <row r="653" spans="1:21">
      <c r="A653" t="s">
        <v>570</v>
      </c>
      <c r="B653" t="s">
        <v>1416</v>
      </c>
      <c r="C653" t="s">
        <v>88</v>
      </c>
      <c r="D653" t="s">
        <v>27</v>
      </c>
      <c r="E653" t="s">
        <v>36</v>
      </c>
      <c r="F653" t="s">
        <v>28</v>
      </c>
      <c r="G653" t="s">
        <v>24</v>
      </c>
      <c r="H653">
        <v>43</v>
      </c>
      <c r="I653" s="1">
        <v>42753</v>
      </c>
      <c r="J653" s="9">
        <f>DAY(TBL_Employees[[#This Row],[Hire Date]])</f>
        <v>18</v>
      </c>
      <c r="K653" s="9">
        <f>MONTH(TBL_Employees[[#This Row],[Hire Date]])</f>
        <v>1</v>
      </c>
      <c r="L653" s="9" t="str">
        <f>_xlfn.SWITCH(TBL_Employees[[#This Row],[Month]],1,"JAN",2,"FEB",3,"MAR",4,"APR",5,"MAY",6,"JUN",7,"JUL",8,"AUG",9,"SEP",10,"OCT",11,"NOV",12,"DEC")</f>
        <v>JAN</v>
      </c>
      <c r="M653" s="9">
        <f>YEAR(TBL_Employees[[#This Row],[Hire Date]])</f>
        <v>2017</v>
      </c>
      <c r="N653" s="2">
        <v>86417</v>
      </c>
      <c r="O653" s="2" t="str">
        <f>_xlfn.SWITCH(TRUE(),TBL_Employees[[#This Row],[Annual Salary]]&gt;140000,"HIGH INCOME",AND(TBL_Employees[[#This Row],[Annual Salary]]&gt;=70000,TBL_Employees[[#This Row],[Annual Salary]]&lt;=140000),"MIDLE INCOME",TBL_Employees[[#This Row],[Annual Salary]]&lt;70000,"LOW INCOME")</f>
        <v>MIDLE INCOME</v>
      </c>
      <c r="P653" s="3">
        <v>0</v>
      </c>
      <c r="Q653" s="11">
        <f>TBL_Employees[[#This Row],[Bonus %]]*TBL_Employees[[#This Row],[Annual Salary]]</f>
        <v>0</v>
      </c>
      <c r="R653" t="s">
        <v>19</v>
      </c>
      <c r="S653" t="s">
        <v>20</v>
      </c>
      <c r="T653" s="1" t="s">
        <v>21</v>
      </c>
      <c r="U653" t="str">
        <f>IF(TBL_Employees[[#This Row],[Exit Date]]="","Employed","Resign")</f>
        <v>Employed</v>
      </c>
    </row>
    <row r="654" spans="1:21">
      <c r="A654" t="s">
        <v>1417</v>
      </c>
      <c r="B654" t="s">
        <v>1418</v>
      </c>
      <c r="C654" t="s">
        <v>98</v>
      </c>
      <c r="D654" t="s">
        <v>27</v>
      </c>
      <c r="E654" t="s">
        <v>16</v>
      </c>
      <c r="F654" t="s">
        <v>17</v>
      </c>
      <c r="G654" t="s">
        <v>24</v>
      </c>
      <c r="H654">
        <v>65</v>
      </c>
      <c r="I654" s="1">
        <v>37749</v>
      </c>
      <c r="J654" s="9">
        <f>DAY(TBL_Employees[[#This Row],[Hire Date]])</f>
        <v>8</v>
      </c>
      <c r="K654" s="9">
        <f>MONTH(TBL_Employees[[#This Row],[Hire Date]])</f>
        <v>5</v>
      </c>
      <c r="L654" s="9" t="str">
        <f>_xlfn.SWITCH(TBL_Employees[[#This Row],[Month]],1,"JAN",2,"FEB",3,"MAR",4,"APR",5,"MAY",6,"JUN",7,"JUL",8,"AUG",9,"SEP",10,"OCT",11,"NOV",12,"DEC")</f>
        <v>MAY</v>
      </c>
      <c r="M654" s="9">
        <f>YEAR(TBL_Employees[[#This Row],[Hire Date]])</f>
        <v>2003</v>
      </c>
      <c r="N654" s="2">
        <v>96548</v>
      </c>
      <c r="O654" s="2" t="str">
        <f>_xlfn.SWITCH(TRUE(),TBL_Employees[[#This Row],[Annual Salary]]&gt;140000,"HIGH INCOME",AND(TBL_Employees[[#This Row],[Annual Salary]]&gt;=70000,TBL_Employees[[#This Row],[Annual Salary]]&lt;=140000),"MIDLE INCOME",TBL_Employees[[#This Row],[Annual Salary]]&lt;70000,"LOW INCOME")</f>
        <v>MIDLE INCOME</v>
      </c>
      <c r="P654" s="3">
        <v>0</v>
      </c>
      <c r="Q654" s="11">
        <f>TBL_Employees[[#This Row],[Bonus %]]*TBL_Employees[[#This Row],[Annual Salary]]</f>
        <v>0</v>
      </c>
      <c r="R654" t="s">
        <v>19</v>
      </c>
      <c r="S654" t="s">
        <v>25</v>
      </c>
      <c r="T654" s="1" t="s">
        <v>21</v>
      </c>
      <c r="U654" t="str">
        <f>IF(TBL_Employees[[#This Row],[Exit Date]]="","Employed","Resign")</f>
        <v>Employed</v>
      </c>
    </row>
    <row r="655" spans="1:21">
      <c r="A655" t="s">
        <v>1428</v>
      </c>
      <c r="B655" t="s">
        <v>1429</v>
      </c>
      <c r="C655" t="s">
        <v>14</v>
      </c>
      <c r="D655" t="s">
        <v>27</v>
      </c>
      <c r="E655" t="s">
        <v>44</v>
      </c>
      <c r="F655" t="s">
        <v>28</v>
      </c>
      <c r="G655" t="s">
        <v>51</v>
      </c>
      <c r="H655">
        <v>54</v>
      </c>
      <c r="I655" s="1">
        <v>40040</v>
      </c>
      <c r="J655" s="9">
        <f>DAY(TBL_Employees[[#This Row],[Hire Date]])</f>
        <v>15</v>
      </c>
      <c r="K655" s="9">
        <f>MONTH(TBL_Employees[[#This Row],[Hire Date]])</f>
        <v>8</v>
      </c>
      <c r="L655" s="9" t="str">
        <f>_xlfn.SWITCH(TBL_Employees[[#This Row],[Month]],1,"JAN",2,"FEB",3,"MAR",4,"APR",5,"MAY",6,"JUN",7,"JUL",8,"AUG",9,"SEP",10,"OCT",11,"NOV",12,"DEC")</f>
        <v>AUG</v>
      </c>
      <c r="M655" s="9">
        <f>YEAR(TBL_Employees[[#This Row],[Hire Date]])</f>
        <v>2009</v>
      </c>
      <c r="N655" s="2">
        <v>241083</v>
      </c>
      <c r="O655" s="2" t="str">
        <f>_xlfn.SWITCH(TRUE(),TBL_Employees[[#This Row],[Annual Salary]]&gt;140000,"HIGH INCOME",AND(TBL_Employees[[#This Row],[Annual Salary]]&gt;=70000,TBL_Employees[[#This Row],[Annual Salary]]&lt;=140000),"MIDLE INCOME",TBL_Employees[[#This Row],[Annual Salary]]&lt;70000,"LOW INCOME")</f>
        <v>HIGH INCOME</v>
      </c>
      <c r="P655" s="3">
        <v>0.39</v>
      </c>
      <c r="Q655" s="11">
        <f>TBL_Employees[[#This Row],[Bonus %]]*TBL_Employees[[#This Row],[Annual Salary]]</f>
        <v>94022.37000000001</v>
      </c>
      <c r="R655" t="s">
        <v>19</v>
      </c>
      <c r="S655" t="s">
        <v>29</v>
      </c>
      <c r="T655" s="1" t="s">
        <v>21</v>
      </c>
      <c r="U655" t="str">
        <f>IF(TBL_Employees[[#This Row],[Exit Date]]="","Employed","Resign")</f>
        <v>Employed</v>
      </c>
    </row>
    <row r="656" spans="1:21">
      <c r="A656" t="s">
        <v>1432</v>
      </c>
      <c r="B656" t="s">
        <v>1433</v>
      </c>
      <c r="C656" t="s">
        <v>56</v>
      </c>
      <c r="D656" t="s">
        <v>27</v>
      </c>
      <c r="E656" t="s">
        <v>16</v>
      </c>
      <c r="F656" t="s">
        <v>28</v>
      </c>
      <c r="G656" t="s">
        <v>47</v>
      </c>
      <c r="H656">
        <v>40</v>
      </c>
      <c r="I656" s="1">
        <v>43520</v>
      </c>
      <c r="J656" s="9">
        <f>DAY(TBL_Employees[[#This Row],[Hire Date]])</f>
        <v>24</v>
      </c>
      <c r="K656" s="9">
        <f>MONTH(TBL_Employees[[#This Row],[Hire Date]])</f>
        <v>2</v>
      </c>
      <c r="L656" s="9" t="str">
        <f>_xlfn.SWITCH(TBL_Employees[[#This Row],[Month]],1,"JAN",2,"FEB",3,"MAR",4,"APR",5,"MAY",6,"JUN",7,"JUL",8,"AUG",9,"SEP",10,"OCT",11,"NOV",12,"DEC")</f>
        <v>FEB</v>
      </c>
      <c r="M656" s="9">
        <f>YEAR(TBL_Employees[[#This Row],[Hire Date]])</f>
        <v>2019</v>
      </c>
      <c r="N656" s="2">
        <v>95899</v>
      </c>
      <c r="O656" s="2" t="str">
        <f>_xlfn.SWITCH(TRUE(),TBL_Employees[[#This Row],[Annual Salary]]&gt;140000,"HIGH INCOME",AND(TBL_Employees[[#This Row],[Annual Salary]]&gt;=70000,TBL_Employees[[#This Row],[Annual Salary]]&lt;=140000),"MIDLE INCOME",TBL_Employees[[#This Row],[Annual Salary]]&lt;70000,"LOW INCOME")</f>
        <v>MIDLE INCOME</v>
      </c>
      <c r="P656" s="3">
        <v>0.1</v>
      </c>
      <c r="Q656" s="11">
        <f>TBL_Employees[[#This Row],[Bonus %]]*TBL_Employees[[#This Row],[Annual Salary]]</f>
        <v>9589.9</v>
      </c>
      <c r="R656" t="s">
        <v>19</v>
      </c>
      <c r="S656" t="s">
        <v>29</v>
      </c>
      <c r="T656" s="1">
        <v>44263</v>
      </c>
      <c r="U656" t="str">
        <f>IF(TBL_Employees[[#This Row],[Exit Date]]="","Employed","Resign")</f>
        <v>Resign</v>
      </c>
    </row>
    <row r="657" spans="1:21">
      <c r="A657" t="s">
        <v>1438</v>
      </c>
      <c r="B657" t="s">
        <v>1439</v>
      </c>
      <c r="C657" t="s">
        <v>55</v>
      </c>
      <c r="D657" t="s">
        <v>27</v>
      </c>
      <c r="E657" t="s">
        <v>32</v>
      </c>
      <c r="F657" t="s">
        <v>17</v>
      </c>
      <c r="G657" t="s">
        <v>24</v>
      </c>
      <c r="H657">
        <v>57</v>
      </c>
      <c r="I657" s="1">
        <v>33728</v>
      </c>
      <c r="J657" s="9">
        <f>DAY(TBL_Employees[[#This Row],[Hire Date]])</f>
        <v>4</v>
      </c>
      <c r="K657" s="9">
        <f>MONTH(TBL_Employees[[#This Row],[Hire Date]])</f>
        <v>5</v>
      </c>
      <c r="L657" s="9" t="str">
        <f>_xlfn.SWITCH(TBL_Employees[[#This Row],[Month]],1,"JAN",2,"FEB",3,"MAR",4,"APR",5,"MAY",6,"JUN",7,"JUL",8,"AUG",9,"SEP",10,"OCT",11,"NOV",12,"DEC")</f>
        <v>MAY</v>
      </c>
      <c r="M657" s="9">
        <f>YEAR(TBL_Employees[[#This Row],[Hire Date]])</f>
        <v>1992</v>
      </c>
      <c r="N657" s="2">
        <v>76202</v>
      </c>
      <c r="O657" s="2" t="str">
        <f>_xlfn.SWITCH(TRUE(),TBL_Employees[[#This Row],[Annual Salary]]&gt;140000,"HIGH INCOME",AND(TBL_Employees[[#This Row],[Annual Salary]]&gt;=70000,TBL_Employees[[#This Row],[Annual Salary]]&lt;=140000),"MIDLE INCOME",TBL_Employees[[#This Row],[Annual Salary]]&lt;70000,"LOW INCOME")</f>
        <v>MIDLE INCOME</v>
      </c>
      <c r="P657" s="3">
        <v>0</v>
      </c>
      <c r="Q657" s="11">
        <f>TBL_Employees[[#This Row],[Bonus %]]*TBL_Employees[[#This Row],[Annual Salary]]</f>
        <v>0</v>
      </c>
      <c r="R657" t="s">
        <v>19</v>
      </c>
      <c r="S657" t="s">
        <v>25</v>
      </c>
      <c r="T657" s="1">
        <v>34686</v>
      </c>
      <c r="U657" t="str">
        <f>IF(TBL_Employees[[#This Row],[Exit Date]]="","Employed","Resign")</f>
        <v>Resign</v>
      </c>
    </row>
    <row r="658" spans="1:21">
      <c r="A658" t="s">
        <v>196</v>
      </c>
      <c r="B658" t="s">
        <v>1442</v>
      </c>
      <c r="C658" t="s">
        <v>38</v>
      </c>
      <c r="D658" t="s">
        <v>27</v>
      </c>
      <c r="E658" t="s">
        <v>36</v>
      </c>
      <c r="F658" t="s">
        <v>17</v>
      </c>
      <c r="G658" t="s">
        <v>18</v>
      </c>
      <c r="H658">
        <v>30</v>
      </c>
      <c r="I658" s="1">
        <v>43864</v>
      </c>
      <c r="J658" s="9">
        <f>DAY(TBL_Employees[[#This Row],[Hire Date]])</f>
        <v>3</v>
      </c>
      <c r="K658" s="9">
        <f>MONTH(TBL_Employees[[#This Row],[Hire Date]])</f>
        <v>2</v>
      </c>
      <c r="L658" s="9" t="str">
        <f>_xlfn.SWITCH(TBL_Employees[[#This Row],[Month]],1,"JAN",2,"FEB",3,"MAR",4,"APR",5,"MAY",6,"JUN",7,"JUL",8,"AUG",9,"SEP",10,"OCT",11,"NOV",12,"DEC")</f>
        <v>FEB</v>
      </c>
      <c r="M658" s="9">
        <f>YEAR(TBL_Employees[[#This Row],[Hire Date]])</f>
        <v>2020</v>
      </c>
      <c r="N658" s="2">
        <v>94652</v>
      </c>
      <c r="O658" s="2" t="str">
        <f>_xlfn.SWITCH(TRUE(),TBL_Employees[[#This Row],[Annual Salary]]&gt;140000,"HIGH INCOME",AND(TBL_Employees[[#This Row],[Annual Salary]]&gt;=70000,TBL_Employees[[#This Row],[Annual Salary]]&lt;=140000),"MIDLE INCOME",TBL_Employees[[#This Row],[Annual Salary]]&lt;70000,"LOW INCOME")</f>
        <v>MIDLE INCOME</v>
      </c>
      <c r="P658" s="3">
        <v>0</v>
      </c>
      <c r="Q658" s="11">
        <f>TBL_Employees[[#This Row],[Bonus %]]*TBL_Employees[[#This Row],[Annual Salary]]</f>
        <v>0</v>
      </c>
      <c r="R658" t="s">
        <v>19</v>
      </c>
      <c r="S658" t="s">
        <v>63</v>
      </c>
      <c r="T658" s="1" t="s">
        <v>21</v>
      </c>
      <c r="U658" t="str">
        <f>IF(TBL_Employees[[#This Row],[Exit Date]]="","Employed","Resign")</f>
        <v>Employed</v>
      </c>
    </row>
    <row r="659" spans="1:21">
      <c r="A659" t="s">
        <v>70</v>
      </c>
      <c r="B659" t="s">
        <v>1443</v>
      </c>
      <c r="C659" t="s">
        <v>55</v>
      </c>
      <c r="D659" t="s">
        <v>27</v>
      </c>
      <c r="E659" t="s">
        <v>36</v>
      </c>
      <c r="F659" t="s">
        <v>28</v>
      </c>
      <c r="G659" t="s">
        <v>47</v>
      </c>
      <c r="H659">
        <v>34</v>
      </c>
      <c r="I659" s="1">
        <v>42416</v>
      </c>
      <c r="J659" s="9">
        <f>DAY(TBL_Employees[[#This Row],[Hire Date]])</f>
        <v>16</v>
      </c>
      <c r="K659" s="9">
        <f>MONTH(TBL_Employees[[#This Row],[Hire Date]])</f>
        <v>2</v>
      </c>
      <c r="L659" s="9" t="str">
        <f>_xlfn.SWITCH(TBL_Employees[[#This Row],[Month]],1,"JAN",2,"FEB",3,"MAR",4,"APR",5,"MAY",6,"JUN",7,"JUL",8,"AUG",9,"SEP",10,"OCT",11,"NOV",12,"DEC")</f>
        <v>FEB</v>
      </c>
      <c r="M659" s="9">
        <f>YEAR(TBL_Employees[[#This Row],[Hire Date]])</f>
        <v>2016</v>
      </c>
      <c r="N659" s="2">
        <v>63411</v>
      </c>
      <c r="O659" s="2" t="str">
        <f>_xlfn.SWITCH(TRUE(),TBL_Employees[[#This Row],[Annual Salary]]&gt;140000,"HIGH INCOME",AND(TBL_Employees[[#This Row],[Annual Salary]]&gt;=70000,TBL_Employees[[#This Row],[Annual Salary]]&lt;=140000),"MIDLE INCOME",TBL_Employees[[#This Row],[Annual Salary]]&lt;70000,"LOW INCOME")</f>
        <v>LOW INCOME</v>
      </c>
      <c r="P659" s="3">
        <v>0</v>
      </c>
      <c r="Q659" s="11">
        <f>TBL_Employees[[#This Row],[Bonus %]]*TBL_Employees[[#This Row],[Annual Salary]]</f>
        <v>0</v>
      </c>
      <c r="R659" t="s">
        <v>19</v>
      </c>
      <c r="S659" t="s">
        <v>45</v>
      </c>
      <c r="T659" s="1" t="s">
        <v>21</v>
      </c>
      <c r="U659" t="str">
        <f>IF(TBL_Employees[[#This Row],[Exit Date]]="","Employed","Resign")</f>
        <v>Employed</v>
      </c>
    </row>
    <row r="660" spans="1:21">
      <c r="A660" t="s">
        <v>1451</v>
      </c>
      <c r="B660" t="s">
        <v>1452</v>
      </c>
      <c r="C660" t="s">
        <v>56</v>
      </c>
      <c r="D660" t="s">
        <v>27</v>
      </c>
      <c r="E660" t="s">
        <v>16</v>
      </c>
      <c r="F660" t="s">
        <v>28</v>
      </c>
      <c r="G660" t="s">
        <v>18</v>
      </c>
      <c r="H660">
        <v>26</v>
      </c>
      <c r="I660" s="1">
        <v>43656</v>
      </c>
      <c r="J660" s="9">
        <f>DAY(TBL_Employees[[#This Row],[Hire Date]])</f>
        <v>10</v>
      </c>
      <c r="K660" s="9">
        <f>MONTH(TBL_Employees[[#This Row],[Hire Date]])</f>
        <v>7</v>
      </c>
      <c r="L660" s="9" t="str">
        <f>_xlfn.SWITCH(TBL_Employees[[#This Row],[Month]],1,"JAN",2,"FEB",3,"MAR",4,"APR",5,"MAY",6,"JUN",7,"JUL",8,"AUG",9,"SEP",10,"OCT",11,"NOV",12,"DEC")</f>
        <v>JUL</v>
      </c>
      <c r="M660" s="9">
        <f>YEAR(TBL_Employees[[#This Row],[Hire Date]])</f>
        <v>2019</v>
      </c>
      <c r="N660" s="2">
        <v>69110</v>
      </c>
      <c r="O660" s="2" t="str">
        <f>_xlfn.SWITCH(TRUE(),TBL_Employees[[#This Row],[Annual Salary]]&gt;140000,"HIGH INCOME",AND(TBL_Employees[[#This Row],[Annual Salary]]&gt;=70000,TBL_Employees[[#This Row],[Annual Salary]]&lt;=140000),"MIDLE INCOME",TBL_Employees[[#This Row],[Annual Salary]]&lt;70000,"LOW INCOME")</f>
        <v>LOW INCOME</v>
      </c>
      <c r="P660" s="3">
        <v>0.05</v>
      </c>
      <c r="Q660" s="11">
        <f>TBL_Employees[[#This Row],[Bonus %]]*TBL_Employees[[#This Row],[Annual Salary]]</f>
        <v>3455.5</v>
      </c>
      <c r="R660" t="s">
        <v>19</v>
      </c>
      <c r="S660" t="s">
        <v>20</v>
      </c>
      <c r="T660" s="1" t="s">
        <v>21</v>
      </c>
      <c r="U660" t="str">
        <f>IF(TBL_Employees[[#This Row],[Exit Date]]="","Employed","Resign")</f>
        <v>Employed</v>
      </c>
    </row>
    <row r="661" spans="1:21">
      <c r="A661" t="s">
        <v>127</v>
      </c>
      <c r="B661" t="s">
        <v>1458</v>
      </c>
      <c r="C661" t="s">
        <v>98</v>
      </c>
      <c r="D661" t="s">
        <v>27</v>
      </c>
      <c r="E661" t="s">
        <v>32</v>
      </c>
      <c r="F661" t="s">
        <v>28</v>
      </c>
      <c r="G661" t="s">
        <v>51</v>
      </c>
      <c r="H661">
        <v>40</v>
      </c>
      <c r="I661" s="1">
        <v>44465</v>
      </c>
      <c r="J661" s="9">
        <f>DAY(TBL_Employees[[#This Row],[Hire Date]])</f>
        <v>26</v>
      </c>
      <c r="K661" s="9">
        <f>MONTH(TBL_Employees[[#This Row],[Hire Date]])</f>
        <v>9</v>
      </c>
      <c r="L661" s="9" t="str">
        <f>_xlfn.SWITCH(TBL_Employees[[#This Row],[Month]],1,"JAN",2,"FEB",3,"MAR",4,"APR",5,"MAY",6,"JUN",7,"JUL",8,"AUG",9,"SEP",10,"OCT",11,"NOV",12,"DEC")</f>
        <v>SEP</v>
      </c>
      <c r="M661" s="9">
        <f>YEAR(TBL_Employees[[#This Row],[Hire Date]])</f>
        <v>2021</v>
      </c>
      <c r="N661" s="2">
        <v>87770</v>
      </c>
      <c r="O661" s="2" t="str">
        <f>_xlfn.SWITCH(TRUE(),TBL_Employees[[#This Row],[Annual Salary]]&gt;140000,"HIGH INCOME",AND(TBL_Employees[[#This Row],[Annual Salary]]&gt;=70000,TBL_Employees[[#This Row],[Annual Salary]]&lt;=140000),"MIDLE INCOME",TBL_Employees[[#This Row],[Annual Salary]]&lt;70000,"LOW INCOME")</f>
        <v>MIDLE INCOME</v>
      </c>
      <c r="P661" s="3">
        <v>0</v>
      </c>
      <c r="Q661" s="11">
        <f>TBL_Employees[[#This Row],[Bonus %]]*TBL_Employees[[#This Row],[Annual Salary]]</f>
        <v>0</v>
      </c>
      <c r="R661" t="s">
        <v>19</v>
      </c>
      <c r="S661" t="s">
        <v>25</v>
      </c>
      <c r="T661" s="1" t="s">
        <v>21</v>
      </c>
      <c r="U661" t="str">
        <f>IF(TBL_Employees[[#This Row],[Exit Date]]="","Employed","Resign")</f>
        <v>Employed</v>
      </c>
    </row>
    <row r="662" spans="1:21">
      <c r="A662" t="s">
        <v>1481</v>
      </c>
      <c r="B662" t="s">
        <v>1482</v>
      </c>
      <c r="C662" t="s">
        <v>40</v>
      </c>
      <c r="D662" t="s">
        <v>27</v>
      </c>
      <c r="E662" t="s">
        <v>36</v>
      </c>
      <c r="F662" t="s">
        <v>17</v>
      </c>
      <c r="G662" t="s">
        <v>24</v>
      </c>
      <c r="H662">
        <v>27</v>
      </c>
      <c r="I662" s="1">
        <v>43103</v>
      </c>
      <c r="J662" s="9">
        <f>DAY(TBL_Employees[[#This Row],[Hire Date]])</f>
        <v>3</v>
      </c>
      <c r="K662" s="9">
        <f>MONTH(TBL_Employees[[#This Row],[Hire Date]])</f>
        <v>1</v>
      </c>
      <c r="L662" s="9" t="str">
        <f>_xlfn.SWITCH(TBL_Employees[[#This Row],[Month]],1,"JAN",2,"FEB",3,"MAR",4,"APR",5,"MAY",6,"JUN",7,"JUL",8,"AUG",9,"SEP",10,"OCT",11,"NOV",12,"DEC")</f>
        <v>JAN</v>
      </c>
      <c r="M662" s="9">
        <f>YEAR(TBL_Employees[[#This Row],[Hire Date]])</f>
        <v>2018</v>
      </c>
      <c r="N662" s="2">
        <v>167100</v>
      </c>
      <c r="O662" s="2" t="str">
        <f>_xlfn.SWITCH(TRUE(),TBL_Employees[[#This Row],[Annual Salary]]&gt;140000,"HIGH INCOME",AND(TBL_Employees[[#This Row],[Annual Salary]]&gt;=70000,TBL_Employees[[#This Row],[Annual Salary]]&lt;=140000),"MIDLE INCOME",TBL_Employees[[#This Row],[Annual Salary]]&lt;70000,"LOW INCOME")</f>
        <v>HIGH INCOME</v>
      </c>
      <c r="P662" s="3">
        <v>0.2</v>
      </c>
      <c r="Q662" s="11">
        <f>TBL_Employees[[#This Row],[Bonus %]]*TBL_Employees[[#This Row],[Annual Salary]]</f>
        <v>33420</v>
      </c>
      <c r="R662" t="s">
        <v>33</v>
      </c>
      <c r="S662" t="s">
        <v>34</v>
      </c>
      <c r="T662" s="1" t="s">
        <v>21</v>
      </c>
      <c r="U662" t="str">
        <f>IF(TBL_Employees[[#This Row],[Exit Date]]="","Employed","Resign")</f>
        <v>Employed</v>
      </c>
    </row>
    <row r="663" spans="1:21">
      <c r="A663" t="s">
        <v>1483</v>
      </c>
      <c r="B663" t="s">
        <v>1484</v>
      </c>
      <c r="C663" t="s">
        <v>55</v>
      </c>
      <c r="D663" t="s">
        <v>27</v>
      </c>
      <c r="E663" t="s">
        <v>32</v>
      </c>
      <c r="F663" t="s">
        <v>17</v>
      </c>
      <c r="G663" t="s">
        <v>18</v>
      </c>
      <c r="H663">
        <v>53</v>
      </c>
      <c r="I663" s="1">
        <v>35543</v>
      </c>
      <c r="J663" s="9">
        <f>DAY(TBL_Employees[[#This Row],[Hire Date]])</f>
        <v>23</v>
      </c>
      <c r="K663" s="9">
        <f>MONTH(TBL_Employees[[#This Row],[Hire Date]])</f>
        <v>4</v>
      </c>
      <c r="L663" s="9" t="str">
        <f>_xlfn.SWITCH(TBL_Employees[[#This Row],[Month]],1,"JAN",2,"FEB",3,"MAR",4,"APR",5,"MAY",6,"JUN",7,"JUL",8,"AUG",9,"SEP",10,"OCT",11,"NOV",12,"DEC")</f>
        <v>APR</v>
      </c>
      <c r="M663" s="9">
        <f>YEAR(TBL_Employees[[#This Row],[Hire Date]])</f>
        <v>1997</v>
      </c>
      <c r="N663" s="2">
        <v>78153</v>
      </c>
      <c r="O663" s="2" t="str">
        <f>_xlfn.SWITCH(TRUE(),TBL_Employees[[#This Row],[Annual Salary]]&gt;140000,"HIGH INCOME",AND(TBL_Employees[[#This Row],[Annual Salary]]&gt;=70000,TBL_Employees[[#This Row],[Annual Salary]]&lt;=140000),"MIDLE INCOME",TBL_Employees[[#This Row],[Annual Salary]]&lt;70000,"LOW INCOME")</f>
        <v>MIDLE INCOME</v>
      </c>
      <c r="P663" s="3">
        <v>0</v>
      </c>
      <c r="Q663" s="11">
        <f>TBL_Employees[[#This Row],[Bonus %]]*TBL_Employees[[#This Row],[Annual Salary]]</f>
        <v>0</v>
      </c>
      <c r="R663" t="s">
        <v>19</v>
      </c>
      <c r="S663" t="s">
        <v>45</v>
      </c>
      <c r="T663" s="1" t="s">
        <v>21</v>
      </c>
      <c r="U663" t="str">
        <f>IF(TBL_Employees[[#This Row],[Exit Date]]="","Employed","Resign")</f>
        <v>Employed</v>
      </c>
    </row>
    <row r="664" spans="1:21">
      <c r="A664" t="s">
        <v>1487</v>
      </c>
      <c r="B664" t="s">
        <v>1488</v>
      </c>
      <c r="C664" t="s">
        <v>62</v>
      </c>
      <c r="D664" t="s">
        <v>27</v>
      </c>
      <c r="E664" t="s">
        <v>32</v>
      </c>
      <c r="F664" t="s">
        <v>28</v>
      </c>
      <c r="G664" t="s">
        <v>18</v>
      </c>
      <c r="H664">
        <v>30</v>
      </c>
      <c r="I664" s="1">
        <v>42952</v>
      </c>
      <c r="J664" s="9">
        <f>DAY(TBL_Employees[[#This Row],[Hire Date]])</f>
        <v>5</v>
      </c>
      <c r="K664" s="9">
        <f>MONTH(TBL_Employees[[#This Row],[Hire Date]])</f>
        <v>8</v>
      </c>
      <c r="L664" s="9" t="str">
        <f>_xlfn.SWITCH(TBL_Employees[[#This Row],[Month]],1,"JAN",2,"FEB",3,"MAR",4,"APR",5,"MAY",6,"JUN",7,"JUL",8,"AUG",9,"SEP",10,"OCT",11,"NOV",12,"DEC")</f>
        <v>AUG</v>
      </c>
      <c r="M664" s="9">
        <f>YEAR(TBL_Employees[[#This Row],[Hire Date]])</f>
        <v>2017</v>
      </c>
      <c r="N664" s="2">
        <v>119906</v>
      </c>
      <c r="O664" s="2" t="str">
        <f>_xlfn.SWITCH(TRUE(),TBL_Employees[[#This Row],[Annual Salary]]&gt;140000,"HIGH INCOME",AND(TBL_Employees[[#This Row],[Annual Salary]]&gt;=70000,TBL_Employees[[#This Row],[Annual Salary]]&lt;=140000),"MIDLE INCOME",TBL_Employees[[#This Row],[Annual Salary]]&lt;70000,"LOW INCOME")</f>
        <v>MIDLE INCOME</v>
      </c>
      <c r="P664" s="3">
        <v>0.05</v>
      </c>
      <c r="Q664" s="11">
        <f>TBL_Employees[[#This Row],[Bonus %]]*TBL_Employees[[#This Row],[Annual Salary]]</f>
        <v>5995.3</v>
      </c>
      <c r="R664" t="s">
        <v>19</v>
      </c>
      <c r="S664" t="s">
        <v>29</v>
      </c>
      <c r="T664" s="1" t="s">
        <v>21</v>
      </c>
      <c r="U664" t="str">
        <f>IF(TBL_Employees[[#This Row],[Exit Date]]="","Employed","Resign")</f>
        <v>Employed</v>
      </c>
    </row>
    <row r="665" spans="1:21">
      <c r="A665" t="s">
        <v>120</v>
      </c>
      <c r="B665" t="s">
        <v>1490</v>
      </c>
      <c r="C665" t="s">
        <v>91</v>
      </c>
      <c r="D665" t="s">
        <v>27</v>
      </c>
      <c r="E665" t="s">
        <v>32</v>
      </c>
      <c r="F665" t="s">
        <v>28</v>
      </c>
      <c r="G665" t="s">
        <v>24</v>
      </c>
      <c r="H665">
        <v>51</v>
      </c>
      <c r="I665" s="1">
        <v>37638</v>
      </c>
      <c r="J665" s="9">
        <f>DAY(TBL_Employees[[#This Row],[Hire Date]])</f>
        <v>17</v>
      </c>
      <c r="K665" s="9">
        <f>MONTH(TBL_Employees[[#This Row],[Hire Date]])</f>
        <v>1</v>
      </c>
      <c r="L665" s="9" t="str">
        <f>_xlfn.SWITCH(TBL_Employees[[#This Row],[Month]],1,"JAN",2,"FEB",3,"MAR",4,"APR",5,"MAY",6,"JUN",7,"JUL",8,"AUG",9,"SEP",10,"OCT",11,"NOV",12,"DEC")</f>
        <v>JAN</v>
      </c>
      <c r="M665" s="9">
        <f>YEAR(TBL_Employees[[#This Row],[Hire Date]])</f>
        <v>2003</v>
      </c>
      <c r="N665" s="2">
        <v>91399</v>
      </c>
      <c r="O665" s="2" t="str">
        <f>_xlfn.SWITCH(TRUE(),TBL_Employees[[#This Row],[Annual Salary]]&gt;140000,"HIGH INCOME",AND(TBL_Employees[[#This Row],[Annual Salary]]&gt;=70000,TBL_Employees[[#This Row],[Annual Salary]]&lt;=140000),"MIDLE INCOME",TBL_Employees[[#This Row],[Annual Salary]]&lt;70000,"LOW INCOME")</f>
        <v>MIDLE INCOME</v>
      </c>
      <c r="P665" s="3">
        <v>0</v>
      </c>
      <c r="Q665" s="11">
        <f>TBL_Employees[[#This Row],[Bonus %]]*TBL_Employees[[#This Row],[Annual Salary]]</f>
        <v>0</v>
      </c>
      <c r="R665" t="s">
        <v>19</v>
      </c>
      <c r="S665" t="s">
        <v>63</v>
      </c>
      <c r="T665" s="1" t="s">
        <v>21</v>
      </c>
      <c r="U665" t="str">
        <f>IF(TBL_Employees[[#This Row],[Exit Date]]="","Employed","Resign")</f>
        <v>Employed</v>
      </c>
    </row>
    <row r="666" spans="1:21">
      <c r="A666" t="s">
        <v>1491</v>
      </c>
      <c r="B666" t="s">
        <v>1492</v>
      </c>
      <c r="C666" t="s">
        <v>26</v>
      </c>
      <c r="D666" t="s">
        <v>27</v>
      </c>
      <c r="E666" t="s">
        <v>16</v>
      </c>
      <c r="F666" t="s">
        <v>28</v>
      </c>
      <c r="G666" t="s">
        <v>51</v>
      </c>
      <c r="H666">
        <v>28</v>
      </c>
      <c r="I666" s="1">
        <v>43006</v>
      </c>
      <c r="J666" s="9">
        <f>DAY(TBL_Employees[[#This Row],[Hire Date]])</f>
        <v>28</v>
      </c>
      <c r="K666" s="9">
        <f>MONTH(TBL_Employees[[#This Row],[Hire Date]])</f>
        <v>9</v>
      </c>
      <c r="L666" s="9" t="str">
        <f>_xlfn.SWITCH(TBL_Employees[[#This Row],[Month]],1,"JAN",2,"FEB",3,"MAR",4,"APR",5,"MAY",6,"JUN",7,"JUL",8,"AUG",9,"SEP",10,"OCT",11,"NOV",12,"DEC")</f>
        <v>SEP</v>
      </c>
      <c r="M666" s="9">
        <f>YEAR(TBL_Employees[[#This Row],[Hire Date]])</f>
        <v>2017</v>
      </c>
      <c r="N666" s="2">
        <v>97336</v>
      </c>
      <c r="O666" s="2" t="str">
        <f>_xlfn.SWITCH(TRUE(),TBL_Employees[[#This Row],[Annual Salary]]&gt;140000,"HIGH INCOME",AND(TBL_Employees[[#This Row],[Annual Salary]]&gt;=70000,TBL_Employees[[#This Row],[Annual Salary]]&lt;=140000),"MIDLE INCOME",TBL_Employees[[#This Row],[Annual Salary]]&lt;70000,"LOW INCOME")</f>
        <v>MIDLE INCOME</v>
      </c>
      <c r="P666" s="3">
        <v>0</v>
      </c>
      <c r="Q666" s="11">
        <f>TBL_Employees[[#This Row],[Bonus %]]*TBL_Employees[[#This Row],[Annual Salary]]</f>
        <v>0</v>
      </c>
      <c r="R666" t="s">
        <v>19</v>
      </c>
      <c r="S666" t="s">
        <v>25</v>
      </c>
      <c r="T666" s="1" t="s">
        <v>21</v>
      </c>
      <c r="U666" t="str">
        <f>IF(TBL_Employees[[#This Row],[Exit Date]]="","Employed","Resign")</f>
        <v>Employed</v>
      </c>
    </row>
    <row r="667" spans="1:21">
      <c r="A667" t="s">
        <v>1523</v>
      </c>
      <c r="B667" t="s">
        <v>306</v>
      </c>
      <c r="C667" t="s">
        <v>88</v>
      </c>
      <c r="D667" t="s">
        <v>27</v>
      </c>
      <c r="E667" t="s">
        <v>44</v>
      </c>
      <c r="F667" t="s">
        <v>17</v>
      </c>
      <c r="G667" t="s">
        <v>51</v>
      </c>
      <c r="H667">
        <v>43</v>
      </c>
      <c r="I667" s="1">
        <v>40290</v>
      </c>
      <c r="J667" s="9">
        <f>DAY(TBL_Employees[[#This Row],[Hire Date]])</f>
        <v>22</v>
      </c>
      <c r="K667" s="9">
        <f>MONTH(TBL_Employees[[#This Row],[Hire Date]])</f>
        <v>4</v>
      </c>
      <c r="L667" s="9" t="str">
        <f>_xlfn.SWITCH(TBL_Employees[[#This Row],[Month]],1,"JAN",2,"FEB",3,"MAR",4,"APR",5,"MAY",6,"JUN",7,"JUL",8,"AUG",9,"SEP",10,"OCT",11,"NOV",12,"DEC")</f>
        <v>APR</v>
      </c>
      <c r="M667" s="9">
        <f>YEAR(TBL_Employees[[#This Row],[Hire Date]])</f>
        <v>2010</v>
      </c>
      <c r="N667" s="2">
        <v>76912</v>
      </c>
      <c r="O667" s="2" t="str">
        <f>_xlfn.SWITCH(TRUE(),TBL_Employees[[#This Row],[Annual Salary]]&gt;140000,"HIGH INCOME",AND(TBL_Employees[[#This Row],[Annual Salary]]&gt;=70000,TBL_Employees[[#This Row],[Annual Salary]]&lt;=140000),"MIDLE INCOME",TBL_Employees[[#This Row],[Annual Salary]]&lt;70000,"LOW INCOME")</f>
        <v>MIDLE INCOME</v>
      </c>
      <c r="P667" s="3">
        <v>0</v>
      </c>
      <c r="Q667" s="11">
        <f>TBL_Employees[[#This Row],[Bonus %]]*TBL_Employees[[#This Row],[Annual Salary]]</f>
        <v>0</v>
      </c>
      <c r="R667" t="s">
        <v>52</v>
      </c>
      <c r="S667" t="s">
        <v>53</v>
      </c>
      <c r="T667" s="1" t="s">
        <v>21</v>
      </c>
      <c r="U667" t="str">
        <f>IF(TBL_Employees[[#This Row],[Exit Date]]="","Employed","Resign")</f>
        <v>Employed</v>
      </c>
    </row>
    <row r="668" spans="1:21">
      <c r="A668" t="s">
        <v>390</v>
      </c>
      <c r="B668" t="s">
        <v>1530</v>
      </c>
      <c r="C668" t="s">
        <v>14</v>
      </c>
      <c r="D668" t="s">
        <v>27</v>
      </c>
      <c r="E668" t="s">
        <v>44</v>
      </c>
      <c r="F668" t="s">
        <v>28</v>
      </c>
      <c r="G668" t="s">
        <v>47</v>
      </c>
      <c r="H668">
        <v>59</v>
      </c>
      <c r="I668" s="1">
        <v>40542</v>
      </c>
      <c r="J668" s="9">
        <f>DAY(TBL_Employees[[#This Row],[Hire Date]])</f>
        <v>30</v>
      </c>
      <c r="K668" s="9">
        <f>MONTH(TBL_Employees[[#This Row],[Hire Date]])</f>
        <v>12</v>
      </c>
      <c r="L668" s="9" t="str">
        <f>_xlfn.SWITCH(TBL_Employees[[#This Row],[Month]],1,"JAN",2,"FEB",3,"MAR",4,"APR",5,"MAY",6,"JUN",7,"JUL",8,"AUG",9,"SEP",10,"OCT",11,"NOV",12,"DEC")</f>
        <v>DEC</v>
      </c>
      <c r="M668" s="9">
        <f>YEAR(TBL_Employees[[#This Row],[Hire Date]])</f>
        <v>2010</v>
      </c>
      <c r="N668" s="2">
        <v>246619</v>
      </c>
      <c r="O668" s="2" t="str">
        <f>_xlfn.SWITCH(TRUE(),TBL_Employees[[#This Row],[Annual Salary]]&gt;140000,"HIGH INCOME",AND(TBL_Employees[[#This Row],[Annual Salary]]&gt;=70000,TBL_Employees[[#This Row],[Annual Salary]]&lt;=140000),"MIDLE INCOME",TBL_Employees[[#This Row],[Annual Salary]]&lt;70000,"LOW INCOME")</f>
        <v>HIGH INCOME</v>
      </c>
      <c r="P668" s="3">
        <v>0.36</v>
      </c>
      <c r="Q668" s="11">
        <f>TBL_Employees[[#This Row],[Bonus %]]*TBL_Employees[[#This Row],[Annual Salary]]</f>
        <v>88782.84</v>
      </c>
      <c r="R668" t="s">
        <v>19</v>
      </c>
      <c r="S668" t="s">
        <v>45</v>
      </c>
      <c r="T668" s="1" t="s">
        <v>21</v>
      </c>
      <c r="U668" t="str">
        <f>IF(TBL_Employees[[#This Row],[Exit Date]]="","Employed","Resign")</f>
        <v>Employed</v>
      </c>
    </row>
    <row r="669" spans="1:21">
      <c r="A669" t="s">
        <v>121</v>
      </c>
      <c r="B669" t="s">
        <v>1538</v>
      </c>
      <c r="C669" t="s">
        <v>76</v>
      </c>
      <c r="D669" t="s">
        <v>27</v>
      </c>
      <c r="E669" t="s">
        <v>32</v>
      </c>
      <c r="F669" t="s">
        <v>28</v>
      </c>
      <c r="G669" t="s">
        <v>18</v>
      </c>
      <c r="H669">
        <v>51</v>
      </c>
      <c r="I669" s="1">
        <v>41697</v>
      </c>
      <c r="J669" s="9">
        <f>DAY(TBL_Employees[[#This Row],[Hire Date]])</f>
        <v>27</v>
      </c>
      <c r="K669" s="9">
        <f>MONTH(TBL_Employees[[#This Row],[Hire Date]])</f>
        <v>2</v>
      </c>
      <c r="L669" s="9" t="str">
        <f>_xlfn.SWITCH(TBL_Employees[[#This Row],[Month]],1,"JAN",2,"FEB",3,"MAR",4,"APR",5,"MAY",6,"JUN",7,"JUL",8,"AUG",9,"SEP",10,"OCT",11,"NOV",12,"DEC")</f>
        <v>FEB</v>
      </c>
      <c r="M669" s="9">
        <f>YEAR(TBL_Employees[[#This Row],[Hire Date]])</f>
        <v>2014</v>
      </c>
      <c r="N669" s="2">
        <v>53929</v>
      </c>
      <c r="O669" s="2" t="str">
        <f>_xlfn.SWITCH(TRUE(),TBL_Employees[[#This Row],[Annual Salary]]&gt;140000,"HIGH INCOME",AND(TBL_Employees[[#This Row],[Annual Salary]]&gt;=70000,TBL_Employees[[#This Row],[Annual Salary]]&lt;=140000),"MIDLE INCOME",TBL_Employees[[#This Row],[Annual Salary]]&lt;70000,"LOW INCOME")</f>
        <v>LOW INCOME</v>
      </c>
      <c r="P669" s="3">
        <v>0</v>
      </c>
      <c r="Q669" s="11">
        <f>TBL_Employees[[#This Row],[Bonus %]]*TBL_Employees[[#This Row],[Annual Salary]]</f>
        <v>0</v>
      </c>
      <c r="R669" t="s">
        <v>19</v>
      </c>
      <c r="S669" t="s">
        <v>45</v>
      </c>
      <c r="T669" s="1">
        <v>43091</v>
      </c>
      <c r="U669" t="str">
        <f>IF(TBL_Employees[[#This Row],[Exit Date]]="","Employed","Resign")</f>
        <v>Resign</v>
      </c>
    </row>
    <row r="670" spans="1:21">
      <c r="A670" t="s">
        <v>307</v>
      </c>
      <c r="B670" t="s">
        <v>1547</v>
      </c>
      <c r="C670" t="s">
        <v>73</v>
      </c>
      <c r="D670" t="s">
        <v>27</v>
      </c>
      <c r="E670" t="s">
        <v>44</v>
      </c>
      <c r="F670" t="s">
        <v>28</v>
      </c>
      <c r="G670" t="s">
        <v>18</v>
      </c>
      <c r="H670">
        <v>38</v>
      </c>
      <c r="I670" s="1">
        <v>42113</v>
      </c>
      <c r="J670" s="9">
        <f>DAY(TBL_Employees[[#This Row],[Hire Date]])</f>
        <v>19</v>
      </c>
      <c r="K670" s="9">
        <f>MONTH(TBL_Employees[[#This Row],[Hire Date]])</f>
        <v>4</v>
      </c>
      <c r="L670" s="9" t="str">
        <f>_xlfn.SWITCH(TBL_Employees[[#This Row],[Month]],1,"JAN",2,"FEB",3,"MAR",4,"APR",5,"MAY",6,"JUN",7,"JUL",8,"AUG",9,"SEP",10,"OCT",11,"NOV",12,"DEC")</f>
        <v>APR</v>
      </c>
      <c r="M670" s="9">
        <f>YEAR(TBL_Employees[[#This Row],[Hire Date]])</f>
        <v>2015</v>
      </c>
      <c r="N670" s="2">
        <v>48762</v>
      </c>
      <c r="O670" s="2" t="str">
        <f>_xlfn.SWITCH(TRUE(),TBL_Employees[[#This Row],[Annual Salary]]&gt;140000,"HIGH INCOME",AND(TBL_Employees[[#This Row],[Annual Salary]]&gt;=70000,TBL_Employees[[#This Row],[Annual Salary]]&lt;=140000),"MIDLE INCOME",TBL_Employees[[#This Row],[Annual Salary]]&lt;70000,"LOW INCOME")</f>
        <v>LOW INCOME</v>
      </c>
      <c r="P670" s="3">
        <v>0</v>
      </c>
      <c r="Q670" s="11">
        <f>TBL_Employees[[#This Row],[Bonus %]]*TBL_Employees[[#This Row],[Annual Salary]]</f>
        <v>0</v>
      </c>
      <c r="R670" t="s">
        <v>19</v>
      </c>
      <c r="S670" t="s">
        <v>63</v>
      </c>
      <c r="T670" s="1" t="s">
        <v>21</v>
      </c>
      <c r="U670" t="str">
        <f>IF(TBL_Employees[[#This Row],[Exit Date]]="","Employed","Resign")</f>
        <v>Employed</v>
      </c>
    </row>
    <row r="671" spans="1:21">
      <c r="A671" t="s">
        <v>247</v>
      </c>
      <c r="B671" t="s">
        <v>1551</v>
      </c>
      <c r="C671" t="s">
        <v>26</v>
      </c>
      <c r="D671" t="s">
        <v>27</v>
      </c>
      <c r="E671" t="s">
        <v>16</v>
      </c>
      <c r="F671" t="s">
        <v>17</v>
      </c>
      <c r="G671" t="s">
        <v>24</v>
      </c>
      <c r="H671">
        <v>36</v>
      </c>
      <c r="I671" s="1">
        <v>42489</v>
      </c>
      <c r="J671" s="9">
        <f>DAY(TBL_Employees[[#This Row],[Hire Date]])</f>
        <v>29</v>
      </c>
      <c r="K671" s="9">
        <f>MONTH(TBL_Employees[[#This Row],[Hire Date]])</f>
        <v>4</v>
      </c>
      <c r="L671" s="9" t="str">
        <f>_xlfn.SWITCH(TBL_Employees[[#This Row],[Month]],1,"JAN",2,"FEB",3,"MAR",4,"APR",5,"MAY",6,"JUN",7,"JUL",8,"AUG",9,"SEP",10,"OCT",11,"NOV",12,"DEC")</f>
        <v>APR</v>
      </c>
      <c r="M671" s="9">
        <f>YEAR(TBL_Employees[[#This Row],[Hire Date]])</f>
        <v>2016</v>
      </c>
      <c r="N671" s="2">
        <v>75862</v>
      </c>
      <c r="O671" s="2" t="str">
        <f>_xlfn.SWITCH(TRUE(),TBL_Employees[[#This Row],[Annual Salary]]&gt;140000,"HIGH INCOME",AND(TBL_Employees[[#This Row],[Annual Salary]]&gt;=70000,TBL_Employees[[#This Row],[Annual Salary]]&lt;=140000),"MIDLE INCOME",TBL_Employees[[#This Row],[Annual Salary]]&lt;70000,"LOW INCOME")</f>
        <v>MIDLE INCOME</v>
      </c>
      <c r="P671" s="3">
        <v>0</v>
      </c>
      <c r="Q671" s="11">
        <f>TBL_Employees[[#This Row],[Bonus %]]*TBL_Employees[[#This Row],[Annual Salary]]</f>
        <v>0</v>
      </c>
      <c r="R671" t="s">
        <v>19</v>
      </c>
      <c r="S671" t="s">
        <v>25</v>
      </c>
      <c r="T671" s="1" t="s">
        <v>21</v>
      </c>
      <c r="U671" t="str">
        <f>IF(TBL_Employees[[#This Row],[Exit Date]]="","Employed","Resign")</f>
        <v>Employed</v>
      </c>
    </row>
    <row r="672" spans="1:21">
      <c r="A672" t="s">
        <v>1557</v>
      </c>
      <c r="B672" t="s">
        <v>1558</v>
      </c>
      <c r="C672" t="s">
        <v>88</v>
      </c>
      <c r="D672" t="s">
        <v>27</v>
      </c>
      <c r="E672" t="s">
        <v>32</v>
      </c>
      <c r="F672" t="s">
        <v>28</v>
      </c>
      <c r="G672" t="s">
        <v>18</v>
      </c>
      <c r="H672">
        <v>54</v>
      </c>
      <c r="I672" s="1">
        <v>33785</v>
      </c>
      <c r="J672" s="9">
        <f>DAY(TBL_Employees[[#This Row],[Hire Date]])</f>
        <v>30</v>
      </c>
      <c r="K672" s="9">
        <f>MONTH(TBL_Employees[[#This Row],[Hire Date]])</f>
        <v>6</v>
      </c>
      <c r="L672" s="9" t="str">
        <f>_xlfn.SWITCH(TBL_Employees[[#This Row],[Month]],1,"JAN",2,"FEB",3,"MAR",4,"APR",5,"MAY",6,"JUN",7,"JUL",8,"AUG",9,"SEP",10,"OCT",11,"NOV",12,"DEC")</f>
        <v>JUN</v>
      </c>
      <c r="M672" s="9">
        <f>YEAR(TBL_Employees[[#This Row],[Hire Date]])</f>
        <v>1992</v>
      </c>
      <c r="N672" s="2">
        <v>63196</v>
      </c>
      <c r="O672" s="2" t="str">
        <f>_xlfn.SWITCH(TRUE(),TBL_Employees[[#This Row],[Annual Salary]]&gt;140000,"HIGH INCOME",AND(TBL_Employees[[#This Row],[Annual Salary]]&gt;=70000,TBL_Employees[[#This Row],[Annual Salary]]&lt;=140000),"MIDLE INCOME",TBL_Employees[[#This Row],[Annual Salary]]&lt;70000,"LOW INCOME")</f>
        <v>LOW INCOME</v>
      </c>
      <c r="P672" s="3">
        <v>0</v>
      </c>
      <c r="Q672" s="11">
        <f>TBL_Employees[[#This Row],[Bonus %]]*TBL_Employees[[#This Row],[Annual Salary]]</f>
        <v>0</v>
      </c>
      <c r="R672" t="s">
        <v>19</v>
      </c>
      <c r="S672" t="s">
        <v>20</v>
      </c>
      <c r="T672" s="1">
        <v>41938</v>
      </c>
      <c r="U672" t="str">
        <f>IF(TBL_Employees[[#This Row],[Exit Date]]="","Employed","Resign")</f>
        <v>Resign</v>
      </c>
    </row>
    <row r="673" spans="1:21">
      <c r="A673" t="s">
        <v>1562</v>
      </c>
      <c r="B673" t="s">
        <v>1563</v>
      </c>
      <c r="C673" t="s">
        <v>56</v>
      </c>
      <c r="D673" t="s">
        <v>27</v>
      </c>
      <c r="E673" t="s">
        <v>36</v>
      </c>
      <c r="F673" t="s">
        <v>17</v>
      </c>
      <c r="G673" t="s">
        <v>51</v>
      </c>
      <c r="H673">
        <v>46</v>
      </c>
      <c r="I673" s="1">
        <v>42849</v>
      </c>
      <c r="J673" s="9">
        <f>DAY(TBL_Employees[[#This Row],[Hire Date]])</f>
        <v>24</v>
      </c>
      <c r="K673" s="9">
        <f>MONTH(TBL_Employees[[#This Row],[Hire Date]])</f>
        <v>4</v>
      </c>
      <c r="L673" s="9" t="str">
        <f>_xlfn.SWITCH(TBL_Employees[[#This Row],[Month]],1,"JAN",2,"FEB",3,"MAR",4,"APR",5,"MAY",6,"JUN",7,"JUL",8,"AUG",9,"SEP",10,"OCT",11,"NOV",12,"DEC")</f>
        <v>APR</v>
      </c>
      <c r="M673" s="9">
        <f>YEAR(TBL_Employees[[#This Row],[Hire Date]])</f>
        <v>2017</v>
      </c>
      <c r="N673" s="2">
        <v>77461</v>
      </c>
      <c r="O673" s="2" t="str">
        <f>_xlfn.SWITCH(TRUE(),TBL_Employees[[#This Row],[Annual Salary]]&gt;140000,"HIGH INCOME",AND(TBL_Employees[[#This Row],[Annual Salary]]&gt;=70000,TBL_Employees[[#This Row],[Annual Salary]]&lt;=140000),"MIDLE INCOME",TBL_Employees[[#This Row],[Annual Salary]]&lt;70000,"LOW INCOME")</f>
        <v>MIDLE INCOME</v>
      </c>
      <c r="P673" s="3">
        <v>0.09</v>
      </c>
      <c r="Q673" s="11">
        <f>TBL_Employees[[#This Row],[Bonus %]]*TBL_Employees[[#This Row],[Annual Salary]]</f>
        <v>6971.49</v>
      </c>
      <c r="R673" t="s">
        <v>52</v>
      </c>
      <c r="S673" t="s">
        <v>53</v>
      </c>
      <c r="T673" s="1" t="s">
        <v>21</v>
      </c>
      <c r="U673" t="str">
        <f>IF(TBL_Employees[[#This Row],[Exit Date]]="","Employed","Resign")</f>
        <v>Employed</v>
      </c>
    </row>
    <row r="674" spans="1:21">
      <c r="A674" t="s">
        <v>1569</v>
      </c>
      <c r="B674" t="s">
        <v>1570</v>
      </c>
      <c r="C674" t="s">
        <v>76</v>
      </c>
      <c r="D674" t="s">
        <v>27</v>
      </c>
      <c r="E674" t="s">
        <v>44</v>
      </c>
      <c r="F674" t="s">
        <v>28</v>
      </c>
      <c r="G674" t="s">
        <v>18</v>
      </c>
      <c r="H674">
        <v>48</v>
      </c>
      <c r="I674" s="1">
        <v>37298</v>
      </c>
      <c r="J674" s="9">
        <f>DAY(TBL_Employees[[#This Row],[Hire Date]])</f>
        <v>11</v>
      </c>
      <c r="K674" s="9">
        <f>MONTH(TBL_Employees[[#This Row],[Hire Date]])</f>
        <v>2</v>
      </c>
      <c r="L674" s="9" t="str">
        <f>_xlfn.SWITCH(TBL_Employees[[#This Row],[Month]],1,"JAN",2,"FEB",3,"MAR",4,"APR",5,"MAY",6,"JUN",7,"JUL",8,"AUG",9,"SEP",10,"OCT",11,"NOV",12,"DEC")</f>
        <v>FEB</v>
      </c>
      <c r="M674" s="9">
        <f>YEAR(TBL_Employees[[#This Row],[Hire Date]])</f>
        <v>2002</v>
      </c>
      <c r="N674" s="2">
        <v>43080</v>
      </c>
      <c r="O674" s="2" t="str">
        <f>_xlfn.SWITCH(TRUE(),TBL_Employees[[#This Row],[Annual Salary]]&gt;140000,"HIGH INCOME",AND(TBL_Employees[[#This Row],[Annual Salary]]&gt;=70000,TBL_Employees[[#This Row],[Annual Salary]]&lt;=140000),"MIDLE INCOME",TBL_Employees[[#This Row],[Annual Salary]]&lt;70000,"LOW INCOME")</f>
        <v>LOW INCOME</v>
      </c>
      <c r="P674" s="3">
        <v>0</v>
      </c>
      <c r="Q674" s="11">
        <f>TBL_Employees[[#This Row],[Bonus %]]*TBL_Employees[[#This Row],[Annual Salary]]</f>
        <v>0</v>
      </c>
      <c r="R674" t="s">
        <v>19</v>
      </c>
      <c r="S674" t="s">
        <v>25</v>
      </c>
      <c r="T674" s="1" t="s">
        <v>21</v>
      </c>
      <c r="U674" t="str">
        <f>IF(TBL_Employees[[#This Row],[Exit Date]]="","Employed","Resign")</f>
        <v>Employed</v>
      </c>
    </row>
    <row r="675" spans="1:21">
      <c r="A675" t="s">
        <v>1579</v>
      </c>
      <c r="B675" t="s">
        <v>1580</v>
      </c>
      <c r="C675" t="s">
        <v>89</v>
      </c>
      <c r="D675" t="s">
        <v>27</v>
      </c>
      <c r="E675" t="s">
        <v>16</v>
      </c>
      <c r="F675" t="s">
        <v>28</v>
      </c>
      <c r="G675" t="s">
        <v>18</v>
      </c>
      <c r="H675">
        <v>48</v>
      </c>
      <c r="I675" s="1">
        <v>38987</v>
      </c>
      <c r="J675" s="9">
        <f>DAY(TBL_Employees[[#This Row],[Hire Date]])</f>
        <v>27</v>
      </c>
      <c r="K675" s="9">
        <f>MONTH(TBL_Employees[[#This Row],[Hire Date]])</f>
        <v>9</v>
      </c>
      <c r="L675" s="9" t="str">
        <f>_xlfn.SWITCH(TBL_Employees[[#This Row],[Month]],1,"JAN",2,"FEB",3,"MAR",4,"APR",5,"MAY",6,"JUN",7,"JUL",8,"AUG",9,"SEP",10,"OCT",11,"NOV",12,"DEC")</f>
        <v>SEP</v>
      </c>
      <c r="M675" s="9">
        <f>YEAR(TBL_Employees[[#This Row],[Hire Date]])</f>
        <v>2006</v>
      </c>
      <c r="N675" s="2">
        <v>76505</v>
      </c>
      <c r="O675" s="2" t="str">
        <f>_xlfn.SWITCH(TRUE(),TBL_Employees[[#This Row],[Annual Salary]]&gt;140000,"HIGH INCOME",AND(TBL_Employees[[#This Row],[Annual Salary]]&gt;=70000,TBL_Employees[[#This Row],[Annual Salary]]&lt;=140000),"MIDLE INCOME",TBL_Employees[[#This Row],[Annual Salary]]&lt;70000,"LOW INCOME")</f>
        <v>MIDLE INCOME</v>
      </c>
      <c r="P675" s="3">
        <v>0</v>
      </c>
      <c r="Q675" s="11">
        <f>TBL_Employees[[#This Row],[Bonus %]]*TBL_Employees[[#This Row],[Annual Salary]]</f>
        <v>0</v>
      </c>
      <c r="R675" t="s">
        <v>19</v>
      </c>
      <c r="S675" t="s">
        <v>63</v>
      </c>
      <c r="T675" s="1">
        <v>39180</v>
      </c>
      <c r="U675" t="str">
        <f>IF(TBL_Employees[[#This Row],[Exit Date]]="","Employed","Resign")</f>
        <v>Resign</v>
      </c>
    </row>
    <row r="676" spans="1:21">
      <c r="A676" t="s">
        <v>1581</v>
      </c>
      <c r="B676" t="s">
        <v>1582</v>
      </c>
      <c r="C676" t="s">
        <v>82</v>
      </c>
      <c r="D676" t="s">
        <v>27</v>
      </c>
      <c r="E676" t="s">
        <v>32</v>
      </c>
      <c r="F676" t="s">
        <v>28</v>
      </c>
      <c r="G676" t="s">
        <v>51</v>
      </c>
      <c r="H676">
        <v>39</v>
      </c>
      <c r="I676" s="1">
        <v>42664</v>
      </c>
      <c r="J676" s="9">
        <f>DAY(TBL_Employees[[#This Row],[Hire Date]])</f>
        <v>21</v>
      </c>
      <c r="K676" s="9">
        <f>MONTH(TBL_Employees[[#This Row],[Hire Date]])</f>
        <v>10</v>
      </c>
      <c r="L676" s="9" t="str">
        <f>_xlfn.SWITCH(TBL_Employees[[#This Row],[Month]],1,"JAN",2,"FEB",3,"MAR",4,"APR",5,"MAY",6,"JUN",7,"JUL",8,"AUG",9,"SEP",10,"OCT",11,"NOV",12,"DEC")</f>
        <v>OCT</v>
      </c>
      <c r="M676" s="9">
        <f>YEAR(TBL_Employees[[#This Row],[Hire Date]])</f>
        <v>2016</v>
      </c>
      <c r="N676" s="2">
        <v>84297</v>
      </c>
      <c r="O676" s="2" t="str">
        <f>_xlfn.SWITCH(TRUE(),TBL_Employees[[#This Row],[Annual Salary]]&gt;140000,"HIGH INCOME",AND(TBL_Employees[[#This Row],[Annual Salary]]&gt;=70000,TBL_Employees[[#This Row],[Annual Salary]]&lt;=140000),"MIDLE INCOME",TBL_Employees[[#This Row],[Annual Salary]]&lt;70000,"LOW INCOME")</f>
        <v>MIDLE INCOME</v>
      </c>
      <c r="P676" s="3">
        <v>0</v>
      </c>
      <c r="Q676" s="11">
        <f>TBL_Employees[[#This Row],[Bonus %]]*TBL_Employees[[#This Row],[Annual Salary]]</f>
        <v>0</v>
      </c>
      <c r="R676" t="s">
        <v>52</v>
      </c>
      <c r="S676" t="s">
        <v>81</v>
      </c>
      <c r="T676" s="1" t="s">
        <v>21</v>
      </c>
      <c r="U676" t="str">
        <f>IF(TBL_Employees[[#This Row],[Exit Date]]="","Employed","Resign")</f>
        <v>Employed</v>
      </c>
    </row>
    <row r="677" spans="1:21">
      <c r="A677" t="s">
        <v>340</v>
      </c>
      <c r="B677" t="s">
        <v>1588</v>
      </c>
      <c r="C677" t="s">
        <v>35</v>
      </c>
      <c r="D677" t="s">
        <v>27</v>
      </c>
      <c r="E677" t="s">
        <v>16</v>
      </c>
      <c r="F677" t="s">
        <v>28</v>
      </c>
      <c r="G677" t="s">
        <v>51</v>
      </c>
      <c r="H677">
        <v>48</v>
      </c>
      <c r="I677" s="1">
        <v>38560</v>
      </c>
      <c r="J677" s="9">
        <f>DAY(TBL_Employees[[#This Row],[Hire Date]])</f>
        <v>27</v>
      </c>
      <c r="K677" s="9">
        <f>MONTH(TBL_Employees[[#This Row],[Hire Date]])</f>
        <v>7</v>
      </c>
      <c r="L677" s="9" t="str">
        <f>_xlfn.SWITCH(TBL_Employees[[#This Row],[Month]],1,"JAN",2,"FEB",3,"MAR",4,"APR",5,"MAY",6,"JUN",7,"JUL",8,"AUG",9,"SEP",10,"OCT",11,"NOV",12,"DEC")</f>
        <v>JUL</v>
      </c>
      <c r="M677" s="9">
        <f>YEAR(TBL_Employees[[#This Row],[Hire Date]])</f>
        <v>2005</v>
      </c>
      <c r="N677" s="2">
        <v>68987</v>
      </c>
      <c r="O677" s="2" t="str">
        <f>_xlfn.SWITCH(TRUE(),TBL_Employees[[#This Row],[Annual Salary]]&gt;140000,"HIGH INCOME",AND(TBL_Employees[[#This Row],[Annual Salary]]&gt;=70000,TBL_Employees[[#This Row],[Annual Salary]]&lt;=140000),"MIDLE INCOME",TBL_Employees[[#This Row],[Annual Salary]]&lt;70000,"LOW INCOME")</f>
        <v>LOW INCOME</v>
      </c>
      <c r="P677" s="3">
        <v>0</v>
      </c>
      <c r="Q677" s="11">
        <f>TBL_Employees[[#This Row],[Bonus %]]*TBL_Employees[[#This Row],[Annual Salary]]</f>
        <v>0</v>
      </c>
      <c r="R677" t="s">
        <v>19</v>
      </c>
      <c r="S677" t="s">
        <v>20</v>
      </c>
      <c r="T677" s="1">
        <v>38829</v>
      </c>
      <c r="U677" t="str">
        <f>IF(TBL_Employees[[#This Row],[Exit Date]]="","Employed","Resign")</f>
        <v>Resign</v>
      </c>
    </row>
    <row r="678" spans="1:21">
      <c r="A678" t="s">
        <v>233</v>
      </c>
      <c r="B678" t="s">
        <v>1593</v>
      </c>
      <c r="C678" t="s">
        <v>98</v>
      </c>
      <c r="D678" t="s">
        <v>27</v>
      </c>
      <c r="E678" t="s">
        <v>32</v>
      </c>
      <c r="F678" t="s">
        <v>28</v>
      </c>
      <c r="G678" t="s">
        <v>24</v>
      </c>
      <c r="H678">
        <v>57</v>
      </c>
      <c r="I678" s="1">
        <v>37798</v>
      </c>
      <c r="J678" s="9">
        <f>DAY(TBL_Employees[[#This Row],[Hire Date]])</f>
        <v>26</v>
      </c>
      <c r="K678" s="9">
        <f>MONTH(TBL_Employees[[#This Row],[Hire Date]])</f>
        <v>6</v>
      </c>
      <c r="L678" s="9" t="str">
        <f>_xlfn.SWITCH(TBL_Employees[[#This Row],[Month]],1,"JAN",2,"FEB",3,"MAR",4,"APR",5,"MAY",6,"JUN",7,"JUL",8,"AUG",9,"SEP",10,"OCT",11,"NOV",12,"DEC")</f>
        <v>JUN</v>
      </c>
      <c r="M678" s="9">
        <f>YEAR(TBL_Employees[[#This Row],[Hire Date]])</f>
        <v>2003</v>
      </c>
      <c r="N678" s="2">
        <v>63318</v>
      </c>
      <c r="O678" s="2" t="str">
        <f>_xlfn.SWITCH(TRUE(),TBL_Employees[[#This Row],[Annual Salary]]&gt;140000,"HIGH INCOME",AND(TBL_Employees[[#This Row],[Annual Salary]]&gt;=70000,TBL_Employees[[#This Row],[Annual Salary]]&lt;=140000),"MIDLE INCOME",TBL_Employees[[#This Row],[Annual Salary]]&lt;70000,"LOW INCOME")</f>
        <v>LOW INCOME</v>
      </c>
      <c r="P678" s="3">
        <v>0</v>
      </c>
      <c r="Q678" s="11">
        <f>TBL_Employees[[#This Row],[Bonus %]]*TBL_Employees[[#This Row],[Annual Salary]]</f>
        <v>0</v>
      </c>
      <c r="R678" t="s">
        <v>19</v>
      </c>
      <c r="S678" t="s">
        <v>29</v>
      </c>
      <c r="T678" s="1" t="s">
        <v>21</v>
      </c>
      <c r="U678" t="str">
        <f>IF(TBL_Employees[[#This Row],[Exit Date]]="","Employed","Resign")</f>
        <v>Employed</v>
      </c>
    </row>
    <row r="679" spans="1:21">
      <c r="A679" t="s">
        <v>1598</v>
      </c>
      <c r="B679" t="s">
        <v>1599</v>
      </c>
      <c r="C679" t="s">
        <v>26</v>
      </c>
      <c r="D679" t="s">
        <v>27</v>
      </c>
      <c r="E679" t="s">
        <v>16</v>
      </c>
      <c r="F679" t="s">
        <v>17</v>
      </c>
      <c r="G679" t="s">
        <v>18</v>
      </c>
      <c r="H679">
        <v>49</v>
      </c>
      <c r="I679" s="1">
        <v>41703</v>
      </c>
      <c r="J679" s="9">
        <f>DAY(TBL_Employees[[#This Row],[Hire Date]])</f>
        <v>5</v>
      </c>
      <c r="K679" s="9">
        <f>MONTH(TBL_Employees[[#This Row],[Hire Date]])</f>
        <v>3</v>
      </c>
      <c r="L679" s="9" t="str">
        <f>_xlfn.SWITCH(TBL_Employees[[#This Row],[Month]],1,"JAN",2,"FEB",3,"MAR",4,"APR",5,"MAY",6,"JUN",7,"JUL",8,"AUG",9,"SEP",10,"OCT",11,"NOV",12,"DEC")</f>
        <v>MAR</v>
      </c>
      <c r="M679" s="9">
        <f>YEAR(TBL_Employees[[#This Row],[Hire Date]])</f>
        <v>2014</v>
      </c>
      <c r="N679" s="2">
        <v>88777</v>
      </c>
      <c r="O679" s="2" t="str">
        <f>_xlfn.SWITCH(TRUE(),TBL_Employees[[#This Row],[Annual Salary]]&gt;140000,"HIGH INCOME",AND(TBL_Employees[[#This Row],[Annual Salary]]&gt;=70000,TBL_Employees[[#This Row],[Annual Salary]]&lt;=140000),"MIDLE INCOME",TBL_Employees[[#This Row],[Annual Salary]]&lt;70000,"LOW INCOME")</f>
        <v>MIDLE INCOME</v>
      </c>
      <c r="P679" s="3">
        <v>0</v>
      </c>
      <c r="Q679" s="11">
        <f>TBL_Employees[[#This Row],[Bonus %]]*TBL_Employees[[#This Row],[Annual Salary]]</f>
        <v>0</v>
      </c>
      <c r="R679" t="s">
        <v>19</v>
      </c>
      <c r="S679" t="s">
        <v>20</v>
      </c>
      <c r="T679" s="1" t="s">
        <v>21</v>
      </c>
      <c r="U679" t="str">
        <f>IF(TBL_Employees[[#This Row],[Exit Date]]="","Employed","Resign")</f>
        <v>Employed</v>
      </c>
    </row>
    <row r="680" spans="1:21">
      <c r="A680" t="s">
        <v>1617</v>
      </c>
      <c r="B680" t="s">
        <v>1618</v>
      </c>
      <c r="C680" t="s">
        <v>61</v>
      </c>
      <c r="D680" t="s">
        <v>27</v>
      </c>
      <c r="E680" t="s">
        <v>44</v>
      </c>
      <c r="F680" t="s">
        <v>17</v>
      </c>
      <c r="G680" t="s">
        <v>18</v>
      </c>
      <c r="H680">
        <v>43</v>
      </c>
      <c r="I680" s="1">
        <v>42090</v>
      </c>
      <c r="J680" s="9">
        <f>DAY(TBL_Employees[[#This Row],[Hire Date]])</f>
        <v>27</v>
      </c>
      <c r="K680" s="9">
        <f>MONTH(TBL_Employees[[#This Row],[Hire Date]])</f>
        <v>3</v>
      </c>
      <c r="L680" s="9" t="str">
        <f>_xlfn.SWITCH(TBL_Employees[[#This Row],[Month]],1,"JAN",2,"FEB",3,"MAR",4,"APR",5,"MAY",6,"JUN",7,"JUL",8,"AUG",9,"SEP",10,"OCT",11,"NOV",12,"DEC")</f>
        <v>MAR</v>
      </c>
      <c r="M680" s="9">
        <f>YEAR(TBL_Employees[[#This Row],[Hire Date]])</f>
        <v>2015</v>
      </c>
      <c r="N680" s="2">
        <v>120321</v>
      </c>
      <c r="O680" s="2" t="str">
        <f>_xlfn.SWITCH(TRUE(),TBL_Employees[[#This Row],[Annual Salary]]&gt;140000,"HIGH INCOME",AND(TBL_Employees[[#This Row],[Annual Salary]]&gt;=70000,TBL_Employees[[#This Row],[Annual Salary]]&lt;=140000),"MIDLE INCOME",TBL_Employees[[#This Row],[Annual Salary]]&lt;70000,"LOW INCOME")</f>
        <v>MIDLE INCOME</v>
      </c>
      <c r="P680" s="3">
        <v>0.12</v>
      </c>
      <c r="Q680" s="11">
        <f>TBL_Employees[[#This Row],[Bonus %]]*TBL_Employees[[#This Row],[Annual Salary]]</f>
        <v>14438.519999999999</v>
      </c>
      <c r="R680" t="s">
        <v>19</v>
      </c>
      <c r="S680" t="s">
        <v>25</v>
      </c>
      <c r="T680" s="1" t="s">
        <v>21</v>
      </c>
      <c r="U680" t="str">
        <f>IF(TBL_Employees[[#This Row],[Exit Date]]="","Employed","Resign")</f>
        <v>Employed</v>
      </c>
    </row>
    <row r="681" spans="1:21">
      <c r="A681" t="s">
        <v>1619</v>
      </c>
      <c r="B681" t="s">
        <v>281</v>
      </c>
      <c r="C681" t="s">
        <v>73</v>
      </c>
      <c r="D681" t="s">
        <v>27</v>
      </c>
      <c r="E681" t="s">
        <v>36</v>
      </c>
      <c r="F681" t="s">
        <v>17</v>
      </c>
      <c r="G681" t="s">
        <v>51</v>
      </c>
      <c r="H681">
        <v>61</v>
      </c>
      <c r="I681" s="1">
        <v>41861</v>
      </c>
      <c r="J681" s="9">
        <f>DAY(TBL_Employees[[#This Row],[Hire Date]])</f>
        <v>10</v>
      </c>
      <c r="K681" s="9">
        <f>MONTH(TBL_Employees[[#This Row],[Hire Date]])</f>
        <v>8</v>
      </c>
      <c r="L681" s="9" t="str">
        <f>_xlfn.SWITCH(TBL_Employees[[#This Row],[Month]],1,"JAN",2,"FEB",3,"MAR",4,"APR",5,"MAY",6,"JUN",7,"JUL",8,"AUG",9,"SEP",10,"OCT",11,"NOV",12,"DEC")</f>
        <v>AUG</v>
      </c>
      <c r="M681" s="9">
        <f>YEAR(TBL_Employees[[#This Row],[Hire Date]])</f>
        <v>2014</v>
      </c>
      <c r="N681" s="2">
        <v>57446</v>
      </c>
      <c r="O681" s="2" t="str">
        <f>_xlfn.SWITCH(TRUE(),TBL_Employees[[#This Row],[Annual Salary]]&gt;140000,"HIGH INCOME",AND(TBL_Employees[[#This Row],[Annual Salary]]&gt;=70000,TBL_Employees[[#This Row],[Annual Salary]]&lt;=140000),"MIDLE INCOME",TBL_Employees[[#This Row],[Annual Salary]]&lt;70000,"LOW INCOME")</f>
        <v>LOW INCOME</v>
      </c>
      <c r="P681" s="3">
        <v>0</v>
      </c>
      <c r="Q681" s="11">
        <f>TBL_Employees[[#This Row],[Bonus %]]*TBL_Employees[[#This Row],[Annual Salary]]</f>
        <v>0</v>
      </c>
      <c r="R681" t="s">
        <v>19</v>
      </c>
      <c r="S681" t="s">
        <v>39</v>
      </c>
      <c r="T681" s="1" t="s">
        <v>21</v>
      </c>
      <c r="U681" t="str">
        <f>IF(TBL_Employees[[#This Row],[Exit Date]]="","Employed","Resign")</f>
        <v>Employed</v>
      </c>
    </row>
    <row r="682" spans="1:21">
      <c r="A682" t="s">
        <v>1632</v>
      </c>
      <c r="B682" t="s">
        <v>1633</v>
      </c>
      <c r="C682" t="s">
        <v>26</v>
      </c>
      <c r="D682" t="s">
        <v>27</v>
      </c>
      <c r="E682" t="s">
        <v>36</v>
      </c>
      <c r="F682" t="s">
        <v>17</v>
      </c>
      <c r="G682" t="s">
        <v>24</v>
      </c>
      <c r="H682">
        <v>36</v>
      </c>
      <c r="I682" s="1">
        <v>41964</v>
      </c>
      <c r="J682" s="9">
        <f>DAY(TBL_Employees[[#This Row],[Hire Date]])</f>
        <v>21</v>
      </c>
      <c r="K682" s="9">
        <f>MONTH(TBL_Employees[[#This Row],[Hire Date]])</f>
        <v>11</v>
      </c>
      <c r="L682" s="9" t="str">
        <f>_xlfn.SWITCH(TBL_Employees[[#This Row],[Month]],1,"JAN",2,"FEB",3,"MAR",4,"APR",5,"MAY",6,"JUN",7,"JUL",8,"AUG",9,"SEP",10,"OCT",11,"NOV",12,"DEC")</f>
        <v>NOV</v>
      </c>
      <c r="M682" s="9">
        <f>YEAR(TBL_Employees[[#This Row],[Hire Date]])</f>
        <v>2014</v>
      </c>
      <c r="N682" s="2">
        <v>97500</v>
      </c>
      <c r="O682" s="2" t="str">
        <f>_xlfn.SWITCH(TRUE(),TBL_Employees[[#This Row],[Annual Salary]]&gt;140000,"HIGH INCOME",AND(TBL_Employees[[#This Row],[Annual Salary]]&gt;=70000,TBL_Employees[[#This Row],[Annual Salary]]&lt;=140000),"MIDLE INCOME",TBL_Employees[[#This Row],[Annual Salary]]&lt;70000,"LOW INCOME")</f>
        <v>MIDLE INCOME</v>
      </c>
      <c r="P682" s="3">
        <v>0</v>
      </c>
      <c r="Q682" s="11">
        <f>TBL_Employees[[#This Row],[Bonus %]]*TBL_Employees[[#This Row],[Annual Salary]]</f>
        <v>0</v>
      </c>
      <c r="R682" t="s">
        <v>19</v>
      </c>
      <c r="S682" t="s">
        <v>45</v>
      </c>
      <c r="T682" s="1" t="s">
        <v>21</v>
      </c>
      <c r="U682" t="str">
        <f>IF(TBL_Employees[[#This Row],[Exit Date]]="","Employed","Resign")</f>
        <v>Employed</v>
      </c>
    </row>
    <row r="683" spans="1:21">
      <c r="A683" t="s">
        <v>1634</v>
      </c>
      <c r="B683" t="s">
        <v>1635</v>
      </c>
      <c r="C683" t="s">
        <v>73</v>
      </c>
      <c r="D683" t="s">
        <v>27</v>
      </c>
      <c r="E683" t="s">
        <v>36</v>
      </c>
      <c r="F683" t="s">
        <v>28</v>
      </c>
      <c r="G683" t="s">
        <v>24</v>
      </c>
      <c r="H683">
        <v>25</v>
      </c>
      <c r="I683" s="1">
        <v>44213</v>
      </c>
      <c r="J683" s="9">
        <f>DAY(TBL_Employees[[#This Row],[Hire Date]])</f>
        <v>17</v>
      </c>
      <c r="K683" s="9">
        <f>MONTH(TBL_Employees[[#This Row],[Hire Date]])</f>
        <v>1</v>
      </c>
      <c r="L683" s="9" t="str">
        <f>_xlfn.SWITCH(TBL_Employees[[#This Row],[Month]],1,"JAN",2,"FEB",3,"MAR",4,"APR",5,"MAY",6,"JUN",7,"JUL",8,"AUG",9,"SEP",10,"OCT",11,"NOV",12,"DEC")</f>
        <v>JAN</v>
      </c>
      <c r="M683" s="9">
        <f>YEAR(TBL_Employees[[#This Row],[Hire Date]])</f>
        <v>2021</v>
      </c>
      <c r="N683" s="2">
        <v>41844</v>
      </c>
      <c r="O683" s="2" t="str">
        <f>_xlfn.SWITCH(TRUE(),TBL_Employees[[#This Row],[Annual Salary]]&gt;140000,"HIGH INCOME",AND(TBL_Employees[[#This Row],[Annual Salary]]&gt;=70000,TBL_Employees[[#This Row],[Annual Salary]]&lt;=140000),"MIDLE INCOME",TBL_Employees[[#This Row],[Annual Salary]]&lt;70000,"LOW INCOME")</f>
        <v>LOW INCOME</v>
      </c>
      <c r="P683" s="3">
        <v>0</v>
      </c>
      <c r="Q683" s="11">
        <f>TBL_Employees[[#This Row],[Bonus %]]*TBL_Employees[[#This Row],[Annual Salary]]</f>
        <v>0</v>
      </c>
      <c r="R683" t="s">
        <v>33</v>
      </c>
      <c r="S683" t="s">
        <v>80</v>
      </c>
      <c r="T683" s="1" t="s">
        <v>21</v>
      </c>
      <c r="U683" t="str">
        <f>IF(TBL_Employees[[#This Row],[Exit Date]]="","Employed","Resign")</f>
        <v>Employed</v>
      </c>
    </row>
    <row r="684" spans="1:21">
      <c r="A684" t="s">
        <v>300</v>
      </c>
      <c r="B684" t="s">
        <v>1643</v>
      </c>
      <c r="C684" t="s">
        <v>73</v>
      </c>
      <c r="D684" t="s">
        <v>27</v>
      </c>
      <c r="E684" t="s">
        <v>44</v>
      </c>
      <c r="F684" t="s">
        <v>28</v>
      </c>
      <c r="G684" t="s">
        <v>24</v>
      </c>
      <c r="H684">
        <v>61</v>
      </c>
      <c r="I684" s="1">
        <v>36793</v>
      </c>
      <c r="J684" s="9">
        <f>DAY(TBL_Employees[[#This Row],[Hire Date]])</f>
        <v>24</v>
      </c>
      <c r="K684" s="9">
        <f>MONTH(TBL_Employees[[#This Row],[Hire Date]])</f>
        <v>9</v>
      </c>
      <c r="L684" s="9" t="str">
        <f>_xlfn.SWITCH(TBL_Employees[[#This Row],[Month]],1,"JAN",2,"FEB",3,"MAR",4,"APR",5,"MAY",6,"JUN",7,"JUL",8,"AUG",9,"SEP",10,"OCT",11,"NOV",12,"DEC")</f>
        <v>SEP</v>
      </c>
      <c r="M684" s="9">
        <f>YEAR(TBL_Employees[[#This Row],[Hire Date]])</f>
        <v>2000</v>
      </c>
      <c r="N684" s="2">
        <v>40063</v>
      </c>
      <c r="O684" s="2" t="str">
        <f>_xlfn.SWITCH(TRUE(),TBL_Employees[[#This Row],[Annual Salary]]&gt;140000,"HIGH INCOME",AND(TBL_Employees[[#This Row],[Annual Salary]]&gt;=70000,TBL_Employees[[#This Row],[Annual Salary]]&lt;=140000),"MIDLE INCOME",TBL_Employees[[#This Row],[Annual Salary]]&lt;70000,"LOW INCOME")</f>
        <v>LOW INCOME</v>
      </c>
      <c r="P684" s="3">
        <v>0</v>
      </c>
      <c r="Q684" s="11">
        <f>TBL_Employees[[#This Row],[Bonus %]]*TBL_Employees[[#This Row],[Annual Salary]]</f>
        <v>0</v>
      </c>
      <c r="R684" t="s">
        <v>19</v>
      </c>
      <c r="S684" t="s">
        <v>45</v>
      </c>
      <c r="T684" s="1" t="s">
        <v>21</v>
      </c>
      <c r="U684" t="str">
        <f>IF(TBL_Employees[[#This Row],[Exit Date]]="","Employed","Resign")</f>
        <v>Employed</v>
      </c>
    </row>
    <row r="685" spans="1:21">
      <c r="A685" t="s">
        <v>363</v>
      </c>
      <c r="B685" t="s">
        <v>1644</v>
      </c>
      <c r="C685" t="s">
        <v>73</v>
      </c>
      <c r="D685" t="s">
        <v>27</v>
      </c>
      <c r="E685" t="s">
        <v>36</v>
      </c>
      <c r="F685" t="s">
        <v>17</v>
      </c>
      <c r="G685" t="s">
        <v>18</v>
      </c>
      <c r="H685">
        <v>55</v>
      </c>
      <c r="I685" s="1">
        <v>38107</v>
      </c>
      <c r="J685" s="9">
        <f>DAY(TBL_Employees[[#This Row],[Hire Date]])</f>
        <v>30</v>
      </c>
      <c r="K685" s="9">
        <f>MONTH(TBL_Employees[[#This Row],[Hire Date]])</f>
        <v>4</v>
      </c>
      <c r="L685" s="9" t="str">
        <f>_xlfn.SWITCH(TBL_Employees[[#This Row],[Month]],1,"JAN",2,"FEB",3,"MAR",4,"APR",5,"MAY",6,"JUN",7,"JUL",8,"AUG",9,"SEP",10,"OCT",11,"NOV",12,"DEC")</f>
        <v>APR</v>
      </c>
      <c r="M685" s="9">
        <f>YEAR(TBL_Employees[[#This Row],[Hire Date]])</f>
        <v>2004</v>
      </c>
      <c r="N685" s="2">
        <v>40124</v>
      </c>
      <c r="O685" s="2" t="str">
        <f>_xlfn.SWITCH(TRUE(),TBL_Employees[[#This Row],[Annual Salary]]&gt;140000,"HIGH INCOME",AND(TBL_Employees[[#This Row],[Annual Salary]]&gt;=70000,TBL_Employees[[#This Row],[Annual Salary]]&lt;=140000),"MIDLE INCOME",TBL_Employees[[#This Row],[Annual Salary]]&lt;70000,"LOW INCOME")</f>
        <v>LOW INCOME</v>
      </c>
      <c r="P685" s="3">
        <v>0</v>
      </c>
      <c r="Q685" s="11">
        <f>TBL_Employees[[#This Row],[Bonus %]]*TBL_Employees[[#This Row],[Annual Salary]]</f>
        <v>0</v>
      </c>
      <c r="R685" t="s">
        <v>19</v>
      </c>
      <c r="S685" t="s">
        <v>25</v>
      </c>
      <c r="T685" s="1" t="s">
        <v>21</v>
      </c>
      <c r="U685" t="str">
        <f>IF(TBL_Employees[[#This Row],[Exit Date]]="","Employed","Resign")</f>
        <v>Employed</v>
      </c>
    </row>
    <row r="686" spans="1:21">
      <c r="A686" t="s">
        <v>176</v>
      </c>
      <c r="B686" t="s">
        <v>1646</v>
      </c>
      <c r="C686" t="s">
        <v>98</v>
      </c>
      <c r="D686" t="s">
        <v>27</v>
      </c>
      <c r="E686" t="s">
        <v>32</v>
      </c>
      <c r="F686" t="s">
        <v>28</v>
      </c>
      <c r="G686" t="s">
        <v>24</v>
      </c>
      <c r="H686">
        <v>54</v>
      </c>
      <c r="I686" s="1">
        <v>35961</v>
      </c>
      <c r="J686" s="9">
        <f>DAY(TBL_Employees[[#This Row],[Hire Date]])</f>
        <v>15</v>
      </c>
      <c r="K686" s="9">
        <f>MONTH(TBL_Employees[[#This Row],[Hire Date]])</f>
        <v>6</v>
      </c>
      <c r="L686" s="9" t="str">
        <f>_xlfn.SWITCH(TBL_Employees[[#This Row],[Month]],1,"JAN",2,"FEB",3,"MAR",4,"APR",5,"MAY",6,"JUN",7,"JUL",8,"AUG",9,"SEP",10,"OCT",11,"NOV",12,"DEC")</f>
        <v>JUN</v>
      </c>
      <c r="M686" s="9">
        <f>YEAR(TBL_Employees[[#This Row],[Hire Date]])</f>
        <v>1998</v>
      </c>
      <c r="N686" s="2">
        <v>95239</v>
      </c>
      <c r="O686" s="2" t="str">
        <f>_xlfn.SWITCH(TRUE(),TBL_Employees[[#This Row],[Annual Salary]]&gt;140000,"HIGH INCOME",AND(TBL_Employees[[#This Row],[Annual Salary]]&gt;=70000,TBL_Employees[[#This Row],[Annual Salary]]&lt;=140000),"MIDLE INCOME",TBL_Employees[[#This Row],[Annual Salary]]&lt;70000,"LOW INCOME")</f>
        <v>MIDLE INCOME</v>
      </c>
      <c r="P686" s="3">
        <v>0</v>
      </c>
      <c r="Q686" s="11">
        <f>TBL_Employees[[#This Row],[Bonus %]]*TBL_Employees[[#This Row],[Annual Salary]]</f>
        <v>0</v>
      </c>
      <c r="R686" t="s">
        <v>19</v>
      </c>
      <c r="S686" t="s">
        <v>39</v>
      </c>
      <c r="T686" s="1" t="s">
        <v>21</v>
      </c>
      <c r="U686" t="str">
        <f>IF(TBL_Employees[[#This Row],[Exit Date]]="","Employed","Resign")</f>
        <v>Employed</v>
      </c>
    </row>
    <row r="687" spans="1:21">
      <c r="A687" t="s">
        <v>1648</v>
      </c>
      <c r="B687" t="s">
        <v>1649</v>
      </c>
      <c r="C687" t="s">
        <v>71</v>
      </c>
      <c r="D687" t="s">
        <v>27</v>
      </c>
      <c r="E687" t="s">
        <v>36</v>
      </c>
      <c r="F687" t="s">
        <v>17</v>
      </c>
      <c r="G687" t="s">
        <v>24</v>
      </c>
      <c r="H687">
        <v>33</v>
      </c>
      <c r="I687" s="1">
        <v>41819</v>
      </c>
      <c r="J687" s="9">
        <f>DAY(TBL_Employees[[#This Row],[Hire Date]])</f>
        <v>29</v>
      </c>
      <c r="K687" s="9">
        <f>MONTH(TBL_Employees[[#This Row],[Hire Date]])</f>
        <v>6</v>
      </c>
      <c r="L687" s="9" t="str">
        <f>_xlfn.SWITCH(TBL_Employees[[#This Row],[Month]],1,"JAN",2,"FEB",3,"MAR",4,"APR",5,"MAY",6,"JUN",7,"JUL",8,"AUG",9,"SEP",10,"OCT",11,"NOV",12,"DEC")</f>
        <v>JUN</v>
      </c>
      <c r="M687" s="9">
        <f>YEAR(TBL_Employees[[#This Row],[Hire Date]])</f>
        <v>2014</v>
      </c>
      <c r="N687" s="2">
        <v>96366</v>
      </c>
      <c r="O687" s="2" t="str">
        <f>_xlfn.SWITCH(TRUE(),TBL_Employees[[#This Row],[Annual Salary]]&gt;140000,"HIGH INCOME",AND(TBL_Employees[[#This Row],[Annual Salary]]&gt;=70000,TBL_Employees[[#This Row],[Annual Salary]]&lt;=140000),"MIDLE INCOME",TBL_Employees[[#This Row],[Annual Salary]]&lt;70000,"LOW INCOME")</f>
        <v>MIDLE INCOME</v>
      </c>
      <c r="P687" s="3">
        <v>0</v>
      </c>
      <c r="Q687" s="11">
        <f>TBL_Employees[[#This Row],[Bonus %]]*TBL_Employees[[#This Row],[Annual Salary]]</f>
        <v>0</v>
      </c>
      <c r="R687" t="s">
        <v>33</v>
      </c>
      <c r="S687" t="s">
        <v>34</v>
      </c>
      <c r="T687" s="1" t="s">
        <v>21</v>
      </c>
      <c r="U687" t="str">
        <f>IF(TBL_Employees[[#This Row],[Exit Date]]="","Employed","Resign")</f>
        <v>Employed</v>
      </c>
    </row>
    <row r="688" spans="1:21">
      <c r="A688" t="s">
        <v>594</v>
      </c>
      <c r="B688" t="s">
        <v>1670</v>
      </c>
      <c r="C688" t="s">
        <v>38</v>
      </c>
      <c r="D688" t="s">
        <v>27</v>
      </c>
      <c r="E688" t="s">
        <v>16</v>
      </c>
      <c r="F688" t="s">
        <v>28</v>
      </c>
      <c r="G688" t="s">
        <v>18</v>
      </c>
      <c r="H688">
        <v>48</v>
      </c>
      <c r="I688" s="1">
        <v>40435</v>
      </c>
      <c r="J688" s="9">
        <f>DAY(TBL_Employees[[#This Row],[Hire Date]])</f>
        <v>14</v>
      </c>
      <c r="K688" s="9">
        <f>MONTH(TBL_Employees[[#This Row],[Hire Date]])</f>
        <v>9</v>
      </c>
      <c r="L688" s="9" t="str">
        <f>_xlfn.SWITCH(TBL_Employees[[#This Row],[Month]],1,"JAN",2,"FEB",3,"MAR",4,"APR",5,"MAY",6,"JUN",7,"JUL",8,"AUG",9,"SEP",10,"OCT",11,"NOV",12,"DEC")</f>
        <v>SEP</v>
      </c>
      <c r="M688" s="9">
        <f>YEAR(TBL_Employees[[#This Row],[Hire Date]])</f>
        <v>2010</v>
      </c>
      <c r="N688" s="2">
        <v>99335</v>
      </c>
      <c r="O688" s="2" t="str">
        <f>_xlfn.SWITCH(TRUE(),TBL_Employees[[#This Row],[Annual Salary]]&gt;140000,"HIGH INCOME",AND(TBL_Employees[[#This Row],[Annual Salary]]&gt;=70000,TBL_Employees[[#This Row],[Annual Salary]]&lt;=140000),"MIDLE INCOME",TBL_Employees[[#This Row],[Annual Salary]]&lt;70000,"LOW INCOME")</f>
        <v>MIDLE INCOME</v>
      </c>
      <c r="P688" s="3">
        <v>0</v>
      </c>
      <c r="Q688" s="11">
        <f>TBL_Employees[[#This Row],[Bonus %]]*TBL_Employees[[#This Row],[Annual Salary]]</f>
        <v>0</v>
      </c>
      <c r="R688" t="s">
        <v>19</v>
      </c>
      <c r="S688" t="s">
        <v>39</v>
      </c>
      <c r="T688" s="1" t="s">
        <v>21</v>
      </c>
      <c r="U688" t="str">
        <f>IF(TBL_Employees[[#This Row],[Exit Date]]="","Employed","Resign")</f>
        <v>Employed</v>
      </c>
    </row>
    <row r="689" spans="1:21">
      <c r="A689" t="s">
        <v>1673</v>
      </c>
      <c r="B689" t="s">
        <v>1674</v>
      </c>
      <c r="C689" t="s">
        <v>56</v>
      </c>
      <c r="D689" t="s">
        <v>27</v>
      </c>
      <c r="E689" t="s">
        <v>44</v>
      </c>
      <c r="F689" t="s">
        <v>28</v>
      </c>
      <c r="G689" t="s">
        <v>24</v>
      </c>
      <c r="H689">
        <v>35</v>
      </c>
      <c r="I689" s="1">
        <v>42493</v>
      </c>
      <c r="J689" s="9">
        <f>DAY(TBL_Employees[[#This Row],[Hire Date]])</f>
        <v>3</v>
      </c>
      <c r="K689" s="9">
        <f>MONTH(TBL_Employees[[#This Row],[Hire Date]])</f>
        <v>5</v>
      </c>
      <c r="L689" s="9" t="str">
        <f>_xlfn.SWITCH(TBL_Employees[[#This Row],[Month]],1,"JAN",2,"FEB",3,"MAR",4,"APR",5,"MAY",6,"JUN",7,"JUL",8,"AUG",9,"SEP",10,"OCT",11,"NOV",12,"DEC")</f>
        <v>MAY</v>
      </c>
      <c r="M689" s="9">
        <f>YEAR(TBL_Employees[[#This Row],[Hire Date]])</f>
        <v>2016</v>
      </c>
      <c r="N689" s="2">
        <v>73899</v>
      </c>
      <c r="O689" s="2" t="str">
        <f>_xlfn.SWITCH(TRUE(),TBL_Employees[[#This Row],[Annual Salary]]&gt;140000,"HIGH INCOME",AND(TBL_Employees[[#This Row],[Annual Salary]]&gt;=70000,TBL_Employees[[#This Row],[Annual Salary]]&lt;=140000),"MIDLE INCOME",TBL_Employees[[#This Row],[Annual Salary]]&lt;70000,"LOW INCOME")</f>
        <v>MIDLE INCOME</v>
      </c>
      <c r="P689" s="3">
        <v>0.05</v>
      </c>
      <c r="Q689" s="11">
        <f>TBL_Employees[[#This Row],[Bonus %]]*TBL_Employees[[#This Row],[Annual Salary]]</f>
        <v>3694.9500000000003</v>
      </c>
      <c r="R689" t="s">
        <v>33</v>
      </c>
      <c r="S689" t="s">
        <v>34</v>
      </c>
      <c r="T689" s="1" t="s">
        <v>21</v>
      </c>
      <c r="U689" t="str">
        <f>IF(TBL_Employees[[#This Row],[Exit Date]]="","Employed","Resign")</f>
        <v>Employed</v>
      </c>
    </row>
    <row r="690" spans="1:21">
      <c r="A690" t="s">
        <v>483</v>
      </c>
      <c r="B690" t="s">
        <v>1682</v>
      </c>
      <c r="C690" t="s">
        <v>55</v>
      </c>
      <c r="D690" t="s">
        <v>27</v>
      </c>
      <c r="E690" t="s">
        <v>44</v>
      </c>
      <c r="F690" t="s">
        <v>17</v>
      </c>
      <c r="G690" t="s">
        <v>24</v>
      </c>
      <c r="H690">
        <v>56</v>
      </c>
      <c r="I690" s="1">
        <v>35238</v>
      </c>
      <c r="J690" s="9">
        <f>DAY(TBL_Employees[[#This Row],[Hire Date]])</f>
        <v>22</v>
      </c>
      <c r="K690" s="9">
        <f>MONTH(TBL_Employees[[#This Row],[Hire Date]])</f>
        <v>6</v>
      </c>
      <c r="L690" s="9" t="str">
        <f>_xlfn.SWITCH(TBL_Employees[[#This Row],[Month]],1,"JAN",2,"FEB",3,"MAR",4,"APR",5,"MAY",6,"JUN",7,"JUL",8,"AUG",9,"SEP",10,"OCT",11,"NOV",12,"DEC")</f>
        <v>JUN</v>
      </c>
      <c r="M690" s="9">
        <f>YEAR(TBL_Employees[[#This Row],[Hire Date]])</f>
        <v>1996</v>
      </c>
      <c r="N690" s="2">
        <v>82806</v>
      </c>
      <c r="O690" s="2" t="str">
        <f>_xlfn.SWITCH(TRUE(),TBL_Employees[[#This Row],[Annual Salary]]&gt;140000,"HIGH INCOME",AND(TBL_Employees[[#This Row],[Annual Salary]]&gt;=70000,TBL_Employees[[#This Row],[Annual Salary]]&lt;=140000),"MIDLE INCOME",TBL_Employees[[#This Row],[Annual Salary]]&lt;70000,"LOW INCOME")</f>
        <v>MIDLE INCOME</v>
      </c>
      <c r="P690" s="3">
        <v>0</v>
      </c>
      <c r="Q690" s="11">
        <f>TBL_Employees[[#This Row],[Bonus %]]*TBL_Employees[[#This Row],[Annual Salary]]</f>
        <v>0</v>
      </c>
      <c r="R690" t="s">
        <v>19</v>
      </c>
      <c r="S690" t="s">
        <v>63</v>
      </c>
      <c r="T690" s="1" t="s">
        <v>21</v>
      </c>
      <c r="U690" t="str">
        <f>IF(TBL_Employees[[#This Row],[Exit Date]]="","Employed","Resign")</f>
        <v>Employed</v>
      </c>
    </row>
    <row r="691" spans="1:21">
      <c r="A691" t="s">
        <v>1691</v>
      </c>
      <c r="B691" t="s">
        <v>1692</v>
      </c>
      <c r="C691" t="s">
        <v>71</v>
      </c>
      <c r="D691" t="s">
        <v>27</v>
      </c>
      <c r="E691" t="s">
        <v>36</v>
      </c>
      <c r="F691" t="s">
        <v>28</v>
      </c>
      <c r="G691" t="s">
        <v>18</v>
      </c>
      <c r="H691">
        <v>41</v>
      </c>
      <c r="I691" s="1">
        <v>43013</v>
      </c>
      <c r="J691" s="9">
        <f>DAY(TBL_Employees[[#This Row],[Hire Date]])</f>
        <v>5</v>
      </c>
      <c r="K691" s="9">
        <f>MONTH(TBL_Employees[[#This Row],[Hire Date]])</f>
        <v>10</v>
      </c>
      <c r="L691" s="9" t="str">
        <f>_xlfn.SWITCH(TBL_Employees[[#This Row],[Month]],1,"JAN",2,"FEB",3,"MAR",4,"APR",5,"MAY",6,"JUN",7,"JUL",8,"AUG",9,"SEP",10,"OCT",11,"NOV",12,"DEC")</f>
        <v>OCT</v>
      </c>
      <c r="M691" s="9">
        <f>YEAR(TBL_Employees[[#This Row],[Hire Date]])</f>
        <v>2017</v>
      </c>
      <c r="N691" s="2">
        <v>67468</v>
      </c>
      <c r="O691" s="2" t="str">
        <f>_xlfn.SWITCH(TRUE(),TBL_Employees[[#This Row],[Annual Salary]]&gt;140000,"HIGH INCOME",AND(TBL_Employees[[#This Row],[Annual Salary]]&gt;=70000,TBL_Employees[[#This Row],[Annual Salary]]&lt;=140000),"MIDLE INCOME",TBL_Employees[[#This Row],[Annual Salary]]&lt;70000,"LOW INCOME")</f>
        <v>LOW INCOME</v>
      </c>
      <c r="P691" s="3">
        <v>0</v>
      </c>
      <c r="Q691" s="11">
        <f>TBL_Employees[[#This Row],[Bonus %]]*TBL_Employees[[#This Row],[Annual Salary]]</f>
        <v>0</v>
      </c>
      <c r="R691" t="s">
        <v>19</v>
      </c>
      <c r="S691" t="s">
        <v>45</v>
      </c>
      <c r="T691" s="1" t="s">
        <v>21</v>
      </c>
      <c r="U691" t="str">
        <f>IF(TBL_Employees[[#This Row],[Exit Date]]="","Employed","Resign")</f>
        <v>Employed</v>
      </c>
    </row>
    <row r="692" spans="1:21">
      <c r="A692" t="s">
        <v>878</v>
      </c>
      <c r="B692" t="s">
        <v>1697</v>
      </c>
      <c r="C692" t="s">
        <v>35</v>
      </c>
      <c r="D692" t="s">
        <v>27</v>
      </c>
      <c r="E692" t="s">
        <v>32</v>
      </c>
      <c r="F692" t="s">
        <v>17</v>
      </c>
      <c r="G692" t="s">
        <v>24</v>
      </c>
      <c r="H692">
        <v>29</v>
      </c>
      <c r="I692" s="1">
        <v>43048</v>
      </c>
      <c r="J692" s="9">
        <f>DAY(TBL_Employees[[#This Row],[Hire Date]])</f>
        <v>9</v>
      </c>
      <c r="K692" s="9">
        <f>MONTH(TBL_Employees[[#This Row],[Hire Date]])</f>
        <v>11</v>
      </c>
      <c r="L692" s="9" t="str">
        <f>_xlfn.SWITCH(TBL_Employees[[#This Row],[Month]],1,"JAN",2,"FEB",3,"MAR",4,"APR",5,"MAY",6,"JUN",7,"JUL",8,"AUG",9,"SEP",10,"OCT",11,"NOV",12,"DEC")</f>
        <v>NOV</v>
      </c>
      <c r="M692" s="9">
        <f>YEAR(TBL_Employees[[#This Row],[Hire Date]])</f>
        <v>2017</v>
      </c>
      <c r="N692" s="2">
        <v>63985</v>
      </c>
      <c r="O692" s="2" t="str">
        <f>_xlfn.SWITCH(TRUE(),TBL_Employees[[#This Row],[Annual Salary]]&gt;140000,"HIGH INCOME",AND(TBL_Employees[[#This Row],[Annual Salary]]&gt;=70000,TBL_Employees[[#This Row],[Annual Salary]]&lt;=140000),"MIDLE INCOME",TBL_Employees[[#This Row],[Annual Salary]]&lt;70000,"LOW INCOME")</f>
        <v>LOW INCOME</v>
      </c>
      <c r="P692" s="3">
        <v>0</v>
      </c>
      <c r="Q692" s="11">
        <f>TBL_Employees[[#This Row],[Bonus %]]*TBL_Employees[[#This Row],[Annual Salary]]</f>
        <v>0</v>
      </c>
      <c r="R692" t="s">
        <v>19</v>
      </c>
      <c r="S692" t="s">
        <v>45</v>
      </c>
      <c r="T692" s="1" t="s">
        <v>21</v>
      </c>
      <c r="U692" t="str">
        <f>IF(TBL_Employees[[#This Row],[Exit Date]]="","Employed","Resign")</f>
        <v>Employed</v>
      </c>
    </row>
    <row r="693" spans="1:21">
      <c r="A693" t="s">
        <v>1698</v>
      </c>
      <c r="B693" t="s">
        <v>1699</v>
      </c>
      <c r="C693" t="s">
        <v>88</v>
      </c>
      <c r="D693" t="s">
        <v>27</v>
      </c>
      <c r="E693" t="s">
        <v>36</v>
      </c>
      <c r="F693" t="s">
        <v>17</v>
      </c>
      <c r="G693" t="s">
        <v>18</v>
      </c>
      <c r="H693">
        <v>64</v>
      </c>
      <c r="I693" s="1">
        <v>38176</v>
      </c>
      <c r="J693" s="9">
        <f>DAY(TBL_Employees[[#This Row],[Hire Date]])</f>
        <v>8</v>
      </c>
      <c r="K693" s="9">
        <f>MONTH(TBL_Employees[[#This Row],[Hire Date]])</f>
        <v>7</v>
      </c>
      <c r="L693" s="9" t="str">
        <f>_xlfn.SWITCH(TBL_Employees[[#This Row],[Month]],1,"JAN",2,"FEB",3,"MAR",4,"APR",5,"MAY",6,"JUN",7,"JUL",8,"AUG",9,"SEP",10,"OCT",11,"NOV",12,"DEC")</f>
        <v>JUL</v>
      </c>
      <c r="M693" s="9">
        <f>YEAR(TBL_Employees[[#This Row],[Hire Date]])</f>
        <v>2004</v>
      </c>
      <c r="N693" s="2">
        <v>77903</v>
      </c>
      <c r="O693" s="2" t="str">
        <f>_xlfn.SWITCH(TRUE(),TBL_Employees[[#This Row],[Annual Salary]]&gt;140000,"HIGH INCOME",AND(TBL_Employees[[#This Row],[Annual Salary]]&gt;=70000,TBL_Employees[[#This Row],[Annual Salary]]&lt;=140000),"MIDLE INCOME",TBL_Employees[[#This Row],[Annual Salary]]&lt;70000,"LOW INCOME")</f>
        <v>MIDLE INCOME</v>
      </c>
      <c r="P693" s="3">
        <v>0</v>
      </c>
      <c r="Q693" s="11">
        <f>TBL_Employees[[#This Row],[Bonus %]]*TBL_Employees[[#This Row],[Annual Salary]]</f>
        <v>0</v>
      </c>
      <c r="R693" t="s">
        <v>19</v>
      </c>
      <c r="S693" t="s">
        <v>63</v>
      </c>
      <c r="T693" s="1" t="s">
        <v>21</v>
      </c>
      <c r="U693" t="str">
        <f>IF(TBL_Employees[[#This Row],[Exit Date]]="","Employed","Resign")</f>
        <v>Employed</v>
      </c>
    </row>
    <row r="694" spans="1:21">
      <c r="A694" t="s">
        <v>261</v>
      </c>
      <c r="B694" t="s">
        <v>1702</v>
      </c>
      <c r="C694" t="s">
        <v>91</v>
      </c>
      <c r="D694" t="s">
        <v>27</v>
      </c>
      <c r="E694" t="s">
        <v>32</v>
      </c>
      <c r="F694" t="s">
        <v>28</v>
      </c>
      <c r="G694" t="s">
        <v>24</v>
      </c>
      <c r="H694">
        <v>29</v>
      </c>
      <c r="I694" s="1">
        <v>44375</v>
      </c>
      <c r="J694" s="9">
        <f>DAY(TBL_Employees[[#This Row],[Hire Date]])</f>
        <v>28</v>
      </c>
      <c r="K694" s="9">
        <f>MONTH(TBL_Employees[[#This Row],[Hire Date]])</f>
        <v>6</v>
      </c>
      <c r="L694" s="9" t="str">
        <f>_xlfn.SWITCH(TBL_Employees[[#This Row],[Month]],1,"JAN",2,"FEB",3,"MAR",4,"APR",5,"MAY",6,"JUN",7,"JUL",8,"AUG",9,"SEP",10,"OCT",11,"NOV",12,"DEC")</f>
        <v>JUN</v>
      </c>
      <c r="M694" s="9">
        <f>YEAR(TBL_Employees[[#This Row],[Hire Date]])</f>
        <v>2021</v>
      </c>
      <c r="N694" s="2">
        <v>71234</v>
      </c>
      <c r="O694" s="2" t="str">
        <f>_xlfn.SWITCH(TRUE(),TBL_Employees[[#This Row],[Annual Salary]]&gt;140000,"HIGH INCOME",AND(TBL_Employees[[#This Row],[Annual Salary]]&gt;=70000,TBL_Employees[[#This Row],[Annual Salary]]&lt;=140000),"MIDLE INCOME",TBL_Employees[[#This Row],[Annual Salary]]&lt;70000,"LOW INCOME")</f>
        <v>MIDLE INCOME</v>
      </c>
      <c r="P694" s="3">
        <v>0</v>
      </c>
      <c r="Q694" s="11">
        <f>TBL_Employees[[#This Row],[Bonus %]]*TBL_Employees[[#This Row],[Annual Salary]]</f>
        <v>0</v>
      </c>
      <c r="R694" t="s">
        <v>19</v>
      </c>
      <c r="S694" t="s">
        <v>63</v>
      </c>
      <c r="T694" s="1" t="s">
        <v>21</v>
      </c>
      <c r="U694" t="str">
        <f>IF(TBL_Employees[[#This Row],[Exit Date]]="","Employed","Resign")</f>
        <v>Employed</v>
      </c>
    </row>
    <row r="695" spans="1:21">
      <c r="A695" t="s">
        <v>242</v>
      </c>
      <c r="B695" t="s">
        <v>1706</v>
      </c>
      <c r="C695" t="s">
        <v>76</v>
      </c>
      <c r="D695" t="s">
        <v>27</v>
      </c>
      <c r="E695" t="s">
        <v>16</v>
      </c>
      <c r="F695" t="s">
        <v>28</v>
      </c>
      <c r="G695" t="s">
        <v>51</v>
      </c>
      <c r="H695">
        <v>64</v>
      </c>
      <c r="I695" s="1">
        <v>44009</v>
      </c>
      <c r="J695" s="9">
        <f>DAY(TBL_Employees[[#This Row],[Hire Date]])</f>
        <v>27</v>
      </c>
      <c r="K695" s="9">
        <f>MONTH(TBL_Employees[[#This Row],[Hire Date]])</f>
        <v>6</v>
      </c>
      <c r="L695" s="9" t="str">
        <f>_xlfn.SWITCH(TBL_Employees[[#This Row],[Month]],1,"JAN",2,"FEB",3,"MAR",4,"APR",5,"MAY",6,"JUN",7,"JUL",8,"AUG",9,"SEP",10,"OCT",11,"NOV",12,"DEC")</f>
        <v>JUN</v>
      </c>
      <c r="M695" s="9">
        <f>YEAR(TBL_Employees[[#This Row],[Hire Date]])</f>
        <v>2020</v>
      </c>
      <c r="N695" s="2">
        <v>40316</v>
      </c>
      <c r="O695" s="2" t="str">
        <f>_xlfn.SWITCH(TRUE(),TBL_Employees[[#This Row],[Annual Salary]]&gt;140000,"HIGH INCOME",AND(TBL_Employees[[#This Row],[Annual Salary]]&gt;=70000,TBL_Employees[[#This Row],[Annual Salary]]&lt;=140000),"MIDLE INCOME",TBL_Employees[[#This Row],[Annual Salary]]&lt;70000,"LOW INCOME")</f>
        <v>LOW INCOME</v>
      </c>
      <c r="P695" s="3">
        <v>0</v>
      </c>
      <c r="Q695" s="11">
        <f>TBL_Employees[[#This Row],[Bonus %]]*TBL_Employees[[#This Row],[Annual Salary]]</f>
        <v>0</v>
      </c>
      <c r="R695" t="s">
        <v>52</v>
      </c>
      <c r="S695" t="s">
        <v>81</v>
      </c>
      <c r="T695" s="1" t="s">
        <v>21</v>
      </c>
      <c r="U695" t="str">
        <f>IF(TBL_Employees[[#This Row],[Exit Date]]="","Employed","Resign")</f>
        <v>Employed</v>
      </c>
    </row>
    <row r="696" spans="1:21">
      <c r="A696" t="s">
        <v>223</v>
      </c>
      <c r="B696" t="s">
        <v>1707</v>
      </c>
      <c r="C696" t="s">
        <v>62</v>
      </c>
      <c r="D696" t="s">
        <v>27</v>
      </c>
      <c r="E696" t="s">
        <v>16</v>
      </c>
      <c r="F696" t="s">
        <v>17</v>
      </c>
      <c r="G696" t="s">
        <v>24</v>
      </c>
      <c r="H696">
        <v>55</v>
      </c>
      <c r="I696" s="1">
        <v>38391</v>
      </c>
      <c r="J696" s="9">
        <f>DAY(TBL_Employees[[#This Row],[Hire Date]])</f>
        <v>8</v>
      </c>
      <c r="K696" s="9">
        <f>MONTH(TBL_Employees[[#This Row],[Hire Date]])</f>
        <v>2</v>
      </c>
      <c r="L696" s="9" t="str">
        <f>_xlfn.SWITCH(TBL_Employees[[#This Row],[Month]],1,"JAN",2,"FEB",3,"MAR",4,"APR",5,"MAY",6,"JUN",7,"JUL",8,"AUG",9,"SEP",10,"OCT",11,"NOV",12,"DEC")</f>
        <v>FEB</v>
      </c>
      <c r="M696" s="9">
        <f>YEAR(TBL_Employees[[#This Row],[Hire Date]])</f>
        <v>2005</v>
      </c>
      <c r="N696" s="2">
        <v>115145</v>
      </c>
      <c r="O696" s="2" t="str">
        <f>_xlfn.SWITCH(TRUE(),TBL_Employees[[#This Row],[Annual Salary]]&gt;140000,"HIGH INCOME",AND(TBL_Employees[[#This Row],[Annual Salary]]&gt;=70000,TBL_Employees[[#This Row],[Annual Salary]]&lt;=140000),"MIDLE INCOME",TBL_Employees[[#This Row],[Annual Salary]]&lt;70000,"LOW INCOME")</f>
        <v>MIDLE INCOME</v>
      </c>
      <c r="P696" s="3">
        <v>0.05</v>
      </c>
      <c r="Q696" s="11">
        <f>TBL_Employees[[#This Row],[Bonus %]]*TBL_Employees[[#This Row],[Annual Salary]]</f>
        <v>5757.25</v>
      </c>
      <c r="R696" t="s">
        <v>33</v>
      </c>
      <c r="S696" t="s">
        <v>80</v>
      </c>
      <c r="T696" s="1" t="s">
        <v>21</v>
      </c>
      <c r="U696" t="str">
        <f>IF(TBL_Employees[[#This Row],[Exit Date]]="","Employed","Resign")</f>
        <v>Employed</v>
      </c>
    </row>
    <row r="697" spans="1:21">
      <c r="A697" t="s">
        <v>1708</v>
      </c>
      <c r="B697" t="s">
        <v>1709</v>
      </c>
      <c r="C697" t="s">
        <v>38</v>
      </c>
      <c r="D697" t="s">
        <v>27</v>
      </c>
      <c r="E697" t="s">
        <v>36</v>
      </c>
      <c r="F697" t="s">
        <v>17</v>
      </c>
      <c r="G697" t="s">
        <v>51</v>
      </c>
      <c r="H697">
        <v>43</v>
      </c>
      <c r="I697" s="1">
        <v>39885</v>
      </c>
      <c r="J697" s="9">
        <f>DAY(TBL_Employees[[#This Row],[Hire Date]])</f>
        <v>13</v>
      </c>
      <c r="K697" s="9">
        <f>MONTH(TBL_Employees[[#This Row],[Hire Date]])</f>
        <v>3</v>
      </c>
      <c r="L697" s="9" t="str">
        <f>_xlfn.SWITCH(TBL_Employees[[#This Row],[Month]],1,"JAN",2,"FEB",3,"MAR",4,"APR",5,"MAY",6,"JUN",7,"JUL",8,"AUG",9,"SEP",10,"OCT",11,"NOV",12,"DEC")</f>
        <v>MAR</v>
      </c>
      <c r="M697" s="9">
        <f>YEAR(TBL_Employees[[#This Row],[Hire Date]])</f>
        <v>2009</v>
      </c>
      <c r="N697" s="2">
        <v>62335</v>
      </c>
      <c r="O697" s="2" t="str">
        <f>_xlfn.SWITCH(TRUE(),TBL_Employees[[#This Row],[Annual Salary]]&gt;140000,"HIGH INCOME",AND(TBL_Employees[[#This Row],[Annual Salary]]&gt;=70000,TBL_Employees[[#This Row],[Annual Salary]]&lt;=140000),"MIDLE INCOME",TBL_Employees[[#This Row],[Annual Salary]]&lt;70000,"LOW INCOME")</f>
        <v>LOW INCOME</v>
      </c>
      <c r="P697" s="3">
        <v>0</v>
      </c>
      <c r="Q697" s="11">
        <f>TBL_Employees[[#This Row],[Bonus %]]*TBL_Employees[[#This Row],[Annual Salary]]</f>
        <v>0</v>
      </c>
      <c r="R697" t="s">
        <v>52</v>
      </c>
      <c r="S697" t="s">
        <v>81</v>
      </c>
      <c r="T697" s="1" t="s">
        <v>21</v>
      </c>
      <c r="U697" t="str">
        <f>IF(TBL_Employees[[#This Row],[Exit Date]]="","Employed","Resign")</f>
        <v>Employed</v>
      </c>
    </row>
    <row r="698" spans="1:21">
      <c r="A698" t="s">
        <v>1115</v>
      </c>
      <c r="B698" t="s">
        <v>1713</v>
      </c>
      <c r="C698" t="s">
        <v>55</v>
      </c>
      <c r="D698" t="s">
        <v>27</v>
      </c>
      <c r="E698" t="s">
        <v>36</v>
      </c>
      <c r="F698" t="s">
        <v>17</v>
      </c>
      <c r="G698" t="s">
        <v>24</v>
      </c>
      <c r="H698">
        <v>45</v>
      </c>
      <c r="I698" s="1">
        <v>37445</v>
      </c>
      <c r="J698" s="9">
        <f>DAY(TBL_Employees[[#This Row],[Hire Date]])</f>
        <v>8</v>
      </c>
      <c r="K698" s="9">
        <f>MONTH(TBL_Employees[[#This Row],[Hire Date]])</f>
        <v>7</v>
      </c>
      <c r="L698" s="9" t="str">
        <f>_xlfn.SWITCH(TBL_Employees[[#This Row],[Month]],1,"JAN",2,"FEB",3,"MAR",4,"APR",5,"MAY",6,"JUN",7,"JUL",8,"AUG",9,"SEP",10,"OCT",11,"NOV",12,"DEC")</f>
        <v>JUL</v>
      </c>
      <c r="M698" s="9">
        <f>YEAR(TBL_Employees[[#This Row],[Hire Date]])</f>
        <v>2002</v>
      </c>
      <c r="N698" s="2">
        <v>92655</v>
      </c>
      <c r="O698" s="2" t="str">
        <f>_xlfn.SWITCH(TRUE(),TBL_Employees[[#This Row],[Annual Salary]]&gt;140000,"HIGH INCOME",AND(TBL_Employees[[#This Row],[Annual Salary]]&gt;=70000,TBL_Employees[[#This Row],[Annual Salary]]&lt;=140000),"MIDLE INCOME",TBL_Employees[[#This Row],[Annual Salary]]&lt;70000,"LOW INCOME")</f>
        <v>MIDLE INCOME</v>
      </c>
      <c r="P698" s="3">
        <v>0</v>
      </c>
      <c r="Q698" s="11">
        <f>TBL_Employees[[#This Row],[Bonus %]]*TBL_Employees[[#This Row],[Annual Salary]]</f>
        <v>0</v>
      </c>
      <c r="R698" t="s">
        <v>33</v>
      </c>
      <c r="S698" t="s">
        <v>34</v>
      </c>
      <c r="T698" s="1" t="s">
        <v>21</v>
      </c>
      <c r="U698" t="str">
        <f>IF(TBL_Employees[[#This Row],[Exit Date]]="","Employed","Resign")</f>
        <v>Employed</v>
      </c>
    </row>
    <row r="699" spans="1:21">
      <c r="A699" t="s">
        <v>335</v>
      </c>
      <c r="B699" t="s">
        <v>1715</v>
      </c>
      <c r="C699" t="s">
        <v>26</v>
      </c>
      <c r="D699" t="s">
        <v>27</v>
      </c>
      <c r="E699" t="s">
        <v>44</v>
      </c>
      <c r="F699" t="s">
        <v>17</v>
      </c>
      <c r="G699" t="s">
        <v>18</v>
      </c>
      <c r="H699">
        <v>61</v>
      </c>
      <c r="I699" s="1">
        <v>38392</v>
      </c>
      <c r="J699" s="9">
        <f>DAY(TBL_Employees[[#This Row],[Hire Date]])</f>
        <v>9</v>
      </c>
      <c r="K699" s="9">
        <f>MONTH(TBL_Employees[[#This Row],[Hire Date]])</f>
        <v>2</v>
      </c>
      <c r="L699" s="9" t="str">
        <f>_xlfn.SWITCH(TBL_Employees[[#This Row],[Month]],1,"JAN",2,"FEB",3,"MAR",4,"APR",5,"MAY",6,"JUN",7,"JUL",8,"AUG",9,"SEP",10,"OCT",11,"NOV",12,"DEC")</f>
        <v>FEB</v>
      </c>
      <c r="M699" s="9">
        <f>YEAR(TBL_Employees[[#This Row],[Hire Date]])</f>
        <v>2005</v>
      </c>
      <c r="N699" s="2">
        <v>64462</v>
      </c>
      <c r="O699" s="2" t="str">
        <f>_xlfn.SWITCH(TRUE(),TBL_Employees[[#This Row],[Annual Salary]]&gt;140000,"HIGH INCOME",AND(TBL_Employees[[#This Row],[Annual Salary]]&gt;=70000,TBL_Employees[[#This Row],[Annual Salary]]&lt;=140000),"MIDLE INCOME",TBL_Employees[[#This Row],[Annual Salary]]&lt;70000,"LOW INCOME")</f>
        <v>LOW INCOME</v>
      </c>
      <c r="P699" s="3">
        <v>0</v>
      </c>
      <c r="Q699" s="11">
        <f>TBL_Employees[[#This Row],[Bonus %]]*TBL_Employees[[#This Row],[Annual Salary]]</f>
        <v>0</v>
      </c>
      <c r="R699" t="s">
        <v>19</v>
      </c>
      <c r="S699" t="s">
        <v>20</v>
      </c>
      <c r="T699" s="1" t="s">
        <v>21</v>
      </c>
      <c r="U699" t="str">
        <f>IF(TBL_Employees[[#This Row],[Exit Date]]="","Employed","Resign")</f>
        <v>Employed</v>
      </c>
    </row>
    <row r="700" spans="1:21">
      <c r="A700" t="s">
        <v>350</v>
      </c>
      <c r="B700" t="s">
        <v>1721</v>
      </c>
      <c r="C700" t="s">
        <v>98</v>
      </c>
      <c r="D700" t="s">
        <v>27</v>
      </c>
      <c r="E700" t="s">
        <v>36</v>
      </c>
      <c r="F700" t="s">
        <v>17</v>
      </c>
      <c r="G700" t="s">
        <v>18</v>
      </c>
      <c r="H700">
        <v>57</v>
      </c>
      <c r="I700" s="1">
        <v>35113</v>
      </c>
      <c r="J700" s="9">
        <f>DAY(TBL_Employees[[#This Row],[Hire Date]])</f>
        <v>18</v>
      </c>
      <c r="K700" s="9">
        <f>MONTH(TBL_Employees[[#This Row],[Hire Date]])</f>
        <v>2</v>
      </c>
      <c r="L700" s="9" t="str">
        <f>_xlfn.SWITCH(TBL_Employees[[#This Row],[Month]],1,"JAN",2,"FEB",3,"MAR",4,"APR",5,"MAY",6,"JUN",7,"JUL",8,"AUG",9,"SEP",10,"OCT",11,"NOV",12,"DEC")</f>
        <v>FEB</v>
      </c>
      <c r="M700" s="9">
        <f>YEAR(TBL_Employees[[#This Row],[Hire Date]])</f>
        <v>1996</v>
      </c>
      <c r="N700" s="2">
        <v>75354</v>
      </c>
      <c r="O700" s="2" t="str">
        <f>_xlfn.SWITCH(TRUE(),TBL_Employees[[#This Row],[Annual Salary]]&gt;140000,"HIGH INCOME",AND(TBL_Employees[[#This Row],[Annual Salary]]&gt;=70000,TBL_Employees[[#This Row],[Annual Salary]]&lt;=140000),"MIDLE INCOME",TBL_Employees[[#This Row],[Annual Salary]]&lt;70000,"LOW INCOME")</f>
        <v>MIDLE INCOME</v>
      </c>
      <c r="P700" s="3">
        <v>0</v>
      </c>
      <c r="Q700" s="11">
        <f>TBL_Employees[[#This Row],[Bonus %]]*TBL_Employees[[#This Row],[Annual Salary]]</f>
        <v>0</v>
      </c>
      <c r="R700" t="s">
        <v>19</v>
      </c>
      <c r="S700" t="s">
        <v>25</v>
      </c>
      <c r="T700" s="1">
        <v>35413</v>
      </c>
      <c r="U700" t="str">
        <f>IF(TBL_Employees[[#This Row],[Exit Date]]="","Employed","Resign")</f>
        <v>Resign</v>
      </c>
    </row>
    <row r="701" spans="1:21">
      <c r="A701" t="s">
        <v>1735</v>
      </c>
      <c r="B701" t="s">
        <v>1736</v>
      </c>
      <c r="C701" t="s">
        <v>38</v>
      </c>
      <c r="D701" t="s">
        <v>27</v>
      </c>
      <c r="E701" t="s">
        <v>36</v>
      </c>
      <c r="F701" t="s">
        <v>17</v>
      </c>
      <c r="G701" t="s">
        <v>24</v>
      </c>
      <c r="H701">
        <v>50</v>
      </c>
      <c r="I701" s="1">
        <v>44445</v>
      </c>
      <c r="J701" s="9">
        <f>DAY(TBL_Employees[[#This Row],[Hire Date]])</f>
        <v>6</v>
      </c>
      <c r="K701" s="9">
        <f>MONTH(TBL_Employees[[#This Row],[Hire Date]])</f>
        <v>9</v>
      </c>
      <c r="L701" s="9" t="str">
        <f>_xlfn.SWITCH(TBL_Employees[[#This Row],[Month]],1,"JAN",2,"FEB",3,"MAR",4,"APR",5,"MAY",6,"JUN",7,"JUL",8,"AUG",9,"SEP",10,"OCT",11,"NOV",12,"DEC")</f>
        <v>SEP</v>
      </c>
      <c r="M701" s="9">
        <f>YEAR(TBL_Employees[[#This Row],[Hire Date]])</f>
        <v>2021</v>
      </c>
      <c r="N701" s="2">
        <v>83418</v>
      </c>
      <c r="O701" s="2" t="str">
        <f>_xlfn.SWITCH(TRUE(),TBL_Employees[[#This Row],[Annual Salary]]&gt;140000,"HIGH INCOME",AND(TBL_Employees[[#This Row],[Annual Salary]]&gt;=70000,TBL_Employees[[#This Row],[Annual Salary]]&lt;=140000),"MIDLE INCOME",TBL_Employees[[#This Row],[Annual Salary]]&lt;70000,"LOW INCOME")</f>
        <v>MIDLE INCOME</v>
      </c>
      <c r="P701" s="3">
        <v>0</v>
      </c>
      <c r="Q701" s="11">
        <f>TBL_Employees[[#This Row],[Bonus %]]*TBL_Employees[[#This Row],[Annual Salary]]</f>
        <v>0</v>
      </c>
      <c r="R701" t="s">
        <v>33</v>
      </c>
      <c r="S701" t="s">
        <v>74</v>
      </c>
      <c r="T701" s="1" t="s">
        <v>21</v>
      </c>
      <c r="U701" t="str">
        <f>IF(TBL_Employees[[#This Row],[Exit Date]]="","Employed","Resign")</f>
        <v>Employed</v>
      </c>
    </row>
    <row r="702" spans="1:21">
      <c r="A702" t="s">
        <v>1737</v>
      </c>
      <c r="B702" t="s">
        <v>1738</v>
      </c>
      <c r="C702" t="s">
        <v>88</v>
      </c>
      <c r="D702" t="s">
        <v>27</v>
      </c>
      <c r="E702" t="s">
        <v>44</v>
      </c>
      <c r="F702" t="s">
        <v>17</v>
      </c>
      <c r="G702" t="s">
        <v>18</v>
      </c>
      <c r="H702">
        <v>45</v>
      </c>
      <c r="I702" s="1">
        <v>43042</v>
      </c>
      <c r="J702" s="9">
        <f>DAY(TBL_Employees[[#This Row],[Hire Date]])</f>
        <v>3</v>
      </c>
      <c r="K702" s="9">
        <f>MONTH(TBL_Employees[[#This Row],[Hire Date]])</f>
        <v>11</v>
      </c>
      <c r="L702" s="9" t="str">
        <f>_xlfn.SWITCH(TBL_Employees[[#This Row],[Month]],1,"JAN",2,"FEB",3,"MAR",4,"APR",5,"MAY",6,"JUN",7,"JUL",8,"AUG",9,"SEP",10,"OCT",11,"NOV",12,"DEC")</f>
        <v>NOV</v>
      </c>
      <c r="M702" s="9">
        <f>YEAR(TBL_Employees[[#This Row],[Hire Date]])</f>
        <v>2017</v>
      </c>
      <c r="N702" s="2">
        <v>66660</v>
      </c>
      <c r="O702" s="2" t="str">
        <f>_xlfn.SWITCH(TRUE(),TBL_Employees[[#This Row],[Annual Salary]]&gt;140000,"HIGH INCOME",AND(TBL_Employees[[#This Row],[Annual Salary]]&gt;=70000,TBL_Employees[[#This Row],[Annual Salary]]&lt;=140000),"MIDLE INCOME",TBL_Employees[[#This Row],[Annual Salary]]&lt;70000,"LOW INCOME")</f>
        <v>LOW INCOME</v>
      </c>
      <c r="P702" s="3">
        <v>0</v>
      </c>
      <c r="Q702" s="11">
        <f>TBL_Employees[[#This Row],[Bonus %]]*TBL_Employees[[#This Row],[Annual Salary]]</f>
        <v>0</v>
      </c>
      <c r="R702" t="s">
        <v>19</v>
      </c>
      <c r="S702" t="s">
        <v>25</v>
      </c>
      <c r="T702" s="1" t="s">
        <v>21</v>
      </c>
      <c r="U702" t="str">
        <f>IF(TBL_Employees[[#This Row],[Exit Date]]="","Employed","Resign")</f>
        <v>Employed</v>
      </c>
    </row>
    <row r="703" spans="1:21">
      <c r="A703" t="s">
        <v>1747</v>
      </c>
      <c r="B703" t="s">
        <v>1748</v>
      </c>
      <c r="C703" t="s">
        <v>14</v>
      </c>
      <c r="D703" t="s">
        <v>27</v>
      </c>
      <c r="E703" t="s">
        <v>16</v>
      </c>
      <c r="F703" t="s">
        <v>28</v>
      </c>
      <c r="G703" t="s">
        <v>51</v>
      </c>
      <c r="H703">
        <v>42</v>
      </c>
      <c r="I703" s="1">
        <v>40511</v>
      </c>
      <c r="J703" s="9">
        <f>DAY(TBL_Employees[[#This Row],[Hire Date]])</f>
        <v>29</v>
      </c>
      <c r="K703" s="9">
        <f>MONTH(TBL_Employees[[#This Row],[Hire Date]])</f>
        <v>11</v>
      </c>
      <c r="L703" s="9" t="str">
        <f>_xlfn.SWITCH(TBL_Employees[[#This Row],[Month]],1,"JAN",2,"FEB",3,"MAR",4,"APR",5,"MAY",6,"JUN",7,"JUL",8,"AUG",9,"SEP",10,"OCT",11,"NOV",12,"DEC")</f>
        <v>NOV</v>
      </c>
      <c r="M703" s="9">
        <f>YEAR(TBL_Employees[[#This Row],[Hire Date]])</f>
        <v>2010</v>
      </c>
      <c r="N703" s="2">
        <v>186725</v>
      </c>
      <c r="O703" s="2" t="str">
        <f>_xlfn.SWITCH(TRUE(),TBL_Employees[[#This Row],[Annual Salary]]&gt;140000,"HIGH INCOME",AND(TBL_Employees[[#This Row],[Annual Salary]]&gt;=70000,TBL_Employees[[#This Row],[Annual Salary]]&lt;=140000),"MIDLE INCOME",TBL_Employees[[#This Row],[Annual Salary]]&lt;70000,"LOW INCOME")</f>
        <v>HIGH INCOME</v>
      </c>
      <c r="P703" s="3">
        <v>0.32</v>
      </c>
      <c r="Q703" s="11">
        <f>TBL_Employees[[#This Row],[Bonus %]]*TBL_Employees[[#This Row],[Annual Salary]]</f>
        <v>59752</v>
      </c>
      <c r="R703" t="s">
        <v>52</v>
      </c>
      <c r="S703" t="s">
        <v>81</v>
      </c>
      <c r="T703" s="1" t="s">
        <v>21</v>
      </c>
      <c r="U703" t="str">
        <f>IF(TBL_Employees[[#This Row],[Exit Date]]="","Employed","Resign")</f>
        <v>Employed</v>
      </c>
    </row>
    <row r="704" spans="1:21">
      <c r="A704" t="s">
        <v>268</v>
      </c>
      <c r="B704" t="s">
        <v>1757</v>
      </c>
      <c r="C704" t="s">
        <v>71</v>
      </c>
      <c r="D704" t="s">
        <v>27</v>
      </c>
      <c r="E704" t="s">
        <v>44</v>
      </c>
      <c r="F704" t="s">
        <v>17</v>
      </c>
      <c r="G704" t="s">
        <v>24</v>
      </c>
      <c r="H704">
        <v>45</v>
      </c>
      <c r="I704" s="1">
        <v>39069</v>
      </c>
      <c r="J704" s="9">
        <f>DAY(TBL_Employees[[#This Row],[Hire Date]])</f>
        <v>18</v>
      </c>
      <c r="K704" s="9">
        <f>MONTH(TBL_Employees[[#This Row],[Hire Date]])</f>
        <v>12</v>
      </c>
      <c r="L704" s="9" t="str">
        <f>_xlfn.SWITCH(TBL_Employees[[#This Row],[Month]],1,"JAN",2,"FEB",3,"MAR",4,"APR",5,"MAY",6,"JUN",7,"JUL",8,"AUG",9,"SEP",10,"OCT",11,"NOV",12,"DEC")</f>
        <v>DEC</v>
      </c>
      <c r="M704" s="9">
        <f>YEAR(TBL_Employees[[#This Row],[Hire Date]])</f>
        <v>2006</v>
      </c>
      <c r="N704" s="2">
        <v>68337</v>
      </c>
      <c r="O704" s="2" t="str">
        <f>_xlfn.SWITCH(TRUE(),TBL_Employees[[#This Row],[Annual Salary]]&gt;140000,"HIGH INCOME",AND(TBL_Employees[[#This Row],[Annual Salary]]&gt;=70000,TBL_Employees[[#This Row],[Annual Salary]]&lt;=140000),"MIDLE INCOME",TBL_Employees[[#This Row],[Annual Salary]]&lt;70000,"LOW INCOME")</f>
        <v>LOW INCOME</v>
      </c>
      <c r="P704" s="3">
        <v>0</v>
      </c>
      <c r="Q704" s="11">
        <f>TBL_Employees[[#This Row],[Bonus %]]*TBL_Employees[[#This Row],[Annual Salary]]</f>
        <v>0</v>
      </c>
      <c r="R704" t="s">
        <v>33</v>
      </c>
      <c r="S704" t="s">
        <v>80</v>
      </c>
      <c r="T704" s="1" t="s">
        <v>21</v>
      </c>
      <c r="U704" t="str">
        <f>IF(TBL_Employees[[#This Row],[Exit Date]]="","Employed","Resign")</f>
        <v>Employed</v>
      </c>
    </row>
    <row r="705" spans="1:21">
      <c r="A705" t="s">
        <v>1759</v>
      </c>
      <c r="B705" t="s">
        <v>1760</v>
      </c>
      <c r="C705" t="s">
        <v>91</v>
      </c>
      <c r="D705" t="s">
        <v>27</v>
      </c>
      <c r="E705" t="s">
        <v>44</v>
      </c>
      <c r="F705" t="s">
        <v>17</v>
      </c>
      <c r="G705" t="s">
        <v>18</v>
      </c>
      <c r="H705">
        <v>26</v>
      </c>
      <c r="I705" s="1">
        <v>44266</v>
      </c>
      <c r="J705" s="9">
        <f>DAY(TBL_Employees[[#This Row],[Hire Date]])</f>
        <v>11</v>
      </c>
      <c r="K705" s="9">
        <f>MONTH(TBL_Employees[[#This Row],[Hire Date]])</f>
        <v>3</v>
      </c>
      <c r="L705" s="9" t="str">
        <f>_xlfn.SWITCH(TBL_Employees[[#This Row],[Month]],1,"JAN",2,"FEB",3,"MAR",4,"APR",5,"MAY",6,"JUN",7,"JUL",8,"AUG",9,"SEP",10,"OCT",11,"NOV",12,"DEC")</f>
        <v>MAR</v>
      </c>
      <c r="M705" s="9">
        <f>YEAR(TBL_Employees[[#This Row],[Hire Date]])</f>
        <v>2021</v>
      </c>
      <c r="N705" s="2">
        <v>74170</v>
      </c>
      <c r="O705" s="2" t="str">
        <f>_xlfn.SWITCH(TRUE(),TBL_Employees[[#This Row],[Annual Salary]]&gt;140000,"HIGH INCOME",AND(TBL_Employees[[#This Row],[Annual Salary]]&gt;=70000,TBL_Employees[[#This Row],[Annual Salary]]&lt;=140000),"MIDLE INCOME",TBL_Employees[[#This Row],[Annual Salary]]&lt;70000,"LOW INCOME")</f>
        <v>MIDLE INCOME</v>
      </c>
      <c r="P705" s="3">
        <v>0</v>
      </c>
      <c r="Q705" s="11">
        <f>TBL_Employees[[#This Row],[Bonus %]]*TBL_Employees[[#This Row],[Annual Salary]]</f>
        <v>0</v>
      </c>
      <c r="R705" t="s">
        <v>19</v>
      </c>
      <c r="S705" t="s">
        <v>25</v>
      </c>
      <c r="T705" s="1" t="s">
        <v>21</v>
      </c>
      <c r="U705" t="str">
        <f>IF(TBL_Employees[[#This Row],[Exit Date]]="","Employed","Resign")</f>
        <v>Employed</v>
      </c>
    </row>
    <row r="706" spans="1:21">
      <c r="A706" t="s">
        <v>48</v>
      </c>
      <c r="B706" t="s">
        <v>1763</v>
      </c>
      <c r="C706" t="s">
        <v>62</v>
      </c>
      <c r="D706" t="s">
        <v>27</v>
      </c>
      <c r="E706" t="s">
        <v>44</v>
      </c>
      <c r="F706" t="s">
        <v>17</v>
      </c>
      <c r="G706" t="s">
        <v>18</v>
      </c>
      <c r="H706">
        <v>51</v>
      </c>
      <c r="I706" s="1">
        <v>43903</v>
      </c>
      <c r="J706" s="9">
        <f>DAY(TBL_Employees[[#This Row],[Hire Date]])</f>
        <v>13</v>
      </c>
      <c r="K706" s="9">
        <f>MONTH(TBL_Employees[[#This Row],[Hire Date]])</f>
        <v>3</v>
      </c>
      <c r="L706" s="9" t="str">
        <f>_xlfn.SWITCH(TBL_Employees[[#This Row],[Month]],1,"JAN",2,"FEB",3,"MAR",4,"APR",5,"MAY",6,"JUN",7,"JUL",8,"AUG",9,"SEP",10,"OCT",11,"NOV",12,"DEC")</f>
        <v>MAR</v>
      </c>
      <c r="M706" s="9">
        <f>YEAR(TBL_Employees[[#This Row],[Hire Date]])</f>
        <v>2020</v>
      </c>
      <c r="N706" s="2">
        <v>107195</v>
      </c>
      <c r="O706" s="2" t="str">
        <f>_xlfn.SWITCH(TRUE(),TBL_Employees[[#This Row],[Annual Salary]]&gt;140000,"HIGH INCOME",AND(TBL_Employees[[#This Row],[Annual Salary]]&gt;=70000,TBL_Employees[[#This Row],[Annual Salary]]&lt;=140000),"MIDLE INCOME",TBL_Employees[[#This Row],[Annual Salary]]&lt;70000,"LOW INCOME")</f>
        <v>MIDLE INCOME</v>
      </c>
      <c r="P706" s="3">
        <v>0.09</v>
      </c>
      <c r="Q706" s="11">
        <f>TBL_Employees[[#This Row],[Bonus %]]*TBL_Employees[[#This Row],[Annual Salary]]</f>
        <v>9647.5499999999993</v>
      </c>
      <c r="R706" t="s">
        <v>19</v>
      </c>
      <c r="S706" t="s">
        <v>25</v>
      </c>
      <c r="T706" s="1" t="s">
        <v>21</v>
      </c>
      <c r="U706" t="str">
        <f>IF(TBL_Employees[[#This Row],[Exit Date]]="","Employed","Resign")</f>
        <v>Employed</v>
      </c>
    </row>
    <row r="707" spans="1:21">
      <c r="A707" t="s">
        <v>1770</v>
      </c>
      <c r="B707" t="s">
        <v>1771</v>
      </c>
      <c r="C707" t="s">
        <v>82</v>
      </c>
      <c r="D707" t="s">
        <v>27</v>
      </c>
      <c r="E707" t="s">
        <v>36</v>
      </c>
      <c r="F707" t="s">
        <v>28</v>
      </c>
      <c r="G707" t="s">
        <v>24</v>
      </c>
      <c r="H707">
        <v>45</v>
      </c>
      <c r="I707" s="1">
        <v>40253</v>
      </c>
      <c r="J707" s="9">
        <f>DAY(TBL_Employees[[#This Row],[Hire Date]])</f>
        <v>16</v>
      </c>
      <c r="K707" s="9">
        <f>MONTH(TBL_Employees[[#This Row],[Hire Date]])</f>
        <v>3</v>
      </c>
      <c r="L707" s="9" t="str">
        <f>_xlfn.SWITCH(TBL_Employees[[#This Row],[Month]],1,"JAN",2,"FEB",3,"MAR",4,"APR",5,"MAY",6,"JUN",7,"JUL",8,"AUG",9,"SEP",10,"OCT",11,"NOV",12,"DEC")</f>
        <v>MAR</v>
      </c>
      <c r="M707" s="9">
        <f>YEAR(TBL_Employees[[#This Row],[Hire Date]])</f>
        <v>2010</v>
      </c>
      <c r="N707" s="2">
        <v>88182</v>
      </c>
      <c r="O707" s="2" t="str">
        <f>_xlfn.SWITCH(TRUE(),TBL_Employees[[#This Row],[Annual Salary]]&gt;140000,"HIGH INCOME",AND(TBL_Employees[[#This Row],[Annual Salary]]&gt;=70000,TBL_Employees[[#This Row],[Annual Salary]]&lt;=140000),"MIDLE INCOME",TBL_Employees[[#This Row],[Annual Salary]]&lt;70000,"LOW INCOME")</f>
        <v>MIDLE INCOME</v>
      </c>
      <c r="P707" s="3">
        <v>0</v>
      </c>
      <c r="Q707" s="11">
        <f>TBL_Employees[[#This Row],[Bonus %]]*TBL_Employees[[#This Row],[Annual Salary]]</f>
        <v>0</v>
      </c>
      <c r="R707" t="s">
        <v>33</v>
      </c>
      <c r="S707" t="s">
        <v>34</v>
      </c>
      <c r="T707" s="1" t="s">
        <v>21</v>
      </c>
      <c r="U707" t="str">
        <f>IF(TBL_Employees[[#This Row],[Exit Date]]="","Employed","Resign")</f>
        <v>Employed</v>
      </c>
    </row>
    <row r="708" spans="1:21">
      <c r="A708" t="s">
        <v>163</v>
      </c>
      <c r="B708" t="s">
        <v>1772</v>
      </c>
      <c r="C708" t="s">
        <v>26</v>
      </c>
      <c r="D708" t="s">
        <v>27</v>
      </c>
      <c r="E708" t="s">
        <v>44</v>
      </c>
      <c r="F708" t="s">
        <v>28</v>
      </c>
      <c r="G708" t="s">
        <v>18</v>
      </c>
      <c r="H708">
        <v>61</v>
      </c>
      <c r="I708" s="1">
        <v>43703</v>
      </c>
      <c r="J708" s="9">
        <f>DAY(TBL_Employees[[#This Row],[Hire Date]])</f>
        <v>26</v>
      </c>
      <c r="K708" s="9">
        <f>MONTH(TBL_Employees[[#This Row],[Hire Date]])</f>
        <v>8</v>
      </c>
      <c r="L708" s="9" t="str">
        <f>_xlfn.SWITCH(TBL_Employees[[#This Row],[Month]],1,"JAN",2,"FEB",3,"MAR",4,"APR",5,"MAY",6,"JUN",7,"JUL",8,"AUG",9,"SEP",10,"OCT",11,"NOV",12,"DEC")</f>
        <v>AUG</v>
      </c>
      <c r="M708" s="9">
        <f>YEAR(TBL_Employees[[#This Row],[Hire Date]])</f>
        <v>2019</v>
      </c>
      <c r="N708" s="2">
        <v>75780</v>
      </c>
      <c r="O708" s="2" t="str">
        <f>_xlfn.SWITCH(TRUE(),TBL_Employees[[#This Row],[Annual Salary]]&gt;140000,"HIGH INCOME",AND(TBL_Employees[[#This Row],[Annual Salary]]&gt;=70000,TBL_Employees[[#This Row],[Annual Salary]]&lt;=140000),"MIDLE INCOME",TBL_Employees[[#This Row],[Annual Salary]]&lt;70000,"LOW INCOME")</f>
        <v>MIDLE INCOME</v>
      </c>
      <c r="P708" s="3">
        <v>0</v>
      </c>
      <c r="Q708" s="11">
        <f>TBL_Employees[[#This Row],[Bonus %]]*TBL_Employees[[#This Row],[Annual Salary]]</f>
        <v>0</v>
      </c>
      <c r="R708" t="s">
        <v>19</v>
      </c>
      <c r="S708" t="s">
        <v>63</v>
      </c>
      <c r="T708" s="1" t="s">
        <v>21</v>
      </c>
      <c r="U708" t="str">
        <f>IF(TBL_Employees[[#This Row],[Exit Date]]="","Employed","Resign")</f>
        <v>Employed</v>
      </c>
    </row>
    <row r="709" spans="1:21">
      <c r="A709" t="s">
        <v>1777</v>
      </c>
      <c r="B709" t="s">
        <v>1778</v>
      </c>
      <c r="C709" t="s">
        <v>38</v>
      </c>
      <c r="D709" t="s">
        <v>27</v>
      </c>
      <c r="E709" t="s">
        <v>32</v>
      </c>
      <c r="F709" t="s">
        <v>28</v>
      </c>
      <c r="G709" t="s">
        <v>51</v>
      </c>
      <c r="H709">
        <v>30</v>
      </c>
      <c r="I709" s="1">
        <v>42777</v>
      </c>
      <c r="J709" s="9">
        <f>DAY(TBL_Employees[[#This Row],[Hire Date]])</f>
        <v>11</v>
      </c>
      <c r="K709" s="9">
        <f>MONTH(TBL_Employees[[#This Row],[Hire Date]])</f>
        <v>2</v>
      </c>
      <c r="L709" s="9" t="str">
        <f>_xlfn.SWITCH(TBL_Employees[[#This Row],[Month]],1,"JAN",2,"FEB",3,"MAR",4,"APR",5,"MAY",6,"JUN",7,"JUL",8,"AUG",9,"SEP",10,"OCT",11,"NOV",12,"DEC")</f>
        <v>FEB</v>
      </c>
      <c r="M709" s="9">
        <f>YEAR(TBL_Employees[[#This Row],[Hire Date]])</f>
        <v>2017</v>
      </c>
      <c r="N709" s="2">
        <v>92058</v>
      </c>
      <c r="O709" s="2" t="str">
        <f>_xlfn.SWITCH(TRUE(),TBL_Employees[[#This Row],[Annual Salary]]&gt;140000,"HIGH INCOME",AND(TBL_Employees[[#This Row],[Annual Salary]]&gt;=70000,TBL_Employees[[#This Row],[Annual Salary]]&lt;=140000),"MIDLE INCOME",TBL_Employees[[#This Row],[Annual Salary]]&lt;70000,"LOW INCOME")</f>
        <v>MIDLE INCOME</v>
      </c>
      <c r="P709" s="3">
        <v>0</v>
      </c>
      <c r="Q709" s="11">
        <f>TBL_Employees[[#This Row],[Bonus %]]*TBL_Employees[[#This Row],[Annual Salary]]</f>
        <v>0</v>
      </c>
      <c r="R709" t="s">
        <v>19</v>
      </c>
      <c r="S709" t="s">
        <v>25</v>
      </c>
      <c r="T709" s="1" t="s">
        <v>21</v>
      </c>
      <c r="U709" t="str">
        <f>IF(TBL_Employees[[#This Row],[Exit Date]]="","Employed","Resign")</f>
        <v>Employed</v>
      </c>
    </row>
    <row r="710" spans="1:21">
      <c r="A710" t="s">
        <v>360</v>
      </c>
      <c r="B710" t="s">
        <v>1786</v>
      </c>
      <c r="C710" t="s">
        <v>71</v>
      </c>
      <c r="D710" t="s">
        <v>27</v>
      </c>
      <c r="E710" t="s">
        <v>32</v>
      </c>
      <c r="F710" t="s">
        <v>28</v>
      </c>
      <c r="G710" t="s">
        <v>47</v>
      </c>
      <c r="H710">
        <v>61</v>
      </c>
      <c r="I710" s="1">
        <v>38013</v>
      </c>
      <c r="J710" s="9">
        <f>DAY(TBL_Employees[[#This Row],[Hire Date]])</f>
        <v>27</v>
      </c>
      <c r="K710" s="9">
        <f>MONTH(TBL_Employees[[#This Row],[Hire Date]])</f>
        <v>1</v>
      </c>
      <c r="L710" s="9" t="str">
        <f>_xlfn.SWITCH(TBL_Employees[[#This Row],[Month]],1,"JAN",2,"FEB",3,"MAR",4,"APR",5,"MAY",6,"JUN",7,"JUL",8,"AUG",9,"SEP",10,"OCT",11,"NOV",12,"DEC")</f>
        <v>JAN</v>
      </c>
      <c r="M710" s="9">
        <f>YEAR(TBL_Employees[[#This Row],[Hire Date]])</f>
        <v>2004</v>
      </c>
      <c r="N710" s="2">
        <v>88478</v>
      </c>
      <c r="O710" s="2" t="str">
        <f>_xlfn.SWITCH(TRUE(),TBL_Employees[[#This Row],[Annual Salary]]&gt;140000,"HIGH INCOME",AND(TBL_Employees[[#This Row],[Annual Salary]]&gt;=70000,TBL_Employees[[#This Row],[Annual Salary]]&lt;=140000),"MIDLE INCOME",TBL_Employees[[#This Row],[Annual Salary]]&lt;70000,"LOW INCOME")</f>
        <v>MIDLE INCOME</v>
      </c>
      <c r="P710" s="3">
        <v>0</v>
      </c>
      <c r="Q710" s="11">
        <f>TBL_Employees[[#This Row],[Bonus %]]*TBL_Employees[[#This Row],[Annual Salary]]</f>
        <v>0</v>
      </c>
      <c r="R710" t="s">
        <v>19</v>
      </c>
      <c r="S710" t="s">
        <v>25</v>
      </c>
      <c r="T710" s="1" t="s">
        <v>21</v>
      </c>
      <c r="U710" t="str">
        <f>IF(TBL_Employees[[#This Row],[Exit Date]]="","Employed","Resign")</f>
        <v>Employed</v>
      </c>
    </row>
    <row r="711" spans="1:21">
      <c r="A711" t="s">
        <v>1787</v>
      </c>
      <c r="B711" t="s">
        <v>1788</v>
      </c>
      <c r="C711" t="s">
        <v>56</v>
      </c>
      <c r="D711" t="s">
        <v>27</v>
      </c>
      <c r="E711" t="s">
        <v>44</v>
      </c>
      <c r="F711" t="s">
        <v>17</v>
      </c>
      <c r="G711" t="s">
        <v>24</v>
      </c>
      <c r="H711">
        <v>48</v>
      </c>
      <c r="I711" s="1">
        <v>41749</v>
      </c>
      <c r="J711" s="9">
        <f>DAY(TBL_Employees[[#This Row],[Hire Date]])</f>
        <v>20</v>
      </c>
      <c r="K711" s="9">
        <f>MONTH(TBL_Employees[[#This Row],[Hire Date]])</f>
        <v>4</v>
      </c>
      <c r="L711" s="9" t="str">
        <f>_xlfn.SWITCH(TBL_Employees[[#This Row],[Month]],1,"JAN",2,"FEB",3,"MAR",4,"APR",5,"MAY",6,"JUN",7,"JUL",8,"AUG",9,"SEP",10,"OCT",11,"NOV",12,"DEC")</f>
        <v>APR</v>
      </c>
      <c r="M711" s="9">
        <f>YEAR(TBL_Employees[[#This Row],[Hire Date]])</f>
        <v>2014</v>
      </c>
      <c r="N711" s="2">
        <v>91679</v>
      </c>
      <c r="O711" s="2" t="str">
        <f>_xlfn.SWITCH(TRUE(),TBL_Employees[[#This Row],[Annual Salary]]&gt;140000,"HIGH INCOME",AND(TBL_Employees[[#This Row],[Annual Salary]]&gt;=70000,TBL_Employees[[#This Row],[Annual Salary]]&lt;=140000),"MIDLE INCOME",TBL_Employees[[#This Row],[Annual Salary]]&lt;70000,"LOW INCOME")</f>
        <v>MIDLE INCOME</v>
      </c>
      <c r="P711" s="3">
        <v>7.0000000000000007E-2</v>
      </c>
      <c r="Q711" s="11">
        <f>TBL_Employees[[#This Row],[Bonus %]]*TBL_Employees[[#This Row],[Annual Salary]]</f>
        <v>6417.5300000000007</v>
      </c>
      <c r="R711" t="s">
        <v>33</v>
      </c>
      <c r="S711" t="s">
        <v>80</v>
      </c>
      <c r="T711" s="1" t="s">
        <v>21</v>
      </c>
      <c r="U711" t="str">
        <f>IF(TBL_Employees[[#This Row],[Exit Date]]="","Employed","Resign")</f>
        <v>Employed</v>
      </c>
    </row>
    <row r="712" spans="1:21">
      <c r="A712" t="s">
        <v>395</v>
      </c>
      <c r="B712" t="s">
        <v>1789</v>
      </c>
      <c r="C712" t="s">
        <v>35</v>
      </c>
      <c r="D712" t="s">
        <v>27</v>
      </c>
      <c r="E712" t="s">
        <v>36</v>
      </c>
      <c r="F712" t="s">
        <v>28</v>
      </c>
      <c r="G712" t="s">
        <v>24</v>
      </c>
      <c r="H712">
        <v>34</v>
      </c>
      <c r="I712" s="1">
        <v>43414</v>
      </c>
      <c r="J712" s="9">
        <f>DAY(TBL_Employees[[#This Row],[Hire Date]])</f>
        <v>10</v>
      </c>
      <c r="K712" s="9">
        <f>MONTH(TBL_Employees[[#This Row],[Hire Date]])</f>
        <v>11</v>
      </c>
      <c r="L712" s="9" t="str">
        <f>_xlfn.SWITCH(TBL_Employees[[#This Row],[Month]],1,"JAN",2,"FEB",3,"MAR",4,"APR",5,"MAY",6,"JUN",7,"JUL",8,"AUG",9,"SEP",10,"OCT",11,"NOV",12,"DEC")</f>
        <v>NOV</v>
      </c>
      <c r="M712" s="9">
        <f>YEAR(TBL_Employees[[#This Row],[Hire Date]])</f>
        <v>2018</v>
      </c>
      <c r="N712" s="2">
        <v>61944</v>
      </c>
      <c r="O712" s="2" t="str">
        <f>_xlfn.SWITCH(TRUE(),TBL_Employees[[#This Row],[Annual Salary]]&gt;140000,"HIGH INCOME",AND(TBL_Employees[[#This Row],[Annual Salary]]&gt;=70000,TBL_Employees[[#This Row],[Annual Salary]]&lt;=140000),"MIDLE INCOME",TBL_Employees[[#This Row],[Annual Salary]]&lt;70000,"LOW INCOME")</f>
        <v>LOW INCOME</v>
      </c>
      <c r="P712" s="3">
        <v>0</v>
      </c>
      <c r="Q712" s="11">
        <f>TBL_Employees[[#This Row],[Bonus %]]*TBL_Employees[[#This Row],[Annual Salary]]</f>
        <v>0</v>
      </c>
      <c r="R712" t="s">
        <v>33</v>
      </c>
      <c r="S712" t="s">
        <v>74</v>
      </c>
      <c r="T712" s="1" t="s">
        <v>21</v>
      </c>
      <c r="U712" t="str">
        <f>IF(TBL_Employees[[#This Row],[Exit Date]]="","Employed","Resign")</f>
        <v>Employed</v>
      </c>
    </row>
    <row r="713" spans="1:21">
      <c r="A713" t="s">
        <v>1804</v>
      </c>
      <c r="B713" t="s">
        <v>1805</v>
      </c>
      <c r="C713" t="s">
        <v>71</v>
      </c>
      <c r="D713" t="s">
        <v>27</v>
      </c>
      <c r="E713" t="s">
        <v>44</v>
      </c>
      <c r="F713" t="s">
        <v>17</v>
      </c>
      <c r="G713" t="s">
        <v>51</v>
      </c>
      <c r="H713">
        <v>36</v>
      </c>
      <c r="I713" s="1">
        <v>44217</v>
      </c>
      <c r="J713" s="9">
        <f>DAY(TBL_Employees[[#This Row],[Hire Date]])</f>
        <v>21</v>
      </c>
      <c r="K713" s="9">
        <f>MONTH(TBL_Employees[[#This Row],[Hire Date]])</f>
        <v>1</v>
      </c>
      <c r="L713" s="9" t="str">
        <f>_xlfn.SWITCH(TBL_Employees[[#This Row],[Month]],1,"JAN",2,"FEB",3,"MAR",4,"APR",5,"MAY",6,"JUN",7,"JUL",8,"AUG",9,"SEP",10,"OCT",11,"NOV",12,"DEC")</f>
        <v>JAN</v>
      </c>
      <c r="M713" s="9">
        <f>YEAR(TBL_Employees[[#This Row],[Hire Date]])</f>
        <v>2021</v>
      </c>
      <c r="N713" s="2">
        <v>90333</v>
      </c>
      <c r="O713" s="2" t="str">
        <f>_xlfn.SWITCH(TRUE(),TBL_Employees[[#This Row],[Annual Salary]]&gt;140000,"HIGH INCOME",AND(TBL_Employees[[#This Row],[Annual Salary]]&gt;=70000,TBL_Employees[[#This Row],[Annual Salary]]&lt;=140000),"MIDLE INCOME",TBL_Employees[[#This Row],[Annual Salary]]&lt;70000,"LOW INCOME")</f>
        <v>MIDLE INCOME</v>
      </c>
      <c r="P713" s="3">
        <v>0</v>
      </c>
      <c r="Q713" s="11">
        <f>TBL_Employees[[#This Row],[Bonus %]]*TBL_Employees[[#This Row],[Annual Salary]]</f>
        <v>0</v>
      </c>
      <c r="R713" t="s">
        <v>52</v>
      </c>
      <c r="S713" t="s">
        <v>66</v>
      </c>
      <c r="T713" s="1" t="s">
        <v>21</v>
      </c>
      <c r="U713" t="str">
        <f>IF(TBL_Employees[[#This Row],[Exit Date]]="","Employed","Resign")</f>
        <v>Employed</v>
      </c>
    </row>
    <row r="714" spans="1:21">
      <c r="A714" t="s">
        <v>304</v>
      </c>
      <c r="B714" t="s">
        <v>1808</v>
      </c>
      <c r="C714" t="s">
        <v>76</v>
      </c>
      <c r="D714" t="s">
        <v>27</v>
      </c>
      <c r="E714" t="s">
        <v>16</v>
      </c>
      <c r="F714" t="s">
        <v>17</v>
      </c>
      <c r="G714" t="s">
        <v>18</v>
      </c>
      <c r="H714">
        <v>52</v>
      </c>
      <c r="I714" s="1">
        <v>38406</v>
      </c>
      <c r="J714" s="9">
        <f>DAY(TBL_Employees[[#This Row],[Hire Date]])</f>
        <v>23</v>
      </c>
      <c r="K714" s="9">
        <f>MONTH(TBL_Employees[[#This Row],[Hire Date]])</f>
        <v>2</v>
      </c>
      <c r="L714" s="9" t="str">
        <f>_xlfn.SWITCH(TBL_Employees[[#This Row],[Month]],1,"JAN",2,"FEB",3,"MAR",4,"APR",5,"MAY",6,"JUN",7,"JUL",8,"AUG",9,"SEP",10,"OCT",11,"NOV",12,"DEC")</f>
        <v>FEB</v>
      </c>
      <c r="M714" s="9">
        <f>YEAR(TBL_Employees[[#This Row],[Hire Date]])</f>
        <v>2005</v>
      </c>
      <c r="N714" s="2">
        <v>45286</v>
      </c>
      <c r="O714" s="2" t="str">
        <f>_xlfn.SWITCH(TRUE(),TBL_Employees[[#This Row],[Annual Salary]]&gt;140000,"HIGH INCOME",AND(TBL_Employees[[#This Row],[Annual Salary]]&gt;=70000,TBL_Employees[[#This Row],[Annual Salary]]&lt;=140000),"MIDLE INCOME",TBL_Employees[[#This Row],[Annual Salary]]&lt;70000,"LOW INCOME")</f>
        <v>LOW INCOME</v>
      </c>
      <c r="P714" s="3">
        <v>0</v>
      </c>
      <c r="Q714" s="11">
        <f>TBL_Employees[[#This Row],[Bonus %]]*TBL_Employees[[#This Row],[Annual Salary]]</f>
        <v>0</v>
      </c>
      <c r="R714" t="s">
        <v>19</v>
      </c>
      <c r="S714" t="s">
        <v>20</v>
      </c>
      <c r="T714" s="1" t="s">
        <v>21</v>
      </c>
      <c r="U714" t="str">
        <f>IF(TBL_Employees[[#This Row],[Exit Date]]="","Employed","Resign")</f>
        <v>Employed</v>
      </c>
    </row>
    <row r="715" spans="1:21">
      <c r="A715" t="s">
        <v>41</v>
      </c>
      <c r="B715" t="s">
        <v>1812</v>
      </c>
      <c r="C715" t="s">
        <v>89</v>
      </c>
      <c r="D715" t="s">
        <v>27</v>
      </c>
      <c r="E715" t="s">
        <v>36</v>
      </c>
      <c r="F715" t="s">
        <v>17</v>
      </c>
      <c r="G715" t="s">
        <v>18</v>
      </c>
      <c r="H715">
        <v>36</v>
      </c>
      <c r="I715" s="1">
        <v>40413</v>
      </c>
      <c r="J715" s="9">
        <f>DAY(TBL_Employees[[#This Row],[Hire Date]])</f>
        <v>23</v>
      </c>
      <c r="K715" s="9">
        <f>MONTH(TBL_Employees[[#This Row],[Hire Date]])</f>
        <v>8</v>
      </c>
      <c r="L715" s="9" t="str">
        <f>_xlfn.SWITCH(TBL_Employees[[#This Row],[Month]],1,"JAN",2,"FEB",3,"MAR",4,"APR",5,"MAY",6,"JUN",7,"JUL",8,"AUG",9,"SEP",10,"OCT",11,"NOV",12,"DEC")</f>
        <v>AUG</v>
      </c>
      <c r="M715" s="9">
        <f>YEAR(TBL_Employees[[#This Row],[Hire Date]])</f>
        <v>2010</v>
      </c>
      <c r="N715" s="2">
        <v>61310</v>
      </c>
      <c r="O715" s="2" t="str">
        <f>_xlfn.SWITCH(TRUE(),TBL_Employees[[#This Row],[Annual Salary]]&gt;140000,"HIGH INCOME",AND(TBL_Employees[[#This Row],[Annual Salary]]&gt;=70000,TBL_Employees[[#This Row],[Annual Salary]]&lt;=140000),"MIDLE INCOME",TBL_Employees[[#This Row],[Annual Salary]]&lt;70000,"LOW INCOME")</f>
        <v>LOW INCOME</v>
      </c>
      <c r="P715" s="3">
        <v>0</v>
      </c>
      <c r="Q715" s="11">
        <f>TBL_Employees[[#This Row],[Bonus %]]*TBL_Employees[[#This Row],[Annual Salary]]</f>
        <v>0</v>
      </c>
      <c r="R715" t="s">
        <v>19</v>
      </c>
      <c r="S715" t="s">
        <v>39</v>
      </c>
      <c r="T715" s="1" t="s">
        <v>21</v>
      </c>
      <c r="U715" t="str">
        <f>IF(TBL_Employees[[#This Row],[Exit Date]]="","Employed","Resign")</f>
        <v>Employed</v>
      </c>
    </row>
    <row r="716" spans="1:21">
      <c r="A716" t="s">
        <v>117</v>
      </c>
      <c r="B716" t="s">
        <v>1621</v>
      </c>
      <c r="C716" t="s">
        <v>98</v>
      </c>
      <c r="D716" t="s">
        <v>27</v>
      </c>
      <c r="E716" t="s">
        <v>16</v>
      </c>
      <c r="F716" t="s">
        <v>28</v>
      </c>
      <c r="G716" t="s">
        <v>24</v>
      </c>
      <c r="H716">
        <v>55</v>
      </c>
      <c r="I716" s="1">
        <v>42683</v>
      </c>
      <c r="J716" s="9">
        <f>DAY(TBL_Employees[[#This Row],[Hire Date]])</f>
        <v>9</v>
      </c>
      <c r="K716" s="9">
        <f>MONTH(TBL_Employees[[#This Row],[Hire Date]])</f>
        <v>11</v>
      </c>
      <c r="L716" s="9" t="str">
        <f>_xlfn.SWITCH(TBL_Employees[[#This Row],[Month]],1,"JAN",2,"FEB",3,"MAR",4,"APR",5,"MAY",6,"JUN",7,"JUL",8,"AUG",9,"SEP",10,"OCT",11,"NOV",12,"DEC")</f>
        <v>NOV</v>
      </c>
      <c r="M716" s="9">
        <f>YEAR(TBL_Employees[[#This Row],[Hire Date]])</f>
        <v>2016</v>
      </c>
      <c r="N716" s="2">
        <v>87851</v>
      </c>
      <c r="O716" s="2" t="str">
        <f>_xlfn.SWITCH(TRUE(),TBL_Employees[[#This Row],[Annual Salary]]&gt;140000,"HIGH INCOME",AND(TBL_Employees[[#This Row],[Annual Salary]]&gt;=70000,TBL_Employees[[#This Row],[Annual Salary]]&lt;=140000),"MIDLE INCOME",TBL_Employees[[#This Row],[Annual Salary]]&lt;70000,"LOW INCOME")</f>
        <v>MIDLE INCOME</v>
      </c>
      <c r="P716" s="3">
        <v>0</v>
      </c>
      <c r="Q716" s="11">
        <f>TBL_Employees[[#This Row],[Bonus %]]*TBL_Employees[[#This Row],[Annual Salary]]</f>
        <v>0</v>
      </c>
      <c r="R716" t="s">
        <v>33</v>
      </c>
      <c r="S716" t="s">
        <v>80</v>
      </c>
      <c r="T716" s="1" t="s">
        <v>21</v>
      </c>
      <c r="U716" t="str">
        <f>IF(TBL_Employees[[#This Row],[Exit Date]]="","Employed","Resign")</f>
        <v>Employed</v>
      </c>
    </row>
    <row r="717" spans="1:21">
      <c r="A717" t="s">
        <v>217</v>
      </c>
      <c r="B717" t="s">
        <v>1818</v>
      </c>
      <c r="C717" t="s">
        <v>88</v>
      </c>
      <c r="D717" t="s">
        <v>27</v>
      </c>
      <c r="E717" t="s">
        <v>44</v>
      </c>
      <c r="F717" t="s">
        <v>17</v>
      </c>
      <c r="G717" t="s">
        <v>24</v>
      </c>
      <c r="H717">
        <v>39</v>
      </c>
      <c r="I717" s="1">
        <v>43943</v>
      </c>
      <c r="J717" s="9">
        <f>DAY(TBL_Employees[[#This Row],[Hire Date]])</f>
        <v>22</v>
      </c>
      <c r="K717" s="9">
        <f>MONTH(TBL_Employees[[#This Row],[Hire Date]])</f>
        <v>4</v>
      </c>
      <c r="L717" s="9" t="str">
        <f>_xlfn.SWITCH(TBL_Employees[[#This Row],[Month]],1,"JAN",2,"FEB",3,"MAR",4,"APR",5,"MAY",6,"JUN",7,"JUL",8,"AUG",9,"SEP",10,"OCT",11,"NOV",12,"DEC")</f>
        <v>APR</v>
      </c>
      <c r="M717" s="9">
        <f>YEAR(TBL_Employees[[#This Row],[Hire Date]])</f>
        <v>2020</v>
      </c>
      <c r="N717" s="2">
        <v>90535</v>
      </c>
      <c r="O717" s="2" t="str">
        <f>_xlfn.SWITCH(TRUE(),TBL_Employees[[#This Row],[Annual Salary]]&gt;140000,"HIGH INCOME",AND(TBL_Employees[[#This Row],[Annual Salary]]&gt;=70000,TBL_Employees[[#This Row],[Annual Salary]]&lt;=140000),"MIDLE INCOME",TBL_Employees[[#This Row],[Annual Salary]]&lt;70000,"LOW INCOME")</f>
        <v>MIDLE INCOME</v>
      </c>
      <c r="P717" s="3">
        <v>0</v>
      </c>
      <c r="Q717" s="11">
        <f>TBL_Employees[[#This Row],[Bonus %]]*TBL_Employees[[#This Row],[Annual Salary]]</f>
        <v>0</v>
      </c>
      <c r="R717" t="s">
        <v>19</v>
      </c>
      <c r="S717" t="s">
        <v>45</v>
      </c>
      <c r="T717" s="1" t="s">
        <v>21</v>
      </c>
      <c r="U717" t="str">
        <f>IF(TBL_Employees[[#This Row],[Exit Date]]="","Employed","Resign")</f>
        <v>Employed</v>
      </c>
    </row>
    <row r="718" spans="1:21">
      <c r="A718" t="s">
        <v>106</v>
      </c>
      <c r="B718" t="s">
        <v>1829</v>
      </c>
      <c r="C718" t="s">
        <v>35</v>
      </c>
      <c r="D718" t="s">
        <v>27</v>
      </c>
      <c r="E718" t="s">
        <v>36</v>
      </c>
      <c r="F718" t="s">
        <v>28</v>
      </c>
      <c r="G718" t="s">
        <v>51</v>
      </c>
      <c r="H718">
        <v>26</v>
      </c>
      <c r="I718" s="1">
        <v>43569</v>
      </c>
      <c r="J718" s="9">
        <f>DAY(TBL_Employees[[#This Row],[Hire Date]])</f>
        <v>14</v>
      </c>
      <c r="K718" s="9">
        <f>MONTH(TBL_Employees[[#This Row],[Hire Date]])</f>
        <v>4</v>
      </c>
      <c r="L718" s="9" t="str">
        <f>_xlfn.SWITCH(TBL_Employees[[#This Row],[Month]],1,"JAN",2,"FEB",3,"MAR",4,"APR",5,"MAY",6,"JUN",7,"JUL",8,"AUG",9,"SEP",10,"OCT",11,"NOV",12,"DEC")</f>
        <v>APR</v>
      </c>
      <c r="M718" s="9">
        <f>YEAR(TBL_Employees[[#This Row],[Hire Date]])</f>
        <v>2019</v>
      </c>
      <c r="N718" s="2">
        <v>74467</v>
      </c>
      <c r="O718" s="2" t="str">
        <f>_xlfn.SWITCH(TRUE(),TBL_Employees[[#This Row],[Annual Salary]]&gt;140000,"HIGH INCOME",AND(TBL_Employees[[#This Row],[Annual Salary]]&gt;=70000,TBL_Employees[[#This Row],[Annual Salary]]&lt;=140000),"MIDLE INCOME",TBL_Employees[[#This Row],[Annual Salary]]&lt;70000,"LOW INCOME")</f>
        <v>MIDLE INCOME</v>
      </c>
      <c r="P718" s="3">
        <v>0</v>
      </c>
      <c r="Q718" s="11">
        <f>TBL_Employees[[#This Row],[Bonus %]]*TBL_Employees[[#This Row],[Annual Salary]]</f>
        <v>0</v>
      </c>
      <c r="R718" t="s">
        <v>19</v>
      </c>
      <c r="S718" t="s">
        <v>29</v>
      </c>
      <c r="T718" s="1">
        <v>44211</v>
      </c>
      <c r="U718" t="str">
        <f>IF(TBL_Employees[[#This Row],[Exit Date]]="","Employed","Resign")</f>
        <v>Resign</v>
      </c>
    </row>
    <row r="719" spans="1:21">
      <c r="A719" t="s">
        <v>1839</v>
      </c>
      <c r="B719" t="s">
        <v>1840</v>
      </c>
      <c r="C719" t="s">
        <v>38</v>
      </c>
      <c r="D719" t="s">
        <v>27</v>
      </c>
      <c r="E719" t="s">
        <v>36</v>
      </c>
      <c r="F719" t="s">
        <v>17</v>
      </c>
      <c r="G719" t="s">
        <v>24</v>
      </c>
      <c r="H719">
        <v>33</v>
      </c>
      <c r="I719" s="1">
        <v>43029</v>
      </c>
      <c r="J719" s="9">
        <f>DAY(TBL_Employees[[#This Row],[Hire Date]])</f>
        <v>21</v>
      </c>
      <c r="K719" s="9">
        <f>MONTH(TBL_Employees[[#This Row],[Hire Date]])</f>
        <v>10</v>
      </c>
      <c r="L719" s="9" t="str">
        <f>_xlfn.SWITCH(TBL_Employees[[#This Row],[Month]],1,"JAN",2,"FEB",3,"MAR",4,"APR",5,"MAY",6,"JUN",7,"JUL",8,"AUG",9,"SEP",10,"OCT",11,"NOV",12,"DEC")</f>
        <v>OCT</v>
      </c>
      <c r="M719" s="9">
        <f>YEAR(TBL_Employees[[#This Row],[Hire Date]])</f>
        <v>2017</v>
      </c>
      <c r="N719" s="2">
        <v>69332</v>
      </c>
      <c r="O719" s="2" t="str">
        <f>_xlfn.SWITCH(TRUE(),TBL_Employees[[#This Row],[Annual Salary]]&gt;140000,"HIGH INCOME",AND(TBL_Employees[[#This Row],[Annual Salary]]&gt;=70000,TBL_Employees[[#This Row],[Annual Salary]]&lt;=140000),"MIDLE INCOME",TBL_Employees[[#This Row],[Annual Salary]]&lt;70000,"LOW INCOME")</f>
        <v>LOW INCOME</v>
      </c>
      <c r="P719" s="3">
        <v>0</v>
      </c>
      <c r="Q719" s="11">
        <f>TBL_Employees[[#This Row],[Bonus %]]*TBL_Employees[[#This Row],[Annual Salary]]</f>
        <v>0</v>
      </c>
      <c r="R719" t="s">
        <v>19</v>
      </c>
      <c r="S719" t="s">
        <v>29</v>
      </c>
      <c r="T719" s="1" t="s">
        <v>21</v>
      </c>
      <c r="U719" t="str">
        <f>IF(TBL_Employees[[#This Row],[Exit Date]]="","Employed","Resign")</f>
        <v>Employed</v>
      </c>
    </row>
    <row r="720" spans="1:21">
      <c r="A720" t="s">
        <v>1856</v>
      </c>
      <c r="B720" t="s">
        <v>1857</v>
      </c>
      <c r="C720" t="s">
        <v>26</v>
      </c>
      <c r="D720" t="s">
        <v>27</v>
      </c>
      <c r="E720" t="s">
        <v>16</v>
      </c>
      <c r="F720" t="s">
        <v>17</v>
      </c>
      <c r="G720" t="s">
        <v>18</v>
      </c>
      <c r="H720">
        <v>45</v>
      </c>
      <c r="I720" s="1">
        <v>39908</v>
      </c>
      <c r="J720" s="9">
        <f>DAY(TBL_Employees[[#This Row],[Hire Date]])</f>
        <v>5</v>
      </c>
      <c r="K720" s="9">
        <f>MONTH(TBL_Employees[[#This Row],[Hire Date]])</f>
        <v>4</v>
      </c>
      <c r="L720" s="9" t="str">
        <f>_xlfn.SWITCH(TBL_Employees[[#This Row],[Month]],1,"JAN",2,"FEB",3,"MAR",4,"APR",5,"MAY",6,"JUN",7,"JUL",8,"AUG",9,"SEP",10,"OCT",11,"NOV",12,"DEC")</f>
        <v>APR</v>
      </c>
      <c r="M720" s="9">
        <f>YEAR(TBL_Employees[[#This Row],[Hire Date]])</f>
        <v>2009</v>
      </c>
      <c r="N720" s="2">
        <v>64505</v>
      </c>
      <c r="O720" s="2" t="str">
        <f>_xlfn.SWITCH(TRUE(),TBL_Employees[[#This Row],[Annual Salary]]&gt;140000,"HIGH INCOME",AND(TBL_Employees[[#This Row],[Annual Salary]]&gt;=70000,TBL_Employees[[#This Row],[Annual Salary]]&lt;=140000),"MIDLE INCOME",TBL_Employees[[#This Row],[Annual Salary]]&lt;70000,"LOW INCOME")</f>
        <v>LOW INCOME</v>
      </c>
      <c r="P720" s="3">
        <v>0</v>
      </c>
      <c r="Q720" s="11">
        <f>TBL_Employees[[#This Row],[Bonus %]]*TBL_Employees[[#This Row],[Annual Salary]]</f>
        <v>0</v>
      </c>
      <c r="R720" t="s">
        <v>19</v>
      </c>
      <c r="S720" t="s">
        <v>45</v>
      </c>
      <c r="T720" s="1" t="s">
        <v>21</v>
      </c>
      <c r="U720" t="str">
        <f>IF(TBL_Employees[[#This Row],[Exit Date]]="","Employed","Resign")</f>
        <v>Employed</v>
      </c>
    </row>
    <row r="721" spans="1:21">
      <c r="A721" t="s">
        <v>384</v>
      </c>
      <c r="B721" t="s">
        <v>1868</v>
      </c>
      <c r="C721" t="s">
        <v>61</v>
      </c>
      <c r="D721" t="s">
        <v>27</v>
      </c>
      <c r="E721" t="s">
        <v>36</v>
      </c>
      <c r="F721" t="s">
        <v>28</v>
      </c>
      <c r="G721" t="s">
        <v>24</v>
      </c>
      <c r="H721">
        <v>46</v>
      </c>
      <c r="I721" s="1">
        <v>43085</v>
      </c>
      <c r="J721" s="9">
        <f>DAY(TBL_Employees[[#This Row],[Hire Date]])</f>
        <v>16</v>
      </c>
      <c r="K721" s="9">
        <f>MONTH(TBL_Employees[[#This Row],[Hire Date]])</f>
        <v>12</v>
      </c>
      <c r="L721" s="9" t="str">
        <f>_xlfn.SWITCH(TBL_Employees[[#This Row],[Month]],1,"JAN",2,"FEB",3,"MAR",4,"APR",5,"MAY",6,"JUN",7,"JUL",8,"AUG",9,"SEP",10,"OCT",11,"NOV",12,"DEC")</f>
        <v>DEC</v>
      </c>
      <c r="M721" s="9">
        <f>YEAR(TBL_Employees[[#This Row],[Hire Date]])</f>
        <v>2017</v>
      </c>
      <c r="N721" s="2">
        <v>136716</v>
      </c>
      <c r="O721" s="2" t="str">
        <f>_xlfn.SWITCH(TRUE(),TBL_Employees[[#This Row],[Annual Salary]]&gt;140000,"HIGH INCOME",AND(TBL_Employees[[#This Row],[Annual Salary]]&gt;=70000,TBL_Employees[[#This Row],[Annual Salary]]&lt;=140000),"MIDLE INCOME",TBL_Employees[[#This Row],[Annual Salary]]&lt;70000,"LOW INCOME")</f>
        <v>MIDLE INCOME</v>
      </c>
      <c r="P721" s="3">
        <v>0.12</v>
      </c>
      <c r="Q721" s="11">
        <f>TBL_Employees[[#This Row],[Bonus %]]*TBL_Employees[[#This Row],[Annual Salary]]</f>
        <v>16405.919999999998</v>
      </c>
      <c r="R721" t="s">
        <v>19</v>
      </c>
      <c r="S721" t="s">
        <v>25</v>
      </c>
      <c r="T721" s="1" t="s">
        <v>21</v>
      </c>
      <c r="U721" t="str">
        <f>IF(TBL_Employees[[#This Row],[Exit Date]]="","Employed","Resign")</f>
        <v>Employed</v>
      </c>
    </row>
    <row r="722" spans="1:21">
      <c r="A722" t="s">
        <v>1883</v>
      </c>
      <c r="B722" t="s">
        <v>1884</v>
      </c>
      <c r="C722" t="s">
        <v>62</v>
      </c>
      <c r="D722" t="s">
        <v>27</v>
      </c>
      <c r="E722" t="s">
        <v>36</v>
      </c>
      <c r="F722" t="s">
        <v>28</v>
      </c>
      <c r="G722" t="s">
        <v>24</v>
      </c>
      <c r="H722">
        <v>45</v>
      </c>
      <c r="I722" s="1">
        <v>42026</v>
      </c>
      <c r="J722" s="9">
        <f>DAY(TBL_Employees[[#This Row],[Hire Date]])</f>
        <v>22</v>
      </c>
      <c r="K722" s="9">
        <f>MONTH(TBL_Employees[[#This Row],[Hire Date]])</f>
        <v>1</v>
      </c>
      <c r="L722" s="9" t="str">
        <f>_xlfn.SWITCH(TBL_Employees[[#This Row],[Month]],1,"JAN",2,"FEB",3,"MAR",4,"APR",5,"MAY",6,"JUN",7,"JUL",8,"AUG",9,"SEP",10,"OCT",11,"NOV",12,"DEC")</f>
        <v>JAN</v>
      </c>
      <c r="M722" s="9">
        <f>YEAR(TBL_Employees[[#This Row],[Hire Date]])</f>
        <v>2015</v>
      </c>
      <c r="N722" s="2">
        <v>101288</v>
      </c>
      <c r="O722" s="2" t="str">
        <f>_xlfn.SWITCH(TRUE(),TBL_Employees[[#This Row],[Annual Salary]]&gt;140000,"HIGH INCOME",AND(TBL_Employees[[#This Row],[Annual Salary]]&gt;=70000,TBL_Employees[[#This Row],[Annual Salary]]&lt;=140000),"MIDLE INCOME",TBL_Employees[[#This Row],[Annual Salary]]&lt;70000,"LOW INCOME")</f>
        <v>MIDLE INCOME</v>
      </c>
      <c r="P722" s="3">
        <v>0.1</v>
      </c>
      <c r="Q722" s="11">
        <f>TBL_Employees[[#This Row],[Bonus %]]*TBL_Employees[[#This Row],[Annual Salary]]</f>
        <v>10128.800000000001</v>
      </c>
      <c r="R722" t="s">
        <v>19</v>
      </c>
      <c r="S722" t="s">
        <v>39</v>
      </c>
      <c r="T722" s="1" t="s">
        <v>21</v>
      </c>
      <c r="U722" t="str">
        <f>IF(TBL_Employees[[#This Row],[Exit Date]]="","Employed","Resign")</f>
        <v>Employed</v>
      </c>
    </row>
    <row r="723" spans="1:21">
      <c r="A723" t="s">
        <v>1886</v>
      </c>
      <c r="B723" t="s">
        <v>1887</v>
      </c>
      <c r="C723" t="s">
        <v>38</v>
      </c>
      <c r="D723" t="s">
        <v>27</v>
      </c>
      <c r="E723" t="s">
        <v>36</v>
      </c>
      <c r="F723" t="s">
        <v>17</v>
      </c>
      <c r="G723" t="s">
        <v>47</v>
      </c>
      <c r="H723">
        <v>37</v>
      </c>
      <c r="I723" s="1">
        <v>42487</v>
      </c>
      <c r="J723" s="9">
        <f>DAY(TBL_Employees[[#This Row],[Hire Date]])</f>
        <v>27</v>
      </c>
      <c r="K723" s="9">
        <f>MONTH(TBL_Employees[[#This Row],[Hire Date]])</f>
        <v>4</v>
      </c>
      <c r="L723" s="9" t="str">
        <f>_xlfn.SWITCH(TBL_Employees[[#This Row],[Month]],1,"JAN",2,"FEB",3,"MAR",4,"APR",5,"MAY",6,"JUN",7,"JUL",8,"AUG",9,"SEP",10,"OCT",11,"NOV",12,"DEC")</f>
        <v>APR</v>
      </c>
      <c r="M723" s="9">
        <f>YEAR(TBL_Employees[[#This Row],[Hire Date]])</f>
        <v>2016</v>
      </c>
      <c r="N723" s="2">
        <v>91400</v>
      </c>
      <c r="O723" s="2" t="str">
        <f>_xlfn.SWITCH(TRUE(),TBL_Employees[[#This Row],[Annual Salary]]&gt;140000,"HIGH INCOME",AND(TBL_Employees[[#This Row],[Annual Salary]]&gt;=70000,TBL_Employees[[#This Row],[Annual Salary]]&lt;=140000),"MIDLE INCOME",TBL_Employees[[#This Row],[Annual Salary]]&lt;70000,"LOW INCOME")</f>
        <v>MIDLE INCOME</v>
      </c>
      <c r="P723" s="3">
        <v>0</v>
      </c>
      <c r="Q723" s="11">
        <f>TBL_Employees[[#This Row],[Bonus %]]*TBL_Employees[[#This Row],[Annual Salary]]</f>
        <v>0</v>
      </c>
      <c r="R723" t="s">
        <v>19</v>
      </c>
      <c r="S723" t="s">
        <v>20</v>
      </c>
      <c r="T723" s="1" t="s">
        <v>21</v>
      </c>
      <c r="U723" t="str">
        <f>IF(TBL_Employees[[#This Row],[Exit Date]]="","Employed","Resign")</f>
        <v>Employed</v>
      </c>
    </row>
    <row r="724" spans="1:21">
      <c r="A724" t="s">
        <v>213</v>
      </c>
      <c r="B724" t="s">
        <v>1893</v>
      </c>
      <c r="C724" t="s">
        <v>91</v>
      </c>
      <c r="D724" t="s">
        <v>27</v>
      </c>
      <c r="E724" t="s">
        <v>44</v>
      </c>
      <c r="F724" t="s">
        <v>28</v>
      </c>
      <c r="G724" t="s">
        <v>24</v>
      </c>
      <c r="H724">
        <v>34</v>
      </c>
      <c r="I724" s="1">
        <v>43728</v>
      </c>
      <c r="J724" s="9">
        <f>DAY(TBL_Employees[[#This Row],[Hire Date]])</f>
        <v>20</v>
      </c>
      <c r="K724" s="9">
        <f>MONTH(TBL_Employees[[#This Row],[Hire Date]])</f>
        <v>9</v>
      </c>
      <c r="L724" s="9" t="str">
        <f>_xlfn.SWITCH(TBL_Employees[[#This Row],[Month]],1,"JAN",2,"FEB",3,"MAR",4,"APR",5,"MAY",6,"JUN",7,"JUL",8,"AUG",9,"SEP",10,"OCT",11,"NOV",12,"DEC")</f>
        <v>SEP</v>
      </c>
      <c r="M724" s="9">
        <f>YEAR(TBL_Employees[[#This Row],[Hire Date]])</f>
        <v>2019</v>
      </c>
      <c r="N724" s="2">
        <v>94735</v>
      </c>
      <c r="O724" s="2" t="str">
        <f>_xlfn.SWITCH(TRUE(),TBL_Employees[[#This Row],[Annual Salary]]&gt;140000,"HIGH INCOME",AND(TBL_Employees[[#This Row],[Annual Salary]]&gt;=70000,TBL_Employees[[#This Row],[Annual Salary]]&lt;=140000),"MIDLE INCOME",TBL_Employees[[#This Row],[Annual Salary]]&lt;70000,"LOW INCOME")</f>
        <v>MIDLE INCOME</v>
      </c>
      <c r="P724" s="3">
        <v>0</v>
      </c>
      <c r="Q724" s="11">
        <f>TBL_Employees[[#This Row],[Bonus %]]*TBL_Employees[[#This Row],[Annual Salary]]</f>
        <v>0</v>
      </c>
      <c r="R724" t="s">
        <v>33</v>
      </c>
      <c r="S724" t="s">
        <v>60</v>
      </c>
      <c r="T724" s="1" t="s">
        <v>21</v>
      </c>
      <c r="U724" t="str">
        <f>IF(TBL_Employees[[#This Row],[Exit Date]]="","Employed","Resign")</f>
        <v>Employed</v>
      </c>
    </row>
    <row r="725" spans="1:21">
      <c r="A725" t="s">
        <v>1901</v>
      </c>
      <c r="B725" t="s">
        <v>1902</v>
      </c>
      <c r="C725" t="s">
        <v>61</v>
      </c>
      <c r="D725" t="s">
        <v>27</v>
      </c>
      <c r="E725" t="s">
        <v>44</v>
      </c>
      <c r="F725" t="s">
        <v>28</v>
      </c>
      <c r="G725" t="s">
        <v>51</v>
      </c>
      <c r="H725">
        <v>33</v>
      </c>
      <c r="I725" s="1">
        <v>41267</v>
      </c>
      <c r="J725" s="9">
        <f>DAY(TBL_Employees[[#This Row],[Hire Date]])</f>
        <v>24</v>
      </c>
      <c r="K725" s="9">
        <f>MONTH(TBL_Employees[[#This Row],[Hire Date]])</f>
        <v>12</v>
      </c>
      <c r="L725" s="9" t="str">
        <f>_xlfn.SWITCH(TBL_Employees[[#This Row],[Month]],1,"JAN",2,"FEB",3,"MAR",4,"APR",5,"MAY",6,"JUN",7,"JUL",8,"AUG",9,"SEP",10,"OCT",11,"NOV",12,"DEC")</f>
        <v>DEC</v>
      </c>
      <c r="M725" s="9">
        <f>YEAR(TBL_Employees[[#This Row],[Hire Date]])</f>
        <v>2012</v>
      </c>
      <c r="N725" s="2">
        <v>132544</v>
      </c>
      <c r="O725" s="2" t="str">
        <f>_xlfn.SWITCH(TRUE(),TBL_Employees[[#This Row],[Annual Salary]]&gt;140000,"HIGH INCOME",AND(TBL_Employees[[#This Row],[Annual Salary]]&gt;=70000,TBL_Employees[[#This Row],[Annual Salary]]&lt;=140000),"MIDLE INCOME",TBL_Employees[[#This Row],[Annual Salary]]&lt;70000,"LOW INCOME")</f>
        <v>MIDLE INCOME</v>
      </c>
      <c r="P725" s="3">
        <v>0.1</v>
      </c>
      <c r="Q725" s="11">
        <f>TBL_Employees[[#This Row],[Bonus %]]*TBL_Employees[[#This Row],[Annual Salary]]</f>
        <v>13254.400000000001</v>
      </c>
      <c r="R725" t="s">
        <v>52</v>
      </c>
      <c r="S725" t="s">
        <v>66</v>
      </c>
      <c r="T725" s="1" t="s">
        <v>21</v>
      </c>
      <c r="U725" t="str">
        <f>IF(TBL_Employees[[#This Row],[Exit Date]]="","Employed","Resign")</f>
        <v>Employed</v>
      </c>
    </row>
    <row r="726" spans="1:21">
      <c r="A726" t="s">
        <v>204</v>
      </c>
      <c r="B726" t="s">
        <v>1905</v>
      </c>
      <c r="C726" t="s">
        <v>56</v>
      </c>
      <c r="D726" t="s">
        <v>27</v>
      </c>
      <c r="E726" t="s">
        <v>44</v>
      </c>
      <c r="F726" t="s">
        <v>17</v>
      </c>
      <c r="G726" t="s">
        <v>24</v>
      </c>
      <c r="H726">
        <v>36</v>
      </c>
      <c r="I726" s="1">
        <v>41972</v>
      </c>
      <c r="J726" s="9">
        <f>DAY(TBL_Employees[[#This Row],[Hire Date]])</f>
        <v>29</v>
      </c>
      <c r="K726" s="9">
        <f>MONTH(TBL_Employees[[#This Row],[Hire Date]])</f>
        <v>11</v>
      </c>
      <c r="L726" s="9" t="str">
        <f>_xlfn.SWITCH(TBL_Employees[[#This Row],[Month]],1,"JAN",2,"FEB",3,"MAR",4,"APR",5,"MAY",6,"JUN",7,"JUL",8,"AUG",9,"SEP",10,"OCT",11,"NOV",12,"DEC")</f>
        <v>NOV</v>
      </c>
      <c r="M726" s="9">
        <f>YEAR(TBL_Employees[[#This Row],[Hire Date]])</f>
        <v>2014</v>
      </c>
      <c r="N726" s="2">
        <v>88730</v>
      </c>
      <c r="O726" s="2" t="str">
        <f>_xlfn.SWITCH(TRUE(),TBL_Employees[[#This Row],[Annual Salary]]&gt;140000,"HIGH INCOME",AND(TBL_Employees[[#This Row],[Annual Salary]]&gt;=70000,TBL_Employees[[#This Row],[Annual Salary]]&lt;=140000),"MIDLE INCOME",TBL_Employees[[#This Row],[Annual Salary]]&lt;70000,"LOW INCOME")</f>
        <v>MIDLE INCOME</v>
      </c>
      <c r="P726" s="3">
        <v>0.08</v>
      </c>
      <c r="Q726" s="11">
        <f>TBL_Employees[[#This Row],[Bonus %]]*TBL_Employees[[#This Row],[Annual Salary]]</f>
        <v>7098.4000000000005</v>
      </c>
      <c r="R726" t="s">
        <v>33</v>
      </c>
      <c r="S726" t="s">
        <v>80</v>
      </c>
      <c r="T726" s="1" t="s">
        <v>21</v>
      </c>
      <c r="U726" t="str">
        <f>IF(TBL_Employees[[#This Row],[Exit Date]]="","Employed","Resign")</f>
        <v>Employed</v>
      </c>
    </row>
    <row r="727" spans="1:21">
      <c r="A727" t="s">
        <v>1910</v>
      </c>
      <c r="B727" t="s">
        <v>1911</v>
      </c>
      <c r="C727" t="s">
        <v>61</v>
      </c>
      <c r="D727" t="s">
        <v>27</v>
      </c>
      <c r="E727" t="s">
        <v>36</v>
      </c>
      <c r="F727" t="s">
        <v>17</v>
      </c>
      <c r="G727" t="s">
        <v>24</v>
      </c>
      <c r="H727">
        <v>53</v>
      </c>
      <c r="I727" s="1">
        <v>35532</v>
      </c>
      <c r="J727" s="9">
        <f>DAY(TBL_Employees[[#This Row],[Hire Date]])</f>
        <v>12</v>
      </c>
      <c r="K727" s="9">
        <f>MONTH(TBL_Employees[[#This Row],[Hire Date]])</f>
        <v>4</v>
      </c>
      <c r="L727" s="9" t="str">
        <f>_xlfn.SWITCH(TBL_Employees[[#This Row],[Month]],1,"JAN",2,"FEB",3,"MAR",4,"APR",5,"MAY",6,"JUN",7,"JUL",8,"AUG",9,"SEP",10,"OCT",11,"NOV",12,"DEC")</f>
        <v>APR</v>
      </c>
      <c r="M727" s="9">
        <f>YEAR(TBL_Employees[[#This Row],[Hire Date]])</f>
        <v>1997</v>
      </c>
      <c r="N727" s="2">
        <v>154388</v>
      </c>
      <c r="O727" s="2" t="str">
        <f>_xlfn.SWITCH(TRUE(),TBL_Employees[[#This Row],[Annual Salary]]&gt;140000,"HIGH INCOME",AND(TBL_Employees[[#This Row],[Annual Salary]]&gt;=70000,TBL_Employees[[#This Row],[Annual Salary]]&lt;=140000),"MIDLE INCOME",TBL_Employees[[#This Row],[Annual Salary]]&lt;70000,"LOW INCOME")</f>
        <v>HIGH INCOME</v>
      </c>
      <c r="P727" s="3">
        <v>0.1</v>
      </c>
      <c r="Q727" s="11">
        <f>TBL_Employees[[#This Row],[Bonus %]]*TBL_Employees[[#This Row],[Annual Salary]]</f>
        <v>15438.800000000001</v>
      </c>
      <c r="R727" t="s">
        <v>19</v>
      </c>
      <c r="S727" t="s">
        <v>63</v>
      </c>
      <c r="T727" s="1" t="s">
        <v>21</v>
      </c>
      <c r="U727" t="str">
        <f>IF(TBL_Employees[[#This Row],[Exit Date]]="","Employed","Resign")</f>
        <v>Employed</v>
      </c>
    </row>
    <row r="728" spans="1:21">
      <c r="A728" t="s">
        <v>1913</v>
      </c>
      <c r="B728" t="s">
        <v>1914</v>
      </c>
      <c r="C728" t="s">
        <v>88</v>
      </c>
      <c r="D728" t="s">
        <v>27</v>
      </c>
      <c r="E728" t="s">
        <v>44</v>
      </c>
      <c r="F728" t="s">
        <v>28</v>
      </c>
      <c r="G728" t="s">
        <v>51</v>
      </c>
      <c r="H728">
        <v>55</v>
      </c>
      <c r="I728" s="1">
        <v>34290</v>
      </c>
      <c r="J728" s="9">
        <f>DAY(TBL_Employees[[#This Row],[Hire Date]])</f>
        <v>17</v>
      </c>
      <c r="K728" s="9">
        <f>MONTH(TBL_Employees[[#This Row],[Hire Date]])</f>
        <v>11</v>
      </c>
      <c r="L728" s="9" t="str">
        <f>_xlfn.SWITCH(TBL_Employees[[#This Row],[Month]],1,"JAN",2,"FEB",3,"MAR",4,"APR",5,"MAY",6,"JUN",7,"JUL",8,"AUG",9,"SEP",10,"OCT",11,"NOV",12,"DEC")</f>
        <v>NOV</v>
      </c>
      <c r="M728" s="9">
        <f>YEAR(TBL_Employees[[#This Row],[Hire Date]])</f>
        <v>1993</v>
      </c>
      <c r="N728" s="2">
        <v>80170</v>
      </c>
      <c r="O728" s="2" t="str">
        <f>_xlfn.SWITCH(TRUE(),TBL_Employees[[#This Row],[Annual Salary]]&gt;140000,"HIGH INCOME",AND(TBL_Employees[[#This Row],[Annual Salary]]&gt;=70000,TBL_Employees[[#This Row],[Annual Salary]]&lt;=140000),"MIDLE INCOME",TBL_Employees[[#This Row],[Annual Salary]]&lt;70000,"LOW INCOME")</f>
        <v>MIDLE INCOME</v>
      </c>
      <c r="P728" s="3">
        <v>0</v>
      </c>
      <c r="Q728" s="11">
        <f>TBL_Employees[[#This Row],[Bonus %]]*TBL_Employees[[#This Row],[Annual Salary]]</f>
        <v>0</v>
      </c>
      <c r="R728" t="s">
        <v>19</v>
      </c>
      <c r="S728" t="s">
        <v>45</v>
      </c>
      <c r="T728" s="1" t="s">
        <v>21</v>
      </c>
      <c r="U728" t="str">
        <f>IF(TBL_Employees[[#This Row],[Exit Date]]="","Employed","Resign")</f>
        <v>Employed</v>
      </c>
    </row>
    <row r="729" spans="1:21">
      <c r="A729" t="s">
        <v>260</v>
      </c>
      <c r="B729" t="s">
        <v>1920</v>
      </c>
      <c r="C729" t="s">
        <v>71</v>
      </c>
      <c r="D729" t="s">
        <v>27</v>
      </c>
      <c r="E729" t="s">
        <v>44</v>
      </c>
      <c r="F729" t="s">
        <v>17</v>
      </c>
      <c r="G729" t="s">
        <v>51</v>
      </c>
      <c r="H729">
        <v>36</v>
      </c>
      <c r="I729" s="1">
        <v>42677</v>
      </c>
      <c r="J729" s="9">
        <f>DAY(TBL_Employees[[#This Row],[Hire Date]])</f>
        <v>3</v>
      </c>
      <c r="K729" s="9">
        <f>MONTH(TBL_Employees[[#This Row],[Hire Date]])</f>
        <v>11</v>
      </c>
      <c r="L729" s="9" t="str">
        <f>_xlfn.SWITCH(TBL_Employees[[#This Row],[Month]],1,"JAN",2,"FEB",3,"MAR",4,"APR",5,"MAY",6,"JUN",7,"JUL",8,"AUG",9,"SEP",10,"OCT",11,"NOV",12,"DEC")</f>
        <v>NOV</v>
      </c>
      <c r="M729" s="9">
        <f>YEAR(TBL_Employees[[#This Row],[Hire Date]])</f>
        <v>2016</v>
      </c>
      <c r="N729" s="2">
        <v>94618</v>
      </c>
      <c r="O729" s="2" t="str">
        <f>_xlfn.SWITCH(TRUE(),TBL_Employees[[#This Row],[Annual Salary]]&gt;140000,"HIGH INCOME",AND(TBL_Employees[[#This Row],[Annual Salary]]&gt;=70000,TBL_Employees[[#This Row],[Annual Salary]]&lt;=140000),"MIDLE INCOME",TBL_Employees[[#This Row],[Annual Salary]]&lt;70000,"LOW INCOME")</f>
        <v>MIDLE INCOME</v>
      </c>
      <c r="P729" s="3">
        <v>0</v>
      </c>
      <c r="Q729" s="11">
        <f>TBL_Employees[[#This Row],[Bonus %]]*TBL_Employees[[#This Row],[Annual Salary]]</f>
        <v>0</v>
      </c>
      <c r="R729" t="s">
        <v>19</v>
      </c>
      <c r="S729" t="s">
        <v>29</v>
      </c>
      <c r="T729" s="1" t="s">
        <v>21</v>
      </c>
      <c r="U729" t="str">
        <f>IF(TBL_Employees[[#This Row],[Exit Date]]="","Employed","Resign")</f>
        <v>Employed</v>
      </c>
    </row>
    <row r="730" spans="1:21">
      <c r="A730" t="s">
        <v>1927</v>
      </c>
      <c r="B730" t="s">
        <v>1928</v>
      </c>
      <c r="C730" t="s">
        <v>76</v>
      </c>
      <c r="D730" t="s">
        <v>27</v>
      </c>
      <c r="E730" t="s">
        <v>44</v>
      </c>
      <c r="F730" t="s">
        <v>28</v>
      </c>
      <c r="G730" t="s">
        <v>51</v>
      </c>
      <c r="H730">
        <v>29</v>
      </c>
      <c r="I730" s="1">
        <v>42509</v>
      </c>
      <c r="J730" s="9">
        <f>DAY(TBL_Employees[[#This Row],[Hire Date]])</f>
        <v>19</v>
      </c>
      <c r="K730" s="9">
        <f>MONTH(TBL_Employees[[#This Row],[Hire Date]])</f>
        <v>5</v>
      </c>
      <c r="L730" s="9" t="str">
        <f>_xlfn.SWITCH(TBL_Employees[[#This Row],[Month]],1,"JAN",2,"FEB",3,"MAR",4,"APR",5,"MAY",6,"JUN",7,"JUL",8,"AUG",9,"SEP",10,"OCT",11,"NOV",12,"DEC")</f>
        <v>MAY</v>
      </c>
      <c r="M730" s="9">
        <f>YEAR(TBL_Employees[[#This Row],[Hire Date]])</f>
        <v>2016</v>
      </c>
      <c r="N730" s="2">
        <v>52693</v>
      </c>
      <c r="O730" s="2" t="str">
        <f>_xlfn.SWITCH(TRUE(),TBL_Employees[[#This Row],[Annual Salary]]&gt;140000,"HIGH INCOME",AND(TBL_Employees[[#This Row],[Annual Salary]]&gt;=70000,TBL_Employees[[#This Row],[Annual Salary]]&lt;=140000),"MIDLE INCOME",TBL_Employees[[#This Row],[Annual Salary]]&lt;70000,"LOW INCOME")</f>
        <v>LOW INCOME</v>
      </c>
      <c r="P730" s="3">
        <v>0</v>
      </c>
      <c r="Q730" s="11">
        <f>TBL_Employees[[#This Row],[Bonus %]]*TBL_Employees[[#This Row],[Annual Salary]]</f>
        <v>0</v>
      </c>
      <c r="R730" t="s">
        <v>52</v>
      </c>
      <c r="S730" t="s">
        <v>66</v>
      </c>
      <c r="T730" s="1" t="s">
        <v>21</v>
      </c>
      <c r="U730" t="str">
        <f>IF(TBL_Employees[[#This Row],[Exit Date]]="","Employed","Resign")</f>
        <v>Employed</v>
      </c>
    </row>
    <row r="731" spans="1:21">
      <c r="A731" t="s">
        <v>1929</v>
      </c>
      <c r="B731" t="s">
        <v>1930</v>
      </c>
      <c r="C731" t="s">
        <v>89</v>
      </c>
      <c r="D731" t="s">
        <v>27</v>
      </c>
      <c r="E731" t="s">
        <v>16</v>
      </c>
      <c r="F731" t="s">
        <v>17</v>
      </c>
      <c r="G731" t="s">
        <v>18</v>
      </c>
      <c r="H731">
        <v>58</v>
      </c>
      <c r="I731" s="1">
        <v>42486</v>
      </c>
      <c r="J731" s="9">
        <f>DAY(TBL_Employees[[#This Row],[Hire Date]])</f>
        <v>26</v>
      </c>
      <c r="K731" s="9">
        <f>MONTH(TBL_Employees[[#This Row],[Hire Date]])</f>
        <v>4</v>
      </c>
      <c r="L731" s="9" t="str">
        <f>_xlfn.SWITCH(TBL_Employees[[#This Row],[Month]],1,"JAN",2,"FEB",3,"MAR",4,"APR",5,"MAY",6,"JUN",7,"JUL",8,"AUG",9,"SEP",10,"OCT",11,"NOV",12,"DEC")</f>
        <v>APR</v>
      </c>
      <c r="M731" s="9">
        <f>YEAR(TBL_Employees[[#This Row],[Hire Date]])</f>
        <v>2016</v>
      </c>
      <c r="N731" s="2">
        <v>72045</v>
      </c>
      <c r="O731" s="2" t="str">
        <f>_xlfn.SWITCH(TRUE(),TBL_Employees[[#This Row],[Annual Salary]]&gt;140000,"HIGH INCOME",AND(TBL_Employees[[#This Row],[Annual Salary]]&gt;=70000,TBL_Employees[[#This Row],[Annual Salary]]&lt;=140000),"MIDLE INCOME",TBL_Employees[[#This Row],[Annual Salary]]&lt;70000,"LOW INCOME")</f>
        <v>MIDLE INCOME</v>
      </c>
      <c r="P731" s="3">
        <v>0</v>
      </c>
      <c r="Q731" s="11">
        <f>TBL_Employees[[#This Row],[Bonus %]]*TBL_Employees[[#This Row],[Annual Salary]]</f>
        <v>0</v>
      </c>
      <c r="R731" t="s">
        <v>19</v>
      </c>
      <c r="S731" t="s">
        <v>39</v>
      </c>
      <c r="T731" s="1" t="s">
        <v>21</v>
      </c>
      <c r="U731" t="str">
        <f>IF(TBL_Employees[[#This Row],[Exit Date]]="","Employed","Resign")</f>
        <v>Employed</v>
      </c>
    </row>
    <row r="732" spans="1:21">
      <c r="A732" t="s">
        <v>1935</v>
      </c>
      <c r="B732" t="s">
        <v>1936</v>
      </c>
      <c r="C732" t="s">
        <v>71</v>
      </c>
      <c r="D732" t="s">
        <v>27</v>
      </c>
      <c r="E732" t="s">
        <v>16</v>
      </c>
      <c r="F732" t="s">
        <v>28</v>
      </c>
      <c r="G732" t="s">
        <v>18</v>
      </c>
      <c r="H732">
        <v>61</v>
      </c>
      <c r="I732" s="1">
        <v>42437</v>
      </c>
      <c r="J732" s="9">
        <f>DAY(TBL_Employees[[#This Row],[Hire Date]])</f>
        <v>8</v>
      </c>
      <c r="K732" s="9">
        <f>MONTH(TBL_Employees[[#This Row],[Hire Date]])</f>
        <v>3</v>
      </c>
      <c r="L732" s="9" t="str">
        <f>_xlfn.SWITCH(TBL_Employees[[#This Row],[Month]],1,"JAN",2,"FEB",3,"MAR",4,"APR",5,"MAY",6,"JUN",7,"JUL",8,"AUG",9,"SEP",10,"OCT",11,"NOV",12,"DEC")</f>
        <v>MAR</v>
      </c>
      <c r="M732" s="9">
        <f>YEAR(TBL_Employees[[#This Row],[Hire Date]])</f>
        <v>2016</v>
      </c>
      <c r="N732" s="2">
        <v>96566</v>
      </c>
      <c r="O732" s="2" t="str">
        <f>_xlfn.SWITCH(TRUE(),TBL_Employees[[#This Row],[Annual Salary]]&gt;140000,"HIGH INCOME",AND(TBL_Employees[[#This Row],[Annual Salary]]&gt;=70000,TBL_Employees[[#This Row],[Annual Salary]]&lt;=140000),"MIDLE INCOME",TBL_Employees[[#This Row],[Annual Salary]]&lt;70000,"LOW INCOME")</f>
        <v>MIDLE INCOME</v>
      </c>
      <c r="P732" s="3">
        <v>0</v>
      </c>
      <c r="Q732" s="11">
        <f>TBL_Employees[[#This Row],[Bonus %]]*TBL_Employees[[#This Row],[Annual Salary]]</f>
        <v>0</v>
      </c>
      <c r="R732" t="s">
        <v>19</v>
      </c>
      <c r="S732" t="s">
        <v>29</v>
      </c>
      <c r="T732" s="1" t="s">
        <v>21</v>
      </c>
      <c r="U732" t="str">
        <f>IF(TBL_Employees[[#This Row],[Exit Date]]="","Employed","Resign")</f>
        <v>Employed</v>
      </c>
    </row>
    <row r="733" spans="1:21">
      <c r="A733" t="s">
        <v>197</v>
      </c>
      <c r="B733" t="s">
        <v>1937</v>
      </c>
      <c r="C733" t="s">
        <v>76</v>
      </c>
      <c r="D733" t="s">
        <v>27</v>
      </c>
      <c r="E733" t="s">
        <v>16</v>
      </c>
      <c r="F733" t="s">
        <v>28</v>
      </c>
      <c r="G733" t="s">
        <v>51</v>
      </c>
      <c r="H733">
        <v>45</v>
      </c>
      <c r="I733" s="1">
        <v>37126</v>
      </c>
      <c r="J733" s="9">
        <f>DAY(TBL_Employees[[#This Row],[Hire Date]])</f>
        <v>23</v>
      </c>
      <c r="K733" s="9">
        <f>MONTH(TBL_Employees[[#This Row],[Hire Date]])</f>
        <v>8</v>
      </c>
      <c r="L733" s="9" t="str">
        <f>_xlfn.SWITCH(TBL_Employees[[#This Row],[Month]],1,"JAN",2,"FEB",3,"MAR",4,"APR",5,"MAY",6,"JUN",7,"JUL",8,"AUG",9,"SEP",10,"OCT",11,"NOV",12,"DEC")</f>
        <v>AUG</v>
      </c>
      <c r="M733" s="9">
        <f>YEAR(TBL_Employees[[#This Row],[Hire Date]])</f>
        <v>2001</v>
      </c>
      <c r="N733" s="2">
        <v>54994</v>
      </c>
      <c r="O733" s="2" t="str">
        <f>_xlfn.SWITCH(TRUE(),TBL_Employees[[#This Row],[Annual Salary]]&gt;140000,"HIGH INCOME",AND(TBL_Employees[[#This Row],[Annual Salary]]&gt;=70000,TBL_Employees[[#This Row],[Annual Salary]]&lt;=140000),"MIDLE INCOME",TBL_Employees[[#This Row],[Annual Salary]]&lt;70000,"LOW INCOME")</f>
        <v>LOW INCOME</v>
      </c>
      <c r="P733" s="3">
        <v>0</v>
      </c>
      <c r="Q733" s="11">
        <f>TBL_Employees[[#This Row],[Bonus %]]*TBL_Employees[[#This Row],[Annual Salary]]</f>
        <v>0</v>
      </c>
      <c r="R733" t="s">
        <v>19</v>
      </c>
      <c r="S733" t="s">
        <v>29</v>
      </c>
      <c r="T733" s="1" t="s">
        <v>21</v>
      </c>
      <c r="U733" t="str">
        <f>IF(TBL_Employees[[#This Row],[Exit Date]]="","Employed","Resign")</f>
        <v>Employed</v>
      </c>
    </row>
    <row r="734" spans="1:21">
      <c r="A734" t="s">
        <v>1938</v>
      </c>
      <c r="B734" t="s">
        <v>1939</v>
      </c>
      <c r="C734" t="s">
        <v>89</v>
      </c>
      <c r="D734" t="s">
        <v>27</v>
      </c>
      <c r="E734" t="s">
        <v>32</v>
      </c>
      <c r="F734" t="s">
        <v>17</v>
      </c>
      <c r="G734" t="s">
        <v>18</v>
      </c>
      <c r="H734">
        <v>40</v>
      </c>
      <c r="I734" s="1">
        <v>40944</v>
      </c>
      <c r="J734" s="9">
        <f>DAY(TBL_Employees[[#This Row],[Hire Date]])</f>
        <v>5</v>
      </c>
      <c r="K734" s="9">
        <f>MONTH(TBL_Employees[[#This Row],[Hire Date]])</f>
        <v>2</v>
      </c>
      <c r="L734" s="9" t="str">
        <f>_xlfn.SWITCH(TBL_Employees[[#This Row],[Month]],1,"JAN",2,"FEB",3,"MAR",4,"APR",5,"MAY",6,"JUN",7,"JUL",8,"AUG",9,"SEP",10,"OCT",11,"NOV",12,"DEC")</f>
        <v>FEB</v>
      </c>
      <c r="M734" s="9">
        <f>YEAR(TBL_Employees[[#This Row],[Hire Date]])</f>
        <v>2012</v>
      </c>
      <c r="N734" s="2">
        <v>61523</v>
      </c>
      <c r="O734" s="2" t="str">
        <f>_xlfn.SWITCH(TRUE(),TBL_Employees[[#This Row],[Annual Salary]]&gt;140000,"HIGH INCOME",AND(TBL_Employees[[#This Row],[Annual Salary]]&gt;=70000,TBL_Employees[[#This Row],[Annual Salary]]&lt;=140000),"MIDLE INCOME",TBL_Employees[[#This Row],[Annual Salary]]&lt;70000,"LOW INCOME")</f>
        <v>LOW INCOME</v>
      </c>
      <c r="P734" s="3">
        <v>0</v>
      </c>
      <c r="Q734" s="11">
        <f>TBL_Employees[[#This Row],[Bonus %]]*TBL_Employees[[#This Row],[Annual Salary]]</f>
        <v>0</v>
      </c>
      <c r="R734" t="s">
        <v>19</v>
      </c>
      <c r="S734" t="s">
        <v>29</v>
      </c>
      <c r="T734" s="1" t="s">
        <v>21</v>
      </c>
      <c r="U734" t="str">
        <f>IF(TBL_Employees[[#This Row],[Exit Date]]="","Employed","Resign")</f>
        <v>Employed</v>
      </c>
    </row>
    <row r="735" spans="1:21">
      <c r="A735" t="s">
        <v>153</v>
      </c>
      <c r="B735" t="s">
        <v>1947</v>
      </c>
      <c r="C735" t="s">
        <v>91</v>
      </c>
      <c r="D735" t="s">
        <v>27</v>
      </c>
      <c r="E735" t="s">
        <v>32</v>
      </c>
      <c r="F735" t="s">
        <v>28</v>
      </c>
      <c r="G735" t="s">
        <v>51</v>
      </c>
      <c r="H735">
        <v>48</v>
      </c>
      <c r="I735" s="1">
        <v>39635</v>
      </c>
      <c r="J735" s="9">
        <f>DAY(TBL_Employees[[#This Row],[Hire Date]])</f>
        <v>6</v>
      </c>
      <c r="K735" s="9">
        <f>MONTH(TBL_Employees[[#This Row],[Hire Date]])</f>
        <v>7</v>
      </c>
      <c r="L735" s="9" t="str">
        <f>_xlfn.SWITCH(TBL_Employees[[#This Row],[Month]],1,"JAN",2,"FEB",3,"MAR",4,"APR",5,"MAY",6,"JUN",7,"JUL",8,"AUG",9,"SEP",10,"OCT",11,"NOV",12,"DEC")</f>
        <v>JUL</v>
      </c>
      <c r="M735" s="9">
        <f>YEAR(TBL_Employees[[#This Row],[Hire Date]])</f>
        <v>2008</v>
      </c>
      <c r="N735" s="2">
        <v>94815</v>
      </c>
      <c r="O735" s="2" t="str">
        <f>_xlfn.SWITCH(TRUE(),TBL_Employees[[#This Row],[Annual Salary]]&gt;140000,"HIGH INCOME",AND(TBL_Employees[[#This Row],[Annual Salary]]&gt;=70000,TBL_Employees[[#This Row],[Annual Salary]]&lt;=140000),"MIDLE INCOME",TBL_Employees[[#This Row],[Annual Salary]]&lt;70000,"LOW INCOME")</f>
        <v>MIDLE INCOME</v>
      </c>
      <c r="P735" s="3">
        <v>0</v>
      </c>
      <c r="Q735" s="11">
        <f>TBL_Employees[[#This Row],[Bonus %]]*TBL_Employees[[#This Row],[Annual Salary]]</f>
        <v>0</v>
      </c>
      <c r="R735" t="s">
        <v>19</v>
      </c>
      <c r="S735" t="s">
        <v>20</v>
      </c>
      <c r="T735" s="1" t="s">
        <v>21</v>
      </c>
      <c r="U735" t="str">
        <f>IF(TBL_Employees[[#This Row],[Exit Date]]="","Employed","Resign")</f>
        <v>Employed</v>
      </c>
    </row>
    <row r="736" spans="1:21">
      <c r="A736" t="s">
        <v>463</v>
      </c>
      <c r="B736" t="s">
        <v>1951</v>
      </c>
      <c r="C736" t="s">
        <v>14</v>
      </c>
      <c r="D736" t="s">
        <v>27</v>
      </c>
      <c r="E736" t="s">
        <v>44</v>
      </c>
      <c r="F736" t="s">
        <v>17</v>
      </c>
      <c r="G736" t="s">
        <v>24</v>
      </c>
      <c r="H736">
        <v>57</v>
      </c>
      <c r="I736" s="1">
        <v>42685</v>
      </c>
      <c r="J736" s="9">
        <f>DAY(TBL_Employees[[#This Row],[Hire Date]])</f>
        <v>11</v>
      </c>
      <c r="K736" s="9">
        <f>MONTH(TBL_Employees[[#This Row],[Hire Date]])</f>
        <v>11</v>
      </c>
      <c r="L736" s="9" t="str">
        <f>_xlfn.SWITCH(TBL_Employees[[#This Row],[Month]],1,"JAN",2,"FEB",3,"MAR",4,"APR",5,"MAY",6,"JUN",7,"JUL",8,"AUG",9,"SEP",10,"OCT",11,"NOV",12,"DEC")</f>
        <v>NOV</v>
      </c>
      <c r="M736" s="9">
        <f>YEAR(TBL_Employees[[#This Row],[Hire Date]])</f>
        <v>2016</v>
      </c>
      <c r="N736" s="2">
        <v>246589</v>
      </c>
      <c r="O736" s="2" t="str">
        <f>_xlfn.SWITCH(TRUE(),TBL_Employees[[#This Row],[Annual Salary]]&gt;140000,"HIGH INCOME",AND(TBL_Employees[[#This Row],[Annual Salary]]&gt;=70000,TBL_Employees[[#This Row],[Annual Salary]]&lt;=140000),"MIDLE INCOME",TBL_Employees[[#This Row],[Annual Salary]]&lt;70000,"LOW INCOME")</f>
        <v>HIGH INCOME</v>
      </c>
      <c r="P736" s="3">
        <v>0.33</v>
      </c>
      <c r="Q736" s="11">
        <f>TBL_Employees[[#This Row],[Bonus %]]*TBL_Employees[[#This Row],[Annual Salary]]</f>
        <v>81374.37000000001</v>
      </c>
      <c r="R736" t="s">
        <v>19</v>
      </c>
      <c r="S736" t="s">
        <v>39</v>
      </c>
      <c r="T736" s="1">
        <v>42820</v>
      </c>
      <c r="U736" t="str">
        <f>IF(TBL_Employees[[#This Row],[Exit Date]]="","Employed","Resign")</f>
        <v>Resign</v>
      </c>
    </row>
    <row r="737" spans="1:21">
      <c r="A737" t="s">
        <v>1956</v>
      </c>
      <c r="B737" t="s">
        <v>1957</v>
      </c>
      <c r="C737" t="s">
        <v>61</v>
      </c>
      <c r="D737" t="s">
        <v>27</v>
      </c>
      <c r="E737" t="s">
        <v>16</v>
      </c>
      <c r="F737" t="s">
        <v>17</v>
      </c>
      <c r="G737" t="s">
        <v>18</v>
      </c>
      <c r="H737">
        <v>46</v>
      </c>
      <c r="I737" s="1">
        <v>37265</v>
      </c>
      <c r="J737" s="9">
        <f>DAY(TBL_Employees[[#This Row],[Hire Date]])</f>
        <v>9</v>
      </c>
      <c r="K737" s="9">
        <f>MONTH(TBL_Employees[[#This Row],[Hire Date]])</f>
        <v>1</v>
      </c>
      <c r="L737" s="9" t="str">
        <f>_xlfn.SWITCH(TBL_Employees[[#This Row],[Month]],1,"JAN",2,"FEB",3,"MAR",4,"APR",5,"MAY",6,"JUN",7,"JUL",8,"AUG",9,"SEP",10,"OCT",11,"NOV",12,"DEC")</f>
        <v>JAN</v>
      </c>
      <c r="M737" s="9">
        <f>YEAR(TBL_Employees[[#This Row],[Hire Date]])</f>
        <v>2002</v>
      </c>
      <c r="N737" s="2">
        <v>148035</v>
      </c>
      <c r="O737" s="2" t="str">
        <f>_xlfn.SWITCH(TRUE(),TBL_Employees[[#This Row],[Annual Salary]]&gt;140000,"HIGH INCOME",AND(TBL_Employees[[#This Row],[Annual Salary]]&gt;=70000,TBL_Employees[[#This Row],[Annual Salary]]&lt;=140000),"MIDLE INCOME",TBL_Employees[[#This Row],[Annual Salary]]&lt;70000,"LOW INCOME")</f>
        <v>HIGH INCOME</v>
      </c>
      <c r="P737" s="3">
        <v>0.14000000000000001</v>
      </c>
      <c r="Q737" s="11">
        <f>TBL_Employees[[#This Row],[Bonus %]]*TBL_Employees[[#This Row],[Annual Salary]]</f>
        <v>20724.900000000001</v>
      </c>
      <c r="R737" t="s">
        <v>19</v>
      </c>
      <c r="S737" t="s">
        <v>39</v>
      </c>
      <c r="T737" s="1" t="s">
        <v>21</v>
      </c>
      <c r="U737" t="str">
        <f>IF(TBL_Employees[[#This Row],[Exit Date]]="","Employed","Resign")</f>
        <v>Employed</v>
      </c>
    </row>
    <row r="738" spans="1:21">
      <c r="A738" t="s">
        <v>313</v>
      </c>
      <c r="B738" t="s">
        <v>1965</v>
      </c>
      <c r="C738" t="s">
        <v>61</v>
      </c>
      <c r="D738" t="s">
        <v>27</v>
      </c>
      <c r="E738" t="s">
        <v>16</v>
      </c>
      <c r="F738" t="s">
        <v>28</v>
      </c>
      <c r="G738" t="s">
        <v>24</v>
      </c>
      <c r="H738">
        <v>37</v>
      </c>
      <c r="I738" s="1">
        <v>40511</v>
      </c>
      <c r="J738" s="9">
        <f>DAY(TBL_Employees[[#This Row],[Hire Date]])</f>
        <v>29</v>
      </c>
      <c r="K738" s="9">
        <f>MONTH(TBL_Employees[[#This Row],[Hire Date]])</f>
        <v>11</v>
      </c>
      <c r="L738" s="9" t="str">
        <f>_xlfn.SWITCH(TBL_Employees[[#This Row],[Month]],1,"JAN",2,"FEB",3,"MAR",4,"APR",5,"MAY",6,"JUN",7,"JUL",8,"AUG",9,"SEP",10,"OCT",11,"NOV",12,"DEC")</f>
        <v>NOV</v>
      </c>
      <c r="M738" s="9">
        <f>YEAR(TBL_Employees[[#This Row],[Hire Date]])</f>
        <v>2010</v>
      </c>
      <c r="N738" s="2">
        <v>146961</v>
      </c>
      <c r="O738" s="2" t="str">
        <f>_xlfn.SWITCH(TRUE(),TBL_Employees[[#This Row],[Annual Salary]]&gt;140000,"HIGH INCOME",AND(TBL_Employees[[#This Row],[Annual Salary]]&gt;=70000,TBL_Employees[[#This Row],[Annual Salary]]&lt;=140000),"MIDLE INCOME",TBL_Employees[[#This Row],[Annual Salary]]&lt;70000,"LOW INCOME")</f>
        <v>HIGH INCOME</v>
      </c>
      <c r="P738" s="3">
        <v>0.11</v>
      </c>
      <c r="Q738" s="11">
        <f>TBL_Employees[[#This Row],[Bonus %]]*TBL_Employees[[#This Row],[Annual Salary]]</f>
        <v>16165.710000000001</v>
      </c>
      <c r="R738" t="s">
        <v>19</v>
      </c>
      <c r="S738" t="s">
        <v>29</v>
      </c>
      <c r="T738" s="1" t="s">
        <v>21</v>
      </c>
      <c r="U738" t="str">
        <f>IF(TBL_Employees[[#This Row],[Exit Date]]="","Employed","Resign")</f>
        <v>Employed</v>
      </c>
    </row>
    <row r="739" spans="1:21">
      <c r="A739" t="s">
        <v>1117</v>
      </c>
      <c r="B739" t="s">
        <v>1968</v>
      </c>
      <c r="C739" t="s">
        <v>55</v>
      </c>
      <c r="D739" t="s">
        <v>27</v>
      </c>
      <c r="E739" t="s">
        <v>36</v>
      </c>
      <c r="F739" t="s">
        <v>28</v>
      </c>
      <c r="G739" t="s">
        <v>18</v>
      </c>
      <c r="H739">
        <v>30</v>
      </c>
      <c r="I739" s="1">
        <v>42169</v>
      </c>
      <c r="J739" s="9">
        <f>DAY(TBL_Employees[[#This Row],[Hire Date]])</f>
        <v>14</v>
      </c>
      <c r="K739" s="9">
        <f>MONTH(TBL_Employees[[#This Row],[Hire Date]])</f>
        <v>6</v>
      </c>
      <c r="L739" s="9" t="str">
        <f>_xlfn.SWITCH(TBL_Employees[[#This Row],[Month]],1,"JAN",2,"FEB",3,"MAR",4,"APR",5,"MAY",6,"JUN",7,"JUL",8,"AUG",9,"SEP",10,"OCT",11,"NOV",12,"DEC")</f>
        <v>JUN</v>
      </c>
      <c r="M739" s="9">
        <f>YEAR(TBL_Employees[[#This Row],[Hire Date]])</f>
        <v>2015</v>
      </c>
      <c r="N739" s="2">
        <v>67489</v>
      </c>
      <c r="O739" s="2" t="str">
        <f>_xlfn.SWITCH(TRUE(),TBL_Employees[[#This Row],[Annual Salary]]&gt;140000,"HIGH INCOME",AND(TBL_Employees[[#This Row],[Annual Salary]]&gt;=70000,TBL_Employees[[#This Row],[Annual Salary]]&lt;=140000),"MIDLE INCOME",TBL_Employees[[#This Row],[Annual Salary]]&lt;70000,"LOW INCOME")</f>
        <v>LOW INCOME</v>
      </c>
      <c r="P739" s="3">
        <v>0</v>
      </c>
      <c r="Q739" s="11">
        <f>TBL_Employees[[#This Row],[Bonus %]]*TBL_Employees[[#This Row],[Annual Salary]]</f>
        <v>0</v>
      </c>
      <c r="R739" t="s">
        <v>19</v>
      </c>
      <c r="S739" t="s">
        <v>20</v>
      </c>
      <c r="T739" s="1" t="s">
        <v>21</v>
      </c>
      <c r="U739" t="str">
        <f>IF(TBL_Employees[[#This Row],[Exit Date]]="","Employed","Resign")</f>
        <v>Employed</v>
      </c>
    </row>
    <row r="740" spans="1:21">
      <c r="A740" t="s">
        <v>1969</v>
      </c>
      <c r="B740" t="s">
        <v>1970</v>
      </c>
      <c r="C740" t="s">
        <v>40</v>
      </c>
      <c r="D740" t="s">
        <v>27</v>
      </c>
      <c r="E740" t="s">
        <v>36</v>
      </c>
      <c r="F740" t="s">
        <v>17</v>
      </c>
      <c r="G740" t="s">
        <v>18</v>
      </c>
      <c r="H740">
        <v>46</v>
      </c>
      <c r="I740" s="1">
        <v>43379</v>
      </c>
      <c r="J740" s="9">
        <f>DAY(TBL_Employees[[#This Row],[Hire Date]])</f>
        <v>6</v>
      </c>
      <c r="K740" s="9">
        <f>MONTH(TBL_Employees[[#This Row],[Hire Date]])</f>
        <v>10</v>
      </c>
      <c r="L740" s="9" t="str">
        <f>_xlfn.SWITCH(TBL_Employees[[#This Row],[Month]],1,"JAN",2,"FEB",3,"MAR",4,"APR",5,"MAY",6,"JUN",7,"JUL",8,"AUG",9,"SEP",10,"OCT",11,"NOV",12,"DEC")</f>
        <v>OCT</v>
      </c>
      <c r="M740" s="9">
        <f>YEAR(TBL_Employees[[#This Row],[Hire Date]])</f>
        <v>2018</v>
      </c>
      <c r="N740" s="2">
        <v>166259</v>
      </c>
      <c r="O740" s="2" t="str">
        <f>_xlfn.SWITCH(TRUE(),TBL_Employees[[#This Row],[Annual Salary]]&gt;140000,"HIGH INCOME",AND(TBL_Employees[[#This Row],[Annual Salary]]&gt;=70000,TBL_Employees[[#This Row],[Annual Salary]]&lt;=140000),"MIDLE INCOME",TBL_Employees[[#This Row],[Annual Salary]]&lt;70000,"LOW INCOME")</f>
        <v>HIGH INCOME</v>
      </c>
      <c r="P740" s="3">
        <v>0.17</v>
      </c>
      <c r="Q740" s="11">
        <f>TBL_Employees[[#This Row],[Bonus %]]*TBL_Employees[[#This Row],[Annual Salary]]</f>
        <v>28264.030000000002</v>
      </c>
      <c r="R740" t="s">
        <v>19</v>
      </c>
      <c r="S740" t="s">
        <v>20</v>
      </c>
      <c r="T740" s="1" t="s">
        <v>21</v>
      </c>
      <c r="U740" t="str">
        <f>IF(TBL_Employees[[#This Row],[Exit Date]]="","Employed","Resign")</f>
        <v>Employed</v>
      </c>
    </row>
    <row r="741" spans="1:21">
      <c r="A741" t="s">
        <v>1971</v>
      </c>
      <c r="B741" t="s">
        <v>1972</v>
      </c>
      <c r="C741" t="s">
        <v>76</v>
      </c>
      <c r="D741" t="s">
        <v>27</v>
      </c>
      <c r="E741" t="s">
        <v>32</v>
      </c>
      <c r="F741" t="s">
        <v>17</v>
      </c>
      <c r="G741" t="s">
        <v>24</v>
      </c>
      <c r="H741">
        <v>55</v>
      </c>
      <c r="I741" s="1">
        <v>39820</v>
      </c>
      <c r="J741" s="9">
        <f>DAY(TBL_Employees[[#This Row],[Hire Date]])</f>
        <v>7</v>
      </c>
      <c r="K741" s="9">
        <f>MONTH(TBL_Employees[[#This Row],[Hire Date]])</f>
        <v>1</v>
      </c>
      <c r="L741" s="9" t="str">
        <f>_xlfn.SWITCH(TBL_Employees[[#This Row],[Month]],1,"JAN",2,"FEB",3,"MAR",4,"APR",5,"MAY",6,"JUN",7,"JUL",8,"AUG",9,"SEP",10,"OCT",11,"NOV",12,"DEC")</f>
        <v>JAN</v>
      </c>
      <c r="M741" s="9">
        <f>YEAR(TBL_Employees[[#This Row],[Hire Date]])</f>
        <v>2009</v>
      </c>
      <c r="N741" s="2">
        <v>47032</v>
      </c>
      <c r="O741" s="2" t="str">
        <f>_xlfn.SWITCH(TRUE(),TBL_Employees[[#This Row],[Annual Salary]]&gt;140000,"HIGH INCOME",AND(TBL_Employees[[#This Row],[Annual Salary]]&gt;=70000,TBL_Employees[[#This Row],[Annual Salary]]&lt;=140000),"MIDLE INCOME",TBL_Employees[[#This Row],[Annual Salary]]&lt;70000,"LOW INCOME")</f>
        <v>LOW INCOME</v>
      </c>
      <c r="P741" s="3">
        <v>0</v>
      </c>
      <c r="Q741" s="11">
        <f>TBL_Employees[[#This Row],[Bonus %]]*TBL_Employees[[#This Row],[Annual Salary]]</f>
        <v>0</v>
      </c>
      <c r="R741" t="s">
        <v>19</v>
      </c>
      <c r="S741" t="s">
        <v>29</v>
      </c>
      <c r="T741" s="1" t="s">
        <v>21</v>
      </c>
      <c r="U741" t="str">
        <f>IF(TBL_Employees[[#This Row],[Exit Date]]="","Employed","Resign")</f>
        <v>Employed</v>
      </c>
    </row>
    <row r="742" spans="1:21">
      <c r="A742" t="s">
        <v>432</v>
      </c>
      <c r="B742" t="s">
        <v>433</v>
      </c>
      <c r="C742" t="s">
        <v>14</v>
      </c>
      <c r="D742" t="s">
        <v>43</v>
      </c>
      <c r="E742" t="s">
        <v>16</v>
      </c>
      <c r="F742" t="s">
        <v>17</v>
      </c>
      <c r="G742" t="s">
        <v>24</v>
      </c>
      <c r="H742">
        <v>41</v>
      </c>
      <c r="I742" s="1">
        <v>41346</v>
      </c>
      <c r="J742" s="9">
        <f>DAY(TBL_Employees[[#This Row],[Hire Date]])</f>
        <v>13</v>
      </c>
      <c r="K742" s="9">
        <f>MONTH(TBL_Employees[[#This Row],[Hire Date]])</f>
        <v>3</v>
      </c>
      <c r="L742" s="9" t="str">
        <f>_xlfn.SWITCH(TBL_Employees[[#This Row],[Month]],1,"JAN",2,"FEB",3,"MAR",4,"APR",5,"MAY",6,"JUN",7,"JUL",8,"AUG",9,"SEP",10,"OCT",11,"NOV",12,"DEC")</f>
        <v>MAR</v>
      </c>
      <c r="M742" s="9">
        <f>YEAR(TBL_Employees[[#This Row],[Hire Date]])</f>
        <v>2013</v>
      </c>
      <c r="N742" s="2">
        <v>249270</v>
      </c>
      <c r="O742" s="2" t="str">
        <f>_xlfn.SWITCH(TRUE(),TBL_Employees[[#This Row],[Annual Salary]]&gt;140000,"HIGH INCOME",AND(TBL_Employees[[#This Row],[Annual Salary]]&gt;=70000,TBL_Employees[[#This Row],[Annual Salary]]&lt;=140000),"MIDLE INCOME",TBL_Employees[[#This Row],[Annual Salary]]&lt;70000,"LOW INCOME")</f>
        <v>HIGH INCOME</v>
      </c>
      <c r="P742" s="3">
        <v>0.3</v>
      </c>
      <c r="Q742" s="11">
        <f>TBL_Employees[[#This Row],[Bonus %]]*TBL_Employees[[#This Row],[Annual Salary]]</f>
        <v>74781</v>
      </c>
      <c r="R742" t="s">
        <v>19</v>
      </c>
      <c r="S742" t="s">
        <v>63</v>
      </c>
      <c r="T742" s="1" t="s">
        <v>21</v>
      </c>
      <c r="U742" t="str">
        <f>IF(TBL_Employees[[#This Row],[Exit Date]]="","Employed","Resign")</f>
        <v>Employed</v>
      </c>
    </row>
    <row r="743" spans="1:21">
      <c r="A743" t="s">
        <v>436</v>
      </c>
      <c r="B743" t="s">
        <v>437</v>
      </c>
      <c r="C743" t="s">
        <v>61</v>
      </c>
      <c r="D743" t="s">
        <v>43</v>
      </c>
      <c r="E743" t="s">
        <v>44</v>
      </c>
      <c r="F743" t="s">
        <v>17</v>
      </c>
      <c r="G743" t="s">
        <v>51</v>
      </c>
      <c r="H743">
        <v>64</v>
      </c>
      <c r="I743" s="1">
        <v>37956</v>
      </c>
      <c r="J743" s="9">
        <f>DAY(TBL_Employees[[#This Row],[Hire Date]])</f>
        <v>1</v>
      </c>
      <c r="K743" s="9">
        <f>MONTH(TBL_Employees[[#This Row],[Hire Date]])</f>
        <v>12</v>
      </c>
      <c r="L743" s="9" t="str">
        <f>_xlfn.SWITCH(TBL_Employees[[#This Row],[Month]],1,"JAN",2,"FEB",3,"MAR",4,"APR",5,"MAY",6,"JUN",7,"JUL",8,"AUG",9,"SEP",10,"OCT",11,"NOV",12,"DEC")</f>
        <v>DEC</v>
      </c>
      <c r="M743" s="9">
        <f>YEAR(TBL_Employees[[#This Row],[Hire Date]])</f>
        <v>2003</v>
      </c>
      <c r="N743" s="2">
        <v>154828</v>
      </c>
      <c r="O743" s="2" t="str">
        <f>_xlfn.SWITCH(TRUE(),TBL_Employees[[#This Row],[Annual Salary]]&gt;140000,"HIGH INCOME",AND(TBL_Employees[[#This Row],[Annual Salary]]&gt;=70000,TBL_Employees[[#This Row],[Annual Salary]]&lt;=140000),"MIDLE INCOME",TBL_Employees[[#This Row],[Annual Salary]]&lt;70000,"LOW INCOME")</f>
        <v>HIGH INCOME</v>
      </c>
      <c r="P743" s="3">
        <v>0.13</v>
      </c>
      <c r="Q743" s="11">
        <f>TBL_Employees[[#This Row],[Bonus %]]*TBL_Employees[[#This Row],[Annual Salary]]</f>
        <v>20127.64</v>
      </c>
      <c r="R743" t="s">
        <v>19</v>
      </c>
      <c r="S743" t="s">
        <v>63</v>
      </c>
      <c r="T743" s="1" t="s">
        <v>21</v>
      </c>
      <c r="U743" t="str">
        <f>IF(TBL_Employees[[#This Row],[Exit Date]]="","Employed","Resign")</f>
        <v>Employed</v>
      </c>
    </row>
    <row r="744" spans="1:21">
      <c r="A744" t="s">
        <v>467</v>
      </c>
      <c r="B744" t="s">
        <v>468</v>
      </c>
      <c r="C744" t="s">
        <v>14</v>
      </c>
      <c r="D744" t="s">
        <v>43</v>
      </c>
      <c r="E744" t="s">
        <v>16</v>
      </c>
      <c r="F744" t="s">
        <v>28</v>
      </c>
      <c r="G744" t="s">
        <v>18</v>
      </c>
      <c r="H744">
        <v>27</v>
      </c>
      <c r="I744" s="1">
        <v>43758</v>
      </c>
      <c r="J744" s="9">
        <f>DAY(TBL_Employees[[#This Row],[Hire Date]])</f>
        <v>20</v>
      </c>
      <c r="K744" s="9">
        <f>MONTH(TBL_Employees[[#This Row],[Hire Date]])</f>
        <v>10</v>
      </c>
      <c r="L744" s="9" t="str">
        <f>_xlfn.SWITCH(TBL_Employees[[#This Row],[Month]],1,"JAN",2,"FEB",3,"MAR",4,"APR",5,"MAY",6,"JUN",7,"JUL",8,"AUG",9,"SEP",10,"OCT",11,"NOV",12,"DEC")</f>
        <v>OCT</v>
      </c>
      <c r="M744" s="9">
        <f>YEAR(TBL_Employees[[#This Row],[Hire Date]])</f>
        <v>2019</v>
      </c>
      <c r="N744" s="2">
        <v>256420</v>
      </c>
      <c r="O744" s="2" t="str">
        <f>_xlfn.SWITCH(TRUE(),TBL_Employees[[#This Row],[Annual Salary]]&gt;140000,"HIGH INCOME",AND(TBL_Employees[[#This Row],[Annual Salary]]&gt;=70000,TBL_Employees[[#This Row],[Annual Salary]]&lt;=140000),"MIDLE INCOME",TBL_Employees[[#This Row],[Annual Salary]]&lt;70000,"LOW INCOME")</f>
        <v>HIGH INCOME</v>
      </c>
      <c r="P744" s="3">
        <v>0.3</v>
      </c>
      <c r="Q744" s="11">
        <f>TBL_Employees[[#This Row],[Bonus %]]*TBL_Employees[[#This Row],[Annual Salary]]</f>
        <v>76926</v>
      </c>
      <c r="R744" t="s">
        <v>19</v>
      </c>
      <c r="S744" t="s">
        <v>39</v>
      </c>
      <c r="T744" s="1" t="s">
        <v>21</v>
      </c>
      <c r="U744" t="str">
        <f>IF(TBL_Employees[[#This Row],[Exit Date]]="","Employed","Resign")</f>
        <v>Employed</v>
      </c>
    </row>
    <row r="745" spans="1:21">
      <c r="A745" t="s">
        <v>342</v>
      </c>
      <c r="B745" t="s">
        <v>473</v>
      </c>
      <c r="C745" t="s">
        <v>62</v>
      </c>
      <c r="D745" t="s">
        <v>43</v>
      </c>
      <c r="E745" t="s">
        <v>44</v>
      </c>
      <c r="F745" t="s">
        <v>17</v>
      </c>
      <c r="G745" t="s">
        <v>18</v>
      </c>
      <c r="H745">
        <v>53</v>
      </c>
      <c r="I745" s="1">
        <v>41601</v>
      </c>
      <c r="J745" s="9">
        <f>DAY(TBL_Employees[[#This Row],[Hire Date]])</f>
        <v>23</v>
      </c>
      <c r="K745" s="9">
        <f>MONTH(TBL_Employees[[#This Row],[Hire Date]])</f>
        <v>11</v>
      </c>
      <c r="L745" s="9" t="str">
        <f>_xlfn.SWITCH(TBL_Employees[[#This Row],[Month]],1,"JAN",2,"FEB",3,"MAR",4,"APR",5,"MAY",6,"JUN",7,"JUL",8,"AUG",9,"SEP",10,"OCT",11,"NOV",12,"DEC")</f>
        <v>NOV</v>
      </c>
      <c r="M745" s="9">
        <f>YEAR(TBL_Employees[[#This Row],[Hire Date]])</f>
        <v>2013</v>
      </c>
      <c r="N745" s="2">
        <v>113135</v>
      </c>
      <c r="O745" s="2" t="str">
        <f>_xlfn.SWITCH(TRUE(),TBL_Employees[[#This Row],[Annual Salary]]&gt;140000,"HIGH INCOME",AND(TBL_Employees[[#This Row],[Annual Salary]]&gt;=70000,TBL_Employees[[#This Row],[Annual Salary]]&lt;=140000),"MIDLE INCOME",TBL_Employees[[#This Row],[Annual Salary]]&lt;70000,"LOW INCOME")</f>
        <v>MIDLE INCOME</v>
      </c>
      <c r="P745" s="3">
        <v>0.05</v>
      </c>
      <c r="Q745" s="11">
        <f>TBL_Employees[[#This Row],[Bonus %]]*TBL_Employees[[#This Row],[Annual Salary]]</f>
        <v>5656.75</v>
      </c>
      <c r="R745" t="s">
        <v>19</v>
      </c>
      <c r="S745" t="s">
        <v>25</v>
      </c>
      <c r="T745" s="1" t="s">
        <v>21</v>
      </c>
      <c r="U745" t="str">
        <f>IF(TBL_Employees[[#This Row],[Exit Date]]="","Employed","Resign")</f>
        <v>Employed</v>
      </c>
    </row>
    <row r="746" spans="1:21">
      <c r="A746" t="s">
        <v>477</v>
      </c>
      <c r="B746" t="s">
        <v>478</v>
      </c>
      <c r="C746" t="s">
        <v>61</v>
      </c>
      <c r="D746" t="s">
        <v>43</v>
      </c>
      <c r="E746" t="s">
        <v>16</v>
      </c>
      <c r="F746" t="s">
        <v>17</v>
      </c>
      <c r="G746" t="s">
        <v>18</v>
      </c>
      <c r="H746">
        <v>29</v>
      </c>
      <c r="I746" s="1">
        <v>43609</v>
      </c>
      <c r="J746" s="9">
        <f>DAY(TBL_Employees[[#This Row],[Hire Date]])</f>
        <v>24</v>
      </c>
      <c r="K746" s="9">
        <f>MONTH(TBL_Employees[[#This Row],[Hire Date]])</f>
        <v>5</v>
      </c>
      <c r="L746" s="9" t="str">
        <f>_xlfn.SWITCH(TBL_Employees[[#This Row],[Month]],1,"JAN",2,"FEB",3,"MAR",4,"APR",5,"MAY",6,"JUN",7,"JUL",8,"AUG",9,"SEP",10,"OCT",11,"NOV",12,"DEC")</f>
        <v>MAY</v>
      </c>
      <c r="M746" s="9">
        <f>YEAR(TBL_Employees[[#This Row],[Hire Date]])</f>
        <v>2019</v>
      </c>
      <c r="N746" s="2">
        <v>122350</v>
      </c>
      <c r="O746" s="2" t="str">
        <f>_xlfn.SWITCH(TRUE(),TBL_Employees[[#This Row],[Annual Salary]]&gt;140000,"HIGH INCOME",AND(TBL_Employees[[#This Row],[Annual Salary]]&gt;=70000,TBL_Employees[[#This Row],[Annual Salary]]&lt;=140000),"MIDLE INCOME",TBL_Employees[[#This Row],[Annual Salary]]&lt;70000,"LOW INCOME")</f>
        <v>MIDLE INCOME</v>
      </c>
      <c r="P746" s="3">
        <v>0.12</v>
      </c>
      <c r="Q746" s="11">
        <f>TBL_Employees[[#This Row],[Bonus %]]*TBL_Employees[[#This Row],[Annual Salary]]</f>
        <v>14682</v>
      </c>
      <c r="R746" t="s">
        <v>19</v>
      </c>
      <c r="S746" t="s">
        <v>39</v>
      </c>
      <c r="T746" s="1" t="s">
        <v>21</v>
      </c>
      <c r="U746" t="str">
        <f>IF(TBL_Employees[[#This Row],[Exit Date]]="","Employed","Resign")</f>
        <v>Employed</v>
      </c>
    </row>
    <row r="747" spans="1:21">
      <c r="A747" t="s">
        <v>490</v>
      </c>
      <c r="B747" t="s">
        <v>491</v>
      </c>
      <c r="C747" t="s">
        <v>64</v>
      </c>
      <c r="D747" t="s">
        <v>43</v>
      </c>
      <c r="E747" t="s">
        <v>36</v>
      </c>
      <c r="F747" t="s">
        <v>17</v>
      </c>
      <c r="G747" t="s">
        <v>47</v>
      </c>
      <c r="H747">
        <v>27</v>
      </c>
      <c r="I747" s="1">
        <v>44460</v>
      </c>
      <c r="J747" s="9">
        <f>DAY(TBL_Employees[[#This Row],[Hire Date]])</f>
        <v>21</v>
      </c>
      <c r="K747" s="9">
        <f>MONTH(TBL_Employees[[#This Row],[Hire Date]])</f>
        <v>9</v>
      </c>
      <c r="L747" s="9" t="str">
        <f>_xlfn.SWITCH(TBL_Employees[[#This Row],[Month]],1,"JAN",2,"FEB",3,"MAR",4,"APR",5,"MAY",6,"JUN",7,"JUL",8,"AUG",9,"SEP",10,"OCT",11,"NOV",12,"DEC")</f>
        <v>SEP</v>
      </c>
      <c r="M747" s="9">
        <f>YEAR(TBL_Employees[[#This Row],[Hire Date]])</f>
        <v>2021</v>
      </c>
      <c r="N747" s="2">
        <v>68728</v>
      </c>
      <c r="O747" s="2" t="str">
        <f>_xlfn.SWITCH(TRUE(),TBL_Employees[[#This Row],[Annual Salary]]&gt;140000,"HIGH INCOME",AND(TBL_Employees[[#This Row],[Annual Salary]]&gt;=70000,TBL_Employees[[#This Row],[Annual Salary]]&lt;=140000),"MIDLE INCOME",TBL_Employees[[#This Row],[Annual Salary]]&lt;70000,"LOW INCOME")</f>
        <v>LOW INCOME</v>
      </c>
      <c r="P747" s="3">
        <v>0</v>
      </c>
      <c r="Q747" s="11">
        <f>TBL_Employees[[#This Row],[Bonus %]]*TBL_Employees[[#This Row],[Annual Salary]]</f>
        <v>0</v>
      </c>
      <c r="R747" t="s">
        <v>19</v>
      </c>
      <c r="S747" t="s">
        <v>39</v>
      </c>
      <c r="T747" s="1" t="s">
        <v>21</v>
      </c>
      <c r="U747" t="str">
        <f>IF(TBL_Employees[[#This Row],[Exit Date]]="","Employed","Resign")</f>
        <v>Employed</v>
      </c>
    </row>
    <row r="748" spans="1:21">
      <c r="A748" t="s">
        <v>494</v>
      </c>
      <c r="B748" t="s">
        <v>495</v>
      </c>
      <c r="C748" t="s">
        <v>64</v>
      </c>
      <c r="D748" t="s">
        <v>43</v>
      </c>
      <c r="E748" t="s">
        <v>36</v>
      </c>
      <c r="F748" t="s">
        <v>28</v>
      </c>
      <c r="G748" t="s">
        <v>51</v>
      </c>
      <c r="H748">
        <v>35</v>
      </c>
      <c r="I748" s="1">
        <v>40678</v>
      </c>
      <c r="J748" s="9">
        <f>DAY(TBL_Employees[[#This Row],[Hire Date]])</f>
        <v>15</v>
      </c>
      <c r="K748" s="9">
        <f>MONTH(TBL_Employees[[#This Row],[Hire Date]])</f>
        <v>5</v>
      </c>
      <c r="L748" s="9" t="str">
        <f>_xlfn.SWITCH(TBL_Employees[[#This Row],[Month]],1,"JAN",2,"FEB",3,"MAR",4,"APR",5,"MAY",6,"JUN",7,"JUL",8,"AUG",9,"SEP",10,"OCT",11,"NOV",12,"DEC")</f>
        <v>MAY</v>
      </c>
      <c r="M748" s="9">
        <f>YEAR(TBL_Employees[[#This Row],[Hire Date]])</f>
        <v>2011</v>
      </c>
      <c r="N748" s="2">
        <v>66889</v>
      </c>
      <c r="O748" s="2" t="str">
        <f>_xlfn.SWITCH(TRUE(),TBL_Employees[[#This Row],[Annual Salary]]&gt;140000,"HIGH INCOME",AND(TBL_Employees[[#This Row],[Annual Salary]]&gt;=70000,TBL_Employees[[#This Row],[Annual Salary]]&lt;=140000),"MIDLE INCOME",TBL_Employees[[#This Row],[Annual Salary]]&lt;70000,"LOW INCOME")</f>
        <v>LOW INCOME</v>
      </c>
      <c r="P748" s="3">
        <v>0</v>
      </c>
      <c r="Q748" s="11">
        <f>TBL_Employees[[#This Row],[Bonus %]]*TBL_Employees[[#This Row],[Annual Salary]]</f>
        <v>0</v>
      </c>
      <c r="R748" t="s">
        <v>19</v>
      </c>
      <c r="S748" t="s">
        <v>29</v>
      </c>
      <c r="T748" s="1" t="s">
        <v>21</v>
      </c>
      <c r="U748" t="str">
        <f>IF(TBL_Employees[[#This Row],[Exit Date]]="","Employed","Resign")</f>
        <v>Employed</v>
      </c>
    </row>
    <row r="749" spans="1:21">
      <c r="A749" t="s">
        <v>505</v>
      </c>
      <c r="B749" t="s">
        <v>506</v>
      </c>
      <c r="C749" t="s">
        <v>61</v>
      </c>
      <c r="D749" t="s">
        <v>43</v>
      </c>
      <c r="E749" t="s">
        <v>16</v>
      </c>
      <c r="F749" t="s">
        <v>28</v>
      </c>
      <c r="G749" t="s">
        <v>24</v>
      </c>
      <c r="H749">
        <v>45</v>
      </c>
      <c r="I749" s="1">
        <v>44266</v>
      </c>
      <c r="J749" s="9">
        <f>DAY(TBL_Employees[[#This Row],[Hire Date]])</f>
        <v>11</v>
      </c>
      <c r="K749" s="9">
        <f>MONTH(TBL_Employees[[#This Row],[Hire Date]])</f>
        <v>3</v>
      </c>
      <c r="L749" s="9" t="str">
        <f>_xlfn.SWITCH(TBL_Employees[[#This Row],[Month]],1,"JAN",2,"FEB",3,"MAR",4,"APR",5,"MAY",6,"JUN",7,"JUL",8,"AUG",9,"SEP",10,"OCT",11,"NOV",12,"DEC")</f>
        <v>MAR</v>
      </c>
      <c r="M749" s="9">
        <f>YEAR(TBL_Employees[[#This Row],[Hire Date]])</f>
        <v>2021</v>
      </c>
      <c r="N749" s="2">
        <v>135062</v>
      </c>
      <c r="O749" s="2" t="str">
        <f>_xlfn.SWITCH(TRUE(),TBL_Employees[[#This Row],[Annual Salary]]&gt;140000,"HIGH INCOME",AND(TBL_Employees[[#This Row],[Annual Salary]]&gt;=70000,TBL_Employees[[#This Row],[Annual Salary]]&lt;=140000),"MIDLE INCOME",TBL_Employees[[#This Row],[Annual Salary]]&lt;70000,"LOW INCOME")</f>
        <v>MIDLE INCOME</v>
      </c>
      <c r="P749" s="3">
        <v>0.15</v>
      </c>
      <c r="Q749" s="11">
        <f>TBL_Employees[[#This Row],[Bonus %]]*TBL_Employees[[#This Row],[Annual Salary]]</f>
        <v>20259.3</v>
      </c>
      <c r="R749" t="s">
        <v>33</v>
      </c>
      <c r="S749" t="s">
        <v>34</v>
      </c>
      <c r="T749" s="1" t="s">
        <v>21</v>
      </c>
      <c r="U749" t="str">
        <f>IF(TBL_Employees[[#This Row],[Exit Date]]="","Employed","Resign")</f>
        <v>Employed</v>
      </c>
    </row>
    <row r="750" spans="1:21">
      <c r="A750" t="s">
        <v>516</v>
      </c>
      <c r="B750" t="s">
        <v>517</v>
      </c>
      <c r="C750" t="s">
        <v>62</v>
      </c>
      <c r="D750" t="s">
        <v>43</v>
      </c>
      <c r="E750" t="s">
        <v>16</v>
      </c>
      <c r="F750" t="s">
        <v>17</v>
      </c>
      <c r="G750" t="s">
        <v>24</v>
      </c>
      <c r="H750">
        <v>30</v>
      </c>
      <c r="I750" s="1">
        <v>42484</v>
      </c>
      <c r="J750" s="9">
        <f>DAY(TBL_Employees[[#This Row],[Hire Date]])</f>
        <v>24</v>
      </c>
      <c r="K750" s="9">
        <f>MONTH(TBL_Employees[[#This Row],[Hire Date]])</f>
        <v>4</v>
      </c>
      <c r="L750" s="9" t="str">
        <f>_xlfn.SWITCH(TBL_Employees[[#This Row],[Month]],1,"JAN",2,"FEB",3,"MAR",4,"APR",5,"MAY",6,"JUN",7,"JUL",8,"AUG",9,"SEP",10,"OCT",11,"NOV",12,"DEC")</f>
        <v>APR</v>
      </c>
      <c r="M750" s="9">
        <f>YEAR(TBL_Employees[[#This Row],[Hire Date]])</f>
        <v>2016</v>
      </c>
      <c r="N750" s="2">
        <v>120341</v>
      </c>
      <c r="O750" s="2" t="str">
        <f>_xlfn.SWITCH(TRUE(),TBL_Employees[[#This Row],[Annual Salary]]&gt;140000,"HIGH INCOME",AND(TBL_Employees[[#This Row],[Annual Salary]]&gt;=70000,TBL_Employees[[#This Row],[Annual Salary]]&lt;=140000),"MIDLE INCOME",TBL_Employees[[#This Row],[Annual Salary]]&lt;70000,"LOW INCOME")</f>
        <v>MIDLE INCOME</v>
      </c>
      <c r="P750" s="3">
        <v>7.0000000000000007E-2</v>
      </c>
      <c r="Q750" s="11">
        <f>TBL_Employees[[#This Row],[Bonus %]]*TBL_Employees[[#This Row],[Annual Salary]]</f>
        <v>8423.8700000000008</v>
      </c>
      <c r="R750" t="s">
        <v>19</v>
      </c>
      <c r="S750" t="s">
        <v>63</v>
      </c>
      <c r="T750" s="1" t="s">
        <v>21</v>
      </c>
      <c r="U750" t="str">
        <f>IF(TBL_Employees[[#This Row],[Exit Date]]="","Employed","Resign")</f>
        <v>Employed</v>
      </c>
    </row>
    <row r="751" spans="1:21">
      <c r="A751" t="s">
        <v>182</v>
      </c>
      <c r="B751" t="s">
        <v>528</v>
      </c>
      <c r="C751" t="s">
        <v>14</v>
      </c>
      <c r="D751" t="s">
        <v>43</v>
      </c>
      <c r="E751" t="s">
        <v>16</v>
      </c>
      <c r="F751" t="s">
        <v>28</v>
      </c>
      <c r="G751" t="s">
        <v>51</v>
      </c>
      <c r="H751">
        <v>57</v>
      </c>
      <c r="I751" s="1">
        <v>37828</v>
      </c>
      <c r="J751" s="9">
        <f>DAY(TBL_Employees[[#This Row],[Hire Date]])</f>
        <v>26</v>
      </c>
      <c r="K751" s="9">
        <f>MONTH(TBL_Employees[[#This Row],[Hire Date]])</f>
        <v>7</v>
      </c>
      <c r="L751" s="9" t="str">
        <f>_xlfn.SWITCH(TBL_Employees[[#This Row],[Month]],1,"JAN",2,"FEB",3,"MAR",4,"APR",5,"MAY",6,"JUN",7,"JUL",8,"AUG",9,"SEP",10,"OCT",11,"NOV",12,"DEC")</f>
        <v>JUL</v>
      </c>
      <c r="M751" s="9">
        <f>YEAR(TBL_Employees[[#This Row],[Hire Date]])</f>
        <v>2003</v>
      </c>
      <c r="N751" s="2">
        <v>206624</v>
      </c>
      <c r="O751" s="2" t="str">
        <f>_xlfn.SWITCH(TRUE(),TBL_Employees[[#This Row],[Annual Salary]]&gt;140000,"HIGH INCOME",AND(TBL_Employees[[#This Row],[Annual Salary]]&gt;=70000,TBL_Employees[[#This Row],[Annual Salary]]&lt;=140000),"MIDLE INCOME",TBL_Employees[[#This Row],[Annual Salary]]&lt;70000,"LOW INCOME")</f>
        <v>HIGH INCOME</v>
      </c>
      <c r="P751" s="3">
        <v>0.4</v>
      </c>
      <c r="Q751" s="11">
        <f>TBL_Employees[[#This Row],[Bonus %]]*TBL_Employees[[#This Row],[Annual Salary]]</f>
        <v>82649.600000000006</v>
      </c>
      <c r="R751" t="s">
        <v>52</v>
      </c>
      <c r="S751" t="s">
        <v>53</v>
      </c>
      <c r="T751" s="1" t="s">
        <v>21</v>
      </c>
      <c r="U751" t="str">
        <f>IF(TBL_Employees[[#This Row],[Exit Date]]="","Employed","Resign")</f>
        <v>Employed</v>
      </c>
    </row>
    <row r="752" spans="1:21">
      <c r="A752" t="s">
        <v>537</v>
      </c>
      <c r="B752" t="s">
        <v>538</v>
      </c>
      <c r="C752" t="s">
        <v>64</v>
      </c>
      <c r="D752" t="s">
        <v>43</v>
      </c>
      <c r="E752" t="s">
        <v>32</v>
      </c>
      <c r="F752" t="s">
        <v>28</v>
      </c>
      <c r="G752" t="s">
        <v>47</v>
      </c>
      <c r="H752">
        <v>41</v>
      </c>
      <c r="I752" s="1">
        <v>42626</v>
      </c>
      <c r="J752" s="9">
        <f>DAY(TBL_Employees[[#This Row],[Hire Date]])</f>
        <v>13</v>
      </c>
      <c r="K752" s="9">
        <f>MONTH(TBL_Employees[[#This Row],[Hire Date]])</f>
        <v>9</v>
      </c>
      <c r="L752" s="9" t="str">
        <f>_xlfn.SWITCH(TBL_Employees[[#This Row],[Month]],1,"JAN",2,"FEB",3,"MAR",4,"APR",5,"MAY",6,"JUN",7,"JUL",8,"AUG",9,"SEP",10,"OCT",11,"NOV",12,"DEC")</f>
        <v>SEP</v>
      </c>
      <c r="M752" s="9">
        <f>YEAR(TBL_Employees[[#This Row],[Hire Date]])</f>
        <v>2016</v>
      </c>
      <c r="N752" s="2">
        <v>64847</v>
      </c>
      <c r="O752" s="2" t="str">
        <f>_xlfn.SWITCH(TRUE(),TBL_Employees[[#This Row],[Annual Salary]]&gt;140000,"HIGH INCOME",AND(TBL_Employees[[#This Row],[Annual Salary]]&gt;=70000,TBL_Employees[[#This Row],[Annual Salary]]&lt;=140000),"MIDLE INCOME",TBL_Employees[[#This Row],[Annual Salary]]&lt;70000,"LOW INCOME")</f>
        <v>LOW INCOME</v>
      </c>
      <c r="P752" s="3">
        <v>0</v>
      </c>
      <c r="Q752" s="11">
        <f>TBL_Employees[[#This Row],[Bonus %]]*TBL_Employees[[#This Row],[Annual Salary]]</f>
        <v>0</v>
      </c>
      <c r="R752" t="s">
        <v>19</v>
      </c>
      <c r="S752" t="s">
        <v>45</v>
      </c>
      <c r="T752" s="1" t="s">
        <v>21</v>
      </c>
      <c r="U752" t="str">
        <f>IF(TBL_Employees[[#This Row],[Exit Date]]="","Employed","Resign")</f>
        <v>Employed</v>
      </c>
    </row>
    <row r="753" spans="1:21">
      <c r="A753" t="s">
        <v>555</v>
      </c>
      <c r="B753" t="s">
        <v>556</v>
      </c>
      <c r="C753" t="s">
        <v>62</v>
      </c>
      <c r="D753" t="s">
        <v>43</v>
      </c>
      <c r="E753" t="s">
        <v>16</v>
      </c>
      <c r="F753" t="s">
        <v>28</v>
      </c>
      <c r="G753" t="s">
        <v>24</v>
      </c>
      <c r="H753">
        <v>27</v>
      </c>
      <c r="I753" s="1">
        <v>43368</v>
      </c>
      <c r="J753" s="9">
        <f>DAY(TBL_Employees[[#This Row],[Hire Date]])</f>
        <v>25</v>
      </c>
      <c r="K753" s="9">
        <f>MONTH(TBL_Employees[[#This Row],[Hire Date]])</f>
        <v>9</v>
      </c>
      <c r="L753" s="9" t="str">
        <f>_xlfn.SWITCH(TBL_Employees[[#This Row],[Month]],1,"JAN",2,"FEB",3,"MAR",4,"APR",5,"MAY",6,"JUN",7,"JUL",8,"AUG",9,"SEP",10,"OCT",11,"NOV",12,"DEC")</f>
        <v>SEP</v>
      </c>
      <c r="M753" s="9">
        <f>YEAR(TBL_Employees[[#This Row],[Hire Date]])</f>
        <v>2018</v>
      </c>
      <c r="N753" s="2">
        <v>114441</v>
      </c>
      <c r="O753" s="2" t="str">
        <f>_xlfn.SWITCH(TRUE(),TBL_Employees[[#This Row],[Annual Salary]]&gt;140000,"HIGH INCOME",AND(TBL_Employees[[#This Row],[Annual Salary]]&gt;=70000,TBL_Employees[[#This Row],[Annual Salary]]&lt;=140000),"MIDLE INCOME",TBL_Employees[[#This Row],[Annual Salary]]&lt;70000,"LOW INCOME")</f>
        <v>MIDLE INCOME</v>
      </c>
      <c r="P753" s="3">
        <v>0.1</v>
      </c>
      <c r="Q753" s="11">
        <f>TBL_Employees[[#This Row],[Bonus %]]*TBL_Employees[[#This Row],[Annual Salary]]</f>
        <v>11444.1</v>
      </c>
      <c r="R753" t="s">
        <v>33</v>
      </c>
      <c r="S753" t="s">
        <v>80</v>
      </c>
      <c r="T753" s="1">
        <v>43821</v>
      </c>
      <c r="U753" t="str">
        <f>IF(TBL_Employees[[#This Row],[Exit Date]]="","Employed","Resign")</f>
        <v>Resign</v>
      </c>
    </row>
    <row r="754" spans="1:21">
      <c r="A754" t="s">
        <v>186</v>
      </c>
      <c r="B754" t="s">
        <v>601</v>
      </c>
      <c r="C754" t="s">
        <v>42</v>
      </c>
      <c r="D754" t="s">
        <v>43</v>
      </c>
      <c r="E754" t="s">
        <v>32</v>
      </c>
      <c r="F754" t="s">
        <v>17</v>
      </c>
      <c r="G754" t="s">
        <v>51</v>
      </c>
      <c r="H754">
        <v>42</v>
      </c>
      <c r="I754" s="1">
        <v>44198</v>
      </c>
      <c r="J754" s="9">
        <f>DAY(TBL_Employees[[#This Row],[Hire Date]])</f>
        <v>2</v>
      </c>
      <c r="K754" s="9">
        <f>MONTH(TBL_Employees[[#This Row],[Hire Date]])</f>
        <v>1</v>
      </c>
      <c r="L754" s="9" t="str">
        <f>_xlfn.SWITCH(TBL_Employees[[#This Row],[Month]],1,"JAN",2,"FEB",3,"MAR",4,"APR",5,"MAY",6,"JUN",7,"JUL",8,"AUG",9,"SEP",10,"OCT",11,"NOV",12,"DEC")</f>
        <v>JAN</v>
      </c>
      <c r="M754" s="9">
        <f>YEAR(TBL_Employees[[#This Row],[Hire Date]])</f>
        <v>2021</v>
      </c>
      <c r="N754" s="2">
        <v>94430</v>
      </c>
      <c r="O754" s="2" t="str">
        <f>_xlfn.SWITCH(TRUE(),TBL_Employees[[#This Row],[Annual Salary]]&gt;140000,"HIGH INCOME",AND(TBL_Employees[[#This Row],[Annual Salary]]&gt;=70000,TBL_Employees[[#This Row],[Annual Salary]]&lt;=140000),"MIDLE INCOME",TBL_Employees[[#This Row],[Annual Salary]]&lt;70000,"LOW INCOME")</f>
        <v>MIDLE INCOME</v>
      </c>
      <c r="P754" s="3">
        <v>0</v>
      </c>
      <c r="Q754" s="11">
        <f>TBL_Employees[[#This Row],[Bonus %]]*TBL_Employees[[#This Row],[Annual Salary]]</f>
        <v>0</v>
      </c>
      <c r="R754" t="s">
        <v>19</v>
      </c>
      <c r="S754" t="s">
        <v>63</v>
      </c>
      <c r="T754" s="1" t="s">
        <v>21</v>
      </c>
      <c r="U754" t="str">
        <f>IF(TBL_Employees[[#This Row],[Exit Date]]="","Employed","Resign")</f>
        <v>Employed</v>
      </c>
    </row>
    <row r="755" spans="1:21">
      <c r="A755" t="s">
        <v>609</v>
      </c>
      <c r="B755" t="s">
        <v>92</v>
      </c>
      <c r="C755" t="s">
        <v>62</v>
      </c>
      <c r="D755" t="s">
        <v>43</v>
      </c>
      <c r="E755" t="s">
        <v>36</v>
      </c>
      <c r="F755" t="s">
        <v>17</v>
      </c>
      <c r="G755" t="s">
        <v>18</v>
      </c>
      <c r="H755">
        <v>65</v>
      </c>
      <c r="I755" s="1">
        <v>40793</v>
      </c>
      <c r="J755" s="9">
        <f>DAY(TBL_Employees[[#This Row],[Hire Date]])</f>
        <v>7</v>
      </c>
      <c r="K755" s="9">
        <f>MONTH(TBL_Employees[[#This Row],[Hire Date]])</f>
        <v>9</v>
      </c>
      <c r="L755" s="9" t="str">
        <f>_xlfn.SWITCH(TBL_Employees[[#This Row],[Month]],1,"JAN",2,"FEB",3,"MAR",4,"APR",5,"MAY",6,"JUN",7,"JUL",8,"AUG",9,"SEP",10,"OCT",11,"NOV",12,"DEC")</f>
        <v>SEP</v>
      </c>
      <c r="M755" s="9">
        <f>YEAR(TBL_Employees[[#This Row],[Hire Date]])</f>
        <v>2011</v>
      </c>
      <c r="N755" s="2">
        <v>104903</v>
      </c>
      <c r="O755" s="2" t="str">
        <f>_xlfn.SWITCH(TRUE(),TBL_Employees[[#This Row],[Annual Salary]]&gt;140000,"HIGH INCOME",AND(TBL_Employees[[#This Row],[Annual Salary]]&gt;=70000,TBL_Employees[[#This Row],[Annual Salary]]&lt;=140000),"MIDLE INCOME",TBL_Employees[[#This Row],[Annual Salary]]&lt;70000,"LOW INCOME")</f>
        <v>MIDLE INCOME</v>
      </c>
      <c r="P755" s="3">
        <v>0.1</v>
      </c>
      <c r="Q755" s="11">
        <f>TBL_Employees[[#This Row],[Bonus %]]*TBL_Employees[[#This Row],[Annual Salary]]</f>
        <v>10490.300000000001</v>
      </c>
      <c r="R755" t="s">
        <v>19</v>
      </c>
      <c r="S755" t="s">
        <v>29</v>
      </c>
      <c r="T755" s="1" t="s">
        <v>21</v>
      </c>
      <c r="U755" t="str">
        <f>IF(TBL_Employees[[#This Row],[Exit Date]]="","Employed","Resign")</f>
        <v>Employed</v>
      </c>
    </row>
    <row r="756" spans="1:21">
      <c r="A756" t="s">
        <v>613</v>
      </c>
      <c r="B756" t="s">
        <v>614</v>
      </c>
      <c r="C756" t="s">
        <v>42</v>
      </c>
      <c r="D756" t="s">
        <v>43</v>
      </c>
      <c r="E756" t="s">
        <v>32</v>
      </c>
      <c r="F756" t="s">
        <v>17</v>
      </c>
      <c r="G756" t="s">
        <v>24</v>
      </c>
      <c r="H756">
        <v>39</v>
      </c>
      <c r="I756" s="1">
        <v>39391</v>
      </c>
      <c r="J756" s="9">
        <f>DAY(TBL_Employees[[#This Row],[Hire Date]])</f>
        <v>5</v>
      </c>
      <c r="K756" s="9">
        <f>MONTH(TBL_Employees[[#This Row],[Hire Date]])</f>
        <v>11</v>
      </c>
      <c r="L756" s="9" t="str">
        <f>_xlfn.SWITCH(TBL_Employees[[#This Row],[Month]],1,"JAN",2,"FEB",3,"MAR",4,"APR",5,"MAY",6,"JUN",7,"JUL",8,"AUG",9,"SEP",10,"OCT",11,"NOV",12,"DEC")</f>
        <v>NOV</v>
      </c>
      <c r="M756" s="9">
        <f>YEAR(TBL_Employees[[#This Row],[Hire Date]])</f>
        <v>2007</v>
      </c>
      <c r="N756" s="2">
        <v>99017</v>
      </c>
      <c r="O756" s="2" t="str">
        <f>_xlfn.SWITCH(TRUE(),TBL_Employees[[#This Row],[Annual Salary]]&gt;140000,"HIGH INCOME",AND(TBL_Employees[[#This Row],[Annual Salary]]&gt;=70000,TBL_Employees[[#This Row],[Annual Salary]]&lt;=140000),"MIDLE INCOME",TBL_Employees[[#This Row],[Annual Salary]]&lt;70000,"LOW INCOME")</f>
        <v>MIDLE INCOME</v>
      </c>
      <c r="P756" s="3">
        <v>0</v>
      </c>
      <c r="Q756" s="11">
        <f>TBL_Employees[[#This Row],[Bonus %]]*TBL_Employees[[#This Row],[Annual Salary]]</f>
        <v>0</v>
      </c>
      <c r="R756" t="s">
        <v>33</v>
      </c>
      <c r="S756" t="s">
        <v>60</v>
      </c>
      <c r="T756" s="1" t="s">
        <v>21</v>
      </c>
      <c r="U756" t="str">
        <f>IF(TBL_Employees[[#This Row],[Exit Date]]="","Employed","Resign")</f>
        <v>Employed</v>
      </c>
    </row>
    <row r="757" spans="1:21">
      <c r="A757" t="s">
        <v>637</v>
      </c>
      <c r="B757" t="s">
        <v>638</v>
      </c>
      <c r="C757" t="s">
        <v>42</v>
      </c>
      <c r="D757" t="s">
        <v>43</v>
      </c>
      <c r="E757" t="s">
        <v>44</v>
      </c>
      <c r="F757" t="s">
        <v>17</v>
      </c>
      <c r="G757" t="s">
        <v>18</v>
      </c>
      <c r="H757">
        <v>35</v>
      </c>
      <c r="I757" s="1">
        <v>43715</v>
      </c>
      <c r="J757" s="9">
        <f>DAY(TBL_Employees[[#This Row],[Hire Date]])</f>
        <v>7</v>
      </c>
      <c r="K757" s="9">
        <f>MONTH(TBL_Employees[[#This Row],[Hire Date]])</f>
        <v>9</v>
      </c>
      <c r="L757" s="9" t="str">
        <f>_xlfn.SWITCH(TBL_Employees[[#This Row],[Month]],1,"JAN",2,"FEB",3,"MAR",4,"APR",5,"MAY",6,"JUN",7,"JUL",8,"AUG",9,"SEP",10,"OCT",11,"NOV",12,"DEC")</f>
        <v>SEP</v>
      </c>
      <c r="M757" s="9">
        <f>YEAR(TBL_Employees[[#This Row],[Hire Date]])</f>
        <v>2019</v>
      </c>
      <c r="N757" s="2">
        <v>70992</v>
      </c>
      <c r="O757" s="2" t="str">
        <f>_xlfn.SWITCH(TRUE(),TBL_Employees[[#This Row],[Annual Salary]]&gt;140000,"HIGH INCOME",AND(TBL_Employees[[#This Row],[Annual Salary]]&gt;=70000,TBL_Employees[[#This Row],[Annual Salary]]&lt;=140000),"MIDLE INCOME",TBL_Employees[[#This Row],[Annual Salary]]&lt;70000,"LOW INCOME")</f>
        <v>MIDLE INCOME</v>
      </c>
      <c r="P757" s="3">
        <v>0</v>
      </c>
      <c r="Q757" s="11">
        <f>TBL_Employees[[#This Row],[Bonus %]]*TBL_Employees[[#This Row],[Annual Salary]]</f>
        <v>0</v>
      </c>
      <c r="R757" t="s">
        <v>19</v>
      </c>
      <c r="S757" t="s">
        <v>25</v>
      </c>
      <c r="T757" s="1" t="s">
        <v>21</v>
      </c>
      <c r="U757" t="str">
        <f>IF(TBL_Employees[[#This Row],[Exit Date]]="","Employed","Resign")</f>
        <v>Employed</v>
      </c>
    </row>
    <row r="758" spans="1:21">
      <c r="A758" t="s">
        <v>272</v>
      </c>
      <c r="B758" t="s">
        <v>676</v>
      </c>
      <c r="C758" t="s">
        <v>14</v>
      </c>
      <c r="D758" t="s">
        <v>43</v>
      </c>
      <c r="E758" t="s">
        <v>44</v>
      </c>
      <c r="F758" t="s">
        <v>28</v>
      </c>
      <c r="G758" t="s">
        <v>24</v>
      </c>
      <c r="H758">
        <v>40</v>
      </c>
      <c r="I758" s="1">
        <v>39872</v>
      </c>
      <c r="J758" s="9">
        <f>DAY(TBL_Employees[[#This Row],[Hire Date]])</f>
        <v>28</v>
      </c>
      <c r="K758" s="9">
        <f>MONTH(TBL_Employees[[#This Row],[Hire Date]])</f>
        <v>2</v>
      </c>
      <c r="L758" s="9" t="str">
        <f>_xlfn.SWITCH(TBL_Employees[[#This Row],[Month]],1,"JAN",2,"FEB",3,"MAR",4,"APR",5,"MAY",6,"JUN",7,"JUL",8,"AUG",9,"SEP",10,"OCT",11,"NOV",12,"DEC")</f>
        <v>FEB</v>
      </c>
      <c r="M758" s="9">
        <f>YEAR(TBL_Employees[[#This Row],[Hire Date]])</f>
        <v>2009</v>
      </c>
      <c r="N758" s="2">
        <v>242919</v>
      </c>
      <c r="O758" s="2" t="str">
        <f>_xlfn.SWITCH(TRUE(),TBL_Employees[[#This Row],[Annual Salary]]&gt;140000,"HIGH INCOME",AND(TBL_Employees[[#This Row],[Annual Salary]]&gt;=70000,TBL_Employees[[#This Row],[Annual Salary]]&lt;=140000),"MIDLE INCOME",TBL_Employees[[#This Row],[Annual Salary]]&lt;70000,"LOW INCOME")</f>
        <v>HIGH INCOME</v>
      </c>
      <c r="P758" s="3">
        <v>0.31</v>
      </c>
      <c r="Q758" s="11">
        <f>TBL_Employees[[#This Row],[Bonus %]]*TBL_Employees[[#This Row],[Annual Salary]]</f>
        <v>75304.89</v>
      </c>
      <c r="R758" t="s">
        <v>33</v>
      </c>
      <c r="S758" t="s">
        <v>80</v>
      </c>
      <c r="T758" s="1" t="s">
        <v>21</v>
      </c>
      <c r="U758" t="str">
        <f>IF(TBL_Employees[[#This Row],[Exit Date]]="","Employed","Resign")</f>
        <v>Employed</v>
      </c>
    </row>
    <row r="759" spans="1:21">
      <c r="A759" t="s">
        <v>691</v>
      </c>
      <c r="B759" t="s">
        <v>692</v>
      </c>
      <c r="C759" t="s">
        <v>62</v>
      </c>
      <c r="D759" t="s">
        <v>43</v>
      </c>
      <c r="E759" t="s">
        <v>36</v>
      </c>
      <c r="F759" t="s">
        <v>17</v>
      </c>
      <c r="G759" t="s">
        <v>18</v>
      </c>
      <c r="H759">
        <v>59</v>
      </c>
      <c r="I759" s="1">
        <v>39197</v>
      </c>
      <c r="J759" s="9">
        <f>DAY(TBL_Employees[[#This Row],[Hire Date]])</f>
        <v>25</v>
      </c>
      <c r="K759" s="9">
        <f>MONTH(TBL_Employees[[#This Row],[Hire Date]])</f>
        <v>4</v>
      </c>
      <c r="L759" s="9" t="str">
        <f>_xlfn.SWITCH(TBL_Employees[[#This Row],[Month]],1,"JAN",2,"FEB",3,"MAR",4,"APR",5,"MAY",6,"JUN",7,"JUL",8,"AUG",9,"SEP",10,"OCT",11,"NOV",12,"DEC")</f>
        <v>APR</v>
      </c>
      <c r="M759" s="9">
        <f>YEAR(TBL_Employees[[#This Row],[Hire Date]])</f>
        <v>2007</v>
      </c>
      <c r="N759" s="2">
        <v>129708</v>
      </c>
      <c r="O759" s="2" t="str">
        <f>_xlfn.SWITCH(TRUE(),TBL_Employees[[#This Row],[Annual Salary]]&gt;140000,"HIGH INCOME",AND(TBL_Employees[[#This Row],[Annual Salary]]&gt;=70000,TBL_Employees[[#This Row],[Annual Salary]]&lt;=140000),"MIDLE INCOME",TBL_Employees[[#This Row],[Annual Salary]]&lt;70000,"LOW INCOME")</f>
        <v>MIDLE INCOME</v>
      </c>
      <c r="P759" s="3">
        <v>0.05</v>
      </c>
      <c r="Q759" s="11">
        <f>TBL_Employees[[#This Row],[Bonus %]]*TBL_Employees[[#This Row],[Annual Salary]]</f>
        <v>6485.4000000000005</v>
      </c>
      <c r="R759" t="s">
        <v>19</v>
      </c>
      <c r="S759" t="s">
        <v>45</v>
      </c>
      <c r="T759" s="1" t="s">
        <v>21</v>
      </c>
      <c r="U759" t="str">
        <f>IF(TBL_Employees[[#This Row],[Exit Date]]="","Employed","Resign")</f>
        <v>Employed</v>
      </c>
    </row>
    <row r="760" spans="1:21">
      <c r="A760" t="s">
        <v>693</v>
      </c>
      <c r="B760" t="s">
        <v>694</v>
      </c>
      <c r="C760" t="s">
        <v>62</v>
      </c>
      <c r="D760" t="s">
        <v>43</v>
      </c>
      <c r="E760" t="s">
        <v>16</v>
      </c>
      <c r="F760" t="s">
        <v>28</v>
      </c>
      <c r="G760" t="s">
        <v>24</v>
      </c>
      <c r="H760">
        <v>55</v>
      </c>
      <c r="I760" s="1">
        <v>34595</v>
      </c>
      <c r="J760" s="9">
        <f>DAY(TBL_Employees[[#This Row],[Hire Date]])</f>
        <v>18</v>
      </c>
      <c r="K760" s="9">
        <f>MONTH(TBL_Employees[[#This Row],[Hire Date]])</f>
        <v>9</v>
      </c>
      <c r="L760" s="9" t="str">
        <f>_xlfn.SWITCH(TBL_Employees[[#This Row],[Month]],1,"JAN",2,"FEB",3,"MAR",4,"APR",5,"MAY",6,"JUN",7,"JUL",8,"AUG",9,"SEP",10,"OCT",11,"NOV",12,"DEC")</f>
        <v>SEP</v>
      </c>
      <c r="M760" s="9">
        <f>YEAR(TBL_Employees[[#This Row],[Hire Date]])</f>
        <v>1994</v>
      </c>
      <c r="N760" s="2">
        <v>102270</v>
      </c>
      <c r="O760" s="2" t="str">
        <f>_xlfn.SWITCH(TRUE(),TBL_Employees[[#This Row],[Annual Salary]]&gt;140000,"HIGH INCOME",AND(TBL_Employees[[#This Row],[Annual Salary]]&gt;=70000,TBL_Employees[[#This Row],[Annual Salary]]&lt;=140000),"MIDLE INCOME",TBL_Employees[[#This Row],[Annual Salary]]&lt;70000,"LOW INCOME")</f>
        <v>MIDLE INCOME</v>
      </c>
      <c r="P760" s="3">
        <v>0.1</v>
      </c>
      <c r="Q760" s="11">
        <f>TBL_Employees[[#This Row],[Bonus %]]*TBL_Employees[[#This Row],[Annual Salary]]</f>
        <v>10227</v>
      </c>
      <c r="R760" t="s">
        <v>19</v>
      </c>
      <c r="S760" t="s">
        <v>20</v>
      </c>
      <c r="T760" s="1" t="s">
        <v>21</v>
      </c>
      <c r="U760" t="str">
        <f>IF(TBL_Employees[[#This Row],[Exit Date]]="","Employed","Resign")</f>
        <v>Employed</v>
      </c>
    </row>
    <row r="761" spans="1:21">
      <c r="A761" t="s">
        <v>697</v>
      </c>
      <c r="B761" t="s">
        <v>698</v>
      </c>
      <c r="C761" t="s">
        <v>62</v>
      </c>
      <c r="D761" t="s">
        <v>43</v>
      </c>
      <c r="E761" t="s">
        <v>16</v>
      </c>
      <c r="F761" t="s">
        <v>28</v>
      </c>
      <c r="G761" t="s">
        <v>18</v>
      </c>
      <c r="H761">
        <v>51</v>
      </c>
      <c r="I761" s="1">
        <v>44014</v>
      </c>
      <c r="J761" s="9">
        <f>DAY(TBL_Employees[[#This Row],[Hire Date]])</f>
        <v>2</v>
      </c>
      <c r="K761" s="9">
        <f>MONTH(TBL_Employees[[#This Row],[Hire Date]])</f>
        <v>7</v>
      </c>
      <c r="L761" s="9" t="str">
        <f>_xlfn.SWITCH(TBL_Employees[[#This Row],[Month]],1,"JAN",2,"FEB",3,"MAR",4,"APR",5,"MAY",6,"JUN",7,"JUL",8,"AUG",9,"SEP",10,"OCT",11,"NOV",12,"DEC")</f>
        <v>JUL</v>
      </c>
      <c r="M761" s="9">
        <f>YEAR(TBL_Employees[[#This Row],[Hire Date]])</f>
        <v>2020</v>
      </c>
      <c r="N761" s="2">
        <v>100099</v>
      </c>
      <c r="O761" s="2" t="str">
        <f>_xlfn.SWITCH(TRUE(),TBL_Employees[[#This Row],[Annual Salary]]&gt;140000,"HIGH INCOME",AND(TBL_Employees[[#This Row],[Annual Salary]]&gt;=70000,TBL_Employees[[#This Row],[Annual Salary]]&lt;=140000),"MIDLE INCOME",TBL_Employees[[#This Row],[Annual Salary]]&lt;70000,"LOW INCOME")</f>
        <v>MIDLE INCOME</v>
      </c>
      <c r="P761" s="3">
        <v>0.08</v>
      </c>
      <c r="Q761" s="11">
        <f>TBL_Employees[[#This Row],[Bonus %]]*TBL_Employees[[#This Row],[Annual Salary]]</f>
        <v>8007.92</v>
      </c>
      <c r="R761" t="s">
        <v>19</v>
      </c>
      <c r="S761" t="s">
        <v>45</v>
      </c>
      <c r="T761" s="1" t="s">
        <v>21</v>
      </c>
      <c r="U761" t="str">
        <f>IF(TBL_Employees[[#This Row],[Exit Date]]="","Employed","Resign")</f>
        <v>Employed</v>
      </c>
    </row>
    <row r="762" spans="1:21">
      <c r="A762" t="s">
        <v>256</v>
      </c>
      <c r="B762" t="s">
        <v>701</v>
      </c>
      <c r="C762" t="s">
        <v>42</v>
      </c>
      <c r="D762" t="s">
        <v>43</v>
      </c>
      <c r="E762" t="s">
        <v>44</v>
      </c>
      <c r="F762" t="s">
        <v>17</v>
      </c>
      <c r="G762" t="s">
        <v>24</v>
      </c>
      <c r="H762">
        <v>47</v>
      </c>
      <c r="I762" s="1">
        <v>42928</v>
      </c>
      <c r="J762" s="9">
        <f>DAY(TBL_Employees[[#This Row],[Hire Date]])</f>
        <v>12</v>
      </c>
      <c r="K762" s="9">
        <f>MONTH(TBL_Employees[[#This Row],[Hire Date]])</f>
        <v>7</v>
      </c>
      <c r="L762" s="9" t="str">
        <f>_xlfn.SWITCH(TBL_Employees[[#This Row],[Month]],1,"JAN",2,"FEB",3,"MAR",4,"APR",5,"MAY",6,"JUN",7,"JUL",8,"AUG",9,"SEP",10,"OCT",11,"NOV",12,"DEC")</f>
        <v>JUL</v>
      </c>
      <c r="M762" s="9">
        <f>YEAR(TBL_Employees[[#This Row],[Hire Date]])</f>
        <v>2017</v>
      </c>
      <c r="N762" s="2">
        <v>70996</v>
      </c>
      <c r="O762" s="2" t="str">
        <f>_xlfn.SWITCH(TRUE(),TBL_Employees[[#This Row],[Annual Salary]]&gt;140000,"HIGH INCOME",AND(TBL_Employees[[#This Row],[Annual Salary]]&gt;=70000,TBL_Employees[[#This Row],[Annual Salary]]&lt;=140000),"MIDLE INCOME",TBL_Employees[[#This Row],[Annual Salary]]&lt;70000,"LOW INCOME")</f>
        <v>MIDLE INCOME</v>
      </c>
      <c r="P762" s="3">
        <v>0</v>
      </c>
      <c r="Q762" s="11">
        <f>TBL_Employees[[#This Row],[Bonus %]]*TBL_Employees[[#This Row],[Annual Salary]]</f>
        <v>0</v>
      </c>
      <c r="R762" t="s">
        <v>33</v>
      </c>
      <c r="S762" t="s">
        <v>34</v>
      </c>
      <c r="T762" s="1" t="s">
        <v>21</v>
      </c>
      <c r="U762" t="str">
        <f>IF(TBL_Employees[[#This Row],[Exit Date]]="","Employed","Resign")</f>
        <v>Employed</v>
      </c>
    </row>
    <row r="763" spans="1:21">
      <c r="A763" t="s">
        <v>702</v>
      </c>
      <c r="B763" t="s">
        <v>703</v>
      </c>
      <c r="C763" t="s">
        <v>68</v>
      </c>
      <c r="D763" t="s">
        <v>43</v>
      </c>
      <c r="E763" t="s">
        <v>32</v>
      </c>
      <c r="F763" t="s">
        <v>28</v>
      </c>
      <c r="G763" t="s">
        <v>18</v>
      </c>
      <c r="H763">
        <v>55</v>
      </c>
      <c r="I763" s="1">
        <v>38328</v>
      </c>
      <c r="J763" s="9">
        <f>DAY(TBL_Employees[[#This Row],[Hire Date]])</f>
        <v>7</v>
      </c>
      <c r="K763" s="9">
        <f>MONTH(TBL_Employees[[#This Row],[Hire Date]])</f>
        <v>12</v>
      </c>
      <c r="L763" s="9" t="str">
        <f>_xlfn.SWITCH(TBL_Employees[[#This Row],[Month]],1,"JAN",2,"FEB",3,"MAR",4,"APR",5,"MAY",6,"JUN",7,"JUL",8,"AUG",9,"SEP",10,"OCT",11,"NOV",12,"DEC")</f>
        <v>DEC</v>
      </c>
      <c r="M763" s="9">
        <f>YEAR(TBL_Employees[[#This Row],[Hire Date]])</f>
        <v>2004</v>
      </c>
      <c r="N763" s="2">
        <v>40752</v>
      </c>
      <c r="O763" s="2" t="str">
        <f>_xlfn.SWITCH(TRUE(),TBL_Employees[[#This Row],[Annual Salary]]&gt;140000,"HIGH INCOME",AND(TBL_Employees[[#This Row],[Annual Salary]]&gt;=70000,TBL_Employees[[#This Row],[Annual Salary]]&lt;=140000),"MIDLE INCOME",TBL_Employees[[#This Row],[Annual Salary]]&lt;70000,"LOW INCOME")</f>
        <v>LOW INCOME</v>
      </c>
      <c r="P763" s="3">
        <v>0</v>
      </c>
      <c r="Q763" s="11">
        <f>TBL_Employees[[#This Row],[Bonus %]]*TBL_Employees[[#This Row],[Annual Salary]]</f>
        <v>0</v>
      </c>
      <c r="R763" t="s">
        <v>19</v>
      </c>
      <c r="S763" t="s">
        <v>39</v>
      </c>
      <c r="T763" s="1" t="s">
        <v>21</v>
      </c>
      <c r="U763" t="str">
        <f>IF(TBL_Employees[[#This Row],[Exit Date]]="","Employed","Resign")</f>
        <v>Employed</v>
      </c>
    </row>
    <row r="764" spans="1:21">
      <c r="A764" t="s">
        <v>710</v>
      </c>
      <c r="B764" t="s">
        <v>711</v>
      </c>
      <c r="C764" t="s">
        <v>68</v>
      </c>
      <c r="D764" t="s">
        <v>43</v>
      </c>
      <c r="E764" t="s">
        <v>44</v>
      </c>
      <c r="F764" t="s">
        <v>28</v>
      </c>
      <c r="G764" t="s">
        <v>51</v>
      </c>
      <c r="H764">
        <v>38</v>
      </c>
      <c r="I764" s="1">
        <v>42492</v>
      </c>
      <c r="J764" s="9">
        <f>DAY(TBL_Employees[[#This Row],[Hire Date]])</f>
        <v>2</v>
      </c>
      <c r="K764" s="9">
        <f>MONTH(TBL_Employees[[#This Row],[Hire Date]])</f>
        <v>5</v>
      </c>
      <c r="L764" s="9" t="str">
        <f>_xlfn.SWITCH(TBL_Employees[[#This Row],[Month]],1,"JAN",2,"FEB",3,"MAR",4,"APR",5,"MAY",6,"JUN",7,"JUL",8,"AUG",9,"SEP",10,"OCT",11,"NOV",12,"DEC")</f>
        <v>MAY</v>
      </c>
      <c r="M764" s="9">
        <f>YEAR(TBL_Employees[[#This Row],[Hire Date]])</f>
        <v>2016</v>
      </c>
      <c r="N764" s="2">
        <v>50784</v>
      </c>
      <c r="O764" s="2" t="str">
        <f>_xlfn.SWITCH(TRUE(),TBL_Employees[[#This Row],[Annual Salary]]&gt;140000,"HIGH INCOME",AND(TBL_Employees[[#This Row],[Annual Salary]]&gt;=70000,TBL_Employees[[#This Row],[Annual Salary]]&lt;=140000),"MIDLE INCOME",TBL_Employees[[#This Row],[Annual Salary]]&lt;70000,"LOW INCOME")</f>
        <v>LOW INCOME</v>
      </c>
      <c r="P764" s="3">
        <v>0</v>
      </c>
      <c r="Q764" s="11">
        <f>TBL_Employees[[#This Row],[Bonus %]]*TBL_Employees[[#This Row],[Annual Salary]]</f>
        <v>0</v>
      </c>
      <c r="R764" t="s">
        <v>52</v>
      </c>
      <c r="S764" t="s">
        <v>66</v>
      </c>
      <c r="T764" s="1" t="s">
        <v>21</v>
      </c>
      <c r="U764" t="str">
        <f>IF(TBL_Employees[[#This Row],[Exit Date]]="","Employed","Resign")</f>
        <v>Employed</v>
      </c>
    </row>
    <row r="765" spans="1:21">
      <c r="A765" t="s">
        <v>724</v>
      </c>
      <c r="B765" t="s">
        <v>725</v>
      </c>
      <c r="C765" t="s">
        <v>68</v>
      </c>
      <c r="D765" t="s">
        <v>43</v>
      </c>
      <c r="E765" t="s">
        <v>36</v>
      </c>
      <c r="F765" t="s">
        <v>28</v>
      </c>
      <c r="G765" t="s">
        <v>51</v>
      </c>
      <c r="H765">
        <v>30</v>
      </c>
      <c r="I765" s="1">
        <v>43272</v>
      </c>
      <c r="J765" s="9">
        <f>DAY(TBL_Employees[[#This Row],[Hire Date]])</f>
        <v>21</v>
      </c>
      <c r="K765" s="9">
        <f>MONTH(TBL_Employees[[#This Row],[Hire Date]])</f>
        <v>6</v>
      </c>
      <c r="L765" s="9" t="str">
        <f>_xlfn.SWITCH(TBL_Employees[[#This Row],[Month]],1,"JAN",2,"FEB",3,"MAR",4,"APR",5,"MAY",6,"JUN",7,"JUL",8,"AUG",9,"SEP",10,"OCT",11,"NOV",12,"DEC")</f>
        <v>JUN</v>
      </c>
      <c r="M765" s="9">
        <f>YEAR(TBL_Employees[[#This Row],[Hire Date]])</f>
        <v>2018</v>
      </c>
      <c r="N765" s="2">
        <v>56154</v>
      </c>
      <c r="O765" s="2" t="str">
        <f>_xlfn.SWITCH(TRUE(),TBL_Employees[[#This Row],[Annual Salary]]&gt;140000,"HIGH INCOME",AND(TBL_Employees[[#This Row],[Annual Salary]]&gt;=70000,TBL_Employees[[#This Row],[Annual Salary]]&lt;=140000),"MIDLE INCOME",TBL_Employees[[#This Row],[Annual Salary]]&lt;70000,"LOW INCOME")</f>
        <v>LOW INCOME</v>
      </c>
      <c r="P765" s="3">
        <v>0</v>
      </c>
      <c r="Q765" s="11">
        <f>TBL_Employees[[#This Row],[Bonus %]]*TBL_Employees[[#This Row],[Annual Salary]]</f>
        <v>0</v>
      </c>
      <c r="R765" t="s">
        <v>52</v>
      </c>
      <c r="S765" t="s">
        <v>53</v>
      </c>
      <c r="T765" s="1" t="s">
        <v>21</v>
      </c>
      <c r="U765" t="str">
        <f>IF(TBL_Employees[[#This Row],[Exit Date]]="","Employed","Resign")</f>
        <v>Employed</v>
      </c>
    </row>
    <row r="766" spans="1:21">
      <c r="A766" t="s">
        <v>729</v>
      </c>
      <c r="B766" t="s">
        <v>730</v>
      </c>
      <c r="C766" t="s">
        <v>14</v>
      </c>
      <c r="D766" t="s">
        <v>43</v>
      </c>
      <c r="E766" t="s">
        <v>32</v>
      </c>
      <c r="F766" t="s">
        <v>17</v>
      </c>
      <c r="G766" t="s">
        <v>47</v>
      </c>
      <c r="H766">
        <v>30</v>
      </c>
      <c r="I766" s="1">
        <v>42634</v>
      </c>
      <c r="J766" s="9">
        <f>DAY(TBL_Employees[[#This Row],[Hire Date]])</f>
        <v>21</v>
      </c>
      <c r="K766" s="9">
        <f>MONTH(TBL_Employees[[#This Row],[Hire Date]])</f>
        <v>9</v>
      </c>
      <c r="L766" s="9" t="str">
        <f>_xlfn.SWITCH(TBL_Employees[[#This Row],[Month]],1,"JAN",2,"FEB",3,"MAR",4,"APR",5,"MAY",6,"JUN",7,"JUL",8,"AUG",9,"SEP",10,"OCT",11,"NOV",12,"DEC")</f>
        <v>SEP</v>
      </c>
      <c r="M766" s="9">
        <f>YEAR(TBL_Employees[[#This Row],[Hire Date]])</f>
        <v>2016</v>
      </c>
      <c r="N766" s="2">
        <v>221217</v>
      </c>
      <c r="O766" s="2" t="str">
        <f>_xlfn.SWITCH(TRUE(),TBL_Employees[[#This Row],[Annual Salary]]&gt;140000,"HIGH INCOME",AND(TBL_Employees[[#This Row],[Annual Salary]]&gt;=70000,TBL_Employees[[#This Row],[Annual Salary]]&lt;=140000),"MIDLE INCOME",TBL_Employees[[#This Row],[Annual Salary]]&lt;70000,"LOW INCOME")</f>
        <v>HIGH INCOME</v>
      </c>
      <c r="P766" s="3">
        <v>0.32</v>
      </c>
      <c r="Q766" s="11">
        <f>TBL_Employees[[#This Row],[Bonus %]]*TBL_Employees[[#This Row],[Annual Salary]]</f>
        <v>70789.440000000002</v>
      </c>
      <c r="R766" t="s">
        <v>19</v>
      </c>
      <c r="S766" t="s">
        <v>29</v>
      </c>
      <c r="T766" s="1">
        <v>43003</v>
      </c>
      <c r="U766" t="str">
        <f>IF(TBL_Employees[[#This Row],[Exit Date]]="","Employed","Resign")</f>
        <v>Resign</v>
      </c>
    </row>
    <row r="767" spans="1:21">
      <c r="A767" t="s">
        <v>757</v>
      </c>
      <c r="B767" t="s">
        <v>758</v>
      </c>
      <c r="C767" t="s">
        <v>14</v>
      </c>
      <c r="D767" t="s">
        <v>43</v>
      </c>
      <c r="E767" t="s">
        <v>44</v>
      </c>
      <c r="F767" t="s">
        <v>17</v>
      </c>
      <c r="G767" t="s">
        <v>18</v>
      </c>
      <c r="H767">
        <v>29</v>
      </c>
      <c r="I767" s="1">
        <v>42740</v>
      </c>
      <c r="J767" s="9">
        <f>DAY(TBL_Employees[[#This Row],[Hire Date]])</f>
        <v>5</v>
      </c>
      <c r="K767" s="9">
        <f>MONTH(TBL_Employees[[#This Row],[Hire Date]])</f>
        <v>1</v>
      </c>
      <c r="L767" s="9" t="str">
        <f>_xlfn.SWITCH(TBL_Employees[[#This Row],[Month]],1,"JAN",2,"FEB",3,"MAR",4,"APR",5,"MAY",6,"JUN",7,"JUL",8,"AUG",9,"SEP",10,"OCT",11,"NOV",12,"DEC")</f>
        <v>JAN</v>
      </c>
      <c r="M767" s="9">
        <f>YEAR(TBL_Employees[[#This Row],[Hire Date]])</f>
        <v>2017</v>
      </c>
      <c r="N767" s="2">
        <v>190401</v>
      </c>
      <c r="O767" s="2" t="str">
        <f>_xlfn.SWITCH(TRUE(),TBL_Employees[[#This Row],[Annual Salary]]&gt;140000,"HIGH INCOME",AND(TBL_Employees[[#This Row],[Annual Salary]]&gt;=70000,TBL_Employees[[#This Row],[Annual Salary]]&lt;=140000),"MIDLE INCOME",TBL_Employees[[#This Row],[Annual Salary]]&lt;70000,"LOW INCOME")</f>
        <v>HIGH INCOME</v>
      </c>
      <c r="P767" s="3">
        <v>0.37</v>
      </c>
      <c r="Q767" s="11">
        <f>TBL_Employees[[#This Row],[Bonus %]]*TBL_Employees[[#This Row],[Annual Salary]]</f>
        <v>70448.37</v>
      </c>
      <c r="R767" t="s">
        <v>19</v>
      </c>
      <c r="S767" t="s">
        <v>29</v>
      </c>
      <c r="T767" s="1" t="s">
        <v>21</v>
      </c>
      <c r="U767" t="str">
        <f>IF(TBL_Employees[[#This Row],[Exit Date]]="","Employed","Resign")</f>
        <v>Employed</v>
      </c>
    </row>
    <row r="768" spans="1:21">
      <c r="A768" t="s">
        <v>205</v>
      </c>
      <c r="B768" t="s">
        <v>791</v>
      </c>
      <c r="C768" t="s">
        <v>42</v>
      </c>
      <c r="D768" t="s">
        <v>43</v>
      </c>
      <c r="E768" t="s">
        <v>16</v>
      </c>
      <c r="F768" t="s">
        <v>17</v>
      </c>
      <c r="G768" t="s">
        <v>18</v>
      </c>
      <c r="H768">
        <v>34</v>
      </c>
      <c r="I768" s="1">
        <v>41085</v>
      </c>
      <c r="J768" s="9">
        <f>DAY(TBL_Employees[[#This Row],[Hire Date]])</f>
        <v>25</v>
      </c>
      <c r="K768" s="9">
        <f>MONTH(TBL_Employees[[#This Row],[Hire Date]])</f>
        <v>6</v>
      </c>
      <c r="L768" s="9" t="str">
        <f>_xlfn.SWITCH(TBL_Employees[[#This Row],[Month]],1,"JAN",2,"FEB",3,"MAR",4,"APR",5,"MAY",6,"JUN",7,"JUL",8,"AUG",9,"SEP",10,"OCT",11,"NOV",12,"DEC")</f>
        <v>JUN</v>
      </c>
      <c r="M768" s="9">
        <f>YEAR(TBL_Employees[[#This Row],[Hire Date]])</f>
        <v>2012</v>
      </c>
      <c r="N768" s="2">
        <v>83066</v>
      </c>
      <c r="O768" s="2" t="str">
        <f>_xlfn.SWITCH(TRUE(),TBL_Employees[[#This Row],[Annual Salary]]&gt;140000,"HIGH INCOME",AND(TBL_Employees[[#This Row],[Annual Salary]]&gt;=70000,TBL_Employees[[#This Row],[Annual Salary]]&lt;=140000),"MIDLE INCOME",TBL_Employees[[#This Row],[Annual Salary]]&lt;70000,"LOW INCOME")</f>
        <v>MIDLE INCOME</v>
      </c>
      <c r="P768" s="3">
        <v>0</v>
      </c>
      <c r="Q768" s="11">
        <f>TBL_Employees[[#This Row],[Bonus %]]*TBL_Employees[[#This Row],[Annual Salary]]</f>
        <v>0</v>
      </c>
      <c r="R768" t="s">
        <v>19</v>
      </c>
      <c r="S768" t="s">
        <v>20</v>
      </c>
      <c r="T768" s="1">
        <v>41430</v>
      </c>
      <c r="U768" t="str">
        <f>IF(TBL_Employees[[#This Row],[Exit Date]]="","Employed","Resign")</f>
        <v>Resign</v>
      </c>
    </row>
    <row r="769" spans="1:21">
      <c r="A769" t="s">
        <v>807</v>
      </c>
      <c r="B769" t="s">
        <v>808</v>
      </c>
      <c r="C769" t="s">
        <v>62</v>
      </c>
      <c r="D769" t="s">
        <v>43</v>
      </c>
      <c r="E769" t="s">
        <v>36</v>
      </c>
      <c r="F769" t="s">
        <v>28</v>
      </c>
      <c r="G769" t="s">
        <v>18</v>
      </c>
      <c r="H769">
        <v>38</v>
      </c>
      <c r="I769" s="1">
        <v>39544</v>
      </c>
      <c r="J769" s="9">
        <f>DAY(TBL_Employees[[#This Row],[Hire Date]])</f>
        <v>6</v>
      </c>
      <c r="K769" s="9">
        <f>MONTH(TBL_Employees[[#This Row],[Hire Date]])</f>
        <v>4</v>
      </c>
      <c r="L769" s="9" t="str">
        <f>_xlfn.SWITCH(TBL_Employees[[#This Row],[Month]],1,"JAN",2,"FEB",3,"MAR",4,"APR",5,"MAY",6,"JUN",7,"JUL",8,"AUG",9,"SEP",10,"OCT",11,"NOV",12,"DEC")</f>
        <v>APR</v>
      </c>
      <c r="M769" s="9">
        <f>YEAR(TBL_Employees[[#This Row],[Hire Date]])</f>
        <v>2008</v>
      </c>
      <c r="N769" s="2">
        <v>126856</v>
      </c>
      <c r="O769" s="2" t="str">
        <f>_xlfn.SWITCH(TRUE(),TBL_Employees[[#This Row],[Annual Salary]]&gt;140000,"HIGH INCOME",AND(TBL_Employees[[#This Row],[Annual Salary]]&gt;=70000,TBL_Employees[[#This Row],[Annual Salary]]&lt;=140000),"MIDLE INCOME",TBL_Employees[[#This Row],[Annual Salary]]&lt;70000,"LOW INCOME")</f>
        <v>MIDLE INCOME</v>
      </c>
      <c r="P769" s="3">
        <v>0.06</v>
      </c>
      <c r="Q769" s="11">
        <f>TBL_Employees[[#This Row],[Bonus %]]*TBL_Employees[[#This Row],[Annual Salary]]</f>
        <v>7611.36</v>
      </c>
      <c r="R769" t="s">
        <v>19</v>
      </c>
      <c r="S769" t="s">
        <v>29</v>
      </c>
      <c r="T769" s="1" t="s">
        <v>21</v>
      </c>
      <c r="U769" t="str">
        <f>IF(TBL_Employees[[#This Row],[Exit Date]]="","Employed","Resign")</f>
        <v>Employed</v>
      </c>
    </row>
    <row r="770" spans="1:21">
      <c r="A770" t="s">
        <v>861</v>
      </c>
      <c r="B770" t="s">
        <v>862</v>
      </c>
      <c r="C770" t="s">
        <v>61</v>
      </c>
      <c r="D770" t="s">
        <v>43</v>
      </c>
      <c r="E770" t="s">
        <v>36</v>
      </c>
      <c r="F770" t="s">
        <v>17</v>
      </c>
      <c r="G770" t="s">
        <v>51</v>
      </c>
      <c r="H770">
        <v>45</v>
      </c>
      <c r="I770" s="1">
        <v>38218</v>
      </c>
      <c r="J770" s="9">
        <f>DAY(TBL_Employees[[#This Row],[Hire Date]])</f>
        <v>19</v>
      </c>
      <c r="K770" s="9">
        <f>MONTH(TBL_Employees[[#This Row],[Hire Date]])</f>
        <v>8</v>
      </c>
      <c r="L770" s="9" t="str">
        <f>_xlfn.SWITCH(TBL_Employees[[#This Row],[Month]],1,"JAN",2,"FEB",3,"MAR",4,"APR",5,"MAY",6,"JUN",7,"JUL",8,"AUG",9,"SEP",10,"OCT",11,"NOV",12,"DEC")</f>
        <v>AUG</v>
      </c>
      <c r="M770" s="9">
        <f>YEAR(TBL_Employees[[#This Row],[Hire Date]])</f>
        <v>2004</v>
      </c>
      <c r="N770" s="2">
        <v>121065</v>
      </c>
      <c r="O770" s="2" t="str">
        <f>_xlfn.SWITCH(TRUE(),TBL_Employees[[#This Row],[Annual Salary]]&gt;140000,"HIGH INCOME",AND(TBL_Employees[[#This Row],[Annual Salary]]&gt;=70000,TBL_Employees[[#This Row],[Annual Salary]]&lt;=140000),"MIDLE INCOME",TBL_Employees[[#This Row],[Annual Salary]]&lt;70000,"LOW INCOME")</f>
        <v>MIDLE INCOME</v>
      </c>
      <c r="P770" s="3">
        <v>0.15</v>
      </c>
      <c r="Q770" s="11">
        <f>TBL_Employees[[#This Row],[Bonus %]]*TBL_Employees[[#This Row],[Annual Salary]]</f>
        <v>18159.75</v>
      </c>
      <c r="R770" t="s">
        <v>52</v>
      </c>
      <c r="S770" t="s">
        <v>66</v>
      </c>
      <c r="T770" s="1" t="s">
        <v>21</v>
      </c>
      <c r="U770" t="str">
        <f>IF(TBL_Employees[[#This Row],[Exit Date]]="","Employed","Resign")</f>
        <v>Employed</v>
      </c>
    </row>
    <row r="771" spans="1:21">
      <c r="A771" t="s">
        <v>394</v>
      </c>
      <c r="B771" t="s">
        <v>873</v>
      </c>
      <c r="C771" t="s">
        <v>68</v>
      </c>
      <c r="D771" t="s">
        <v>43</v>
      </c>
      <c r="E771" t="s">
        <v>36</v>
      </c>
      <c r="F771" t="s">
        <v>17</v>
      </c>
      <c r="G771" t="s">
        <v>24</v>
      </c>
      <c r="H771">
        <v>65</v>
      </c>
      <c r="I771" s="1">
        <v>41543</v>
      </c>
      <c r="J771" s="9">
        <f>DAY(TBL_Employees[[#This Row],[Hire Date]])</f>
        <v>26</v>
      </c>
      <c r="K771" s="9">
        <f>MONTH(TBL_Employees[[#This Row],[Hire Date]])</f>
        <v>9</v>
      </c>
      <c r="L771" s="9" t="str">
        <f>_xlfn.SWITCH(TBL_Employees[[#This Row],[Month]],1,"JAN",2,"FEB",3,"MAR",4,"APR",5,"MAY",6,"JUN",7,"JUL",8,"AUG",9,"SEP",10,"OCT",11,"NOV",12,"DEC")</f>
        <v>SEP</v>
      </c>
      <c r="M771" s="9">
        <f>YEAR(TBL_Employees[[#This Row],[Hire Date]])</f>
        <v>2013</v>
      </c>
      <c r="N771" s="2">
        <v>50341</v>
      </c>
      <c r="O771" s="2" t="str">
        <f>_xlfn.SWITCH(TRUE(),TBL_Employees[[#This Row],[Annual Salary]]&gt;140000,"HIGH INCOME",AND(TBL_Employees[[#This Row],[Annual Salary]]&gt;=70000,TBL_Employees[[#This Row],[Annual Salary]]&lt;=140000),"MIDLE INCOME",TBL_Employees[[#This Row],[Annual Salary]]&lt;70000,"LOW INCOME")</f>
        <v>LOW INCOME</v>
      </c>
      <c r="P771" s="3">
        <v>0</v>
      </c>
      <c r="Q771" s="11">
        <f>TBL_Employees[[#This Row],[Bonus %]]*TBL_Employees[[#This Row],[Annual Salary]]</f>
        <v>0</v>
      </c>
      <c r="R771" t="s">
        <v>33</v>
      </c>
      <c r="S771" t="s">
        <v>60</v>
      </c>
      <c r="T771" s="1" t="s">
        <v>21</v>
      </c>
      <c r="U771" t="str">
        <f>IF(TBL_Employees[[#This Row],[Exit Date]]="","Employed","Resign")</f>
        <v>Employed</v>
      </c>
    </row>
    <row r="772" spans="1:21">
      <c r="A772" t="s">
        <v>878</v>
      </c>
      <c r="B772" t="s">
        <v>879</v>
      </c>
      <c r="C772" t="s">
        <v>61</v>
      </c>
      <c r="D772" t="s">
        <v>43</v>
      </c>
      <c r="E772" t="s">
        <v>44</v>
      </c>
      <c r="F772" t="s">
        <v>28</v>
      </c>
      <c r="G772" t="s">
        <v>18</v>
      </c>
      <c r="H772">
        <v>30</v>
      </c>
      <c r="I772" s="1">
        <v>44030</v>
      </c>
      <c r="J772" s="9">
        <f>DAY(TBL_Employees[[#This Row],[Hire Date]])</f>
        <v>18</v>
      </c>
      <c r="K772" s="9">
        <f>MONTH(TBL_Employees[[#This Row],[Hire Date]])</f>
        <v>7</v>
      </c>
      <c r="L772" s="9" t="str">
        <f>_xlfn.SWITCH(TBL_Employees[[#This Row],[Month]],1,"JAN",2,"FEB",3,"MAR",4,"APR",5,"MAY",6,"JUN",7,"JUL",8,"AUG",9,"SEP",10,"OCT",11,"NOV",12,"DEC")</f>
        <v>JUL</v>
      </c>
      <c r="M772" s="9">
        <f>YEAR(TBL_Employees[[#This Row],[Hire Date]])</f>
        <v>2020</v>
      </c>
      <c r="N772" s="2">
        <v>148485</v>
      </c>
      <c r="O772" s="2" t="str">
        <f>_xlfn.SWITCH(TRUE(),TBL_Employees[[#This Row],[Annual Salary]]&gt;140000,"HIGH INCOME",AND(TBL_Employees[[#This Row],[Annual Salary]]&gt;=70000,TBL_Employees[[#This Row],[Annual Salary]]&lt;=140000),"MIDLE INCOME",TBL_Employees[[#This Row],[Annual Salary]]&lt;70000,"LOW INCOME")</f>
        <v>HIGH INCOME</v>
      </c>
      <c r="P772" s="3">
        <v>0.15</v>
      </c>
      <c r="Q772" s="11">
        <f>TBL_Employees[[#This Row],[Bonus %]]*TBL_Employees[[#This Row],[Annual Salary]]</f>
        <v>22272.75</v>
      </c>
      <c r="R772" t="s">
        <v>19</v>
      </c>
      <c r="S772" t="s">
        <v>45</v>
      </c>
      <c r="T772" s="1" t="s">
        <v>21</v>
      </c>
      <c r="U772" t="str">
        <f>IF(TBL_Employees[[#This Row],[Exit Date]]="","Employed","Resign")</f>
        <v>Employed</v>
      </c>
    </row>
    <row r="773" spans="1:21">
      <c r="A773" t="s">
        <v>199</v>
      </c>
      <c r="B773" t="s">
        <v>884</v>
      </c>
      <c r="C773" t="s">
        <v>68</v>
      </c>
      <c r="D773" t="s">
        <v>43</v>
      </c>
      <c r="E773" t="s">
        <v>16</v>
      </c>
      <c r="F773" t="s">
        <v>17</v>
      </c>
      <c r="G773" t="s">
        <v>24</v>
      </c>
      <c r="H773">
        <v>40</v>
      </c>
      <c r="I773" s="1">
        <v>44251</v>
      </c>
      <c r="J773" s="9">
        <f>DAY(TBL_Employees[[#This Row],[Hire Date]])</f>
        <v>24</v>
      </c>
      <c r="K773" s="9">
        <f>MONTH(TBL_Employees[[#This Row],[Hire Date]])</f>
        <v>2</v>
      </c>
      <c r="L773" s="9" t="str">
        <f>_xlfn.SWITCH(TBL_Employees[[#This Row],[Month]],1,"JAN",2,"FEB",3,"MAR",4,"APR",5,"MAY",6,"JUN",7,"JUL",8,"AUG",9,"SEP",10,"OCT",11,"NOV",12,"DEC")</f>
        <v>FEB</v>
      </c>
      <c r="M773" s="9">
        <f>YEAR(TBL_Employees[[#This Row],[Hire Date]])</f>
        <v>2021</v>
      </c>
      <c r="N773" s="2">
        <v>46833</v>
      </c>
      <c r="O773" s="2" t="str">
        <f>_xlfn.SWITCH(TRUE(),TBL_Employees[[#This Row],[Annual Salary]]&gt;140000,"HIGH INCOME",AND(TBL_Employees[[#This Row],[Annual Salary]]&gt;=70000,TBL_Employees[[#This Row],[Annual Salary]]&lt;=140000),"MIDLE INCOME",TBL_Employees[[#This Row],[Annual Salary]]&lt;70000,"LOW INCOME")</f>
        <v>LOW INCOME</v>
      </c>
      <c r="P773" s="3">
        <v>0</v>
      </c>
      <c r="Q773" s="11">
        <f>TBL_Employees[[#This Row],[Bonus %]]*TBL_Employees[[#This Row],[Annual Salary]]</f>
        <v>0</v>
      </c>
      <c r="R773" t="s">
        <v>33</v>
      </c>
      <c r="S773" t="s">
        <v>34</v>
      </c>
      <c r="T773" s="1">
        <v>44510</v>
      </c>
      <c r="U773" t="str">
        <f>IF(TBL_Employees[[#This Row],[Exit Date]]="","Employed","Resign")</f>
        <v>Resign</v>
      </c>
    </row>
    <row r="774" spans="1:21">
      <c r="A774" t="s">
        <v>908</v>
      </c>
      <c r="B774" t="s">
        <v>909</v>
      </c>
      <c r="C774" t="s">
        <v>61</v>
      </c>
      <c r="D774" t="s">
        <v>43</v>
      </c>
      <c r="E774" t="s">
        <v>32</v>
      </c>
      <c r="F774" t="s">
        <v>17</v>
      </c>
      <c r="G774" t="s">
        <v>24</v>
      </c>
      <c r="H774">
        <v>59</v>
      </c>
      <c r="I774" s="1">
        <v>39689</v>
      </c>
      <c r="J774" s="9">
        <f>DAY(TBL_Employees[[#This Row],[Hire Date]])</f>
        <v>29</v>
      </c>
      <c r="K774" s="9">
        <f>MONTH(TBL_Employees[[#This Row],[Hire Date]])</f>
        <v>8</v>
      </c>
      <c r="L774" s="9" t="str">
        <f>_xlfn.SWITCH(TBL_Employees[[#This Row],[Month]],1,"JAN",2,"FEB",3,"MAR",4,"APR",5,"MAY",6,"JUN",7,"JUL",8,"AUG",9,"SEP",10,"OCT",11,"NOV",12,"DEC")</f>
        <v>AUG</v>
      </c>
      <c r="M774" s="9">
        <f>YEAR(TBL_Employees[[#This Row],[Hire Date]])</f>
        <v>2008</v>
      </c>
      <c r="N774" s="2">
        <v>157969</v>
      </c>
      <c r="O774" s="2" t="str">
        <f>_xlfn.SWITCH(TRUE(),TBL_Employees[[#This Row],[Annual Salary]]&gt;140000,"HIGH INCOME",AND(TBL_Employees[[#This Row],[Annual Salary]]&gt;=70000,TBL_Employees[[#This Row],[Annual Salary]]&lt;=140000),"MIDLE INCOME",TBL_Employees[[#This Row],[Annual Salary]]&lt;70000,"LOW INCOME")</f>
        <v>HIGH INCOME</v>
      </c>
      <c r="P774" s="3">
        <v>0.1</v>
      </c>
      <c r="Q774" s="11">
        <f>TBL_Employees[[#This Row],[Bonus %]]*TBL_Employees[[#This Row],[Annual Salary]]</f>
        <v>15796.900000000001</v>
      </c>
      <c r="R774" t="s">
        <v>33</v>
      </c>
      <c r="S774" t="s">
        <v>80</v>
      </c>
      <c r="T774" s="1" t="s">
        <v>21</v>
      </c>
      <c r="U774" t="str">
        <f>IF(TBL_Employees[[#This Row],[Exit Date]]="","Employed","Resign")</f>
        <v>Employed</v>
      </c>
    </row>
    <row r="775" spans="1:21">
      <c r="A775" t="s">
        <v>320</v>
      </c>
      <c r="B775" t="s">
        <v>928</v>
      </c>
      <c r="C775" t="s">
        <v>62</v>
      </c>
      <c r="D775" t="s">
        <v>43</v>
      </c>
      <c r="E775" t="s">
        <v>32</v>
      </c>
      <c r="F775" t="s">
        <v>28</v>
      </c>
      <c r="G775" t="s">
        <v>24</v>
      </c>
      <c r="H775">
        <v>28</v>
      </c>
      <c r="I775" s="1">
        <v>43863</v>
      </c>
      <c r="J775" s="9">
        <f>DAY(TBL_Employees[[#This Row],[Hire Date]])</f>
        <v>2</v>
      </c>
      <c r="K775" s="9">
        <f>MONTH(TBL_Employees[[#This Row],[Hire Date]])</f>
        <v>2</v>
      </c>
      <c r="L775" s="9" t="str">
        <f>_xlfn.SWITCH(TBL_Employees[[#This Row],[Month]],1,"JAN",2,"FEB",3,"MAR",4,"APR",5,"MAY",6,"JUN",7,"JUL",8,"AUG",9,"SEP",10,"OCT",11,"NOV",12,"DEC")</f>
        <v>FEB</v>
      </c>
      <c r="M775" s="9">
        <f>YEAR(TBL_Employees[[#This Row],[Hire Date]])</f>
        <v>2020</v>
      </c>
      <c r="N775" s="2">
        <v>115417</v>
      </c>
      <c r="O775" s="2" t="str">
        <f>_xlfn.SWITCH(TRUE(),TBL_Employees[[#This Row],[Annual Salary]]&gt;140000,"HIGH INCOME",AND(TBL_Employees[[#This Row],[Annual Salary]]&gt;=70000,TBL_Employees[[#This Row],[Annual Salary]]&lt;=140000),"MIDLE INCOME",TBL_Employees[[#This Row],[Annual Salary]]&lt;70000,"LOW INCOME")</f>
        <v>MIDLE INCOME</v>
      </c>
      <c r="P775" s="3">
        <v>0.06</v>
      </c>
      <c r="Q775" s="11">
        <f>TBL_Employees[[#This Row],[Bonus %]]*TBL_Employees[[#This Row],[Annual Salary]]</f>
        <v>6925.0199999999995</v>
      </c>
      <c r="R775" t="s">
        <v>33</v>
      </c>
      <c r="S775" t="s">
        <v>74</v>
      </c>
      <c r="T775" s="1" t="s">
        <v>21</v>
      </c>
      <c r="U775" t="str">
        <f>IF(TBL_Employees[[#This Row],[Exit Date]]="","Employed","Resign")</f>
        <v>Employed</v>
      </c>
    </row>
    <row r="776" spans="1:21">
      <c r="A776" t="s">
        <v>264</v>
      </c>
      <c r="B776" t="s">
        <v>972</v>
      </c>
      <c r="C776" t="s">
        <v>64</v>
      </c>
      <c r="D776" t="s">
        <v>43</v>
      </c>
      <c r="E776" t="s">
        <v>44</v>
      </c>
      <c r="F776" t="s">
        <v>28</v>
      </c>
      <c r="G776" t="s">
        <v>51</v>
      </c>
      <c r="H776">
        <v>37</v>
      </c>
      <c r="I776" s="1">
        <v>41363</v>
      </c>
      <c r="J776" s="9">
        <f>DAY(TBL_Employees[[#This Row],[Hire Date]])</f>
        <v>30</v>
      </c>
      <c r="K776" s="9">
        <f>MONTH(TBL_Employees[[#This Row],[Hire Date]])</f>
        <v>3</v>
      </c>
      <c r="L776" s="9" t="str">
        <f>_xlfn.SWITCH(TBL_Employees[[#This Row],[Month]],1,"JAN",2,"FEB",3,"MAR",4,"APR",5,"MAY",6,"JUN",7,"JUL",8,"AUG",9,"SEP",10,"OCT",11,"NOV",12,"DEC")</f>
        <v>MAR</v>
      </c>
      <c r="M776" s="9">
        <f>YEAR(TBL_Employees[[#This Row],[Hire Date]])</f>
        <v>2013</v>
      </c>
      <c r="N776" s="2">
        <v>69570</v>
      </c>
      <c r="O776" s="2" t="str">
        <f>_xlfn.SWITCH(TRUE(),TBL_Employees[[#This Row],[Annual Salary]]&gt;140000,"HIGH INCOME",AND(TBL_Employees[[#This Row],[Annual Salary]]&gt;=70000,TBL_Employees[[#This Row],[Annual Salary]]&lt;=140000),"MIDLE INCOME",TBL_Employees[[#This Row],[Annual Salary]]&lt;70000,"LOW INCOME")</f>
        <v>LOW INCOME</v>
      </c>
      <c r="P776" s="3">
        <v>0</v>
      </c>
      <c r="Q776" s="11">
        <f>TBL_Employees[[#This Row],[Bonus %]]*TBL_Employees[[#This Row],[Annual Salary]]</f>
        <v>0</v>
      </c>
      <c r="R776" t="s">
        <v>19</v>
      </c>
      <c r="S776" t="s">
        <v>45</v>
      </c>
      <c r="T776" s="1" t="s">
        <v>21</v>
      </c>
      <c r="U776" t="str">
        <f>IF(TBL_Employees[[#This Row],[Exit Date]]="","Employed","Resign")</f>
        <v>Employed</v>
      </c>
    </row>
    <row r="777" spans="1:21">
      <c r="A777" t="s">
        <v>287</v>
      </c>
      <c r="B777" t="s">
        <v>981</v>
      </c>
      <c r="C777" t="s">
        <v>14</v>
      </c>
      <c r="D777" t="s">
        <v>43</v>
      </c>
      <c r="E777" t="s">
        <v>44</v>
      </c>
      <c r="F777" t="s">
        <v>28</v>
      </c>
      <c r="G777" t="s">
        <v>24</v>
      </c>
      <c r="H777">
        <v>38</v>
      </c>
      <c r="I777" s="1">
        <v>44433</v>
      </c>
      <c r="J777" s="9">
        <f>DAY(TBL_Employees[[#This Row],[Hire Date]])</f>
        <v>25</v>
      </c>
      <c r="K777" s="9">
        <f>MONTH(TBL_Employees[[#This Row],[Hire Date]])</f>
        <v>8</v>
      </c>
      <c r="L777" s="9" t="str">
        <f>_xlfn.SWITCH(TBL_Employees[[#This Row],[Month]],1,"JAN",2,"FEB",3,"MAR",4,"APR",5,"MAY",6,"JUN",7,"JUL",8,"AUG",9,"SEP",10,"OCT",11,"NOV",12,"DEC")</f>
        <v>AUG</v>
      </c>
      <c r="M777" s="9">
        <f>YEAR(TBL_Employees[[#This Row],[Hire Date]])</f>
        <v>2021</v>
      </c>
      <c r="N777" s="2">
        <v>255230</v>
      </c>
      <c r="O777" s="2" t="str">
        <f>_xlfn.SWITCH(TRUE(),TBL_Employees[[#This Row],[Annual Salary]]&gt;140000,"HIGH INCOME",AND(TBL_Employees[[#This Row],[Annual Salary]]&gt;=70000,TBL_Employees[[#This Row],[Annual Salary]]&lt;=140000),"MIDLE INCOME",TBL_Employees[[#This Row],[Annual Salary]]&lt;70000,"LOW INCOME")</f>
        <v>HIGH INCOME</v>
      </c>
      <c r="P777" s="3">
        <v>0.36</v>
      </c>
      <c r="Q777" s="11">
        <f>TBL_Employees[[#This Row],[Bonus %]]*TBL_Employees[[#This Row],[Annual Salary]]</f>
        <v>91882.8</v>
      </c>
      <c r="R777" t="s">
        <v>19</v>
      </c>
      <c r="S777" t="s">
        <v>25</v>
      </c>
      <c r="T777" s="1" t="s">
        <v>21</v>
      </c>
      <c r="U777" t="str">
        <f>IF(TBL_Employees[[#This Row],[Exit Date]]="","Employed","Resign")</f>
        <v>Employed</v>
      </c>
    </row>
    <row r="778" spans="1:21">
      <c r="A778" t="s">
        <v>271</v>
      </c>
      <c r="B778" t="s">
        <v>1000</v>
      </c>
      <c r="C778" t="s">
        <v>42</v>
      </c>
      <c r="D778" t="s">
        <v>43</v>
      </c>
      <c r="E778" t="s">
        <v>36</v>
      </c>
      <c r="F778" t="s">
        <v>17</v>
      </c>
      <c r="G778" t="s">
        <v>51</v>
      </c>
      <c r="H778">
        <v>33</v>
      </c>
      <c r="I778" s="1">
        <v>41756</v>
      </c>
      <c r="J778" s="9">
        <f>DAY(TBL_Employees[[#This Row],[Hire Date]])</f>
        <v>27</v>
      </c>
      <c r="K778" s="9">
        <f>MONTH(TBL_Employees[[#This Row],[Hire Date]])</f>
        <v>4</v>
      </c>
      <c r="L778" s="9" t="str">
        <f>_xlfn.SWITCH(TBL_Employees[[#This Row],[Month]],1,"JAN",2,"FEB",3,"MAR",4,"APR",5,"MAY",6,"JUN",7,"JUL",8,"AUG",9,"SEP",10,"OCT",11,"NOV",12,"DEC")</f>
        <v>APR</v>
      </c>
      <c r="M778" s="9">
        <f>YEAR(TBL_Employees[[#This Row],[Hire Date]])</f>
        <v>2014</v>
      </c>
      <c r="N778" s="2">
        <v>75869</v>
      </c>
      <c r="O778" s="2" t="str">
        <f>_xlfn.SWITCH(TRUE(),TBL_Employees[[#This Row],[Annual Salary]]&gt;140000,"HIGH INCOME",AND(TBL_Employees[[#This Row],[Annual Salary]]&gt;=70000,TBL_Employees[[#This Row],[Annual Salary]]&lt;=140000),"MIDLE INCOME",TBL_Employees[[#This Row],[Annual Salary]]&lt;70000,"LOW INCOME")</f>
        <v>MIDLE INCOME</v>
      </c>
      <c r="P778" s="3">
        <v>0</v>
      </c>
      <c r="Q778" s="11">
        <f>TBL_Employees[[#This Row],[Bonus %]]*TBL_Employees[[#This Row],[Annual Salary]]</f>
        <v>0</v>
      </c>
      <c r="R778" t="s">
        <v>52</v>
      </c>
      <c r="S778" t="s">
        <v>53</v>
      </c>
      <c r="T778" s="1" t="s">
        <v>21</v>
      </c>
      <c r="U778" t="str">
        <f>IF(TBL_Employees[[#This Row],[Exit Date]]="","Employed","Resign")</f>
        <v>Employed</v>
      </c>
    </row>
    <row r="779" spans="1:21">
      <c r="A779" t="s">
        <v>232</v>
      </c>
      <c r="B779" t="s">
        <v>1009</v>
      </c>
      <c r="C779" t="s">
        <v>42</v>
      </c>
      <c r="D779" t="s">
        <v>43</v>
      </c>
      <c r="E779" t="s">
        <v>32</v>
      </c>
      <c r="F779" t="s">
        <v>17</v>
      </c>
      <c r="G779" t="s">
        <v>24</v>
      </c>
      <c r="H779">
        <v>46</v>
      </c>
      <c r="I779" s="1">
        <v>37271</v>
      </c>
      <c r="J779" s="9">
        <f>DAY(TBL_Employees[[#This Row],[Hire Date]])</f>
        <v>15</v>
      </c>
      <c r="K779" s="9">
        <f>MONTH(TBL_Employees[[#This Row],[Hire Date]])</f>
        <v>1</v>
      </c>
      <c r="L779" s="9" t="str">
        <f>_xlfn.SWITCH(TBL_Employees[[#This Row],[Month]],1,"JAN",2,"FEB",3,"MAR",4,"APR",5,"MAY",6,"JUN",7,"JUL",8,"AUG",9,"SEP",10,"OCT",11,"NOV",12,"DEC")</f>
        <v>JAN</v>
      </c>
      <c r="M779" s="9">
        <f>YEAR(TBL_Employees[[#This Row],[Hire Date]])</f>
        <v>2002</v>
      </c>
      <c r="N779" s="2">
        <v>86510</v>
      </c>
      <c r="O779" s="2" t="str">
        <f>_xlfn.SWITCH(TRUE(),TBL_Employees[[#This Row],[Annual Salary]]&gt;140000,"HIGH INCOME",AND(TBL_Employees[[#This Row],[Annual Salary]]&gt;=70000,TBL_Employees[[#This Row],[Annual Salary]]&lt;=140000),"MIDLE INCOME",TBL_Employees[[#This Row],[Annual Salary]]&lt;70000,"LOW INCOME")</f>
        <v>MIDLE INCOME</v>
      </c>
      <c r="P779" s="3">
        <v>0</v>
      </c>
      <c r="Q779" s="11">
        <f>TBL_Employees[[#This Row],[Bonus %]]*TBL_Employees[[#This Row],[Annual Salary]]</f>
        <v>0</v>
      </c>
      <c r="R779" t="s">
        <v>33</v>
      </c>
      <c r="S779" t="s">
        <v>60</v>
      </c>
      <c r="T779" s="1">
        <v>37623</v>
      </c>
      <c r="U779" t="str">
        <f>IF(TBL_Employees[[#This Row],[Exit Date]]="","Employed","Resign")</f>
        <v>Resign</v>
      </c>
    </row>
    <row r="780" spans="1:21">
      <c r="A780" t="s">
        <v>1018</v>
      </c>
      <c r="B780" t="s">
        <v>1019</v>
      </c>
      <c r="C780" t="s">
        <v>40</v>
      </c>
      <c r="D780" t="s">
        <v>43</v>
      </c>
      <c r="E780" t="s">
        <v>36</v>
      </c>
      <c r="F780" t="s">
        <v>17</v>
      </c>
      <c r="G780" t="s">
        <v>24</v>
      </c>
      <c r="H780">
        <v>64</v>
      </c>
      <c r="I780" s="1">
        <v>40588</v>
      </c>
      <c r="J780" s="9">
        <f>DAY(TBL_Employees[[#This Row],[Hire Date]])</f>
        <v>14</v>
      </c>
      <c r="K780" s="9">
        <f>MONTH(TBL_Employees[[#This Row],[Hire Date]])</f>
        <v>2</v>
      </c>
      <c r="L780" s="9" t="str">
        <f>_xlfn.SWITCH(TBL_Employees[[#This Row],[Month]],1,"JAN",2,"FEB",3,"MAR",4,"APR",5,"MAY",6,"JUN",7,"JUL",8,"AUG",9,"SEP",10,"OCT",11,"NOV",12,"DEC")</f>
        <v>FEB</v>
      </c>
      <c r="M780" s="9">
        <f>YEAR(TBL_Employees[[#This Row],[Hire Date]])</f>
        <v>2011</v>
      </c>
      <c r="N780" s="2">
        <v>171217</v>
      </c>
      <c r="O780" s="2" t="str">
        <f>_xlfn.SWITCH(TRUE(),TBL_Employees[[#This Row],[Annual Salary]]&gt;140000,"HIGH INCOME",AND(TBL_Employees[[#This Row],[Annual Salary]]&gt;=70000,TBL_Employees[[#This Row],[Annual Salary]]&lt;=140000),"MIDLE INCOME",TBL_Employees[[#This Row],[Annual Salary]]&lt;70000,"LOW INCOME")</f>
        <v>HIGH INCOME</v>
      </c>
      <c r="P780" s="3">
        <v>0.19</v>
      </c>
      <c r="Q780" s="11">
        <f>TBL_Employees[[#This Row],[Bonus %]]*TBL_Employees[[#This Row],[Annual Salary]]</f>
        <v>32531.23</v>
      </c>
      <c r="R780" t="s">
        <v>19</v>
      </c>
      <c r="S780" t="s">
        <v>63</v>
      </c>
      <c r="T780" s="1" t="s">
        <v>21</v>
      </c>
      <c r="U780" t="str">
        <f>IF(TBL_Employees[[#This Row],[Exit Date]]="","Employed","Resign")</f>
        <v>Employed</v>
      </c>
    </row>
    <row r="781" spans="1:21">
      <c r="A781" t="s">
        <v>1041</v>
      </c>
      <c r="B781" t="s">
        <v>1042</v>
      </c>
      <c r="C781" t="s">
        <v>40</v>
      </c>
      <c r="D781" t="s">
        <v>43</v>
      </c>
      <c r="E781" t="s">
        <v>16</v>
      </c>
      <c r="F781" t="s">
        <v>28</v>
      </c>
      <c r="G781" t="s">
        <v>24</v>
      </c>
      <c r="H781">
        <v>49</v>
      </c>
      <c r="I781" s="1">
        <v>36210</v>
      </c>
      <c r="J781" s="9">
        <f>DAY(TBL_Employees[[#This Row],[Hire Date]])</f>
        <v>19</v>
      </c>
      <c r="K781" s="9">
        <f>MONTH(TBL_Employees[[#This Row],[Hire Date]])</f>
        <v>2</v>
      </c>
      <c r="L781" s="9" t="str">
        <f>_xlfn.SWITCH(TBL_Employees[[#This Row],[Month]],1,"JAN",2,"FEB",3,"MAR",4,"APR",5,"MAY",6,"JUN",7,"JUL",8,"AUG",9,"SEP",10,"OCT",11,"NOV",12,"DEC")</f>
        <v>FEB</v>
      </c>
      <c r="M781" s="9">
        <f>YEAR(TBL_Employees[[#This Row],[Hire Date]])</f>
        <v>1999</v>
      </c>
      <c r="N781" s="2">
        <v>191807</v>
      </c>
      <c r="O781" s="2" t="str">
        <f>_xlfn.SWITCH(TRUE(),TBL_Employees[[#This Row],[Annual Salary]]&gt;140000,"HIGH INCOME",AND(TBL_Employees[[#This Row],[Annual Salary]]&gt;=70000,TBL_Employees[[#This Row],[Annual Salary]]&lt;=140000),"MIDLE INCOME",TBL_Employees[[#This Row],[Annual Salary]]&lt;70000,"LOW INCOME")</f>
        <v>HIGH INCOME</v>
      </c>
      <c r="P781" s="3">
        <v>0.21</v>
      </c>
      <c r="Q781" s="11">
        <f>TBL_Employees[[#This Row],[Bonus %]]*TBL_Employees[[#This Row],[Annual Salary]]</f>
        <v>40279.47</v>
      </c>
      <c r="R781" t="s">
        <v>33</v>
      </c>
      <c r="S781" t="s">
        <v>80</v>
      </c>
      <c r="T781" s="1" t="s">
        <v>21</v>
      </c>
      <c r="U781" t="str">
        <f>IF(TBL_Employees[[#This Row],[Exit Date]]="","Employed","Resign")</f>
        <v>Employed</v>
      </c>
    </row>
    <row r="782" spans="1:21">
      <c r="A782" t="s">
        <v>1055</v>
      </c>
      <c r="B782" t="s">
        <v>1056</v>
      </c>
      <c r="C782" t="s">
        <v>64</v>
      </c>
      <c r="D782" t="s">
        <v>43</v>
      </c>
      <c r="E782" t="s">
        <v>36</v>
      </c>
      <c r="F782" t="s">
        <v>28</v>
      </c>
      <c r="G782" t="s">
        <v>18</v>
      </c>
      <c r="H782">
        <v>48</v>
      </c>
      <c r="I782" s="1">
        <v>38623</v>
      </c>
      <c r="J782" s="9">
        <f>DAY(TBL_Employees[[#This Row],[Hire Date]])</f>
        <v>28</v>
      </c>
      <c r="K782" s="9">
        <f>MONTH(TBL_Employees[[#This Row],[Hire Date]])</f>
        <v>9</v>
      </c>
      <c r="L782" s="9" t="str">
        <f>_xlfn.SWITCH(TBL_Employees[[#This Row],[Month]],1,"JAN",2,"FEB",3,"MAR",4,"APR",5,"MAY",6,"JUN",7,"JUL",8,"AUG",9,"SEP",10,"OCT",11,"NOV",12,"DEC")</f>
        <v>SEP</v>
      </c>
      <c r="M782" s="9">
        <f>YEAR(TBL_Employees[[#This Row],[Hire Date]])</f>
        <v>2005</v>
      </c>
      <c r="N782" s="2">
        <v>74655</v>
      </c>
      <c r="O782" s="2" t="str">
        <f>_xlfn.SWITCH(TRUE(),TBL_Employees[[#This Row],[Annual Salary]]&gt;140000,"HIGH INCOME",AND(TBL_Employees[[#This Row],[Annual Salary]]&gt;=70000,TBL_Employees[[#This Row],[Annual Salary]]&lt;=140000),"MIDLE INCOME",TBL_Employees[[#This Row],[Annual Salary]]&lt;70000,"LOW INCOME")</f>
        <v>MIDLE INCOME</v>
      </c>
      <c r="P782" s="3">
        <v>0</v>
      </c>
      <c r="Q782" s="11">
        <f>TBL_Employees[[#This Row],[Bonus %]]*TBL_Employees[[#This Row],[Annual Salary]]</f>
        <v>0</v>
      </c>
      <c r="R782" t="s">
        <v>19</v>
      </c>
      <c r="S782" t="s">
        <v>25</v>
      </c>
      <c r="T782" s="1" t="s">
        <v>21</v>
      </c>
      <c r="U782" t="str">
        <f>IF(TBL_Employees[[#This Row],[Exit Date]]="","Employed","Resign")</f>
        <v>Employed</v>
      </c>
    </row>
    <row r="783" spans="1:21">
      <c r="A783" t="s">
        <v>156</v>
      </c>
      <c r="B783" t="s">
        <v>1057</v>
      </c>
      <c r="C783" t="s">
        <v>42</v>
      </c>
      <c r="D783" t="s">
        <v>43</v>
      </c>
      <c r="E783" t="s">
        <v>36</v>
      </c>
      <c r="F783" t="s">
        <v>28</v>
      </c>
      <c r="G783" t="s">
        <v>24</v>
      </c>
      <c r="H783">
        <v>51</v>
      </c>
      <c r="I783" s="1">
        <v>41013</v>
      </c>
      <c r="J783" s="9">
        <f>DAY(TBL_Employees[[#This Row],[Hire Date]])</f>
        <v>14</v>
      </c>
      <c r="K783" s="9">
        <f>MONTH(TBL_Employees[[#This Row],[Hire Date]])</f>
        <v>4</v>
      </c>
      <c r="L783" s="9" t="str">
        <f>_xlfn.SWITCH(TBL_Employees[[#This Row],[Month]],1,"JAN",2,"FEB",3,"MAR",4,"APR",5,"MAY",6,"JUN",7,"JUL",8,"AUG",9,"SEP",10,"OCT",11,"NOV",12,"DEC")</f>
        <v>APR</v>
      </c>
      <c r="M783" s="9">
        <f>YEAR(TBL_Employees[[#This Row],[Hire Date]])</f>
        <v>2012</v>
      </c>
      <c r="N783" s="2">
        <v>82300</v>
      </c>
      <c r="O783" s="2" t="str">
        <f>_xlfn.SWITCH(TRUE(),TBL_Employees[[#This Row],[Annual Salary]]&gt;140000,"HIGH INCOME",AND(TBL_Employees[[#This Row],[Annual Salary]]&gt;=70000,TBL_Employees[[#This Row],[Annual Salary]]&lt;=140000),"MIDLE INCOME",TBL_Employees[[#This Row],[Annual Salary]]&lt;70000,"LOW INCOME")</f>
        <v>MIDLE INCOME</v>
      </c>
      <c r="P783" s="3">
        <v>0</v>
      </c>
      <c r="Q783" s="11">
        <f>TBL_Employees[[#This Row],[Bonus %]]*TBL_Employees[[#This Row],[Annual Salary]]</f>
        <v>0</v>
      </c>
      <c r="R783" t="s">
        <v>33</v>
      </c>
      <c r="S783" t="s">
        <v>34</v>
      </c>
      <c r="T783" s="1" t="s">
        <v>21</v>
      </c>
      <c r="U783" t="str">
        <f>IF(TBL_Employees[[#This Row],[Exit Date]]="","Employed","Resign")</f>
        <v>Employed</v>
      </c>
    </row>
    <row r="784" spans="1:21">
      <c r="A784" t="s">
        <v>1060</v>
      </c>
      <c r="B784" t="s">
        <v>1061</v>
      </c>
      <c r="C784" t="s">
        <v>42</v>
      </c>
      <c r="D784" t="s">
        <v>43</v>
      </c>
      <c r="E784" t="s">
        <v>16</v>
      </c>
      <c r="F784" t="s">
        <v>28</v>
      </c>
      <c r="G784" t="s">
        <v>51</v>
      </c>
      <c r="H784">
        <v>33</v>
      </c>
      <c r="I784" s="1">
        <v>41973</v>
      </c>
      <c r="J784" s="9">
        <f>DAY(TBL_Employees[[#This Row],[Hire Date]])</f>
        <v>30</v>
      </c>
      <c r="K784" s="9">
        <f>MONTH(TBL_Employees[[#This Row],[Hire Date]])</f>
        <v>11</v>
      </c>
      <c r="L784" s="9" t="str">
        <f>_xlfn.SWITCH(TBL_Employees[[#This Row],[Month]],1,"JAN",2,"FEB",3,"MAR",4,"APR",5,"MAY",6,"JUN",7,"JUL",8,"AUG",9,"SEP",10,"OCT",11,"NOV",12,"DEC")</f>
        <v>NOV</v>
      </c>
      <c r="M784" s="9">
        <f>YEAR(TBL_Employees[[#This Row],[Hire Date]])</f>
        <v>2014</v>
      </c>
      <c r="N784" s="2">
        <v>91280</v>
      </c>
      <c r="O784" s="2" t="str">
        <f>_xlfn.SWITCH(TRUE(),TBL_Employees[[#This Row],[Annual Salary]]&gt;140000,"HIGH INCOME",AND(TBL_Employees[[#This Row],[Annual Salary]]&gt;=70000,TBL_Employees[[#This Row],[Annual Salary]]&lt;=140000),"MIDLE INCOME",TBL_Employees[[#This Row],[Annual Salary]]&lt;70000,"LOW INCOME")</f>
        <v>MIDLE INCOME</v>
      </c>
      <c r="P784" s="3">
        <v>0</v>
      </c>
      <c r="Q784" s="11">
        <f>TBL_Employees[[#This Row],[Bonus %]]*TBL_Employees[[#This Row],[Annual Salary]]</f>
        <v>0</v>
      </c>
      <c r="R784" t="s">
        <v>19</v>
      </c>
      <c r="S784" t="s">
        <v>45</v>
      </c>
      <c r="T784" s="1" t="s">
        <v>21</v>
      </c>
      <c r="U784" t="str">
        <f>IF(TBL_Employees[[#This Row],[Exit Date]]="","Employed","Resign")</f>
        <v>Employed</v>
      </c>
    </row>
    <row r="785" spans="1:21">
      <c r="A785" t="s">
        <v>122</v>
      </c>
      <c r="B785" t="s">
        <v>1074</v>
      </c>
      <c r="C785" t="s">
        <v>61</v>
      </c>
      <c r="D785" t="s">
        <v>43</v>
      </c>
      <c r="E785" t="s">
        <v>44</v>
      </c>
      <c r="F785" t="s">
        <v>17</v>
      </c>
      <c r="G785" t="s">
        <v>24</v>
      </c>
      <c r="H785">
        <v>31</v>
      </c>
      <c r="I785" s="1">
        <v>43695</v>
      </c>
      <c r="J785" s="9">
        <f>DAY(TBL_Employees[[#This Row],[Hire Date]])</f>
        <v>18</v>
      </c>
      <c r="K785" s="9">
        <f>MONTH(TBL_Employees[[#This Row],[Hire Date]])</f>
        <v>8</v>
      </c>
      <c r="L785" s="9" t="str">
        <f>_xlfn.SWITCH(TBL_Employees[[#This Row],[Month]],1,"JAN",2,"FEB",3,"MAR",4,"APR",5,"MAY",6,"JUN",7,"JUL",8,"AUG",9,"SEP",10,"OCT",11,"NOV",12,"DEC")</f>
        <v>AUG</v>
      </c>
      <c r="M785" s="9">
        <f>YEAR(TBL_Employees[[#This Row],[Hire Date]])</f>
        <v>2019</v>
      </c>
      <c r="N785" s="2">
        <v>126353</v>
      </c>
      <c r="O785" s="2" t="str">
        <f>_xlfn.SWITCH(TRUE(),TBL_Employees[[#This Row],[Annual Salary]]&gt;140000,"HIGH INCOME",AND(TBL_Employees[[#This Row],[Annual Salary]]&gt;=70000,TBL_Employees[[#This Row],[Annual Salary]]&lt;=140000),"MIDLE INCOME",TBL_Employees[[#This Row],[Annual Salary]]&lt;70000,"LOW INCOME")</f>
        <v>MIDLE INCOME</v>
      </c>
      <c r="P785" s="3">
        <v>0.12</v>
      </c>
      <c r="Q785" s="11">
        <f>TBL_Employees[[#This Row],[Bonus %]]*TBL_Employees[[#This Row],[Annual Salary]]</f>
        <v>15162.359999999999</v>
      </c>
      <c r="R785" t="s">
        <v>33</v>
      </c>
      <c r="S785" t="s">
        <v>74</v>
      </c>
      <c r="T785" s="1" t="s">
        <v>21</v>
      </c>
      <c r="U785" t="str">
        <f>IF(TBL_Employees[[#This Row],[Exit Date]]="","Employed","Resign")</f>
        <v>Employed</v>
      </c>
    </row>
    <row r="786" spans="1:21">
      <c r="A786" t="s">
        <v>1094</v>
      </c>
      <c r="B786" t="s">
        <v>1095</v>
      </c>
      <c r="C786" t="s">
        <v>61</v>
      </c>
      <c r="D786" t="s">
        <v>43</v>
      </c>
      <c r="E786" t="s">
        <v>16</v>
      </c>
      <c r="F786" t="s">
        <v>28</v>
      </c>
      <c r="G786" t="s">
        <v>24</v>
      </c>
      <c r="H786">
        <v>45</v>
      </c>
      <c r="I786" s="1">
        <v>37014</v>
      </c>
      <c r="J786" s="9">
        <f>DAY(TBL_Employees[[#This Row],[Hire Date]])</f>
        <v>3</v>
      </c>
      <c r="K786" s="9">
        <f>MONTH(TBL_Employees[[#This Row],[Hire Date]])</f>
        <v>5</v>
      </c>
      <c r="L786" s="9" t="str">
        <f>_xlfn.SWITCH(TBL_Employees[[#This Row],[Month]],1,"JAN",2,"FEB",3,"MAR",4,"APR",5,"MAY",6,"JUN",7,"JUL",8,"AUG",9,"SEP",10,"OCT",11,"NOV",12,"DEC")</f>
        <v>MAY</v>
      </c>
      <c r="M786" s="9">
        <f>YEAR(TBL_Employees[[#This Row],[Hire Date]])</f>
        <v>2001</v>
      </c>
      <c r="N786" s="2">
        <v>147752</v>
      </c>
      <c r="O786" s="2" t="str">
        <f>_xlfn.SWITCH(TRUE(),TBL_Employees[[#This Row],[Annual Salary]]&gt;140000,"HIGH INCOME",AND(TBL_Employees[[#This Row],[Annual Salary]]&gt;=70000,TBL_Employees[[#This Row],[Annual Salary]]&lt;=140000),"MIDLE INCOME",TBL_Employees[[#This Row],[Annual Salary]]&lt;70000,"LOW INCOME")</f>
        <v>HIGH INCOME</v>
      </c>
      <c r="P786" s="3">
        <v>0.12</v>
      </c>
      <c r="Q786" s="11">
        <f>TBL_Employees[[#This Row],[Bonus %]]*TBL_Employees[[#This Row],[Annual Salary]]</f>
        <v>17730.239999999998</v>
      </c>
      <c r="R786" t="s">
        <v>33</v>
      </c>
      <c r="S786" t="s">
        <v>74</v>
      </c>
      <c r="T786" s="1">
        <v>40903</v>
      </c>
      <c r="U786" t="str">
        <f>IF(TBL_Employees[[#This Row],[Exit Date]]="","Employed","Resign")</f>
        <v>Resign</v>
      </c>
    </row>
    <row r="787" spans="1:21">
      <c r="A787" t="s">
        <v>1096</v>
      </c>
      <c r="B787" t="s">
        <v>1097</v>
      </c>
      <c r="C787" t="s">
        <v>61</v>
      </c>
      <c r="D787" t="s">
        <v>43</v>
      </c>
      <c r="E787" t="s">
        <v>36</v>
      </c>
      <c r="F787" t="s">
        <v>17</v>
      </c>
      <c r="G787" t="s">
        <v>24</v>
      </c>
      <c r="H787">
        <v>25</v>
      </c>
      <c r="I787" s="1">
        <v>44453</v>
      </c>
      <c r="J787" s="9">
        <f>DAY(TBL_Employees[[#This Row],[Hire Date]])</f>
        <v>14</v>
      </c>
      <c r="K787" s="9">
        <f>MONTH(TBL_Employees[[#This Row],[Hire Date]])</f>
        <v>9</v>
      </c>
      <c r="L787" s="9" t="str">
        <f>_xlfn.SWITCH(TBL_Employees[[#This Row],[Month]],1,"JAN",2,"FEB",3,"MAR",4,"APR",5,"MAY",6,"JUN",7,"JUL",8,"AUG",9,"SEP",10,"OCT",11,"NOV",12,"DEC")</f>
        <v>SEP</v>
      </c>
      <c r="M787" s="9">
        <f>YEAR(TBL_Employees[[#This Row],[Hire Date]])</f>
        <v>2021</v>
      </c>
      <c r="N787" s="2">
        <v>136810</v>
      </c>
      <c r="O787" s="2" t="str">
        <f>_xlfn.SWITCH(TRUE(),TBL_Employees[[#This Row],[Annual Salary]]&gt;140000,"HIGH INCOME",AND(TBL_Employees[[#This Row],[Annual Salary]]&gt;=70000,TBL_Employees[[#This Row],[Annual Salary]]&lt;=140000),"MIDLE INCOME",TBL_Employees[[#This Row],[Annual Salary]]&lt;70000,"LOW INCOME")</f>
        <v>MIDLE INCOME</v>
      </c>
      <c r="P787" s="3">
        <v>0.14000000000000001</v>
      </c>
      <c r="Q787" s="11">
        <f>TBL_Employees[[#This Row],[Bonus %]]*TBL_Employees[[#This Row],[Annual Salary]]</f>
        <v>19153.400000000001</v>
      </c>
      <c r="R787" t="s">
        <v>33</v>
      </c>
      <c r="S787" t="s">
        <v>80</v>
      </c>
      <c r="T787" s="1" t="s">
        <v>21</v>
      </c>
      <c r="U787" t="str">
        <f>IF(TBL_Employees[[#This Row],[Exit Date]]="","Employed","Resign")</f>
        <v>Employed</v>
      </c>
    </row>
    <row r="788" spans="1:21">
      <c r="A788" t="s">
        <v>1105</v>
      </c>
      <c r="B788" t="s">
        <v>1106</v>
      </c>
      <c r="C788" t="s">
        <v>14</v>
      </c>
      <c r="D788" t="s">
        <v>43</v>
      </c>
      <c r="E788" t="s">
        <v>32</v>
      </c>
      <c r="F788" t="s">
        <v>28</v>
      </c>
      <c r="G788" t="s">
        <v>24</v>
      </c>
      <c r="H788">
        <v>57</v>
      </c>
      <c r="I788" s="1">
        <v>42951</v>
      </c>
      <c r="J788" s="9">
        <f>DAY(TBL_Employees[[#This Row],[Hire Date]])</f>
        <v>4</v>
      </c>
      <c r="K788" s="9">
        <f>MONTH(TBL_Employees[[#This Row],[Hire Date]])</f>
        <v>8</v>
      </c>
      <c r="L788" s="9" t="str">
        <f>_xlfn.SWITCH(TBL_Employees[[#This Row],[Month]],1,"JAN",2,"FEB",3,"MAR",4,"APR",5,"MAY",6,"JUN",7,"JUL",8,"AUG",9,"SEP",10,"OCT",11,"NOV",12,"DEC")</f>
        <v>AUG</v>
      </c>
      <c r="M788" s="9">
        <f>YEAR(TBL_Employees[[#This Row],[Hire Date]])</f>
        <v>2017</v>
      </c>
      <c r="N788" s="2">
        <v>183190</v>
      </c>
      <c r="O788" s="2" t="str">
        <f>_xlfn.SWITCH(TRUE(),TBL_Employees[[#This Row],[Annual Salary]]&gt;140000,"HIGH INCOME",AND(TBL_Employees[[#This Row],[Annual Salary]]&gt;=70000,TBL_Employees[[#This Row],[Annual Salary]]&lt;=140000),"MIDLE INCOME",TBL_Employees[[#This Row],[Annual Salary]]&lt;70000,"LOW INCOME")</f>
        <v>HIGH INCOME</v>
      </c>
      <c r="P788" s="3">
        <v>0.36</v>
      </c>
      <c r="Q788" s="11">
        <f>TBL_Employees[[#This Row],[Bonus %]]*TBL_Employees[[#This Row],[Annual Salary]]</f>
        <v>65948.399999999994</v>
      </c>
      <c r="R788" t="s">
        <v>19</v>
      </c>
      <c r="S788" t="s">
        <v>20</v>
      </c>
      <c r="T788" s="1" t="s">
        <v>21</v>
      </c>
      <c r="U788" t="str">
        <f>IF(TBL_Employees[[#This Row],[Exit Date]]="","Employed","Resign")</f>
        <v>Employed</v>
      </c>
    </row>
    <row r="789" spans="1:21">
      <c r="A789" t="s">
        <v>115</v>
      </c>
      <c r="B789" t="s">
        <v>1110</v>
      </c>
      <c r="C789" t="s">
        <v>62</v>
      </c>
      <c r="D789" t="s">
        <v>43</v>
      </c>
      <c r="E789" t="s">
        <v>44</v>
      </c>
      <c r="F789" t="s">
        <v>17</v>
      </c>
      <c r="G789" t="s">
        <v>24</v>
      </c>
      <c r="H789">
        <v>43</v>
      </c>
      <c r="I789" s="1">
        <v>38879</v>
      </c>
      <c r="J789" s="9">
        <f>DAY(TBL_Employees[[#This Row],[Hire Date]])</f>
        <v>11</v>
      </c>
      <c r="K789" s="9">
        <f>MONTH(TBL_Employees[[#This Row],[Hire Date]])</f>
        <v>6</v>
      </c>
      <c r="L789" s="9" t="str">
        <f>_xlfn.SWITCH(TBL_Employees[[#This Row],[Month]],1,"JAN",2,"FEB",3,"MAR",4,"APR",5,"MAY",6,"JUN",7,"JUL",8,"AUG",9,"SEP",10,"OCT",11,"NOV",12,"DEC")</f>
        <v>JUN</v>
      </c>
      <c r="M789" s="9">
        <f>YEAR(TBL_Employees[[#This Row],[Hire Date]])</f>
        <v>2006</v>
      </c>
      <c r="N789" s="2">
        <v>117278</v>
      </c>
      <c r="O789" s="2" t="str">
        <f>_xlfn.SWITCH(TRUE(),TBL_Employees[[#This Row],[Annual Salary]]&gt;140000,"HIGH INCOME",AND(TBL_Employees[[#This Row],[Annual Salary]]&gt;=70000,TBL_Employees[[#This Row],[Annual Salary]]&lt;=140000),"MIDLE INCOME",TBL_Employees[[#This Row],[Annual Salary]]&lt;70000,"LOW INCOME")</f>
        <v>MIDLE INCOME</v>
      </c>
      <c r="P789" s="3">
        <v>0.09</v>
      </c>
      <c r="Q789" s="11">
        <f>TBL_Employees[[#This Row],[Bonus %]]*TBL_Employees[[#This Row],[Annual Salary]]</f>
        <v>10555.02</v>
      </c>
      <c r="R789" t="s">
        <v>19</v>
      </c>
      <c r="S789" t="s">
        <v>45</v>
      </c>
      <c r="T789" s="1" t="s">
        <v>21</v>
      </c>
      <c r="U789" t="str">
        <f>IF(TBL_Employees[[#This Row],[Exit Date]]="","Employed","Resign")</f>
        <v>Employed</v>
      </c>
    </row>
    <row r="790" spans="1:21">
      <c r="A790" t="s">
        <v>1137</v>
      </c>
      <c r="B790" t="s">
        <v>1138</v>
      </c>
      <c r="C790" t="s">
        <v>42</v>
      </c>
      <c r="D790" t="s">
        <v>43</v>
      </c>
      <c r="E790" t="s">
        <v>32</v>
      </c>
      <c r="F790" t="s">
        <v>17</v>
      </c>
      <c r="G790" t="s">
        <v>51</v>
      </c>
      <c r="H790">
        <v>32</v>
      </c>
      <c r="I790" s="1">
        <v>41590</v>
      </c>
      <c r="J790" s="9">
        <f>DAY(TBL_Employees[[#This Row],[Hire Date]])</f>
        <v>12</v>
      </c>
      <c r="K790" s="9">
        <f>MONTH(TBL_Employees[[#This Row],[Hire Date]])</f>
        <v>11</v>
      </c>
      <c r="L790" s="9" t="str">
        <f>_xlfn.SWITCH(TBL_Employees[[#This Row],[Month]],1,"JAN",2,"FEB",3,"MAR",4,"APR",5,"MAY",6,"JUN",7,"JUL",8,"AUG",9,"SEP",10,"OCT",11,"NOV",12,"DEC")</f>
        <v>NOV</v>
      </c>
      <c r="M790" s="9">
        <f>YEAR(TBL_Employees[[#This Row],[Hire Date]])</f>
        <v>2013</v>
      </c>
      <c r="N790" s="2">
        <v>88895</v>
      </c>
      <c r="O790" s="2" t="str">
        <f>_xlfn.SWITCH(TRUE(),TBL_Employees[[#This Row],[Annual Salary]]&gt;140000,"HIGH INCOME",AND(TBL_Employees[[#This Row],[Annual Salary]]&gt;=70000,TBL_Employees[[#This Row],[Annual Salary]]&lt;=140000),"MIDLE INCOME",TBL_Employees[[#This Row],[Annual Salary]]&lt;70000,"LOW INCOME")</f>
        <v>MIDLE INCOME</v>
      </c>
      <c r="P790" s="3">
        <v>0</v>
      </c>
      <c r="Q790" s="11">
        <f>TBL_Employees[[#This Row],[Bonus %]]*TBL_Employees[[#This Row],[Annual Salary]]</f>
        <v>0</v>
      </c>
      <c r="R790" t="s">
        <v>19</v>
      </c>
      <c r="S790" t="s">
        <v>20</v>
      </c>
      <c r="T790" s="1" t="s">
        <v>21</v>
      </c>
      <c r="U790" t="str">
        <f>IF(TBL_Employees[[#This Row],[Exit Date]]="","Employed","Resign")</f>
        <v>Employed</v>
      </c>
    </row>
    <row r="791" spans="1:21">
      <c r="A791" t="s">
        <v>103</v>
      </c>
      <c r="B791" t="s">
        <v>1139</v>
      </c>
      <c r="C791" t="s">
        <v>40</v>
      </c>
      <c r="D791" t="s">
        <v>43</v>
      </c>
      <c r="E791" t="s">
        <v>32</v>
      </c>
      <c r="F791" t="s">
        <v>28</v>
      </c>
      <c r="G791" t="s">
        <v>24</v>
      </c>
      <c r="H791">
        <v>45</v>
      </c>
      <c r="I791" s="1">
        <v>38332</v>
      </c>
      <c r="J791" s="9">
        <f>DAY(TBL_Employees[[#This Row],[Hire Date]])</f>
        <v>11</v>
      </c>
      <c r="K791" s="9">
        <f>MONTH(TBL_Employees[[#This Row],[Hire Date]])</f>
        <v>12</v>
      </c>
      <c r="L791" s="9" t="str">
        <f>_xlfn.SWITCH(TBL_Employees[[#This Row],[Month]],1,"JAN",2,"FEB",3,"MAR",4,"APR",5,"MAY",6,"JUN",7,"JUL",8,"AUG",9,"SEP",10,"OCT",11,"NOV",12,"DEC")</f>
        <v>DEC</v>
      </c>
      <c r="M791" s="9">
        <f>YEAR(TBL_Employees[[#This Row],[Hire Date]])</f>
        <v>2004</v>
      </c>
      <c r="N791" s="2">
        <v>168846</v>
      </c>
      <c r="O791" s="2" t="str">
        <f>_xlfn.SWITCH(TRUE(),TBL_Employees[[#This Row],[Annual Salary]]&gt;140000,"HIGH INCOME",AND(TBL_Employees[[#This Row],[Annual Salary]]&gt;=70000,TBL_Employees[[#This Row],[Annual Salary]]&lt;=140000),"MIDLE INCOME",TBL_Employees[[#This Row],[Annual Salary]]&lt;70000,"LOW INCOME")</f>
        <v>HIGH INCOME</v>
      </c>
      <c r="P791" s="3">
        <v>0.24</v>
      </c>
      <c r="Q791" s="11">
        <f>TBL_Employees[[#This Row],[Bonus %]]*TBL_Employees[[#This Row],[Annual Salary]]</f>
        <v>40523.040000000001</v>
      </c>
      <c r="R791" t="s">
        <v>33</v>
      </c>
      <c r="S791" t="s">
        <v>80</v>
      </c>
      <c r="T791" s="1" t="s">
        <v>21</v>
      </c>
      <c r="U791" t="str">
        <f>IF(TBL_Employees[[#This Row],[Exit Date]]="","Employed","Resign")</f>
        <v>Employed</v>
      </c>
    </row>
    <row r="792" spans="1:21">
      <c r="A792" t="s">
        <v>270</v>
      </c>
      <c r="B792" t="s">
        <v>1148</v>
      </c>
      <c r="C792" t="s">
        <v>14</v>
      </c>
      <c r="D792" t="s">
        <v>43</v>
      </c>
      <c r="E792" t="s">
        <v>32</v>
      </c>
      <c r="F792" t="s">
        <v>28</v>
      </c>
      <c r="G792" t="s">
        <v>18</v>
      </c>
      <c r="H792">
        <v>26</v>
      </c>
      <c r="I792" s="1">
        <v>44101</v>
      </c>
      <c r="J792" s="9">
        <f>DAY(TBL_Employees[[#This Row],[Hire Date]])</f>
        <v>27</v>
      </c>
      <c r="K792" s="9">
        <f>MONTH(TBL_Employees[[#This Row],[Hire Date]])</f>
        <v>9</v>
      </c>
      <c r="L792" s="9" t="str">
        <f>_xlfn.SWITCH(TBL_Employees[[#This Row],[Month]],1,"JAN",2,"FEB",3,"MAR",4,"APR",5,"MAY",6,"JUN",7,"JUL",8,"AUG",9,"SEP",10,"OCT",11,"NOV",12,"DEC")</f>
        <v>SEP</v>
      </c>
      <c r="M792" s="9">
        <f>YEAR(TBL_Employees[[#This Row],[Hire Date]])</f>
        <v>2020</v>
      </c>
      <c r="N792" s="2">
        <v>223055</v>
      </c>
      <c r="O792" s="2" t="str">
        <f>_xlfn.SWITCH(TRUE(),TBL_Employees[[#This Row],[Annual Salary]]&gt;140000,"HIGH INCOME",AND(TBL_Employees[[#This Row],[Annual Salary]]&gt;=70000,TBL_Employees[[#This Row],[Annual Salary]]&lt;=140000),"MIDLE INCOME",TBL_Employees[[#This Row],[Annual Salary]]&lt;70000,"LOW INCOME")</f>
        <v>HIGH INCOME</v>
      </c>
      <c r="P792" s="3">
        <v>0.3</v>
      </c>
      <c r="Q792" s="11">
        <f>TBL_Employees[[#This Row],[Bonus %]]*TBL_Employees[[#This Row],[Annual Salary]]</f>
        <v>66916.5</v>
      </c>
      <c r="R792" t="s">
        <v>19</v>
      </c>
      <c r="S792" t="s">
        <v>29</v>
      </c>
      <c r="T792" s="1" t="s">
        <v>21</v>
      </c>
      <c r="U792" t="str">
        <f>IF(TBL_Employees[[#This Row],[Exit Date]]="","Employed","Resign")</f>
        <v>Employed</v>
      </c>
    </row>
    <row r="793" spans="1:21">
      <c r="A793" t="s">
        <v>1162</v>
      </c>
      <c r="B793" t="s">
        <v>1163</v>
      </c>
      <c r="C793" t="s">
        <v>42</v>
      </c>
      <c r="D793" t="s">
        <v>43</v>
      </c>
      <c r="E793" t="s">
        <v>16</v>
      </c>
      <c r="F793" t="s">
        <v>28</v>
      </c>
      <c r="G793" t="s">
        <v>51</v>
      </c>
      <c r="H793">
        <v>42</v>
      </c>
      <c r="I793" s="1">
        <v>42101</v>
      </c>
      <c r="J793" s="9">
        <f>DAY(TBL_Employees[[#This Row],[Hire Date]])</f>
        <v>7</v>
      </c>
      <c r="K793" s="9">
        <f>MONTH(TBL_Employees[[#This Row],[Hire Date]])</f>
        <v>4</v>
      </c>
      <c r="L793" s="9" t="str">
        <f>_xlfn.SWITCH(TBL_Employees[[#This Row],[Month]],1,"JAN",2,"FEB",3,"MAR",4,"APR",5,"MAY",6,"JUN",7,"JUL",8,"AUG",9,"SEP",10,"OCT",11,"NOV",12,"DEC")</f>
        <v>APR</v>
      </c>
      <c r="M793" s="9">
        <f>YEAR(TBL_Employees[[#This Row],[Hire Date]])</f>
        <v>2015</v>
      </c>
      <c r="N793" s="2">
        <v>99697</v>
      </c>
      <c r="O793" s="2" t="str">
        <f>_xlfn.SWITCH(TRUE(),TBL_Employees[[#This Row],[Annual Salary]]&gt;140000,"HIGH INCOME",AND(TBL_Employees[[#This Row],[Annual Salary]]&gt;=70000,TBL_Employees[[#This Row],[Annual Salary]]&lt;=140000),"MIDLE INCOME",TBL_Employees[[#This Row],[Annual Salary]]&lt;70000,"LOW INCOME")</f>
        <v>MIDLE INCOME</v>
      </c>
      <c r="P793" s="3">
        <v>0</v>
      </c>
      <c r="Q793" s="11">
        <f>TBL_Employees[[#This Row],[Bonus %]]*TBL_Employees[[#This Row],[Annual Salary]]</f>
        <v>0</v>
      </c>
      <c r="R793" t="s">
        <v>52</v>
      </c>
      <c r="S793" t="s">
        <v>66</v>
      </c>
      <c r="T793" s="1" t="s">
        <v>21</v>
      </c>
      <c r="U793" t="str">
        <f>IF(TBL_Employees[[#This Row],[Exit Date]]="","Employed","Resign")</f>
        <v>Employed</v>
      </c>
    </row>
    <row r="794" spans="1:21">
      <c r="A794" t="s">
        <v>952</v>
      </c>
      <c r="B794" t="s">
        <v>1178</v>
      </c>
      <c r="C794" t="s">
        <v>61</v>
      </c>
      <c r="D794" t="s">
        <v>43</v>
      </c>
      <c r="E794" t="s">
        <v>36</v>
      </c>
      <c r="F794" t="s">
        <v>28</v>
      </c>
      <c r="G794" t="s">
        <v>24</v>
      </c>
      <c r="H794">
        <v>63</v>
      </c>
      <c r="I794" s="1">
        <v>42064</v>
      </c>
      <c r="J794" s="9">
        <f>DAY(TBL_Employees[[#This Row],[Hire Date]])</f>
        <v>1</v>
      </c>
      <c r="K794" s="9">
        <f>MONTH(TBL_Employees[[#This Row],[Hire Date]])</f>
        <v>3</v>
      </c>
      <c r="L794" s="9" t="str">
        <f>_xlfn.SWITCH(TBL_Employees[[#This Row],[Month]],1,"JAN",2,"FEB",3,"MAR",4,"APR",5,"MAY",6,"JUN",7,"JUL",8,"AUG",9,"SEP",10,"OCT",11,"NOV",12,"DEC")</f>
        <v>MAR</v>
      </c>
      <c r="M794" s="9">
        <f>YEAR(TBL_Employees[[#This Row],[Hire Date]])</f>
        <v>2015</v>
      </c>
      <c r="N794" s="2">
        <v>148321</v>
      </c>
      <c r="O794" s="2" t="str">
        <f>_xlfn.SWITCH(TRUE(),TBL_Employees[[#This Row],[Annual Salary]]&gt;140000,"HIGH INCOME",AND(TBL_Employees[[#This Row],[Annual Salary]]&gt;=70000,TBL_Employees[[#This Row],[Annual Salary]]&lt;=140000),"MIDLE INCOME",TBL_Employees[[#This Row],[Annual Salary]]&lt;70000,"LOW INCOME")</f>
        <v>HIGH INCOME</v>
      </c>
      <c r="P794" s="3">
        <v>0.15</v>
      </c>
      <c r="Q794" s="11">
        <f>TBL_Employees[[#This Row],[Bonus %]]*TBL_Employees[[#This Row],[Annual Salary]]</f>
        <v>22248.149999999998</v>
      </c>
      <c r="R794" t="s">
        <v>33</v>
      </c>
      <c r="S794" t="s">
        <v>60</v>
      </c>
      <c r="T794" s="1" t="s">
        <v>21</v>
      </c>
      <c r="U794" t="str">
        <f>IF(TBL_Employees[[#This Row],[Exit Date]]="","Employed","Resign")</f>
        <v>Employed</v>
      </c>
    </row>
    <row r="795" spans="1:21">
      <c r="A795" t="s">
        <v>137</v>
      </c>
      <c r="B795" t="s">
        <v>1186</v>
      </c>
      <c r="C795" t="s">
        <v>14</v>
      </c>
      <c r="D795" t="s">
        <v>43</v>
      </c>
      <c r="E795" t="s">
        <v>16</v>
      </c>
      <c r="F795" t="s">
        <v>28</v>
      </c>
      <c r="G795" t="s">
        <v>24</v>
      </c>
      <c r="H795">
        <v>39</v>
      </c>
      <c r="I795" s="1">
        <v>43804</v>
      </c>
      <c r="J795" s="9">
        <f>DAY(TBL_Employees[[#This Row],[Hire Date]])</f>
        <v>5</v>
      </c>
      <c r="K795" s="9">
        <f>MONTH(TBL_Employees[[#This Row],[Hire Date]])</f>
        <v>12</v>
      </c>
      <c r="L795" s="9" t="str">
        <f>_xlfn.SWITCH(TBL_Employees[[#This Row],[Month]],1,"JAN",2,"FEB",3,"MAR",4,"APR",5,"MAY",6,"JUN",7,"JUL",8,"AUG",9,"SEP",10,"OCT",11,"NOV",12,"DEC")</f>
        <v>DEC</v>
      </c>
      <c r="M795" s="9">
        <f>YEAR(TBL_Employees[[#This Row],[Hire Date]])</f>
        <v>2019</v>
      </c>
      <c r="N795" s="2">
        <v>254057</v>
      </c>
      <c r="O795" s="2" t="str">
        <f>_xlfn.SWITCH(TRUE(),TBL_Employees[[#This Row],[Annual Salary]]&gt;140000,"HIGH INCOME",AND(TBL_Employees[[#This Row],[Annual Salary]]&gt;=70000,TBL_Employees[[#This Row],[Annual Salary]]&lt;=140000),"MIDLE INCOME",TBL_Employees[[#This Row],[Annual Salary]]&lt;70000,"LOW INCOME")</f>
        <v>HIGH INCOME</v>
      </c>
      <c r="P795" s="3">
        <v>0.39</v>
      </c>
      <c r="Q795" s="11">
        <f>TBL_Employees[[#This Row],[Bonus %]]*TBL_Employees[[#This Row],[Annual Salary]]</f>
        <v>99082.23000000001</v>
      </c>
      <c r="R795" t="s">
        <v>33</v>
      </c>
      <c r="S795" t="s">
        <v>74</v>
      </c>
      <c r="T795" s="1" t="s">
        <v>21</v>
      </c>
      <c r="U795" t="str">
        <f>IF(TBL_Employees[[#This Row],[Exit Date]]="","Employed","Resign")</f>
        <v>Employed</v>
      </c>
    </row>
    <row r="796" spans="1:21">
      <c r="A796" t="s">
        <v>1198</v>
      </c>
      <c r="B796" t="s">
        <v>1199</v>
      </c>
      <c r="C796" t="s">
        <v>61</v>
      </c>
      <c r="D796" t="s">
        <v>43</v>
      </c>
      <c r="E796" t="s">
        <v>16</v>
      </c>
      <c r="F796" t="s">
        <v>17</v>
      </c>
      <c r="G796" t="s">
        <v>24</v>
      </c>
      <c r="H796">
        <v>25</v>
      </c>
      <c r="I796" s="1">
        <v>43930</v>
      </c>
      <c r="J796" s="9">
        <f>DAY(TBL_Employees[[#This Row],[Hire Date]])</f>
        <v>9</v>
      </c>
      <c r="K796" s="9">
        <f>MONTH(TBL_Employees[[#This Row],[Hire Date]])</f>
        <v>4</v>
      </c>
      <c r="L796" s="9" t="str">
        <f>_xlfn.SWITCH(TBL_Employees[[#This Row],[Month]],1,"JAN",2,"FEB",3,"MAR",4,"APR",5,"MAY",6,"JUN",7,"JUL",8,"AUG",9,"SEP",10,"OCT",11,"NOV",12,"DEC")</f>
        <v>APR</v>
      </c>
      <c r="M796" s="9">
        <f>YEAR(TBL_Employees[[#This Row],[Hire Date]])</f>
        <v>2020</v>
      </c>
      <c r="N796" s="2">
        <v>157057</v>
      </c>
      <c r="O796" s="2" t="str">
        <f>_xlfn.SWITCH(TRUE(),TBL_Employees[[#This Row],[Annual Salary]]&gt;140000,"HIGH INCOME",AND(TBL_Employees[[#This Row],[Annual Salary]]&gt;=70000,TBL_Employees[[#This Row],[Annual Salary]]&lt;=140000),"MIDLE INCOME",TBL_Employees[[#This Row],[Annual Salary]]&lt;70000,"LOW INCOME")</f>
        <v>HIGH INCOME</v>
      </c>
      <c r="P796" s="3">
        <v>0.1</v>
      </c>
      <c r="Q796" s="11">
        <f>TBL_Employees[[#This Row],[Bonus %]]*TBL_Employees[[#This Row],[Annual Salary]]</f>
        <v>15705.7</v>
      </c>
      <c r="R796" t="s">
        <v>19</v>
      </c>
      <c r="S796" t="s">
        <v>29</v>
      </c>
      <c r="T796" s="1" t="s">
        <v>21</v>
      </c>
      <c r="U796" t="str">
        <f>IF(TBL_Employees[[#This Row],[Exit Date]]="","Employed","Resign")</f>
        <v>Employed</v>
      </c>
    </row>
    <row r="797" spans="1:21">
      <c r="A797" t="s">
        <v>1233</v>
      </c>
      <c r="B797" t="s">
        <v>1234</v>
      </c>
      <c r="C797" t="s">
        <v>64</v>
      </c>
      <c r="D797" t="s">
        <v>43</v>
      </c>
      <c r="E797" t="s">
        <v>36</v>
      </c>
      <c r="F797" t="s">
        <v>28</v>
      </c>
      <c r="G797" t="s">
        <v>24</v>
      </c>
      <c r="H797">
        <v>52</v>
      </c>
      <c r="I797" s="1">
        <v>36303</v>
      </c>
      <c r="J797" s="9">
        <f>DAY(TBL_Employees[[#This Row],[Hire Date]])</f>
        <v>23</v>
      </c>
      <c r="K797" s="9">
        <f>MONTH(TBL_Employees[[#This Row],[Hire Date]])</f>
        <v>5</v>
      </c>
      <c r="L797" s="9" t="str">
        <f>_xlfn.SWITCH(TBL_Employees[[#This Row],[Month]],1,"JAN",2,"FEB",3,"MAR",4,"APR",5,"MAY",6,"JUN",7,"JUL",8,"AUG",9,"SEP",10,"OCT",11,"NOV",12,"DEC")</f>
        <v>MAY</v>
      </c>
      <c r="M797" s="9">
        <f>YEAR(TBL_Employees[[#This Row],[Hire Date]])</f>
        <v>1999</v>
      </c>
      <c r="N797" s="2">
        <v>68807</v>
      </c>
      <c r="O797" s="2" t="str">
        <f>_xlfn.SWITCH(TRUE(),TBL_Employees[[#This Row],[Annual Salary]]&gt;140000,"HIGH INCOME",AND(TBL_Employees[[#This Row],[Annual Salary]]&gt;=70000,TBL_Employees[[#This Row],[Annual Salary]]&lt;=140000),"MIDLE INCOME",TBL_Employees[[#This Row],[Annual Salary]]&lt;70000,"LOW INCOME")</f>
        <v>LOW INCOME</v>
      </c>
      <c r="P797" s="3">
        <v>0</v>
      </c>
      <c r="Q797" s="11">
        <f>TBL_Employees[[#This Row],[Bonus %]]*TBL_Employees[[#This Row],[Annual Salary]]</f>
        <v>0</v>
      </c>
      <c r="R797" t="s">
        <v>33</v>
      </c>
      <c r="S797" t="s">
        <v>34</v>
      </c>
      <c r="T797" s="1">
        <v>42338</v>
      </c>
      <c r="U797" t="str">
        <f>IF(TBL_Employees[[#This Row],[Exit Date]]="","Employed","Resign")</f>
        <v>Resign</v>
      </c>
    </row>
    <row r="798" spans="1:21">
      <c r="A798" t="s">
        <v>1237</v>
      </c>
      <c r="B798" t="s">
        <v>1238</v>
      </c>
      <c r="C798" t="s">
        <v>68</v>
      </c>
      <c r="D798" t="s">
        <v>43</v>
      </c>
      <c r="E798" t="s">
        <v>36</v>
      </c>
      <c r="F798" t="s">
        <v>28</v>
      </c>
      <c r="G798" t="s">
        <v>18</v>
      </c>
      <c r="H798">
        <v>28</v>
      </c>
      <c r="I798" s="1">
        <v>44395</v>
      </c>
      <c r="J798" s="9">
        <f>DAY(TBL_Employees[[#This Row],[Hire Date]])</f>
        <v>18</v>
      </c>
      <c r="K798" s="9">
        <f>MONTH(TBL_Employees[[#This Row],[Hire Date]])</f>
        <v>7</v>
      </c>
      <c r="L798" s="9" t="str">
        <f>_xlfn.SWITCH(TBL_Employees[[#This Row],[Month]],1,"JAN",2,"FEB",3,"MAR",4,"APR",5,"MAY",6,"JUN",7,"JUL",8,"AUG",9,"SEP",10,"OCT",11,"NOV",12,"DEC")</f>
        <v>JUL</v>
      </c>
      <c r="M798" s="9">
        <f>YEAR(TBL_Employees[[#This Row],[Hire Date]])</f>
        <v>2021</v>
      </c>
      <c r="N798" s="2">
        <v>43391</v>
      </c>
      <c r="O798" s="2" t="str">
        <f>_xlfn.SWITCH(TRUE(),TBL_Employees[[#This Row],[Annual Salary]]&gt;140000,"HIGH INCOME",AND(TBL_Employees[[#This Row],[Annual Salary]]&gt;=70000,TBL_Employees[[#This Row],[Annual Salary]]&lt;=140000),"MIDLE INCOME",TBL_Employees[[#This Row],[Annual Salary]]&lt;70000,"LOW INCOME")</f>
        <v>LOW INCOME</v>
      </c>
      <c r="P798" s="3">
        <v>0</v>
      </c>
      <c r="Q798" s="11">
        <f>TBL_Employees[[#This Row],[Bonus %]]*TBL_Employees[[#This Row],[Annual Salary]]</f>
        <v>0</v>
      </c>
      <c r="R798" t="s">
        <v>19</v>
      </c>
      <c r="S798" t="s">
        <v>29</v>
      </c>
      <c r="T798" s="1" t="s">
        <v>21</v>
      </c>
      <c r="U798" t="str">
        <f>IF(TBL_Employees[[#This Row],[Exit Date]]="","Employed","Resign")</f>
        <v>Employed</v>
      </c>
    </row>
    <row r="799" spans="1:21">
      <c r="A799" t="s">
        <v>277</v>
      </c>
      <c r="B799" t="s">
        <v>1240</v>
      </c>
      <c r="C799" t="s">
        <v>14</v>
      </c>
      <c r="D799" t="s">
        <v>43</v>
      </c>
      <c r="E799" t="s">
        <v>32</v>
      </c>
      <c r="F799" t="s">
        <v>17</v>
      </c>
      <c r="G799" t="s">
        <v>24</v>
      </c>
      <c r="H799">
        <v>45</v>
      </c>
      <c r="I799" s="1">
        <v>42428</v>
      </c>
      <c r="J799" s="9">
        <f>DAY(TBL_Employees[[#This Row],[Hire Date]])</f>
        <v>28</v>
      </c>
      <c r="K799" s="9">
        <f>MONTH(TBL_Employees[[#This Row],[Hire Date]])</f>
        <v>2</v>
      </c>
      <c r="L799" s="9" t="str">
        <f>_xlfn.SWITCH(TBL_Employees[[#This Row],[Month]],1,"JAN",2,"FEB",3,"MAR",4,"APR",5,"MAY",6,"JUN",7,"JUL",8,"AUG",9,"SEP",10,"OCT",11,"NOV",12,"DEC")</f>
        <v>FEB</v>
      </c>
      <c r="M799" s="9">
        <f>YEAR(TBL_Employees[[#This Row],[Hire Date]])</f>
        <v>2016</v>
      </c>
      <c r="N799" s="2">
        <v>211637</v>
      </c>
      <c r="O799" s="2" t="str">
        <f>_xlfn.SWITCH(TRUE(),TBL_Employees[[#This Row],[Annual Salary]]&gt;140000,"HIGH INCOME",AND(TBL_Employees[[#This Row],[Annual Salary]]&gt;=70000,TBL_Employees[[#This Row],[Annual Salary]]&lt;=140000),"MIDLE INCOME",TBL_Employees[[#This Row],[Annual Salary]]&lt;70000,"LOW INCOME")</f>
        <v>HIGH INCOME</v>
      </c>
      <c r="P799" s="3">
        <v>0.31</v>
      </c>
      <c r="Q799" s="11">
        <f>TBL_Employees[[#This Row],[Bonus %]]*TBL_Employees[[#This Row],[Annual Salary]]</f>
        <v>65607.47</v>
      </c>
      <c r="R799" t="s">
        <v>19</v>
      </c>
      <c r="S799" t="s">
        <v>20</v>
      </c>
      <c r="T799" s="1" t="s">
        <v>21</v>
      </c>
      <c r="U799" t="str">
        <f>IF(TBL_Employees[[#This Row],[Exit Date]]="","Employed","Resign")</f>
        <v>Employed</v>
      </c>
    </row>
    <row r="800" spans="1:21">
      <c r="A800" t="s">
        <v>1261</v>
      </c>
      <c r="B800" t="s">
        <v>1262</v>
      </c>
      <c r="C800" t="s">
        <v>42</v>
      </c>
      <c r="D800" t="s">
        <v>43</v>
      </c>
      <c r="E800" t="s">
        <v>32</v>
      </c>
      <c r="F800" t="s">
        <v>28</v>
      </c>
      <c r="G800" t="s">
        <v>18</v>
      </c>
      <c r="H800">
        <v>33</v>
      </c>
      <c r="I800" s="1">
        <v>42325</v>
      </c>
      <c r="J800" s="9">
        <f>DAY(TBL_Employees[[#This Row],[Hire Date]])</f>
        <v>17</v>
      </c>
      <c r="K800" s="9">
        <f>MONTH(TBL_Employees[[#This Row],[Hire Date]])</f>
        <v>11</v>
      </c>
      <c r="L800" s="9" t="str">
        <f>_xlfn.SWITCH(TBL_Employees[[#This Row],[Month]],1,"JAN",2,"FEB",3,"MAR",4,"APR",5,"MAY",6,"JUN",7,"JUL",8,"AUG",9,"SEP",10,"OCT",11,"NOV",12,"DEC")</f>
        <v>NOV</v>
      </c>
      <c r="M800" s="9">
        <f>YEAR(TBL_Employees[[#This Row],[Hire Date]])</f>
        <v>2015</v>
      </c>
      <c r="N800" s="2">
        <v>91632</v>
      </c>
      <c r="O800" s="2" t="str">
        <f>_xlfn.SWITCH(TRUE(),TBL_Employees[[#This Row],[Annual Salary]]&gt;140000,"HIGH INCOME",AND(TBL_Employees[[#This Row],[Annual Salary]]&gt;=70000,TBL_Employees[[#This Row],[Annual Salary]]&lt;=140000),"MIDLE INCOME",TBL_Employees[[#This Row],[Annual Salary]]&lt;70000,"LOW INCOME")</f>
        <v>MIDLE INCOME</v>
      </c>
      <c r="P800" s="3">
        <v>0</v>
      </c>
      <c r="Q800" s="11">
        <f>TBL_Employees[[#This Row],[Bonus %]]*TBL_Employees[[#This Row],[Annual Salary]]</f>
        <v>0</v>
      </c>
      <c r="R800" t="s">
        <v>19</v>
      </c>
      <c r="S800" t="s">
        <v>39</v>
      </c>
      <c r="T800" s="1" t="s">
        <v>21</v>
      </c>
      <c r="U800" t="str">
        <f>IF(TBL_Employees[[#This Row],[Exit Date]]="","Employed","Resign")</f>
        <v>Employed</v>
      </c>
    </row>
    <row r="801" spans="1:21">
      <c r="A801" t="s">
        <v>330</v>
      </c>
      <c r="B801" t="s">
        <v>1281</v>
      </c>
      <c r="C801" t="s">
        <v>14</v>
      </c>
      <c r="D801" t="s">
        <v>43</v>
      </c>
      <c r="E801" t="s">
        <v>32</v>
      </c>
      <c r="F801" t="s">
        <v>28</v>
      </c>
      <c r="G801" t="s">
        <v>24</v>
      </c>
      <c r="H801">
        <v>41</v>
      </c>
      <c r="I801" s="1">
        <v>41916</v>
      </c>
      <c r="J801" s="9">
        <f>DAY(TBL_Employees[[#This Row],[Hire Date]])</f>
        <v>4</v>
      </c>
      <c r="K801" s="9">
        <f>MONTH(TBL_Employees[[#This Row],[Hire Date]])</f>
        <v>10</v>
      </c>
      <c r="L801" s="9" t="str">
        <f>_xlfn.SWITCH(TBL_Employees[[#This Row],[Month]],1,"JAN",2,"FEB",3,"MAR",4,"APR",5,"MAY",6,"JUN",7,"JUL",8,"AUG",9,"SEP",10,"OCT",11,"NOV",12,"DEC")</f>
        <v>OCT</v>
      </c>
      <c r="M801" s="9">
        <f>YEAR(TBL_Employees[[#This Row],[Hire Date]])</f>
        <v>2014</v>
      </c>
      <c r="N801" s="2">
        <v>257194</v>
      </c>
      <c r="O801" s="2" t="str">
        <f>_xlfn.SWITCH(TRUE(),TBL_Employees[[#This Row],[Annual Salary]]&gt;140000,"HIGH INCOME",AND(TBL_Employees[[#This Row],[Annual Salary]]&gt;=70000,TBL_Employees[[#This Row],[Annual Salary]]&lt;=140000),"MIDLE INCOME",TBL_Employees[[#This Row],[Annual Salary]]&lt;70000,"LOW INCOME")</f>
        <v>HIGH INCOME</v>
      </c>
      <c r="P801" s="3">
        <v>0.35</v>
      </c>
      <c r="Q801" s="11">
        <f>TBL_Employees[[#This Row],[Bonus %]]*TBL_Employees[[#This Row],[Annual Salary]]</f>
        <v>90017.9</v>
      </c>
      <c r="R801" t="s">
        <v>33</v>
      </c>
      <c r="S801" t="s">
        <v>80</v>
      </c>
      <c r="T801" s="1" t="s">
        <v>21</v>
      </c>
      <c r="U801" t="str">
        <f>IF(TBL_Employees[[#This Row],[Exit Date]]="","Employed","Resign")</f>
        <v>Employed</v>
      </c>
    </row>
    <row r="802" spans="1:21">
      <c r="A802" t="s">
        <v>93</v>
      </c>
      <c r="B802" t="s">
        <v>1293</v>
      </c>
      <c r="C802" t="s">
        <v>64</v>
      </c>
      <c r="D802" t="s">
        <v>43</v>
      </c>
      <c r="E802" t="s">
        <v>36</v>
      </c>
      <c r="F802" t="s">
        <v>17</v>
      </c>
      <c r="G802" t="s">
        <v>18</v>
      </c>
      <c r="H802">
        <v>33</v>
      </c>
      <c r="I802" s="1">
        <v>43904</v>
      </c>
      <c r="J802" s="9">
        <f>DAY(TBL_Employees[[#This Row],[Hire Date]])</f>
        <v>14</v>
      </c>
      <c r="K802" s="9">
        <f>MONTH(TBL_Employees[[#This Row],[Hire Date]])</f>
        <v>3</v>
      </c>
      <c r="L802" s="9" t="str">
        <f>_xlfn.SWITCH(TBL_Employees[[#This Row],[Month]],1,"JAN",2,"FEB",3,"MAR",4,"APR",5,"MAY",6,"JUN",7,"JUL",8,"AUG",9,"SEP",10,"OCT",11,"NOV",12,"DEC")</f>
        <v>MAR</v>
      </c>
      <c r="M802" s="9">
        <f>YEAR(TBL_Employees[[#This Row],[Hire Date]])</f>
        <v>2020</v>
      </c>
      <c r="N802" s="2">
        <v>68846</v>
      </c>
      <c r="O802" s="2" t="str">
        <f>_xlfn.SWITCH(TRUE(),TBL_Employees[[#This Row],[Annual Salary]]&gt;140000,"HIGH INCOME",AND(TBL_Employees[[#This Row],[Annual Salary]]&gt;=70000,TBL_Employees[[#This Row],[Annual Salary]]&lt;=140000),"MIDLE INCOME",TBL_Employees[[#This Row],[Annual Salary]]&lt;70000,"LOW INCOME")</f>
        <v>LOW INCOME</v>
      </c>
      <c r="P802" s="3">
        <v>0</v>
      </c>
      <c r="Q802" s="11">
        <f>TBL_Employees[[#This Row],[Bonus %]]*TBL_Employees[[#This Row],[Annual Salary]]</f>
        <v>0</v>
      </c>
      <c r="R802" t="s">
        <v>19</v>
      </c>
      <c r="S802" t="s">
        <v>20</v>
      </c>
      <c r="T802" s="1" t="s">
        <v>21</v>
      </c>
      <c r="U802" t="str">
        <f>IF(TBL_Employees[[#This Row],[Exit Date]]="","Employed","Resign")</f>
        <v>Employed</v>
      </c>
    </row>
    <row r="803" spans="1:21">
      <c r="A803" t="s">
        <v>123</v>
      </c>
      <c r="B803" t="s">
        <v>1300</v>
      </c>
      <c r="C803" t="s">
        <v>61</v>
      </c>
      <c r="D803" t="s">
        <v>43</v>
      </c>
      <c r="E803" t="s">
        <v>44</v>
      </c>
      <c r="F803" t="s">
        <v>17</v>
      </c>
      <c r="G803" t="s">
        <v>24</v>
      </c>
      <c r="H803">
        <v>35</v>
      </c>
      <c r="I803" s="1">
        <v>41690</v>
      </c>
      <c r="J803" s="9">
        <f>DAY(TBL_Employees[[#This Row],[Hire Date]])</f>
        <v>20</v>
      </c>
      <c r="K803" s="9">
        <f>MONTH(TBL_Employees[[#This Row],[Hire Date]])</f>
        <v>2</v>
      </c>
      <c r="L803" s="9" t="str">
        <f>_xlfn.SWITCH(TBL_Employees[[#This Row],[Month]],1,"JAN",2,"FEB",3,"MAR",4,"APR",5,"MAY",6,"JUN",7,"JUL",8,"AUG",9,"SEP",10,"OCT",11,"NOV",12,"DEC")</f>
        <v>FEB</v>
      </c>
      <c r="M803" s="9">
        <f>YEAR(TBL_Employees[[#This Row],[Hire Date]])</f>
        <v>2014</v>
      </c>
      <c r="N803" s="2">
        <v>155905</v>
      </c>
      <c r="O803" s="2" t="str">
        <f>_xlfn.SWITCH(TRUE(),TBL_Employees[[#This Row],[Annual Salary]]&gt;140000,"HIGH INCOME",AND(TBL_Employees[[#This Row],[Annual Salary]]&gt;=70000,TBL_Employees[[#This Row],[Annual Salary]]&lt;=140000),"MIDLE INCOME",TBL_Employees[[#This Row],[Annual Salary]]&lt;70000,"LOW INCOME")</f>
        <v>HIGH INCOME</v>
      </c>
      <c r="P803" s="3">
        <v>0.14000000000000001</v>
      </c>
      <c r="Q803" s="11">
        <f>TBL_Employees[[#This Row],[Bonus %]]*TBL_Employees[[#This Row],[Annual Salary]]</f>
        <v>21826.7</v>
      </c>
      <c r="R803" t="s">
        <v>19</v>
      </c>
      <c r="S803" t="s">
        <v>39</v>
      </c>
      <c r="T803" s="1" t="s">
        <v>21</v>
      </c>
      <c r="U803" t="str">
        <f>IF(TBL_Employees[[#This Row],[Exit Date]]="","Employed","Resign")</f>
        <v>Employed</v>
      </c>
    </row>
    <row r="804" spans="1:21">
      <c r="A804" t="s">
        <v>1310</v>
      </c>
      <c r="B804" t="s">
        <v>1311</v>
      </c>
      <c r="C804" t="s">
        <v>64</v>
      </c>
      <c r="D804" t="s">
        <v>43</v>
      </c>
      <c r="E804" t="s">
        <v>36</v>
      </c>
      <c r="F804" t="s">
        <v>28</v>
      </c>
      <c r="G804" t="s">
        <v>47</v>
      </c>
      <c r="H804">
        <v>35</v>
      </c>
      <c r="I804" s="1">
        <v>44015</v>
      </c>
      <c r="J804" s="9">
        <f>DAY(TBL_Employees[[#This Row],[Hire Date]])</f>
        <v>3</v>
      </c>
      <c r="K804" s="9">
        <f>MONTH(TBL_Employees[[#This Row],[Hire Date]])</f>
        <v>7</v>
      </c>
      <c r="L804" s="9" t="str">
        <f>_xlfn.SWITCH(TBL_Employees[[#This Row],[Month]],1,"JAN",2,"FEB",3,"MAR",4,"APR",5,"MAY",6,"JUN",7,"JUL",8,"AUG",9,"SEP",10,"OCT",11,"NOV",12,"DEC")</f>
        <v>JUL</v>
      </c>
      <c r="M804" s="9">
        <f>YEAR(TBL_Employees[[#This Row],[Hire Date]])</f>
        <v>2020</v>
      </c>
      <c r="N804" s="2">
        <v>51513</v>
      </c>
      <c r="O804" s="2" t="str">
        <f>_xlfn.SWITCH(TRUE(),TBL_Employees[[#This Row],[Annual Salary]]&gt;140000,"HIGH INCOME",AND(TBL_Employees[[#This Row],[Annual Salary]]&gt;=70000,TBL_Employees[[#This Row],[Annual Salary]]&lt;=140000),"MIDLE INCOME",TBL_Employees[[#This Row],[Annual Salary]]&lt;70000,"LOW INCOME")</f>
        <v>LOW INCOME</v>
      </c>
      <c r="P804" s="3">
        <v>0</v>
      </c>
      <c r="Q804" s="11">
        <f>TBL_Employees[[#This Row],[Bonus %]]*TBL_Employees[[#This Row],[Annual Salary]]</f>
        <v>0</v>
      </c>
      <c r="R804" t="s">
        <v>19</v>
      </c>
      <c r="S804" t="s">
        <v>29</v>
      </c>
      <c r="T804" s="1" t="s">
        <v>21</v>
      </c>
      <c r="U804" t="str">
        <f>IF(TBL_Employees[[#This Row],[Exit Date]]="","Employed","Resign")</f>
        <v>Employed</v>
      </c>
    </row>
    <row r="805" spans="1:21">
      <c r="A805" t="s">
        <v>1312</v>
      </c>
      <c r="B805" t="s">
        <v>1313</v>
      </c>
      <c r="C805" t="s">
        <v>14</v>
      </c>
      <c r="D805" t="s">
        <v>43</v>
      </c>
      <c r="E805" t="s">
        <v>32</v>
      </c>
      <c r="F805" t="s">
        <v>28</v>
      </c>
      <c r="G805" t="s">
        <v>24</v>
      </c>
      <c r="H805">
        <v>60</v>
      </c>
      <c r="I805" s="1">
        <v>39109</v>
      </c>
      <c r="J805" s="9">
        <f>DAY(TBL_Employees[[#This Row],[Hire Date]])</f>
        <v>27</v>
      </c>
      <c r="K805" s="9">
        <f>MONTH(TBL_Employees[[#This Row],[Hire Date]])</f>
        <v>1</v>
      </c>
      <c r="L805" s="9" t="str">
        <f>_xlfn.SWITCH(TBL_Employees[[#This Row],[Month]],1,"JAN",2,"FEB",3,"MAR",4,"APR",5,"MAY",6,"JUN",7,"JUL",8,"AUG",9,"SEP",10,"OCT",11,"NOV",12,"DEC")</f>
        <v>JAN</v>
      </c>
      <c r="M805" s="9">
        <f>YEAR(TBL_Employees[[#This Row],[Hire Date]])</f>
        <v>2007</v>
      </c>
      <c r="N805" s="2">
        <v>234311</v>
      </c>
      <c r="O805" s="2" t="str">
        <f>_xlfn.SWITCH(TRUE(),TBL_Employees[[#This Row],[Annual Salary]]&gt;140000,"HIGH INCOME",AND(TBL_Employees[[#This Row],[Annual Salary]]&gt;=70000,TBL_Employees[[#This Row],[Annual Salary]]&lt;=140000),"MIDLE INCOME",TBL_Employees[[#This Row],[Annual Salary]]&lt;70000,"LOW INCOME")</f>
        <v>HIGH INCOME</v>
      </c>
      <c r="P805" s="3">
        <v>0.37</v>
      </c>
      <c r="Q805" s="11">
        <f>TBL_Employees[[#This Row],[Bonus %]]*TBL_Employees[[#This Row],[Annual Salary]]</f>
        <v>86695.069999999992</v>
      </c>
      <c r="R805" t="s">
        <v>19</v>
      </c>
      <c r="S805" t="s">
        <v>45</v>
      </c>
      <c r="T805" s="1" t="s">
        <v>21</v>
      </c>
      <c r="U805" t="str">
        <f>IF(TBL_Employees[[#This Row],[Exit Date]]="","Employed","Resign")</f>
        <v>Employed</v>
      </c>
    </row>
    <row r="806" spans="1:21">
      <c r="A806" t="s">
        <v>1085</v>
      </c>
      <c r="B806" t="s">
        <v>1317</v>
      </c>
      <c r="C806" t="s">
        <v>40</v>
      </c>
      <c r="D806" t="s">
        <v>43</v>
      </c>
      <c r="E806" t="s">
        <v>32</v>
      </c>
      <c r="F806" t="s">
        <v>17</v>
      </c>
      <c r="G806" t="s">
        <v>24</v>
      </c>
      <c r="H806">
        <v>36</v>
      </c>
      <c r="I806" s="1">
        <v>40434</v>
      </c>
      <c r="J806" s="9">
        <f>DAY(TBL_Employees[[#This Row],[Hire Date]])</f>
        <v>13</v>
      </c>
      <c r="K806" s="9">
        <f>MONTH(TBL_Employees[[#This Row],[Hire Date]])</f>
        <v>9</v>
      </c>
      <c r="L806" s="9" t="str">
        <f>_xlfn.SWITCH(TBL_Employees[[#This Row],[Month]],1,"JAN",2,"FEB",3,"MAR",4,"APR",5,"MAY",6,"JUN",7,"JUL",8,"AUG",9,"SEP",10,"OCT",11,"NOV",12,"DEC")</f>
        <v>SEP</v>
      </c>
      <c r="M806" s="9">
        <f>YEAR(TBL_Employees[[#This Row],[Hire Date]])</f>
        <v>2010</v>
      </c>
      <c r="N806" s="2">
        <v>157070</v>
      </c>
      <c r="O806" s="2" t="str">
        <f>_xlfn.SWITCH(TRUE(),TBL_Employees[[#This Row],[Annual Salary]]&gt;140000,"HIGH INCOME",AND(TBL_Employees[[#This Row],[Annual Salary]]&gt;=70000,TBL_Employees[[#This Row],[Annual Salary]]&lt;=140000),"MIDLE INCOME",TBL_Employees[[#This Row],[Annual Salary]]&lt;70000,"LOW INCOME")</f>
        <v>HIGH INCOME</v>
      </c>
      <c r="P806" s="3">
        <v>0.28000000000000003</v>
      </c>
      <c r="Q806" s="11">
        <f>TBL_Employees[[#This Row],[Bonus %]]*TBL_Employees[[#This Row],[Annual Salary]]</f>
        <v>43979.600000000006</v>
      </c>
      <c r="R806" t="s">
        <v>33</v>
      </c>
      <c r="S806" t="s">
        <v>80</v>
      </c>
      <c r="T806" s="1" t="s">
        <v>21</v>
      </c>
      <c r="U806" t="str">
        <f>IF(TBL_Employees[[#This Row],[Exit Date]]="","Employed","Resign")</f>
        <v>Employed</v>
      </c>
    </row>
    <row r="807" spans="1:21">
      <c r="A807" t="s">
        <v>1320</v>
      </c>
      <c r="B807" t="s">
        <v>237</v>
      </c>
      <c r="C807" t="s">
        <v>62</v>
      </c>
      <c r="D807" t="s">
        <v>43</v>
      </c>
      <c r="E807" t="s">
        <v>36</v>
      </c>
      <c r="F807" t="s">
        <v>17</v>
      </c>
      <c r="G807" t="s">
        <v>24</v>
      </c>
      <c r="H807">
        <v>64</v>
      </c>
      <c r="I807" s="1">
        <v>43729</v>
      </c>
      <c r="J807" s="9">
        <f>DAY(TBL_Employees[[#This Row],[Hire Date]])</f>
        <v>21</v>
      </c>
      <c r="K807" s="9">
        <f>MONTH(TBL_Employees[[#This Row],[Hire Date]])</f>
        <v>9</v>
      </c>
      <c r="L807" s="9" t="str">
        <f>_xlfn.SWITCH(TBL_Employees[[#This Row],[Month]],1,"JAN",2,"FEB",3,"MAR",4,"APR",5,"MAY",6,"JUN",7,"JUL",8,"AUG",9,"SEP",10,"OCT",11,"NOV",12,"DEC")</f>
        <v>SEP</v>
      </c>
      <c r="M807" s="9">
        <f>YEAR(TBL_Employees[[#This Row],[Hire Date]])</f>
        <v>2019</v>
      </c>
      <c r="N807" s="2">
        <v>108780</v>
      </c>
      <c r="O807" s="2" t="str">
        <f>_xlfn.SWITCH(TRUE(),TBL_Employees[[#This Row],[Annual Salary]]&gt;140000,"HIGH INCOME",AND(TBL_Employees[[#This Row],[Annual Salary]]&gt;=70000,TBL_Employees[[#This Row],[Annual Salary]]&lt;=140000),"MIDLE INCOME",TBL_Employees[[#This Row],[Annual Salary]]&lt;70000,"LOW INCOME")</f>
        <v>MIDLE INCOME</v>
      </c>
      <c r="P807" s="3">
        <v>0.06</v>
      </c>
      <c r="Q807" s="11">
        <f>TBL_Employees[[#This Row],[Bonus %]]*TBL_Employees[[#This Row],[Annual Salary]]</f>
        <v>6526.8</v>
      </c>
      <c r="R807" t="s">
        <v>33</v>
      </c>
      <c r="S807" t="s">
        <v>74</v>
      </c>
      <c r="T807" s="1" t="s">
        <v>21</v>
      </c>
      <c r="U807" t="str">
        <f>IF(TBL_Employees[[#This Row],[Exit Date]]="","Employed","Resign")</f>
        <v>Employed</v>
      </c>
    </row>
    <row r="808" spans="1:21">
      <c r="A808" t="s">
        <v>1325</v>
      </c>
      <c r="B808" t="s">
        <v>1326</v>
      </c>
      <c r="C808" t="s">
        <v>64</v>
      </c>
      <c r="D808" t="s">
        <v>43</v>
      </c>
      <c r="E808" t="s">
        <v>16</v>
      </c>
      <c r="F808" t="s">
        <v>28</v>
      </c>
      <c r="G808" t="s">
        <v>51</v>
      </c>
      <c r="H808">
        <v>61</v>
      </c>
      <c r="I808" s="1">
        <v>39568</v>
      </c>
      <c r="J808" s="9">
        <f>DAY(TBL_Employees[[#This Row],[Hire Date]])</f>
        <v>30</v>
      </c>
      <c r="K808" s="9">
        <f>MONTH(TBL_Employees[[#This Row],[Hire Date]])</f>
        <v>4</v>
      </c>
      <c r="L808" s="9" t="str">
        <f>_xlfn.SWITCH(TBL_Employees[[#This Row],[Month]],1,"JAN",2,"FEB",3,"MAR",4,"APR",5,"MAY",6,"JUN",7,"JUL",8,"AUG",9,"SEP",10,"OCT",11,"NOV",12,"DEC")</f>
        <v>APR</v>
      </c>
      <c r="M808" s="9">
        <f>YEAR(TBL_Employees[[#This Row],[Hire Date]])</f>
        <v>2008</v>
      </c>
      <c r="N808" s="2">
        <v>69352</v>
      </c>
      <c r="O808" s="2" t="str">
        <f>_xlfn.SWITCH(TRUE(),TBL_Employees[[#This Row],[Annual Salary]]&gt;140000,"HIGH INCOME",AND(TBL_Employees[[#This Row],[Annual Salary]]&gt;=70000,TBL_Employees[[#This Row],[Annual Salary]]&lt;=140000),"MIDLE INCOME",TBL_Employees[[#This Row],[Annual Salary]]&lt;70000,"LOW INCOME")</f>
        <v>LOW INCOME</v>
      </c>
      <c r="P808" s="3">
        <v>0</v>
      </c>
      <c r="Q808" s="11">
        <f>TBL_Employees[[#This Row],[Bonus %]]*TBL_Employees[[#This Row],[Annual Salary]]</f>
        <v>0</v>
      </c>
      <c r="R808" t="s">
        <v>52</v>
      </c>
      <c r="S808" t="s">
        <v>66</v>
      </c>
      <c r="T808" s="1" t="s">
        <v>21</v>
      </c>
      <c r="U808" t="str">
        <f>IF(TBL_Employees[[#This Row],[Exit Date]]="","Employed","Resign")</f>
        <v>Employed</v>
      </c>
    </row>
    <row r="809" spans="1:21">
      <c r="A809" t="s">
        <v>268</v>
      </c>
      <c r="B809" t="s">
        <v>1327</v>
      </c>
      <c r="C809" t="s">
        <v>64</v>
      </c>
      <c r="D809" t="s">
        <v>43</v>
      </c>
      <c r="E809" t="s">
        <v>16</v>
      </c>
      <c r="F809" t="s">
        <v>28</v>
      </c>
      <c r="G809" t="s">
        <v>24</v>
      </c>
      <c r="H809">
        <v>65</v>
      </c>
      <c r="I809" s="1">
        <v>37181</v>
      </c>
      <c r="J809" s="9">
        <f>DAY(TBL_Employees[[#This Row],[Hire Date]])</f>
        <v>17</v>
      </c>
      <c r="K809" s="9">
        <f>MONTH(TBL_Employees[[#This Row],[Hire Date]])</f>
        <v>10</v>
      </c>
      <c r="L809" s="9" t="str">
        <f>_xlfn.SWITCH(TBL_Employees[[#This Row],[Month]],1,"JAN",2,"FEB",3,"MAR",4,"APR",5,"MAY",6,"JUN",7,"JUL",8,"AUG",9,"SEP",10,"OCT",11,"NOV",12,"DEC")</f>
        <v>OCT</v>
      </c>
      <c r="M809" s="9">
        <f>YEAR(TBL_Employees[[#This Row],[Hire Date]])</f>
        <v>2001</v>
      </c>
      <c r="N809" s="2">
        <v>74631</v>
      </c>
      <c r="O809" s="2" t="str">
        <f>_xlfn.SWITCH(TRUE(),TBL_Employees[[#This Row],[Annual Salary]]&gt;140000,"HIGH INCOME",AND(TBL_Employees[[#This Row],[Annual Salary]]&gt;=70000,TBL_Employees[[#This Row],[Annual Salary]]&lt;=140000),"MIDLE INCOME",TBL_Employees[[#This Row],[Annual Salary]]&lt;70000,"LOW INCOME")</f>
        <v>MIDLE INCOME</v>
      </c>
      <c r="P809" s="3">
        <v>0</v>
      </c>
      <c r="Q809" s="11">
        <f>TBL_Employees[[#This Row],[Bonus %]]*TBL_Employees[[#This Row],[Annual Salary]]</f>
        <v>0</v>
      </c>
      <c r="R809" t="s">
        <v>33</v>
      </c>
      <c r="S809" t="s">
        <v>80</v>
      </c>
      <c r="T809" s="1" t="s">
        <v>21</v>
      </c>
      <c r="U809" t="str">
        <f>IF(TBL_Employees[[#This Row],[Exit Date]]="","Employed","Resign")</f>
        <v>Employed</v>
      </c>
    </row>
    <row r="810" spans="1:21">
      <c r="A810" t="s">
        <v>1361</v>
      </c>
      <c r="B810" t="s">
        <v>1362</v>
      </c>
      <c r="C810" t="s">
        <v>40</v>
      </c>
      <c r="D810" t="s">
        <v>43</v>
      </c>
      <c r="E810" t="s">
        <v>16</v>
      </c>
      <c r="F810" t="s">
        <v>28</v>
      </c>
      <c r="G810" t="s">
        <v>24</v>
      </c>
      <c r="H810">
        <v>29</v>
      </c>
      <c r="I810" s="1">
        <v>44454</v>
      </c>
      <c r="J810" s="9">
        <f>DAY(TBL_Employees[[#This Row],[Hire Date]])</f>
        <v>15</v>
      </c>
      <c r="K810" s="9">
        <f>MONTH(TBL_Employees[[#This Row],[Hire Date]])</f>
        <v>9</v>
      </c>
      <c r="L810" s="9" t="str">
        <f>_xlfn.SWITCH(TBL_Employees[[#This Row],[Month]],1,"JAN",2,"FEB",3,"MAR",4,"APR",5,"MAY",6,"JUN",7,"JUL",8,"AUG",9,"SEP",10,"OCT",11,"NOV",12,"DEC")</f>
        <v>SEP</v>
      </c>
      <c r="M810" s="9">
        <f>YEAR(TBL_Employees[[#This Row],[Hire Date]])</f>
        <v>2021</v>
      </c>
      <c r="N810" s="2">
        <v>199783</v>
      </c>
      <c r="O810" s="2" t="str">
        <f>_xlfn.SWITCH(TRUE(),TBL_Employees[[#This Row],[Annual Salary]]&gt;140000,"HIGH INCOME",AND(TBL_Employees[[#This Row],[Annual Salary]]&gt;=70000,TBL_Employees[[#This Row],[Annual Salary]]&lt;=140000),"MIDLE INCOME",TBL_Employees[[#This Row],[Annual Salary]]&lt;70000,"LOW INCOME")</f>
        <v>HIGH INCOME</v>
      </c>
      <c r="P810" s="3">
        <v>0.21</v>
      </c>
      <c r="Q810" s="11">
        <f>TBL_Employees[[#This Row],[Bonus %]]*TBL_Employees[[#This Row],[Annual Salary]]</f>
        <v>41954.43</v>
      </c>
      <c r="R810" t="s">
        <v>19</v>
      </c>
      <c r="S810" t="s">
        <v>20</v>
      </c>
      <c r="T810" s="1">
        <v>44661</v>
      </c>
      <c r="U810" t="str">
        <f>IF(TBL_Employees[[#This Row],[Exit Date]]="","Employed","Resign")</f>
        <v>Resign</v>
      </c>
    </row>
    <row r="811" spans="1:21">
      <c r="A811" t="s">
        <v>1365</v>
      </c>
      <c r="B811" t="s">
        <v>1366</v>
      </c>
      <c r="C811" t="s">
        <v>62</v>
      </c>
      <c r="D811" t="s">
        <v>43</v>
      </c>
      <c r="E811" t="s">
        <v>32</v>
      </c>
      <c r="F811" t="s">
        <v>28</v>
      </c>
      <c r="G811" t="s">
        <v>18</v>
      </c>
      <c r="H811">
        <v>51</v>
      </c>
      <c r="I811" s="1">
        <v>35456</v>
      </c>
      <c r="J811" s="9">
        <f>DAY(TBL_Employees[[#This Row],[Hire Date]])</f>
        <v>26</v>
      </c>
      <c r="K811" s="9">
        <f>MONTH(TBL_Employees[[#This Row],[Hire Date]])</f>
        <v>1</v>
      </c>
      <c r="L811" s="9" t="str">
        <f>_xlfn.SWITCH(TBL_Employees[[#This Row],[Month]],1,"JAN",2,"FEB",3,"MAR",4,"APR",5,"MAY",6,"JUN",7,"JUL",8,"AUG",9,"SEP",10,"OCT",11,"NOV",12,"DEC")</f>
        <v>JAN</v>
      </c>
      <c r="M811" s="9">
        <f>YEAR(TBL_Employees[[#This Row],[Hire Date]])</f>
        <v>1997</v>
      </c>
      <c r="N811" s="2">
        <v>104431</v>
      </c>
      <c r="O811" s="2" t="str">
        <f>_xlfn.SWITCH(TRUE(),TBL_Employees[[#This Row],[Annual Salary]]&gt;140000,"HIGH INCOME",AND(TBL_Employees[[#This Row],[Annual Salary]]&gt;=70000,TBL_Employees[[#This Row],[Annual Salary]]&lt;=140000),"MIDLE INCOME",TBL_Employees[[#This Row],[Annual Salary]]&lt;70000,"LOW INCOME")</f>
        <v>MIDLE INCOME</v>
      </c>
      <c r="P811" s="3">
        <v>7.0000000000000007E-2</v>
      </c>
      <c r="Q811" s="11">
        <f>TBL_Employees[[#This Row],[Bonus %]]*TBL_Employees[[#This Row],[Annual Salary]]</f>
        <v>7310.170000000001</v>
      </c>
      <c r="R811" t="s">
        <v>19</v>
      </c>
      <c r="S811" t="s">
        <v>39</v>
      </c>
      <c r="T811" s="1" t="s">
        <v>21</v>
      </c>
      <c r="U811" t="str">
        <f>IF(TBL_Employees[[#This Row],[Exit Date]]="","Employed","Resign")</f>
        <v>Employed</v>
      </c>
    </row>
    <row r="812" spans="1:21">
      <c r="A812" t="s">
        <v>352</v>
      </c>
      <c r="B812" t="s">
        <v>1370</v>
      </c>
      <c r="C812" t="s">
        <v>40</v>
      </c>
      <c r="D812" t="s">
        <v>43</v>
      </c>
      <c r="E812" t="s">
        <v>32</v>
      </c>
      <c r="F812" t="s">
        <v>28</v>
      </c>
      <c r="G812" t="s">
        <v>24</v>
      </c>
      <c r="H812">
        <v>45</v>
      </c>
      <c r="I812" s="1">
        <v>39519</v>
      </c>
      <c r="J812" s="9">
        <f>DAY(TBL_Employees[[#This Row],[Hire Date]])</f>
        <v>12</v>
      </c>
      <c r="K812" s="9">
        <f>MONTH(TBL_Employees[[#This Row],[Hire Date]])</f>
        <v>3</v>
      </c>
      <c r="L812" s="9" t="str">
        <f>_xlfn.SWITCH(TBL_Employees[[#This Row],[Month]],1,"JAN",2,"FEB",3,"MAR",4,"APR",5,"MAY",6,"JUN",7,"JUL",8,"AUG",9,"SEP",10,"OCT",11,"NOV",12,"DEC")</f>
        <v>MAR</v>
      </c>
      <c r="M812" s="9">
        <f>YEAR(TBL_Employees[[#This Row],[Hire Date]])</f>
        <v>2008</v>
      </c>
      <c r="N812" s="2">
        <v>186138</v>
      </c>
      <c r="O812" s="2" t="str">
        <f>_xlfn.SWITCH(TRUE(),TBL_Employees[[#This Row],[Annual Salary]]&gt;140000,"HIGH INCOME",AND(TBL_Employees[[#This Row],[Annual Salary]]&gt;=70000,TBL_Employees[[#This Row],[Annual Salary]]&lt;=140000),"MIDLE INCOME",TBL_Employees[[#This Row],[Annual Salary]]&lt;70000,"LOW INCOME")</f>
        <v>HIGH INCOME</v>
      </c>
      <c r="P812" s="3">
        <v>0.28000000000000003</v>
      </c>
      <c r="Q812" s="11">
        <f>TBL_Employees[[#This Row],[Bonus %]]*TBL_Employees[[#This Row],[Annual Salary]]</f>
        <v>52118.640000000007</v>
      </c>
      <c r="R812" t="s">
        <v>33</v>
      </c>
      <c r="S812" t="s">
        <v>80</v>
      </c>
      <c r="T812" s="1" t="s">
        <v>21</v>
      </c>
      <c r="U812" t="str">
        <f>IF(TBL_Employees[[#This Row],[Exit Date]]="","Employed","Resign")</f>
        <v>Employed</v>
      </c>
    </row>
    <row r="813" spans="1:21">
      <c r="A813" t="s">
        <v>1383</v>
      </c>
      <c r="B813" t="s">
        <v>1384</v>
      </c>
      <c r="C813" t="s">
        <v>42</v>
      </c>
      <c r="D813" t="s">
        <v>43</v>
      </c>
      <c r="E813" t="s">
        <v>32</v>
      </c>
      <c r="F813" t="s">
        <v>28</v>
      </c>
      <c r="G813" t="s">
        <v>24</v>
      </c>
      <c r="H813">
        <v>40</v>
      </c>
      <c r="I813" s="1">
        <v>41904</v>
      </c>
      <c r="J813" s="9">
        <f>DAY(TBL_Employees[[#This Row],[Hire Date]])</f>
        <v>22</v>
      </c>
      <c r="K813" s="9">
        <f>MONTH(TBL_Employees[[#This Row],[Hire Date]])</f>
        <v>9</v>
      </c>
      <c r="L813" s="9" t="str">
        <f>_xlfn.SWITCH(TBL_Employees[[#This Row],[Month]],1,"JAN",2,"FEB",3,"MAR",4,"APR",5,"MAY",6,"JUN",7,"JUL",8,"AUG",9,"SEP",10,"OCT",11,"NOV",12,"DEC")</f>
        <v>SEP</v>
      </c>
      <c r="M813" s="9">
        <f>YEAR(TBL_Employees[[#This Row],[Hire Date]])</f>
        <v>2014</v>
      </c>
      <c r="N813" s="2">
        <v>73779</v>
      </c>
      <c r="O813" s="2" t="str">
        <f>_xlfn.SWITCH(TRUE(),TBL_Employees[[#This Row],[Annual Salary]]&gt;140000,"HIGH INCOME",AND(TBL_Employees[[#This Row],[Annual Salary]]&gt;=70000,TBL_Employees[[#This Row],[Annual Salary]]&lt;=140000),"MIDLE INCOME",TBL_Employees[[#This Row],[Annual Salary]]&lt;70000,"LOW INCOME")</f>
        <v>MIDLE INCOME</v>
      </c>
      <c r="P813" s="3">
        <v>0</v>
      </c>
      <c r="Q813" s="11">
        <f>TBL_Employees[[#This Row],[Bonus %]]*TBL_Employees[[#This Row],[Annual Salary]]</f>
        <v>0</v>
      </c>
      <c r="R813" t="s">
        <v>33</v>
      </c>
      <c r="S813" t="s">
        <v>80</v>
      </c>
      <c r="T813" s="1">
        <v>43594</v>
      </c>
      <c r="U813" t="str">
        <f>IF(TBL_Employees[[#This Row],[Exit Date]]="","Employed","Resign")</f>
        <v>Resign</v>
      </c>
    </row>
    <row r="814" spans="1:21">
      <c r="A814" t="s">
        <v>1388</v>
      </c>
      <c r="B814" t="s">
        <v>193</v>
      </c>
      <c r="C814" t="s">
        <v>68</v>
      </c>
      <c r="D814" t="s">
        <v>43</v>
      </c>
      <c r="E814" t="s">
        <v>44</v>
      </c>
      <c r="F814" t="s">
        <v>17</v>
      </c>
      <c r="G814" t="s">
        <v>18</v>
      </c>
      <c r="H814">
        <v>64</v>
      </c>
      <c r="I814" s="1">
        <v>37662</v>
      </c>
      <c r="J814" s="9">
        <f>DAY(TBL_Employees[[#This Row],[Hire Date]])</f>
        <v>10</v>
      </c>
      <c r="K814" s="9">
        <f>MONTH(TBL_Employees[[#This Row],[Hire Date]])</f>
        <v>2</v>
      </c>
      <c r="L814" s="9" t="str">
        <f>_xlfn.SWITCH(TBL_Employees[[#This Row],[Month]],1,"JAN",2,"FEB",3,"MAR",4,"APR",5,"MAY",6,"JUN",7,"JUL",8,"AUG",9,"SEP",10,"OCT",11,"NOV",12,"DEC")</f>
        <v>FEB</v>
      </c>
      <c r="M814" s="9">
        <f>YEAR(TBL_Employees[[#This Row],[Hire Date]])</f>
        <v>2003</v>
      </c>
      <c r="N814" s="2">
        <v>57032</v>
      </c>
      <c r="O814" s="2" t="str">
        <f>_xlfn.SWITCH(TRUE(),TBL_Employees[[#This Row],[Annual Salary]]&gt;140000,"HIGH INCOME",AND(TBL_Employees[[#This Row],[Annual Salary]]&gt;=70000,TBL_Employees[[#This Row],[Annual Salary]]&lt;=140000),"MIDLE INCOME",TBL_Employees[[#This Row],[Annual Salary]]&lt;70000,"LOW INCOME")</f>
        <v>LOW INCOME</v>
      </c>
      <c r="P814" s="3">
        <v>0</v>
      </c>
      <c r="Q814" s="11">
        <f>TBL_Employees[[#This Row],[Bonus %]]*TBL_Employees[[#This Row],[Annual Salary]]</f>
        <v>0</v>
      </c>
      <c r="R814" t="s">
        <v>19</v>
      </c>
      <c r="S814" t="s">
        <v>45</v>
      </c>
      <c r="T814" s="1" t="s">
        <v>21</v>
      </c>
      <c r="U814" t="str">
        <f>IF(TBL_Employees[[#This Row],[Exit Date]]="","Employed","Resign")</f>
        <v>Employed</v>
      </c>
    </row>
    <row r="815" spans="1:21">
      <c r="A815" t="s">
        <v>178</v>
      </c>
      <c r="B815" t="s">
        <v>1391</v>
      </c>
      <c r="C815" t="s">
        <v>40</v>
      </c>
      <c r="D815" t="s">
        <v>43</v>
      </c>
      <c r="E815" t="s">
        <v>36</v>
      </c>
      <c r="F815" t="s">
        <v>17</v>
      </c>
      <c r="G815" t="s">
        <v>24</v>
      </c>
      <c r="H815">
        <v>35</v>
      </c>
      <c r="I815" s="1">
        <v>42800</v>
      </c>
      <c r="J815" s="9">
        <f>DAY(TBL_Employees[[#This Row],[Hire Date]])</f>
        <v>6</v>
      </c>
      <c r="K815" s="9">
        <f>MONTH(TBL_Employees[[#This Row],[Hire Date]])</f>
        <v>3</v>
      </c>
      <c r="L815" s="9" t="str">
        <f>_xlfn.SWITCH(TBL_Employees[[#This Row],[Month]],1,"JAN",2,"FEB",3,"MAR",4,"APR",5,"MAY",6,"JUN",7,"JUL",8,"AUG",9,"SEP",10,"OCT",11,"NOV",12,"DEC")</f>
        <v>MAR</v>
      </c>
      <c r="M815" s="9">
        <f>YEAR(TBL_Employees[[#This Row],[Hire Date]])</f>
        <v>2017</v>
      </c>
      <c r="N815" s="2">
        <v>171426</v>
      </c>
      <c r="O815" s="2" t="str">
        <f>_xlfn.SWITCH(TRUE(),TBL_Employees[[#This Row],[Annual Salary]]&gt;140000,"HIGH INCOME",AND(TBL_Employees[[#This Row],[Annual Salary]]&gt;=70000,TBL_Employees[[#This Row],[Annual Salary]]&lt;=140000),"MIDLE INCOME",TBL_Employees[[#This Row],[Annual Salary]]&lt;70000,"LOW INCOME")</f>
        <v>HIGH INCOME</v>
      </c>
      <c r="P815" s="3">
        <v>0.15</v>
      </c>
      <c r="Q815" s="11">
        <f>TBL_Employees[[#This Row],[Bonus %]]*TBL_Employees[[#This Row],[Annual Salary]]</f>
        <v>25713.899999999998</v>
      </c>
      <c r="R815" t="s">
        <v>33</v>
      </c>
      <c r="S815" t="s">
        <v>60</v>
      </c>
      <c r="T815" s="1">
        <v>43000</v>
      </c>
      <c r="U815" t="str">
        <f>IF(TBL_Employees[[#This Row],[Exit Date]]="","Employed","Resign")</f>
        <v>Resign</v>
      </c>
    </row>
    <row r="816" spans="1:21">
      <c r="A816" t="s">
        <v>1407</v>
      </c>
      <c r="B816" t="s">
        <v>1408</v>
      </c>
      <c r="C816" t="s">
        <v>68</v>
      </c>
      <c r="D816" t="s">
        <v>43</v>
      </c>
      <c r="E816" t="s">
        <v>16</v>
      </c>
      <c r="F816" t="s">
        <v>17</v>
      </c>
      <c r="G816" t="s">
        <v>47</v>
      </c>
      <c r="H816">
        <v>65</v>
      </c>
      <c r="I816" s="1">
        <v>40711</v>
      </c>
      <c r="J816" s="9">
        <f>DAY(TBL_Employees[[#This Row],[Hire Date]])</f>
        <v>17</v>
      </c>
      <c r="K816" s="9">
        <f>MONTH(TBL_Employees[[#This Row],[Hire Date]])</f>
        <v>6</v>
      </c>
      <c r="L816" s="9" t="str">
        <f>_xlfn.SWITCH(TBL_Employees[[#This Row],[Month]],1,"JAN",2,"FEB",3,"MAR",4,"APR",5,"MAY",6,"JUN",7,"JUL",8,"AUG",9,"SEP",10,"OCT",11,"NOV",12,"DEC")</f>
        <v>JUN</v>
      </c>
      <c r="M816" s="9">
        <f>YEAR(TBL_Employees[[#This Row],[Hire Date]])</f>
        <v>2011</v>
      </c>
      <c r="N816" s="2">
        <v>56686</v>
      </c>
      <c r="O816" s="2" t="str">
        <f>_xlfn.SWITCH(TRUE(),TBL_Employees[[#This Row],[Annual Salary]]&gt;140000,"HIGH INCOME",AND(TBL_Employees[[#This Row],[Annual Salary]]&gt;=70000,TBL_Employees[[#This Row],[Annual Salary]]&lt;=140000),"MIDLE INCOME",TBL_Employees[[#This Row],[Annual Salary]]&lt;70000,"LOW INCOME")</f>
        <v>LOW INCOME</v>
      </c>
      <c r="P816" s="3">
        <v>0</v>
      </c>
      <c r="Q816" s="11">
        <f>TBL_Employees[[#This Row],[Bonus %]]*TBL_Employees[[#This Row],[Annual Salary]]</f>
        <v>0</v>
      </c>
      <c r="R816" t="s">
        <v>19</v>
      </c>
      <c r="S816" t="s">
        <v>63</v>
      </c>
      <c r="T816" s="1">
        <v>42164</v>
      </c>
      <c r="U816" t="str">
        <f>IF(TBL_Employees[[#This Row],[Exit Date]]="","Employed","Resign")</f>
        <v>Resign</v>
      </c>
    </row>
    <row r="817" spans="1:21">
      <c r="A817" t="s">
        <v>1411</v>
      </c>
      <c r="B817" t="s">
        <v>1412</v>
      </c>
      <c r="C817" t="s">
        <v>40</v>
      </c>
      <c r="D817" t="s">
        <v>43</v>
      </c>
      <c r="E817" t="s">
        <v>36</v>
      </c>
      <c r="F817" t="s">
        <v>17</v>
      </c>
      <c r="G817" t="s">
        <v>47</v>
      </c>
      <c r="H817">
        <v>45</v>
      </c>
      <c r="I817" s="1">
        <v>39507</v>
      </c>
      <c r="J817" s="9">
        <f>DAY(TBL_Employees[[#This Row],[Hire Date]])</f>
        <v>29</v>
      </c>
      <c r="K817" s="9">
        <f>MONTH(TBL_Employees[[#This Row],[Hire Date]])</f>
        <v>2</v>
      </c>
      <c r="L817" s="9" t="str">
        <f>_xlfn.SWITCH(TBL_Employees[[#This Row],[Month]],1,"JAN",2,"FEB",3,"MAR",4,"APR",5,"MAY",6,"JUN",7,"JUL",8,"AUG",9,"SEP",10,"OCT",11,"NOV",12,"DEC")</f>
        <v>FEB</v>
      </c>
      <c r="M817" s="9">
        <f>YEAR(TBL_Employees[[#This Row],[Hire Date]])</f>
        <v>2008</v>
      </c>
      <c r="N817" s="2">
        <v>150577</v>
      </c>
      <c r="O817" s="2" t="str">
        <f>_xlfn.SWITCH(TRUE(),TBL_Employees[[#This Row],[Annual Salary]]&gt;140000,"HIGH INCOME",AND(TBL_Employees[[#This Row],[Annual Salary]]&gt;=70000,TBL_Employees[[#This Row],[Annual Salary]]&lt;=140000),"MIDLE INCOME",TBL_Employees[[#This Row],[Annual Salary]]&lt;70000,"LOW INCOME")</f>
        <v>HIGH INCOME</v>
      </c>
      <c r="P817" s="3">
        <v>0.25</v>
      </c>
      <c r="Q817" s="11">
        <f>TBL_Employees[[#This Row],[Bonus %]]*TBL_Employees[[#This Row],[Annual Salary]]</f>
        <v>37644.25</v>
      </c>
      <c r="R817" t="s">
        <v>19</v>
      </c>
      <c r="S817" t="s">
        <v>45</v>
      </c>
      <c r="T817" s="1" t="s">
        <v>21</v>
      </c>
      <c r="U817" t="str">
        <f>IF(TBL_Employees[[#This Row],[Exit Date]]="","Employed","Resign")</f>
        <v>Employed</v>
      </c>
    </row>
    <row r="818" spans="1:21">
      <c r="A818" t="s">
        <v>172</v>
      </c>
      <c r="B818" t="s">
        <v>1437</v>
      </c>
      <c r="C818" t="s">
        <v>64</v>
      </c>
      <c r="D818" t="s">
        <v>43</v>
      </c>
      <c r="E818" t="s">
        <v>32</v>
      </c>
      <c r="F818" t="s">
        <v>17</v>
      </c>
      <c r="G818" t="s">
        <v>18</v>
      </c>
      <c r="H818">
        <v>39</v>
      </c>
      <c r="I818" s="1">
        <v>42843</v>
      </c>
      <c r="J818" s="9">
        <f>DAY(TBL_Employees[[#This Row],[Hire Date]])</f>
        <v>18</v>
      </c>
      <c r="K818" s="9">
        <f>MONTH(TBL_Employees[[#This Row],[Hire Date]])</f>
        <v>4</v>
      </c>
      <c r="L818" s="9" t="str">
        <f>_xlfn.SWITCH(TBL_Employees[[#This Row],[Month]],1,"JAN",2,"FEB",3,"MAR",4,"APR",5,"MAY",6,"JUN",7,"JUL",8,"AUG",9,"SEP",10,"OCT",11,"NOV",12,"DEC")</f>
        <v>APR</v>
      </c>
      <c r="M818" s="9">
        <f>YEAR(TBL_Employees[[#This Row],[Hire Date]])</f>
        <v>2017</v>
      </c>
      <c r="N818" s="2">
        <v>58745</v>
      </c>
      <c r="O818" s="2" t="str">
        <f>_xlfn.SWITCH(TRUE(),TBL_Employees[[#This Row],[Annual Salary]]&gt;140000,"HIGH INCOME",AND(TBL_Employees[[#This Row],[Annual Salary]]&gt;=70000,TBL_Employees[[#This Row],[Annual Salary]]&lt;=140000),"MIDLE INCOME",TBL_Employees[[#This Row],[Annual Salary]]&lt;70000,"LOW INCOME")</f>
        <v>LOW INCOME</v>
      </c>
      <c r="P818" s="3">
        <v>0</v>
      </c>
      <c r="Q818" s="11">
        <f>TBL_Employees[[#This Row],[Bonus %]]*TBL_Employees[[#This Row],[Annual Salary]]</f>
        <v>0</v>
      </c>
      <c r="R818" t="s">
        <v>19</v>
      </c>
      <c r="S818" t="s">
        <v>25</v>
      </c>
      <c r="T818" s="1" t="s">
        <v>21</v>
      </c>
      <c r="U818" t="str">
        <f>IF(TBL_Employees[[#This Row],[Exit Date]]="","Employed","Resign")</f>
        <v>Employed</v>
      </c>
    </row>
    <row r="819" spans="1:21">
      <c r="A819" t="s">
        <v>1453</v>
      </c>
      <c r="B819" t="s">
        <v>1454</v>
      </c>
      <c r="C819" t="s">
        <v>14</v>
      </c>
      <c r="D819" t="s">
        <v>43</v>
      </c>
      <c r="E819" t="s">
        <v>44</v>
      </c>
      <c r="F819" t="s">
        <v>28</v>
      </c>
      <c r="G819" t="s">
        <v>18</v>
      </c>
      <c r="H819">
        <v>52</v>
      </c>
      <c r="I819" s="1">
        <v>37418</v>
      </c>
      <c r="J819" s="9">
        <f>DAY(TBL_Employees[[#This Row],[Hire Date]])</f>
        <v>11</v>
      </c>
      <c r="K819" s="9">
        <f>MONTH(TBL_Employees[[#This Row],[Hire Date]])</f>
        <v>6</v>
      </c>
      <c r="L819" s="9" t="str">
        <f>_xlfn.SWITCH(TBL_Employees[[#This Row],[Month]],1,"JAN",2,"FEB",3,"MAR",4,"APR",5,"MAY",6,"JUN",7,"JUL",8,"AUG",9,"SEP",10,"OCT",11,"NOV",12,"DEC")</f>
        <v>JUN</v>
      </c>
      <c r="M819" s="9">
        <f>YEAR(TBL_Employees[[#This Row],[Hire Date]])</f>
        <v>2002</v>
      </c>
      <c r="N819" s="2">
        <v>236314</v>
      </c>
      <c r="O819" s="2" t="str">
        <f>_xlfn.SWITCH(TRUE(),TBL_Employees[[#This Row],[Annual Salary]]&gt;140000,"HIGH INCOME",AND(TBL_Employees[[#This Row],[Annual Salary]]&gt;=70000,TBL_Employees[[#This Row],[Annual Salary]]&lt;=140000),"MIDLE INCOME",TBL_Employees[[#This Row],[Annual Salary]]&lt;70000,"LOW INCOME")</f>
        <v>HIGH INCOME</v>
      </c>
      <c r="P819" s="3">
        <v>0.34</v>
      </c>
      <c r="Q819" s="11">
        <f>TBL_Employees[[#This Row],[Bonus %]]*TBL_Employees[[#This Row],[Annual Salary]]</f>
        <v>80346.760000000009</v>
      </c>
      <c r="R819" t="s">
        <v>19</v>
      </c>
      <c r="S819" t="s">
        <v>45</v>
      </c>
      <c r="T819" s="1" t="s">
        <v>21</v>
      </c>
      <c r="U819" t="str">
        <f>IF(TBL_Employees[[#This Row],[Exit Date]]="","Employed","Resign")</f>
        <v>Employed</v>
      </c>
    </row>
    <row r="820" spans="1:21">
      <c r="A820" t="s">
        <v>1455</v>
      </c>
      <c r="B820" t="s">
        <v>1456</v>
      </c>
      <c r="C820" t="s">
        <v>68</v>
      </c>
      <c r="D820" t="s">
        <v>43</v>
      </c>
      <c r="E820" t="s">
        <v>32</v>
      </c>
      <c r="F820" t="s">
        <v>28</v>
      </c>
      <c r="G820" t="s">
        <v>51</v>
      </c>
      <c r="H820">
        <v>51</v>
      </c>
      <c r="I820" s="1">
        <v>39252</v>
      </c>
      <c r="J820" s="9">
        <f>DAY(TBL_Employees[[#This Row],[Hire Date]])</f>
        <v>19</v>
      </c>
      <c r="K820" s="9">
        <f>MONTH(TBL_Employees[[#This Row],[Hire Date]])</f>
        <v>6</v>
      </c>
      <c r="L820" s="9" t="str">
        <f>_xlfn.SWITCH(TBL_Employees[[#This Row],[Month]],1,"JAN",2,"FEB",3,"MAR",4,"APR",5,"MAY",6,"JUN",7,"JUL",8,"AUG",9,"SEP",10,"OCT",11,"NOV",12,"DEC")</f>
        <v>JUN</v>
      </c>
      <c r="M820" s="9">
        <f>YEAR(TBL_Employees[[#This Row],[Hire Date]])</f>
        <v>2007</v>
      </c>
      <c r="N820" s="2">
        <v>45206</v>
      </c>
      <c r="O820" s="2" t="str">
        <f>_xlfn.SWITCH(TRUE(),TBL_Employees[[#This Row],[Annual Salary]]&gt;140000,"HIGH INCOME",AND(TBL_Employees[[#This Row],[Annual Salary]]&gt;=70000,TBL_Employees[[#This Row],[Annual Salary]]&lt;=140000),"MIDLE INCOME",TBL_Employees[[#This Row],[Annual Salary]]&lt;70000,"LOW INCOME")</f>
        <v>LOW INCOME</v>
      </c>
      <c r="P820" s="3">
        <v>0</v>
      </c>
      <c r="Q820" s="11">
        <f>TBL_Employees[[#This Row],[Bonus %]]*TBL_Employees[[#This Row],[Annual Salary]]</f>
        <v>0</v>
      </c>
      <c r="R820" t="s">
        <v>19</v>
      </c>
      <c r="S820" t="s">
        <v>29</v>
      </c>
      <c r="T820" s="1" t="s">
        <v>21</v>
      </c>
      <c r="U820" t="str">
        <f>IF(TBL_Employees[[#This Row],[Exit Date]]="","Employed","Resign")</f>
        <v>Employed</v>
      </c>
    </row>
    <row r="821" spans="1:21">
      <c r="A821" t="s">
        <v>1479</v>
      </c>
      <c r="B821" t="s">
        <v>1480</v>
      </c>
      <c r="C821" t="s">
        <v>62</v>
      </c>
      <c r="D821" t="s">
        <v>43</v>
      </c>
      <c r="E821" t="s">
        <v>32</v>
      </c>
      <c r="F821" t="s">
        <v>17</v>
      </c>
      <c r="G821" t="s">
        <v>18</v>
      </c>
      <c r="H821">
        <v>29</v>
      </c>
      <c r="I821" s="1">
        <v>42676</v>
      </c>
      <c r="J821" s="9">
        <f>DAY(TBL_Employees[[#This Row],[Hire Date]])</f>
        <v>2</v>
      </c>
      <c r="K821" s="9">
        <f>MONTH(TBL_Employees[[#This Row],[Hire Date]])</f>
        <v>11</v>
      </c>
      <c r="L821" s="9" t="str">
        <f>_xlfn.SWITCH(TBL_Employees[[#This Row],[Month]],1,"JAN",2,"FEB",3,"MAR",4,"APR",5,"MAY",6,"JUN",7,"JUL",8,"AUG",9,"SEP",10,"OCT",11,"NOV",12,"DEC")</f>
        <v>NOV</v>
      </c>
      <c r="M821" s="9">
        <f>YEAR(TBL_Employees[[#This Row],[Hire Date]])</f>
        <v>2016</v>
      </c>
      <c r="N821" s="2">
        <v>122054</v>
      </c>
      <c r="O821" s="2" t="str">
        <f>_xlfn.SWITCH(TRUE(),TBL_Employees[[#This Row],[Annual Salary]]&gt;140000,"HIGH INCOME",AND(TBL_Employees[[#This Row],[Annual Salary]]&gt;=70000,TBL_Employees[[#This Row],[Annual Salary]]&lt;=140000),"MIDLE INCOME",TBL_Employees[[#This Row],[Annual Salary]]&lt;70000,"LOW INCOME")</f>
        <v>MIDLE INCOME</v>
      </c>
      <c r="P821" s="3">
        <v>0.06</v>
      </c>
      <c r="Q821" s="11">
        <f>TBL_Employees[[#This Row],[Bonus %]]*TBL_Employees[[#This Row],[Annual Salary]]</f>
        <v>7323.24</v>
      </c>
      <c r="R821" t="s">
        <v>19</v>
      </c>
      <c r="S821" t="s">
        <v>39</v>
      </c>
      <c r="T821" s="1" t="s">
        <v>21</v>
      </c>
      <c r="U821" t="str">
        <f>IF(TBL_Employees[[#This Row],[Exit Date]]="","Employed","Resign")</f>
        <v>Employed</v>
      </c>
    </row>
    <row r="822" spans="1:21">
      <c r="A822" t="s">
        <v>1489</v>
      </c>
      <c r="B822" t="s">
        <v>356</v>
      </c>
      <c r="C822" t="s">
        <v>68</v>
      </c>
      <c r="D822" t="s">
        <v>43</v>
      </c>
      <c r="E822" t="s">
        <v>44</v>
      </c>
      <c r="F822" t="s">
        <v>17</v>
      </c>
      <c r="G822" t="s">
        <v>18</v>
      </c>
      <c r="H822">
        <v>28</v>
      </c>
      <c r="I822" s="1">
        <v>43847</v>
      </c>
      <c r="J822" s="9">
        <f>DAY(TBL_Employees[[#This Row],[Hire Date]])</f>
        <v>17</v>
      </c>
      <c r="K822" s="9">
        <f>MONTH(TBL_Employees[[#This Row],[Hire Date]])</f>
        <v>1</v>
      </c>
      <c r="L822" s="9" t="str">
        <f>_xlfn.SWITCH(TBL_Employees[[#This Row],[Month]],1,"JAN",2,"FEB",3,"MAR",4,"APR",5,"MAY",6,"JUN",7,"JUL",8,"AUG",9,"SEP",10,"OCT",11,"NOV",12,"DEC")</f>
        <v>JAN</v>
      </c>
      <c r="M822" s="9">
        <f>YEAR(TBL_Employees[[#This Row],[Hire Date]])</f>
        <v>2020</v>
      </c>
      <c r="N822" s="2">
        <v>45061</v>
      </c>
      <c r="O822" s="2" t="str">
        <f>_xlfn.SWITCH(TRUE(),TBL_Employees[[#This Row],[Annual Salary]]&gt;140000,"HIGH INCOME",AND(TBL_Employees[[#This Row],[Annual Salary]]&gt;=70000,TBL_Employees[[#This Row],[Annual Salary]]&lt;=140000),"MIDLE INCOME",TBL_Employees[[#This Row],[Annual Salary]]&lt;70000,"LOW INCOME")</f>
        <v>LOW INCOME</v>
      </c>
      <c r="P822" s="3">
        <v>0</v>
      </c>
      <c r="Q822" s="11">
        <f>TBL_Employees[[#This Row],[Bonus %]]*TBL_Employees[[#This Row],[Annual Salary]]</f>
        <v>0</v>
      </c>
      <c r="R822" t="s">
        <v>19</v>
      </c>
      <c r="S822" t="s">
        <v>45</v>
      </c>
      <c r="T822" s="1" t="s">
        <v>21</v>
      </c>
      <c r="U822" t="str">
        <f>IF(TBL_Employees[[#This Row],[Exit Date]]="","Employed","Resign")</f>
        <v>Employed</v>
      </c>
    </row>
    <row r="823" spans="1:21">
      <c r="A823" t="s">
        <v>1498</v>
      </c>
      <c r="B823" t="s">
        <v>1499</v>
      </c>
      <c r="C823" t="s">
        <v>14</v>
      </c>
      <c r="D823" t="s">
        <v>43</v>
      </c>
      <c r="E823" t="s">
        <v>44</v>
      </c>
      <c r="F823" t="s">
        <v>28</v>
      </c>
      <c r="G823" t="s">
        <v>51</v>
      </c>
      <c r="H823">
        <v>44</v>
      </c>
      <c r="I823" s="1">
        <v>44283</v>
      </c>
      <c r="J823" s="9">
        <f>DAY(TBL_Employees[[#This Row],[Hire Date]])</f>
        <v>28</v>
      </c>
      <c r="K823" s="9">
        <f>MONTH(TBL_Employees[[#This Row],[Hire Date]])</f>
        <v>3</v>
      </c>
      <c r="L823" s="9" t="str">
        <f>_xlfn.SWITCH(TBL_Employees[[#This Row],[Month]],1,"JAN",2,"FEB",3,"MAR",4,"APR",5,"MAY",6,"JUN",7,"JUL",8,"AUG",9,"SEP",10,"OCT",11,"NOV",12,"DEC")</f>
        <v>MAR</v>
      </c>
      <c r="M823" s="9">
        <f>YEAR(TBL_Employees[[#This Row],[Hire Date]])</f>
        <v>2021</v>
      </c>
      <c r="N823" s="2">
        <v>186033</v>
      </c>
      <c r="O823" s="2" t="str">
        <f>_xlfn.SWITCH(TRUE(),TBL_Employees[[#This Row],[Annual Salary]]&gt;140000,"HIGH INCOME",AND(TBL_Employees[[#This Row],[Annual Salary]]&gt;=70000,TBL_Employees[[#This Row],[Annual Salary]]&lt;=140000),"MIDLE INCOME",TBL_Employees[[#This Row],[Annual Salary]]&lt;70000,"LOW INCOME")</f>
        <v>HIGH INCOME</v>
      </c>
      <c r="P823" s="3">
        <v>0.34</v>
      </c>
      <c r="Q823" s="11">
        <f>TBL_Employees[[#This Row],[Bonus %]]*TBL_Employees[[#This Row],[Annual Salary]]</f>
        <v>63251.22</v>
      </c>
      <c r="R823" t="s">
        <v>52</v>
      </c>
      <c r="S823" t="s">
        <v>53</v>
      </c>
      <c r="T823" s="1" t="s">
        <v>21</v>
      </c>
      <c r="U823" t="str">
        <f>IF(TBL_Employees[[#This Row],[Exit Date]]="","Employed","Resign")</f>
        <v>Employed</v>
      </c>
    </row>
    <row r="824" spans="1:21">
      <c r="A824" t="s">
        <v>1500</v>
      </c>
      <c r="B824" t="s">
        <v>1501</v>
      </c>
      <c r="C824" t="s">
        <v>61</v>
      </c>
      <c r="D824" t="s">
        <v>43</v>
      </c>
      <c r="E824" t="s">
        <v>36</v>
      </c>
      <c r="F824" t="s">
        <v>28</v>
      </c>
      <c r="G824" t="s">
        <v>24</v>
      </c>
      <c r="H824">
        <v>60</v>
      </c>
      <c r="I824" s="1">
        <v>44403</v>
      </c>
      <c r="J824" s="9">
        <f>DAY(TBL_Employees[[#This Row],[Hire Date]])</f>
        <v>26</v>
      </c>
      <c r="K824" s="9">
        <f>MONTH(TBL_Employees[[#This Row],[Hire Date]])</f>
        <v>7</v>
      </c>
      <c r="L824" s="9" t="str">
        <f>_xlfn.SWITCH(TBL_Employees[[#This Row],[Month]],1,"JAN",2,"FEB",3,"MAR",4,"APR",5,"MAY",6,"JUN",7,"JUL",8,"AUG",9,"SEP",10,"OCT",11,"NOV",12,"DEC")</f>
        <v>JUL</v>
      </c>
      <c r="M824" s="9">
        <f>YEAR(TBL_Employees[[#This Row],[Hire Date]])</f>
        <v>2021</v>
      </c>
      <c r="N824" s="2">
        <v>121480</v>
      </c>
      <c r="O824" s="2" t="str">
        <f>_xlfn.SWITCH(TRUE(),TBL_Employees[[#This Row],[Annual Salary]]&gt;140000,"HIGH INCOME",AND(TBL_Employees[[#This Row],[Annual Salary]]&gt;=70000,TBL_Employees[[#This Row],[Annual Salary]]&lt;=140000),"MIDLE INCOME",TBL_Employees[[#This Row],[Annual Salary]]&lt;70000,"LOW INCOME")</f>
        <v>MIDLE INCOME</v>
      </c>
      <c r="P824" s="3">
        <v>0.14000000000000001</v>
      </c>
      <c r="Q824" s="11">
        <f>TBL_Employees[[#This Row],[Bonus %]]*TBL_Employees[[#This Row],[Annual Salary]]</f>
        <v>17007.2</v>
      </c>
      <c r="R824" t="s">
        <v>19</v>
      </c>
      <c r="S824" t="s">
        <v>39</v>
      </c>
      <c r="T824" s="1" t="s">
        <v>21</v>
      </c>
      <c r="U824" t="str">
        <f>IF(TBL_Employees[[#This Row],[Exit Date]]="","Employed","Resign")</f>
        <v>Employed</v>
      </c>
    </row>
    <row r="825" spans="1:21">
      <c r="A825" t="s">
        <v>396</v>
      </c>
      <c r="B825" t="s">
        <v>1504</v>
      </c>
      <c r="C825" t="s">
        <v>14</v>
      </c>
      <c r="D825" t="s">
        <v>43</v>
      </c>
      <c r="E825" t="s">
        <v>32</v>
      </c>
      <c r="F825" t="s">
        <v>17</v>
      </c>
      <c r="G825" t="s">
        <v>51</v>
      </c>
      <c r="H825">
        <v>47</v>
      </c>
      <c r="I825" s="1">
        <v>36232</v>
      </c>
      <c r="J825" s="9">
        <f>DAY(TBL_Employees[[#This Row],[Hire Date]])</f>
        <v>13</v>
      </c>
      <c r="K825" s="9">
        <f>MONTH(TBL_Employees[[#This Row],[Hire Date]])</f>
        <v>3</v>
      </c>
      <c r="L825" s="9" t="str">
        <f>_xlfn.SWITCH(TBL_Employees[[#This Row],[Month]],1,"JAN",2,"FEB",3,"MAR",4,"APR",5,"MAY",6,"JUN",7,"JUL",8,"AUG",9,"SEP",10,"OCT",11,"NOV",12,"DEC")</f>
        <v>MAR</v>
      </c>
      <c r="M825" s="9">
        <f>YEAR(TBL_Employees[[#This Row],[Hire Date]])</f>
        <v>1999</v>
      </c>
      <c r="N825" s="2">
        <v>239394</v>
      </c>
      <c r="O825" s="2" t="str">
        <f>_xlfn.SWITCH(TRUE(),TBL_Employees[[#This Row],[Annual Salary]]&gt;140000,"HIGH INCOME",AND(TBL_Employees[[#This Row],[Annual Salary]]&gt;=70000,TBL_Employees[[#This Row],[Annual Salary]]&lt;=140000),"MIDLE INCOME",TBL_Employees[[#This Row],[Annual Salary]]&lt;70000,"LOW INCOME")</f>
        <v>HIGH INCOME</v>
      </c>
      <c r="P825" s="3">
        <v>0.32</v>
      </c>
      <c r="Q825" s="11">
        <f>TBL_Employees[[#This Row],[Bonus %]]*TBL_Employees[[#This Row],[Annual Salary]]</f>
        <v>76606.080000000002</v>
      </c>
      <c r="R825" t="s">
        <v>19</v>
      </c>
      <c r="S825" t="s">
        <v>25</v>
      </c>
      <c r="T825" s="1" t="s">
        <v>21</v>
      </c>
      <c r="U825" t="str">
        <f>IF(TBL_Employees[[#This Row],[Exit Date]]="","Employed","Resign")</f>
        <v>Employed</v>
      </c>
    </row>
    <row r="826" spans="1:21">
      <c r="A826" t="s">
        <v>126</v>
      </c>
      <c r="B826" t="s">
        <v>1511</v>
      </c>
      <c r="C826" t="s">
        <v>61</v>
      </c>
      <c r="D826" t="s">
        <v>43</v>
      </c>
      <c r="E826" t="s">
        <v>44</v>
      </c>
      <c r="F826" t="s">
        <v>17</v>
      </c>
      <c r="G826" t="s">
        <v>51</v>
      </c>
      <c r="H826">
        <v>29</v>
      </c>
      <c r="I826" s="1">
        <v>43966</v>
      </c>
      <c r="J826" s="9">
        <f>DAY(TBL_Employees[[#This Row],[Hire Date]])</f>
        <v>15</v>
      </c>
      <c r="K826" s="9">
        <f>MONTH(TBL_Employees[[#This Row],[Hire Date]])</f>
        <v>5</v>
      </c>
      <c r="L826" s="9" t="str">
        <f>_xlfn.SWITCH(TBL_Employees[[#This Row],[Month]],1,"JAN",2,"FEB",3,"MAR",4,"APR",5,"MAY",6,"JUN",7,"JUL",8,"AUG",9,"SEP",10,"OCT",11,"NOV",12,"DEC")</f>
        <v>MAY</v>
      </c>
      <c r="M826" s="9">
        <f>YEAR(TBL_Employees[[#This Row],[Hire Date]])</f>
        <v>2020</v>
      </c>
      <c r="N826" s="2">
        <v>137106</v>
      </c>
      <c r="O826" s="2" t="str">
        <f>_xlfn.SWITCH(TRUE(),TBL_Employees[[#This Row],[Annual Salary]]&gt;140000,"HIGH INCOME",AND(TBL_Employees[[#This Row],[Annual Salary]]&gt;=70000,TBL_Employees[[#This Row],[Annual Salary]]&lt;=140000),"MIDLE INCOME",TBL_Employees[[#This Row],[Annual Salary]]&lt;70000,"LOW INCOME")</f>
        <v>MIDLE INCOME</v>
      </c>
      <c r="P826" s="3">
        <v>0.12</v>
      </c>
      <c r="Q826" s="11">
        <f>TBL_Employees[[#This Row],[Bonus %]]*TBL_Employees[[#This Row],[Annual Salary]]</f>
        <v>16452.72</v>
      </c>
      <c r="R826" t="s">
        <v>52</v>
      </c>
      <c r="S826" t="s">
        <v>53</v>
      </c>
      <c r="T826" s="1" t="s">
        <v>21</v>
      </c>
      <c r="U826" t="str">
        <f>IF(TBL_Employees[[#This Row],[Exit Date]]="","Employed","Resign")</f>
        <v>Employed</v>
      </c>
    </row>
    <row r="827" spans="1:21">
      <c r="A827" t="s">
        <v>1516</v>
      </c>
      <c r="B827" t="s">
        <v>1517</v>
      </c>
      <c r="C827" t="s">
        <v>62</v>
      </c>
      <c r="D827" t="s">
        <v>43</v>
      </c>
      <c r="E827" t="s">
        <v>36</v>
      </c>
      <c r="F827" t="s">
        <v>17</v>
      </c>
      <c r="G827" t="s">
        <v>24</v>
      </c>
      <c r="H827">
        <v>50</v>
      </c>
      <c r="I827" s="1">
        <v>40979</v>
      </c>
      <c r="J827" s="9">
        <f>DAY(TBL_Employees[[#This Row],[Hire Date]])</f>
        <v>11</v>
      </c>
      <c r="K827" s="9">
        <f>MONTH(TBL_Employees[[#This Row],[Hire Date]])</f>
        <v>3</v>
      </c>
      <c r="L827" s="9" t="str">
        <f>_xlfn.SWITCH(TBL_Employees[[#This Row],[Month]],1,"JAN",2,"FEB",3,"MAR",4,"APR",5,"MAY",6,"JUN",7,"JUL",8,"AUG",9,"SEP",10,"OCT",11,"NOV",12,"DEC")</f>
        <v>MAR</v>
      </c>
      <c r="M827" s="9">
        <f>YEAR(TBL_Employees[[#This Row],[Hire Date]])</f>
        <v>2012</v>
      </c>
      <c r="N827" s="2">
        <v>108134</v>
      </c>
      <c r="O827" s="2" t="str">
        <f>_xlfn.SWITCH(TRUE(),TBL_Employees[[#This Row],[Annual Salary]]&gt;140000,"HIGH INCOME",AND(TBL_Employees[[#This Row],[Annual Salary]]&gt;=70000,TBL_Employees[[#This Row],[Annual Salary]]&lt;=140000),"MIDLE INCOME",TBL_Employees[[#This Row],[Annual Salary]]&lt;70000,"LOW INCOME")</f>
        <v>MIDLE INCOME</v>
      </c>
      <c r="P827" s="3">
        <v>0.1</v>
      </c>
      <c r="Q827" s="11">
        <f>TBL_Employees[[#This Row],[Bonus %]]*TBL_Employees[[#This Row],[Annual Salary]]</f>
        <v>10813.400000000001</v>
      </c>
      <c r="R827" t="s">
        <v>33</v>
      </c>
      <c r="S827" t="s">
        <v>74</v>
      </c>
      <c r="T827" s="1" t="s">
        <v>21</v>
      </c>
      <c r="U827" t="str">
        <f>IF(TBL_Employees[[#This Row],[Exit Date]]="","Employed","Resign")</f>
        <v>Employed</v>
      </c>
    </row>
    <row r="828" spans="1:21">
      <c r="A828" t="s">
        <v>1518</v>
      </c>
      <c r="B828" t="s">
        <v>262</v>
      </c>
      <c r="C828" t="s">
        <v>62</v>
      </c>
      <c r="D828" t="s">
        <v>43</v>
      </c>
      <c r="E828" t="s">
        <v>16</v>
      </c>
      <c r="F828" t="s">
        <v>17</v>
      </c>
      <c r="G828" t="s">
        <v>47</v>
      </c>
      <c r="H828">
        <v>55</v>
      </c>
      <c r="I828" s="1">
        <v>33958</v>
      </c>
      <c r="J828" s="9">
        <f>DAY(TBL_Employees[[#This Row],[Hire Date]])</f>
        <v>20</v>
      </c>
      <c r="K828" s="9">
        <f>MONTH(TBL_Employees[[#This Row],[Hire Date]])</f>
        <v>12</v>
      </c>
      <c r="L828" s="9" t="str">
        <f>_xlfn.SWITCH(TBL_Employees[[#This Row],[Month]],1,"JAN",2,"FEB",3,"MAR",4,"APR",5,"MAY",6,"JUN",7,"JUL",8,"AUG",9,"SEP",10,"OCT",11,"NOV",12,"DEC")</f>
        <v>DEC</v>
      </c>
      <c r="M828" s="9">
        <f>YEAR(TBL_Employees[[#This Row],[Hire Date]])</f>
        <v>1992</v>
      </c>
      <c r="N828" s="2">
        <v>113950</v>
      </c>
      <c r="O828" s="2" t="str">
        <f>_xlfn.SWITCH(TRUE(),TBL_Employees[[#This Row],[Annual Salary]]&gt;140000,"HIGH INCOME",AND(TBL_Employees[[#This Row],[Annual Salary]]&gt;=70000,TBL_Employees[[#This Row],[Annual Salary]]&lt;=140000),"MIDLE INCOME",TBL_Employees[[#This Row],[Annual Salary]]&lt;70000,"LOW INCOME")</f>
        <v>MIDLE INCOME</v>
      </c>
      <c r="P828" s="3">
        <v>0.09</v>
      </c>
      <c r="Q828" s="11">
        <f>TBL_Employees[[#This Row],[Bonus %]]*TBL_Employees[[#This Row],[Annual Salary]]</f>
        <v>10255.5</v>
      </c>
      <c r="R828" t="s">
        <v>19</v>
      </c>
      <c r="S828" t="s">
        <v>45</v>
      </c>
      <c r="T828" s="1" t="s">
        <v>21</v>
      </c>
      <c r="U828" t="str">
        <f>IF(TBL_Employees[[#This Row],[Exit Date]]="","Employed","Resign")</f>
        <v>Employed</v>
      </c>
    </row>
    <row r="829" spans="1:21">
      <c r="A829" t="s">
        <v>1213</v>
      </c>
      <c r="B829" t="s">
        <v>1519</v>
      </c>
      <c r="C829" t="s">
        <v>14</v>
      </c>
      <c r="D829" t="s">
        <v>43</v>
      </c>
      <c r="E829" t="s">
        <v>44</v>
      </c>
      <c r="F829" t="s">
        <v>17</v>
      </c>
      <c r="G829" t="s">
        <v>24</v>
      </c>
      <c r="H829">
        <v>52</v>
      </c>
      <c r="I829" s="1">
        <v>35886</v>
      </c>
      <c r="J829" s="9">
        <f>DAY(TBL_Employees[[#This Row],[Hire Date]])</f>
        <v>1</v>
      </c>
      <c r="K829" s="9">
        <f>MONTH(TBL_Employees[[#This Row],[Hire Date]])</f>
        <v>4</v>
      </c>
      <c r="L829" s="9" t="str">
        <f>_xlfn.SWITCH(TBL_Employees[[#This Row],[Month]],1,"JAN",2,"FEB",3,"MAR",4,"APR",5,"MAY",6,"JUN",7,"JUL",8,"AUG",9,"SEP",10,"OCT",11,"NOV",12,"DEC")</f>
        <v>APR</v>
      </c>
      <c r="M829" s="9">
        <f>YEAR(TBL_Employees[[#This Row],[Hire Date]])</f>
        <v>1998</v>
      </c>
      <c r="N829" s="2">
        <v>182035</v>
      </c>
      <c r="O829" s="2" t="str">
        <f>_xlfn.SWITCH(TRUE(),TBL_Employees[[#This Row],[Annual Salary]]&gt;140000,"HIGH INCOME",AND(TBL_Employees[[#This Row],[Annual Salary]]&gt;=70000,TBL_Employees[[#This Row],[Annual Salary]]&lt;=140000),"MIDLE INCOME",TBL_Employees[[#This Row],[Annual Salary]]&lt;70000,"LOW INCOME")</f>
        <v>HIGH INCOME</v>
      </c>
      <c r="P829" s="3">
        <v>0.3</v>
      </c>
      <c r="Q829" s="11">
        <f>TBL_Employees[[#This Row],[Bonus %]]*TBL_Employees[[#This Row],[Annual Salary]]</f>
        <v>54610.5</v>
      </c>
      <c r="R829" t="s">
        <v>19</v>
      </c>
      <c r="S829" t="s">
        <v>20</v>
      </c>
      <c r="T829" s="1" t="s">
        <v>21</v>
      </c>
      <c r="U829" t="str">
        <f>IF(TBL_Employees[[#This Row],[Exit Date]]="","Employed","Resign")</f>
        <v>Employed</v>
      </c>
    </row>
    <row r="830" spans="1:21">
      <c r="A830" t="s">
        <v>1525</v>
      </c>
      <c r="B830" t="s">
        <v>1526</v>
      </c>
      <c r="C830" t="s">
        <v>64</v>
      </c>
      <c r="D830" t="s">
        <v>43</v>
      </c>
      <c r="E830" t="s">
        <v>36</v>
      </c>
      <c r="F830" t="s">
        <v>28</v>
      </c>
      <c r="G830" t="s">
        <v>18</v>
      </c>
      <c r="H830">
        <v>65</v>
      </c>
      <c r="I830" s="1">
        <v>38584</v>
      </c>
      <c r="J830" s="9">
        <f>DAY(TBL_Employees[[#This Row],[Hire Date]])</f>
        <v>20</v>
      </c>
      <c r="K830" s="9">
        <f>MONTH(TBL_Employees[[#This Row],[Hire Date]])</f>
        <v>8</v>
      </c>
      <c r="L830" s="9" t="str">
        <f>_xlfn.SWITCH(TBL_Employees[[#This Row],[Month]],1,"JAN",2,"FEB",3,"MAR",4,"APR",5,"MAY",6,"JUN",7,"JUL",8,"AUG",9,"SEP",10,"OCT",11,"NOV",12,"DEC")</f>
        <v>AUG</v>
      </c>
      <c r="M830" s="9">
        <f>YEAR(TBL_Employees[[#This Row],[Hire Date]])</f>
        <v>2005</v>
      </c>
      <c r="N830" s="2">
        <v>59833</v>
      </c>
      <c r="O830" s="2" t="str">
        <f>_xlfn.SWITCH(TRUE(),TBL_Employees[[#This Row],[Annual Salary]]&gt;140000,"HIGH INCOME",AND(TBL_Employees[[#This Row],[Annual Salary]]&gt;=70000,TBL_Employees[[#This Row],[Annual Salary]]&lt;=140000),"MIDLE INCOME",TBL_Employees[[#This Row],[Annual Salary]]&lt;70000,"LOW INCOME")</f>
        <v>LOW INCOME</v>
      </c>
      <c r="P830" s="3">
        <v>0</v>
      </c>
      <c r="Q830" s="11">
        <f>TBL_Employees[[#This Row],[Bonus %]]*TBL_Employees[[#This Row],[Annual Salary]]</f>
        <v>0</v>
      </c>
      <c r="R830" t="s">
        <v>19</v>
      </c>
      <c r="S830" t="s">
        <v>29</v>
      </c>
      <c r="T830" s="1" t="s">
        <v>21</v>
      </c>
      <c r="U830" t="str">
        <f>IF(TBL_Employees[[#This Row],[Exit Date]]="","Employed","Resign")</f>
        <v>Employed</v>
      </c>
    </row>
    <row r="831" spans="1:21">
      <c r="A831" t="s">
        <v>1527</v>
      </c>
      <c r="B831" t="s">
        <v>1528</v>
      </c>
      <c r="C831" t="s">
        <v>61</v>
      </c>
      <c r="D831" t="s">
        <v>43</v>
      </c>
      <c r="E831" t="s">
        <v>44</v>
      </c>
      <c r="F831" t="s">
        <v>28</v>
      </c>
      <c r="G831" t="s">
        <v>24</v>
      </c>
      <c r="H831">
        <v>45</v>
      </c>
      <c r="I831" s="1">
        <v>38453</v>
      </c>
      <c r="J831" s="9">
        <f>DAY(TBL_Employees[[#This Row],[Hire Date]])</f>
        <v>11</v>
      </c>
      <c r="K831" s="9">
        <f>MONTH(TBL_Employees[[#This Row],[Hire Date]])</f>
        <v>4</v>
      </c>
      <c r="L831" s="9" t="str">
        <f>_xlfn.SWITCH(TBL_Employees[[#This Row],[Month]],1,"JAN",2,"FEB",3,"MAR",4,"APR",5,"MAY",6,"JUN",7,"JUL",8,"AUG",9,"SEP",10,"OCT",11,"NOV",12,"DEC")</f>
        <v>APR</v>
      </c>
      <c r="M831" s="9">
        <f>YEAR(TBL_Employees[[#This Row],[Hire Date]])</f>
        <v>2005</v>
      </c>
      <c r="N831" s="2">
        <v>128468</v>
      </c>
      <c r="O831" s="2" t="str">
        <f>_xlfn.SWITCH(TRUE(),TBL_Employees[[#This Row],[Annual Salary]]&gt;140000,"HIGH INCOME",AND(TBL_Employees[[#This Row],[Annual Salary]]&gt;=70000,TBL_Employees[[#This Row],[Annual Salary]]&lt;=140000),"MIDLE INCOME",TBL_Employees[[#This Row],[Annual Salary]]&lt;70000,"LOW INCOME")</f>
        <v>MIDLE INCOME</v>
      </c>
      <c r="P831" s="3">
        <v>0.11</v>
      </c>
      <c r="Q831" s="11">
        <f>TBL_Employees[[#This Row],[Bonus %]]*TBL_Employees[[#This Row],[Annual Salary]]</f>
        <v>14131.48</v>
      </c>
      <c r="R831" t="s">
        <v>19</v>
      </c>
      <c r="S831" t="s">
        <v>20</v>
      </c>
      <c r="T831" s="1" t="s">
        <v>21</v>
      </c>
      <c r="U831" t="str">
        <f>IF(TBL_Employees[[#This Row],[Exit Date]]="","Employed","Resign")</f>
        <v>Employed</v>
      </c>
    </row>
    <row r="832" spans="1:21">
      <c r="A832" t="s">
        <v>1536</v>
      </c>
      <c r="B832" t="s">
        <v>1537</v>
      </c>
      <c r="C832" t="s">
        <v>40</v>
      </c>
      <c r="D832" t="s">
        <v>43</v>
      </c>
      <c r="E832" t="s">
        <v>44</v>
      </c>
      <c r="F832" t="s">
        <v>17</v>
      </c>
      <c r="G832" t="s">
        <v>24</v>
      </c>
      <c r="H832">
        <v>28</v>
      </c>
      <c r="I832" s="1">
        <v>43810</v>
      </c>
      <c r="J832" s="9">
        <f>DAY(TBL_Employees[[#This Row],[Hire Date]])</f>
        <v>11</v>
      </c>
      <c r="K832" s="9">
        <f>MONTH(TBL_Employees[[#This Row],[Hire Date]])</f>
        <v>12</v>
      </c>
      <c r="L832" s="9" t="str">
        <f>_xlfn.SWITCH(TBL_Employees[[#This Row],[Month]],1,"JAN",2,"FEB",3,"MAR",4,"APR",5,"MAY",6,"JUN",7,"JUL",8,"AUG",9,"SEP",10,"OCT",11,"NOV",12,"DEC")</f>
        <v>DEC</v>
      </c>
      <c r="M832" s="9">
        <f>YEAR(TBL_Employees[[#This Row],[Hire Date]])</f>
        <v>2019</v>
      </c>
      <c r="N832" s="2">
        <v>182321</v>
      </c>
      <c r="O832" s="2" t="str">
        <f>_xlfn.SWITCH(TRUE(),TBL_Employees[[#This Row],[Annual Salary]]&gt;140000,"HIGH INCOME",AND(TBL_Employees[[#This Row],[Annual Salary]]&gt;=70000,TBL_Employees[[#This Row],[Annual Salary]]&lt;=140000),"MIDLE INCOME",TBL_Employees[[#This Row],[Annual Salary]]&lt;70000,"LOW INCOME")</f>
        <v>HIGH INCOME</v>
      </c>
      <c r="P832" s="3">
        <v>0.28000000000000003</v>
      </c>
      <c r="Q832" s="11">
        <f>TBL_Employees[[#This Row],[Bonus %]]*TBL_Employees[[#This Row],[Annual Salary]]</f>
        <v>51049.880000000005</v>
      </c>
      <c r="R832" t="s">
        <v>33</v>
      </c>
      <c r="S832" t="s">
        <v>60</v>
      </c>
      <c r="T832" s="1" t="s">
        <v>21</v>
      </c>
      <c r="U832" t="str">
        <f>IF(TBL_Employees[[#This Row],[Exit Date]]="","Employed","Resign")</f>
        <v>Employed</v>
      </c>
    </row>
    <row r="833" spans="1:21">
      <c r="A833" t="s">
        <v>239</v>
      </c>
      <c r="B833" t="s">
        <v>1550</v>
      </c>
      <c r="C833" t="s">
        <v>40</v>
      </c>
      <c r="D833" t="s">
        <v>43</v>
      </c>
      <c r="E833" t="s">
        <v>44</v>
      </c>
      <c r="F833" t="s">
        <v>28</v>
      </c>
      <c r="G833" t="s">
        <v>18</v>
      </c>
      <c r="H833">
        <v>32</v>
      </c>
      <c r="I833" s="1">
        <v>42702</v>
      </c>
      <c r="J833" s="9">
        <f>DAY(TBL_Employees[[#This Row],[Hire Date]])</f>
        <v>28</v>
      </c>
      <c r="K833" s="9">
        <f>MONTH(TBL_Employees[[#This Row],[Hire Date]])</f>
        <v>11</v>
      </c>
      <c r="L833" s="9" t="str">
        <f>_xlfn.SWITCH(TBL_Employees[[#This Row],[Month]],1,"JAN",2,"FEB",3,"MAR",4,"APR",5,"MAY",6,"JUN",7,"JUL",8,"AUG",9,"SEP",10,"OCT",11,"NOV",12,"DEC")</f>
        <v>NOV</v>
      </c>
      <c r="M833" s="9">
        <f>YEAR(TBL_Employees[[#This Row],[Hire Date]])</f>
        <v>2016</v>
      </c>
      <c r="N833" s="2">
        <v>177443</v>
      </c>
      <c r="O833" s="2" t="str">
        <f>_xlfn.SWITCH(TRUE(),TBL_Employees[[#This Row],[Annual Salary]]&gt;140000,"HIGH INCOME",AND(TBL_Employees[[#This Row],[Annual Salary]]&gt;=70000,TBL_Employees[[#This Row],[Annual Salary]]&lt;=140000),"MIDLE INCOME",TBL_Employees[[#This Row],[Annual Salary]]&lt;70000,"LOW INCOME")</f>
        <v>HIGH INCOME</v>
      </c>
      <c r="P833" s="3">
        <v>0.16</v>
      </c>
      <c r="Q833" s="11">
        <f>TBL_Employees[[#This Row],[Bonus %]]*TBL_Employees[[#This Row],[Annual Salary]]</f>
        <v>28390.880000000001</v>
      </c>
      <c r="R833" t="s">
        <v>19</v>
      </c>
      <c r="S833" t="s">
        <v>63</v>
      </c>
      <c r="T833" s="1" t="s">
        <v>21</v>
      </c>
      <c r="U833" t="str">
        <f>IF(TBL_Employees[[#This Row],[Exit Date]]="","Employed","Resign")</f>
        <v>Employed</v>
      </c>
    </row>
    <row r="834" spans="1:21">
      <c r="A834" t="s">
        <v>269</v>
      </c>
      <c r="B834" t="s">
        <v>1556</v>
      </c>
      <c r="C834" t="s">
        <v>42</v>
      </c>
      <c r="D834" t="s">
        <v>43</v>
      </c>
      <c r="E834" t="s">
        <v>32</v>
      </c>
      <c r="F834" t="s">
        <v>28</v>
      </c>
      <c r="G834" t="s">
        <v>24</v>
      </c>
      <c r="H834">
        <v>45</v>
      </c>
      <c r="I834" s="1">
        <v>39347</v>
      </c>
      <c r="J834" s="9">
        <f>DAY(TBL_Employees[[#This Row],[Hire Date]])</f>
        <v>22</v>
      </c>
      <c r="K834" s="9">
        <f>MONTH(TBL_Employees[[#This Row],[Hire Date]])</f>
        <v>9</v>
      </c>
      <c r="L834" s="9" t="str">
        <f>_xlfn.SWITCH(TBL_Employees[[#This Row],[Month]],1,"JAN",2,"FEB",3,"MAR",4,"APR",5,"MAY",6,"JUN",7,"JUL",8,"AUG",9,"SEP",10,"OCT",11,"NOV",12,"DEC")</f>
        <v>SEP</v>
      </c>
      <c r="M834" s="9">
        <f>YEAR(TBL_Employees[[#This Row],[Hire Date]])</f>
        <v>2007</v>
      </c>
      <c r="N834" s="2">
        <v>92293</v>
      </c>
      <c r="O834" s="2" t="str">
        <f>_xlfn.SWITCH(TRUE(),TBL_Employees[[#This Row],[Annual Salary]]&gt;140000,"HIGH INCOME",AND(TBL_Employees[[#This Row],[Annual Salary]]&gt;=70000,TBL_Employees[[#This Row],[Annual Salary]]&lt;=140000),"MIDLE INCOME",TBL_Employees[[#This Row],[Annual Salary]]&lt;70000,"LOW INCOME")</f>
        <v>MIDLE INCOME</v>
      </c>
      <c r="P834" s="3">
        <v>0</v>
      </c>
      <c r="Q834" s="11">
        <f>TBL_Employees[[#This Row],[Bonus %]]*TBL_Employees[[#This Row],[Annual Salary]]</f>
        <v>0</v>
      </c>
      <c r="R834" t="s">
        <v>33</v>
      </c>
      <c r="S834" t="s">
        <v>34</v>
      </c>
      <c r="T834" s="1" t="s">
        <v>21</v>
      </c>
      <c r="U834" t="str">
        <f>IF(TBL_Employees[[#This Row],[Exit Date]]="","Employed","Resign")</f>
        <v>Employed</v>
      </c>
    </row>
    <row r="835" spans="1:21">
      <c r="A835" t="s">
        <v>109</v>
      </c>
      <c r="B835" t="s">
        <v>1561</v>
      </c>
      <c r="C835" t="s">
        <v>14</v>
      </c>
      <c r="D835" t="s">
        <v>43</v>
      </c>
      <c r="E835" t="s">
        <v>32</v>
      </c>
      <c r="F835" t="s">
        <v>28</v>
      </c>
      <c r="G835" t="s">
        <v>24</v>
      </c>
      <c r="H835">
        <v>45</v>
      </c>
      <c r="I835" s="1">
        <v>42271</v>
      </c>
      <c r="J835" s="9">
        <f>DAY(TBL_Employees[[#This Row],[Hire Date]])</f>
        <v>24</v>
      </c>
      <c r="K835" s="9">
        <f>MONTH(TBL_Employees[[#This Row],[Hire Date]])</f>
        <v>9</v>
      </c>
      <c r="L835" s="9" t="str">
        <f>_xlfn.SWITCH(TBL_Employees[[#This Row],[Month]],1,"JAN",2,"FEB",3,"MAR",4,"APR",5,"MAY",6,"JUN",7,"JUL",8,"AUG",9,"SEP",10,"OCT",11,"NOV",12,"DEC")</f>
        <v>SEP</v>
      </c>
      <c r="M835" s="9">
        <f>YEAR(TBL_Employees[[#This Row],[Hire Date]])</f>
        <v>2015</v>
      </c>
      <c r="N835" s="2">
        <v>202680</v>
      </c>
      <c r="O835" s="2" t="str">
        <f>_xlfn.SWITCH(TRUE(),TBL_Employees[[#This Row],[Annual Salary]]&gt;140000,"HIGH INCOME",AND(TBL_Employees[[#This Row],[Annual Salary]]&gt;=70000,TBL_Employees[[#This Row],[Annual Salary]]&lt;=140000),"MIDLE INCOME",TBL_Employees[[#This Row],[Annual Salary]]&lt;70000,"LOW INCOME")</f>
        <v>HIGH INCOME</v>
      </c>
      <c r="P835" s="3">
        <v>0.32</v>
      </c>
      <c r="Q835" s="11">
        <f>TBL_Employees[[#This Row],[Bonus %]]*TBL_Employees[[#This Row],[Annual Salary]]</f>
        <v>64857.599999999999</v>
      </c>
      <c r="R835" t="s">
        <v>19</v>
      </c>
      <c r="S835" t="s">
        <v>39</v>
      </c>
      <c r="T835" s="1">
        <v>44790</v>
      </c>
      <c r="U835" t="str">
        <f>IF(TBL_Employees[[#This Row],[Exit Date]]="","Employed","Resign")</f>
        <v>Resign</v>
      </c>
    </row>
    <row r="836" spans="1:21">
      <c r="A836" t="s">
        <v>278</v>
      </c>
      <c r="B836" t="s">
        <v>1571</v>
      </c>
      <c r="C836" t="s">
        <v>62</v>
      </c>
      <c r="D836" t="s">
        <v>43</v>
      </c>
      <c r="E836" t="s">
        <v>36</v>
      </c>
      <c r="F836" t="s">
        <v>17</v>
      </c>
      <c r="G836" t="s">
        <v>51</v>
      </c>
      <c r="H836">
        <v>29</v>
      </c>
      <c r="I836" s="1">
        <v>44325</v>
      </c>
      <c r="J836" s="9">
        <f>DAY(TBL_Employees[[#This Row],[Hire Date]])</f>
        <v>9</v>
      </c>
      <c r="K836" s="9">
        <f>MONTH(TBL_Employees[[#This Row],[Hire Date]])</f>
        <v>5</v>
      </c>
      <c r="L836" s="9" t="str">
        <f>_xlfn.SWITCH(TBL_Employees[[#This Row],[Month]],1,"JAN",2,"FEB",3,"MAR",4,"APR",5,"MAY",6,"JUN",7,"JUL",8,"AUG",9,"SEP",10,"OCT",11,"NOV",12,"DEC")</f>
        <v>MAY</v>
      </c>
      <c r="M836" s="9">
        <f>YEAR(TBL_Employees[[#This Row],[Hire Date]])</f>
        <v>2021</v>
      </c>
      <c r="N836" s="2">
        <v>129541</v>
      </c>
      <c r="O836" s="2" t="str">
        <f>_xlfn.SWITCH(TRUE(),TBL_Employees[[#This Row],[Annual Salary]]&gt;140000,"HIGH INCOME",AND(TBL_Employees[[#This Row],[Annual Salary]]&gt;=70000,TBL_Employees[[#This Row],[Annual Salary]]&lt;=140000),"MIDLE INCOME",TBL_Employees[[#This Row],[Annual Salary]]&lt;70000,"LOW INCOME")</f>
        <v>MIDLE INCOME</v>
      </c>
      <c r="P836" s="3">
        <v>0.08</v>
      </c>
      <c r="Q836" s="11">
        <f>TBL_Employees[[#This Row],[Bonus %]]*TBL_Employees[[#This Row],[Annual Salary]]</f>
        <v>10363.280000000001</v>
      </c>
      <c r="R836" t="s">
        <v>19</v>
      </c>
      <c r="S836" t="s">
        <v>39</v>
      </c>
      <c r="T836" s="1">
        <v>44340</v>
      </c>
      <c r="U836" t="str">
        <f>IF(TBL_Employees[[#This Row],[Exit Date]]="","Employed","Resign")</f>
        <v>Resign</v>
      </c>
    </row>
    <row r="837" spans="1:21">
      <c r="A837" t="s">
        <v>1594</v>
      </c>
      <c r="B837" t="s">
        <v>1595</v>
      </c>
      <c r="C837" t="s">
        <v>42</v>
      </c>
      <c r="D837" t="s">
        <v>43</v>
      </c>
      <c r="E837" t="s">
        <v>36</v>
      </c>
      <c r="F837" t="s">
        <v>28</v>
      </c>
      <c r="G837" t="s">
        <v>24</v>
      </c>
      <c r="H837">
        <v>63</v>
      </c>
      <c r="I837" s="1">
        <v>42778</v>
      </c>
      <c r="J837" s="9">
        <f>DAY(TBL_Employees[[#This Row],[Hire Date]])</f>
        <v>12</v>
      </c>
      <c r="K837" s="9">
        <f>MONTH(TBL_Employees[[#This Row],[Hire Date]])</f>
        <v>2</v>
      </c>
      <c r="L837" s="9" t="str">
        <f>_xlfn.SWITCH(TBL_Employees[[#This Row],[Month]],1,"JAN",2,"FEB",3,"MAR",4,"APR",5,"MAY",6,"JUN",7,"JUL",8,"AUG",9,"SEP",10,"OCT",11,"NOV",12,"DEC")</f>
        <v>FEB</v>
      </c>
      <c r="M837" s="9">
        <f>YEAR(TBL_Employees[[#This Row],[Hire Date]])</f>
        <v>2017</v>
      </c>
      <c r="N837" s="2">
        <v>77629</v>
      </c>
      <c r="O837" s="2" t="str">
        <f>_xlfn.SWITCH(TRUE(),TBL_Employees[[#This Row],[Annual Salary]]&gt;140000,"HIGH INCOME",AND(TBL_Employees[[#This Row],[Annual Salary]]&gt;=70000,TBL_Employees[[#This Row],[Annual Salary]]&lt;=140000),"MIDLE INCOME",TBL_Employees[[#This Row],[Annual Salary]]&lt;70000,"LOW INCOME")</f>
        <v>MIDLE INCOME</v>
      </c>
      <c r="P837" s="3">
        <v>0</v>
      </c>
      <c r="Q837" s="11">
        <f>TBL_Employees[[#This Row],[Bonus %]]*TBL_Employees[[#This Row],[Annual Salary]]</f>
        <v>0</v>
      </c>
      <c r="R837" t="s">
        <v>33</v>
      </c>
      <c r="S837" t="s">
        <v>60</v>
      </c>
      <c r="T837" s="1" t="s">
        <v>21</v>
      </c>
      <c r="U837" t="str">
        <f>IF(TBL_Employees[[#This Row],[Exit Date]]="","Employed","Resign")</f>
        <v>Employed</v>
      </c>
    </row>
    <row r="838" spans="1:21">
      <c r="A838" t="s">
        <v>1650</v>
      </c>
      <c r="B838" t="s">
        <v>1651</v>
      </c>
      <c r="C838" t="s">
        <v>68</v>
      </c>
      <c r="D838" t="s">
        <v>43</v>
      </c>
      <c r="E838" t="s">
        <v>32</v>
      </c>
      <c r="F838" t="s">
        <v>17</v>
      </c>
      <c r="G838" t="s">
        <v>24</v>
      </c>
      <c r="H838">
        <v>39</v>
      </c>
      <c r="I838" s="1">
        <v>41849</v>
      </c>
      <c r="J838" s="9">
        <f>DAY(TBL_Employees[[#This Row],[Hire Date]])</f>
        <v>29</v>
      </c>
      <c r="K838" s="9">
        <f>MONTH(TBL_Employees[[#This Row],[Hire Date]])</f>
        <v>7</v>
      </c>
      <c r="L838" s="9" t="str">
        <f>_xlfn.SWITCH(TBL_Employees[[#This Row],[Month]],1,"JAN",2,"FEB",3,"MAR",4,"APR",5,"MAY",6,"JUN",7,"JUL",8,"AUG",9,"SEP",10,"OCT",11,"NOV",12,"DEC")</f>
        <v>JUL</v>
      </c>
      <c r="M838" s="9">
        <f>YEAR(TBL_Employees[[#This Row],[Hire Date]])</f>
        <v>2014</v>
      </c>
      <c r="N838" s="2">
        <v>40897</v>
      </c>
      <c r="O838" s="2" t="str">
        <f>_xlfn.SWITCH(TRUE(),TBL_Employees[[#This Row],[Annual Salary]]&gt;140000,"HIGH INCOME",AND(TBL_Employees[[#This Row],[Annual Salary]]&gt;=70000,TBL_Employees[[#This Row],[Annual Salary]]&lt;=140000),"MIDLE INCOME",TBL_Employees[[#This Row],[Annual Salary]]&lt;70000,"LOW INCOME")</f>
        <v>LOW INCOME</v>
      </c>
      <c r="P838" s="3">
        <v>0</v>
      </c>
      <c r="Q838" s="11">
        <f>TBL_Employees[[#This Row],[Bonus %]]*TBL_Employees[[#This Row],[Annual Salary]]</f>
        <v>0</v>
      </c>
      <c r="R838" t="s">
        <v>19</v>
      </c>
      <c r="S838" t="s">
        <v>63</v>
      </c>
      <c r="T838" s="1" t="s">
        <v>21</v>
      </c>
      <c r="U838" t="str">
        <f>IF(TBL_Employees[[#This Row],[Exit Date]]="","Employed","Resign")</f>
        <v>Employed</v>
      </c>
    </row>
    <row r="839" spans="1:21">
      <c r="A839" t="s">
        <v>1683</v>
      </c>
      <c r="B839" t="s">
        <v>1684</v>
      </c>
      <c r="C839" t="s">
        <v>40</v>
      </c>
      <c r="D839" t="s">
        <v>43</v>
      </c>
      <c r="E839" t="s">
        <v>44</v>
      </c>
      <c r="F839" t="s">
        <v>17</v>
      </c>
      <c r="G839" t="s">
        <v>24</v>
      </c>
      <c r="H839">
        <v>53</v>
      </c>
      <c r="I839" s="1">
        <v>35601</v>
      </c>
      <c r="J839" s="9">
        <f>DAY(TBL_Employees[[#This Row],[Hire Date]])</f>
        <v>20</v>
      </c>
      <c r="K839" s="9">
        <f>MONTH(TBL_Employees[[#This Row],[Hire Date]])</f>
        <v>6</v>
      </c>
      <c r="L839" s="9" t="str">
        <f>_xlfn.SWITCH(TBL_Employees[[#This Row],[Month]],1,"JAN",2,"FEB",3,"MAR",4,"APR",5,"MAY",6,"JUN",7,"JUL",8,"AUG",9,"SEP",10,"OCT",11,"NOV",12,"DEC")</f>
        <v>JUN</v>
      </c>
      <c r="M839" s="9">
        <f>YEAR(TBL_Employees[[#This Row],[Hire Date]])</f>
        <v>1997</v>
      </c>
      <c r="N839" s="2">
        <v>164399</v>
      </c>
      <c r="O839" s="2" t="str">
        <f>_xlfn.SWITCH(TRUE(),TBL_Employees[[#This Row],[Annual Salary]]&gt;140000,"HIGH INCOME",AND(TBL_Employees[[#This Row],[Annual Salary]]&gt;=70000,TBL_Employees[[#This Row],[Annual Salary]]&lt;=140000),"MIDLE INCOME",TBL_Employees[[#This Row],[Annual Salary]]&lt;70000,"LOW INCOME")</f>
        <v>HIGH INCOME</v>
      </c>
      <c r="P839" s="3">
        <v>0.25</v>
      </c>
      <c r="Q839" s="11">
        <f>TBL_Employees[[#This Row],[Bonus %]]*TBL_Employees[[#This Row],[Annual Salary]]</f>
        <v>41099.75</v>
      </c>
      <c r="R839" t="s">
        <v>19</v>
      </c>
      <c r="S839" t="s">
        <v>63</v>
      </c>
      <c r="T839" s="1" t="s">
        <v>21</v>
      </c>
      <c r="U839" t="str">
        <f>IF(TBL_Employees[[#This Row],[Exit Date]]="","Employed","Resign")</f>
        <v>Employed</v>
      </c>
    </row>
    <row r="840" spans="1:21">
      <c r="A840" t="s">
        <v>1686</v>
      </c>
      <c r="B840" t="s">
        <v>1687</v>
      </c>
      <c r="C840" t="s">
        <v>61</v>
      </c>
      <c r="D840" t="s">
        <v>43</v>
      </c>
      <c r="E840" t="s">
        <v>36</v>
      </c>
      <c r="F840" t="s">
        <v>28</v>
      </c>
      <c r="G840" t="s">
        <v>24</v>
      </c>
      <c r="H840">
        <v>32</v>
      </c>
      <c r="I840" s="1">
        <v>42764</v>
      </c>
      <c r="J840" s="9">
        <f>DAY(TBL_Employees[[#This Row],[Hire Date]])</f>
        <v>29</v>
      </c>
      <c r="K840" s="9">
        <f>MONTH(TBL_Employees[[#This Row],[Hire Date]])</f>
        <v>1</v>
      </c>
      <c r="L840" s="9" t="str">
        <f>_xlfn.SWITCH(TBL_Employees[[#This Row],[Month]],1,"JAN",2,"FEB",3,"MAR",4,"APR",5,"MAY",6,"JUN",7,"JUL",8,"AUG",9,"SEP",10,"OCT",11,"NOV",12,"DEC")</f>
        <v>JAN</v>
      </c>
      <c r="M840" s="9">
        <f>YEAR(TBL_Employees[[#This Row],[Hire Date]])</f>
        <v>2017</v>
      </c>
      <c r="N840" s="2">
        <v>143970</v>
      </c>
      <c r="O840" s="2" t="str">
        <f>_xlfn.SWITCH(TRUE(),TBL_Employees[[#This Row],[Annual Salary]]&gt;140000,"HIGH INCOME",AND(TBL_Employees[[#This Row],[Annual Salary]]&gt;=70000,TBL_Employees[[#This Row],[Annual Salary]]&lt;=140000),"MIDLE INCOME",TBL_Employees[[#This Row],[Annual Salary]]&lt;70000,"LOW INCOME")</f>
        <v>HIGH INCOME</v>
      </c>
      <c r="P840" s="3">
        <v>0.12</v>
      </c>
      <c r="Q840" s="11">
        <f>TBL_Employees[[#This Row],[Bonus %]]*TBL_Employees[[#This Row],[Annual Salary]]</f>
        <v>17276.399999999998</v>
      </c>
      <c r="R840" t="s">
        <v>19</v>
      </c>
      <c r="S840" t="s">
        <v>63</v>
      </c>
      <c r="T840" s="1">
        <v>43078</v>
      </c>
      <c r="U840" t="str">
        <f>IF(TBL_Employees[[#This Row],[Exit Date]]="","Employed","Resign")</f>
        <v>Resign</v>
      </c>
    </row>
    <row r="841" spans="1:21">
      <c r="A841" t="s">
        <v>1700</v>
      </c>
      <c r="B841" t="s">
        <v>1701</v>
      </c>
      <c r="C841" t="s">
        <v>40</v>
      </c>
      <c r="D841" t="s">
        <v>43</v>
      </c>
      <c r="E841" t="s">
        <v>32</v>
      </c>
      <c r="F841" t="s">
        <v>28</v>
      </c>
      <c r="G841" t="s">
        <v>18</v>
      </c>
      <c r="H841">
        <v>33</v>
      </c>
      <c r="I841" s="1">
        <v>42898</v>
      </c>
      <c r="J841" s="9">
        <f>DAY(TBL_Employees[[#This Row],[Hire Date]])</f>
        <v>12</v>
      </c>
      <c r="K841" s="9">
        <f>MONTH(TBL_Employees[[#This Row],[Hire Date]])</f>
        <v>6</v>
      </c>
      <c r="L841" s="9" t="str">
        <f>_xlfn.SWITCH(TBL_Employees[[#This Row],[Month]],1,"JAN",2,"FEB",3,"MAR",4,"APR",5,"MAY",6,"JUN",7,"JUL",8,"AUG",9,"SEP",10,"OCT",11,"NOV",12,"DEC")</f>
        <v>JUN</v>
      </c>
      <c r="M841" s="9">
        <f>YEAR(TBL_Employees[[#This Row],[Hire Date]])</f>
        <v>2017</v>
      </c>
      <c r="N841" s="2">
        <v>164396</v>
      </c>
      <c r="O841" s="2" t="str">
        <f>_xlfn.SWITCH(TRUE(),TBL_Employees[[#This Row],[Annual Salary]]&gt;140000,"HIGH INCOME",AND(TBL_Employees[[#This Row],[Annual Salary]]&gt;=70000,TBL_Employees[[#This Row],[Annual Salary]]&lt;=140000),"MIDLE INCOME",TBL_Employees[[#This Row],[Annual Salary]]&lt;70000,"LOW INCOME")</f>
        <v>HIGH INCOME</v>
      </c>
      <c r="P841" s="3">
        <v>0.28999999999999998</v>
      </c>
      <c r="Q841" s="11">
        <f>TBL_Employees[[#This Row],[Bonus %]]*TBL_Employees[[#This Row],[Annual Salary]]</f>
        <v>47674.84</v>
      </c>
      <c r="R841" t="s">
        <v>19</v>
      </c>
      <c r="S841" t="s">
        <v>29</v>
      </c>
      <c r="T841" s="1" t="s">
        <v>21</v>
      </c>
      <c r="U841" t="str">
        <f>IF(TBL_Employees[[#This Row],[Exit Date]]="","Employed","Resign")</f>
        <v>Employed</v>
      </c>
    </row>
    <row r="842" spans="1:21">
      <c r="A842" t="s">
        <v>1718</v>
      </c>
      <c r="B842" t="s">
        <v>1719</v>
      </c>
      <c r="C842" t="s">
        <v>61</v>
      </c>
      <c r="D842" t="s">
        <v>43</v>
      </c>
      <c r="E842" t="s">
        <v>44</v>
      </c>
      <c r="F842" t="s">
        <v>17</v>
      </c>
      <c r="G842" t="s">
        <v>18</v>
      </c>
      <c r="H842">
        <v>55</v>
      </c>
      <c r="I842" s="1">
        <v>36977</v>
      </c>
      <c r="J842" s="9">
        <f>DAY(TBL_Employees[[#This Row],[Hire Date]])</f>
        <v>27</v>
      </c>
      <c r="K842" s="9">
        <f>MONTH(TBL_Employees[[#This Row],[Hire Date]])</f>
        <v>3</v>
      </c>
      <c r="L842" s="9" t="str">
        <f>_xlfn.SWITCH(TBL_Employees[[#This Row],[Month]],1,"JAN",2,"FEB",3,"MAR",4,"APR",5,"MAY",6,"JUN",7,"JUL",8,"AUG",9,"SEP",10,"OCT",11,"NOV",12,"DEC")</f>
        <v>MAR</v>
      </c>
      <c r="M842" s="9">
        <f>YEAR(TBL_Employees[[#This Row],[Hire Date]])</f>
        <v>2001</v>
      </c>
      <c r="N842" s="2">
        <v>157812</v>
      </c>
      <c r="O842" s="2" t="str">
        <f>_xlfn.SWITCH(TRUE(),TBL_Employees[[#This Row],[Annual Salary]]&gt;140000,"HIGH INCOME",AND(TBL_Employees[[#This Row],[Annual Salary]]&gt;=70000,TBL_Employees[[#This Row],[Annual Salary]]&lt;=140000),"MIDLE INCOME",TBL_Employees[[#This Row],[Annual Salary]]&lt;70000,"LOW INCOME")</f>
        <v>HIGH INCOME</v>
      </c>
      <c r="P842" s="3">
        <v>0.11</v>
      </c>
      <c r="Q842" s="11">
        <f>TBL_Employees[[#This Row],[Bonus %]]*TBL_Employees[[#This Row],[Annual Salary]]</f>
        <v>17359.32</v>
      </c>
      <c r="R842" t="s">
        <v>19</v>
      </c>
      <c r="S842" t="s">
        <v>45</v>
      </c>
      <c r="T842" s="1" t="s">
        <v>21</v>
      </c>
      <c r="U842" t="str">
        <f>IF(TBL_Employees[[#This Row],[Exit Date]]="","Employed","Resign")</f>
        <v>Employed</v>
      </c>
    </row>
    <row r="843" spans="1:21">
      <c r="A843" t="s">
        <v>280</v>
      </c>
      <c r="B843" t="s">
        <v>1728</v>
      </c>
      <c r="C843" t="s">
        <v>62</v>
      </c>
      <c r="D843" t="s">
        <v>43</v>
      </c>
      <c r="E843" t="s">
        <v>16</v>
      </c>
      <c r="F843" t="s">
        <v>17</v>
      </c>
      <c r="G843" t="s">
        <v>47</v>
      </c>
      <c r="H843">
        <v>42</v>
      </c>
      <c r="I843" s="1">
        <v>42266</v>
      </c>
      <c r="J843" s="9">
        <f>DAY(TBL_Employees[[#This Row],[Hire Date]])</f>
        <v>19</v>
      </c>
      <c r="K843" s="9">
        <f>MONTH(TBL_Employees[[#This Row],[Hire Date]])</f>
        <v>9</v>
      </c>
      <c r="L843" s="9" t="str">
        <f>_xlfn.SWITCH(TBL_Employees[[#This Row],[Month]],1,"JAN",2,"FEB",3,"MAR",4,"APR",5,"MAY",6,"JUN",7,"JUL",8,"AUG",9,"SEP",10,"OCT",11,"NOV",12,"DEC")</f>
        <v>SEP</v>
      </c>
      <c r="M843" s="9">
        <f>YEAR(TBL_Employees[[#This Row],[Hire Date]])</f>
        <v>2015</v>
      </c>
      <c r="N843" s="2">
        <v>103423</v>
      </c>
      <c r="O843" s="2" t="str">
        <f>_xlfn.SWITCH(TRUE(),TBL_Employees[[#This Row],[Annual Salary]]&gt;140000,"HIGH INCOME",AND(TBL_Employees[[#This Row],[Annual Salary]]&gt;=70000,TBL_Employees[[#This Row],[Annual Salary]]&lt;=140000),"MIDLE INCOME",TBL_Employees[[#This Row],[Annual Salary]]&lt;70000,"LOW INCOME")</f>
        <v>MIDLE INCOME</v>
      </c>
      <c r="P843" s="3">
        <v>0.06</v>
      </c>
      <c r="Q843" s="11">
        <f>TBL_Employees[[#This Row],[Bonus %]]*TBL_Employees[[#This Row],[Annual Salary]]</f>
        <v>6205.38</v>
      </c>
      <c r="R843" t="s">
        <v>19</v>
      </c>
      <c r="S843" t="s">
        <v>29</v>
      </c>
      <c r="T843" s="1" t="s">
        <v>21</v>
      </c>
      <c r="U843" t="str">
        <f>IF(TBL_Employees[[#This Row],[Exit Date]]="","Employed","Resign")</f>
        <v>Employed</v>
      </c>
    </row>
    <row r="844" spans="1:21">
      <c r="A844" t="s">
        <v>134</v>
      </c>
      <c r="B844" t="s">
        <v>1756</v>
      </c>
      <c r="C844" t="s">
        <v>40</v>
      </c>
      <c r="D844" t="s">
        <v>43</v>
      </c>
      <c r="E844" t="s">
        <v>32</v>
      </c>
      <c r="F844" t="s">
        <v>28</v>
      </c>
      <c r="G844" t="s">
        <v>24</v>
      </c>
      <c r="H844">
        <v>49</v>
      </c>
      <c r="I844" s="1">
        <v>41816</v>
      </c>
      <c r="J844" s="9">
        <f>DAY(TBL_Employees[[#This Row],[Hire Date]])</f>
        <v>26</v>
      </c>
      <c r="K844" s="9">
        <f>MONTH(TBL_Employees[[#This Row],[Hire Date]])</f>
        <v>6</v>
      </c>
      <c r="L844" s="9" t="str">
        <f>_xlfn.SWITCH(TBL_Employees[[#This Row],[Month]],1,"JAN",2,"FEB",3,"MAR",4,"APR",5,"MAY",6,"JUN",7,"JUL",8,"AUG",9,"SEP",10,"OCT",11,"NOV",12,"DEC")</f>
        <v>JUN</v>
      </c>
      <c r="M844" s="9">
        <f>YEAR(TBL_Employees[[#This Row],[Hire Date]])</f>
        <v>2014</v>
      </c>
      <c r="N844" s="2">
        <v>153961</v>
      </c>
      <c r="O844" s="2" t="str">
        <f>_xlfn.SWITCH(TRUE(),TBL_Employees[[#This Row],[Annual Salary]]&gt;140000,"HIGH INCOME",AND(TBL_Employees[[#This Row],[Annual Salary]]&gt;=70000,TBL_Employees[[#This Row],[Annual Salary]]&lt;=140000),"MIDLE INCOME",TBL_Employees[[#This Row],[Annual Salary]]&lt;70000,"LOW INCOME")</f>
        <v>HIGH INCOME</v>
      </c>
      <c r="P844" s="3">
        <v>0.25</v>
      </c>
      <c r="Q844" s="11">
        <f>TBL_Employees[[#This Row],[Bonus %]]*TBL_Employees[[#This Row],[Annual Salary]]</f>
        <v>38490.25</v>
      </c>
      <c r="R844" t="s">
        <v>33</v>
      </c>
      <c r="S844" t="s">
        <v>74</v>
      </c>
      <c r="T844" s="1" t="s">
        <v>21</v>
      </c>
      <c r="U844" t="str">
        <f>IF(TBL_Employees[[#This Row],[Exit Date]]="","Employed","Resign")</f>
        <v>Employed</v>
      </c>
    </row>
    <row r="845" spans="1:21">
      <c r="A845" t="s">
        <v>1689</v>
      </c>
      <c r="B845" t="s">
        <v>1764</v>
      </c>
      <c r="C845" t="s">
        <v>61</v>
      </c>
      <c r="D845" t="s">
        <v>43</v>
      </c>
      <c r="E845" t="s">
        <v>44</v>
      </c>
      <c r="F845" t="s">
        <v>28</v>
      </c>
      <c r="G845" t="s">
        <v>18</v>
      </c>
      <c r="H845">
        <v>45</v>
      </c>
      <c r="I845" s="1">
        <v>43111</v>
      </c>
      <c r="J845" s="9">
        <f>DAY(TBL_Employees[[#This Row],[Hire Date]])</f>
        <v>11</v>
      </c>
      <c r="K845" s="9">
        <f>MONTH(TBL_Employees[[#This Row],[Hire Date]])</f>
        <v>1</v>
      </c>
      <c r="L845" s="9" t="str">
        <f>_xlfn.SWITCH(TBL_Employees[[#This Row],[Month]],1,"JAN",2,"FEB",3,"MAR",4,"APR",5,"MAY",6,"JUN",7,"JUL",8,"AUG",9,"SEP",10,"OCT",11,"NOV",12,"DEC")</f>
        <v>JAN</v>
      </c>
      <c r="M845" s="9">
        <f>YEAR(TBL_Employees[[#This Row],[Hire Date]])</f>
        <v>2018</v>
      </c>
      <c r="N845" s="2">
        <v>127422</v>
      </c>
      <c r="O845" s="2" t="str">
        <f>_xlfn.SWITCH(TRUE(),TBL_Employees[[#This Row],[Annual Salary]]&gt;140000,"HIGH INCOME",AND(TBL_Employees[[#This Row],[Annual Salary]]&gt;=70000,TBL_Employees[[#This Row],[Annual Salary]]&lt;=140000),"MIDLE INCOME",TBL_Employees[[#This Row],[Annual Salary]]&lt;70000,"LOW INCOME")</f>
        <v>MIDLE INCOME</v>
      </c>
      <c r="P845" s="3">
        <v>0.15</v>
      </c>
      <c r="Q845" s="11">
        <f>TBL_Employees[[#This Row],[Bonus %]]*TBL_Employees[[#This Row],[Annual Salary]]</f>
        <v>19113.3</v>
      </c>
      <c r="R845" t="s">
        <v>19</v>
      </c>
      <c r="S845" t="s">
        <v>29</v>
      </c>
      <c r="T845" s="1" t="s">
        <v>21</v>
      </c>
      <c r="U845" t="str">
        <f>IF(TBL_Employees[[#This Row],[Exit Date]]="","Employed","Resign")</f>
        <v>Employed</v>
      </c>
    </row>
    <row r="846" spans="1:21">
      <c r="A846" t="s">
        <v>1767</v>
      </c>
      <c r="B846" t="s">
        <v>1768</v>
      </c>
      <c r="C846" t="s">
        <v>14</v>
      </c>
      <c r="D846" t="s">
        <v>43</v>
      </c>
      <c r="E846" t="s">
        <v>32</v>
      </c>
      <c r="F846" t="s">
        <v>17</v>
      </c>
      <c r="G846" t="s">
        <v>51</v>
      </c>
      <c r="H846">
        <v>32</v>
      </c>
      <c r="I846" s="1">
        <v>41675</v>
      </c>
      <c r="J846" s="9">
        <f>DAY(TBL_Employees[[#This Row],[Hire Date]])</f>
        <v>5</v>
      </c>
      <c r="K846" s="9">
        <f>MONTH(TBL_Employees[[#This Row],[Hire Date]])</f>
        <v>2</v>
      </c>
      <c r="L846" s="9" t="str">
        <f>_xlfn.SWITCH(TBL_Employees[[#This Row],[Month]],1,"JAN",2,"FEB",3,"MAR",4,"APR",5,"MAY",6,"JUN",7,"JUL",8,"AUG",9,"SEP",10,"OCT",11,"NOV",12,"DEC")</f>
        <v>FEB</v>
      </c>
      <c r="M846" s="9">
        <f>YEAR(TBL_Employees[[#This Row],[Hire Date]])</f>
        <v>2014</v>
      </c>
      <c r="N846" s="2">
        <v>203445</v>
      </c>
      <c r="O846" s="2" t="str">
        <f>_xlfn.SWITCH(TRUE(),TBL_Employees[[#This Row],[Annual Salary]]&gt;140000,"HIGH INCOME",AND(TBL_Employees[[#This Row],[Annual Salary]]&gt;=70000,TBL_Employees[[#This Row],[Annual Salary]]&lt;=140000),"MIDLE INCOME",TBL_Employees[[#This Row],[Annual Salary]]&lt;70000,"LOW INCOME")</f>
        <v>HIGH INCOME</v>
      </c>
      <c r="P846" s="3">
        <v>0.34</v>
      </c>
      <c r="Q846" s="11">
        <f>TBL_Employees[[#This Row],[Bonus %]]*TBL_Employees[[#This Row],[Annual Salary]]</f>
        <v>69171.3</v>
      </c>
      <c r="R846" t="s">
        <v>52</v>
      </c>
      <c r="S846" t="s">
        <v>81</v>
      </c>
      <c r="T846" s="1" t="s">
        <v>21</v>
      </c>
      <c r="U846" t="str">
        <f>IF(TBL_Employees[[#This Row],[Exit Date]]="","Employed","Resign")</f>
        <v>Employed</v>
      </c>
    </row>
    <row r="847" spans="1:21">
      <c r="A847" t="s">
        <v>1784</v>
      </c>
      <c r="B847" t="s">
        <v>1785</v>
      </c>
      <c r="C847" t="s">
        <v>62</v>
      </c>
      <c r="D847" t="s">
        <v>43</v>
      </c>
      <c r="E847" t="s">
        <v>36</v>
      </c>
      <c r="F847" t="s">
        <v>17</v>
      </c>
      <c r="G847" t="s">
        <v>51</v>
      </c>
      <c r="H847">
        <v>65</v>
      </c>
      <c r="I847" s="1">
        <v>38967</v>
      </c>
      <c r="J847" s="9">
        <f>DAY(TBL_Employees[[#This Row],[Hire Date]])</f>
        <v>7</v>
      </c>
      <c r="K847" s="9">
        <f>MONTH(TBL_Employees[[#This Row],[Hire Date]])</f>
        <v>9</v>
      </c>
      <c r="L847" s="9" t="str">
        <f>_xlfn.SWITCH(TBL_Employees[[#This Row],[Month]],1,"JAN",2,"FEB",3,"MAR",4,"APR",5,"MAY",6,"JUN",7,"JUL",8,"AUG",9,"SEP",10,"OCT",11,"NOV",12,"DEC")</f>
        <v>SEP</v>
      </c>
      <c r="M847" s="9">
        <f>YEAR(TBL_Employees[[#This Row],[Hire Date]])</f>
        <v>2006</v>
      </c>
      <c r="N847" s="2">
        <v>127626</v>
      </c>
      <c r="O847" s="2" t="str">
        <f>_xlfn.SWITCH(TRUE(),TBL_Employees[[#This Row],[Annual Salary]]&gt;140000,"HIGH INCOME",AND(TBL_Employees[[#This Row],[Annual Salary]]&gt;=70000,TBL_Employees[[#This Row],[Annual Salary]]&lt;=140000),"MIDLE INCOME",TBL_Employees[[#This Row],[Annual Salary]]&lt;70000,"LOW INCOME")</f>
        <v>MIDLE INCOME</v>
      </c>
      <c r="P847" s="3">
        <v>0.1</v>
      </c>
      <c r="Q847" s="11">
        <f>TBL_Employees[[#This Row],[Bonus %]]*TBL_Employees[[#This Row],[Annual Salary]]</f>
        <v>12762.6</v>
      </c>
      <c r="R847" t="s">
        <v>19</v>
      </c>
      <c r="S847" t="s">
        <v>45</v>
      </c>
      <c r="T847" s="1" t="s">
        <v>21</v>
      </c>
      <c r="U847" t="str">
        <f>IF(TBL_Employees[[#This Row],[Exit Date]]="","Employed","Resign")</f>
        <v>Employed</v>
      </c>
    </row>
    <row r="848" spans="1:21">
      <c r="A848" t="s">
        <v>1798</v>
      </c>
      <c r="B848" t="s">
        <v>1799</v>
      </c>
      <c r="C848" t="s">
        <v>40</v>
      </c>
      <c r="D848" t="s">
        <v>43</v>
      </c>
      <c r="E848" t="s">
        <v>44</v>
      </c>
      <c r="F848" t="s">
        <v>28</v>
      </c>
      <c r="G848" t="s">
        <v>18</v>
      </c>
      <c r="H848">
        <v>25</v>
      </c>
      <c r="I848" s="1">
        <v>44058</v>
      </c>
      <c r="J848" s="9">
        <f>DAY(TBL_Employees[[#This Row],[Hire Date]])</f>
        <v>15</v>
      </c>
      <c r="K848" s="9">
        <f>MONTH(TBL_Employees[[#This Row],[Hire Date]])</f>
        <v>8</v>
      </c>
      <c r="L848" s="9" t="str">
        <f>_xlfn.SWITCH(TBL_Employees[[#This Row],[Month]],1,"JAN",2,"FEB",3,"MAR",4,"APR",5,"MAY",6,"JUN",7,"JUL",8,"AUG",9,"SEP",10,"OCT",11,"NOV",12,"DEC")</f>
        <v>AUG</v>
      </c>
      <c r="M848" s="9">
        <f>YEAR(TBL_Employees[[#This Row],[Hire Date]])</f>
        <v>2020</v>
      </c>
      <c r="N848" s="2">
        <v>172007</v>
      </c>
      <c r="O848" s="2" t="str">
        <f>_xlfn.SWITCH(TRUE(),TBL_Employees[[#This Row],[Annual Salary]]&gt;140000,"HIGH INCOME",AND(TBL_Employees[[#This Row],[Annual Salary]]&gt;=70000,TBL_Employees[[#This Row],[Annual Salary]]&lt;=140000),"MIDLE INCOME",TBL_Employees[[#This Row],[Annual Salary]]&lt;70000,"LOW INCOME")</f>
        <v>HIGH INCOME</v>
      </c>
      <c r="P848" s="3">
        <v>0.26</v>
      </c>
      <c r="Q848" s="11">
        <f>TBL_Employees[[#This Row],[Bonus %]]*TBL_Employees[[#This Row],[Annual Salary]]</f>
        <v>44721.82</v>
      </c>
      <c r="R848" t="s">
        <v>19</v>
      </c>
      <c r="S848" t="s">
        <v>45</v>
      </c>
      <c r="T848" s="1" t="s">
        <v>21</v>
      </c>
      <c r="U848" t="str">
        <f>IF(TBL_Employees[[#This Row],[Exit Date]]="","Employed","Resign")</f>
        <v>Employed</v>
      </c>
    </row>
    <row r="849" spans="1:21">
      <c r="A849" t="s">
        <v>1800</v>
      </c>
      <c r="B849" t="s">
        <v>1801</v>
      </c>
      <c r="C849" t="s">
        <v>14</v>
      </c>
      <c r="D849" t="s">
        <v>43</v>
      </c>
      <c r="E849" t="s">
        <v>36</v>
      </c>
      <c r="F849" t="s">
        <v>17</v>
      </c>
      <c r="G849" t="s">
        <v>51</v>
      </c>
      <c r="H849">
        <v>37</v>
      </c>
      <c r="I849" s="1">
        <v>40745</v>
      </c>
      <c r="J849" s="9">
        <f>DAY(TBL_Employees[[#This Row],[Hire Date]])</f>
        <v>21</v>
      </c>
      <c r="K849" s="9">
        <f>MONTH(TBL_Employees[[#This Row],[Hire Date]])</f>
        <v>7</v>
      </c>
      <c r="L849" s="9" t="str">
        <f>_xlfn.SWITCH(TBL_Employees[[#This Row],[Month]],1,"JAN",2,"FEB",3,"MAR",4,"APR",5,"MAY",6,"JUN",7,"JUL",8,"AUG",9,"SEP",10,"OCT",11,"NOV",12,"DEC")</f>
        <v>JUL</v>
      </c>
      <c r="M849" s="9">
        <f>YEAR(TBL_Employees[[#This Row],[Hire Date]])</f>
        <v>2011</v>
      </c>
      <c r="N849" s="2">
        <v>219474</v>
      </c>
      <c r="O849" s="2" t="str">
        <f>_xlfn.SWITCH(TRUE(),TBL_Employees[[#This Row],[Annual Salary]]&gt;140000,"HIGH INCOME",AND(TBL_Employees[[#This Row],[Annual Salary]]&gt;=70000,TBL_Employees[[#This Row],[Annual Salary]]&lt;=140000),"MIDLE INCOME",TBL_Employees[[#This Row],[Annual Salary]]&lt;70000,"LOW INCOME")</f>
        <v>HIGH INCOME</v>
      </c>
      <c r="P849" s="3">
        <v>0.36</v>
      </c>
      <c r="Q849" s="11">
        <f>TBL_Employees[[#This Row],[Bonus %]]*TBL_Employees[[#This Row],[Annual Salary]]</f>
        <v>79010.64</v>
      </c>
      <c r="R849" t="s">
        <v>52</v>
      </c>
      <c r="S849" t="s">
        <v>81</v>
      </c>
      <c r="T849" s="1" t="s">
        <v>21</v>
      </c>
      <c r="U849" t="str">
        <f>IF(TBL_Employees[[#This Row],[Exit Date]]="","Employed","Resign")</f>
        <v>Employed</v>
      </c>
    </row>
    <row r="850" spans="1:21">
      <c r="A850" t="s">
        <v>323</v>
      </c>
      <c r="B850" t="s">
        <v>1809</v>
      </c>
      <c r="C850" t="s">
        <v>40</v>
      </c>
      <c r="D850" t="s">
        <v>43</v>
      </c>
      <c r="E850" t="s">
        <v>16</v>
      </c>
      <c r="F850" t="s">
        <v>28</v>
      </c>
      <c r="G850" t="s">
        <v>18</v>
      </c>
      <c r="H850">
        <v>48</v>
      </c>
      <c r="I850" s="1">
        <v>39302</v>
      </c>
      <c r="J850" s="9">
        <f>DAY(TBL_Employees[[#This Row],[Hire Date]])</f>
        <v>8</v>
      </c>
      <c r="K850" s="9">
        <f>MONTH(TBL_Employees[[#This Row],[Hire Date]])</f>
        <v>8</v>
      </c>
      <c r="L850" s="9" t="str">
        <f>_xlfn.SWITCH(TBL_Employees[[#This Row],[Month]],1,"JAN",2,"FEB",3,"MAR",4,"APR",5,"MAY",6,"JUN",7,"JUL",8,"AUG",9,"SEP",10,"OCT",11,"NOV",12,"DEC")</f>
        <v>AUG</v>
      </c>
      <c r="M850" s="9">
        <f>YEAR(TBL_Employees[[#This Row],[Hire Date]])</f>
        <v>2007</v>
      </c>
      <c r="N850" s="2">
        <v>194723</v>
      </c>
      <c r="O850" s="2" t="str">
        <f>_xlfn.SWITCH(TRUE(),TBL_Employees[[#This Row],[Annual Salary]]&gt;140000,"HIGH INCOME",AND(TBL_Employees[[#This Row],[Annual Salary]]&gt;=70000,TBL_Employees[[#This Row],[Annual Salary]]&lt;=140000),"MIDLE INCOME",TBL_Employees[[#This Row],[Annual Salary]]&lt;70000,"LOW INCOME")</f>
        <v>HIGH INCOME</v>
      </c>
      <c r="P850" s="3">
        <v>0.25</v>
      </c>
      <c r="Q850" s="11">
        <f>TBL_Employees[[#This Row],[Bonus %]]*TBL_Employees[[#This Row],[Annual Salary]]</f>
        <v>48680.75</v>
      </c>
      <c r="R850" t="s">
        <v>19</v>
      </c>
      <c r="S850" t="s">
        <v>39</v>
      </c>
      <c r="T850" s="1" t="s">
        <v>21</v>
      </c>
      <c r="U850" t="str">
        <f>IF(TBL_Employees[[#This Row],[Exit Date]]="","Employed","Resign")</f>
        <v>Employed</v>
      </c>
    </row>
    <row r="851" spans="1:21">
      <c r="A851" t="s">
        <v>1819</v>
      </c>
      <c r="B851" t="s">
        <v>1820</v>
      </c>
      <c r="C851" t="s">
        <v>42</v>
      </c>
      <c r="D851" t="s">
        <v>43</v>
      </c>
      <c r="E851" t="s">
        <v>44</v>
      </c>
      <c r="F851" t="s">
        <v>28</v>
      </c>
      <c r="G851" t="s">
        <v>24</v>
      </c>
      <c r="H851">
        <v>55</v>
      </c>
      <c r="I851" s="1">
        <v>38909</v>
      </c>
      <c r="J851" s="9">
        <f>DAY(TBL_Employees[[#This Row],[Hire Date]])</f>
        <v>11</v>
      </c>
      <c r="K851" s="9">
        <f>MONTH(TBL_Employees[[#This Row],[Hire Date]])</f>
        <v>7</v>
      </c>
      <c r="L851" s="9" t="str">
        <f>_xlfn.SWITCH(TBL_Employees[[#This Row],[Month]],1,"JAN",2,"FEB",3,"MAR",4,"APR",5,"MAY",6,"JUN",7,"JUL",8,"AUG",9,"SEP",10,"OCT",11,"NOV",12,"DEC")</f>
        <v>JUL</v>
      </c>
      <c r="M851" s="9">
        <f>YEAR(TBL_Employees[[#This Row],[Hire Date]])</f>
        <v>2006</v>
      </c>
      <c r="N851" s="2">
        <v>93343</v>
      </c>
      <c r="O851" s="2" t="str">
        <f>_xlfn.SWITCH(TRUE(),TBL_Employees[[#This Row],[Annual Salary]]&gt;140000,"HIGH INCOME",AND(TBL_Employees[[#This Row],[Annual Salary]]&gt;=70000,TBL_Employees[[#This Row],[Annual Salary]]&lt;=140000),"MIDLE INCOME",TBL_Employees[[#This Row],[Annual Salary]]&lt;70000,"LOW INCOME")</f>
        <v>MIDLE INCOME</v>
      </c>
      <c r="P851" s="3">
        <v>0</v>
      </c>
      <c r="Q851" s="11">
        <f>TBL_Employees[[#This Row],[Bonus %]]*TBL_Employees[[#This Row],[Annual Salary]]</f>
        <v>0</v>
      </c>
      <c r="R851" t="s">
        <v>33</v>
      </c>
      <c r="S851" t="s">
        <v>80</v>
      </c>
      <c r="T851" s="1" t="s">
        <v>21</v>
      </c>
      <c r="U851" t="str">
        <f>IF(TBL_Employees[[#This Row],[Exit Date]]="","Employed","Resign")</f>
        <v>Employed</v>
      </c>
    </row>
    <row r="852" spans="1:21">
      <c r="A852" t="s">
        <v>1634</v>
      </c>
      <c r="B852" t="s">
        <v>409</v>
      </c>
      <c r="C852" t="s">
        <v>68</v>
      </c>
      <c r="D852" t="s">
        <v>43</v>
      </c>
      <c r="E852" t="s">
        <v>16</v>
      </c>
      <c r="F852" t="s">
        <v>17</v>
      </c>
      <c r="G852" t="s">
        <v>18</v>
      </c>
      <c r="H852">
        <v>43</v>
      </c>
      <c r="I852" s="1">
        <v>43659</v>
      </c>
      <c r="J852" s="9">
        <f>DAY(TBL_Employees[[#This Row],[Hire Date]])</f>
        <v>13</v>
      </c>
      <c r="K852" s="9">
        <f>MONTH(TBL_Employees[[#This Row],[Hire Date]])</f>
        <v>7</v>
      </c>
      <c r="L852" s="9" t="str">
        <f>_xlfn.SWITCH(TBL_Employees[[#This Row],[Month]],1,"JAN",2,"FEB",3,"MAR",4,"APR",5,"MAY",6,"JUN",7,"JUL",8,"AUG",9,"SEP",10,"OCT",11,"NOV",12,"DEC")</f>
        <v>JUL</v>
      </c>
      <c r="M852" s="9">
        <f>YEAR(TBL_Employees[[#This Row],[Hire Date]])</f>
        <v>2019</v>
      </c>
      <c r="N852" s="2">
        <v>41545</v>
      </c>
      <c r="O852" s="2" t="str">
        <f>_xlfn.SWITCH(TRUE(),TBL_Employees[[#This Row],[Annual Salary]]&gt;140000,"HIGH INCOME",AND(TBL_Employees[[#This Row],[Annual Salary]]&gt;=70000,TBL_Employees[[#This Row],[Annual Salary]]&lt;=140000),"MIDLE INCOME",TBL_Employees[[#This Row],[Annual Salary]]&lt;70000,"LOW INCOME")</f>
        <v>LOW INCOME</v>
      </c>
      <c r="P852" s="3">
        <v>0</v>
      </c>
      <c r="Q852" s="11">
        <f>TBL_Employees[[#This Row],[Bonus %]]*TBL_Employees[[#This Row],[Annual Salary]]</f>
        <v>0</v>
      </c>
      <c r="R852" t="s">
        <v>19</v>
      </c>
      <c r="S852" t="s">
        <v>45</v>
      </c>
      <c r="T852" s="1" t="s">
        <v>21</v>
      </c>
      <c r="U852" t="str">
        <f>IF(TBL_Employees[[#This Row],[Exit Date]]="","Employed","Resign")</f>
        <v>Employed</v>
      </c>
    </row>
    <row r="853" spans="1:21">
      <c r="A853" t="s">
        <v>1854</v>
      </c>
      <c r="B853" t="s">
        <v>1855</v>
      </c>
      <c r="C853" t="s">
        <v>40</v>
      </c>
      <c r="D853" t="s">
        <v>43</v>
      </c>
      <c r="E853" t="s">
        <v>16</v>
      </c>
      <c r="F853" t="s">
        <v>17</v>
      </c>
      <c r="G853" t="s">
        <v>51</v>
      </c>
      <c r="H853">
        <v>43</v>
      </c>
      <c r="I853" s="1">
        <v>41928</v>
      </c>
      <c r="J853" s="9">
        <f>DAY(TBL_Employees[[#This Row],[Hire Date]])</f>
        <v>16</v>
      </c>
      <c r="K853" s="9">
        <f>MONTH(TBL_Employees[[#This Row],[Hire Date]])</f>
        <v>10</v>
      </c>
      <c r="L853" s="9" t="str">
        <f>_xlfn.SWITCH(TBL_Employees[[#This Row],[Month]],1,"JAN",2,"FEB",3,"MAR",4,"APR",5,"MAY",6,"JUN",7,"JUL",8,"AUG",9,"SEP",10,"OCT",11,"NOV",12,"DEC")</f>
        <v>OCT</v>
      </c>
      <c r="M853" s="9">
        <f>YEAR(TBL_Employees[[#This Row],[Hire Date]])</f>
        <v>2014</v>
      </c>
      <c r="N853" s="2">
        <v>171360</v>
      </c>
      <c r="O853" s="2" t="str">
        <f>_xlfn.SWITCH(TRUE(),TBL_Employees[[#This Row],[Annual Salary]]&gt;140000,"HIGH INCOME",AND(TBL_Employees[[#This Row],[Annual Salary]]&gt;=70000,TBL_Employees[[#This Row],[Annual Salary]]&lt;=140000),"MIDLE INCOME",TBL_Employees[[#This Row],[Annual Salary]]&lt;70000,"LOW INCOME")</f>
        <v>HIGH INCOME</v>
      </c>
      <c r="P853" s="3">
        <v>0.23</v>
      </c>
      <c r="Q853" s="11">
        <f>TBL_Employees[[#This Row],[Bonus %]]*TBL_Employees[[#This Row],[Annual Salary]]</f>
        <v>39412.800000000003</v>
      </c>
      <c r="R853" t="s">
        <v>52</v>
      </c>
      <c r="S853" t="s">
        <v>81</v>
      </c>
      <c r="T853" s="1" t="s">
        <v>21</v>
      </c>
      <c r="U853" t="str">
        <f>IF(TBL_Employees[[#This Row],[Exit Date]]="","Employed","Resign")</f>
        <v>Employed</v>
      </c>
    </row>
    <row r="854" spans="1:21">
      <c r="A854" t="s">
        <v>1864</v>
      </c>
      <c r="B854" t="s">
        <v>1865</v>
      </c>
      <c r="C854" t="s">
        <v>61</v>
      </c>
      <c r="D854" t="s">
        <v>43</v>
      </c>
      <c r="E854" t="s">
        <v>32</v>
      </c>
      <c r="F854" t="s">
        <v>17</v>
      </c>
      <c r="G854" t="s">
        <v>24</v>
      </c>
      <c r="H854">
        <v>65</v>
      </c>
      <c r="I854" s="1">
        <v>36823</v>
      </c>
      <c r="J854" s="9">
        <f>DAY(TBL_Employees[[#This Row],[Hire Date]])</f>
        <v>24</v>
      </c>
      <c r="K854" s="9">
        <f>MONTH(TBL_Employees[[#This Row],[Hire Date]])</f>
        <v>10</v>
      </c>
      <c r="L854" s="9" t="str">
        <f>_xlfn.SWITCH(TBL_Employees[[#This Row],[Month]],1,"JAN",2,"FEB",3,"MAR",4,"APR",5,"MAY",6,"JUN",7,"JUL",8,"AUG",9,"SEP",10,"OCT",11,"NOV",12,"DEC")</f>
        <v>OCT</v>
      </c>
      <c r="M854" s="9">
        <f>YEAR(TBL_Employees[[#This Row],[Hire Date]])</f>
        <v>2000</v>
      </c>
      <c r="N854" s="2">
        <v>149417</v>
      </c>
      <c r="O854" s="2" t="str">
        <f>_xlfn.SWITCH(TRUE(),TBL_Employees[[#This Row],[Annual Salary]]&gt;140000,"HIGH INCOME",AND(TBL_Employees[[#This Row],[Annual Salary]]&gt;=70000,TBL_Employees[[#This Row],[Annual Salary]]&lt;=140000),"MIDLE INCOME",TBL_Employees[[#This Row],[Annual Salary]]&lt;70000,"LOW INCOME")</f>
        <v>HIGH INCOME</v>
      </c>
      <c r="P854" s="3">
        <v>0.13</v>
      </c>
      <c r="Q854" s="11">
        <f>TBL_Employees[[#This Row],[Bonus %]]*TBL_Employees[[#This Row],[Annual Salary]]</f>
        <v>19424.21</v>
      </c>
      <c r="R854" t="s">
        <v>33</v>
      </c>
      <c r="S854" t="s">
        <v>34</v>
      </c>
      <c r="T854" s="1" t="s">
        <v>21</v>
      </c>
      <c r="U854" t="str">
        <f>IF(TBL_Employees[[#This Row],[Exit Date]]="","Employed","Resign")</f>
        <v>Employed</v>
      </c>
    </row>
    <row r="855" spans="1:21">
      <c r="A855" t="s">
        <v>1921</v>
      </c>
      <c r="B855" t="s">
        <v>1922</v>
      </c>
      <c r="C855" t="s">
        <v>40</v>
      </c>
      <c r="D855" t="s">
        <v>43</v>
      </c>
      <c r="E855" t="s">
        <v>16</v>
      </c>
      <c r="F855" t="s">
        <v>28</v>
      </c>
      <c r="G855" t="s">
        <v>18</v>
      </c>
      <c r="H855">
        <v>26</v>
      </c>
      <c r="I855" s="1">
        <v>43753</v>
      </c>
      <c r="J855" s="9">
        <f>DAY(TBL_Employees[[#This Row],[Hire Date]])</f>
        <v>15</v>
      </c>
      <c r="K855" s="9">
        <f>MONTH(TBL_Employees[[#This Row],[Hire Date]])</f>
        <v>10</v>
      </c>
      <c r="L855" s="9" t="str">
        <f>_xlfn.SWITCH(TBL_Employees[[#This Row],[Month]],1,"JAN",2,"FEB",3,"MAR",4,"APR",5,"MAY",6,"JUN",7,"JUL",8,"AUG",9,"SEP",10,"OCT",11,"NOV",12,"DEC")</f>
        <v>OCT</v>
      </c>
      <c r="M855" s="9">
        <f>YEAR(TBL_Employees[[#This Row],[Hire Date]])</f>
        <v>2019</v>
      </c>
      <c r="N855" s="2">
        <v>151556</v>
      </c>
      <c r="O855" s="2" t="str">
        <f>_xlfn.SWITCH(TRUE(),TBL_Employees[[#This Row],[Annual Salary]]&gt;140000,"HIGH INCOME",AND(TBL_Employees[[#This Row],[Annual Salary]]&gt;=70000,TBL_Employees[[#This Row],[Annual Salary]]&lt;=140000),"MIDLE INCOME",TBL_Employees[[#This Row],[Annual Salary]]&lt;70000,"LOW INCOME")</f>
        <v>HIGH INCOME</v>
      </c>
      <c r="P855" s="3">
        <v>0.2</v>
      </c>
      <c r="Q855" s="11">
        <f>TBL_Employees[[#This Row],[Bonus %]]*TBL_Employees[[#This Row],[Annual Salary]]</f>
        <v>30311.200000000001</v>
      </c>
      <c r="R855" t="s">
        <v>19</v>
      </c>
      <c r="S855" t="s">
        <v>45</v>
      </c>
      <c r="T855" s="1" t="s">
        <v>21</v>
      </c>
      <c r="U855" t="str">
        <f>IF(TBL_Employees[[#This Row],[Exit Date]]="","Employed","Resign")</f>
        <v>Employed</v>
      </c>
    </row>
    <row r="856" spans="1:21">
      <c r="A856" t="s">
        <v>1931</v>
      </c>
      <c r="B856" t="s">
        <v>1932</v>
      </c>
      <c r="C856" t="s">
        <v>64</v>
      </c>
      <c r="D856" t="s">
        <v>43</v>
      </c>
      <c r="E856" t="s">
        <v>36</v>
      </c>
      <c r="F856" t="s">
        <v>28</v>
      </c>
      <c r="G856" t="s">
        <v>51</v>
      </c>
      <c r="H856">
        <v>47</v>
      </c>
      <c r="I856" s="1">
        <v>38684</v>
      </c>
      <c r="J856" s="9">
        <f>DAY(TBL_Employees[[#This Row],[Hire Date]])</f>
        <v>28</v>
      </c>
      <c r="K856" s="9">
        <f>MONTH(TBL_Employees[[#This Row],[Hire Date]])</f>
        <v>11</v>
      </c>
      <c r="L856" s="9" t="str">
        <f>_xlfn.SWITCH(TBL_Employees[[#This Row],[Month]],1,"JAN",2,"FEB",3,"MAR",4,"APR",5,"MAY",6,"JUN",7,"JUL",8,"AUG",9,"SEP",10,"OCT",11,"NOV",12,"DEC")</f>
        <v>NOV</v>
      </c>
      <c r="M856" s="9">
        <f>YEAR(TBL_Employees[[#This Row],[Hire Date]])</f>
        <v>2005</v>
      </c>
      <c r="N856" s="2">
        <v>62749</v>
      </c>
      <c r="O856" s="2" t="str">
        <f>_xlfn.SWITCH(TRUE(),TBL_Employees[[#This Row],[Annual Salary]]&gt;140000,"HIGH INCOME",AND(TBL_Employees[[#This Row],[Annual Salary]]&gt;=70000,TBL_Employees[[#This Row],[Annual Salary]]&lt;=140000),"MIDLE INCOME",TBL_Employees[[#This Row],[Annual Salary]]&lt;70000,"LOW INCOME")</f>
        <v>LOW INCOME</v>
      </c>
      <c r="P856" s="3">
        <v>0</v>
      </c>
      <c r="Q856" s="11">
        <f>TBL_Employees[[#This Row],[Bonus %]]*TBL_Employees[[#This Row],[Annual Salary]]</f>
        <v>0</v>
      </c>
      <c r="R856" t="s">
        <v>52</v>
      </c>
      <c r="S856" t="s">
        <v>81</v>
      </c>
      <c r="T856" s="1" t="s">
        <v>21</v>
      </c>
      <c r="U856" t="str">
        <f>IF(TBL_Employees[[#This Row],[Exit Date]]="","Employed","Resign")</f>
        <v>Employed</v>
      </c>
    </row>
    <row r="857" spans="1:21">
      <c r="A857" t="s">
        <v>1933</v>
      </c>
      <c r="B857" t="s">
        <v>1934</v>
      </c>
      <c r="C857" t="s">
        <v>61</v>
      </c>
      <c r="D857" t="s">
        <v>43</v>
      </c>
      <c r="E857" t="s">
        <v>44</v>
      </c>
      <c r="F857" t="s">
        <v>28</v>
      </c>
      <c r="G857" t="s">
        <v>24</v>
      </c>
      <c r="H857">
        <v>52</v>
      </c>
      <c r="I857" s="1">
        <v>43255</v>
      </c>
      <c r="J857" s="9">
        <f>DAY(TBL_Employees[[#This Row],[Hire Date]])</f>
        <v>4</v>
      </c>
      <c r="K857" s="9">
        <f>MONTH(TBL_Employees[[#This Row],[Hire Date]])</f>
        <v>6</v>
      </c>
      <c r="L857" s="9" t="str">
        <f>_xlfn.SWITCH(TBL_Employees[[#This Row],[Month]],1,"JAN",2,"FEB",3,"MAR",4,"APR",5,"MAY",6,"JUN",7,"JUL",8,"AUG",9,"SEP",10,"OCT",11,"NOV",12,"DEC")</f>
        <v>JUN</v>
      </c>
      <c r="M857" s="9">
        <f>YEAR(TBL_Employees[[#This Row],[Hire Date]])</f>
        <v>2018</v>
      </c>
      <c r="N857" s="2">
        <v>154884</v>
      </c>
      <c r="O857" s="2" t="str">
        <f>_xlfn.SWITCH(TRUE(),TBL_Employees[[#This Row],[Annual Salary]]&gt;140000,"HIGH INCOME",AND(TBL_Employees[[#This Row],[Annual Salary]]&gt;=70000,TBL_Employees[[#This Row],[Annual Salary]]&lt;=140000),"MIDLE INCOME",TBL_Employees[[#This Row],[Annual Salary]]&lt;70000,"LOW INCOME")</f>
        <v>HIGH INCOME</v>
      </c>
      <c r="P857" s="3">
        <v>0.1</v>
      </c>
      <c r="Q857" s="11">
        <f>TBL_Employees[[#This Row],[Bonus %]]*TBL_Employees[[#This Row],[Annual Salary]]</f>
        <v>15488.400000000001</v>
      </c>
      <c r="R857" t="s">
        <v>33</v>
      </c>
      <c r="S857" t="s">
        <v>74</v>
      </c>
      <c r="T857" s="1" t="s">
        <v>21</v>
      </c>
      <c r="U857" t="str">
        <f>IF(TBL_Employees[[#This Row],[Exit Date]]="","Employed","Resign")</f>
        <v>Employed</v>
      </c>
    </row>
    <row r="858" spans="1:21">
      <c r="A858" t="s">
        <v>403</v>
      </c>
      <c r="B858" t="s">
        <v>1950</v>
      </c>
      <c r="C858" t="s">
        <v>42</v>
      </c>
      <c r="D858" t="s">
        <v>43</v>
      </c>
      <c r="E858" t="s">
        <v>44</v>
      </c>
      <c r="F858" t="s">
        <v>17</v>
      </c>
      <c r="G858" t="s">
        <v>51</v>
      </c>
      <c r="H858">
        <v>35</v>
      </c>
      <c r="I858" s="1">
        <v>42745</v>
      </c>
      <c r="J858" s="9">
        <f>DAY(TBL_Employees[[#This Row],[Hire Date]])</f>
        <v>10</v>
      </c>
      <c r="K858" s="9">
        <f>MONTH(TBL_Employees[[#This Row],[Hire Date]])</f>
        <v>1</v>
      </c>
      <c r="L858" s="9" t="str">
        <f>_xlfn.SWITCH(TBL_Employees[[#This Row],[Month]],1,"JAN",2,"FEB",3,"MAR",4,"APR",5,"MAY",6,"JUN",7,"JUL",8,"AUG",9,"SEP",10,"OCT",11,"NOV",12,"DEC")</f>
        <v>JAN</v>
      </c>
      <c r="M858" s="9">
        <f>YEAR(TBL_Employees[[#This Row],[Hire Date]])</f>
        <v>2017</v>
      </c>
      <c r="N858" s="2">
        <v>80622</v>
      </c>
      <c r="O858" s="2" t="str">
        <f>_xlfn.SWITCH(TRUE(),TBL_Employees[[#This Row],[Annual Salary]]&gt;140000,"HIGH INCOME",AND(TBL_Employees[[#This Row],[Annual Salary]]&gt;=70000,TBL_Employees[[#This Row],[Annual Salary]]&lt;=140000),"MIDLE INCOME",TBL_Employees[[#This Row],[Annual Salary]]&lt;70000,"LOW INCOME")</f>
        <v>MIDLE INCOME</v>
      </c>
      <c r="P858" s="3">
        <v>0</v>
      </c>
      <c r="Q858" s="11">
        <f>TBL_Employees[[#This Row],[Bonus %]]*TBL_Employees[[#This Row],[Annual Salary]]</f>
        <v>0</v>
      </c>
      <c r="R858" t="s">
        <v>19</v>
      </c>
      <c r="S858" t="s">
        <v>25</v>
      </c>
      <c r="T858" s="1" t="s">
        <v>21</v>
      </c>
      <c r="U858" t="str">
        <f>IF(TBL_Employees[[#This Row],[Exit Date]]="","Employed","Resign")</f>
        <v>Employed</v>
      </c>
    </row>
    <row r="859" spans="1:21">
      <c r="A859" t="s">
        <v>1952</v>
      </c>
      <c r="B859" t="s">
        <v>1953</v>
      </c>
      <c r="C859" t="s">
        <v>62</v>
      </c>
      <c r="D859" t="s">
        <v>43</v>
      </c>
      <c r="E859" t="s">
        <v>44</v>
      </c>
      <c r="F859" t="s">
        <v>28</v>
      </c>
      <c r="G859" t="s">
        <v>24</v>
      </c>
      <c r="H859">
        <v>49</v>
      </c>
      <c r="I859" s="1">
        <v>43240</v>
      </c>
      <c r="J859" s="9">
        <f>DAY(TBL_Employees[[#This Row],[Hire Date]])</f>
        <v>20</v>
      </c>
      <c r="K859" s="9">
        <f>MONTH(TBL_Employees[[#This Row],[Hire Date]])</f>
        <v>5</v>
      </c>
      <c r="L859" s="9" t="str">
        <f>_xlfn.SWITCH(TBL_Employees[[#This Row],[Month]],1,"JAN",2,"FEB",3,"MAR",4,"APR",5,"MAY",6,"JUN",7,"JUL",8,"AUG",9,"SEP",10,"OCT",11,"NOV",12,"DEC")</f>
        <v>MAY</v>
      </c>
      <c r="M859" s="9">
        <f>YEAR(TBL_Employees[[#This Row],[Hire Date]])</f>
        <v>2018</v>
      </c>
      <c r="N859" s="2">
        <v>119397</v>
      </c>
      <c r="O859" s="2" t="str">
        <f>_xlfn.SWITCH(TRUE(),TBL_Employees[[#This Row],[Annual Salary]]&gt;140000,"HIGH INCOME",AND(TBL_Employees[[#This Row],[Annual Salary]]&gt;=70000,TBL_Employees[[#This Row],[Annual Salary]]&lt;=140000),"MIDLE INCOME",TBL_Employees[[#This Row],[Annual Salary]]&lt;70000,"LOW INCOME")</f>
        <v>MIDLE INCOME</v>
      </c>
      <c r="P859" s="3">
        <v>0.09</v>
      </c>
      <c r="Q859" s="11">
        <f>TBL_Employees[[#This Row],[Bonus %]]*TBL_Employees[[#This Row],[Annual Salary]]</f>
        <v>10745.73</v>
      </c>
      <c r="R859" t="s">
        <v>33</v>
      </c>
      <c r="S859" t="s">
        <v>60</v>
      </c>
      <c r="T859" s="1">
        <v>43538</v>
      </c>
      <c r="U859" t="str">
        <f>IF(TBL_Employees[[#This Row],[Exit Date]]="","Employed","Resign")</f>
        <v>Resign</v>
      </c>
    </row>
    <row r="860" spans="1:21">
      <c r="A860" t="s">
        <v>1973</v>
      </c>
      <c r="B860" t="s">
        <v>1974</v>
      </c>
      <c r="C860" t="s">
        <v>42</v>
      </c>
      <c r="D860" t="s">
        <v>43</v>
      </c>
      <c r="E860" t="s">
        <v>44</v>
      </c>
      <c r="F860" t="s">
        <v>28</v>
      </c>
      <c r="G860" t="s">
        <v>18</v>
      </c>
      <c r="H860">
        <v>33</v>
      </c>
      <c r="I860" s="1">
        <v>42631</v>
      </c>
      <c r="J860" s="9">
        <f>DAY(TBL_Employees[[#This Row],[Hire Date]])</f>
        <v>18</v>
      </c>
      <c r="K860" s="9">
        <f>MONTH(TBL_Employees[[#This Row],[Hire Date]])</f>
        <v>9</v>
      </c>
      <c r="L860" s="9" t="str">
        <f>_xlfn.SWITCH(TBL_Employees[[#This Row],[Month]],1,"JAN",2,"FEB",3,"MAR",4,"APR",5,"MAY",6,"JUN",7,"JUL",8,"AUG",9,"SEP",10,"OCT",11,"NOV",12,"DEC")</f>
        <v>SEP</v>
      </c>
      <c r="M860" s="9">
        <f>YEAR(TBL_Employees[[#This Row],[Hire Date]])</f>
        <v>2016</v>
      </c>
      <c r="N860" s="2">
        <v>98427</v>
      </c>
      <c r="O860" s="2" t="str">
        <f>_xlfn.SWITCH(TRUE(),TBL_Employees[[#This Row],[Annual Salary]]&gt;140000,"HIGH INCOME",AND(TBL_Employees[[#This Row],[Annual Salary]]&gt;=70000,TBL_Employees[[#This Row],[Annual Salary]]&lt;=140000),"MIDLE INCOME",TBL_Employees[[#This Row],[Annual Salary]]&lt;70000,"LOW INCOME")</f>
        <v>MIDLE INCOME</v>
      </c>
      <c r="P860" s="3">
        <v>0</v>
      </c>
      <c r="Q860" s="11">
        <f>TBL_Employees[[#This Row],[Bonus %]]*TBL_Employees[[#This Row],[Annual Salary]]</f>
        <v>0</v>
      </c>
      <c r="R860" t="s">
        <v>19</v>
      </c>
      <c r="S860" t="s">
        <v>29</v>
      </c>
      <c r="T860" s="1" t="s">
        <v>21</v>
      </c>
      <c r="U860" t="str">
        <f>IF(TBL_Employees[[#This Row],[Exit Date]]="","Employed","Resign")</f>
        <v>Employed</v>
      </c>
    </row>
    <row r="861" spans="1:21">
      <c r="A861" t="s">
        <v>1977</v>
      </c>
      <c r="B861" t="s">
        <v>1978</v>
      </c>
      <c r="C861" t="s">
        <v>40</v>
      </c>
      <c r="D861" t="s">
        <v>43</v>
      </c>
      <c r="E861" t="s">
        <v>44</v>
      </c>
      <c r="F861" t="s">
        <v>28</v>
      </c>
      <c r="G861" t="s">
        <v>24</v>
      </c>
      <c r="H861">
        <v>31</v>
      </c>
      <c r="I861" s="1">
        <v>43626</v>
      </c>
      <c r="J861" s="9">
        <f>DAY(TBL_Employees[[#This Row],[Hire Date]])</f>
        <v>10</v>
      </c>
      <c r="K861" s="9">
        <f>MONTH(TBL_Employees[[#This Row],[Hire Date]])</f>
        <v>6</v>
      </c>
      <c r="L861" s="9" t="str">
        <f>_xlfn.SWITCH(TBL_Employees[[#This Row],[Month]],1,"JAN",2,"FEB",3,"MAR",4,"APR",5,"MAY",6,"JUN",7,"JUL",8,"AUG",9,"SEP",10,"OCT",11,"NOV",12,"DEC")</f>
        <v>JUN</v>
      </c>
      <c r="M861" s="9">
        <f>YEAR(TBL_Employees[[#This Row],[Hire Date]])</f>
        <v>2019</v>
      </c>
      <c r="N861" s="2">
        <v>176710</v>
      </c>
      <c r="O861" s="2" t="str">
        <f>_xlfn.SWITCH(TRUE(),TBL_Employees[[#This Row],[Annual Salary]]&gt;140000,"HIGH INCOME",AND(TBL_Employees[[#This Row],[Annual Salary]]&gt;=70000,TBL_Employees[[#This Row],[Annual Salary]]&lt;=140000),"MIDLE INCOME",TBL_Employees[[#This Row],[Annual Salary]]&lt;70000,"LOW INCOME")</f>
        <v>HIGH INCOME</v>
      </c>
      <c r="P861" s="3">
        <v>0.15</v>
      </c>
      <c r="Q861" s="11">
        <f>TBL_Employees[[#This Row],[Bonus %]]*TBL_Employees[[#This Row],[Annual Salary]]</f>
        <v>26506.5</v>
      </c>
      <c r="R861" t="s">
        <v>19</v>
      </c>
      <c r="S861" t="s">
        <v>45</v>
      </c>
      <c r="T861" s="1" t="s">
        <v>21</v>
      </c>
      <c r="U861" t="str">
        <f>IF(TBL_Employees[[#This Row],[Exit Date]]="","Employed","Resign")</f>
        <v>Employed</v>
      </c>
    </row>
    <row r="862" spans="1:21">
      <c r="A862" t="s">
        <v>417</v>
      </c>
      <c r="B862" t="s">
        <v>418</v>
      </c>
      <c r="C862" t="s">
        <v>94</v>
      </c>
      <c r="D862" t="s">
        <v>50</v>
      </c>
      <c r="E862" t="s">
        <v>32</v>
      </c>
      <c r="F862" t="s">
        <v>28</v>
      </c>
      <c r="G862" t="s">
        <v>24</v>
      </c>
      <c r="H862">
        <v>57</v>
      </c>
      <c r="I862" s="1">
        <v>42759</v>
      </c>
      <c r="J862" s="9">
        <f>DAY(TBL_Employees[[#This Row],[Hire Date]])</f>
        <v>24</v>
      </c>
      <c r="K862" s="9">
        <f>MONTH(TBL_Employees[[#This Row],[Hire Date]])</f>
        <v>1</v>
      </c>
      <c r="L862" s="9" t="str">
        <f>_xlfn.SWITCH(TBL_Employees[[#This Row],[Month]],1,"JAN",2,"FEB",3,"MAR",4,"APR",5,"MAY",6,"JUN",7,"JUL",8,"AUG",9,"SEP",10,"OCT",11,"NOV",12,"DEC")</f>
        <v>JAN</v>
      </c>
      <c r="M862" s="9">
        <f>YEAR(TBL_Employees[[#This Row],[Hire Date]])</f>
        <v>2017</v>
      </c>
      <c r="N862" s="2">
        <v>50994</v>
      </c>
      <c r="O862" s="2" t="str">
        <f>_xlfn.SWITCH(TRUE(),TBL_Employees[[#This Row],[Annual Salary]]&gt;140000,"HIGH INCOME",AND(TBL_Employees[[#This Row],[Annual Salary]]&gt;=70000,TBL_Employees[[#This Row],[Annual Salary]]&lt;=140000),"MIDLE INCOME",TBL_Employees[[#This Row],[Annual Salary]]&lt;70000,"LOW INCOME")</f>
        <v>LOW INCOME</v>
      </c>
      <c r="P862" s="3">
        <v>0</v>
      </c>
      <c r="Q862" s="11">
        <f>TBL_Employees[[#This Row],[Bonus %]]*TBL_Employees[[#This Row],[Annual Salary]]</f>
        <v>0</v>
      </c>
      <c r="R862" t="s">
        <v>33</v>
      </c>
      <c r="S862" t="s">
        <v>80</v>
      </c>
      <c r="T862" s="1" t="s">
        <v>21</v>
      </c>
      <c r="U862" t="str">
        <f>IF(TBL_Employees[[#This Row],[Exit Date]]="","Employed","Resign")</f>
        <v>Employed</v>
      </c>
    </row>
    <row r="863" spans="1:21">
      <c r="A863" t="s">
        <v>369</v>
      </c>
      <c r="B863" t="s">
        <v>440</v>
      </c>
      <c r="C863" t="s">
        <v>40</v>
      </c>
      <c r="D863" t="s">
        <v>50</v>
      </c>
      <c r="E863" t="s">
        <v>16</v>
      </c>
      <c r="F863" t="s">
        <v>28</v>
      </c>
      <c r="G863" t="s">
        <v>24</v>
      </c>
      <c r="H863">
        <v>45</v>
      </c>
      <c r="I863" s="1">
        <v>37446</v>
      </c>
      <c r="J863" s="9">
        <f>DAY(TBL_Employees[[#This Row],[Hire Date]])</f>
        <v>9</v>
      </c>
      <c r="K863" s="9">
        <f>MONTH(TBL_Employees[[#This Row],[Hire Date]])</f>
        <v>7</v>
      </c>
      <c r="L863" s="9" t="str">
        <f>_xlfn.SWITCH(TBL_Employees[[#This Row],[Month]],1,"JAN",2,"FEB",3,"MAR",4,"APR",5,"MAY",6,"JUN",7,"JUL",8,"AUG",9,"SEP",10,"OCT",11,"NOV",12,"DEC")</f>
        <v>JUL</v>
      </c>
      <c r="M863" s="9">
        <f>YEAR(TBL_Employees[[#This Row],[Hire Date]])</f>
        <v>2002</v>
      </c>
      <c r="N863" s="2">
        <v>166331</v>
      </c>
      <c r="O863" s="2" t="str">
        <f>_xlfn.SWITCH(TRUE(),TBL_Employees[[#This Row],[Annual Salary]]&gt;140000,"HIGH INCOME",AND(TBL_Employees[[#This Row],[Annual Salary]]&gt;=70000,TBL_Employees[[#This Row],[Annual Salary]]&lt;=140000),"MIDLE INCOME",TBL_Employees[[#This Row],[Annual Salary]]&lt;70000,"LOW INCOME")</f>
        <v>HIGH INCOME</v>
      </c>
      <c r="P863" s="3">
        <v>0.18</v>
      </c>
      <c r="Q863" s="11">
        <f>TBL_Employees[[#This Row],[Bonus %]]*TBL_Employees[[#This Row],[Annual Salary]]</f>
        <v>29939.579999999998</v>
      </c>
      <c r="R863" t="s">
        <v>33</v>
      </c>
      <c r="S863" t="s">
        <v>80</v>
      </c>
      <c r="T863" s="1" t="s">
        <v>21</v>
      </c>
      <c r="U863" t="str">
        <f>IF(TBL_Employees[[#This Row],[Exit Date]]="","Employed","Resign")</f>
        <v>Employed</v>
      </c>
    </row>
    <row r="864" spans="1:21">
      <c r="A864" t="s">
        <v>340</v>
      </c>
      <c r="B864" t="s">
        <v>442</v>
      </c>
      <c r="C864" t="s">
        <v>40</v>
      </c>
      <c r="D864" t="s">
        <v>50</v>
      </c>
      <c r="E864" t="s">
        <v>36</v>
      </c>
      <c r="F864" t="s">
        <v>17</v>
      </c>
      <c r="G864" t="s">
        <v>51</v>
      </c>
      <c r="H864">
        <v>36</v>
      </c>
      <c r="I864" s="1">
        <v>44288</v>
      </c>
      <c r="J864" s="9">
        <f>DAY(TBL_Employees[[#This Row],[Hire Date]])</f>
        <v>2</v>
      </c>
      <c r="K864" s="9">
        <f>MONTH(TBL_Employees[[#This Row],[Hire Date]])</f>
        <v>4</v>
      </c>
      <c r="L864" s="9" t="str">
        <f>_xlfn.SWITCH(TBL_Employees[[#This Row],[Month]],1,"JAN",2,"FEB",3,"MAR",4,"APR",5,"MAY",6,"JUN",7,"JUL",8,"AUG",9,"SEP",10,"OCT",11,"NOV",12,"DEC")</f>
        <v>APR</v>
      </c>
      <c r="M864" s="9">
        <f>YEAR(TBL_Employees[[#This Row],[Hire Date]])</f>
        <v>2021</v>
      </c>
      <c r="N864" s="2">
        <v>151703</v>
      </c>
      <c r="O864" s="2" t="str">
        <f>_xlfn.SWITCH(TRUE(),TBL_Employees[[#This Row],[Annual Salary]]&gt;140000,"HIGH INCOME",AND(TBL_Employees[[#This Row],[Annual Salary]]&gt;=70000,TBL_Employees[[#This Row],[Annual Salary]]&lt;=140000),"MIDLE INCOME",TBL_Employees[[#This Row],[Annual Salary]]&lt;70000,"LOW INCOME")</f>
        <v>HIGH INCOME</v>
      </c>
      <c r="P864" s="3">
        <v>0.21</v>
      </c>
      <c r="Q864" s="11">
        <f>TBL_Employees[[#This Row],[Bonus %]]*TBL_Employees[[#This Row],[Annual Salary]]</f>
        <v>31857.629999999997</v>
      </c>
      <c r="R864" t="s">
        <v>19</v>
      </c>
      <c r="S864" t="s">
        <v>45</v>
      </c>
      <c r="T864" s="1" t="s">
        <v>21</v>
      </c>
      <c r="U864" t="str">
        <f>IF(TBL_Employees[[#This Row],[Exit Date]]="","Employed","Resign")</f>
        <v>Employed</v>
      </c>
    </row>
    <row r="865" spans="1:21">
      <c r="A865" t="s">
        <v>445</v>
      </c>
      <c r="B865" t="s">
        <v>446</v>
      </c>
      <c r="C865" t="s">
        <v>68</v>
      </c>
      <c r="D865" t="s">
        <v>50</v>
      </c>
      <c r="E865" t="s">
        <v>44</v>
      </c>
      <c r="F865" t="s">
        <v>28</v>
      </c>
      <c r="G865" t="s">
        <v>18</v>
      </c>
      <c r="H865">
        <v>37</v>
      </c>
      <c r="I865" s="1">
        <v>43713</v>
      </c>
      <c r="J865" s="9">
        <f>DAY(TBL_Employees[[#This Row],[Hire Date]])</f>
        <v>5</v>
      </c>
      <c r="K865" s="9">
        <f>MONTH(TBL_Employees[[#This Row],[Hire Date]])</f>
        <v>9</v>
      </c>
      <c r="L865" s="9" t="str">
        <f>_xlfn.SWITCH(TBL_Employees[[#This Row],[Month]],1,"JAN",2,"FEB",3,"MAR",4,"APR",5,"MAY",6,"JUN",7,"JUL",8,"AUG",9,"SEP",10,"OCT",11,"NOV",12,"DEC")</f>
        <v>SEP</v>
      </c>
      <c r="M865" s="9">
        <f>YEAR(TBL_Employees[[#This Row],[Hire Date]])</f>
        <v>2019</v>
      </c>
      <c r="N865" s="2">
        <v>49998</v>
      </c>
      <c r="O865" s="2" t="str">
        <f>_xlfn.SWITCH(TRUE(),TBL_Employees[[#This Row],[Annual Salary]]&gt;140000,"HIGH INCOME",AND(TBL_Employees[[#This Row],[Annual Salary]]&gt;=70000,TBL_Employees[[#This Row],[Annual Salary]]&lt;=140000),"MIDLE INCOME",TBL_Employees[[#This Row],[Annual Salary]]&lt;70000,"LOW INCOME")</f>
        <v>LOW INCOME</v>
      </c>
      <c r="P865" s="3">
        <v>0</v>
      </c>
      <c r="Q865" s="11">
        <f>TBL_Employees[[#This Row],[Bonus %]]*TBL_Employees[[#This Row],[Annual Salary]]</f>
        <v>0</v>
      </c>
      <c r="R865" t="s">
        <v>19</v>
      </c>
      <c r="S865" t="s">
        <v>63</v>
      </c>
      <c r="T865" s="1" t="s">
        <v>21</v>
      </c>
      <c r="U865" t="str">
        <f>IF(TBL_Employees[[#This Row],[Exit Date]]="","Employed","Resign")</f>
        <v>Employed</v>
      </c>
    </row>
    <row r="866" spans="1:21">
      <c r="A866" t="s">
        <v>231</v>
      </c>
      <c r="B866" t="s">
        <v>447</v>
      </c>
      <c r="C866" t="s">
        <v>14</v>
      </c>
      <c r="D866" t="s">
        <v>50</v>
      </c>
      <c r="E866" t="s">
        <v>44</v>
      </c>
      <c r="F866" t="s">
        <v>28</v>
      </c>
      <c r="G866" t="s">
        <v>24</v>
      </c>
      <c r="H866">
        <v>44</v>
      </c>
      <c r="I866" s="1">
        <v>41700</v>
      </c>
      <c r="J866" s="9">
        <f>DAY(TBL_Employees[[#This Row],[Hire Date]])</f>
        <v>2</v>
      </c>
      <c r="K866" s="9">
        <f>MONTH(TBL_Employees[[#This Row],[Hire Date]])</f>
        <v>3</v>
      </c>
      <c r="L866" s="9" t="str">
        <f>_xlfn.SWITCH(TBL_Employees[[#This Row],[Month]],1,"JAN",2,"FEB",3,"MAR",4,"APR",5,"MAY",6,"JUN",7,"JUL",8,"AUG",9,"SEP",10,"OCT",11,"NOV",12,"DEC")</f>
        <v>MAR</v>
      </c>
      <c r="M866" s="9">
        <f>YEAR(TBL_Employees[[#This Row],[Hire Date]])</f>
        <v>2014</v>
      </c>
      <c r="N866" s="2">
        <v>207172</v>
      </c>
      <c r="O866" s="2" t="str">
        <f>_xlfn.SWITCH(TRUE(),TBL_Employees[[#This Row],[Annual Salary]]&gt;140000,"HIGH INCOME",AND(TBL_Employees[[#This Row],[Annual Salary]]&gt;=70000,TBL_Employees[[#This Row],[Annual Salary]]&lt;=140000),"MIDLE INCOME",TBL_Employees[[#This Row],[Annual Salary]]&lt;70000,"LOW INCOME")</f>
        <v>HIGH INCOME</v>
      </c>
      <c r="P866" s="3">
        <v>0.31</v>
      </c>
      <c r="Q866" s="11">
        <f>TBL_Employees[[#This Row],[Bonus %]]*TBL_Employees[[#This Row],[Annual Salary]]</f>
        <v>64223.32</v>
      </c>
      <c r="R866" t="s">
        <v>33</v>
      </c>
      <c r="S866" t="s">
        <v>80</v>
      </c>
      <c r="T866" s="1" t="s">
        <v>21</v>
      </c>
      <c r="U866" t="str">
        <f>IF(TBL_Employees[[#This Row],[Exit Date]]="","Employed","Resign")</f>
        <v>Employed</v>
      </c>
    </row>
    <row r="867" spans="1:21">
      <c r="A867" t="s">
        <v>54</v>
      </c>
      <c r="B867" t="s">
        <v>460</v>
      </c>
      <c r="C867" t="s">
        <v>64</v>
      </c>
      <c r="D867" t="s">
        <v>50</v>
      </c>
      <c r="E867" t="s">
        <v>16</v>
      </c>
      <c r="F867" t="s">
        <v>28</v>
      </c>
      <c r="G867" t="s">
        <v>18</v>
      </c>
      <c r="H867">
        <v>61</v>
      </c>
      <c r="I867" s="1">
        <v>39640</v>
      </c>
      <c r="J867" s="9">
        <f>DAY(TBL_Employees[[#This Row],[Hire Date]])</f>
        <v>11</v>
      </c>
      <c r="K867" s="9">
        <f>MONTH(TBL_Employees[[#This Row],[Hire Date]])</f>
        <v>7</v>
      </c>
      <c r="L867" s="9" t="str">
        <f>_xlfn.SWITCH(TBL_Employees[[#This Row],[Month]],1,"JAN",2,"FEB",3,"MAR",4,"APR",5,"MAY",6,"JUN",7,"JUL",8,"AUG",9,"SEP",10,"OCT",11,"NOV",12,"DEC")</f>
        <v>JUL</v>
      </c>
      <c r="M867" s="9">
        <f>YEAR(TBL_Employees[[#This Row],[Hire Date]])</f>
        <v>2008</v>
      </c>
      <c r="N867" s="2">
        <v>66521</v>
      </c>
      <c r="O867" s="2" t="str">
        <f>_xlfn.SWITCH(TRUE(),TBL_Employees[[#This Row],[Annual Salary]]&gt;140000,"HIGH INCOME",AND(TBL_Employees[[#This Row],[Annual Salary]]&gt;=70000,TBL_Employees[[#This Row],[Annual Salary]]&lt;=140000),"MIDLE INCOME",TBL_Employees[[#This Row],[Annual Salary]]&lt;70000,"LOW INCOME")</f>
        <v>LOW INCOME</v>
      </c>
      <c r="P867" s="3">
        <v>0</v>
      </c>
      <c r="Q867" s="11">
        <f>TBL_Employees[[#This Row],[Bonus %]]*TBL_Employees[[#This Row],[Annual Salary]]</f>
        <v>0</v>
      </c>
      <c r="R867" t="s">
        <v>19</v>
      </c>
      <c r="S867" t="s">
        <v>63</v>
      </c>
      <c r="T867" s="1" t="s">
        <v>21</v>
      </c>
      <c r="U867" t="str">
        <f>IF(TBL_Employees[[#This Row],[Exit Date]]="","Employed","Resign")</f>
        <v>Employed</v>
      </c>
    </row>
    <row r="868" spans="1:21">
      <c r="A868" t="s">
        <v>461</v>
      </c>
      <c r="B868" t="s">
        <v>462</v>
      </c>
      <c r="C868" t="s">
        <v>94</v>
      </c>
      <c r="D868" t="s">
        <v>50</v>
      </c>
      <c r="E868" t="s">
        <v>44</v>
      </c>
      <c r="F868" t="s">
        <v>28</v>
      </c>
      <c r="G868" t="s">
        <v>24</v>
      </c>
      <c r="H868">
        <v>30</v>
      </c>
      <c r="I868" s="1">
        <v>42642</v>
      </c>
      <c r="J868" s="9">
        <f>DAY(TBL_Employees[[#This Row],[Hire Date]])</f>
        <v>29</v>
      </c>
      <c r="K868" s="9">
        <f>MONTH(TBL_Employees[[#This Row],[Hire Date]])</f>
        <v>9</v>
      </c>
      <c r="L868" s="9" t="str">
        <f>_xlfn.SWITCH(TBL_Employees[[#This Row],[Month]],1,"JAN",2,"FEB",3,"MAR",4,"APR",5,"MAY",6,"JUN",7,"JUL",8,"AUG",9,"SEP",10,"OCT",11,"NOV",12,"DEC")</f>
        <v>SEP</v>
      </c>
      <c r="M868" s="9">
        <f>YEAR(TBL_Employees[[#This Row],[Hire Date]])</f>
        <v>2016</v>
      </c>
      <c r="N868" s="2">
        <v>59100</v>
      </c>
      <c r="O868" s="2" t="str">
        <f>_xlfn.SWITCH(TRUE(),TBL_Employees[[#This Row],[Annual Salary]]&gt;140000,"HIGH INCOME",AND(TBL_Employees[[#This Row],[Annual Salary]]&gt;=70000,TBL_Employees[[#This Row],[Annual Salary]]&lt;=140000),"MIDLE INCOME",TBL_Employees[[#This Row],[Annual Salary]]&lt;70000,"LOW INCOME")</f>
        <v>LOW INCOME</v>
      </c>
      <c r="P868" s="3">
        <v>0</v>
      </c>
      <c r="Q868" s="11">
        <f>TBL_Employees[[#This Row],[Bonus %]]*TBL_Employees[[#This Row],[Annual Salary]]</f>
        <v>0</v>
      </c>
      <c r="R868" t="s">
        <v>33</v>
      </c>
      <c r="S868" t="s">
        <v>80</v>
      </c>
      <c r="T868" s="1" t="s">
        <v>21</v>
      </c>
      <c r="U868" t="str">
        <f>IF(TBL_Employees[[#This Row],[Exit Date]]="","Employed","Resign")</f>
        <v>Employed</v>
      </c>
    </row>
    <row r="869" spans="1:21">
      <c r="A869" t="s">
        <v>475</v>
      </c>
      <c r="B869" t="s">
        <v>476</v>
      </c>
      <c r="C869" t="s">
        <v>94</v>
      </c>
      <c r="D869" t="s">
        <v>50</v>
      </c>
      <c r="E869" t="s">
        <v>44</v>
      </c>
      <c r="F869" t="s">
        <v>28</v>
      </c>
      <c r="G869" t="s">
        <v>24</v>
      </c>
      <c r="H869">
        <v>37</v>
      </c>
      <c r="I869" s="1">
        <v>41592</v>
      </c>
      <c r="J869" s="9">
        <f>DAY(TBL_Employees[[#This Row],[Hire Date]])</f>
        <v>14</v>
      </c>
      <c r="K869" s="9">
        <f>MONTH(TBL_Employees[[#This Row],[Hire Date]])</f>
        <v>11</v>
      </c>
      <c r="L869" s="9" t="str">
        <f>_xlfn.SWITCH(TBL_Employees[[#This Row],[Month]],1,"JAN",2,"FEB",3,"MAR",4,"APR",5,"MAY",6,"JUN",7,"JUL",8,"AUG",9,"SEP",10,"OCT",11,"NOV",12,"DEC")</f>
        <v>NOV</v>
      </c>
      <c r="M869" s="9">
        <f>YEAR(TBL_Employees[[#This Row],[Hire Date]])</f>
        <v>2013</v>
      </c>
      <c r="N869" s="2">
        <v>56037</v>
      </c>
      <c r="O869" s="2" t="str">
        <f>_xlfn.SWITCH(TRUE(),TBL_Employees[[#This Row],[Annual Salary]]&gt;140000,"HIGH INCOME",AND(TBL_Employees[[#This Row],[Annual Salary]]&gt;=70000,TBL_Employees[[#This Row],[Annual Salary]]&lt;=140000),"MIDLE INCOME",TBL_Employees[[#This Row],[Annual Salary]]&lt;70000,"LOW INCOME")</f>
        <v>LOW INCOME</v>
      </c>
      <c r="P869" s="3">
        <v>0</v>
      </c>
      <c r="Q869" s="11">
        <f>TBL_Employees[[#This Row],[Bonus %]]*TBL_Employees[[#This Row],[Annual Salary]]</f>
        <v>0</v>
      </c>
      <c r="R869" t="s">
        <v>33</v>
      </c>
      <c r="S869" t="s">
        <v>74</v>
      </c>
      <c r="T869" s="1" t="s">
        <v>21</v>
      </c>
      <c r="U869" t="str">
        <f>IF(TBL_Employees[[#This Row],[Exit Date]]="","Employed","Resign")</f>
        <v>Employed</v>
      </c>
    </row>
    <row r="870" spans="1:21">
      <c r="A870" t="s">
        <v>514</v>
      </c>
      <c r="B870" t="s">
        <v>404</v>
      </c>
      <c r="C870" t="s">
        <v>42</v>
      </c>
      <c r="D870" t="s">
        <v>50</v>
      </c>
      <c r="E870" t="s">
        <v>32</v>
      </c>
      <c r="F870" t="s">
        <v>17</v>
      </c>
      <c r="G870" t="s">
        <v>18</v>
      </c>
      <c r="H870">
        <v>38</v>
      </c>
      <c r="I870" s="1">
        <v>39474</v>
      </c>
      <c r="J870" s="9">
        <f>DAY(TBL_Employees[[#This Row],[Hire Date]])</f>
        <v>27</v>
      </c>
      <c r="K870" s="9">
        <f>MONTH(TBL_Employees[[#This Row],[Hire Date]])</f>
        <v>1</v>
      </c>
      <c r="L870" s="9" t="str">
        <f>_xlfn.SWITCH(TBL_Employees[[#This Row],[Month]],1,"JAN",2,"FEB",3,"MAR",4,"APR",5,"MAY",6,"JUN",7,"JUL",8,"AUG",9,"SEP",10,"OCT",11,"NOV",12,"DEC")</f>
        <v>JAN</v>
      </c>
      <c r="M870" s="9">
        <f>YEAR(TBL_Employees[[#This Row],[Hire Date]])</f>
        <v>2008</v>
      </c>
      <c r="N870" s="2">
        <v>80024</v>
      </c>
      <c r="O870" s="2" t="str">
        <f>_xlfn.SWITCH(TRUE(),TBL_Employees[[#This Row],[Annual Salary]]&gt;140000,"HIGH INCOME",AND(TBL_Employees[[#This Row],[Annual Salary]]&gt;=70000,TBL_Employees[[#This Row],[Annual Salary]]&lt;=140000),"MIDLE INCOME",TBL_Employees[[#This Row],[Annual Salary]]&lt;70000,"LOW INCOME")</f>
        <v>MIDLE INCOME</v>
      </c>
      <c r="P870" s="3">
        <v>0</v>
      </c>
      <c r="Q870" s="11">
        <f>TBL_Employees[[#This Row],[Bonus %]]*TBL_Employees[[#This Row],[Annual Salary]]</f>
        <v>0</v>
      </c>
      <c r="R870" t="s">
        <v>19</v>
      </c>
      <c r="S870" t="s">
        <v>29</v>
      </c>
      <c r="T870" s="1" t="s">
        <v>21</v>
      </c>
      <c r="U870" t="str">
        <f>IF(TBL_Employees[[#This Row],[Exit Date]]="","Employed","Resign")</f>
        <v>Employed</v>
      </c>
    </row>
    <row r="871" spans="1:21">
      <c r="A871" t="s">
        <v>560</v>
      </c>
      <c r="B871" t="s">
        <v>561</v>
      </c>
      <c r="C871" t="s">
        <v>94</v>
      </c>
      <c r="D871" t="s">
        <v>50</v>
      </c>
      <c r="E871" t="s">
        <v>36</v>
      </c>
      <c r="F871" t="s">
        <v>28</v>
      </c>
      <c r="G871" t="s">
        <v>24</v>
      </c>
      <c r="H871">
        <v>31</v>
      </c>
      <c r="I871" s="1">
        <v>42938</v>
      </c>
      <c r="J871" s="9">
        <f>DAY(TBL_Employees[[#This Row],[Hire Date]])</f>
        <v>22</v>
      </c>
      <c r="K871" s="9">
        <f>MONTH(TBL_Employees[[#This Row],[Hire Date]])</f>
        <v>7</v>
      </c>
      <c r="L871" s="9" t="str">
        <f>_xlfn.SWITCH(TBL_Employees[[#This Row],[Month]],1,"JAN",2,"FEB",3,"MAR",4,"APR",5,"MAY",6,"JUN",7,"JUL",8,"AUG",9,"SEP",10,"OCT",11,"NOV",12,"DEC")</f>
        <v>JUL</v>
      </c>
      <c r="M871" s="9">
        <f>YEAR(TBL_Employees[[#This Row],[Hire Date]])</f>
        <v>2017</v>
      </c>
      <c r="N871" s="2">
        <v>55854</v>
      </c>
      <c r="O871" s="2" t="str">
        <f>_xlfn.SWITCH(TRUE(),TBL_Employees[[#This Row],[Annual Salary]]&gt;140000,"HIGH INCOME",AND(TBL_Employees[[#This Row],[Annual Salary]]&gt;=70000,TBL_Employees[[#This Row],[Annual Salary]]&lt;=140000),"MIDLE INCOME",TBL_Employees[[#This Row],[Annual Salary]]&lt;70000,"LOW INCOME")</f>
        <v>LOW INCOME</v>
      </c>
      <c r="P871" s="3">
        <v>0</v>
      </c>
      <c r="Q871" s="11">
        <f>TBL_Employees[[#This Row],[Bonus %]]*TBL_Employees[[#This Row],[Annual Salary]]</f>
        <v>0</v>
      </c>
      <c r="R871" t="s">
        <v>19</v>
      </c>
      <c r="S871" t="s">
        <v>25</v>
      </c>
      <c r="T871" s="1" t="s">
        <v>21</v>
      </c>
      <c r="U871" t="str">
        <f>IF(TBL_Employees[[#This Row],[Exit Date]]="","Employed","Resign")</f>
        <v>Employed</v>
      </c>
    </row>
    <row r="872" spans="1:21">
      <c r="A872" t="s">
        <v>564</v>
      </c>
      <c r="B872" t="s">
        <v>565</v>
      </c>
      <c r="C872" t="s">
        <v>61</v>
      </c>
      <c r="D872" t="s">
        <v>50</v>
      </c>
      <c r="E872" t="s">
        <v>36</v>
      </c>
      <c r="F872" t="s">
        <v>17</v>
      </c>
      <c r="G872" t="s">
        <v>24</v>
      </c>
      <c r="H872">
        <v>34</v>
      </c>
      <c r="I872" s="1">
        <v>42116</v>
      </c>
      <c r="J872" s="9">
        <f>DAY(TBL_Employees[[#This Row],[Hire Date]])</f>
        <v>22</v>
      </c>
      <c r="K872" s="9">
        <f>MONTH(TBL_Employees[[#This Row],[Hire Date]])</f>
        <v>4</v>
      </c>
      <c r="L872" s="9" t="str">
        <f>_xlfn.SWITCH(TBL_Employees[[#This Row],[Month]],1,"JAN",2,"FEB",3,"MAR",4,"APR",5,"MAY",6,"JUN",7,"JUL",8,"AUG",9,"SEP",10,"OCT",11,"NOV",12,"DEC")</f>
        <v>APR</v>
      </c>
      <c r="M872" s="9">
        <f>YEAR(TBL_Employees[[#This Row],[Hire Date]])</f>
        <v>2015</v>
      </c>
      <c r="N872" s="2">
        <v>154941</v>
      </c>
      <c r="O872" s="2" t="str">
        <f>_xlfn.SWITCH(TRUE(),TBL_Employees[[#This Row],[Annual Salary]]&gt;140000,"HIGH INCOME",AND(TBL_Employees[[#This Row],[Annual Salary]]&gt;=70000,TBL_Employees[[#This Row],[Annual Salary]]&lt;=140000),"MIDLE INCOME",TBL_Employees[[#This Row],[Annual Salary]]&lt;70000,"LOW INCOME")</f>
        <v>HIGH INCOME</v>
      </c>
      <c r="P872" s="3">
        <v>0.13</v>
      </c>
      <c r="Q872" s="11">
        <f>TBL_Employees[[#This Row],[Bonus %]]*TBL_Employees[[#This Row],[Annual Salary]]</f>
        <v>20142.330000000002</v>
      </c>
      <c r="R872" t="s">
        <v>19</v>
      </c>
      <c r="S872" t="s">
        <v>39</v>
      </c>
      <c r="T872" s="1" t="s">
        <v>21</v>
      </c>
      <c r="U872" t="str">
        <f>IF(TBL_Employees[[#This Row],[Exit Date]]="","Employed","Resign")</f>
        <v>Employed</v>
      </c>
    </row>
    <row r="873" spans="1:21">
      <c r="A873" t="s">
        <v>570</v>
      </c>
      <c r="B873" t="s">
        <v>571</v>
      </c>
      <c r="C873" t="s">
        <v>14</v>
      </c>
      <c r="D873" t="s">
        <v>50</v>
      </c>
      <c r="E873" t="s">
        <v>36</v>
      </c>
      <c r="F873" t="s">
        <v>17</v>
      </c>
      <c r="G873" t="s">
        <v>18</v>
      </c>
      <c r="H873">
        <v>31</v>
      </c>
      <c r="I873" s="1">
        <v>44063</v>
      </c>
      <c r="J873" s="9">
        <f>DAY(TBL_Employees[[#This Row],[Hire Date]])</f>
        <v>20</v>
      </c>
      <c r="K873" s="9">
        <f>MONTH(TBL_Employees[[#This Row],[Hire Date]])</f>
        <v>8</v>
      </c>
      <c r="L873" s="9" t="str">
        <f>_xlfn.SWITCH(TBL_Employees[[#This Row],[Month]],1,"JAN",2,"FEB",3,"MAR",4,"APR",5,"MAY",6,"JUN",7,"JUL",8,"AUG",9,"SEP",10,"OCT",11,"NOV",12,"DEC")</f>
        <v>AUG</v>
      </c>
      <c r="M873" s="9">
        <f>YEAR(TBL_Employees[[#This Row],[Hire Date]])</f>
        <v>2020</v>
      </c>
      <c r="N873" s="2">
        <v>219693</v>
      </c>
      <c r="O873" s="2" t="str">
        <f>_xlfn.SWITCH(TRUE(),TBL_Employees[[#This Row],[Annual Salary]]&gt;140000,"HIGH INCOME",AND(TBL_Employees[[#This Row],[Annual Salary]]&gt;=70000,TBL_Employees[[#This Row],[Annual Salary]]&lt;=140000),"MIDLE INCOME",TBL_Employees[[#This Row],[Annual Salary]]&lt;70000,"LOW INCOME")</f>
        <v>HIGH INCOME</v>
      </c>
      <c r="P873" s="3">
        <v>0.3</v>
      </c>
      <c r="Q873" s="11">
        <f>TBL_Employees[[#This Row],[Bonus %]]*TBL_Employees[[#This Row],[Annual Salary]]</f>
        <v>65907.899999999994</v>
      </c>
      <c r="R873" t="s">
        <v>19</v>
      </c>
      <c r="S873" t="s">
        <v>25</v>
      </c>
      <c r="T873" s="1" t="s">
        <v>21</v>
      </c>
      <c r="U873" t="str">
        <f>IF(TBL_Employees[[#This Row],[Exit Date]]="","Employed","Resign")</f>
        <v>Employed</v>
      </c>
    </row>
    <row r="874" spans="1:21">
      <c r="A874" t="s">
        <v>228</v>
      </c>
      <c r="B874" t="s">
        <v>588</v>
      </c>
      <c r="C874" t="s">
        <v>49</v>
      </c>
      <c r="D874" t="s">
        <v>50</v>
      </c>
      <c r="E874" t="s">
        <v>32</v>
      </c>
      <c r="F874" t="s">
        <v>17</v>
      </c>
      <c r="G874" t="s">
        <v>24</v>
      </c>
      <c r="H874">
        <v>41</v>
      </c>
      <c r="I874" s="1">
        <v>38398</v>
      </c>
      <c r="J874" s="9">
        <f>DAY(TBL_Employees[[#This Row],[Hire Date]])</f>
        <v>15</v>
      </c>
      <c r="K874" s="9">
        <f>MONTH(TBL_Employees[[#This Row],[Hire Date]])</f>
        <v>2</v>
      </c>
      <c r="L874" s="9" t="str">
        <f>_xlfn.SWITCH(TBL_Employees[[#This Row],[Month]],1,"JAN",2,"FEB",3,"MAR",4,"APR",5,"MAY",6,"JUN",7,"JUL",8,"AUG",9,"SEP",10,"OCT",11,"NOV",12,"DEC")</f>
        <v>FEB</v>
      </c>
      <c r="M874" s="9">
        <f>YEAR(TBL_Employees[[#This Row],[Hire Date]])</f>
        <v>2005</v>
      </c>
      <c r="N874" s="2">
        <v>95372</v>
      </c>
      <c r="O874" s="2" t="str">
        <f>_xlfn.SWITCH(TRUE(),TBL_Employees[[#This Row],[Annual Salary]]&gt;140000,"HIGH INCOME",AND(TBL_Employees[[#This Row],[Annual Salary]]&gt;=70000,TBL_Employees[[#This Row],[Annual Salary]]&lt;=140000),"MIDLE INCOME",TBL_Employees[[#This Row],[Annual Salary]]&lt;70000,"LOW INCOME")</f>
        <v>MIDLE INCOME</v>
      </c>
      <c r="P874" s="3">
        <v>0</v>
      </c>
      <c r="Q874" s="11">
        <f>TBL_Employees[[#This Row],[Bonus %]]*TBL_Employees[[#This Row],[Annual Salary]]</f>
        <v>0</v>
      </c>
      <c r="R874" t="s">
        <v>33</v>
      </c>
      <c r="S874" t="s">
        <v>74</v>
      </c>
      <c r="T874" s="1" t="s">
        <v>21</v>
      </c>
      <c r="U874" t="str">
        <f>IF(TBL_Employees[[#This Row],[Exit Date]]="","Employed","Resign")</f>
        <v>Employed</v>
      </c>
    </row>
    <row r="875" spans="1:21">
      <c r="A875" t="s">
        <v>236</v>
      </c>
      <c r="B875" t="s">
        <v>593</v>
      </c>
      <c r="C875" t="s">
        <v>40</v>
      </c>
      <c r="D875" t="s">
        <v>50</v>
      </c>
      <c r="E875" t="s">
        <v>16</v>
      </c>
      <c r="F875" t="s">
        <v>17</v>
      </c>
      <c r="G875" t="s">
        <v>24</v>
      </c>
      <c r="H875">
        <v>41</v>
      </c>
      <c r="I875" s="1">
        <v>43322</v>
      </c>
      <c r="J875" s="9">
        <f>DAY(TBL_Employees[[#This Row],[Hire Date]])</f>
        <v>10</v>
      </c>
      <c r="K875" s="9">
        <f>MONTH(TBL_Employees[[#This Row],[Hire Date]])</f>
        <v>8</v>
      </c>
      <c r="L875" s="9" t="str">
        <f>_xlfn.SWITCH(TBL_Employees[[#This Row],[Month]],1,"JAN",2,"FEB",3,"MAR",4,"APR",5,"MAY",6,"JUN",7,"JUL",8,"AUG",9,"SEP",10,"OCT",11,"NOV",12,"DEC")</f>
        <v>AUG</v>
      </c>
      <c r="M875" s="9">
        <f>YEAR(TBL_Employees[[#This Row],[Hire Date]])</f>
        <v>2018</v>
      </c>
      <c r="N875" s="2">
        <v>171173</v>
      </c>
      <c r="O875" s="2" t="str">
        <f>_xlfn.SWITCH(TRUE(),TBL_Employees[[#This Row],[Annual Salary]]&gt;140000,"HIGH INCOME",AND(TBL_Employees[[#This Row],[Annual Salary]]&gt;=70000,TBL_Employees[[#This Row],[Annual Salary]]&lt;=140000),"MIDLE INCOME",TBL_Employees[[#This Row],[Annual Salary]]&lt;70000,"LOW INCOME")</f>
        <v>HIGH INCOME</v>
      </c>
      <c r="P875" s="3">
        <v>0.21</v>
      </c>
      <c r="Q875" s="11">
        <f>TBL_Employees[[#This Row],[Bonus %]]*TBL_Employees[[#This Row],[Annual Salary]]</f>
        <v>35946.33</v>
      </c>
      <c r="R875" t="s">
        <v>19</v>
      </c>
      <c r="S875" t="s">
        <v>29</v>
      </c>
      <c r="T875" s="1" t="s">
        <v>21</v>
      </c>
      <c r="U875" t="str">
        <f>IF(TBL_Employees[[#This Row],[Exit Date]]="","Employed","Resign")</f>
        <v>Employed</v>
      </c>
    </row>
    <row r="876" spans="1:21">
      <c r="A876" t="s">
        <v>594</v>
      </c>
      <c r="B876" t="s">
        <v>595</v>
      </c>
      <c r="C876" t="s">
        <v>14</v>
      </c>
      <c r="D876" t="s">
        <v>50</v>
      </c>
      <c r="E876" t="s">
        <v>32</v>
      </c>
      <c r="F876" t="s">
        <v>28</v>
      </c>
      <c r="G876" t="s">
        <v>51</v>
      </c>
      <c r="H876">
        <v>61</v>
      </c>
      <c r="I876" s="1">
        <v>43732</v>
      </c>
      <c r="J876" s="9">
        <f>DAY(TBL_Employees[[#This Row],[Hire Date]])</f>
        <v>24</v>
      </c>
      <c r="K876" s="9">
        <f>MONTH(TBL_Employees[[#This Row],[Hire Date]])</f>
        <v>9</v>
      </c>
      <c r="L876" s="9" t="str">
        <f>_xlfn.SWITCH(TBL_Employees[[#This Row],[Month]],1,"JAN",2,"FEB",3,"MAR",4,"APR",5,"MAY",6,"JUN",7,"JUL",8,"AUG",9,"SEP",10,"OCT",11,"NOV",12,"DEC")</f>
        <v>SEP</v>
      </c>
      <c r="M876" s="9">
        <f>YEAR(TBL_Employees[[#This Row],[Hire Date]])</f>
        <v>2019</v>
      </c>
      <c r="N876" s="2">
        <v>201464</v>
      </c>
      <c r="O876" s="2" t="str">
        <f>_xlfn.SWITCH(TRUE(),TBL_Employees[[#This Row],[Annual Salary]]&gt;140000,"HIGH INCOME",AND(TBL_Employees[[#This Row],[Annual Salary]]&gt;=70000,TBL_Employees[[#This Row],[Annual Salary]]&lt;=140000),"MIDLE INCOME",TBL_Employees[[#This Row],[Annual Salary]]&lt;70000,"LOW INCOME")</f>
        <v>HIGH INCOME</v>
      </c>
      <c r="P876" s="3">
        <v>0.37</v>
      </c>
      <c r="Q876" s="11">
        <f>TBL_Employees[[#This Row],[Bonus %]]*TBL_Employees[[#This Row],[Annual Salary]]</f>
        <v>74541.679999999993</v>
      </c>
      <c r="R876" t="s">
        <v>19</v>
      </c>
      <c r="S876" t="s">
        <v>20</v>
      </c>
      <c r="T876" s="1" t="s">
        <v>21</v>
      </c>
      <c r="U876" t="str">
        <f>IF(TBL_Employees[[#This Row],[Exit Date]]="","Employed","Resign")</f>
        <v>Employed</v>
      </c>
    </row>
    <row r="877" spans="1:21">
      <c r="A877" t="s">
        <v>626</v>
      </c>
      <c r="B877" t="s">
        <v>627</v>
      </c>
      <c r="C877" t="s">
        <v>68</v>
      </c>
      <c r="D877" t="s">
        <v>50</v>
      </c>
      <c r="E877" t="s">
        <v>16</v>
      </c>
      <c r="F877" t="s">
        <v>17</v>
      </c>
      <c r="G877" t="s">
        <v>24</v>
      </c>
      <c r="H877">
        <v>30</v>
      </c>
      <c r="I877" s="1">
        <v>44241</v>
      </c>
      <c r="J877" s="9">
        <f>DAY(TBL_Employees[[#This Row],[Hire Date]])</f>
        <v>14</v>
      </c>
      <c r="K877" s="9">
        <f>MONTH(TBL_Employees[[#This Row],[Hire Date]])</f>
        <v>2</v>
      </c>
      <c r="L877" s="9" t="str">
        <f>_xlfn.SWITCH(TBL_Employees[[#This Row],[Month]],1,"JAN",2,"FEB",3,"MAR",4,"APR",5,"MAY",6,"JUN",7,"JUL",8,"AUG",9,"SEP",10,"OCT",11,"NOV",12,"DEC")</f>
        <v>FEB</v>
      </c>
      <c r="M877" s="9">
        <f>YEAR(TBL_Employees[[#This Row],[Hire Date]])</f>
        <v>2021</v>
      </c>
      <c r="N877" s="2">
        <v>48340</v>
      </c>
      <c r="O877" s="2" t="str">
        <f>_xlfn.SWITCH(TRUE(),TBL_Employees[[#This Row],[Annual Salary]]&gt;140000,"HIGH INCOME",AND(TBL_Employees[[#This Row],[Annual Salary]]&gt;=70000,TBL_Employees[[#This Row],[Annual Salary]]&lt;=140000),"MIDLE INCOME",TBL_Employees[[#This Row],[Annual Salary]]&lt;70000,"LOW INCOME")</f>
        <v>LOW INCOME</v>
      </c>
      <c r="P877" s="3">
        <v>0</v>
      </c>
      <c r="Q877" s="11">
        <f>TBL_Employees[[#This Row],[Bonus %]]*TBL_Employees[[#This Row],[Annual Salary]]</f>
        <v>0</v>
      </c>
      <c r="R877" t="s">
        <v>33</v>
      </c>
      <c r="S877" t="s">
        <v>60</v>
      </c>
      <c r="T877" s="1" t="s">
        <v>21</v>
      </c>
      <c r="U877" t="str">
        <f>IF(TBL_Employees[[#This Row],[Exit Date]]="","Employed","Resign")</f>
        <v>Employed</v>
      </c>
    </row>
    <row r="878" spans="1:21">
      <c r="A878" t="s">
        <v>379</v>
      </c>
      <c r="B878" t="s">
        <v>633</v>
      </c>
      <c r="C878" t="s">
        <v>14</v>
      </c>
      <c r="D878" t="s">
        <v>50</v>
      </c>
      <c r="E878" t="s">
        <v>16</v>
      </c>
      <c r="F878" t="s">
        <v>28</v>
      </c>
      <c r="G878" t="s">
        <v>51</v>
      </c>
      <c r="H878">
        <v>39</v>
      </c>
      <c r="I878" s="1">
        <v>40778</v>
      </c>
      <c r="J878" s="9">
        <f>DAY(TBL_Employees[[#This Row],[Hire Date]])</f>
        <v>23</v>
      </c>
      <c r="K878" s="9">
        <f>MONTH(TBL_Employees[[#This Row],[Hire Date]])</f>
        <v>8</v>
      </c>
      <c r="L878" s="9" t="str">
        <f>_xlfn.SWITCH(TBL_Employees[[#This Row],[Month]],1,"JAN",2,"FEB",3,"MAR",4,"APR",5,"MAY",6,"JUN",7,"JUL",8,"AUG",9,"SEP",10,"OCT",11,"NOV",12,"DEC")</f>
        <v>AUG</v>
      </c>
      <c r="M878" s="9">
        <f>YEAR(TBL_Employees[[#This Row],[Hire Date]])</f>
        <v>2011</v>
      </c>
      <c r="N878" s="2">
        <v>249506</v>
      </c>
      <c r="O878" s="2" t="str">
        <f>_xlfn.SWITCH(TRUE(),TBL_Employees[[#This Row],[Annual Salary]]&gt;140000,"HIGH INCOME",AND(TBL_Employees[[#This Row],[Annual Salary]]&gt;=70000,TBL_Employees[[#This Row],[Annual Salary]]&lt;=140000),"MIDLE INCOME",TBL_Employees[[#This Row],[Annual Salary]]&lt;70000,"LOW INCOME")</f>
        <v>HIGH INCOME</v>
      </c>
      <c r="P878" s="3">
        <v>0.3</v>
      </c>
      <c r="Q878" s="11">
        <f>TBL_Employees[[#This Row],[Bonus %]]*TBL_Employees[[#This Row],[Annual Salary]]</f>
        <v>74851.8</v>
      </c>
      <c r="R878" t="s">
        <v>52</v>
      </c>
      <c r="S878" t="s">
        <v>66</v>
      </c>
      <c r="T878" s="1" t="s">
        <v>21</v>
      </c>
      <c r="U878" t="str">
        <f>IF(TBL_Employees[[#This Row],[Exit Date]]="","Employed","Resign")</f>
        <v>Employed</v>
      </c>
    </row>
    <row r="879" spans="1:21">
      <c r="A879" t="s">
        <v>647</v>
      </c>
      <c r="B879" t="s">
        <v>648</v>
      </c>
      <c r="C879" t="s">
        <v>61</v>
      </c>
      <c r="D879" t="s">
        <v>50</v>
      </c>
      <c r="E879" t="s">
        <v>32</v>
      </c>
      <c r="F879" t="s">
        <v>17</v>
      </c>
      <c r="G879" t="s">
        <v>18</v>
      </c>
      <c r="H879">
        <v>46</v>
      </c>
      <c r="I879" s="1">
        <v>41473</v>
      </c>
      <c r="J879" s="9">
        <f>DAY(TBL_Employees[[#This Row],[Hire Date]])</f>
        <v>18</v>
      </c>
      <c r="K879" s="9">
        <f>MONTH(TBL_Employees[[#This Row],[Hire Date]])</f>
        <v>7</v>
      </c>
      <c r="L879" s="9" t="str">
        <f>_xlfn.SWITCH(TBL_Employees[[#This Row],[Month]],1,"JAN",2,"FEB",3,"MAR",4,"APR",5,"MAY",6,"JUN",7,"JUL",8,"AUG",9,"SEP",10,"OCT",11,"NOV",12,"DEC")</f>
        <v>JUL</v>
      </c>
      <c r="M879" s="9">
        <f>YEAR(TBL_Employees[[#This Row],[Hire Date]])</f>
        <v>2013</v>
      </c>
      <c r="N879" s="2">
        <v>149712</v>
      </c>
      <c r="O879" s="2" t="str">
        <f>_xlfn.SWITCH(TRUE(),TBL_Employees[[#This Row],[Annual Salary]]&gt;140000,"HIGH INCOME",AND(TBL_Employees[[#This Row],[Annual Salary]]&gt;=70000,TBL_Employees[[#This Row],[Annual Salary]]&lt;=140000),"MIDLE INCOME",TBL_Employees[[#This Row],[Annual Salary]]&lt;70000,"LOW INCOME")</f>
        <v>HIGH INCOME</v>
      </c>
      <c r="P879" s="3">
        <v>0.14000000000000001</v>
      </c>
      <c r="Q879" s="11">
        <f>TBL_Employees[[#This Row],[Bonus %]]*TBL_Employees[[#This Row],[Annual Salary]]</f>
        <v>20959.68</v>
      </c>
      <c r="R879" t="s">
        <v>19</v>
      </c>
      <c r="S879" t="s">
        <v>29</v>
      </c>
      <c r="T879" s="1" t="s">
        <v>21</v>
      </c>
      <c r="U879" t="str">
        <f>IF(TBL_Employees[[#This Row],[Exit Date]]="","Employed","Resign")</f>
        <v>Employed</v>
      </c>
    </row>
    <row r="880" spans="1:21">
      <c r="A880" t="s">
        <v>654</v>
      </c>
      <c r="B880" t="s">
        <v>655</v>
      </c>
      <c r="C880" t="s">
        <v>42</v>
      </c>
      <c r="D880" t="s">
        <v>50</v>
      </c>
      <c r="E880" t="s">
        <v>44</v>
      </c>
      <c r="F880" t="s">
        <v>17</v>
      </c>
      <c r="G880" t="s">
        <v>18</v>
      </c>
      <c r="H880">
        <v>49</v>
      </c>
      <c r="I880" s="1">
        <v>35200</v>
      </c>
      <c r="J880" s="9">
        <f>DAY(TBL_Employees[[#This Row],[Hire Date]])</f>
        <v>15</v>
      </c>
      <c r="K880" s="9">
        <f>MONTH(TBL_Employees[[#This Row],[Hire Date]])</f>
        <v>5</v>
      </c>
      <c r="L880" s="9" t="str">
        <f>_xlfn.SWITCH(TBL_Employees[[#This Row],[Month]],1,"JAN",2,"FEB",3,"MAR",4,"APR",5,"MAY",6,"JUN",7,"JUL",8,"AUG",9,"SEP",10,"OCT",11,"NOV",12,"DEC")</f>
        <v>MAY</v>
      </c>
      <c r="M880" s="9">
        <f>YEAR(TBL_Employees[[#This Row],[Hire Date]])</f>
        <v>1996</v>
      </c>
      <c r="N880" s="2">
        <v>86658</v>
      </c>
      <c r="O880" s="2" t="str">
        <f>_xlfn.SWITCH(TRUE(),TBL_Employees[[#This Row],[Annual Salary]]&gt;140000,"HIGH INCOME",AND(TBL_Employees[[#This Row],[Annual Salary]]&gt;=70000,TBL_Employees[[#This Row],[Annual Salary]]&lt;=140000),"MIDLE INCOME",TBL_Employees[[#This Row],[Annual Salary]]&lt;70000,"LOW INCOME")</f>
        <v>MIDLE INCOME</v>
      </c>
      <c r="P880" s="3">
        <v>0</v>
      </c>
      <c r="Q880" s="11">
        <f>TBL_Employees[[#This Row],[Bonus %]]*TBL_Employees[[#This Row],[Annual Salary]]</f>
        <v>0</v>
      </c>
      <c r="R880" t="s">
        <v>19</v>
      </c>
      <c r="S880" t="s">
        <v>39</v>
      </c>
      <c r="T880" s="1" t="s">
        <v>21</v>
      </c>
      <c r="U880" t="str">
        <f>IF(TBL_Employees[[#This Row],[Exit Date]]="","Employed","Resign")</f>
        <v>Employed</v>
      </c>
    </row>
    <row r="881" spans="1:21">
      <c r="A881" t="s">
        <v>672</v>
      </c>
      <c r="B881" t="s">
        <v>673</v>
      </c>
      <c r="C881" t="s">
        <v>42</v>
      </c>
      <c r="D881" t="s">
        <v>50</v>
      </c>
      <c r="E881" t="s">
        <v>44</v>
      </c>
      <c r="F881" t="s">
        <v>28</v>
      </c>
      <c r="G881" t="s">
        <v>51</v>
      </c>
      <c r="H881">
        <v>61</v>
      </c>
      <c r="I881" s="1">
        <v>42858</v>
      </c>
      <c r="J881" s="9">
        <f>DAY(TBL_Employees[[#This Row],[Hire Date]])</f>
        <v>3</v>
      </c>
      <c r="K881" s="9">
        <f>MONTH(TBL_Employees[[#This Row],[Hire Date]])</f>
        <v>5</v>
      </c>
      <c r="L881" s="9" t="str">
        <f>_xlfn.SWITCH(TBL_Employees[[#This Row],[Month]],1,"JAN",2,"FEB",3,"MAR",4,"APR",5,"MAY",6,"JUN",7,"JUL",8,"AUG",9,"SEP",10,"OCT",11,"NOV",12,"DEC")</f>
        <v>MAY</v>
      </c>
      <c r="M881" s="9">
        <f>YEAR(TBL_Employees[[#This Row],[Hire Date]])</f>
        <v>2017</v>
      </c>
      <c r="N881" s="2">
        <v>90855</v>
      </c>
      <c r="O881" s="2" t="str">
        <f>_xlfn.SWITCH(TRUE(),TBL_Employees[[#This Row],[Annual Salary]]&gt;140000,"HIGH INCOME",AND(TBL_Employees[[#This Row],[Annual Salary]]&gt;=70000,TBL_Employees[[#This Row],[Annual Salary]]&lt;=140000),"MIDLE INCOME",TBL_Employees[[#This Row],[Annual Salary]]&lt;70000,"LOW INCOME")</f>
        <v>MIDLE INCOME</v>
      </c>
      <c r="P881" s="3">
        <v>0</v>
      </c>
      <c r="Q881" s="11">
        <f>TBL_Employees[[#This Row],[Bonus %]]*TBL_Employees[[#This Row],[Annual Salary]]</f>
        <v>0</v>
      </c>
      <c r="R881" t="s">
        <v>52</v>
      </c>
      <c r="S881" t="s">
        <v>53</v>
      </c>
      <c r="T881" s="1" t="s">
        <v>21</v>
      </c>
      <c r="U881" t="str">
        <f>IF(TBL_Employees[[#This Row],[Exit Date]]="","Employed","Resign")</f>
        <v>Employed</v>
      </c>
    </row>
    <row r="882" spans="1:21">
      <c r="A882" t="s">
        <v>117</v>
      </c>
      <c r="B882" t="s">
        <v>680</v>
      </c>
      <c r="C882" t="s">
        <v>49</v>
      </c>
      <c r="D882" t="s">
        <v>50</v>
      </c>
      <c r="E882" t="s">
        <v>16</v>
      </c>
      <c r="F882" t="s">
        <v>17</v>
      </c>
      <c r="G882" t="s">
        <v>18</v>
      </c>
      <c r="H882">
        <v>30</v>
      </c>
      <c r="I882" s="1">
        <v>42722</v>
      </c>
      <c r="J882" s="9">
        <f>DAY(TBL_Employees[[#This Row],[Hire Date]])</f>
        <v>18</v>
      </c>
      <c r="K882" s="9">
        <f>MONTH(TBL_Employees[[#This Row],[Hire Date]])</f>
        <v>12</v>
      </c>
      <c r="L882" s="9" t="str">
        <f>_xlfn.SWITCH(TBL_Employees[[#This Row],[Month]],1,"JAN",2,"FEB",3,"MAR",4,"APR",5,"MAY",6,"JUN",7,"JUL",8,"AUG",9,"SEP",10,"OCT",11,"NOV",12,"DEC")</f>
        <v>DEC</v>
      </c>
      <c r="M882" s="9">
        <f>YEAR(TBL_Employees[[#This Row],[Hire Date]])</f>
        <v>2016</v>
      </c>
      <c r="N882" s="2">
        <v>89458</v>
      </c>
      <c r="O882" s="2" t="str">
        <f>_xlfn.SWITCH(TRUE(),TBL_Employees[[#This Row],[Annual Salary]]&gt;140000,"HIGH INCOME",AND(TBL_Employees[[#This Row],[Annual Salary]]&gt;=70000,TBL_Employees[[#This Row],[Annual Salary]]&lt;=140000),"MIDLE INCOME",TBL_Employees[[#This Row],[Annual Salary]]&lt;70000,"LOW INCOME")</f>
        <v>MIDLE INCOME</v>
      </c>
      <c r="P882" s="3">
        <v>0</v>
      </c>
      <c r="Q882" s="11">
        <f>TBL_Employees[[#This Row],[Bonus %]]*TBL_Employees[[#This Row],[Annual Salary]]</f>
        <v>0</v>
      </c>
      <c r="R882" t="s">
        <v>19</v>
      </c>
      <c r="S882" t="s">
        <v>25</v>
      </c>
      <c r="T882" s="1" t="s">
        <v>21</v>
      </c>
      <c r="U882" t="str">
        <f>IF(TBL_Employees[[#This Row],[Exit Date]]="","Employed","Resign")</f>
        <v>Employed</v>
      </c>
    </row>
    <row r="883" spans="1:21">
      <c r="A883" t="s">
        <v>187</v>
      </c>
      <c r="B883" t="s">
        <v>515</v>
      </c>
      <c r="C883" t="s">
        <v>61</v>
      </c>
      <c r="D883" t="s">
        <v>50</v>
      </c>
      <c r="E883" t="s">
        <v>16</v>
      </c>
      <c r="F883" t="s">
        <v>17</v>
      </c>
      <c r="G883" t="s">
        <v>18</v>
      </c>
      <c r="H883">
        <v>62</v>
      </c>
      <c r="I883" s="1">
        <v>36374</v>
      </c>
      <c r="J883" s="9">
        <f>DAY(TBL_Employees[[#This Row],[Hire Date]])</f>
        <v>2</v>
      </c>
      <c r="K883" s="9">
        <f>MONTH(TBL_Employees[[#This Row],[Hire Date]])</f>
        <v>8</v>
      </c>
      <c r="L883" s="9" t="str">
        <f>_xlfn.SWITCH(TBL_Employees[[#This Row],[Month]],1,"JAN",2,"FEB",3,"MAR",4,"APR",5,"MAY",6,"JUN",7,"JUL",8,"AUG",9,"SEP",10,"OCT",11,"NOV",12,"DEC")</f>
        <v>AUG</v>
      </c>
      <c r="M883" s="9">
        <f>YEAR(TBL_Employees[[#This Row],[Hire Date]])</f>
        <v>1999</v>
      </c>
      <c r="N883" s="2">
        <v>137995</v>
      </c>
      <c r="O883" s="2" t="str">
        <f>_xlfn.SWITCH(TRUE(),TBL_Employees[[#This Row],[Annual Salary]]&gt;140000,"HIGH INCOME",AND(TBL_Employees[[#This Row],[Annual Salary]]&gt;=70000,TBL_Employees[[#This Row],[Annual Salary]]&lt;=140000),"MIDLE INCOME",TBL_Employees[[#This Row],[Annual Salary]]&lt;70000,"LOW INCOME")</f>
        <v>MIDLE INCOME</v>
      </c>
      <c r="P883" s="3">
        <v>0.14000000000000001</v>
      </c>
      <c r="Q883" s="11">
        <f>TBL_Employees[[#This Row],[Bonus %]]*TBL_Employees[[#This Row],[Annual Salary]]</f>
        <v>19319.300000000003</v>
      </c>
      <c r="R883" t="s">
        <v>19</v>
      </c>
      <c r="S883" t="s">
        <v>25</v>
      </c>
      <c r="T883" s="1" t="s">
        <v>21</v>
      </c>
      <c r="U883" t="str">
        <f>IF(TBL_Employees[[#This Row],[Exit Date]]="","Employed","Resign")</f>
        <v>Employed</v>
      </c>
    </row>
    <row r="884" spans="1:21">
      <c r="A884" t="s">
        <v>714</v>
      </c>
      <c r="B884" t="s">
        <v>715</v>
      </c>
      <c r="C884" t="s">
        <v>61</v>
      </c>
      <c r="D884" t="s">
        <v>50</v>
      </c>
      <c r="E884" t="s">
        <v>44</v>
      </c>
      <c r="F884" t="s">
        <v>28</v>
      </c>
      <c r="G884" t="s">
        <v>18</v>
      </c>
      <c r="H884">
        <v>50</v>
      </c>
      <c r="I884" s="1">
        <v>37705</v>
      </c>
      <c r="J884" s="9">
        <f>DAY(TBL_Employees[[#This Row],[Hire Date]])</f>
        <v>25</v>
      </c>
      <c r="K884" s="9">
        <f>MONTH(TBL_Employees[[#This Row],[Hire Date]])</f>
        <v>3</v>
      </c>
      <c r="L884" s="9" t="str">
        <f>_xlfn.SWITCH(TBL_Employees[[#This Row],[Month]],1,"JAN",2,"FEB",3,"MAR",4,"APR",5,"MAY",6,"JUN",7,"JUL",8,"AUG",9,"SEP",10,"OCT",11,"NOV",12,"DEC")</f>
        <v>MAR</v>
      </c>
      <c r="M884" s="9">
        <f>YEAR(TBL_Employees[[#This Row],[Hire Date]])</f>
        <v>2003</v>
      </c>
      <c r="N884" s="2">
        <v>123405</v>
      </c>
      <c r="O884" s="2" t="str">
        <f>_xlfn.SWITCH(TRUE(),TBL_Employees[[#This Row],[Annual Salary]]&gt;140000,"HIGH INCOME",AND(TBL_Employees[[#This Row],[Annual Salary]]&gt;=70000,TBL_Employees[[#This Row],[Annual Salary]]&lt;=140000),"MIDLE INCOME",TBL_Employees[[#This Row],[Annual Salary]]&lt;70000,"LOW INCOME")</f>
        <v>MIDLE INCOME</v>
      </c>
      <c r="P884" s="3">
        <v>0.13</v>
      </c>
      <c r="Q884" s="11">
        <f>TBL_Employees[[#This Row],[Bonus %]]*TBL_Employees[[#This Row],[Annual Salary]]</f>
        <v>16042.650000000001</v>
      </c>
      <c r="R884" t="s">
        <v>19</v>
      </c>
      <c r="S884" t="s">
        <v>29</v>
      </c>
      <c r="T884" s="1" t="s">
        <v>21</v>
      </c>
      <c r="U884" t="str">
        <f>IF(TBL_Employees[[#This Row],[Exit Date]]="","Employed","Resign")</f>
        <v>Employed</v>
      </c>
    </row>
    <row r="885" spans="1:21">
      <c r="A885" t="s">
        <v>716</v>
      </c>
      <c r="B885" t="s">
        <v>348</v>
      </c>
      <c r="C885" t="s">
        <v>94</v>
      </c>
      <c r="D885" t="s">
        <v>50</v>
      </c>
      <c r="E885" t="s">
        <v>36</v>
      </c>
      <c r="F885" t="s">
        <v>17</v>
      </c>
      <c r="G885" t="s">
        <v>24</v>
      </c>
      <c r="H885">
        <v>46</v>
      </c>
      <c r="I885" s="1">
        <v>38066</v>
      </c>
      <c r="J885" s="9">
        <f>DAY(TBL_Employees[[#This Row],[Hire Date]])</f>
        <v>20</v>
      </c>
      <c r="K885" s="9">
        <f>MONTH(TBL_Employees[[#This Row],[Hire Date]])</f>
        <v>3</v>
      </c>
      <c r="L885" s="9" t="str">
        <f>_xlfn.SWITCH(TBL_Employees[[#This Row],[Month]],1,"JAN",2,"FEB",3,"MAR",4,"APR",5,"MAY",6,"JUN",7,"JUL",8,"AUG",9,"SEP",10,"OCT",11,"NOV",12,"DEC")</f>
        <v>MAR</v>
      </c>
      <c r="M885" s="9">
        <f>YEAR(TBL_Employees[[#This Row],[Hire Date]])</f>
        <v>2004</v>
      </c>
      <c r="N885" s="2">
        <v>73004</v>
      </c>
      <c r="O885" s="2" t="str">
        <f>_xlfn.SWITCH(TRUE(),TBL_Employees[[#This Row],[Annual Salary]]&gt;140000,"HIGH INCOME",AND(TBL_Employees[[#This Row],[Annual Salary]]&gt;=70000,TBL_Employees[[#This Row],[Annual Salary]]&lt;=140000),"MIDLE INCOME",TBL_Employees[[#This Row],[Annual Salary]]&lt;70000,"LOW INCOME")</f>
        <v>MIDLE INCOME</v>
      </c>
      <c r="P885" s="3">
        <v>0</v>
      </c>
      <c r="Q885" s="11">
        <f>TBL_Employees[[#This Row],[Bonus %]]*TBL_Employees[[#This Row],[Annual Salary]]</f>
        <v>0</v>
      </c>
      <c r="R885" t="s">
        <v>33</v>
      </c>
      <c r="S885" t="s">
        <v>60</v>
      </c>
      <c r="T885" s="1" t="s">
        <v>21</v>
      </c>
      <c r="U885" t="str">
        <f>IF(TBL_Employees[[#This Row],[Exit Date]]="","Employed","Resign")</f>
        <v>Employed</v>
      </c>
    </row>
    <row r="886" spans="1:21">
      <c r="A886" t="s">
        <v>185</v>
      </c>
      <c r="B886" t="s">
        <v>719</v>
      </c>
      <c r="C886" t="s">
        <v>40</v>
      </c>
      <c r="D886" t="s">
        <v>50</v>
      </c>
      <c r="E886" t="s">
        <v>32</v>
      </c>
      <c r="F886" t="s">
        <v>17</v>
      </c>
      <c r="G886" t="s">
        <v>51</v>
      </c>
      <c r="H886">
        <v>49</v>
      </c>
      <c r="I886" s="1">
        <v>35887</v>
      </c>
      <c r="J886" s="9">
        <f>DAY(TBL_Employees[[#This Row],[Hire Date]])</f>
        <v>2</v>
      </c>
      <c r="K886" s="9">
        <f>MONTH(TBL_Employees[[#This Row],[Hire Date]])</f>
        <v>4</v>
      </c>
      <c r="L886" s="9" t="str">
        <f>_xlfn.SWITCH(TBL_Employees[[#This Row],[Month]],1,"JAN",2,"FEB",3,"MAR",4,"APR",5,"MAY",6,"JUN",7,"JUL",8,"AUG",9,"SEP",10,"OCT",11,"NOV",12,"DEC")</f>
        <v>APR</v>
      </c>
      <c r="M886" s="9">
        <f>YEAR(TBL_Employees[[#This Row],[Hire Date]])</f>
        <v>1998</v>
      </c>
      <c r="N886" s="2">
        <v>160832</v>
      </c>
      <c r="O886" s="2" t="str">
        <f>_xlfn.SWITCH(TRUE(),TBL_Employees[[#This Row],[Annual Salary]]&gt;140000,"HIGH INCOME",AND(TBL_Employees[[#This Row],[Annual Salary]]&gt;=70000,TBL_Employees[[#This Row],[Annual Salary]]&lt;=140000),"MIDLE INCOME",TBL_Employees[[#This Row],[Annual Salary]]&lt;70000,"LOW INCOME")</f>
        <v>HIGH INCOME</v>
      </c>
      <c r="P886" s="3">
        <v>0.3</v>
      </c>
      <c r="Q886" s="11">
        <f>TBL_Employees[[#This Row],[Bonus %]]*TBL_Employees[[#This Row],[Annual Salary]]</f>
        <v>48249.599999999999</v>
      </c>
      <c r="R886" t="s">
        <v>19</v>
      </c>
      <c r="S886" t="s">
        <v>39</v>
      </c>
      <c r="T886" s="1" t="s">
        <v>21</v>
      </c>
      <c r="U886" t="str">
        <f>IF(TBL_Employees[[#This Row],[Exit Date]]="","Employed","Resign")</f>
        <v>Employed</v>
      </c>
    </row>
    <row r="887" spans="1:21">
      <c r="A887" t="s">
        <v>722</v>
      </c>
      <c r="B887" t="s">
        <v>723</v>
      </c>
      <c r="C887" t="s">
        <v>62</v>
      </c>
      <c r="D887" t="s">
        <v>50</v>
      </c>
      <c r="E887" t="s">
        <v>32</v>
      </c>
      <c r="F887" t="s">
        <v>28</v>
      </c>
      <c r="G887" t="s">
        <v>24</v>
      </c>
      <c r="H887">
        <v>28</v>
      </c>
      <c r="I887" s="1">
        <v>44274</v>
      </c>
      <c r="J887" s="9">
        <f>DAY(TBL_Employees[[#This Row],[Hire Date]])</f>
        <v>19</v>
      </c>
      <c r="K887" s="9">
        <f>MONTH(TBL_Employees[[#This Row],[Hire Date]])</f>
        <v>3</v>
      </c>
      <c r="L887" s="9" t="str">
        <f>_xlfn.SWITCH(TBL_Employees[[#This Row],[Month]],1,"JAN",2,"FEB",3,"MAR",4,"APR",5,"MAY",6,"JUN",7,"JUL",8,"AUG",9,"SEP",10,"OCT",11,"NOV",12,"DEC")</f>
        <v>MAR</v>
      </c>
      <c r="M887" s="9">
        <f>YEAR(TBL_Employees[[#This Row],[Hire Date]])</f>
        <v>2021</v>
      </c>
      <c r="N887" s="2">
        <v>127543</v>
      </c>
      <c r="O887" s="2" t="str">
        <f>_xlfn.SWITCH(TRUE(),TBL_Employees[[#This Row],[Annual Salary]]&gt;140000,"HIGH INCOME",AND(TBL_Employees[[#This Row],[Annual Salary]]&gt;=70000,TBL_Employees[[#This Row],[Annual Salary]]&lt;=140000),"MIDLE INCOME",TBL_Employees[[#This Row],[Annual Salary]]&lt;70000,"LOW INCOME")</f>
        <v>MIDLE INCOME</v>
      </c>
      <c r="P887" s="3">
        <v>0.06</v>
      </c>
      <c r="Q887" s="11">
        <f>TBL_Employees[[#This Row],[Bonus %]]*TBL_Employees[[#This Row],[Annual Salary]]</f>
        <v>7652.58</v>
      </c>
      <c r="R887" t="s">
        <v>33</v>
      </c>
      <c r="S887" t="s">
        <v>74</v>
      </c>
      <c r="T887" s="1" t="s">
        <v>21</v>
      </c>
      <c r="U887" t="str">
        <f>IF(TBL_Employees[[#This Row],[Exit Date]]="","Employed","Resign")</f>
        <v>Employed</v>
      </c>
    </row>
    <row r="888" spans="1:21">
      <c r="A888" t="s">
        <v>189</v>
      </c>
      <c r="B888" t="s">
        <v>726</v>
      </c>
      <c r="C888" t="s">
        <v>14</v>
      </c>
      <c r="D888" t="s">
        <v>50</v>
      </c>
      <c r="E888" t="s">
        <v>36</v>
      </c>
      <c r="F888" t="s">
        <v>17</v>
      </c>
      <c r="G888" t="s">
        <v>24</v>
      </c>
      <c r="H888">
        <v>36</v>
      </c>
      <c r="I888" s="1">
        <v>41692</v>
      </c>
      <c r="J888" s="9">
        <f>DAY(TBL_Employees[[#This Row],[Hire Date]])</f>
        <v>22</v>
      </c>
      <c r="K888" s="9">
        <f>MONTH(TBL_Employees[[#This Row],[Hire Date]])</f>
        <v>2</v>
      </c>
      <c r="L888" s="9" t="str">
        <f>_xlfn.SWITCH(TBL_Employees[[#This Row],[Month]],1,"JAN",2,"FEB",3,"MAR",4,"APR",5,"MAY",6,"JUN",7,"JUL",8,"AUG",9,"SEP",10,"OCT",11,"NOV",12,"DEC")</f>
        <v>FEB</v>
      </c>
      <c r="M888" s="9">
        <f>YEAR(TBL_Employees[[#This Row],[Hire Date]])</f>
        <v>2014</v>
      </c>
      <c r="N888" s="2">
        <v>218530</v>
      </c>
      <c r="O888" s="2" t="str">
        <f>_xlfn.SWITCH(TRUE(),TBL_Employees[[#This Row],[Annual Salary]]&gt;140000,"HIGH INCOME",AND(TBL_Employees[[#This Row],[Annual Salary]]&gt;=70000,TBL_Employees[[#This Row],[Annual Salary]]&lt;=140000),"MIDLE INCOME",TBL_Employees[[#This Row],[Annual Salary]]&lt;70000,"LOW INCOME")</f>
        <v>HIGH INCOME</v>
      </c>
      <c r="P888" s="3">
        <v>0.3</v>
      </c>
      <c r="Q888" s="11">
        <f>TBL_Employees[[#This Row],[Bonus %]]*TBL_Employees[[#This Row],[Annual Salary]]</f>
        <v>65559</v>
      </c>
      <c r="R888" t="s">
        <v>33</v>
      </c>
      <c r="S888" t="s">
        <v>74</v>
      </c>
      <c r="T888" s="1" t="s">
        <v>21</v>
      </c>
      <c r="U888" t="str">
        <f>IF(TBL_Employees[[#This Row],[Exit Date]]="","Employed","Resign")</f>
        <v>Employed</v>
      </c>
    </row>
    <row r="889" spans="1:21">
      <c r="A889" t="s">
        <v>184</v>
      </c>
      <c r="B889" t="s">
        <v>732</v>
      </c>
      <c r="C889" t="s">
        <v>68</v>
      </c>
      <c r="D889" t="s">
        <v>50</v>
      </c>
      <c r="E889" t="s">
        <v>32</v>
      </c>
      <c r="F889" t="s">
        <v>17</v>
      </c>
      <c r="G889" t="s">
        <v>51</v>
      </c>
      <c r="H889">
        <v>47</v>
      </c>
      <c r="I889" s="1">
        <v>42164</v>
      </c>
      <c r="J889" s="9">
        <f>DAY(TBL_Employees[[#This Row],[Hire Date]])</f>
        <v>9</v>
      </c>
      <c r="K889" s="9">
        <f>MONTH(TBL_Employees[[#This Row],[Hire Date]])</f>
        <v>6</v>
      </c>
      <c r="L889" s="9" t="str">
        <f>_xlfn.SWITCH(TBL_Employees[[#This Row],[Month]],1,"JAN",2,"FEB",3,"MAR",4,"APR",5,"MAY",6,"JUN",7,"JUL",8,"AUG",9,"SEP",10,"OCT",11,"NOV",12,"DEC")</f>
        <v>JUN</v>
      </c>
      <c r="M889" s="9">
        <f>YEAR(TBL_Employees[[#This Row],[Hire Date]])</f>
        <v>2015</v>
      </c>
      <c r="N889" s="2">
        <v>41429</v>
      </c>
      <c r="O889" s="2" t="str">
        <f>_xlfn.SWITCH(TRUE(),TBL_Employees[[#This Row],[Annual Salary]]&gt;140000,"HIGH INCOME",AND(TBL_Employees[[#This Row],[Annual Salary]]&gt;=70000,TBL_Employees[[#This Row],[Annual Salary]]&lt;=140000),"MIDLE INCOME",TBL_Employees[[#This Row],[Annual Salary]]&lt;70000,"LOW INCOME")</f>
        <v>LOW INCOME</v>
      </c>
      <c r="P889" s="3">
        <v>0</v>
      </c>
      <c r="Q889" s="11">
        <f>TBL_Employees[[#This Row],[Bonus %]]*TBL_Employees[[#This Row],[Annual Salary]]</f>
        <v>0</v>
      </c>
      <c r="R889" t="s">
        <v>19</v>
      </c>
      <c r="S889" t="s">
        <v>63</v>
      </c>
      <c r="T889" s="1" t="s">
        <v>21</v>
      </c>
      <c r="U889" t="str">
        <f>IF(TBL_Employees[[#This Row],[Exit Date]]="","Employed","Resign")</f>
        <v>Employed</v>
      </c>
    </row>
    <row r="890" spans="1:21">
      <c r="A890" t="s">
        <v>743</v>
      </c>
      <c r="B890" t="s">
        <v>744</v>
      </c>
      <c r="C890" t="s">
        <v>42</v>
      </c>
      <c r="D890" t="s">
        <v>50</v>
      </c>
      <c r="E890" t="s">
        <v>32</v>
      </c>
      <c r="F890" t="s">
        <v>28</v>
      </c>
      <c r="G890" t="s">
        <v>47</v>
      </c>
      <c r="H890">
        <v>36</v>
      </c>
      <c r="I890" s="1">
        <v>44556</v>
      </c>
      <c r="J890" s="9">
        <f>DAY(TBL_Employees[[#This Row],[Hire Date]])</f>
        <v>26</v>
      </c>
      <c r="K890" s="9">
        <f>MONTH(TBL_Employees[[#This Row],[Hire Date]])</f>
        <v>12</v>
      </c>
      <c r="L890" s="9" t="str">
        <f>_xlfn.SWITCH(TBL_Employees[[#This Row],[Month]],1,"JAN",2,"FEB",3,"MAR",4,"APR",5,"MAY",6,"JUN",7,"JUL",8,"AUG",9,"SEP",10,"OCT",11,"NOV",12,"DEC")</f>
        <v>DEC</v>
      </c>
      <c r="M890" s="9">
        <f>YEAR(TBL_Employees[[#This Row],[Hire Date]])</f>
        <v>2021</v>
      </c>
      <c r="N890" s="2">
        <v>75119</v>
      </c>
      <c r="O890" s="2" t="str">
        <f>_xlfn.SWITCH(TRUE(),TBL_Employees[[#This Row],[Annual Salary]]&gt;140000,"HIGH INCOME",AND(TBL_Employees[[#This Row],[Annual Salary]]&gt;=70000,TBL_Employees[[#This Row],[Annual Salary]]&lt;=140000),"MIDLE INCOME",TBL_Employees[[#This Row],[Annual Salary]]&lt;70000,"LOW INCOME")</f>
        <v>MIDLE INCOME</v>
      </c>
      <c r="P890" s="3">
        <v>0</v>
      </c>
      <c r="Q890" s="11">
        <f>TBL_Employees[[#This Row],[Bonus %]]*TBL_Employees[[#This Row],[Annual Salary]]</f>
        <v>0</v>
      </c>
      <c r="R890" t="s">
        <v>19</v>
      </c>
      <c r="S890" t="s">
        <v>20</v>
      </c>
      <c r="T890" s="1" t="s">
        <v>21</v>
      </c>
      <c r="U890" t="str">
        <f>IF(TBL_Employees[[#This Row],[Exit Date]]="","Employed","Resign")</f>
        <v>Employed</v>
      </c>
    </row>
    <row r="891" spans="1:21">
      <c r="A891" t="s">
        <v>746</v>
      </c>
      <c r="B891" t="s">
        <v>747</v>
      </c>
      <c r="C891" t="s">
        <v>94</v>
      </c>
      <c r="D891" t="s">
        <v>50</v>
      </c>
      <c r="E891" t="s">
        <v>44</v>
      </c>
      <c r="F891" t="s">
        <v>17</v>
      </c>
      <c r="G891" t="s">
        <v>51</v>
      </c>
      <c r="H891">
        <v>45</v>
      </c>
      <c r="I891" s="1">
        <v>41769</v>
      </c>
      <c r="J891" s="9">
        <f>DAY(TBL_Employees[[#This Row],[Hire Date]])</f>
        <v>10</v>
      </c>
      <c r="K891" s="9">
        <f>MONTH(TBL_Employees[[#This Row],[Hire Date]])</f>
        <v>5</v>
      </c>
      <c r="L891" s="9" t="str">
        <f>_xlfn.SWITCH(TBL_Employees[[#This Row],[Month]],1,"JAN",2,"FEB",3,"MAR",4,"APR",5,"MAY",6,"JUN",7,"JUL",8,"AUG",9,"SEP",10,"OCT",11,"NOV",12,"DEC")</f>
        <v>MAY</v>
      </c>
      <c r="M891" s="9">
        <f>YEAR(TBL_Employees[[#This Row],[Hire Date]])</f>
        <v>2014</v>
      </c>
      <c r="N891" s="2">
        <v>65047</v>
      </c>
      <c r="O891" s="2" t="str">
        <f>_xlfn.SWITCH(TRUE(),TBL_Employees[[#This Row],[Annual Salary]]&gt;140000,"HIGH INCOME",AND(TBL_Employees[[#This Row],[Annual Salary]]&gt;=70000,TBL_Employees[[#This Row],[Annual Salary]]&lt;=140000),"MIDLE INCOME",TBL_Employees[[#This Row],[Annual Salary]]&lt;70000,"LOW INCOME")</f>
        <v>LOW INCOME</v>
      </c>
      <c r="P891" s="3">
        <v>0</v>
      </c>
      <c r="Q891" s="11">
        <f>TBL_Employees[[#This Row],[Bonus %]]*TBL_Employees[[#This Row],[Annual Salary]]</f>
        <v>0</v>
      </c>
      <c r="R891" t="s">
        <v>52</v>
      </c>
      <c r="S891" t="s">
        <v>53</v>
      </c>
      <c r="T891" s="1" t="s">
        <v>21</v>
      </c>
      <c r="U891" t="str">
        <f>IF(TBL_Employees[[#This Row],[Exit Date]]="","Employed","Resign")</f>
        <v>Employed</v>
      </c>
    </row>
    <row r="892" spans="1:21">
      <c r="A892" t="s">
        <v>748</v>
      </c>
      <c r="B892" t="s">
        <v>749</v>
      </c>
      <c r="C892" t="s">
        <v>61</v>
      </c>
      <c r="D892" t="s">
        <v>50</v>
      </c>
      <c r="E892" t="s">
        <v>36</v>
      </c>
      <c r="F892" t="s">
        <v>28</v>
      </c>
      <c r="G892" t="s">
        <v>18</v>
      </c>
      <c r="H892">
        <v>29</v>
      </c>
      <c r="I892" s="1">
        <v>42810</v>
      </c>
      <c r="J892" s="9">
        <f>DAY(TBL_Employees[[#This Row],[Hire Date]])</f>
        <v>16</v>
      </c>
      <c r="K892" s="9">
        <f>MONTH(TBL_Employees[[#This Row],[Hire Date]])</f>
        <v>3</v>
      </c>
      <c r="L892" s="9" t="str">
        <f>_xlfn.SWITCH(TBL_Employees[[#This Row],[Month]],1,"JAN",2,"FEB",3,"MAR",4,"APR",5,"MAY",6,"JUN",7,"JUL",8,"AUG",9,"SEP",10,"OCT",11,"NOV",12,"DEC")</f>
        <v>MAR</v>
      </c>
      <c r="M892" s="9">
        <f>YEAR(TBL_Employees[[#This Row],[Hire Date]])</f>
        <v>2017</v>
      </c>
      <c r="N892" s="2">
        <v>151413</v>
      </c>
      <c r="O892" s="2" t="str">
        <f>_xlfn.SWITCH(TRUE(),TBL_Employees[[#This Row],[Annual Salary]]&gt;140000,"HIGH INCOME",AND(TBL_Employees[[#This Row],[Annual Salary]]&gt;=70000,TBL_Employees[[#This Row],[Annual Salary]]&lt;=140000),"MIDLE INCOME",TBL_Employees[[#This Row],[Annual Salary]]&lt;70000,"LOW INCOME")</f>
        <v>HIGH INCOME</v>
      </c>
      <c r="P892" s="3">
        <v>0.15</v>
      </c>
      <c r="Q892" s="11">
        <f>TBL_Employees[[#This Row],[Bonus %]]*TBL_Employees[[#This Row],[Annual Salary]]</f>
        <v>22711.95</v>
      </c>
      <c r="R892" t="s">
        <v>19</v>
      </c>
      <c r="S892" t="s">
        <v>63</v>
      </c>
      <c r="T892" s="1" t="s">
        <v>21</v>
      </c>
      <c r="U892" t="str">
        <f>IF(TBL_Employees[[#This Row],[Exit Date]]="","Employed","Resign")</f>
        <v>Employed</v>
      </c>
    </row>
    <row r="893" spans="1:21">
      <c r="A893" t="s">
        <v>761</v>
      </c>
      <c r="B893" t="s">
        <v>762</v>
      </c>
      <c r="C893" t="s">
        <v>49</v>
      </c>
      <c r="D893" t="s">
        <v>50</v>
      </c>
      <c r="E893" t="s">
        <v>44</v>
      </c>
      <c r="F893" t="s">
        <v>28</v>
      </c>
      <c r="G893" t="s">
        <v>51</v>
      </c>
      <c r="H893">
        <v>45</v>
      </c>
      <c r="I893" s="1">
        <v>44237</v>
      </c>
      <c r="J893" s="9">
        <f>DAY(TBL_Employees[[#This Row],[Hire Date]])</f>
        <v>10</v>
      </c>
      <c r="K893" s="9">
        <f>MONTH(TBL_Employees[[#This Row],[Hire Date]])</f>
        <v>2</v>
      </c>
      <c r="L893" s="9" t="str">
        <f>_xlfn.SWITCH(TBL_Employees[[#This Row],[Month]],1,"JAN",2,"FEB",3,"MAR",4,"APR",5,"MAY",6,"JUN",7,"JUL",8,"AUG",9,"SEP",10,"OCT",11,"NOV",12,"DEC")</f>
        <v>FEB</v>
      </c>
      <c r="M893" s="9">
        <f>YEAR(TBL_Employees[[#This Row],[Hire Date]])</f>
        <v>2021</v>
      </c>
      <c r="N893" s="2">
        <v>79882</v>
      </c>
      <c r="O893" s="2" t="str">
        <f>_xlfn.SWITCH(TRUE(),TBL_Employees[[#This Row],[Annual Salary]]&gt;140000,"HIGH INCOME",AND(TBL_Employees[[#This Row],[Annual Salary]]&gt;=70000,TBL_Employees[[#This Row],[Annual Salary]]&lt;=140000),"MIDLE INCOME",TBL_Employees[[#This Row],[Annual Salary]]&lt;70000,"LOW INCOME")</f>
        <v>MIDLE INCOME</v>
      </c>
      <c r="P893" s="3">
        <v>0</v>
      </c>
      <c r="Q893" s="11">
        <f>TBL_Employees[[#This Row],[Bonus %]]*TBL_Employees[[#This Row],[Annual Salary]]</f>
        <v>0</v>
      </c>
      <c r="R893" t="s">
        <v>19</v>
      </c>
      <c r="S893" t="s">
        <v>39</v>
      </c>
      <c r="T893" s="1" t="s">
        <v>21</v>
      </c>
      <c r="U893" t="str">
        <f>IF(TBL_Employees[[#This Row],[Exit Date]]="","Employed","Resign")</f>
        <v>Employed</v>
      </c>
    </row>
    <row r="894" spans="1:21">
      <c r="A894" t="s">
        <v>768</v>
      </c>
      <c r="B894" t="s">
        <v>769</v>
      </c>
      <c r="C894" t="s">
        <v>42</v>
      </c>
      <c r="D894" t="s">
        <v>50</v>
      </c>
      <c r="E894" t="s">
        <v>32</v>
      </c>
      <c r="F894" t="s">
        <v>17</v>
      </c>
      <c r="G894" t="s">
        <v>18</v>
      </c>
      <c r="H894">
        <v>28</v>
      </c>
      <c r="I894" s="1">
        <v>44380</v>
      </c>
      <c r="J894" s="9">
        <f>DAY(TBL_Employees[[#This Row],[Hire Date]])</f>
        <v>3</v>
      </c>
      <c r="K894" s="9">
        <f>MONTH(TBL_Employees[[#This Row],[Hire Date]])</f>
        <v>7</v>
      </c>
      <c r="L894" s="9" t="str">
        <f>_xlfn.SWITCH(TBL_Employees[[#This Row],[Month]],1,"JAN",2,"FEB",3,"MAR",4,"APR",5,"MAY",6,"JUN",7,"JUL",8,"AUG",9,"SEP",10,"OCT",11,"NOV",12,"DEC")</f>
        <v>JUL</v>
      </c>
      <c r="M894" s="9">
        <f>YEAR(TBL_Employees[[#This Row],[Hire Date]])</f>
        <v>2021</v>
      </c>
      <c r="N894" s="2">
        <v>82739</v>
      </c>
      <c r="O894" s="2" t="str">
        <f>_xlfn.SWITCH(TRUE(),TBL_Employees[[#This Row],[Annual Salary]]&gt;140000,"HIGH INCOME",AND(TBL_Employees[[#This Row],[Annual Salary]]&gt;=70000,TBL_Employees[[#This Row],[Annual Salary]]&lt;=140000),"MIDLE INCOME",TBL_Employees[[#This Row],[Annual Salary]]&lt;70000,"LOW INCOME")</f>
        <v>MIDLE INCOME</v>
      </c>
      <c r="P894" s="3">
        <v>0</v>
      </c>
      <c r="Q894" s="11">
        <f>TBL_Employees[[#This Row],[Bonus %]]*TBL_Employees[[#This Row],[Annual Salary]]</f>
        <v>0</v>
      </c>
      <c r="R894" t="s">
        <v>19</v>
      </c>
      <c r="S894" t="s">
        <v>39</v>
      </c>
      <c r="T894" s="1" t="s">
        <v>21</v>
      </c>
      <c r="U894" t="str">
        <f>IF(TBL_Employees[[#This Row],[Exit Date]]="","Employed","Resign")</f>
        <v>Employed</v>
      </c>
    </row>
    <row r="895" spans="1:21">
      <c r="A895" t="s">
        <v>772</v>
      </c>
      <c r="B895" t="s">
        <v>773</v>
      </c>
      <c r="C895" t="s">
        <v>49</v>
      </c>
      <c r="D895" t="s">
        <v>50</v>
      </c>
      <c r="E895" t="s">
        <v>32</v>
      </c>
      <c r="F895" t="s">
        <v>17</v>
      </c>
      <c r="G895" t="s">
        <v>24</v>
      </c>
      <c r="H895">
        <v>40</v>
      </c>
      <c r="I895" s="1">
        <v>40563</v>
      </c>
      <c r="J895" s="9">
        <f>DAY(TBL_Employees[[#This Row],[Hire Date]])</f>
        <v>20</v>
      </c>
      <c r="K895" s="9">
        <f>MONTH(TBL_Employees[[#This Row],[Hire Date]])</f>
        <v>1</v>
      </c>
      <c r="L895" s="9" t="str">
        <f>_xlfn.SWITCH(TBL_Employees[[#This Row],[Month]],1,"JAN",2,"FEB",3,"MAR",4,"APR",5,"MAY",6,"JUN",7,"JUL",8,"AUG",9,"SEP",10,"OCT",11,"NOV",12,"DEC")</f>
        <v>JAN</v>
      </c>
      <c r="M895" s="9">
        <f>YEAR(TBL_Employees[[#This Row],[Hire Date]])</f>
        <v>2011</v>
      </c>
      <c r="N895" s="2">
        <v>96719</v>
      </c>
      <c r="O895" s="2" t="str">
        <f>_xlfn.SWITCH(TRUE(),TBL_Employees[[#This Row],[Annual Salary]]&gt;140000,"HIGH INCOME",AND(TBL_Employees[[#This Row],[Annual Salary]]&gt;=70000,TBL_Employees[[#This Row],[Annual Salary]]&lt;=140000),"MIDLE INCOME",TBL_Employees[[#This Row],[Annual Salary]]&lt;70000,"LOW INCOME")</f>
        <v>MIDLE INCOME</v>
      </c>
      <c r="P895" s="3">
        <v>0</v>
      </c>
      <c r="Q895" s="11">
        <f>TBL_Employees[[#This Row],[Bonus %]]*TBL_Employees[[#This Row],[Annual Salary]]</f>
        <v>0</v>
      </c>
      <c r="R895" t="s">
        <v>33</v>
      </c>
      <c r="S895" t="s">
        <v>34</v>
      </c>
      <c r="T895" s="1" t="s">
        <v>21</v>
      </c>
      <c r="U895" t="str">
        <f>IF(TBL_Employees[[#This Row],[Exit Date]]="","Employed","Resign")</f>
        <v>Employed</v>
      </c>
    </row>
    <row r="896" spans="1:21">
      <c r="A896" t="s">
        <v>792</v>
      </c>
      <c r="B896" t="s">
        <v>793</v>
      </c>
      <c r="C896" t="s">
        <v>64</v>
      </c>
      <c r="D896" t="s">
        <v>50</v>
      </c>
      <c r="E896" t="s">
        <v>16</v>
      </c>
      <c r="F896" t="s">
        <v>17</v>
      </c>
      <c r="G896" t="s">
        <v>51</v>
      </c>
      <c r="H896">
        <v>48</v>
      </c>
      <c r="I896" s="1">
        <v>41773</v>
      </c>
      <c r="J896" s="9">
        <f>DAY(TBL_Employees[[#This Row],[Hire Date]])</f>
        <v>14</v>
      </c>
      <c r="K896" s="9">
        <f>MONTH(TBL_Employees[[#This Row],[Hire Date]])</f>
        <v>5</v>
      </c>
      <c r="L896" s="9" t="str">
        <f>_xlfn.SWITCH(TBL_Employees[[#This Row],[Month]],1,"JAN",2,"FEB",3,"MAR",4,"APR",5,"MAY",6,"JUN",7,"JUL",8,"AUG",9,"SEP",10,"OCT",11,"NOV",12,"DEC")</f>
        <v>MAY</v>
      </c>
      <c r="M896" s="9">
        <f>YEAR(TBL_Employees[[#This Row],[Hire Date]])</f>
        <v>2014</v>
      </c>
      <c r="N896" s="2">
        <v>61216</v>
      </c>
      <c r="O896" s="2" t="str">
        <f>_xlfn.SWITCH(TRUE(),TBL_Employees[[#This Row],[Annual Salary]]&gt;140000,"HIGH INCOME",AND(TBL_Employees[[#This Row],[Annual Salary]]&gt;=70000,TBL_Employees[[#This Row],[Annual Salary]]&lt;=140000),"MIDLE INCOME",TBL_Employees[[#This Row],[Annual Salary]]&lt;70000,"LOW INCOME")</f>
        <v>LOW INCOME</v>
      </c>
      <c r="P896" s="3">
        <v>0</v>
      </c>
      <c r="Q896" s="11">
        <f>TBL_Employees[[#This Row],[Bonus %]]*TBL_Employees[[#This Row],[Annual Salary]]</f>
        <v>0</v>
      </c>
      <c r="R896" t="s">
        <v>19</v>
      </c>
      <c r="S896" t="s">
        <v>63</v>
      </c>
      <c r="T896" s="1" t="s">
        <v>21</v>
      </c>
      <c r="U896" t="str">
        <f>IF(TBL_Employees[[#This Row],[Exit Date]]="","Employed","Resign")</f>
        <v>Employed</v>
      </c>
    </row>
    <row r="897" spans="1:21">
      <c r="A897" t="s">
        <v>797</v>
      </c>
      <c r="B897" t="s">
        <v>798</v>
      </c>
      <c r="C897" t="s">
        <v>61</v>
      </c>
      <c r="D897" t="s">
        <v>50</v>
      </c>
      <c r="E897" t="s">
        <v>32</v>
      </c>
      <c r="F897" t="s">
        <v>28</v>
      </c>
      <c r="G897" t="s">
        <v>51</v>
      </c>
      <c r="H897">
        <v>55</v>
      </c>
      <c r="I897" s="1">
        <v>41594</v>
      </c>
      <c r="J897" s="9">
        <f>DAY(TBL_Employees[[#This Row],[Hire Date]])</f>
        <v>16</v>
      </c>
      <c r="K897" s="9">
        <f>MONTH(TBL_Employees[[#This Row],[Hire Date]])</f>
        <v>11</v>
      </c>
      <c r="L897" s="9" t="str">
        <f>_xlfn.SWITCH(TBL_Employees[[#This Row],[Month]],1,"JAN",2,"FEB",3,"MAR",4,"APR",5,"MAY",6,"JUN",7,"JUL",8,"AUG",9,"SEP",10,"OCT",11,"NOV",12,"DEC")</f>
        <v>NOV</v>
      </c>
      <c r="M897" s="9">
        <f>YEAR(TBL_Employees[[#This Row],[Hire Date]])</f>
        <v>2013</v>
      </c>
      <c r="N897" s="2">
        <v>124129</v>
      </c>
      <c r="O897" s="2" t="str">
        <f>_xlfn.SWITCH(TRUE(),TBL_Employees[[#This Row],[Annual Salary]]&gt;140000,"HIGH INCOME",AND(TBL_Employees[[#This Row],[Annual Salary]]&gt;=70000,TBL_Employees[[#This Row],[Annual Salary]]&lt;=140000),"MIDLE INCOME",TBL_Employees[[#This Row],[Annual Salary]]&lt;70000,"LOW INCOME")</f>
        <v>MIDLE INCOME</v>
      </c>
      <c r="P897" s="3">
        <v>0.15</v>
      </c>
      <c r="Q897" s="11">
        <f>TBL_Employees[[#This Row],[Bonus %]]*TBL_Employees[[#This Row],[Annual Salary]]</f>
        <v>18619.349999999999</v>
      </c>
      <c r="R897" t="s">
        <v>52</v>
      </c>
      <c r="S897" t="s">
        <v>53</v>
      </c>
      <c r="T897" s="1" t="s">
        <v>21</v>
      </c>
      <c r="U897" t="str">
        <f>IF(TBL_Employees[[#This Row],[Exit Date]]="","Employed","Resign")</f>
        <v>Employed</v>
      </c>
    </row>
    <row r="898" spans="1:21">
      <c r="A898" t="s">
        <v>803</v>
      </c>
      <c r="B898" t="s">
        <v>804</v>
      </c>
      <c r="C898" t="s">
        <v>62</v>
      </c>
      <c r="D898" t="s">
        <v>50</v>
      </c>
      <c r="E898" t="s">
        <v>44</v>
      </c>
      <c r="F898" t="s">
        <v>28</v>
      </c>
      <c r="G898" t="s">
        <v>18</v>
      </c>
      <c r="H898">
        <v>43</v>
      </c>
      <c r="I898" s="1">
        <v>38748</v>
      </c>
      <c r="J898" s="9">
        <f>DAY(TBL_Employees[[#This Row],[Hire Date]])</f>
        <v>31</v>
      </c>
      <c r="K898" s="9">
        <f>MONTH(TBL_Employees[[#This Row],[Hire Date]])</f>
        <v>1</v>
      </c>
      <c r="L898" s="9" t="str">
        <f>_xlfn.SWITCH(TBL_Employees[[#This Row],[Month]],1,"JAN",2,"FEB",3,"MAR",4,"APR",5,"MAY",6,"JUN",7,"JUL",8,"AUG",9,"SEP",10,"OCT",11,"NOV",12,"DEC")</f>
        <v>JAN</v>
      </c>
      <c r="M898" s="9">
        <f>YEAR(TBL_Employees[[#This Row],[Hire Date]])</f>
        <v>2006</v>
      </c>
      <c r="N898" s="2">
        <v>117518</v>
      </c>
      <c r="O898" s="2" t="str">
        <f>_xlfn.SWITCH(TRUE(),TBL_Employees[[#This Row],[Annual Salary]]&gt;140000,"HIGH INCOME",AND(TBL_Employees[[#This Row],[Annual Salary]]&gt;=70000,TBL_Employees[[#This Row],[Annual Salary]]&lt;=140000),"MIDLE INCOME",TBL_Employees[[#This Row],[Annual Salary]]&lt;70000,"LOW INCOME")</f>
        <v>MIDLE INCOME</v>
      </c>
      <c r="P898" s="3">
        <v>7.0000000000000007E-2</v>
      </c>
      <c r="Q898" s="11">
        <f>TBL_Employees[[#This Row],[Bonus %]]*TBL_Employees[[#This Row],[Annual Salary]]</f>
        <v>8226.26</v>
      </c>
      <c r="R898" t="s">
        <v>19</v>
      </c>
      <c r="S898" t="s">
        <v>63</v>
      </c>
      <c r="T898" s="1" t="s">
        <v>21</v>
      </c>
      <c r="U898" t="str">
        <f>IF(TBL_Employees[[#This Row],[Exit Date]]="","Employed","Resign")</f>
        <v>Employed</v>
      </c>
    </row>
    <row r="899" spans="1:21">
      <c r="A899" t="s">
        <v>811</v>
      </c>
      <c r="B899" t="s">
        <v>812</v>
      </c>
      <c r="C899" t="s">
        <v>40</v>
      </c>
      <c r="D899" t="s">
        <v>50</v>
      </c>
      <c r="E899" t="s">
        <v>16</v>
      </c>
      <c r="F899" t="s">
        <v>17</v>
      </c>
      <c r="G899" t="s">
        <v>24</v>
      </c>
      <c r="H899">
        <v>45</v>
      </c>
      <c r="I899" s="1">
        <v>37316</v>
      </c>
      <c r="J899" s="9">
        <f>DAY(TBL_Employees[[#This Row],[Hire Date]])</f>
        <v>1</v>
      </c>
      <c r="K899" s="9">
        <f>MONTH(TBL_Employees[[#This Row],[Hire Date]])</f>
        <v>3</v>
      </c>
      <c r="L899" s="9" t="str">
        <f>_xlfn.SWITCH(TBL_Employees[[#This Row],[Month]],1,"JAN",2,"FEB",3,"MAR",4,"APR",5,"MAY",6,"JUN",7,"JUL",8,"AUG",9,"SEP",10,"OCT",11,"NOV",12,"DEC")</f>
        <v>MAR</v>
      </c>
      <c r="M899" s="9">
        <f>YEAR(TBL_Employees[[#This Row],[Hire Date]])</f>
        <v>2002</v>
      </c>
      <c r="N899" s="2">
        <v>165181</v>
      </c>
      <c r="O899" s="2" t="str">
        <f>_xlfn.SWITCH(TRUE(),TBL_Employees[[#This Row],[Annual Salary]]&gt;140000,"HIGH INCOME",AND(TBL_Employees[[#This Row],[Annual Salary]]&gt;=70000,TBL_Employees[[#This Row],[Annual Salary]]&lt;=140000),"MIDLE INCOME",TBL_Employees[[#This Row],[Annual Salary]]&lt;70000,"LOW INCOME")</f>
        <v>HIGH INCOME</v>
      </c>
      <c r="P899" s="3">
        <v>0.16</v>
      </c>
      <c r="Q899" s="11">
        <f>TBL_Employees[[#This Row],[Bonus %]]*TBL_Employees[[#This Row],[Annual Salary]]</f>
        <v>26428.959999999999</v>
      </c>
      <c r="R899" t="s">
        <v>19</v>
      </c>
      <c r="S899" t="s">
        <v>63</v>
      </c>
      <c r="T899" s="1" t="s">
        <v>21</v>
      </c>
      <c r="U899" t="str">
        <f>IF(TBL_Employees[[#This Row],[Exit Date]]="","Employed","Resign")</f>
        <v>Employed</v>
      </c>
    </row>
    <row r="900" spans="1:21">
      <c r="A900" t="s">
        <v>844</v>
      </c>
      <c r="B900" t="s">
        <v>845</v>
      </c>
      <c r="C900" t="s">
        <v>42</v>
      </c>
      <c r="D900" t="s">
        <v>50</v>
      </c>
      <c r="E900" t="s">
        <v>44</v>
      </c>
      <c r="F900" t="s">
        <v>17</v>
      </c>
      <c r="G900" t="s">
        <v>18</v>
      </c>
      <c r="H900">
        <v>26</v>
      </c>
      <c r="I900" s="1">
        <v>43752</v>
      </c>
      <c r="J900" s="9">
        <f>DAY(TBL_Employees[[#This Row],[Hire Date]])</f>
        <v>14</v>
      </c>
      <c r="K900" s="9">
        <f>MONTH(TBL_Employees[[#This Row],[Hire Date]])</f>
        <v>10</v>
      </c>
      <c r="L900" s="9" t="str">
        <f>_xlfn.SWITCH(TBL_Employees[[#This Row],[Month]],1,"JAN",2,"FEB",3,"MAR",4,"APR",5,"MAY",6,"JUN",7,"JUL",8,"AUG",9,"SEP",10,"OCT",11,"NOV",12,"DEC")</f>
        <v>OCT</v>
      </c>
      <c r="M900" s="9">
        <f>YEAR(TBL_Employees[[#This Row],[Hire Date]])</f>
        <v>2019</v>
      </c>
      <c r="N900" s="2">
        <v>79356</v>
      </c>
      <c r="O900" s="2" t="str">
        <f>_xlfn.SWITCH(TRUE(),TBL_Employees[[#This Row],[Annual Salary]]&gt;140000,"HIGH INCOME",AND(TBL_Employees[[#This Row],[Annual Salary]]&gt;=70000,TBL_Employees[[#This Row],[Annual Salary]]&lt;=140000),"MIDLE INCOME",TBL_Employees[[#This Row],[Annual Salary]]&lt;70000,"LOW INCOME")</f>
        <v>MIDLE INCOME</v>
      </c>
      <c r="P900" s="3">
        <v>0</v>
      </c>
      <c r="Q900" s="11">
        <f>TBL_Employees[[#This Row],[Bonus %]]*TBL_Employees[[#This Row],[Annual Salary]]</f>
        <v>0</v>
      </c>
      <c r="R900" t="s">
        <v>19</v>
      </c>
      <c r="S900" t="s">
        <v>39</v>
      </c>
      <c r="T900" s="1" t="s">
        <v>21</v>
      </c>
      <c r="U900" t="str">
        <f>IF(TBL_Employees[[#This Row],[Exit Date]]="","Employed","Resign")</f>
        <v>Employed</v>
      </c>
    </row>
    <row r="901" spans="1:21">
      <c r="A901" t="s">
        <v>263</v>
      </c>
      <c r="B901" t="s">
        <v>851</v>
      </c>
      <c r="C901" t="s">
        <v>14</v>
      </c>
      <c r="D901" t="s">
        <v>50</v>
      </c>
      <c r="E901" t="s">
        <v>16</v>
      </c>
      <c r="F901" t="s">
        <v>17</v>
      </c>
      <c r="G901" t="s">
        <v>51</v>
      </c>
      <c r="H901">
        <v>42</v>
      </c>
      <c r="I901" s="1">
        <v>41528</v>
      </c>
      <c r="J901" s="9">
        <f>DAY(TBL_Employees[[#This Row],[Hire Date]])</f>
        <v>11</v>
      </c>
      <c r="K901" s="9">
        <f>MONTH(TBL_Employees[[#This Row],[Hire Date]])</f>
        <v>9</v>
      </c>
      <c r="L901" s="9" t="str">
        <f>_xlfn.SWITCH(TBL_Employees[[#This Row],[Month]],1,"JAN",2,"FEB",3,"MAR",4,"APR",5,"MAY",6,"JUN",7,"JUL",8,"AUG",9,"SEP",10,"OCT",11,"NOV",12,"DEC")</f>
        <v>SEP</v>
      </c>
      <c r="M901" s="9">
        <f>YEAR(TBL_Employees[[#This Row],[Hire Date]])</f>
        <v>2013</v>
      </c>
      <c r="N901" s="2">
        <v>181452</v>
      </c>
      <c r="O901" s="2" t="str">
        <f>_xlfn.SWITCH(TRUE(),TBL_Employees[[#This Row],[Annual Salary]]&gt;140000,"HIGH INCOME",AND(TBL_Employees[[#This Row],[Annual Salary]]&gt;=70000,TBL_Employees[[#This Row],[Annual Salary]]&lt;=140000),"MIDLE INCOME",TBL_Employees[[#This Row],[Annual Salary]]&lt;70000,"LOW INCOME")</f>
        <v>HIGH INCOME</v>
      </c>
      <c r="P901" s="3">
        <v>0.3</v>
      </c>
      <c r="Q901" s="11">
        <f>TBL_Employees[[#This Row],[Bonus %]]*TBL_Employees[[#This Row],[Annual Salary]]</f>
        <v>54435.6</v>
      </c>
      <c r="R901" t="s">
        <v>19</v>
      </c>
      <c r="S901" t="s">
        <v>29</v>
      </c>
      <c r="T901" s="1" t="s">
        <v>21</v>
      </c>
      <c r="U901" t="str">
        <f>IF(TBL_Employees[[#This Row],[Exit Date]]="","Employed","Resign")</f>
        <v>Employed</v>
      </c>
    </row>
    <row r="902" spans="1:21">
      <c r="A902" t="s">
        <v>863</v>
      </c>
      <c r="B902" t="s">
        <v>864</v>
      </c>
      <c r="C902" t="s">
        <v>42</v>
      </c>
      <c r="D902" t="s">
        <v>50</v>
      </c>
      <c r="E902" t="s">
        <v>32</v>
      </c>
      <c r="F902" t="s">
        <v>28</v>
      </c>
      <c r="G902" t="s">
        <v>47</v>
      </c>
      <c r="H902">
        <v>43</v>
      </c>
      <c r="I902" s="1">
        <v>38093</v>
      </c>
      <c r="J902" s="9">
        <f>DAY(TBL_Employees[[#This Row],[Hire Date]])</f>
        <v>16</v>
      </c>
      <c r="K902" s="9">
        <f>MONTH(TBL_Employees[[#This Row],[Hire Date]])</f>
        <v>4</v>
      </c>
      <c r="L902" s="9" t="str">
        <f>_xlfn.SWITCH(TBL_Employees[[#This Row],[Month]],1,"JAN",2,"FEB",3,"MAR",4,"APR",5,"MAY",6,"JUN",7,"JUL",8,"AUG",9,"SEP",10,"OCT",11,"NOV",12,"DEC")</f>
        <v>APR</v>
      </c>
      <c r="M902" s="9">
        <f>YEAR(TBL_Employees[[#This Row],[Hire Date]])</f>
        <v>2004</v>
      </c>
      <c r="N902" s="2">
        <v>94246</v>
      </c>
      <c r="O902" s="2" t="str">
        <f>_xlfn.SWITCH(TRUE(),TBL_Employees[[#This Row],[Annual Salary]]&gt;140000,"HIGH INCOME",AND(TBL_Employees[[#This Row],[Annual Salary]]&gt;=70000,TBL_Employees[[#This Row],[Annual Salary]]&lt;=140000),"MIDLE INCOME",TBL_Employees[[#This Row],[Annual Salary]]&lt;70000,"LOW INCOME")</f>
        <v>MIDLE INCOME</v>
      </c>
      <c r="P902" s="3">
        <v>0</v>
      </c>
      <c r="Q902" s="11">
        <f>TBL_Employees[[#This Row],[Bonus %]]*TBL_Employees[[#This Row],[Annual Salary]]</f>
        <v>0</v>
      </c>
      <c r="R902" t="s">
        <v>19</v>
      </c>
      <c r="S902" t="s">
        <v>25</v>
      </c>
      <c r="T902" s="1" t="s">
        <v>21</v>
      </c>
      <c r="U902" t="str">
        <f>IF(TBL_Employees[[#This Row],[Exit Date]]="","Employed","Resign")</f>
        <v>Employed</v>
      </c>
    </row>
    <row r="903" spans="1:21">
      <c r="A903" t="s">
        <v>370</v>
      </c>
      <c r="B903" t="s">
        <v>897</v>
      </c>
      <c r="C903" t="s">
        <v>94</v>
      </c>
      <c r="D903" t="s">
        <v>50</v>
      </c>
      <c r="E903" t="s">
        <v>44</v>
      </c>
      <c r="F903" t="s">
        <v>17</v>
      </c>
      <c r="G903" t="s">
        <v>24</v>
      </c>
      <c r="H903">
        <v>47</v>
      </c>
      <c r="I903" s="1">
        <v>42195</v>
      </c>
      <c r="J903" s="9">
        <f>DAY(TBL_Employees[[#This Row],[Hire Date]])</f>
        <v>10</v>
      </c>
      <c r="K903" s="9">
        <f>MONTH(TBL_Employees[[#This Row],[Hire Date]])</f>
        <v>7</v>
      </c>
      <c r="L903" s="9" t="str">
        <f>_xlfn.SWITCH(TBL_Employees[[#This Row],[Month]],1,"JAN",2,"FEB",3,"MAR",4,"APR",5,"MAY",6,"JUN",7,"JUL",8,"AUG",9,"SEP",10,"OCT",11,"NOV",12,"DEC")</f>
        <v>JUL</v>
      </c>
      <c r="M903" s="9">
        <f>YEAR(TBL_Employees[[#This Row],[Hire Date]])</f>
        <v>2015</v>
      </c>
      <c r="N903" s="2">
        <v>63880</v>
      </c>
      <c r="O903" s="2" t="str">
        <f>_xlfn.SWITCH(TRUE(),TBL_Employees[[#This Row],[Annual Salary]]&gt;140000,"HIGH INCOME",AND(TBL_Employees[[#This Row],[Annual Salary]]&gt;=70000,TBL_Employees[[#This Row],[Annual Salary]]&lt;=140000),"MIDLE INCOME",TBL_Employees[[#This Row],[Annual Salary]]&lt;70000,"LOW INCOME")</f>
        <v>LOW INCOME</v>
      </c>
      <c r="P903" s="3">
        <v>0</v>
      </c>
      <c r="Q903" s="11">
        <f>TBL_Employees[[#This Row],[Bonus %]]*TBL_Employees[[#This Row],[Annual Salary]]</f>
        <v>0</v>
      </c>
      <c r="R903" t="s">
        <v>33</v>
      </c>
      <c r="S903" t="s">
        <v>80</v>
      </c>
      <c r="T903" s="1" t="s">
        <v>21</v>
      </c>
      <c r="U903" t="str">
        <f>IF(TBL_Employees[[#This Row],[Exit Date]]="","Employed","Resign")</f>
        <v>Employed</v>
      </c>
    </row>
    <row r="904" spans="1:21">
      <c r="A904" t="s">
        <v>179</v>
      </c>
      <c r="B904" t="s">
        <v>907</v>
      </c>
      <c r="C904" t="s">
        <v>68</v>
      </c>
      <c r="D904" t="s">
        <v>50</v>
      </c>
      <c r="E904" t="s">
        <v>44</v>
      </c>
      <c r="F904" t="s">
        <v>28</v>
      </c>
      <c r="G904" t="s">
        <v>24</v>
      </c>
      <c r="H904">
        <v>25</v>
      </c>
      <c r="I904" s="1">
        <v>44405</v>
      </c>
      <c r="J904" s="9">
        <f>DAY(TBL_Employees[[#This Row],[Hire Date]])</f>
        <v>28</v>
      </c>
      <c r="K904" s="9">
        <f>MONTH(TBL_Employees[[#This Row],[Hire Date]])</f>
        <v>7</v>
      </c>
      <c r="L904" s="9" t="str">
        <f>_xlfn.SWITCH(TBL_Employees[[#This Row],[Month]],1,"JAN",2,"FEB",3,"MAR",4,"APR",5,"MAY",6,"JUN",7,"JUL",8,"AUG",9,"SEP",10,"OCT",11,"NOV",12,"DEC")</f>
        <v>JUL</v>
      </c>
      <c r="M904" s="9">
        <f>YEAR(TBL_Employees[[#This Row],[Hire Date]])</f>
        <v>2021</v>
      </c>
      <c r="N904" s="2">
        <v>46845</v>
      </c>
      <c r="O904" s="2" t="str">
        <f>_xlfn.SWITCH(TRUE(),TBL_Employees[[#This Row],[Annual Salary]]&gt;140000,"HIGH INCOME",AND(TBL_Employees[[#This Row],[Annual Salary]]&gt;=70000,TBL_Employees[[#This Row],[Annual Salary]]&lt;=140000),"MIDLE INCOME",TBL_Employees[[#This Row],[Annual Salary]]&lt;70000,"LOW INCOME")</f>
        <v>LOW INCOME</v>
      </c>
      <c r="P904" s="3">
        <v>0</v>
      </c>
      <c r="Q904" s="11">
        <f>TBL_Employees[[#This Row],[Bonus %]]*TBL_Employees[[#This Row],[Annual Salary]]</f>
        <v>0</v>
      </c>
      <c r="R904" t="s">
        <v>19</v>
      </c>
      <c r="S904" t="s">
        <v>45</v>
      </c>
      <c r="T904" s="1" t="s">
        <v>21</v>
      </c>
      <c r="U904" t="str">
        <f>IF(TBL_Employees[[#This Row],[Exit Date]]="","Employed","Resign")</f>
        <v>Employed</v>
      </c>
    </row>
    <row r="905" spans="1:21">
      <c r="A905" t="s">
        <v>915</v>
      </c>
      <c r="B905" t="s">
        <v>916</v>
      </c>
      <c r="C905" t="s">
        <v>61</v>
      </c>
      <c r="D905" t="s">
        <v>50</v>
      </c>
      <c r="E905" t="s">
        <v>36</v>
      </c>
      <c r="F905" t="s">
        <v>17</v>
      </c>
      <c r="G905" t="s">
        <v>18</v>
      </c>
      <c r="H905">
        <v>49</v>
      </c>
      <c r="I905" s="1">
        <v>41379</v>
      </c>
      <c r="J905" s="9">
        <f>DAY(TBL_Employees[[#This Row],[Hire Date]])</f>
        <v>15</v>
      </c>
      <c r="K905" s="9">
        <f>MONTH(TBL_Employees[[#This Row],[Hire Date]])</f>
        <v>4</v>
      </c>
      <c r="L905" s="9" t="str">
        <f>_xlfn.SWITCH(TBL_Employees[[#This Row],[Month]],1,"JAN",2,"FEB",3,"MAR",4,"APR",5,"MAY",6,"JUN",7,"JUL",8,"AUG",9,"SEP",10,"OCT",11,"NOV",12,"DEC")</f>
        <v>APR</v>
      </c>
      <c r="M905" s="9">
        <f>YEAR(TBL_Employees[[#This Row],[Hire Date]])</f>
        <v>2013</v>
      </c>
      <c r="N905" s="2">
        <v>128303</v>
      </c>
      <c r="O905" s="2" t="str">
        <f>_xlfn.SWITCH(TRUE(),TBL_Employees[[#This Row],[Annual Salary]]&gt;140000,"HIGH INCOME",AND(TBL_Employees[[#This Row],[Annual Salary]]&gt;=70000,TBL_Employees[[#This Row],[Annual Salary]]&lt;=140000),"MIDLE INCOME",TBL_Employees[[#This Row],[Annual Salary]]&lt;70000,"LOW INCOME")</f>
        <v>MIDLE INCOME</v>
      </c>
      <c r="P905" s="3">
        <v>0.15</v>
      </c>
      <c r="Q905" s="11">
        <f>TBL_Employees[[#This Row],[Bonus %]]*TBL_Employees[[#This Row],[Annual Salary]]</f>
        <v>19245.45</v>
      </c>
      <c r="R905" t="s">
        <v>19</v>
      </c>
      <c r="S905" t="s">
        <v>39</v>
      </c>
      <c r="T905" s="1" t="s">
        <v>21</v>
      </c>
      <c r="U905" t="str">
        <f>IF(TBL_Employees[[#This Row],[Exit Date]]="","Employed","Resign")</f>
        <v>Employed</v>
      </c>
    </row>
    <row r="906" spans="1:21">
      <c r="A906" t="s">
        <v>124</v>
      </c>
      <c r="B906" t="s">
        <v>919</v>
      </c>
      <c r="C906" t="s">
        <v>61</v>
      </c>
      <c r="D906" t="s">
        <v>50</v>
      </c>
      <c r="E906" t="s">
        <v>36</v>
      </c>
      <c r="F906" t="s">
        <v>28</v>
      </c>
      <c r="G906" t="s">
        <v>24</v>
      </c>
      <c r="H906">
        <v>45</v>
      </c>
      <c r="I906" s="1">
        <v>39332</v>
      </c>
      <c r="J906" s="9">
        <f>DAY(TBL_Employees[[#This Row],[Hire Date]])</f>
        <v>7</v>
      </c>
      <c r="K906" s="9">
        <f>MONTH(TBL_Employees[[#This Row],[Hire Date]])</f>
        <v>9</v>
      </c>
      <c r="L906" s="9" t="str">
        <f>_xlfn.SWITCH(TBL_Employees[[#This Row],[Month]],1,"JAN",2,"FEB",3,"MAR",4,"APR",5,"MAY",6,"JUN",7,"JUL",8,"AUG",9,"SEP",10,"OCT",11,"NOV",12,"DEC")</f>
        <v>SEP</v>
      </c>
      <c r="M906" s="9">
        <f>YEAR(TBL_Employees[[#This Row],[Hire Date]])</f>
        <v>2007</v>
      </c>
      <c r="N906" s="2">
        <v>151027</v>
      </c>
      <c r="O906" s="2" t="str">
        <f>_xlfn.SWITCH(TRUE(),TBL_Employees[[#This Row],[Annual Salary]]&gt;140000,"HIGH INCOME",AND(TBL_Employees[[#This Row],[Annual Salary]]&gt;=70000,TBL_Employees[[#This Row],[Annual Salary]]&lt;=140000),"MIDLE INCOME",TBL_Employees[[#This Row],[Annual Salary]]&lt;70000,"LOW INCOME")</f>
        <v>HIGH INCOME</v>
      </c>
      <c r="P906" s="3">
        <v>0.1</v>
      </c>
      <c r="Q906" s="11">
        <f>TBL_Employees[[#This Row],[Bonus %]]*TBL_Employees[[#This Row],[Annual Salary]]</f>
        <v>15102.7</v>
      </c>
      <c r="R906" t="s">
        <v>33</v>
      </c>
      <c r="S906" t="s">
        <v>74</v>
      </c>
      <c r="T906" s="1" t="s">
        <v>21</v>
      </c>
      <c r="U906" t="str">
        <f>IF(TBL_Employees[[#This Row],[Exit Date]]="","Employed","Resign")</f>
        <v>Employed</v>
      </c>
    </row>
    <row r="907" spans="1:21">
      <c r="A907" t="s">
        <v>368</v>
      </c>
      <c r="B907" t="s">
        <v>925</v>
      </c>
      <c r="C907" t="s">
        <v>61</v>
      </c>
      <c r="D907" t="s">
        <v>50</v>
      </c>
      <c r="E907" t="s">
        <v>44</v>
      </c>
      <c r="F907" t="s">
        <v>17</v>
      </c>
      <c r="G907" t="s">
        <v>24</v>
      </c>
      <c r="H907">
        <v>30</v>
      </c>
      <c r="I907" s="1">
        <v>42168</v>
      </c>
      <c r="J907" s="9">
        <f>DAY(TBL_Employees[[#This Row],[Hire Date]])</f>
        <v>13</v>
      </c>
      <c r="K907" s="9">
        <f>MONTH(TBL_Employees[[#This Row],[Hire Date]])</f>
        <v>6</v>
      </c>
      <c r="L907" s="9" t="str">
        <f>_xlfn.SWITCH(TBL_Employees[[#This Row],[Month]],1,"JAN",2,"FEB",3,"MAR",4,"APR",5,"MAY",6,"JUN",7,"JUL",8,"AUG",9,"SEP",10,"OCT",11,"NOV",12,"DEC")</f>
        <v>JUN</v>
      </c>
      <c r="M907" s="9">
        <f>YEAR(TBL_Employees[[#This Row],[Hire Date]])</f>
        <v>2015</v>
      </c>
      <c r="N907" s="2">
        <v>127972</v>
      </c>
      <c r="O907" s="2" t="str">
        <f>_xlfn.SWITCH(TRUE(),TBL_Employees[[#This Row],[Annual Salary]]&gt;140000,"HIGH INCOME",AND(TBL_Employees[[#This Row],[Annual Salary]]&gt;=70000,TBL_Employees[[#This Row],[Annual Salary]]&lt;=140000),"MIDLE INCOME",TBL_Employees[[#This Row],[Annual Salary]]&lt;70000,"LOW INCOME")</f>
        <v>MIDLE INCOME</v>
      </c>
      <c r="P907" s="3">
        <v>0.11</v>
      </c>
      <c r="Q907" s="11">
        <f>TBL_Employees[[#This Row],[Bonus %]]*TBL_Employees[[#This Row],[Annual Salary]]</f>
        <v>14076.92</v>
      </c>
      <c r="R907" t="s">
        <v>19</v>
      </c>
      <c r="S907" t="s">
        <v>63</v>
      </c>
      <c r="T907" s="1" t="s">
        <v>21</v>
      </c>
      <c r="U907" t="str">
        <f>IF(TBL_Employees[[#This Row],[Exit Date]]="","Employed","Resign")</f>
        <v>Employed</v>
      </c>
    </row>
    <row r="908" spans="1:21">
      <c r="A908" t="s">
        <v>252</v>
      </c>
      <c r="B908" t="s">
        <v>935</v>
      </c>
      <c r="C908" t="s">
        <v>94</v>
      </c>
      <c r="D908" t="s">
        <v>50</v>
      </c>
      <c r="E908" t="s">
        <v>36</v>
      </c>
      <c r="F908" t="s">
        <v>28</v>
      </c>
      <c r="G908" t="s">
        <v>47</v>
      </c>
      <c r="H908">
        <v>47</v>
      </c>
      <c r="I908" s="1">
        <v>37550</v>
      </c>
      <c r="J908" s="9">
        <f>DAY(TBL_Employees[[#This Row],[Hire Date]])</f>
        <v>21</v>
      </c>
      <c r="K908" s="9">
        <f>MONTH(TBL_Employees[[#This Row],[Hire Date]])</f>
        <v>10</v>
      </c>
      <c r="L908" s="9" t="str">
        <f>_xlfn.SWITCH(TBL_Employees[[#This Row],[Month]],1,"JAN",2,"FEB",3,"MAR",4,"APR",5,"MAY",6,"JUN",7,"JUL",8,"AUG",9,"SEP",10,"OCT",11,"NOV",12,"DEC")</f>
        <v>OCT</v>
      </c>
      <c r="M908" s="9">
        <f>YEAR(TBL_Employees[[#This Row],[Hire Date]])</f>
        <v>2002</v>
      </c>
      <c r="N908" s="2">
        <v>70122</v>
      </c>
      <c r="O908" s="2" t="str">
        <f>_xlfn.SWITCH(TRUE(),TBL_Employees[[#This Row],[Annual Salary]]&gt;140000,"HIGH INCOME",AND(TBL_Employees[[#This Row],[Annual Salary]]&gt;=70000,TBL_Employees[[#This Row],[Annual Salary]]&lt;=140000),"MIDLE INCOME",TBL_Employees[[#This Row],[Annual Salary]]&lt;70000,"LOW INCOME")</f>
        <v>MIDLE INCOME</v>
      </c>
      <c r="P908" s="3">
        <v>0</v>
      </c>
      <c r="Q908" s="11">
        <f>TBL_Employees[[#This Row],[Bonus %]]*TBL_Employees[[#This Row],[Annual Salary]]</f>
        <v>0</v>
      </c>
      <c r="R908" t="s">
        <v>19</v>
      </c>
      <c r="S908" t="s">
        <v>29</v>
      </c>
      <c r="T908" s="1" t="s">
        <v>21</v>
      </c>
      <c r="U908" t="str">
        <f>IF(TBL_Employees[[#This Row],[Exit Date]]="","Employed","Resign")</f>
        <v>Employed</v>
      </c>
    </row>
    <row r="909" spans="1:21">
      <c r="A909" t="s">
        <v>942</v>
      </c>
      <c r="B909" t="s">
        <v>943</v>
      </c>
      <c r="C909" t="s">
        <v>40</v>
      </c>
      <c r="D909" t="s">
        <v>50</v>
      </c>
      <c r="E909" t="s">
        <v>36</v>
      </c>
      <c r="F909" t="s">
        <v>17</v>
      </c>
      <c r="G909" t="s">
        <v>51</v>
      </c>
      <c r="H909">
        <v>50</v>
      </c>
      <c r="I909" s="1">
        <v>43452</v>
      </c>
      <c r="J909" s="9">
        <f>DAY(TBL_Employees[[#This Row],[Hire Date]])</f>
        <v>18</v>
      </c>
      <c r="K909" s="9">
        <f>MONTH(TBL_Employees[[#This Row],[Hire Date]])</f>
        <v>12</v>
      </c>
      <c r="L909" s="9" t="str">
        <f>_xlfn.SWITCH(TBL_Employees[[#This Row],[Month]],1,"JAN",2,"FEB",3,"MAR",4,"APR",5,"MAY",6,"JUN",7,"JUL",8,"AUG",9,"SEP",10,"OCT",11,"NOV",12,"DEC")</f>
        <v>DEC</v>
      </c>
      <c r="M909" s="9">
        <f>YEAR(TBL_Employees[[#This Row],[Hire Date]])</f>
        <v>2018</v>
      </c>
      <c r="N909" s="2">
        <v>155351</v>
      </c>
      <c r="O909" s="2" t="str">
        <f>_xlfn.SWITCH(TRUE(),TBL_Employees[[#This Row],[Annual Salary]]&gt;140000,"HIGH INCOME",AND(TBL_Employees[[#This Row],[Annual Salary]]&gt;=70000,TBL_Employees[[#This Row],[Annual Salary]]&lt;=140000),"MIDLE INCOME",TBL_Employees[[#This Row],[Annual Salary]]&lt;70000,"LOW INCOME")</f>
        <v>HIGH INCOME</v>
      </c>
      <c r="P909" s="3">
        <v>0.2</v>
      </c>
      <c r="Q909" s="11">
        <f>TBL_Employees[[#This Row],[Bonus %]]*TBL_Employees[[#This Row],[Annual Salary]]</f>
        <v>31070.2</v>
      </c>
      <c r="R909" t="s">
        <v>19</v>
      </c>
      <c r="S909" t="s">
        <v>63</v>
      </c>
      <c r="T909" s="1" t="s">
        <v>21</v>
      </c>
      <c r="U909" t="str">
        <f>IF(TBL_Employees[[#This Row],[Exit Date]]="","Employed","Resign")</f>
        <v>Employed</v>
      </c>
    </row>
    <row r="910" spans="1:21">
      <c r="A910" t="s">
        <v>377</v>
      </c>
      <c r="B910" t="s">
        <v>964</v>
      </c>
      <c r="C910" t="s">
        <v>94</v>
      </c>
      <c r="D910" t="s">
        <v>50</v>
      </c>
      <c r="E910" t="s">
        <v>16</v>
      </c>
      <c r="F910" t="s">
        <v>17</v>
      </c>
      <c r="G910" t="s">
        <v>51</v>
      </c>
      <c r="H910">
        <v>29</v>
      </c>
      <c r="I910" s="1">
        <v>43239</v>
      </c>
      <c r="J910" s="9">
        <f>DAY(TBL_Employees[[#This Row],[Hire Date]])</f>
        <v>19</v>
      </c>
      <c r="K910" s="9">
        <f>MONTH(TBL_Employees[[#This Row],[Hire Date]])</f>
        <v>5</v>
      </c>
      <c r="L910" s="9" t="str">
        <f>_xlfn.SWITCH(TBL_Employees[[#This Row],[Month]],1,"JAN",2,"FEB",3,"MAR",4,"APR",5,"MAY",6,"JUN",7,"JUL",8,"AUG",9,"SEP",10,"OCT",11,"NOV",12,"DEC")</f>
        <v>MAY</v>
      </c>
      <c r="M910" s="9">
        <f>YEAR(TBL_Employees[[#This Row],[Hire Date]])</f>
        <v>2018</v>
      </c>
      <c r="N910" s="2">
        <v>65334</v>
      </c>
      <c r="O910" s="2" t="str">
        <f>_xlfn.SWITCH(TRUE(),TBL_Employees[[#This Row],[Annual Salary]]&gt;140000,"HIGH INCOME",AND(TBL_Employees[[#This Row],[Annual Salary]]&gt;=70000,TBL_Employees[[#This Row],[Annual Salary]]&lt;=140000),"MIDLE INCOME",TBL_Employees[[#This Row],[Annual Salary]]&lt;70000,"LOW INCOME")</f>
        <v>LOW INCOME</v>
      </c>
      <c r="P910" s="3">
        <v>0</v>
      </c>
      <c r="Q910" s="11">
        <f>TBL_Employees[[#This Row],[Bonus %]]*TBL_Employees[[#This Row],[Annual Salary]]</f>
        <v>0</v>
      </c>
      <c r="R910" t="s">
        <v>52</v>
      </c>
      <c r="S910" t="s">
        <v>66</v>
      </c>
      <c r="T910" s="1" t="s">
        <v>21</v>
      </c>
      <c r="U910" t="str">
        <f>IF(TBL_Employees[[#This Row],[Exit Date]]="","Employed","Resign")</f>
        <v>Employed</v>
      </c>
    </row>
    <row r="911" spans="1:21">
      <c r="A911" t="s">
        <v>979</v>
      </c>
      <c r="B911" t="s">
        <v>980</v>
      </c>
      <c r="C911" t="s">
        <v>62</v>
      </c>
      <c r="D911" t="s">
        <v>50</v>
      </c>
      <c r="E911" t="s">
        <v>16</v>
      </c>
      <c r="F911" t="s">
        <v>28</v>
      </c>
      <c r="G911" t="s">
        <v>51</v>
      </c>
      <c r="H911">
        <v>36</v>
      </c>
      <c r="I911" s="1">
        <v>41116</v>
      </c>
      <c r="J911" s="9">
        <f>DAY(TBL_Employees[[#This Row],[Hire Date]])</f>
        <v>26</v>
      </c>
      <c r="K911" s="9">
        <f>MONTH(TBL_Employees[[#This Row],[Hire Date]])</f>
        <v>7</v>
      </c>
      <c r="L911" s="9" t="str">
        <f>_xlfn.SWITCH(TBL_Employees[[#This Row],[Month]],1,"JAN",2,"FEB",3,"MAR",4,"APR",5,"MAY",6,"JUN",7,"JUL",8,"AUG",9,"SEP",10,"OCT",11,"NOV",12,"DEC")</f>
        <v>JUL</v>
      </c>
      <c r="M911" s="9">
        <f>YEAR(TBL_Employees[[#This Row],[Hire Date]])</f>
        <v>2012</v>
      </c>
      <c r="N911" s="2">
        <v>105891</v>
      </c>
      <c r="O911" s="2" t="str">
        <f>_xlfn.SWITCH(TRUE(),TBL_Employees[[#This Row],[Annual Salary]]&gt;140000,"HIGH INCOME",AND(TBL_Employees[[#This Row],[Annual Salary]]&gt;=70000,TBL_Employees[[#This Row],[Annual Salary]]&lt;=140000),"MIDLE INCOME",TBL_Employees[[#This Row],[Annual Salary]]&lt;70000,"LOW INCOME")</f>
        <v>MIDLE INCOME</v>
      </c>
      <c r="P911" s="3">
        <v>7.0000000000000007E-2</v>
      </c>
      <c r="Q911" s="11">
        <f>TBL_Employees[[#This Row],[Bonus %]]*TBL_Employees[[#This Row],[Annual Salary]]</f>
        <v>7412.3700000000008</v>
      </c>
      <c r="R911" t="s">
        <v>19</v>
      </c>
      <c r="S911" t="s">
        <v>63</v>
      </c>
      <c r="T911" s="1" t="s">
        <v>21</v>
      </c>
      <c r="U911" t="str">
        <f>IF(TBL_Employees[[#This Row],[Exit Date]]="","Employed","Resign")</f>
        <v>Employed</v>
      </c>
    </row>
    <row r="912" spans="1:21">
      <c r="A912" t="s">
        <v>982</v>
      </c>
      <c r="B912" t="s">
        <v>983</v>
      </c>
      <c r="C912" t="s">
        <v>64</v>
      </c>
      <c r="D912" t="s">
        <v>50</v>
      </c>
      <c r="E912" t="s">
        <v>36</v>
      </c>
      <c r="F912" t="s">
        <v>17</v>
      </c>
      <c r="G912" t="s">
        <v>51</v>
      </c>
      <c r="H912">
        <v>56</v>
      </c>
      <c r="I912" s="1">
        <v>33770</v>
      </c>
      <c r="J912" s="9">
        <f>DAY(TBL_Employees[[#This Row],[Hire Date]])</f>
        <v>15</v>
      </c>
      <c r="K912" s="9">
        <f>MONTH(TBL_Employees[[#This Row],[Hire Date]])</f>
        <v>6</v>
      </c>
      <c r="L912" s="9" t="str">
        <f>_xlfn.SWITCH(TBL_Employees[[#This Row],[Month]],1,"JAN",2,"FEB",3,"MAR",4,"APR",5,"MAY",6,"JUN",7,"JUL",8,"AUG",9,"SEP",10,"OCT",11,"NOV",12,"DEC")</f>
        <v>JUN</v>
      </c>
      <c r="M912" s="9">
        <f>YEAR(TBL_Employees[[#This Row],[Hire Date]])</f>
        <v>1992</v>
      </c>
      <c r="N912" s="2">
        <v>59591</v>
      </c>
      <c r="O912" s="2" t="str">
        <f>_xlfn.SWITCH(TRUE(),TBL_Employees[[#This Row],[Annual Salary]]&gt;140000,"HIGH INCOME",AND(TBL_Employees[[#This Row],[Annual Salary]]&gt;=70000,TBL_Employees[[#This Row],[Annual Salary]]&lt;=140000),"MIDLE INCOME",TBL_Employees[[#This Row],[Annual Salary]]&lt;70000,"LOW INCOME")</f>
        <v>LOW INCOME</v>
      </c>
      <c r="P912" s="3">
        <v>0</v>
      </c>
      <c r="Q912" s="11">
        <f>TBL_Employees[[#This Row],[Bonus %]]*TBL_Employees[[#This Row],[Annual Salary]]</f>
        <v>0</v>
      </c>
      <c r="R912" t="s">
        <v>52</v>
      </c>
      <c r="S912" t="s">
        <v>53</v>
      </c>
      <c r="T912" s="1" t="s">
        <v>21</v>
      </c>
      <c r="U912" t="str">
        <f>IF(TBL_Employees[[#This Row],[Exit Date]]="","Employed","Resign")</f>
        <v>Employed</v>
      </c>
    </row>
    <row r="913" spans="1:21">
      <c r="A913" t="s">
        <v>1003</v>
      </c>
      <c r="B913" t="s">
        <v>1004</v>
      </c>
      <c r="C913" t="s">
        <v>14</v>
      </c>
      <c r="D913" t="s">
        <v>50</v>
      </c>
      <c r="E913" t="s">
        <v>16</v>
      </c>
      <c r="F913" t="s">
        <v>28</v>
      </c>
      <c r="G913" t="s">
        <v>24</v>
      </c>
      <c r="H913">
        <v>56</v>
      </c>
      <c r="I913" s="1">
        <v>38042</v>
      </c>
      <c r="J913" s="9">
        <f>DAY(TBL_Employees[[#This Row],[Hire Date]])</f>
        <v>25</v>
      </c>
      <c r="K913" s="9">
        <f>MONTH(TBL_Employees[[#This Row],[Hire Date]])</f>
        <v>2</v>
      </c>
      <c r="L913" s="9" t="str">
        <f>_xlfn.SWITCH(TBL_Employees[[#This Row],[Month]],1,"JAN",2,"FEB",3,"MAR",4,"APR",5,"MAY",6,"JUN",7,"JUL",8,"AUG",9,"SEP",10,"OCT",11,"NOV",12,"DEC")</f>
        <v>FEB</v>
      </c>
      <c r="M913" s="9">
        <f>YEAR(TBL_Employees[[#This Row],[Hire Date]])</f>
        <v>2004</v>
      </c>
      <c r="N913" s="2">
        <v>216949</v>
      </c>
      <c r="O913" s="2" t="str">
        <f>_xlfn.SWITCH(TRUE(),TBL_Employees[[#This Row],[Annual Salary]]&gt;140000,"HIGH INCOME",AND(TBL_Employees[[#This Row],[Annual Salary]]&gt;=70000,TBL_Employees[[#This Row],[Annual Salary]]&lt;=140000),"MIDLE INCOME",TBL_Employees[[#This Row],[Annual Salary]]&lt;70000,"LOW INCOME")</f>
        <v>HIGH INCOME</v>
      </c>
      <c r="P913" s="3">
        <v>0.32</v>
      </c>
      <c r="Q913" s="11">
        <f>TBL_Employees[[#This Row],[Bonus %]]*TBL_Employees[[#This Row],[Annual Salary]]</f>
        <v>69423.680000000008</v>
      </c>
      <c r="R913" t="s">
        <v>33</v>
      </c>
      <c r="S913" t="s">
        <v>74</v>
      </c>
      <c r="T913" s="1" t="s">
        <v>21</v>
      </c>
      <c r="U913" t="str">
        <f>IF(TBL_Employees[[#This Row],[Exit Date]]="","Employed","Resign")</f>
        <v>Employed</v>
      </c>
    </row>
    <row r="914" spans="1:21">
      <c r="A914" t="s">
        <v>1010</v>
      </c>
      <c r="B914" t="s">
        <v>1011</v>
      </c>
      <c r="C914" t="s">
        <v>62</v>
      </c>
      <c r="D914" t="s">
        <v>50</v>
      </c>
      <c r="E914" t="s">
        <v>44</v>
      </c>
      <c r="F914" t="s">
        <v>17</v>
      </c>
      <c r="G914" t="s">
        <v>51</v>
      </c>
      <c r="H914">
        <v>38</v>
      </c>
      <c r="I914" s="1">
        <v>42999</v>
      </c>
      <c r="J914" s="9">
        <f>DAY(TBL_Employees[[#This Row],[Hire Date]])</f>
        <v>21</v>
      </c>
      <c r="K914" s="9">
        <f>MONTH(TBL_Employees[[#This Row],[Hire Date]])</f>
        <v>9</v>
      </c>
      <c r="L914" s="9" t="str">
        <f>_xlfn.SWITCH(TBL_Employees[[#This Row],[Month]],1,"JAN",2,"FEB",3,"MAR",4,"APR",5,"MAY",6,"JUN",7,"JUL",8,"AUG",9,"SEP",10,"OCT",11,"NOV",12,"DEC")</f>
        <v>SEP</v>
      </c>
      <c r="M914" s="9">
        <f>YEAR(TBL_Employees[[#This Row],[Hire Date]])</f>
        <v>2017</v>
      </c>
      <c r="N914" s="2">
        <v>119647</v>
      </c>
      <c r="O914" s="2" t="str">
        <f>_xlfn.SWITCH(TRUE(),TBL_Employees[[#This Row],[Annual Salary]]&gt;140000,"HIGH INCOME",AND(TBL_Employees[[#This Row],[Annual Salary]]&gt;=70000,TBL_Employees[[#This Row],[Annual Salary]]&lt;=140000),"MIDLE INCOME",TBL_Employees[[#This Row],[Annual Salary]]&lt;70000,"LOW INCOME")</f>
        <v>MIDLE INCOME</v>
      </c>
      <c r="P914" s="3">
        <v>0.09</v>
      </c>
      <c r="Q914" s="11">
        <f>TBL_Employees[[#This Row],[Bonus %]]*TBL_Employees[[#This Row],[Annual Salary]]</f>
        <v>10768.23</v>
      </c>
      <c r="R914" t="s">
        <v>52</v>
      </c>
      <c r="S914" t="s">
        <v>53</v>
      </c>
      <c r="T914" s="1" t="s">
        <v>21</v>
      </c>
      <c r="U914" t="str">
        <f>IF(TBL_Employees[[#This Row],[Exit Date]]="","Employed","Resign")</f>
        <v>Employed</v>
      </c>
    </row>
    <row r="915" spans="1:21">
      <c r="A915" t="s">
        <v>1022</v>
      </c>
      <c r="B915" t="s">
        <v>1023</v>
      </c>
      <c r="C915" t="s">
        <v>62</v>
      </c>
      <c r="D915" t="s">
        <v>50</v>
      </c>
      <c r="E915" t="s">
        <v>44</v>
      </c>
      <c r="F915" t="s">
        <v>28</v>
      </c>
      <c r="G915" t="s">
        <v>24</v>
      </c>
      <c r="H915">
        <v>52</v>
      </c>
      <c r="I915" s="1">
        <v>41858</v>
      </c>
      <c r="J915" s="9">
        <f>DAY(TBL_Employees[[#This Row],[Hire Date]])</f>
        <v>7</v>
      </c>
      <c r="K915" s="9">
        <f>MONTH(TBL_Employees[[#This Row],[Hire Date]])</f>
        <v>8</v>
      </c>
      <c r="L915" s="9" t="str">
        <f>_xlfn.SWITCH(TBL_Employees[[#This Row],[Month]],1,"JAN",2,"FEB",3,"MAR",4,"APR",5,"MAY",6,"JUN",7,"JUL",8,"AUG",9,"SEP",10,"OCT",11,"NOV",12,"DEC")</f>
        <v>AUG</v>
      </c>
      <c r="M915" s="9">
        <f>YEAR(TBL_Employees[[#This Row],[Hire Date]])</f>
        <v>2014</v>
      </c>
      <c r="N915" s="2">
        <v>117062</v>
      </c>
      <c r="O915" s="2" t="str">
        <f>_xlfn.SWITCH(TRUE(),TBL_Employees[[#This Row],[Annual Salary]]&gt;140000,"HIGH INCOME",AND(TBL_Employees[[#This Row],[Annual Salary]]&gt;=70000,TBL_Employees[[#This Row],[Annual Salary]]&lt;=140000),"MIDLE INCOME",TBL_Employees[[#This Row],[Annual Salary]]&lt;70000,"LOW INCOME")</f>
        <v>MIDLE INCOME</v>
      </c>
      <c r="P915" s="3">
        <v>7.0000000000000007E-2</v>
      </c>
      <c r="Q915" s="11">
        <f>TBL_Employees[[#This Row],[Bonus %]]*TBL_Employees[[#This Row],[Annual Salary]]</f>
        <v>8194.34</v>
      </c>
      <c r="R915" t="s">
        <v>19</v>
      </c>
      <c r="S915" t="s">
        <v>39</v>
      </c>
      <c r="T915" s="1" t="s">
        <v>21</v>
      </c>
      <c r="U915" t="str">
        <f>IF(TBL_Employees[[#This Row],[Exit Date]]="","Employed","Resign")</f>
        <v>Employed</v>
      </c>
    </row>
    <row r="916" spans="1:21">
      <c r="A916" t="s">
        <v>1066</v>
      </c>
      <c r="B916" t="s">
        <v>1067</v>
      </c>
      <c r="C916" t="s">
        <v>94</v>
      </c>
      <c r="D916" t="s">
        <v>50</v>
      </c>
      <c r="E916" t="s">
        <v>36</v>
      </c>
      <c r="F916" t="s">
        <v>17</v>
      </c>
      <c r="G916" t="s">
        <v>18</v>
      </c>
      <c r="H916">
        <v>26</v>
      </c>
      <c r="I916" s="1">
        <v>44521</v>
      </c>
      <c r="J916" s="9">
        <f>DAY(TBL_Employees[[#This Row],[Hire Date]])</f>
        <v>21</v>
      </c>
      <c r="K916" s="9">
        <f>MONTH(TBL_Employees[[#This Row],[Hire Date]])</f>
        <v>11</v>
      </c>
      <c r="L916" s="9" t="str">
        <f>_xlfn.SWITCH(TBL_Employees[[#This Row],[Month]],1,"JAN",2,"FEB",3,"MAR",4,"APR",5,"MAY",6,"JUN",7,"JUL",8,"AUG",9,"SEP",10,"OCT",11,"NOV",12,"DEC")</f>
        <v>NOV</v>
      </c>
      <c r="M916" s="9">
        <f>YEAR(TBL_Employees[[#This Row],[Hire Date]])</f>
        <v>2021</v>
      </c>
      <c r="N916" s="2">
        <v>63137</v>
      </c>
      <c r="O916" s="2" t="str">
        <f>_xlfn.SWITCH(TRUE(),TBL_Employees[[#This Row],[Annual Salary]]&gt;140000,"HIGH INCOME",AND(TBL_Employees[[#This Row],[Annual Salary]]&gt;=70000,TBL_Employees[[#This Row],[Annual Salary]]&lt;=140000),"MIDLE INCOME",TBL_Employees[[#This Row],[Annual Salary]]&lt;70000,"LOW INCOME")</f>
        <v>LOW INCOME</v>
      </c>
      <c r="P916" s="3">
        <v>0</v>
      </c>
      <c r="Q916" s="11">
        <f>TBL_Employees[[#This Row],[Bonus %]]*TBL_Employees[[#This Row],[Annual Salary]]</f>
        <v>0</v>
      </c>
      <c r="R916" t="s">
        <v>19</v>
      </c>
      <c r="S916" t="s">
        <v>20</v>
      </c>
      <c r="T916" s="1" t="s">
        <v>21</v>
      </c>
      <c r="U916" t="str">
        <f>IF(TBL_Employees[[#This Row],[Exit Date]]="","Employed","Resign")</f>
        <v>Employed</v>
      </c>
    </row>
    <row r="917" spans="1:21">
      <c r="A917" t="s">
        <v>113</v>
      </c>
      <c r="B917" t="s">
        <v>1076</v>
      </c>
      <c r="C917" t="s">
        <v>42</v>
      </c>
      <c r="D917" t="s">
        <v>50</v>
      </c>
      <c r="E917" t="s">
        <v>16</v>
      </c>
      <c r="F917" t="s">
        <v>28</v>
      </c>
      <c r="G917" t="s">
        <v>24</v>
      </c>
      <c r="H917">
        <v>52</v>
      </c>
      <c r="I917" s="1">
        <v>34383</v>
      </c>
      <c r="J917" s="9">
        <f>DAY(TBL_Employees[[#This Row],[Hire Date]])</f>
        <v>18</v>
      </c>
      <c r="K917" s="9">
        <f>MONTH(TBL_Employees[[#This Row],[Hire Date]])</f>
        <v>2</v>
      </c>
      <c r="L917" s="9" t="str">
        <f>_xlfn.SWITCH(TBL_Employees[[#This Row],[Month]],1,"JAN",2,"FEB",3,"MAR",4,"APR",5,"MAY",6,"JUN",7,"JUL",8,"AUG",9,"SEP",10,"OCT",11,"NOV",12,"DEC")</f>
        <v>FEB</v>
      </c>
      <c r="M917" s="9">
        <f>YEAR(TBL_Employees[[#This Row],[Hire Date]])</f>
        <v>1994</v>
      </c>
      <c r="N917" s="2">
        <v>99624</v>
      </c>
      <c r="O917" s="2" t="str">
        <f>_xlfn.SWITCH(TRUE(),TBL_Employees[[#This Row],[Annual Salary]]&gt;140000,"HIGH INCOME",AND(TBL_Employees[[#This Row],[Annual Salary]]&gt;=70000,TBL_Employees[[#This Row],[Annual Salary]]&lt;=140000),"MIDLE INCOME",TBL_Employees[[#This Row],[Annual Salary]]&lt;70000,"LOW INCOME")</f>
        <v>MIDLE INCOME</v>
      </c>
      <c r="P917" s="3">
        <v>0</v>
      </c>
      <c r="Q917" s="11">
        <f>TBL_Employees[[#This Row],[Bonus %]]*TBL_Employees[[#This Row],[Annual Salary]]</f>
        <v>0</v>
      </c>
      <c r="R917" t="s">
        <v>19</v>
      </c>
      <c r="S917" t="s">
        <v>63</v>
      </c>
      <c r="T917" s="1" t="s">
        <v>21</v>
      </c>
      <c r="U917" t="str">
        <f>IF(TBL_Employees[[#This Row],[Exit Date]]="","Employed","Resign")</f>
        <v>Employed</v>
      </c>
    </row>
    <row r="918" spans="1:21">
      <c r="A918" t="s">
        <v>1077</v>
      </c>
      <c r="B918" t="s">
        <v>1078</v>
      </c>
      <c r="C918" t="s">
        <v>62</v>
      </c>
      <c r="D918" t="s">
        <v>50</v>
      </c>
      <c r="E918" t="s">
        <v>44</v>
      </c>
      <c r="F918" t="s">
        <v>17</v>
      </c>
      <c r="G918" t="s">
        <v>24</v>
      </c>
      <c r="H918">
        <v>55</v>
      </c>
      <c r="I918" s="1">
        <v>41202</v>
      </c>
      <c r="J918" s="9">
        <f>DAY(TBL_Employees[[#This Row],[Hire Date]])</f>
        <v>20</v>
      </c>
      <c r="K918" s="9">
        <f>MONTH(TBL_Employees[[#This Row],[Hire Date]])</f>
        <v>10</v>
      </c>
      <c r="L918" s="9" t="str">
        <f>_xlfn.SWITCH(TBL_Employees[[#This Row],[Month]],1,"JAN",2,"FEB",3,"MAR",4,"APR",5,"MAY",6,"JUN",7,"JUL",8,"AUG",9,"SEP",10,"OCT",11,"NOV",12,"DEC")</f>
        <v>OCT</v>
      </c>
      <c r="M918" s="9">
        <f>YEAR(TBL_Employees[[#This Row],[Hire Date]])</f>
        <v>2012</v>
      </c>
      <c r="N918" s="2">
        <v>108686</v>
      </c>
      <c r="O918" s="2" t="str">
        <f>_xlfn.SWITCH(TRUE(),TBL_Employees[[#This Row],[Annual Salary]]&gt;140000,"HIGH INCOME",AND(TBL_Employees[[#This Row],[Annual Salary]]&gt;=70000,TBL_Employees[[#This Row],[Annual Salary]]&lt;=140000),"MIDLE INCOME",TBL_Employees[[#This Row],[Annual Salary]]&lt;70000,"LOW INCOME")</f>
        <v>MIDLE INCOME</v>
      </c>
      <c r="P918" s="3">
        <v>0.06</v>
      </c>
      <c r="Q918" s="11">
        <f>TBL_Employees[[#This Row],[Bonus %]]*TBL_Employees[[#This Row],[Annual Salary]]</f>
        <v>6521.16</v>
      </c>
      <c r="R918" t="s">
        <v>19</v>
      </c>
      <c r="S918" t="s">
        <v>29</v>
      </c>
      <c r="T918" s="1" t="s">
        <v>21</v>
      </c>
      <c r="U918" t="str">
        <f>IF(TBL_Employees[[#This Row],[Exit Date]]="","Employed","Resign")</f>
        <v>Employed</v>
      </c>
    </row>
    <row r="919" spans="1:21">
      <c r="A919" t="s">
        <v>1082</v>
      </c>
      <c r="B919" t="s">
        <v>1083</v>
      </c>
      <c r="C919" t="s">
        <v>40</v>
      </c>
      <c r="D919" t="s">
        <v>50</v>
      </c>
      <c r="E919" t="s">
        <v>44</v>
      </c>
      <c r="F919" t="s">
        <v>17</v>
      </c>
      <c r="G919" t="s">
        <v>18</v>
      </c>
      <c r="H919">
        <v>63</v>
      </c>
      <c r="I919" s="1">
        <v>43996</v>
      </c>
      <c r="J919" s="9">
        <f>DAY(TBL_Employees[[#This Row],[Hire Date]])</f>
        <v>14</v>
      </c>
      <c r="K919" s="9">
        <f>MONTH(TBL_Employees[[#This Row],[Hire Date]])</f>
        <v>6</v>
      </c>
      <c r="L919" s="9" t="str">
        <f>_xlfn.SWITCH(TBL_Employees[[#This Row],[Month]],1,"JAN",2,"FEB",3,"MAR",4,"APR",5,"MAY",6,"JUN",7,"JUL",8,"AUG",9,"SEP",10,"OCT",11,"NOV",12,"DEC")</f>
        <v>JUN</v>
      </c>
      <c r="M919" s="9">
        <f>YEAR(TBL_Employees[[#This Row],[Hire Date]])</f>
        <v>2020</v>
      </c>
      <c r="N919" s="2">
        <v>181216</v>
      </c>
      <c r="O919" s="2" t="str">
        <f>_xlfn.SWITCH(TRUE(),TBL_Employees[[#This Row],[Annual Salary]]&gt;140000,"HIGH INCOME",AND(TBL_Employees[[#This Row],[Annual Salary]]&gt;=70000,TBL_Employees[[#This Row],[Annual Salary]]&lt;=140000),"MIDLE INCOME",TBL_Employees[[#This Row],[Annual Salary]]&lt;70000,"LOW INCOME")</f>
        <v>HIGH INCOME</v>
      </c>
      <c r="P919" s="3">
        <v>0.27</v>
      </c>
      <c r="Q919" s="11">
        <f>TBL_Employees[[#This Row],[Bonus %]]*TBL_Employees[[#This Row],[Annual Salary]]</f>
        <v>48928.32</v>
      </c>
      <c r="R919" t="s">
        <v>19</v>
      </c>
      <c r="S919" t="s">
        <v>29</v>
      </c>
      <c r="T919" s="1" t="s">
        <v>21</v>
      </c>
      <c r="U919" t="str">
        <f>IF(TBL_Employees[[#This Row],[Exit Date]]="","Employed","Resign")</f>
        <v>Employed</v>
      </c>
    </row>
    <row r="920" spans="1:21">
      <c r="A920" t="s">
        <v>1087</v>
      </c>
      <c r="B920" t="s">
        <v>1088</v>
      </c>
      <c r="C920" t="s">
        <v>40</v>
      </c>
      <c r="D920" t="s">
        <v>50</v>
      </c>
      <c r="E920" t="s">
        <v>36</v>
      </c>
      <c r="F920" t="s">
        <v>17</v>
      </c>
      <c r="G920" t="s">
        <v>18</v>
      </c>
      <c r="H920">
        <v>55</v>
      </c>
      <c r="I920" s="1">
        <v>35001</v>
      </c>
      <c r="J920" s="9">
        <f>DAY(TBL_Employees[[#This Row],[Hire Date]])</f>
        <v>29</v>
      </c>
      <c r="K920" s="9">
        <f>MONTH(TBL_Employees[[#This Row],[Hire Date]])</f>
        <v>10</v>
      </c>
      <c r="L920" s="9" t="str">
        <f>_xlfn.SWITCH(TBL_Employees[[#This Row],[Month]],1,"JAN",2,"FEB",3,"MAR",4,"APR",5,"MAY",6,"JUN",7,"JUL",8,"AUG",9,"SEP",10,"OCT",11,"NOV",12,"DEC")</f>
        <v>OCT</v>
      </c>
      <c r="M920" s="9">
        <f>YEAR(TBL_Employees[[#This Row],[Hire Date]])</f>
        <v>1995</v>
      </c>
      <c r="N920" s="2">
        <v>153271</v>
      </c>
      <c r="O920" s="2" t="str">
        <f>_xlfn.SWITCH(TRUE(),TBL_Employees[[#This Row],[Annual Salary]]&gt;140000,"HIGH INCOME",AND(TBL_Employees[[#This Row],[Annual Salary]]&gt;=70000,TBL_Employees[[#This Row],[Annual Salary]]&lt;=140000),"MIDLE INCOME",TBL_Employees[[#This Row],[Annual Salary]]&lt;70000,"LOW INCOME")</f>
        <v>HIGH INCOME</v>
      </c>
      <c r="P920" s="3">
        <v>0.15</v>
      </c>
      <c r="Q920" s="11">
        <f>TBL_Employees[[#This Row],[Bonus %]]*TBL_Employees[[#This Row],[Annual Salary]]</f>
        <v>22990.649999999998</v>
      </c>
      <c r="R920" t="s">
        <v>19</v>
      </c>
      <c r="S920" t="s">
        <v>25</v>
      </c>
      <c r="T920" s="1" t="s">
        <v>21</v>
      </c>
      <c r="U920" t="str">
        <f>IF(TBL_Employees[[#This Row],[Exit Date]]="","Employed","Resign")</f>
        <v>Employed</v>
      </c>
    </row>
    <row r="921" spans="1:21">
      <c r="A921" t="s">
        <v>1098</v>
      </c>
      <c r="B921" t="s">
        <v>1099</v>
      </c>
      <c r="C921" t="s">
        <v>68</v>
      </c>
      <c r="D921" t="s">
        <v>50</v>
      </c>
      <c r="E921" t="s">
        <v>32</v>
      </c>
      <c r="F921" t="s">
        <v>28</v>
      </c>
      <c r="G921" t="s">
        <v>18</v>
      </c>
      <c r="H921">
        <v>47</v>
      </c>
      <c r="I921" s="1">
        <v>41333</v>
      </c>
      <c r="J921" s="9">
        <f>DAY(TBL_Employees[[#This Row],[Hire Date]])</f>
        <v>28</v>
      </c>
      <c r="K921" s="9">
        <f>MONTH(TBL_Employees[[#This Row],[Hire Date]])</f>
        <v>2</v>
      </c>
      <c r="L921" s="9" t="str">
        <f>_xlfn.SWITCH(TBL_Employees[[#This Row],[Month]],1,"JAN",2,"FEB",3,"MAR",4,"APR",5,"MAY",6,"JUN",7,"JUL",8,"AUG",9,"SEP",10,"OCT",11,"NOV",12,"DEC")</f>
        <v>FEB</v>
      </c>
      <c r="M921" s="9">
        <f>YEAR(TBL_Employees[[#This Row],[Hire Date]])</f>
        <v>2013</v>
      </c>
      <c r="N921" s="2">
        <v>54635</v>
      </c>
      <c r="O921" s="2" t="str">
        <f>_xlfn.SWITCH(TRUE(),TBL_Employees[[#This Row],[Annual Salary]]&gt;140000,"HIGH INCOME",AND(TBL_Employees[[#This Row],[Annual Salary]]&gt;=70000,TBL_Employees[[#This Row],[Annual Salary]]&lt;=140000),"MIDLE INCOME",TBL_Employees[[#This Row],[Annual Salary]]&lt;70000,"LOW INCOME")</f>
        <v>LOW INCOME</v>
      </c>
      <c r="P921" s="3">
        <v>0</v>
      </c>
      <c r="Q921" s="11">
        <f>TBL_Employees[[#This Row],[Bonus %]]*TBL_Employees[[#This Row],[Annual Salary]]</f>
        <v>0</v>
      </c>
      <c r="R921" t="s">
        <v>19</v>
      </c>
      <c r="S921" t="s">
        <v>20</v>
      </c>
      <c r="T921" s="1" t="s">
        <v>21</v>
      </c>
      <c r="U921" t="str">
        <f>IF(TBL_Employees[[#This Row],[Exit Date]]="","Employed","Resign")</f>
        <v>Employed</v>
      </c>
    </row>
    <row r="922" spans="1:21">
      <c r="A922" t="s">
        <v>1126</v>
      </c>
      <c r="B922" t="s">
        <v>1127</v>
      </c>
      <c r="C922" t="s">
        <v>14</v>
      </c>
      <c r="D922" t="s">
        <v>50</v>
      </c>
      <c r="E922" t="s">
        <v>36</v>
      </c>
      <c r="F922" t="s">
        <v>17</v>
      </c>
      <c r="G922" t="s">
        <v>47</v>
      </c>
      <c r="H922">
        <v>54</v>
      </c>
      <c r="I922" s="1">
        <v>36757</v>
      </c>
      <c r="J922" s="9">
        <f>DAY(TBL_Employees[[#This Row],[Hire Date]])</f>
        <v>19</v>
      </c>
      <c r="K922" s="9">
        <f>MONTH(TBL_Employees[[#This Row],[Hire Date]])</f>
        <v>8</v>
      </c>
      <c r="L922" s="9" t="str">
        <f>_xlfn.SWITCH(TBL_Employees[[#This Row],[Month]],1,"JAN",2,"FEB",3,"MAR",4,"APR",5,"MAY",6,"JUN",7,"JUL",8,"AUG",9,"SEP",10,"OCT",11,"NOV",12,"DEC")</f>
        <v>AUG</v>
      </c>
      <c r="M922" s="9">
        <f>YEAR(TBL_Employees[[#This Row],[Hire Date]])</f>
        <v>2000</v>
      </c>
      <c r="N922" s="2">
        <v>222224</v>
      </c>
      <c r="O922" s="2" t="str">
        <f>_xlfn.SWITCH(TRUE(),TBL_Employees[[#This Row],[Annual Salary]]&gt;140000,"HIGH INCOME",AND(TBL_Employees[[#This Row],[Annual Salary]]&gt;=70000,TBL_Employees[[#This Row],[Annual Salary]]&lt;=140000),"MIDLE INCOME",TBL_Employees[[#This Row],[Annual Salary]]&lt;70000,"LOW INCOME")</f>
        <v>HIGH INCOME</v>
      </c>
      <c r="P922" s="3">
        <v>0.38</v>
      </c>
      <c r="Q922" s="11">
        <f>TBL_Employees[[#This Row],[Bonus %]]*TBL_Employees[[#This Row],[Annual Salary]]</f>
        <v>84445.119999999995</v>
      </c>
      <c r="R922" t="s">
        <v>19</v>
      </c>
      <c r="S922" t="s">
        <v>29</v>
      </c>
      <c r="T922" s="1" t="s">
        <v>21</v>
      </c>
      <c r="U922" t="str">
        <f>IF(TBL_Employees[[#This Row],[Exit Date]]="","Employed","Resign")</f>
        <v>Employed</v>
      </c>
    </row>
    <row r="923" spans="1:21">
      <c r="A923" t="s">
        <v>1134</v>
      </c>
      <c r="B923" t="s">
        <v>1135</v>
      </c>
      <c r="C923" t="s">
        <v>94</v>
      </c>
      <c r="D923" t="s">
        <v>50</v>
      </c>
      <c r="E923" t="s">
        <v>36</v>
      </c>
      <c r="F923" t="s">
        <v>28</v>
      </c>
      <c r="G923" t="s">
        <v>24</v>
      </c>
      <c r="H923">
        <v>35</v>
      </c>
      <c r="I923" s="1">
        <v>41516</v>
      </c>
      <c r="J923" s="9">
        <f>DAY(TBL_Employees[[#This Row],[Hire Date]])</f>
        <v>30</v>
      </c>
      <c r="K923" s="9">
        <f>MONTH(TBL_Employees[[#This Row],[Hire Date]])</f>
        <v>8</v>
      </c>
      <c r="L923" s="9" t="str">
        <f>_xlfn.SWITCH(TBL_Employees[[#This Row],[Month]],1,"JAN",2,"FEB",3,"MAR",4,"APR",5,"MAY",6,"JUN",7,"JUL",8,"AUG",9,"SEP",10,"OCT",11,"NOV",12,"DEC")</f>
        <v>AUG</v>
      </c>
      <c r="M923" s="9">
        <f>YEAR(TBL_Employees[[#This Row],[Hire Date]])</f>
        <v>2013</v>
      </c>
      <c r="N923" s="2">
        <v>59646</v>
      </c>
      <c r="O923" s="2" t="str">
        <f>_xlfn.SWITCH(TRUE(),TBL_Employees[[#This Row],[Annual Salary]]&gt;140000,"HIGH INCOME",AND(TBL_Employees[[#This Row],[Annual Salary]]&gt;=70000,TBL_Employees[[#This Row],[Annual Salary]]&lt;=140000),"MIDLE INCOME",TBL_Employees[[#This Row],[Annual Salary]]&lt;70000,"LOW INCOME")</f>
        <v>LOW INCOME</v>
      </c>
      <c r="P923" s="3">
        <v>0</v>
      </c>
      <c r="Q923" s="11">
        <f>TBL_Employees[[#This Row],[Bonus %]]*TBL_Employees[[#This Row],[Annual Salary]]</f>
        <v>0</v>
      </c>
      <c r="R923" t="s">
        <v>33</v>
      </c>
      <c r="S923" t="s">
        <v>74</v>
      </c>
      <c r="T923" s="1" t="s">
        <v>21</v>
      </c>
      <c r="U923" t="str">
        <f>IF(TBL_Employees[[#This Row],[Exit Date]]="","Employed","Resign")</f>
        <v>Employed</v>
      </c>
    </row>
    <row r="924" spans="1:21">
      <c r="A924" t="s">
        <v>1160</v>
      </c>
      <c r="B924" t="s">
        <v>1161</v>
      </c>
      <c r="C924" t="s">
        <v>61</v>
      </c>
      <c r="D924" t="s">
        <v>50</v>
      </c>
      <c r="E924" t="s">
        <v>32</v>
      </c>
      <c r="F924" t="s">
        <v>28</v>
      </c>
      <c r="G924" t="s">
        <v>47</v>
      </c>
      <c r="H924">
        <v>51</v>
      </c>
      <c r="I924" s="1">
        <v>36770</v>
      </c>
      <c r="J924" s="9">
        <f>DAY(TBL_Employees[[#This Row],[Hire Date]])</f>
        <v>1</v>
      </c>
      <c r="K924" s="9">
        <f>MONTH(TBL_Employees[[#This Row],[Hire Date]])</f>
        <v>9</v>
      </c>
      <c r="L924" s="9" t="str">
        <f>_xlfn.SWITCH(TBL_Employees[[#This Row],[Month]],1,"JAN",2,"FEB",3,"MAR",4,"APR",5,"MAY",6,"JUN",7,"JUL",8,"AUG",9,"SEP",10,"OCT",11,"NOV",12,"DEC")</f>
        <v>SEP</v>
      </c>
      <c r="M924" s="9">
        <f>YEAR(TBL_Employees[[#This Row],[Hire Date]])</f>
        <v>2000</v>
      </c>
      <c r="N924" s="2">
        <v>157487</v>
      </c>
      <c r="O924" s="2" t="str">
        <f>_xlfn.SWITCH(TRUE(),TBL_Employees[[#This Row],[Annual Salary]]&gt;140000,"HIGH INCOME",AND(TBL_Employees[[#This Row],[Annual Salary]]&gt;=70000,TBL_Employees[[#This Row],[Annual Salary]]&lt;=140000),"MIDLE INCOME",TBL_Employees[[#This Row],[Annual Salary]]&lt;70000,"LOW INCOME")</f>
        <v>HIGH INCOME</v>
      </c>
      <c r="P924" s="3">
        <v>0.12</v>
      </c>
      <c r="Q924" s="11">
        <f>TBL_Employees[[#This Row],[Bonus %]]*TBL_Employees[[#This Row],[Annual Salary]]</f>
        <v>18898.439999999999</v>
      </c>
      <c r="R924" t="s">
        <v>19</v>
      </c>
      <c r="S924" t="s">
        <v>39</v>
      </c>
      <c r="T924" s="1" t="s">
        <v>21</v>
      </c>
      <c r="U924" t="str">
        <f>IF(TBL_Employees[[#This Row],[Exit Date]]="","Employed","Resign")</f>
        <v>Employed</v>
      </c>
    </row>
    <row r="925" spans="1:21">
      <c r="A925" t="s">
        <v>154</v>
      </c>
      <c r="B925" t="s">
        <v>1165</v>
      </c>
      <c r="C925" t="s">
        <v>68</v>
      </c>
      <c r="D925" t="s">
        <v>50</v>
      </c>
      <c r="E925" t="s">
        <v>44</v>
      </c>
      <c r="F925" t="s">
        <v>17</v>
      </c>
      <c r="G925" t="s">
        <v>24</v>
      </c>
      <c r="H925">
        <v>64</v>
      </c>
      <c r="I925" s="1">
        <v>38380</v>
      </c>
      <c r="J925" s="9">
        <f>DAY(TBL_Employees[[#This Row],[Hire Date]])</f>
        <v>28</v>
      </c>
      <c r="K925" s="9">
        <f>MONTH(TBL_Employees[[#This Row],[Hire Date]])</f>
        <v>1</v>
      </c>
      <c r="L925" s="9" t="str">
        <f>_xlfn.SWITCH(TBL_Employees[[#This Row],[Month]],1,"JAN",2,"FEB",3,"MAR",4,"APR",5,"MAY",6,"JUN",7,"JUL",8,"AUG",9,"SEP",10,"OCT",11,"NOV",12,"DEC")</f>
        <v>JAN</v>
      </c>
      <c r="M925" s="9">
        <f>YEAR(TBL_Employees[[#This Row],[Hire Date]])</f>
        <v>2005</v>
      </c>
      <c r="N925" s="2">
        <v>55369</v>
      </c>
      <c r="O925" s="2" t="str">
        <f>_xlfn.SWITCH(TRUE(),TBL_Employees[[#This Row],[Annual Salary]]&gt;140000,"HIGH INCOME",AND(TBL_Employees[[#This Row],[Annual Salary]]&gt;=70000,TBL_Employees[[#This Row],[Annual Salary]]&lt;=140000),"MIDLE INCOME",TBL_Employees[[#This Row],[Annual Salary]]&lt;70000,"LOW INCOME")</f>
        <v>LOW INCOME</v>
      </c>
      <c r="P925" s="3">
        <v>0</v>
      </c>
      <c r="Q925" s="11">
        <f>TBL_Employees[[#This Row],[Bonus %]]*TBL_Employees[[#This Row],[Annual Salary]]</f>
        <v>0</v>
      </c>
      <c r="R925" t="s">
        <v>19</v>
      </c>
      <c r="S925" t="s">
        <v>39</v>
      </c>
      <c r="T925" s="1" t="s">
        <v>21</v>
      </c>
      <c r="U925" t="str">
        <f>IF(TBL_Employees[[#This Row],[Exit Date]]="","Employed","Resign")</f>
        <v>Employed</v>
      </c>
    </row>
    <row r="926" spans="1:21">
      <c r="A926" t="s">
        <v>1173</v>
      </c>
      <c r="B926" t="s">
        <v>1174</v>
      </c>
      <c r="C926" t="s">
        <v>42</v>
      </c>
      <c r="D926" t="s">
        <v>50</v>
      </c>
      <c r="E926" t="s">
        <v>16</v>
      </c>
      <c r="F926" t="s">
        <v>28</v>
      </c>
      <c r="G926" t="s">
        <v>51</v>
      </c>
      <c r="H926">
        <v>58</v>
      </c>
      <c r="I926" s="1">
        <v>39930</v>
      </c>
      <c r="J926" s="9">
        <f>DAY(TBL_Employees[[#This Row],[Hire Date]])</f>
        <v>27</v>
      </c>
      <c r="K926" s="9">
        <f>MONTH(TBL_Employees[[#This Row],[Hire Date]])</f>
        <v>4</v>
      </c>
      <c r="L926" s="9" t="str">
        <f>_xlfn.SWITCH(TBL_Employees[[#This Row],[Month]],1,"JAN",2,"FEB",3,"MAR",4,"APR",5,"MAY",6,"JUN",7,"JUL",8,"AUG",9,"SEP",10,"OCT",11,"NOV",12,"DEC")</f>
        <v>APR</v>
      </c>
      <c r="M926" s="9">
        <f>YEAR(TBL_Employees[[#This Row],[Hire Date]])</f>
        <v>2009</v>
      </c>
      <c r="N926" s="2">
        <v>76802</v>
      </c>
      <c r="O926" s="2" t="str">
        <f>_xlfn.SWITCH(TRUE(),TBL_Employees[[#This Row],[Annual Salary]]&gt;140000,"HIGH INCOME",AND(TBL_Employees[[#This Row],[Annual Salary]]&gt;=70000,TBL_Employees[[#This Row],[Annual Salary]]&lt;=140000),"MIDLE INCOME",TBL_Employees[[#This Row],[Annual Salary]]&lt;70000,"LOW INCOME")</f>
        <v>MIDLE INCOME</v>
      </c>
      <c r="P926" s="3">
        <v>0</v>
      </c>
      <c r="Q926" s="11">
        <f>TBL_Employees[[#This Row],[Bonus %]]*TBL_Employees[[#This Row],[Annual Salary]]</f>
        <v>0</v>
      </c>
      <c r="R926" t="s">
        <v>52</v>
      </c>
      <c r="S926" t="s">
        <v>81</v>
      </c>
      <c r="T926" s="1" t="s">
        <v>21</v>
      </c>
      <c r="U926" t="str">
        <f>IF(TBL_Employees[[#This Row],[Exit Date]]="","Employed","Resign")</f>
        <v>Employed</v>
      </c>
    </row>
    <row r="927" spans="1:21">
      <c r="A927" t="s">
        <v>128</v>
      </c>
      <c r="B927" t="s">
        <v>1175</v>
      </c>
      <c r="C927" t="s">
        <v>14</v>
      </c>
      <c r="D927" t="s">
        <v>50</v>
      </c>
      <c r="E927" t="s">
        <v>44</v>
      </c>
      <c r="F927" t="s">
        <v>28</v>
      </c>
      <c r="G927" t="s">
        <v>24</v>
      </c>
      <c r="H927">
        <v>47</v>
      </c>
      <c r="I927" s="1">
        <v>42696</v>
      </c>
      <c r="J927" s="9">
        <f>DAY(TBL_Employees[[#This Row],[Hire Date]])</f>
        <v>22</v>
      </c>
      <c r="K927" s="9">
        <f>MONTH(TBL_Employees[[#This Row],[Hire Date]])</f>
        <v>11</v>
      </c>
      <c r="L927" s="9" t="str">
        <f>_xlfn.SWITCH(TBL_Employees[[#This Row],[Month]],1,"JAN",2,"FEB",3,"MAR",4,"APR",5,"MAY",6,"JUN",7,"JUL",8,"AUG",9,"SEP",10,"OCT",11,"NOV",12,"DEC")</f>
        <v>NOV</v>
      </c>
      <c r="M927" s="9">
        <f>YEAR(TBL_Employees[[#This Row],[Hire Date]])</f>
        <v>2016</v>
      </c>
      <c r="N927" s="2">
        <v>253249</v>
      </c>
      <c r="O927" s="2" t="str">
        <f>_xlfn.SWITCH(TRUE(),TBL_Employees[[#This Row],[Annual Salary]]&gt;140000,"HIGH INCOME",AND(TBL_Employees[[#This Row],[Annual Salary]]&gt;=70000,TBL_Employees[[#This Row],[Annual Salary]]&lt;=140000),"MIDLE INCOME",TBL_Employees[[#This Row],[Annual Salary]]&lt;70000,"LOW INCOME")</f>
        <v>HIGH INCOME</v>
      </c>
      <c r="P927" s="3">
        <v>0.31</v>
      </c>
      <c r="Q927" s="11">
        <f>TBL_Employees[[#This Row],[Bonus %]]*TBL_Employees[[#This Row],[Annual Salary]]</f>
        <v>78507.19</v>
      </c>
      <c r="R927" t="s">
        <v>19</v>
      </c>
      <c r="S927" t="s">
        <v>25</v>
      </c>
      <c r="T927" s="1" t="s">
        <v>21</v>
      </c>
      <c r="U927" t="str">
        <f>IF(TBL_Employees[[#This Row],[Exit Date]]="","Employed","Resign")</f>
        <v>Employed</v>
      </c>
    </row>
    <row r="928" spans="1:21">
      <c r="A928" t="s">
        <v>1213</v>
      </c>
      <c r="B928" t="s">
        <v>1214</v>
      </c>
      <c r="C928" t="s">
        <v>42</v>
      </c>
      <c r="D928" t="s">
        <v>50</v>
      </c>
      <c r="E928" t="s">
        <v>44</v>
      </c>
      <c r="F928" t="s">
        <v>28</v>
      </c>
      <c r="G928" t="s">
        <v>24</v>
      </c>
      <c r="H928">
        <v>63</v>
      </c>
      <c r="I928" s="1">
        <v>43171</v>
      </c>
      <c r="J928" s="9">
        <f>DAY(TBL_Employees[[#This Row],[Hire Date]])</f>
        <v>12</v>
      </c>
      <c r="K928" s="9">
        <f>MONTH(TBL_Employees[[#This Row],[Hire Date]])</f>
        <v>3</v>
      </c>
      <c r="L928" s="9" t="str">
        <f>_xlfn.SWITCH(TBL_Employees[[#This Row],[Month]],1,"JAN",2,"FEB",3,"MAR",4,"APR",5,"MAY",6,"JUN",7,"JUL",8,"AUG",9,"SEP",10,"OCT",11,"NOV",12,"DEC")</f>
        <v>MAR</v>
      </c>
      <c r="M928" s="9">
        <f>YEAR(TBL_Employees[[#This Row],[Hire Date]])</f>
        <v>2018</v>
      </c>
      <c r="N928" s="2">
        <v>73200</v>
      </c>
      <c r="O928" s="2" t="str">
        <f>_xlfn.SWITCH(TRUE(),TBL_Employees[[#This Row],[Annual Salary]]&gt;140000,"HIGH INCOME",AND(TBL_Employees[[#This Row],[Annual Salary]]&gt;=70000,TBL_Employees[[#This Row],[Annual Salary]]&lt;=140000),"MIDLE INCOME",TBL_Employees[[#This Row],[Annual Salary]]&lt;70000,"LOW INCOME")</f>
        <v>MIDLE INCOME</v>
      </c>
      <c r="P928" s="3">
        <v>0</v>
      </c>
      <c r="Q928" s="11">
        <f>TBL_Employees[[#This Row],[Bonus %]]*TBL_Employees[[#This Row],[Annual Salary]]</f>
        <v>0</v>
      </c>
      <c r="R928" t="s">
        <v>33</v>
      </c>
      <c r="S928" t="s">
        <v>74</v>
      </c>
      <c r="T928" s="1" t="s">
        <v>21</v>
      </c>
      <c r="U928" t="str">
        <f>IF(TBL_Employees[[#This Row],[Exit Date]]="","Employed","Resign")</f>
        <v>Employed</v>
      </c>
    </row>
    <row r="929" spans="1:21">
      <c r="A929" t="s">
        <v>1217</v>
      </c>
      <c r="B929" t="s">
        <v>1218</v>
      </c>
      <c r="C929" t="s">
        <v>49</v>
      </c>
      <c r="D929" t="s">
        <v>50</v>
      </c>
      <c r="E929" t="s">
        <v>44</v>
      </c>
      <c r="F929" t="s">
        <v>17</v>
      </c>
      <c r="G929" t="s">
        <v>51</v>
      </c>
      <c r="H929">
        <v>26</v>
      </c>
      <c r="I929" s="1">
        <v>44236</v>
      </c>
      <c r="J929" s="9">
        <f>DAY(TBL_Employees[[#This Row],[Hire Date]])</f>
        <v>9</v>
      </c>
      <c r="K929" s="9">
        <f>MONTH(TBL_Employees[[#This Row],[Hire Date]])</f>
        <v>2</v>
      </c>
      <c r="L929" s="9" t="str">
        <f>_xlfn.SWITCH(TBL_Employees[[#This Row],[Month]],1,"JAN",2,"FEB",3,"MAR",4,"APR",5,"MAY",6,"JUN",7,"JUL",8,"AUG",9,"SEP",10,"OCT",11,"NOV",12,"DEC")</f>
        <v>FEB</v>
      </c>
      <c r="M929" s="9">
        <f>YEAR(TBL_Employees[[#This Row],[Hire Date]])</f>
        <v>2021</v>
      </c>
      <c r="N929" s="2">
        <v>87427</v>
      </c>
      <c r="O929" s="2" t="str">
        <f>_xlfn.SWITCH(TRUE(),TBL_Employees[[#This Row],[Annual Salary]]&gt;140000,"HIGH INCOME",AND(TBL_Employees[[#This Row],[Annual Salary]]&gt;=70000,TBL_Employees[[#This Row],[Annual Salary]]&lt;=140000),"MIDLE INCOME",TBL_Employees[[#This Row],[Annual Salary]]&lt;70000,"LOW INCOME")</f>
        <v>MIDLE INCOME</v>
      </c>
      <c r="P929" s="3">
        <v>0</v>
      </c>
      <c r="Q929" s="11">
        <f>TBL_Employees[[#This Row],[Bonus %]]*TBL_Employees[[#This Row],[Annual Salary]]</f>
        <v>0</v>
      </c>
      <c r="R929" t="s">
        <v>52</v>
      </c>
      <c r="S929" t="s">
        <v>53</v>
      </c>
      <c r="T929" s="1" t="s">
        <v>21</v>
      </c>
      <c r="U929" t="str">
        <f>IF(TBL_Employees[[#This Row],[Exit Date]]="","Employed","Resign")</f>
        <v>Employed</v>
      </c>
    </row>
    <row r="930" spans="1:21">
      <c r="A930" t="s">
        <v>1226</v>
      </c>
      <c r="B930" t="s">
        <v>1227</v>
      </c>
      <c r="C930" t="s">
        <v>42</v>
      </c>
      <c r="D930" t="s">
        <v>50</v>
      </c>
      <c r="E930" t="s">
        <v>36</v>
      </c>
      <c r="F930" t="s">
        <v>17</v>
      </c>
      <c r="G930" t="s">
        <v>51</v>
      </c>
      <c r="H930">
        <v>33</v>
      </c>
      <c r="I930" s="1">
        <v>41043</v>
      </c>
      <c r="J930" s="9">
        <f>DAY(TBL_Employees[[#This Row],[Hire Date]])</f>
        <v>14</v>
      </c>
      <c r="K930" s="9">
        <f>MONTH(TBL_Employees[[#This Row],[Hire Date]])</f>
        <v>5</v>
      </c>
      <c r="L930" s="9" t="str">
        <f>_xlfn.SWITCH(TBL_Employees[[#This Row],[Month]],1,"JAN",2,"FEB",3,"MAR",4,"APR",5,"MAY",6,"JUN",7,"JUL",8,"AUG",9,"SEP",10,"OCT",11,"NOV",12,"DEC")</f>
        <v>MAY</v>
      </c>
      <c r="M930" s="9">
        <f>YEAR(TBL_Employees[[#This Row],[Hire Date]])</f>
        <v>2012</v>
      </c>
      <c r="N930" s="2">
        <v>88343</v>
      </c>
      <c r="O930" s="2" t="str">
        <f>_xlfn.SWITCH(TRUE(),TBL_Employees[[#This Row],[Annual Salary]]&gt;140000,"HIGH INCOME",AND(TBL_Employees[[#This Row],[Annual Salary]]&gt;=70000,TBL_Employees[[#This Row],[Annual Salary]]&lt;=140000),"MIDLE INCOME",TBL_Employees[[#This Row],[Annual Salary]]&lt;70000,"LOW INCOME")</f>
        <v>MIDLE INCOME</v>
      </c>
      <c r="P930" s="3">
        <v>0</v>
      </c>
      <c r="Q930" s="11">
        <f>TBL_Employees[[#This Row],[Bonus %]]*TBL_Employees[[#This Row],[Annual Salary]]</f>
        <v>0</v>
      </c>
      <c r="R930" t="s">
        <v>52</v>
      </c>
      <c r="S930" t="s">
        <v>66</v>
      </c>
      <c r="T930" s="1" t="s">
        <v>21</v>
      </c>
      <c r="U930" t="str">
        <f>IF(TBL_Employees[[#This Row],[Exit Date]]="","Employed","Resign")</f>
        <v>Employed</v>
      </c>
    </row>
    <row r="931" spans="1:21">
      <c r="A931" t="s">
        <v>1242</v>
      </c>
      <c r="B931" t="s">
        <v>1243</v>
      </c>
      <c r="C931" t="s">
        <v>62</v>
      </c>
      <c r="D931" t="s">
        <v>50</v>
      </c>
      <c r="E931" t="s">
        <v>32</v>
      </c>
      <c r="F931" t="s">
        <v>28</v>
      </c>
      <c r="G931" t="s">
        <v>18</v>
      </c>
      <c r="H931">
        <v>28</v>
      </c>
      <c r="I931" s="1">
        <v>44204</v>
      </c>
      <c r="J931" s="9">
        <f>DAY(TBL_Employees[[#This Row],[Hire Date]])</f>
        <v>8</v>
      </c>
      <c r="K931" s="9">
        <f>MONTH(TBL_Employees[[#This Row],[Hire Date]])</f>
        <v>1</v>
      </c>
      <c r="L931" s="9" t="str">
        <f>_xlfn.SWITCH(TBL_Employees[[#This Row],[Month]],1,"JAN",2,"FEB",3,"MAR",4,"APR",5,"MAY",6,"JUN",7,"JUL",8,"AUG",9,"SEP",10,"OCT",11,"NOV",12,"DEC")</f>
        <v>JAN</v>
      </c>
      <c r="M931" s="9">
        <f>YEAR(TBL_Employees[[#This Row],[Hire Date]])</f>
        <v>2021</v>
      </c>
      <c r="N931" s="2">
        <v>108826</v>
      </c>
      <c r="O931" s="2" t="str">
        <f>_xlfn.SWITCH(TRUE(),TBL_Employees[[#This Row],[Annual Salary]]&gt;140000,"HIGH INCOME",AND(TBL_Employees[[#This Row],[Annual Salary]]&gt;=70000,TBL_Employees[[#This Row],[Annual Salary]]&lt;=140000),"MIDLE INCOME",TBL_Employees[[#This Row],[Annual Salary]]&lt;70000,"LOW INCOME")</f>
        <v>MIDLE INCOME</v>
      </c>
      <c r="P931" s="3">
        <v>0.1</v>
      </c>
      <c r="Q931" s="11">
        <f>TBL_Employees[[#This Row],[Bonus %]]*TBL_Employees[[#This Row],[Annual Salary]]</f>
        <v>10882.6</v>
      </c>
      <c r="R931" t="s">
        <v>19</v>
      </c>
      <c r="S931" t="s">
        <v>45</v>
      </c>
      <c r="T931" s="1" t="s">
        <v>21</v>
      </c>
      <c r="U931" t="str">
        <f>IF(TBL_Employees[[#This Row],[Exit Date]]="","Employed","Resign")</f>
        <v>Employed</v>
      </c>
    </row>
    <row r="932" spans="1:21">
      <c r="A932" t="s">
        <v>385</v>
      </c>
      <c r="B932" t="s">
        <v>1291</v>
      </c>
      <c r="C932" t="s">
        <v>94</v>
      </c>
      <c r="D932" t="s">
        <v>50</v>
      </c>
      <c r="E932" t="s">
        <v>44</v>
      </c>
      <c r="F932" t="s">
        <v>17</v>
      </c>
      <c r="G932" t="s">
        <v>24</v>
      </c>
      <c r="H932">
        <v>45</v>
      </c>
      <c r="I932" s="1">
        <v>36754</v>
      </c>
      <c r="J932" s="9">
        <f>DAY(TBL_Employees[[#This Row],[Hire Date]])</f>
        <v>16</v>
      </c>
      <c r="K932" s="9">
        <f>MONTH(TBL_Employees[[#This Row],[Hire Date]])</f>
        <v>8</v>
      </c>
      <c r="L932" s="9" t="str">
        <f>_xlfn.SWITCH(TBL_Employees[[#This Row],[Month]],1,"JAN",2,"FEB",3,"MAR",4,"APR",5,"MAY",6,"JUN",7,"JUL",8,"AUG",9,"SEP",10,"OCT",11,"NOV",12,"DEC")</f>
        <v>AUG</v>
      </c>
      <c r="M932" s="9">
        <f>YEAR(TBL_Employees[[#This Row],[Hire Date]])</f>
        <v>2000</v>
      </c>
      <c r="N932" s="2">
        <v>60113</v>
      </c>
      <c r="O932" s="2" t="str">
        <f>_xlfn.SWITCH(TRUE(),TBL_Employees[[#This Row],[Annual Salary]]&gt;140000,"HIGH INCOME",AND(TBL_Employees[[#This Row],[Annual Salary]]&gt;=70000,TBL_Employees[[#This Row],[Annual Salary]]&lt;=140000),"MIDLE INCOME",TBL_Employees[[#This Row],[Annual Salary]]&lt;70000,"LOW INCOME")</f>
        <v>LOW INCOME</v>
      </c>
      <c r="P932" s="3">
        <v>0</v>
      </c>
      <c r="Q932" s="11">
        <f>TBL_Employees[[#This Row],[Bonus %]]*TBL_Employees[[#This Row],[Annual Salary]]</f>
        <v>0</v>
      </c>
      <c r="R932" t="s">
        <v>19</v>
      </c>
      <c r="S932" t="s">
        <v>20</v>
      </c>
      <c r="T932" s="1" t="s">
        <v>21</v>
      </c>
      <c r="U932" t="str">
        <f>IF(TBL_Employees[[#This Row],[Exit Date]]="","Employed","Resign")</f>
        <v>Employed</v>
      </c>
    </row>
    <row r="933" spans="1:21">
      <c r="A933" t="s">
        <v>1297</v>
      </c>
      <c r="B933" t="s">
        <v>1298</v>
      </c>
      <c r="C933" t="s">
        <v>40</v>
      </c>
      <c r="D933" t="s">
        <v>50</v>
      </c>
      <c r="E933" t="s">
        <v>36</v>
      </c>
      <c r="F933" t="s">
        <v>17</v>
      </c>
      <c r="G933" t="s">
        <v>18</v>
      </c>
      <c r="H933">
        <v>61</v>
      </c>
      <c r="I933" s="1">
        <v>44219</v>
      </c>
      <c r="J933" s="9">
        <f>DAY(TBL_Employees[[#This Row],[Hire Date]])</f>
        <v>23</v>
      </c>
      <c r="K933" s="9">
        <f>MONTH(TBL_Employees[[#This Row],[Hire Date]])</f>
        <v>1</v>
      </c>
      <c r="L933" s="9" t="str">
        <f>_xlfn.SWITCH(TBL_Employees[[#This Row],[Month]],1,"JAN",2,"FEB",3,"MAR",4,"APR",5,"MAY",6,"JUN",7,"JUL",8,"AUG",9,"SEP",10,"OCT",11,"NOV",12,"DEC")</f>
        <v>JAN</v>
      </c>
      <c r="M933" s="9">
        <f>YEAR(TBL_Employees[[#This Row],[Hire Date]])</f>
        <v>2021</v>
      </c>
      <c r="N933" s="2">
        <v>151783</v>
      </c>
      <c r="O933" s="2" t="str">
        <f>_xlfn.SWITCH(TRUE(),TBL_Employees[[#This Row],[Annual Salary]]&gt;140000,"HIGH INCOME",AND(TBL_Employees[[#This Row],[Annual Salary]]&gt;=70000,TBL_Employees[[#This Row],[Annual Salary]]&lt;=140000),"MIDLE INCOME",TBL_Employees[[#This Row],[Annual Salary]]&lt;70000,"LOW INCOME")</f>
        <v>HIGH INCOME</v>
      </c>
      <c r="P933" s="3">
        <v>0.26</v>
      </c>
      <c r="Q933" s="11">
        <f>TBL_Employees[[#This Row],[Bonus %]]*TBL_Employees[[#This Row],[Annual Salary]]</f>
        <v>39463.58</v>
      </c>
      <c r="R933" t="s">
        <v>19</v>
      </c>
      <c r="S933" t="s">
        <v>63</v>
      </c>
      <c r="T933" s="1" t="s">
        <v>21</v>
      </c>
      <c r="U933" t="str">
        <f>IF(TBL_Employees[[#This Row],[Exit Date]]="","Employed","Resign")</f>
        <v>Employed</v>
      </c>
    </row>
    <row r="934" spans="1:21">
      <c r="A934" t="s">
        <v>1094</v>
      </c>
      <c r="B934" t="s">
        <v>1301</v>
      </c>
      <c r="C934" t="s">
        <v>68</v>
      </c>
      <c r="D934" t="s">
        <v>50</v>
      </c>
      <c r="E934" t="s">
        <v>32</v>
      </c>
      <c r="F934" t="s">
        <v>28</v>
      </c>
      <c r="G934" t="s">
        <v>24</v>
      </c>
      <c r="H934">
        <v>40</v>
      </c>
      <c r="I934" s="1">
        <v>42721</v>
      </c>
      <c r="J934" s="9">
        <f>DAY(TBL_Employees[[#This Row],[Hire Date]])</f>
        <v>17</v>
      </c>
      <c r="K934" s="9">
        <f>MONTH(TBL_Employees[[#This Row],[Hire Date]])</f>
        <v>12</v>
      </c>
      <c r="L934" s="9" t="str">
        <f>_xlfn.SWITCH(TBL_Employees[[#This Row],[Month]],1,"JAN",2,"FEB",3,"MAR",4,"APR",5,"MAY",6,"JUN",7,"JUL",8,"AUG",9,"SEP",10,"OCT",11,"NOV",12,"DEC")</f>
        <v>DEC</v>
      </c>
      <c r="M934" s="9">
        <f>YEAR(TBL_Employees[[#This Row],[Hire Date]])</f>
        <v>2016</v>
      </c>
      <c r="N934" s="2">
        <v>50733</v>
      </c>
      <c r="O934" s="2" t="str">
        <f>_xlfn.SWITCH(TRUE(),TBL_Employees[[#This Row],[Annual Salary]]&gt;140000,"HIGH INCOME",AND(TBL_Employees[[#This Row],[Annual Salary]]&gt;=70000,TBL_Employees[[#This Row],[Annual Salary]]&lt;=140000),"MIDLE INCOME",TBL_Employees[[#This Row],[Annual Salary]]&lt;70000,"LOW INCOME")</f>
        <v>LOW INCOME</v>
      </c>
      <c r="P934" s="3">
        <v>0</v>
      </c>
      <c r="Q934" s="11">
        <f>TBL_Employees[[#This Row],[Bonus %]]*TBL_Employees[[#This Row],[Annual Salary]]</f>
        <v>0</v>
      </c>
      <c r="R934" t="s">
        <v>19</v>
      </c>
      <c r="S934" t="s">
        <v>45</v>
      </c>
      <c r="T934" s="1" t="s">
        <v>21</v>
      </c>
      <c r="U934" t="str">
        <f>IF(TBL_Employees[[#This Row],[Exit Date]]="","Employed","Resign")</f>
        <v>Employed</v>
      </c>
    </row>
    <row r="935" spans="1:21">
      <c r="A935" t="s">
        <v>250</v>
      </c>
      <c r="B935" t="s">
        <v>1304</v>
      </c>
      <c r="C935" t="s">
        <v>64</v>
      </c>
      <c r="D935" t="s">
        <v>50</v>
      </c>
      <c r="E935" t="s">
        <v>44</v>
      </c>
      <c r="F935" t="s">
        <v>28</v>
      </c>
      <c r="G935" t="s">
        <v>24</v>
      </c>
      <c r="H935">
        <v>55</v>
      </c>
      <c r="I935" s="1">
        <v>44410</v>
      </c>
      <c r="J935" s="9">
        <f>DAY(TBL_Employees[[#This Row],[Hire Date]])</f>
        <v>2</v>
      </c>
      <c r="K935" s="9">
        <f>MONTH(TBL_Employees[[#This Row],[Hire Date]])</f>
        <v>8</v>
      </c>
      <c r="L935" s="9" t="str">
        <f>_xlfn.SWITCH(TBL_Employees[[#This Row],[Month]],1,"JAN",2,"FEB",3,"MAR",4,"APR",5,"MAY",6,"JUN",7,"JUL",8,"AUG",9,"SEP",10,"OCT",11,"NOV",12,"DEC")</f>
        <v>AUG</v>
      </c>
      <c r="M935" s="9">
        <f>YEAR(TBL_Employees[[#This Row],[Hire Date]])</f>
        <v>2021</v>
      </c>
      <c r="N935" s="2">
        <v>67130</v>
      </c>
      <c r="O935" s="2" t="str">
        <f>_xlfn.SWITCH(TRUE(),TBL_Employees[[#This Row],[Annual Salary]]&gt;140000,"HIGH INCOME",AND(TBL_Employees[[#This Row],[Annual Salary]]&gt;=70000,TBL_Employees[[#This Row],[Annual Salary]]&lt;=140000),"MIDLE INCOME",TBL_Employees[[#This Row],[Annual Salary]]&lt;70000,"LOW INCOME")</f>
        <v>LOW INCOME</v>
      </c>
      <c r="P935" s="3">
        <v>0</v>
      </c>
      <c r="Q935" s="11">
        <f>TBL_Employees[[#This Row],[Bonus %]]*TBL_Employees[[#This Row],[Annual Salary]]</f>
        <v>0</v>
      </c>
      <c r="R935" t="s">
        <v>19</v>
      </c>
      <c r="S935" t="s">
        <v>45</v>
      </c>
      <c r="T935" s="1" t="s">
        <v>21</v>
      </c>
      <c r="U935" t="str">
        <f>IF(TBL_Employees[[#This Row],[Exit Date]]="","Employed","Resign")</f>
        <v>Employed</v>
      </c>
    </row>
    <row r="936" spans="1:21">
      <c r="A936" t="s">
        <v>1323</v>
      </c>
      <c r="B936" t="s">
        <v>1324</v>
      </c>
      <c r="C936" t="s">
        <v>94</v>
      </c>
      <c r="D936" t="s">
        <v>50</v>
      </c>
      <c r="E936" t="s">
        <v>36</v>
      </c>
      <c r="F936" t="s">
        <v>17</v>
      </c>
      <c r="G936" t="s">
        <v>24</v>
      </c>
      <c r="H936">
        <v>62</v>
      </c>
      <c r="I936" s="1">
        <v>38977</v>
      </c>
      <c r="J936" s="9">
        <f>DAY(TBL_Employees[[#This Row],[Hire Date]])</f>
        <v>17</v>
      </c>
      <c r="K936" s="9">
        <f>MONTH(TBL_Employees[[#This Row],[Hire Date]])</f>
        <v>9</v>
      </c>
      <c r="L936" s="9" t="str">
        <f>_xlfn.SWITCH(TBL_Employees[[#This Row],[Month]],1,"JAN",2,"FEB",3,"MAR",4,"APR",5,"MAY",6,"JUN",7,"JUL",8,"AUG",9,"SEP",10,"OCT",11,"NOV",12,"DEC")</f>
        <v>SEP</v>
      </c>
      <c r="M936" s="9">
        <f>YEAR(TBL_Employees[[#This Row],[Hire Date]])</f>
        <v>2006</v>
      </c>
      <c r="N936" s="2">
        <v>64669</v>
      </c>
      <c r="O936" s="2" t="str">
        <f>_xlfn.SWITCH(TRUE(),TBL_Employees[[#This Row],[Annual Salary]]&gt;140000,"HIGH INCOME",AND(TBL_Employees[[#This Row],[Annual Salary]]&gt;=70000,TBL_Employees[[#This Row],[Annual Salary]]&lt;=140000),"MIDLE INCOME",TBL_Employees[[#This Row],[Annual Salary]]&lt;70000,"LOW INCOME")</f>
        <v>LOW INCOME</v>
      </c>
      <c r="P936" s="3">
        <v>0</v>
      </c>
      <c r="Q936" s="11">
        <f>TBL_Employees[[#This Row],[Bonus %]]*TBL_Employees[[#This Row],[Annual Salary]]</f>
        <v>0</v>
      </c>
      <c r="R936" t="s">
        <v>33</v>
      </c>
      <c r="S936" t="s">
        <v>80</v>
      </c>
      <c r="T936" s="1" t="s">
        <v>21</v>
      </c>
      <c r="U936" t="str">
        <f>IF(TBL_Employees[[#This Row],[Exit Date]]="","Employed","Resign")</f>
        <v>Employed</v>
      </c>
    </row>
    <row r="937" spans="1:21">
      <c r="A937" t="s">
        <v>1336</v>
      </c>
      <c r="B937" t="s">
        <v>1337</v>
      </c>
      <c r="C937" t="s">
        <v>64</v>
      </c>
      <c r="D937" t="s">
        <v>50</v>
      </c>
      <c r="E937" t="s">
        <v>32</v>
      </c>
      <c r="F937" t="s">
        <v>17</v>
      </c>
      <c r="G937" t="s">
        <v>51</v>
      </c>
      <c r="H937">
        <v>34</v>
      </c>
      <c r="I937" s="1">
        <v>41066</v>
      </c>
      <c r="J937" s="9">
        <f>DAY(TBL_Employees[[#This Row],[Hire Date]])</f>
        <v>6</v>
      </c>
      <c r="K937" s="9">
        <f>MONTH(TBL_Employees[[#This Row],[Hire Date]])</f>
        <v>6</v>
      </c>
      <c r="L937" s="9" t="str">
        <f>_xlfn.SWITCH(TBL_Employees[[#This Row],[Month]],1,"JAN",2,"FEB",3,"MAR",4,"APR",5,"MAY",6,"JUN",7,"JUL",8,"AUG",9,"SEP",10,"OCT",11,"NOV",12,"DEC")</f>
        <v>JUN</v>
      </c>
      <c r="M937" s="9">
        <f>YEAR(TBL_Employees[[#This Row],[Hire Date]])</f>
        <v>2012</v>
      </c>
      <c r="N937" s="2">
        <v>72126</v>
      </c>
      <c r="O937" s="2" t="str">
        <f>_xlfn.SWITCH(TRUE(),TBL_Employees[[#This Row],[Annual Salary]]&gt;140000,"HIGH INCOME",AND(TBL_Employees[[#This Row],[Annual Salary]]&gt;=70000,TBL_Employees[[#This Row],[Annual Salary]]&lt;=140000),"MIDLE INCOME",TBL_Employees[[#This Row],[Annual Salary]]&lt;70000,"LOW INCOME")</f>
        <v>MIDLE INCOME</v>
      </c>
      <c r="P937" s="3">
        <v>0</v>
      </c>
      <c r="Q937" s="11">
        <f>TBL_Employees[[#This Row],[Bonus %]]*TBL_Employees[[#This Row],[Annual Salary]]</f>
        <v>0</v>
      </c>
      <c r="R937" t="s">
        <v>52</v>
      </c>
      <c r="S937" t="s">
        <v>81</v>
      </c>
      <c r="T937" s="1" t="s">
        <v>21</v>
      </c>
      <c r="U937" t="str">
        <f>IF(TBL_Employees[[#This Row],[Exit Date]]="","Employed","Resign")</f>
        <v>Employed</v>
      </c>
    </row>
    <row r="938" spans="1:21">
      <c r="A938" t="s">
        <v>1376</v>
      </c>
      <c r="B938" t="s">
        <v>1377</v>
      </c>
      <c r="C938" t="s">
        <v>62</v>
      </c>
      <c r="D938" t="s">
        <v>50</v>
      </c>
      <c r="E938" t="s">
        <v>44</v>
      </c>
      <c r="F938" t="s">
        <v>28</v>
      </c>
      <c r="G938" t="s">
        <v>18</v>
      </c>
      <c r="H938">
        <v>33</v>
      </c>
      <c r="I938" s="1">
        <v>41446</v>
      </c>
      <c r="J938" s="9">
        <f>DAY(TBL_Employees[[#This Row],[Hire Date]])</f>
        <v>21</v>
      </c>
      <c r="K938" s="9">
        <f>MONTH(TBL_Employees[[#This Row],[Hire Date]])</f>
        <v>6</v>
      </c>
      <c r="L938" s="9" t="str">
        <f>_xlfn.SWITCH(TBL_Employees[[#This Row],[Month]],1,"JAN",2,"FEB",3,"MAR",4,"APR",5,"MAY",6,"JUN",7,"JUL",8,"AUG",9,"SEP",10,"OCT",11,"NOV",12,"DEC")</f>
        <v>JUN</v>
      </c>
      <c r="M938" s="9">
        <f>YEAR(TBL_Employees[[#This Row],[Hire Date]])</f>
        <v>2013</v>
      </c>
      <c r="N938" s="2">
        <v>119631</v>
      </c>
      <c r="O938" s="2" t="str">
        <f>_xlfn.SWITCH(TRUE(),TBL_Employees[[#This Row],[Annual Salary]]&gt;140000,"HIGH INCOME",AND(TBL_Employees[[#This Row],[Annual Salary]]&gt;=70000,TBL_Employees[[#This Row],[Annual Salary]]&lt;=140000),"MIDLE INCOME",TBL_Employees[[#This Row],[Annual Salary]]&lt;70000,"LOW INCOME")</f>
        <v>MIDLE INCOME</v>
      </c>
      <c r="P938" s="3">
        <v>0.06</v>
      </c>
      <c r="Q938" s="11">
        <f>TBL_Employees[[#This Row],[Bonus %]]*TBL_Employees[[#This Row],[Annual Salary]]</f>
        <v>7177.86</v>
      </c>
      <c r="R938" t="s">
        <v>19</v>
      </c>
      <c r="S938" t="s">
        <v>39</v>
      </c>
      <c r="T938" s="1" t="s">
        <v>21</v>
      </c>
      <c r="U938" t="str">
        <f>IF(TBL_Employees[[#This Row],[Exit Date]]="","Employed","Resign")</f>
        <v>Employed</v>
      </c>
    </row>
    <row r="939" spans="1:21">
      <c r="A939" t="s">
        <v>46</v>
      </c>
      <c r="B939" t="s">
        <v>1381</v>
      </c>
      <c r="C939" t="s">
        <v>61</v>
      </c>
      <c r="D939" t="s">
        <v>50</v>
      </c>
      <c r="E939" t="s">
        <v>36</v>
      </c>
      <c r="F939" t="s">
        <v>17</v>
      </c>
      <c r="G939" t="s">
        <v>24</v>
      </c>
      <c r="H939">
        <v>46</v>
      </c>
      <c r="I939" s="1">
        <v>38046</v>
      </c>
      <c r="J939" s="9">
        <f>DAY(TBL_Employees[[#This Row],[Hire Date]])</f>
        <v>29</v>
      </c>
      <c r="K939" s="9">
        <f>MONTH(TBL_Employees[[#This Row],[Hire Date]])</f>
        <v>2</v>
      </c>
      <c r="L939" s="9" t="str">
        <f>_xlfn.SWITCH(TBL_Employees[[#This Row],[Month]],1,"JAN",2,"FEB",3,"MAR",4,"APR",5,"MAY",6,"JUN",7,"JUL",8,"AUG",9,"SEP",10,"OCT",11,"NOV",12,"DEC")</f>
        <v>FEB</v>
      </c>
      <c r="M939" s="9">
        <f>YEAR(TBL_Employees[[#This Row],[Hire Date]])</f>
        <v>2004</v>
      </c>
      <c r="N939" s="2">
        <v>158897</v>
      </c>
      <c r="O939" s="2" t="str">
        <f>_xlfn.SWITCH(TRUE(),TBL_Employees[[#This Row],[Annual Salary]]&gt;140000,"HIGH INCOME",AND(TBL_Employees[[#This Row],[Annual Salary]]&gt;=70000,TBL_Employees[[#This Row],[Annual Salary]]&lt;=140000),"MIDLE INCOME",TBL_Employees[[#This Row],[Annual Salary]]&lt;70000,"LOW INCOME")</f>
        <v>HIGH INCOME</v>
      </c>
      <c r="P939" s="3">
        <v>0.1</v>
      </c>
      <c r="Q939" s="11">
        <f>TBL_Employees[[#This Row],[Bonus %]]*TBL_Employees[[#This Row],[Annual Salary]]</f>
        <v>15889.7</v>
      </c>
      <c r="R939" t="s">
        <v>33</v>
      </c>
      <c r="S939" t="s">
        <v>80</v>
      </c>
      <c r="T939" s="1" t="s">
        <v>21</v>
      </c>
      <c r="U939" t="str">
        <f>IF(TBL_Employees[[#This Row],[Exit Date]]="","Employed","Resign")</f>
        <v>Employed</v>
      </c>
    </row>
    <row r="940" spans="1:21">
      <c r="A940" t="s">
        <v>1385</v>
      </c>
      <c r="B940" t="s">
        <v>1386</v>
      </c>
      <c r="C940" t="s">
        <v>62</v>
      </c>
      <c r="D940" t="s">
        <v>50</v>
      </c>
      <c r="E940" t="s">
        <v>44</v>
      </c>
      <c r="F940" t="s">
        <v>17</v>
      </c>
      <c r="G940" t="s">
        <v>24</v>
      </c>
      <c r="H940">
        <v>45</v>
      </c>
      <c r="I940" s="1">
        <v>40836</v>
      </c>
      <c r="J940" s="9">
        <f>DAY(TBL_Employees[[#This Row],[Hire Date]])</f>
        <v>20</v>
      </c>
      <c r="K940" s="9">
        <f>MONTH(TBL_Employees[[#This Row],[Hire Date]])</f>
        <v>10</v>
      </c>
      <c r="L940" s="9" t="str">
        <f>_xlfn.SWITCH(TBL_Employees[[#This Row],[Month]],1,"JAN",2,"FEB",3,"MAR",4,"APR",5,"MAY",6,"JUN",7,"JUL",8,"AUG",9,"SEP",10,"OCT",11,"NOV",12,"DEC")</f>
        <v>OCT</v>
      </c>
      <c r="M940" s="9">
        <f>YEAR(TBL_Employees[[#This Row],[Hire Date]])</f>
        <v>2011</v>
      </c>
      <c r="N940" s="2">
        <v>123640</v>
      </c>
      <c r="O940" s="2" t="str">
        <f>_xlfn.SWITCH(TRUE(),TBL_Employees[[#This Row],[Annual Salary]]&gt;140000,"HIGH INCOME",AND(TBL_Employees[[#This Row],[Annual Salary]]&gt;=70000,TBL_Employees[[#This Row],[Annual Salary]]&lt;=140000),"MIDLE INCOME",TBL_Employees[[#This Row],[Annual Salary]]&lt;70000,"LOW INCOME")</f>
        <v>MIDLE INCOME</v>
      </c>
      <c r="P940" s="3">
        <v>7.0000000000000007E-2</v>
      </c>
      <c r="Q940" s="11">
        <f>TBL_Employees[[#This Row],[Bonus %]]*TBL_Employees[[#This Row],[Annual Salary]]</f>
        <v>8654.8000000000011</v>
      </c>
      <c r="R940" t="s">
        <v>33</v>
      </c>
      <c r="S940" t="s">
        <v>74</v>
      </c>
      <c r="T940" s="1" t="s">
        <v>21</v>
      </c>
      <c r="U940" t="str">
        <f>IF(TBL_Employees[[#This Row],[Exit Date]]="","Employed","Resign")</f>
        <v>Employed</v>
      </c>
    </row>
    <row r="941" spans="1:21">
      <c r="A941" t="s">
        <v>1318</v>
      </c>
      <c r="B941" t="s">
        <v>1387</v>
      </c>
      <c r="C941" t="s">
        <v>68</v>
      </c>
      <c r="D941" t="s">
        <v>50</v>
      </c>
      <c r="E941" t="s">
        <v>44</v>
      </c>
      <c r="F941" t="s">
        <v>17</v>
      </c>
      <c r="G941" t="s">
        <v>18</v>
      </c>
      <c r="H941">
        <v>33</v>
      </c>
      <c r="I941" s="1">
        <v>41742</v>
      </c>
      <c r="J941" s="9">
        <f>DAY(TBL_Employees[[#This Row],[Hire Date]])</f>
        <v>13</v>
      </c>
      <c r="K941" s="9">
        <f>MONTH(TBL_Employees[[#This Row],[Hire Date]])</f>
        <v>4</v>
      </c>
      <c r="L941" s="9" t="str">
        <f>_xlfn.SWITCH(TBL_Employees[[#This Row],[Month]],1,"JAN",2,"FEB",3,"MAR",4,"APR",5,"MAY",6,"JUN",7,"JUL",8,"AUG",9,"SEP",10,"OCT",11,"NOV",12,"DEC")</f>
        <v>APR</v>
      </c>
      <c r="M941" s="9">
        <f>YEAR(TBL_Employees[[#This Row],[Hire Date]])</f>
        <v>2014</v>
      </c>
      <c r="N941" s="2">
        <v>46878</v>
      </c>
      <c r="O941" s="2" t="str">
        <f>_xlfn.SWITCH(TRUE(),TBL_Employees[[#This Row],[Annual Salary]]&gt;140000,"HIGH INCOME",AND(TBL_Employees[[#This Row],[Annual Salary]]&gt;=70000,TBL_Employees[[#This Row],[Annual Salary]]&lt;=140000),"MIDLE INCOME",TBL_Employees[[#This Row],[Annual Salary]]&lt;70000,"LOW INCOME")</f>
        <v>LOW INCOME</v>
      </c>
      <c r="P941" s="3">
        <v>0</v>
      </c>
      <c r="Q941" s="11">
        <f>TBL_Employees[[#This Row],[Bonus %]]*TBL_Employees[[#This Row],[Annual Salary]]</f>
        <v>0</v>
      </c>
      <c r="R941" t="s">
        <v>19</v>
      </c>
      <c r="S941" t="s">
        <v>45</v>
      </c>
      <c r="T941" s="1" t="s">
        <v>21</v>
      </c>
      <c r="U941" t="str">
        <f>IF(TBL_Employees[[#This Row],[Exit Date]]="","Employed","Resign")</f>
        <v>Employed</v>
      </c>
    </row>
    <row r="942" spans="1:21">
      <c r="A942" t="s">
        <v>1389</v>
      </c>
      <c r="B942" t="s">
        <v>1390</v>
      </c>
      <c r="C942" t="s">
        <v>42</v>
      </c>
      <c r="D942" t="s">
        <v>50</v>
      </c>
      <c r="E942" t="s">
        <v>36</v>
      </c>
      <c r="F942" t="s">
        <v>17</v>
      </c>
      <c r="G942" t="s">
        <v>51</v>
      </c>
      <c r="H942">
        <v>57</v>
      </c>
      <c r="I942" s="1">
        <v>39357</v>
      </c>
      <c r="J942" s="9">
        <f>DAY(TBL_Employees[[#This Row],[Hire Date]])</f>
        <v>2</v>
      </c>
      <c r="K942" s="9">
        <f>MONTH(TBL_Employees[[#This Row],[Hire Date]])</f>
        <v>10</v>
      </c>
      <c r="L942" s="9" t="str">
        <f>_xlfn.SWITCH(TBL_Employees[[#This Row],[Month]],1,"JAN",2,"FEB",3,"MAR",4,"APR",5,"MAY",6,"JUN",7,"JUL",8,"AUG",9,"SEP",10,"OCT",11,"NOV",12,"DEC")</f>
        <v>OCT</v>
      </c>
      <c r="M942" s="9">
        <f>YEAR(TBL_Employees[[#This Row],[Hire Date]])</f>
        <v>2007</v>
      </c>
      <c r="N942" s="2">
        <v>98150</v>
      </c>
      <c r="O942" s="2" t="str">
        <f>_xlfn.SWITCH(TRUE(),TBL_Employees[[#This Row],[Annual Salary]]&gt;140000,"HIGH INCOME",AND(TBL_Employees[[#This Row],[Annual Salary]]&gt;=70000,TBL_Employees[[#This Row],[Annual Salary]]&lt;=140000),"MIDLE INCOME",TBL_Employees[[#This Row],[Annual Salary]]&lt;70000,"LOW INCOME")</f>
        <v>MIDLE INCOME</v>
      </c>
      <c r="P942" s="3">
        <v>0</v>
      </c>
      <c r="Q942" s="11">
        <f>TBL_Employees[[#This Row],[Bonus %]]*TBL_Employees[[#This Row],[Annual Salary]]</f>
        <v>0</v>
      </c>
      <c r="R942" t="s">
        <v>52</v>
      </c>
      <c r="S942" t="s">
        <v>66</v>
      </c>
      <c r="T942" s="1" t="s">
        <v>21</v>
      </c>
      <c r="U942" t="str">
        <f>IF(TBL_Employees[[#This Row],[Exit Date]]="","Employed","Resign")</f>
        <v>Employed</v>
      </c>
    </row>
    <row r="943" spans="1:21">
      <c r="A943" t="s">
        <v>1401</v>
      </c>
      <c r="B943" t="s">
        <v>1402</v>
      </c>
      <c r="C943" t="s">
        <v>64</v>
      </c>
      <c r="D943" t="s">
        <v>50</v>
      </c>
      <c r="E943" t="s">
        <v>16</v>
      </c>
      <c r="F943" t="s">
        <v>28</v>
      </c>
      <c r="G943" t="s">
        <v>24</v>
      </c>
      <c r="H943">
        <v>34</v>
      </c>
      <c r="I943" s="1">
        <v>43169</v>
      </c>
      <c r="J943" s="9">
        <f>DAY(TBL_Employees[[#This Row],[Hire Date]])</f>
        <v>10</v>
      </c>
      <c r="K943" s="9">
        <f>MONTH(TBL_Employees[[#This Row],[Hire Date]])</f>
        <v>3</v>
      </c>
      <c r="L943" s="9" t="str">
        <f>_xlfn.SWITCH(TBL_Employees[[#This Row],[Month]],1,"JAN",2,"FEB",3,"MAR",4,"APR",5,"MAY",6,"JUN",7,"JUL",8,"AUG",9,"SEP",10,"OCT",11,"NOV",12,"DEC")</f>
        <v>MAR</v>
      </c>
      <c r="M943" s="9">
        <f>YEAR(TBL_Employees[[#This Row],[Hire Date]])</f>
        <v>2018</v>
      </c>
      <c r="N943" s="2">
        <v>58993</v>
      </c>
      <c r="O943" s="2" t="str">
        <f>_xlfn.SWITCH(TRUE(),TBL_Employees[[#This Row],[Annual Salary]]&gt;140000,"HIGH INCOME",AND(TBL_Employees[[#This Row],[Annual Salary]]&gt;=70000,TBL_Employees[[#This Row],[Annual Salary]]&lt;=140000),"MIDLE INCOME",TBL_Employees[[#This Row],[Annual Salary]]&lt;70000,"LOW INCOME")</f>
        <v>LOW INCOME</v>
      </c>
      <c r="P943" s="3">
        <v>0</v>
      </c>
      <c r="Q943" s="11">
        <f>TBL_Employees[[#This Row],[Bonus %]]*TBL_Employees[[#This Row],[Annual Salary]]</f>
        <v>0</v>
      </c>
      <c r="R943" t="s">
        <v>19</v>
      </c>
      <c r="S943" t="s">
        <v>25</v>
      </c>
      <c r="T943" s="1" t="s">
        <v>21</v>
      </c>
      <c r="U943" t="str">
        <f>IF(TBL_Employees[[#This Row],[Exit Date]]="","Employed","Resign")</f>
        <v>Employed</v>
      </c>
    </row>
    <row r="944" spans="1:21">
      <c r="A944" t="s">
        <v>1414</v>
      </c>
      <c r="B944" t="s">
        <v>1415</v>
      </c>
      <c r="C944" t="s">
        <v>64</v>
      </c>
      <c r="D944" t="s">
        <v>50</v>
      </c>
      <c r="E944" t="s">
        <v>44</v>
      </c>
      <c r="F944" t="s">
        <v>17</v>
      </c>
      <c r="G944" t="s">
        <v>24</v>
      </c>
      <c r="H944">
        <v>60</v>
      </c>
      <c r="I944" s="1">
        <v>41647</v>
      </c>
      <c r="J944" s="9">
        <f>DAY(TBL_Employees[[#This Row],[Hire Date]])</f>
        <v>8</v>
      </c>
      <c r="K944" s="9">
        <f>MONTH(TBL_Employees[[#This Row],[Hire Date]])</f>
        <v>1</v>
      </c>
      <c r="L944" s="9" t="str">
        <f>_xlfn.SWITCH(TBL_Employees[[#This Row],[Month]],1,"JAN",2,"FEB",3,"MAR",4,"APR",5,"MAY",6,"JUN",7,"JUL",8,"AUG",9,"SEP",10,"OCT",11,"NOV",12,"DEC")</f>
        <v>JAN</v>
      </c>
      <c r="M944" s="9">
        <f>YEAR(TBL_Employees[[#This Row],[Hire Date]])</f>
        <v>2014</v>
      </c>
      <c r="N944" s="2">
        <v>51877</v>
      </c>
      <c r="O944" s="2" t="str">
        <f>_xlfn.SWITCH(TRUE(),TBL_Employees[[#This Row],[Annual Salary]]&gt;140000,"HIGH INCOME",AND(TBL_Employees[[#This Row],[Annual Salary]]&gt;=70000,TBL_Employees[[#This Row],[Annual Salary]]&lt;=140000),"MIDLE INCOME",TBL_Employees[[#This Row],[Annual Salary]]&lt;70000,"LOW INCOME")</f>
        <v>LOW INCOME</v>
      </c>
      <c r="P944" s="3">
        <v>0</v>
      </c>
      <c r="Q944" s="11">
        <f>TBL_Employees[[#This Row],[Bonus %]]*TBL_Employees[[#This Row],[Annual Salary]]</f>
        <v>0</v>
      </c>
      <c r="R944" t="s">
        <v>33</v>
      </c>
      <c r="S944" t="s">
        <v>60</v>
      </c>
      <c r="T944" s="1" t="s">
        <v>21</v>
      </c>
      <c r="U944" t="str">
        <f>IF(TBL_Employees[[#This Row],[Exit Date]]="","Employed","Resign")</f>
        <v>Employed</v>
      </c>
    </row>
    <row r="945" spans="1:21">
      <c r="A945" t="s">
        <v>1426</v>
      </c>
      <c r="B945" t="s">
        <v>1427</v>
      </c>
      <c r="C945" t="s">
        <v>42</v>
      </c>
      <c r="D945" t="s">
        <v>50</v>
      </c>
      <c r="E945" t="s">
        <v>32</v>
      </c>
      <c r="F945" t="s">
        <v>28</v>
      </c>
      <c r="G945" t="s">
        <v>18</v>
      </c>
      <c r="H945">
        <v>45</v>
      </c>
      <c r="I945" s="1">
        <v>40618</v>
      </c>
      <c r="J945" s="9">
        <f>DAY(TBL_Employees[[#This Row],[Hire Date]])</f>
        <v>16</v>
      </c>
      <c r="K945" s="9">
        <f>MONTH(TBL_Employees[[#This Row],[Hire Date]])</f>
        <v>3</v>
      </c>
      <c r="L945" s="9" t="str">
        <f>_xlfn.SWITCH(TBL_Employees[[#This Row],[Month]],1,"JAN",2,"FEB",3,"MAR",4,"APR",5,"MAY",6,"JUN",7,"JUL",8,"AUG",9,"SEP",10,"OCT",11,"NOV",12,"DEC")</f>
        <v>MAR</v>
      </c>
      <c r="M945" s="9">
        <f>YEAR(TBL_Employees[[#This Row],[Hire Date]])</f>
        <v>2011</v>
      </c>
      <c r="N945" s="2">
        <v>81687</v>
      </c>
      <c r="O945" s="2" t="str">
        <f>_xlfn.SWITCH(TRUE(),TBL_Employees[[#This Row],[Annual Salary]]&gt;140000,"HIGH INCOME",AND(TBL_Employees[[#This Row],[Annual Salary]]&gt;=70000,TBL_Employees[[#This Row],[Annual Salary]]&lt;=140000),"MIDLE INCOME",TBL_Employees[[#This Row],[Annual Salary]]&lt;70000,"LOW INCOME")</f>
        <v>MIDLE INCOME</v>
      </c>
      <c r="P945" s="3">
        <v>0</v>
      </c>
      <c r="Q945" s="11">
        <f>TBL_Employees[[#This Row],[Bonus %]]*TBL_Employees[[#This Row],[Annual Salary]]</f>
        <v>0</v>
      </c>
      <c r="R945" t="s">
        <v>19</v>
      </c>
      <c r="S945" t="s">
        <v>39</v>
      </c>
      <c r="T945" s="1" t="s">
        <v>21</v>
      </c>
      <c r="U945" t="str">
        <f>IF(TBL_Employees[[#This Row],[Exit Date]]="","Employed","Resign")</f>
        <v>Employed</v>
      </c>
    </row>
    <row r="946" spans="1:21">
      <c r="A946" t="s">
        <v>361</v>
      </c>
      <c r="B946" t="s">
        <v>1440</v>
      </c>
      <c r="C946" t="s">
        <v>14</v>
      </c>
      <c r="D946" t="s">
        <v>50</v>
      </c>
      <c r="E946" t="s">
        <v>44</v>
      </c>
      <c r="F946" t="s">
        <v>28</v>
      </c>
      <c r="G946" t="s">
        <v>47</v>
      </c>
      <c r="H946">
        <v>36</v>
      </c>
      <c r="I946" s="1">
        <v>43178</v>
      </c>
      <c r="J946" s="9">
        <f>DAY(TBL_Employees[[#This Row],[Hire Date]])</f>
        <v>19</v>
      </c>
      <c r="K946" s="9">
        <f>MONTH(TBL_Employees[[#This Row],[Hire Date]])</f>
        <v>3</v>
      </c>
      <c r="L946" s="9" t="str">
        <f>_xlfn.SWITCH(TBL_Employees[[#This Row],[Month]],1,"JAN",2,"FEB",3,"MAR",4,"APR",5,"MAY",6,"JUN",7,"JUL",8,"AUG",9,"SEP",10,"OCT",11,"NOV",12,"DEC")</f>
        <v>MAR</v>
      </c>
      <c r="M946" s="9">
        <f>YEAR(TBL_Employees[[#This Row],[Hire Date]])</f>
        <v>2018</v>
      </c>
      <c r="N946" s="2">
        <v>195200</v>
      </c>
      <c r="O946" s="2" t="str">
        <f>_xlfn.SWITCH(TRUE(),TBL_Employees[[#This Row],[Annual Salary]]&gt;140000,"HIGH INCOME",AND(TBL_Employees[[#This Row],[Annual Salary]]&gt;=70000,TBL_Employees[[#This Row],[Annual Salary]]&lt;=140000),"MIDLE INCOME",TBL_Employees[[#This Row],[Annual Salary]]&lt;70000,"LOW INCOME")</f>
        <v>HIGH INCOME</v>
      </c>
      <c r="P946" s="3">
        <v>0.36</v>
      </c>
      <c r="Q946" s="11">
        <f>TBL_Employees[[#This Row],[Bonus %]]*TBL_Employees[[#This Row],[Annual Salary]]</f>
        <v>70272</v>
      </c>
      <c r="R946" t="s">
        <v>19</v>
      </c>
      <c r="S946" t="s">
        <v>25</v>
      </c>
      <c r="T946" s="1" t="s">
        <v>21</v>
      </c>
      <c r="U946" t="str">
        <f>IF(TBL_Employees[[#This Row],[Exit Date]]="","Employed","Resign")</f>
        <v>Employed</v>
      </c>
    </row>
    <row r="947" spans="1:21">
      <c r="A947" t="s">
        <v>1444</v>
      </c>
      <c r="B947" t="s">
        <v>1445</v>
      </c>
      <c r="C947" t="s">
        <v>64</v>
      </c>
      <c r="D947" t="s">
        <v>50</v>
      </c>
      <c r="E947" t="s">
        <v>44</v>
      </c>
      <c r="F947" t="s">
        <v>28</v>
      </c>
      <c r="G947" t="s">
        <v>24</v>
      </c>
      <c r="H947">
        <v>31</v>
      </c>
      <c r="I947" s="1">
        <v>43878</v>
      </c>
      <c r="J947" s="9">
        <f>DAY(TBL_Employees[[#This Row],[Hire Date]])</f>
        <v>17</v>
      </c>
      <c r="K947" s="9">
        <f>MONTH(TBL_Employees[[#This Row],[Hire Date]])</f>
        <v>2</v>
      </c>
      <c r="L947" s="9" t="str">
        <f>_xlfn.SWITCH(TBL_Employees[[#This Row],[Month]],1,"JAN",2,"FEB",3,"MAR",4,"APR",5,"MAY",6,"JUN",7,"JUL",8,"AUG",9,"SEP",10,"OCT",11,"NOV",12,"DEC")</f>
        <v>FEB</v>
      </c>
      <c r="M947" s="9">
        <f>YEAR(TBL_Employees[[#This Row],[Hire Date]])</f>
        <v>2020</v>
      </c>
      <c r="N947" s="2">
        <v>67171</v>
      </c>
      <c r="O947" s="2" t="str">
        <f>_xlfn.SWITCH(TRUE(),TBL_Employees[[#This Row],[Annual Salary]]&gt;140000,"HIGH INCOME",AND(TBL_Employees[[#This Row],[Annual Salary]]&gt;=70000,TBL_Employees[[#This Row],[Annual Salary]]&lt;=140000),"MIDLE INCOME",TBL_Employees[[#This Row],[Annual Salary]]&lt;70000,"LOW INCOME")</f>
        <v>LOW INCOME</v>
      </c>
      <c r="P947" s="3">
        <v>0</v>
      </c>
      <c r="Q947" s="11">
        <f>TBL_Employees[[#This Row],[Bonus %]]*TBL_Employees[[#This Row],[Annual Salary]]</f>
        <v>0</v>
      </c>
      <c r="R947" t="s">
        <v>33</v>
      </c>
      <c r="S947" t="s">
        <v>80</v>
      </c>
      <c r="T947" s="1">
        <v>44317</v>
      </c>
      <c r="U947" t="str">
        <f>IF(TBL_Employees[[#This Row],[Exit Date]]="","Employed","Resign")</f>
        <v>Resign</v>
      </c>
    </row>
    <row r="948" spans="1:21">
      <c r="A948" t="s">
        <v>1448</v>
      </c>
      <c r="B948" t="s">
        <v>1449</v>
      </c>
      <c r="C948" t="s">
        <v>42</v>
      </c>
      <c r="D948" t="s">
        <v>50</v>
      </c>
      <c r="E948" t="s">
        <v>16</v>
      </c>
      <c r="F948" t="s">
        <v>28</v>
      </c>
      <c r="G948" t="s">
        <v>18</v>
      </c>
      <c r="H948">
        <v>30</v>
      </c>
      <c r="I948" s="1">
        <v>43773</v>
      </c>
      <c r="J948" s="9">
        <f>DAY(TBL_Employees[[#This Row],[Hire Date]])</f>
        <v>4</v>
      </c>
      <c r="K948" s="9">
        <f>MONTH(TBL_Employees[[#This Row],[Hire Date]])</f>
        <v>11</v>
      </c>
      <c r="L948" s="9" t="str">
        <f>_xlfn.SWITCH(TBL_Employees[[#This Row],[Month]],1,"JAN",2,"FEB",3,"MAR",4,"APR",5,"MAY",6,"JUN",7,"JUL",8,"AUG",9,"SEP",10,"OCT",11,"NOV",12,"DEC")</f>
        <v>NOV</v>
      </c>
      <c r="M948" s="9">
        <f>YEAR(TBL_Employees[[#This Row],[Hire Date]])</f>
        <v>2019</v>
      </c>
      <c r="N948" s="2">
        <v>96092</v>
      </c>
      <c r="O948" s="2" t="str">
        <f>_xlfn.SWITCH(TRUE(),TBL_Employees[[#This Row],[Annual Salary]]&gt;140000,"HIGH INCOME",AND(TBL_Employees[[#This Row],[Annual Salary]]&gt;=70000,TBL_Employees[[#This Row],[Annual Salary]]&lt;=140000),"MIDLE INCOME",TBL_Employees[[#This Row],[Annual Salary]]&lt;70000,"LOW INCOME")</f>
        <v>MIDLE INCOME</v>
      </c>
      <c r="P948" s="3">
        <v>0</v>
      </c>
      <c r="Q948" s="11">
        <f>TBL_Employees[[#This Row],[Bonus %]]*TBL_Employees[[#This Row],[Annual Salary]]</f>
        <v>0</v>
      </c>
      <c r="R948" t="s">
        <v>19</v>
      </c>
      <c r="S948" t="s">
        <v>25</v>
      </c>
      <c r="T948" s="1" t="s">
        <v>21</v>
      </c>
      <c r="U948" t="str">
        <f>IF(TBL_Employees[[#This Row],[Exit Date]]="","Employed","Resign")</f>
        <v>Employed</v>
      </c>
    </row>
    <row r="949" spans="1:21">
      <c r="A949" t="s">
        <v>159</v>
      </c>
      <c r="B949" t="s">
        <v>1466</v>
      </c>
      <c r="C949" t="s">
        <v>94</v>
      </c>
      <c r="D949" t="s">
        <v>50</v>
      </c>
      <c r="E949" t="s">
        <v>16</v>
      </c>
      <c r="F949" t="s">
        <v>17</v>
      </c>
      <c r="G949" t="s">
        <v>47</v>
      </c>
      <c r="H949">
        <v>65</v>
      </c>
      <c r="I949" s="1">
        <v>36798</v>
      </c>
      <c r="J949" s="9">
        <f>DAY(TBL_Employees[[#This Row],[Hire Date]])</f>
        <v>29</v>
      </c>
      <c r="K949" s="9">
        <f>MONTH(TBL_Employees[[#This Row],[Hire Date]])</f>
        <v>9</v>
      </c>
      <c r="L949" s="9" t="str">
        <f>_xlfn.SWITCH(TBL_Employees[[#This Row],[Month]],1,"JAN",2,"FEB",3,"MAR",4,"APR",5,"MAY",6,"JUN",7,"JUL",8,"AUG",9,"SEP",10,"OCT",11,"NOV",12,"DEC")</f>
        <v>SEP</v>
      </c>
      <c r="M949" s="9">
        <f>YEAR(TBL_Employees[[#This Row],[Hire Date]])</f>
        <v>2000</v>
      </c>
      <c r="N949" s="2">
        <v>67837</v>
      </c>
      <c r="O949" s="2" t="str">
        <f>_xlfn.SWITCH(TRUE(),TBL_Employees[[#This Row],[Annual Salary]]&gt;140000,"HIGH INCOME",AND(TBL_Employees[[#This Row],[Annual Salary]]&gt;=70000,TBL_Employees[[#This Row],[Annual Salary]]&lt;=140000),"MIDLE INCOME",TBL_Employees[[#This Row],[Annual Salary]]&lt;70000,"LOW INCOME")</f>
        <v>LOW INCOME</v>
      </c>
      <c r="P949" s="3">
        <v>0</v>
      </c>
      <c r="Q949" s="11">
        <f>TBL_Employees[[#This Row],[Bonus %]]*TBL_Employees[[#This Row],[Annual Salary]]</f>
        <v>0</v>
      </c>
      <c r="R949" t="s">
        <v>19</v>
      </c>
      <c r="S949" t="s">
        <v>25</v>
      </c>
      <c r="T949" s="1" t="s">
        <v>21</v>
      </c>
      <c r="U949" t="str">
        <f>IF(TBL_Employees[[#This Row],[Exit Date]]="","Employed","Resign")</f>
        <v>Employed</v>
      </c>
    </row>
    <row r="950" spans="1:21">
      <c r="A950" t="s">
        <v>1467</v>
      </c>
      <c r="B950" t="s">
        <v>1468</v>
      </c>
      <c r="C950" t="s">
        <v>64</v>
      </c>
      <c r="D950" t="s">
        <v>50</v>
      </c>
      <c r="E950" t="s">
        <v>16</v>
      </c>
      <c r="F950" t="s">
        <v>28</v>
      </c>
      <c r="G950" t="s">
        <v>24</v>
      </c>
      <c r="H950">
        <v>41</v>
      </c>
      <c r="I950" s="1">
        <v>40333</v>
      </c>
      <c r="J950" s="9">
        <f>DAY(TBL_Employees[[#This Row],[Hire Date]])</f>
        <v>4</v>
      </c>
      <c r="K950" s="9">
        <f>MONTH(TBL_Employees[[#This Row],[Hire Date]])</f>
        <v>6</v>
      </c>
      <c r="L950" s="9" t="str">
        <f>_xlfn.SWITCH(TBL_Employees[[#This Row],[Month]],1,"JAN",2,"FEB",3,"MAR",4,"APR",5,"MAY",6,"JUN",7,"JUL",8,"AUG",9,"SEP",10,"OCT",11,"NOV",12,"DEC")</f>
        <v>JUN</v>
      </c>
      <c r="M950" s="9">
        <f>YEAR(TBL_Employees[[#This Row],[Hire Date]])</f>
        <v>2010</v>
      </c>
      <c r="N950" s="2">
        <v>72425</v>
      </c>
      <c r="O950" s="2" t="str">
        <f>_xlfn.SWITCH(TRUE(),TBL_Employees[[#This Row],[Annual Salary]]&gt;140000,"HIGH INCOME",AND(TBL_Employees[[#This Row],[Annual Salary]]&gt;=70000,TBL_Employees[[#This Row],[Annual Salary]]&lt;=140000),"MIDLE INCOME",TBL_Employees[[#This Row],[Annual Salary]]&lt;70000,"LOW INCOME")</f>
        <v>MIDLE INCOME</v>
      </c>
      <c r="P950" s="3">
        <v>0</v>
      </c>
      <c r="Q950" s="11">
        <f>TBL_Employees[[#This Row],[Bonus %]]*TBL_Employees[[#This Row],[Annual Salary]]</f>
        <v>0</v>
      </c>
      <c r="R950" t="s">
        <v>33</v>
      </c>
      <c r="S950" t="s">
        <v>60</v>
      </c>
      <c r="T950" s="1" t="s">
        <v>21</v>
      </c>
      <c r="U950" t="str">
        <f>IF(TBL_Employees[[#This Row],[Exit Date]]="","Employed","Resign")</f>
        <v>Employed</v>
      </c>
    </row>
    <row r="951" spans="1:21">
      <c r="A951" t="s">
        <v>238</v>
      </c>
      <c r="B951" t="s">
        <v>1469</v>
      </c>
      <c r="C951" t="s">
        <v>42</v>
      </c>
      <c r="D951" t="s">
        <v>50</v>
      </c>
      <c r="E951" t="s">
        <v>32</v>
      </c>
      <c r="F951" t="s">
        <v>17</v>
      </c>
      <c r="G951" t="s">
        <v>51</v>
      </c>
      <c r="H951">
        <v>52</v>
      </c>
      <c r="I951" s="1">
        <v>34623</v>
      </c>
      <c r="J951" s="9">
        <f>DAY(TBL_Employees[[#This Row],[Hire Date]])</f>
        <v>16</v>
      </c>
      <c r="K951" s="9">
        <f>MONTH(TBL_Employees[[#This Row],[Hire Date]])</f>
        <v>10</v>
      </c>
      <c r="L951" s="9" t="str">
        <f>_xlfn.SWITCH(TBL_Employees[[#This Row],[Month]],1,"JAN",2,"FEB",3,"MAR",4,"APR",5,"MAY",6,"JUN",7,"JUL",8,"AUG",9,"SEP",10,"OCT",11,"NOV",12,"DEC")</f>
        <v>OCT</v>
      </c>
      <c r="M951" s="9">
        <f>YEAR(TBL_Employees[[#This Row],[Hire Date]])</f>
        <v>1994</v>
      </c>
      <c r="N951" s="2">
        <v>93103</v>
      </c>
      <c r="O951" s="2" t="str">
        <f>_xlfn.SWITCH(TRUE(),TBL_Employees[[#This Row],[Annual Salary]]&gt;140000,"HIGH INCOME",AND(TBL_Employees[[#This Row],[Annual Salary]]&gt;=70000,TBL_Employees[[#This Row],[Annual Salary]]&lt;=140000),"MIDLE INCOME",TBL_Employees[[#This Row],[Annual Salary]]&lt;70000,"LOW INCOME")</f>
        <v>MIDLE INCOME</v>
      </c>
      <c r="P951" s="3">
        <v>0</v>
      </c>
      <c r="Q951" s="11">
        <f>TBL_Employees[[#This Row],[Bonus %]]*TBL_Employees[[#This Row],[Annual Salary]]</f>
        <v>0</v>
      </c>
      <c r="R951" t="s">
        <v>19</v>
      </c>
      <c r="S951" t="s">
        <v>39</v>
      </c>
      <c r="T951" s="1" t="s">
        <v>21</v>
      </c>
      <c r="U951" t="str">
        <f>IF(TBL_Employees[[#This Row],[Exit Date]]="","Employed","Resign")</f>
        <v>Employed</v>
      </c>
    </row>
    <row r="952" spans="1:21">
      <c r="A952" t="s">
        <v>1476</v>
      </c>
      <c r="B952" t="s">
        <v>1477</v>
      </c>
      <c r="C952" t="s">
        <v>94</v>
      </c>
      <c r="D952" t="s">
        <v>50</v>
      </c>
      <c r="E952" t="s">
        <v>16</v>
      </c>
      <c r="F952" t="s">
        <v>17</v>
      </c>
      <c r="G952" t="s">
        <v>24</v>
      </c>
      <c r="H952">
        <v>40</v>
      </c>
      <c r="I952" s="1">
        <v>43175</v>
      </c>
      <c r="J952" s="9">
        <f>DAY(TBL_Employees[[#This Row],[Hire Date]])</f>
        <v>16</v>
      </c>
      <c r="K952" s="9">
        <f>MONTH(TBL_Employees[[#This Row],[Hire Date]])</f>
        <v>3</v>
      </c>
      <c r="L952" s="9" t="str">
        <f>_xlfn.SWITCH(TBL_Employees[[#This Row],[Month]],1,"JAN",2,"FEB",3,"MAR",4,"APR",5,"MAY",6,"JUN",7,"JUL",8,"AUG",9,"SEP",10,"OCT",11,"NOV",12,"DEC")</f>
        <v>MAR</v>
      </c>
      <c r="M952" s="9">
        <f>YEAR(TBL_Employees[[#This Row],[Hire Date]])</f>
        <v>2018</v>
      </c>
      <c r="N952" s="2">
        <v>55457</v>
      </c>
      <c r="O952" s="2" t="str">
        <f>_xlfn.SWITCH(TRUE(),TBL_Employees[[#This Row],[Annual Salary]]&gt;140000,"HIGH INCOME",AND(TBL_Employees[[#This Row],[Annual Salary]]&gt;=70000,TBL_Employees[[#This Row],[Annual Salary]]&lt;=140000),"MIDLE INCOME",TBL_Employees[[#This Row],[Annual Salary]]&lt;70000,"LOW INCOME")</f>
        <v>LOW INCOME</v>
      </c>
      <c r="P952" s="3">
        <v>0</v>
      </c>
      <c r="Q952" s="11">
        <f>TBL_Employees[[#This Row],[Bonus %]]*TBL_Employees[[#This Row],[Annual Salary]]</f>
        <v>0</v>
      </c>
      <c r="R952" t="s">
        <v>19</v>
      </c>
      <c r="S952" t="s">
        <v>29</v>
      </c>
      <c r="T952" s="1" t="s">
        <v>21</v>
      </c>
      <c r="U952" t="str">
        <f>IF(TBL_Employees[[#This Row],[Exit Date]]="","Employed","Resign")</f>
        <v>Employed</v>
      </c>
    </row>
    <row r="953" spans="1:21">
      <c r="A953" t="s">
        <v>165</v>
      </c>
      <c r="B953" t="s">
        <v>1478</v>
      </c>
      <c r="C953" t="s">
        <v>94</v>
      </c>
      <c r="D953" t="s">
        <v>50</v>
      </c>
      <c r="E953" t="s">
        <v>36</v>
      </c>
      <c r="F953" t="s">
        <v>17</v>
      </c>
      <c r="G953" t="s">
        <v>24</v>
      </c>
      <c r="H953">
        <v>63</v>
      </c>
      <c r="I953" s="1">
        <v>43004</v>
      </c>
      <c r="J953" s="9">
        <f>DAY(TBL_Employees[[#This Row],[Hire Date]])</f>
        <v>26</v>
      </c>
      <c r="K953" s="9">
        <f>MONTH(TBL_Employees[[#This Row],[Hire Date]])</f>
        <v>9</v>
      </c>
      <c r="L953" s="9" t="str">
        <f>_xlfn.SWITCH(TBL_Employees[[#This Row],[Month]],1,"JAN",2,"FEB",3,"MAR",4,"APR",5,"MAY",6,"JUN",7,"JUL",8,"AUG",9,"SEP",10,"OCT",11,"NOV",12,"DEC")</f>
        <v>SEP</v>
      </c>
      <c r="M953" s="9">
        <f>YEAR(TBL_Employees[[#This Row],[Hire Date]])</f>
        <v>2017</v>
      </c>
      <c r="N953" s="2">
        <v>72340</v>
      </c>
      <c r="O953" s="2" t="str">
        <f>_xlfn.SWITCH(TRUE(),TBL_Employees[[#This Row],[Annual Salary]]&gt;140000,"HIGH INCOME",AND(TBL_Employees[[#This Row],[Annual Salary]]&gt;=70000,TBL_Employees[[#This Row],[Annual Salary]]&lt;=140000),"MIDLE INCOME",TBL_Employees[[#This Row],[Annual Salary]]&lt;70000,"LOW INCOME")</f>
        <v>MIDLE INCOME</v>
      </c>
      <c r="P953" s="3">
        <v>0</v>
      </c>
      <c r="Q953" s="11">
        <f>TBL_Employees[[#This Row],[Bonus %]]*TBL_Employees[[#This Row],[Annual Salary]]</f>
        <v>0</v>
      </c>
      <c r="R953" t="s">
        <v>19</v>
      </c>
      <c r="S953" t="s">
        <v>39</v>
      </c>
      <c r="T953" s="1">
        <v>43558</v>
      </c>
      <c r="U953" t="str">
        <f>IF(TBL_Employees[[#This Row],[Exit Date]]="","Employed","Resign")</f>
        <v>Resign</v>
      </c>
    </row>
    <row r="954" spans="1:21">
      <c r="A954" t="s">
        <v>1503</v>
      </c>
      <c r="B954" t="s">
        <v>191</v>
      </c>
      <c r="C954" t="s">
        <v>42</v>
      </c>
      <c r="D954" t="s">
        <v>50</v>
      </c>
      <c r="E954" t="s">
        <v>16</v>
      </c>
      <c r="F954" t="s">
        <v>17</v>
      </c>
      <c r="G954" t="s">
        <v>24</v>
      </c>
      <c r="H954">
        <v>62</v>
      </c>
      <c r="I954" s="1">
        <v>43969</v>
      </c>
      <c r="J954" s="9">
        <f>DAY(TBL_Employees[[#This Row],[Hire Date]])</f>
        <v>18</v>
      </c>
      <c r="K954" s="9">
        <f>MONTH(TBL_Employees[[#This Row],[Hire Date]])</f>
        <v>5</v>
      </c>
      <c r="L954" s="9" t="str">
        <f>_xlfn.SWITCH(TBL_Employees[[#This Row],[Month]],1,"JAN",2,"FEB",3,"MAR",4,"APR",5,"MAY",6,"JUN",7,"JUL",8,"AUG",9,"SEP",10,"OCT",11,"NOV",12,"DEC")</f>
        <v>MAY</v>
      </c>
      <c r="M954" s="9">
        <f>YEAR(TBL_Employees[[#This Row],[Hire Date]])</f>
        <v>2020</v>
      </c>
      <c r="N954" s="2">
        <v>97830</v>
      </c>
      <c r="O954" s="2" t="str">
        <f>_xlfn.SWITCH(TRUE(),TBL_Employees[[#This Row],[Annual Salary]]&gt;140000,"HIGH INCOME",AND(TBL_Employees[[#This Row],[Annual Salary]]&gt;=70000,TBL_Employees[[#This Row],[Annual Salary]]&lt;=140000),"MIDLE INCOME",TBL_Employees[[#This Row],[Annual Salary]]&lt;70000,"LOW INCOME")</f>
        <v>MIDLE INCOME</v>
      </c>
      <c r="P954" s="3">
        <v>0</v>
      </c>
      <c r="Q954" s="11">
        <f>TBL_Employees[[#This Row],[Bonus %]]*TBL_Employees[[#This Row],[Annual Salary]]</f>
        <v>0</v>
      </c>
      <c r="R954" t="s">
        <v>19</v>
      </c>
      <c r="S954" t="s">
        <v>25</v>
      </c>
      <c r="T954" s="1" t="s">
        <v>21</v>
      </c>
      <c r="U954" t="str">
        <f>IF(TBL_Employees[[#This Row],[Exit Date]]="","Employed","Resign")</f>
        <v>Employed</v>
      </c>
    </row>
    <row r="955" spans="1:21">
      <c r="A955" t="s">
        <v>116</v>
      </c>
      <c r="B955" t="s">
        <v>1510</v>
      </c>
      <c r="C955" t="s">
        <v>61</v>
      </c>
      <c r="D955" t="s">
        <v>50</v>
      </c>
      <c r="E955" t="s">
        <v>36</v>
      </c>
      <c r="F955" t="s">
        <v>28</v>
      </c>
      <c r="G955" t="s">
        <v>24</v>
      </c>
      <c r="H955">
        <v>25</v>
      </c>
      <c r="I955" s="1">
        <v>44362</v>
      </c>
      <c r="J955" s="9">
        <f>DAY(TBL_Employees[[#This Row],[Hire Date]])</f>
        <v>15</v>
      </c>
      <c r="K955" s="9">
        <f>MONTH(TBL_Employees[[#This Row],[Hire Date]])</f>
        <v>6</v>
      </c>
      <c r="L955" s="9" t="str">
        <f>_xlfn.SWITCH(TBL_Employees[[#This Row],[Month]],1,"JAN",2,"FEB",3,"MAR",4,"APR",5,"MAY",6,"JUN",7,"JUL",8,"AUG",9,"SEP",10,"OCT",11,"NOV",12,"DEC")</f>
        <v>JUN</v>
      </c>
      <c r="M955" s="9">
        <f>YEAR(TBL_Employees[[#This Row],[Hire Date]])</f>
        <v>2021</v>
      </c>
      <c r="N955" s="2">
        <v>142731</v>
      </c>
      <c r="O955" s="2" t="str">
        <f>_xlfn.SWITCH(TRUE(),TBL_Employees[[#This Row],[Annual Salary]]&gt;140000,"HIGH INCOME",AND(TBL_Employees[[#This Row],[Annual Salary]]&gt;=70000,TBL_Employees[[#This Row],[Annual Salary]]&lt;=140000),"MIDLE INCOME",TBL_Employees[[#This Row],[Annual Salary]]&lt;70000,"LOW INCOME")</f>
        <v>HIGH INCOME</v>
      </c>
      <c r="P955" s="3">
        <v>0.11</v>
      </c>
      <c r="Q955" s="11">
        <f>TBL_Employees[[#This Row],[Bonus %]]*TBL_Employees[[#This Row],[Annual Salary]]</f>
        <v>15700.41</v>
      </c>
      <c r="R955" t="s">
        <v>33</v>
      </c>
      <c r="S955" t="s">
        <v>74</v>
      </c>
      <c r="T955" s="1">
        <v>44715</v>
      </c>
      <c r="U955" t="str">
        <f>IF(TBL_Employees[[#This Row],[Exit Date]]="","Employed","Resign")</f>
        <v>Resign</v>
      </c>
    </row>
    <row r="956" spans="1:21">
      <c r="A956" t="s">
        <v>1521</v>
      </c>
      <c r="B956" t="s">
        <v>1522</v>
      </c>
      <c r="C956" t="s">
        <v>94</v>
      </c>
      <c r="D956" t="s">
        <v>50</v>
      </c>
      <c r="E956" t="s">
        <v>32</v>
      </c>
      <c r="F956" t="s">
        <v>17</v>
      </c>
      <c r="G956" t="s">
        <v>47</v>
      </c>
      <c r="H956">
        <v>26</v>
      </c>
      <c r="I956" s="1">
        <v>43698</v>
      </c>
      <c r="J956" s="9">
        <f>DAY(TBL_Employees[[#This Row],[Hire Date]])</f>
        <v>21</v>
      </c>
      <c r="K956" s="9">
        <f>MONTH(TBL_Employees[[#This Row],[Hire Date]])</f>
        <v>8</v>
      </c>
      <c r="L956" s="9" t="str">
        <f>_xlfn.SWITCH(TBL_Employees[[#This Row],[Month]],1,"JAN",2,"FEB",3,"MAR",4,"APR",5,"MAY",6,"JUN",7,"JUL",8,"AUG",9,"SEP",10,"OCT",11,"NOV",12,"DEC")</f>
        <v>AUG</v>
      </c>
      <c r="M956" s="9">
        <f>YEAR(TBL_Employees[[#This Row],[Hire Date]])</f>
        <v>2019</v>
      </c>
      <c r="N956" s="2">
        <v>66084</v>
      </c>
      <c r="O956" s="2" t="str">
        <f>_xlfn.SWITCH(TRUE(),TBL_Employees[[#This Row],[Annual Salary]]&gt;140000,"HIGH INCOME",AND(TBL_Employees[[#This Row],[Annual Salary]]&gt;=70000,TBL_Employees[[#This Row],[Annual Salary]]&lt;=140000),"MIDLE INCOME",TBL_Employees[[#This Row],[Annual Salary]]&lt;70000,"LOW INCOME")</f>
        <v>LOW INCOME</v>
      </c>
      <c r="P956" s="3">
        <v>0</v>
      </c>
      <c r="Q956" s="11">
        <f>TBL_Employees[[#This Row],[Bonus %]]*TBL_Employees[[#This Row],[Annual Salary]]</f>
        <v>0</v>
      </c>
      <c r="R956" t="s">
        <v>19</v>
      </c>
      <c r="S956" t="s">
        <v>63</v>
      </c>
      <c r="T956" s="1" t="s">
        <v>21</v>
      </c>
      <c r="U956" t="str">
        <f>IF(TBL_Employees[[#This Row],[Exit Date]]="","Employed","Resign")</f>
        <v>Employed</v>
      </c>
    </row>
    <row r="957" spans="1:21">
      <c r="A957" t="s">
        <v>826</v>
      </c>
      <c r="B957" t="s">
        <v>1529</v>
      </c>
      <c r="C957" t="s">
        <v>62</v>
      </c>
      <c r="D957" t="s">
        <v>50</v>
      </c>
      <c r="E957" t="s">
        <v>32</v>
      </c>
      <c r="F957" t="s">
        <v>28</v>
      </c>
      <c r="G957" t="s">
        <v>47</v>
      </c>
      <c r="H957">
        <v>42</v>
      </c>
      <c r="I957" s="1">
        <v>40692</v>
      </c>
      <c r="J957" s="9">
        <f>DAY(TBL_Employees[[#This Row],[Hire Date]])</f>
        <v>29</v>
      </c>
      <c r="K957" s="9">
        <f>MONTH(TBL_Employees[[#This Row],[Hire Date]])</f>
        <v>5</v>
      </c>
      <c r="L957" s="9" t="str">
        <f>_xlfn.SWITCH(TBL_Employees[[#This Row],[Month]],1,"JAN",2,"FEB",3,"MAR",4,"APR",5,"MAY",6,"JUN",7,"JUL",8,"AUG",9,"SEP",10,"OCT",11,"NOV",12,"DEC")</f>
        <v>MAY</v>
      </c>
      <c r="M957" s="9">
        <f>YEAR(TBL_Employees[[#This Row],[Hire Date]])</f>
        <v>2011</v>
      </c>
      <c r="N957" s="2">
        <v>102440</v>
      </c>
      <c r="O957" s="2" t="str">
        <f>_xlfn.SWITCH(TRUE(),TBL_Employees[[#This Row],[Annual Salary]]&gt;140000,"HIGH INCOME",AND(TBL_Employees[[#This Row],[Annual Salary]]&gt;=70000,TBL_Employees[[#This Row],[Annual Salary]]&lt;=140000),"MIDLE INCOME",TBL_Employees[[#This Row],[Annual Salary]]&lt;70000,"LOW INCOME")</f>
        <v>MIDLE INCOME</v>
      </c>
      <c r="P957" s="3">
        <v>0.06</v>
      </c>
      <c r="Q957" s="11">
        <f>TBL_Employees[[#This Row],[Bonus %]]*TBL_Employees[[#This Row],[Annual Salary]]</f>
        <v>6146.4</v>
      </c>
      <c r="R957" t="s">
        <v>19</v>
      </c>
      <c r="S957" t="s">
        <v>20</v>
      </c>
      <c r="T957" s="1" t="s">
        <v>21</v>
      </c>
      <c r="U957" t="str">
        <f>IF(TBL_Employees[[#This Row],[Exit Date]]="","Employed","Resign")</f>
        <v>Employed</v>
      </c>
    </row>
    <row r="958" spans="1:21">
      <c r="A958" t="s">
        <v>637</v>
      </c>
      <c r="B958" t="s">
        <v>1565</v>
      </c>
      <c r="C958" t="s">
        <v>40</v>
      </c>
      <c r="D958" t="s">
        <v>50</v>
      </c>
      <c r="E958" t="s">
        <v>36</v>
      </c>
      <c r="F958" t="s">
        <v>17</v>
      </c>
      <c r="G958" t="s">
        <v>47</v>
      </c>
      <c r="H958">
        <v>61</v>
      </c>
      <c r="I958" s="1">
        <v>35661</v>
      </c>
      <c r="J958" s="9">
        <f>DAY(TBL_Employees[[#This Row],[Hire Date]])</f>
        <v>19</v>
      </c>
      <c r="K958" s="9">
        <f>MONTH(TBL_Employees[[#This Row],[Hire Date]])</f>
        <v>8</v>
      </c>
      <c r="L958" s="9" t="str">
        <f>_xlfn.SWITCH(TBL_Employees[[#This Row],[Month]],1,"JAN",2,"FEB",3,"MAR",4,"APR",5,"MAY",6,"JUN",7,"JUL",8,"AUG",9,"SEP",10,"OCT",11,"NOV",12,"DEC")</f>
        <v>AUG</v>
      </c>
      <c r="M958" s="9">
        <f>YEAR(TBL_Employees[[#This Row],[Hire Date]])</f>
        <v>1997</v>
      </c>
      <c r="N958" s="2">
        <v>159567</v>
      </c>
      <c r="O958" s="2" t="str">
        <f>_xlfn.SWITCH(TRUE(),TBL_Employees[[#This Row],[Annual Salary]]&gt;140000,"HIGH INCOME",AND(TBL_Employees[[#This Row],[Annual Salary]]&gt;=70000,TBL_Employees[[#This Row],[Annual Salary]]&lt;=140000),"MIDLE INCOME",TBL_Employees[[#This Row],[Annual Salary]]&lt;70000,"LOW INCOME")</f>
        <v>HIGH INCOME</v>
      </c>
      <c r="P958" s="3">
        <v>0.28000000000000003</v>
      </c>
      <c r="Q958" s="11">
        <f>TBL_Employees[[#This Row],[Bonus %]]*TBL_Employees[[#This Row],[Annual Salary]]</f>
        <v>44678.76</v>
      </c>
      <c r="R958" t="s">
        <v>19</v>
      </c>
      <c r="S958" t="s">
        <v>39</v>
      </c>
      <c r="T958" s="1" t="s">
        <v>21</v>
      </c>
      <c r="U958" t="str">
        <f>IF(TBL_Employees[[#This Row],[Exit Date]]="","Employed","Resign")</f>
        <v>Employed</v>
      </c>
    </row>
    <row r="959" spans="1:21">
      <c r="A959" t="s">
        <v>1572</v>
      </c>
      <c r="B959" t="s">
        <v>1573</v>
      </c>
      <c r="C959" t="s">
        <v>40</v>
      </c>
      <c r="D959" t="s">
        <v>50</v>
      </c>
      <c r="E959" t="s">
        <v>16</v>
      </c>
      <c r="F959" t="s">
        <v>28</v>
      </c>
      <c r="G959" t="s">
        <v>51</v>
      </c>
      <c r="H959">
        <v>39</v>
      </c>
      <c r="I959" s="1">
        <v>41635</v>
      </c>
      <c r="J959" s="9">
        <f>DAY(TBL_Employees[[#This Row],[Hire Date]])</f>
        <v>27</v>
      </c>
      <c r="K959" s="9">
        <f>MONTH(TBL_Employees[[#This Row],[Hire Date]])</f>
        <v>12</v>
      </c>
      <c r="L959" s="9" t="str">
        <f>_xlfn.SWITCH(TBL_Employees[[#This Row],[Month]],1,"JAN",2,"FEB",3,"MAR",4,"APR",5,"MAY",6,"JUN",7,"JUL",8,"AUG",9,"SEP",10,"OCT",11,"NOV",12,"DEC")</f>
        <v>DEC</v>
      </c>
      <c r="M959" s="9">
        <f>YEAR(TBL_Employees[[#This Row],[Hire Date]])</f>
        <v>2013</v>
      </c>
      <c r="N959" s="2">
        <v>165756</v>
      </c>
      <c r="O959" s="2" t="str">
        <f>_xlfn.SWITCH(TRUE(),TBL_Employees[[#This Row],[Annual Salary]]&gt;140000,"HIGH INCOME",AND(TBL_Employees[[#This Row],[Annual Salary]]&gt;=70000,TBL_Employees[[#This Row],[Annual Salary]]&lt;=140000),"MIDLE INCOME",TBL_Employees[[#This Row],[Annual Salary]]&lt;70000,"LOW INCOME")</f>
        <v>HIGH INCOME</v>
      </c>
      <c r="P959" s="3">
        <v>0.28000000000000003</v>
      </c>
      <c r="Q959" s="11">
        <f>TBL_Employees[[#This Row],[Bonus %]]*TBL_Employees[[#This Row],[Annual Salary]]</f>
        <v>46411.680000000008</v>
      </c>
      <c r="R959" t="s">
        <v>19</v>
      </c>
      <c r="S959" t="s">
        <v>29</v>
      </c>
      <c r="T959" s="1">
        <v>43991</v>
      </c>
      <c r="U959" t="str">
        <f>IF(TBL_Employees[[#This Row],[Exit Date]]="","Employed","Resign")</f>
        <v>Resign</v>
      </c>
    </row>
    <row r="960" spans="1:21">
      <c r="A960" t="s">
        <v>1583</v>
      </c>
      <c r="B960" t="s">
        <v>1584</v>
      </c>
      <c r="C960" t="s">
        <v>42</v>
      </c>
      <c r="D960" t="s">
        <v>50</v>
      </c>
      <c r="E960" t="s">
        <v>44</v>
      </c>
      <c r="F960" t="s">
        <v>17</v>
      </c>
      <c r="G960" t="s">
        <v>51</v>
      </c>
      <c r="H960">
        <v>53</v>
      </c>
      <c r="I960" s="1">
        <v>42744</v>
      </c>
      <c r="J960" s="9">
        <f>DAY(TBL_Employees[[#This Row],[Hire Date]])</f>
        <v>9</v>
      </c>
      <c r="K960" s="9">
        <f>MONTH(TBL_Employees[[#This Row],[Hire Date]])</f>
        <v>1</v>
      </c>
      <c r="L960" s="9" t="str">
        <f>_xlfn.SWITCH(TBL_Employees[[#This Row],[Month]],1,"JAN",2,"FEB",3,"MAR",4,"APR",5,"MAY",6,"JUN",7,"JUL",8,"AUG",9,"SEP",10,"OCT",11,"NOV",12,"DEC")</f>
        <v>JAN</v>
      </c>
      <c r="M960" s="9">
        <f>YEAR(TBL_Employees[[#This Row],[Hire Date]])</f>
        <v>2017</v>
      </c>
      <c r="N960" s="2">
        <v>75769</v>
      </c>
      <c r="O960" s="2" t="str">
        <f>_xlfn.SWITCH(TRUE(),TBL_Employees[[#This Row],[Annual Salary]]&gt;140000,"HIGH INCOME",AND(TBL_Employees[[#This Row],[Annual Salary]]&gt;=70000,TBL_Employees[[#This Row],[Annual Salary]]&lt;=140000),"MIDLE INCOME",TBL_Employees[[#This Row],[Annual Salary]]&lt;70000,"LOW INCOME")</f>
        <v>MIDLE INCOME</v>
      </c>
      <c r="P960" s="3">
        <v>0</v>
      </c>
      <c r="Q960" s="11">
        <f>TBL_Employees[[#This Row],[Bonus %]]*TBL_Employees[[#This Row],[Annual Salary]]</f>
        <v>0</v>
      </c>
      <c r="R960" t="s">
        <v>52</v>
      </c>
      <c r="S960" t="s">
        <v>81</v>
      </c>
      <c r="T960" s="1">
        <v>44029</v>
      </c>
      <c r="U960" t="str">
        <f>IF(TBL_Employees[[#This Row],[Exit Date]]="","Employed","Resign")</f>
        <v>Resign</v>
      </c>
    </row>
    <row r="961" spans="1:21">
      <c r="A961" t="s">
        <v>1603</v>
      </c>
      <c r="B961" t="s">
        <v>1604</v>
      </c>
      <c r="C961" t="s">
        <v>61</v>
      </c>
      <c r="D961" t="s">
        <v>50</v>
      </c>
      <c r="E961" t="s">
        <v>44</v>
      </c>
      <c r="F961" t="s">
        <v>17</v>
      </c>
      <c r="G961" t="s">
        <v>51</v>
      </c>
      <c r="H961">
        <v>45</v>
      </c>
      <c r="I961" s="1">
        <v>43305</v>
      </c>
      <c r="J961" s="9">
        <f>DAY(TBL_Employees[[#This Row],[Hire Date]])</f>
        <v>24</v>
      </c>
      <c r="K961" s="9">
        <f>MONTH(TBL_Employees[[#This Row],[Hire Date]])</f>
        <v>7</v>
      </c>
      <c r="L961" s="9" t="str">
        <f>_xlfn.SWITCH(TBL_Employees[[#This Row],[Month]],1,"JAN",2,"FEB",3,"MAR",4,"APR",5,"MAY",6,"JUN",7,"JUL",8,"AUG",9,"SEP",10,"OCT",11,"NOV",12,"DEC")</f>
        <v>JUL</v>
      </c>
      <c r="M961" s="9">
        <f>YEAR(TBL_Employees[[#This Row],[Hire Date]])</f>
        <v>2018</v>
      </c>
      <c r="N961" s="2">
        <v>148991</v>
      </c>
      <c r="O961" s="2" t="str">
        <f>_xlfn.SWITCH(TRUE(),TBL_Employees[[#This Row],[Annual Salary]]&gt;140000,"HIGH INCOME",AND(TBL_Employees[[#This Row],[Annual Salary]]&gt;=70000,TBL_Employees[[#This Row],[Annual Salary]]&lt;=140000),"MIDLE INCOME",TBL_Employees[[#This Row],[Annual Salary]]&lt;70000,"LOW INCOME")</f>
        <v>HIGH INCOME</v>
      </c>
      <c r="P961" s="3">
        <v>0.12</v>
      </c>
      <c r="Q961" s="11">
        <f>TBL_Employees[[#This Row],[Bonus %]]*TBL_Employees[[#This Row],[Annual Salary]]</f>
        <v>17878.919999999998</v>
      </c>
      <c r="R961" t="s">
        <v>52</v>
      </c>
      <c r="S961" t="s">
        <v>53</v>
      </c>
      <c r="T961" s="1" t="s">
        <v>21</v>
      </c>
      <c r="U961" t="str">
        <f>IF(TBL_Employees[[#This Row],[Exit Date]]="","Employed","Resign")</f>
        <v>Employed</v>
      </c>
    </row>
    <row r="962" spans="1:21">
      <c r="A962" t="s">
        <v>195</v>
      </c>
      <c r="B962" t="s">
        <v>1608</v>
      </c>
      <c r="C962" t="s">
        <v>49</v>
      </c>
      <c r="D962" t="s">
        <v>50</v>
      </c>
      <c r="E962" t="s">
        <v>16</v>
      </c>
      <c r="F962" t="s">
        <v>17</v>
      </c>
      <c r="G962" t="s">
        <v>24</v>
      </c>
      <c r="H962">
        <v>46</v>
      </c>
      <c r="I962" s="1">
        <v>44213</v>
      </c>
      <c r="J962" s="9">
        <f>DAY(TBL_Employees[[#This Row],[Hire Date]])</f>
        <v>17</v>
      </c>
      <c r="K962" s="9">
        <f>MONTH(TBL_Employees[[#This Row],[Hire Date]])</f>
        <v>1</v>
      </c>
      <c r="L962" s="9" t="str">
        <f>_xlfn.SWITCH(TBL_Employees[[#This Row],[Month]],1,"JAN",2,"FEB",3,"MAR",4,"APR",5,"MAY",6,"JUN",7,"JUL",8,"AUG",9,"SEP",10,"OCT",11,"NOV",12,"DEC")</f>
        <v>JAN</v>
      </c>
      <c r="M962" s="9">
        <f>YEAR(TBL_Employees[[#This Row],[Hire Date]])</f>
        <v>2021</v>
      </c>
      <c r="N962" s="2">
        <v>72131</v>
      </c>
      <c r="O962" s="2" t="str">
        <f>_xlfn.SWITCH(TRUE(),TBL_Employees[[#This Row],[Annual Salary]]&gt;140000,"HIGH INCOME",AND(TBL_Employees[[#This Row],[Annual Salary]]&gt;=70000,TBL_Employees[[#This Row],[Annual Salary]]&lt;=140000),"MIDLE INCOME",TBL_Employees[[#This Row],[Annual Salary]]&lt;70000,"LOW INCOME")</f>
        <v>MIDLE INCOME</v>
      </c>
      <c r="P962" s="3">
        <v>0</v>
      </c>
      <c r="Q962" s="11">
        <f>TBL_Employees[[#This Row],[Bonus %]]*TBL_Employees[[#This Row],[Annual Salary]]</f>
        <v>0</v>
      </c>
      <c r="R962" t="s">
        <v>33</v>
      </c>
      <c r="S962" t="s">
        <v>74</v>
      </c>
      <c r="T962" s="1" t="s">
        <v>21</v>
      </c>
      <c r="U962" t="str">
        <f>IF(TBL_Employees[[#This Row],[Exit Date]]="","Employed","Resign")</f>
        <v>Employed</v>
      </c>
    </row>
    <row r="963" spans="1:21">
      <c r="A963" t="s">
        <v>1611</v>
      </c>
      <c r="B963" t="s">
        <v>1612</v>
      </c>
      <c r="C963" t="s">
        <v>42</v>
      </c>
      <c r="D963" t="s">
        <v>50</v>
      </c>
      <c r="E963" t="s">
        <v>36</v>
      </c>
      <c r="F963" t="s">
        <v>17</v>
      </c>
      <c r="G963" t="s">
        <v>18</v>
      </c>
      <c r="H963">
        <v>53</v>
      </c>
      <c r="I963" s="1">
        <v>42952</v>
      </c>
      <c r="J963" s="9">
        <f>DAY(TBL_Employees[[#This Row],[Hire Date]])</f>
        <v>5</v>
      </c>
      <c r="K963" s="9">
        <f>MONTH(TBL_Employees[[#This Row],[Hire Date]])</f>
        <v>8</v>
      </c>
      <c r="L963" s="9" t="str">
        <f>_xlfn.SWITCH(TBL_Employees[[#This Row],[Month]],1,"JAN",2,"FEB",3,"MAR",4,"APR",5,"MAY",6,"JUN",7,"JUL",8,"AUG",9,"SEP",10,"OCT",11,"NOV",12,"DEC")</f>
        <v>AUG</v>
      </c>
      <c r="M963" s="9">
        <f>YEAR(TBL_Employees[[#This Row],[Hire Date]])</f>
        <v>2017</v>
      </c>
      <c r="N963" s="2">
        <v>89769</v>
      </c>
      <c r="O963" s="2" t="str">
        <f>_xlfn.SWITCH(TRUE(),TBL_Employees[[#This Row],[Annual Salary]]&gt;140000,"HIGH INCOME",AND(TBL_Employees[[#This Row],[Annual Salary]]&gt;=70000,TBL_Employees[[#This Row],[Annual Salary]]&lt;=140000),"MIDLE INCOME",TBL_Employees[[#This Row],[Annual Salary]]&lt;70000,"LOW INCOME")</f>
        <v>MIDLE INCOME</v>
      </c>
      <c r="P963" s="3">
        <v>0</v>
      </c>
      <c r="Q963" s="11">
        <f>TBL_Employees[[#This Row],[Bonus %]]*TBL_Employees[[#This Row],[Annual Salary]]</f>
        <v>0</v>
      </c>
      <c r="R963" t="s">
        <v>19</v>
      </c>
      <c r="S963" t="s">
        <v>63</v>
      </c>
      <c r="T963" s="1" t="s">
        <v>21</v>
      </c>
      <c r="U963" t="str">
        <f>IF(TBL_Employees[[#This Row],[Exit Date]]="","Employed","Resign")</f>
        <v>Employed</v>
      </c>
    </row>
    <row r="964" spans="1:21">
      <c r="A964" t="s">
        <v>1613</v>
      </c>
      <c r="B964" t="s">
        <v>1614</v>
      </c>
      <c r="C964" t="s">
        <v>62</v>
      </c>
      <c r="D964" t="s">
        <v>50</v>
      </c>
      <c r="E964" t="s">
        <v>32</v>
      </c>
      <c r="F964" t="s">
        <v>17</v>
      </c>
      <c r="G964" t="s">
        <v>24</v>
      </c>
      <c r="H964">
        <v>27</v>
      </c>
      <c r="I964" s="1">
        <v>43358</v>
      </c>
      <c r="J964" s="9">
        <f>DAY(TBL_Employees[[#This Row],[Hire Date]])</f>
        <v>15</v>
      </c>
      <c r="K964" s="9">
        <f>MONTH(TBL_Employees[[#This Row],[Hire Date]])</f>
        <v>9</v>
      </c>
      <c r="L964" s="9" t="str">
        <f>_xlfn.SWITCH(TBL_Employees[[#This Row],[Month]],1,"JAN",2,"FEB",3,"MAR",4,"APR",5,"MAY",6,"JUN",7,"JUL",8,"AUG",9,"SEP",10,"OCT",11,"NOV",12,"DEC")</f>
        <v>SEP</v>
      </c>
      <c r="M964" s="9">
        <f>YEAR(TBL_Employees[[#This Row],[Hire Date]])</f>
        <v>2018</v>
      </c>
      <c r="N964" s="2">
        <v>127616</v>
      </c>
      <c r="O964" s="2" t="str">
        <f>_xlfn.SWITCH(TRUE(),TBL_Employees[[#This Row],[Annual Salary]]&gt;140000,"HIGH INCOME",AND(TBL_Employees[[#This Row],[Annual Salary]]&gt;=70000,TBL_Employees[[#This Row],[Annual Salary]]&lt;=140000),"MIDLE INCOME",TBL_Employees[[#This Row],[Annual Salary]]&lt;70000,"LOW INCOME")</f>
        <v>MIDLE INCOME</v>
      </c>
      <c r="P964" s="3">
        <v>7.0000000000000007E-2</v>
      </c>
      <c r="Q964" s="11">
        <f>TBL_Employees[[#This Row],[Bonus %]]*TBL_Employees[[#This Row],[Annual Salary]]</f>
        <v>8933.1200000000008</v>
      </c>
      <c r="R964" t="s">
        <v>19</v>
      </c>
      <c r="S964" t="s">
        <v>29</v>
      </c>
      <c r="T964" s="1" t="s">
        <v>21</v>
      </c>
      <c r="U964" t="str">
        <f>IF(TBL_Employees[[#This Row],[Exit Date]]="","Employed","Resign")</f>
        <v>Employed</v>
      </c>
    </row>
    <row r="965" spans="1:21">
      <c r="A965" t="s">
        <v>1638</v>
      </c>
      <c r="B965" t="s">
        <v>1639</v>
      </c>
      <c r="C965" t="s">
        <v>94</v>
      </c>
      <c r="D965" t="s">
        <v>50</v>
      </c>
      <c r="E965" t="s">
        <v>36</v>
      </c>
      <c r="F965" t="s">
        <v>17</v>
      </c>
      <c r="G965" t="s">
        <v>24</v>
      </c>
      <c r="H965">
        <v>37</v>
      </c>
      <c r="I965" s="1">
        <v>42318</v>
      </c>
      <c r="J965" s="9">
        <f>DAY(TBL_Employees[[#This Row],[Hire Date]])</f>
        <v>10</v>
      </c>
      <c r="K965" s="9">
        <f>MONTH(TBL_Employees[[#This Row],[Hire Date]])</f>
        <v>11</v>
      </c>
      <c r="L965" s="9" t="str">
        <f>_xlfn.SWITCH(TBL_Employees[[#This Row],[Month]],1,"JAN",2,"FEB",3,"MAR",4,"APR",5,"MAY",6,"JUN",7,"JUL",8,"AUG",9,"SEP",10,"OCT",11,"NOV",12,"DEC")</f>
        <v>NOV</v>
      </c>
      <c r="M965" s="9">
        <f>YEAR(TBL_Employees[[#This Row],[Hire Date]])</f>
        <v>2015</v>
      </c>
      <c r="N965" s="2">
        <v>64204</v>
      </c>
      <c r="O965" s="2" t="str">
        <f>_xlfn.SWITCH(TRUE(),TBL_Employees[[#This Row],[Annual Salary]]&gt;140000,"HIGH INCOME",AND(TBL_Employees[[#This Row],[Annual Salary]]&gt;=70000,TBL_Employees[[#This Row],[Annual Salary]]&lt;=140000),"MIDLE INCOME",TBL_Employees[[#This Row],[Annual Salary]]&lt;70000,"LOW INCOME")</f>
        <v>LOW INCOME</v>
      </c>
      <c r="P965" s="3">
        <v>0</v>
      </c>
      <c r="Q965" s="11">
        <f>TBL_Employees[[#This Row],[Bonus %]]*TBL_Employees[[#This Row],[Annual Salary]]</f>
        <v>0</v>
      </c>
      <c r="R965" t="s">
        <v>19</v>
      </c>
      <c r="S965" t="s">
        <v>29</v>
      </c>
      <c r="T965" s="1">
        <v>44306</v>
      </c>
      <c r="U965" t="str">
        <f>IF(TBL_Employees[[#This Row],[Exit Date]]="","Employed","Resign")</f>
        <v>Resign</v>
      </c>
    </row>
    <row r="966" spans="1:21">
      <c r="A966" t="s">
        <v>1640</v>
      </c>
      <c r="B966" t="s">
        <v>1641</v>
      </c>
      <c r="C966" t="s">
        <v>64</v>
      </c>
      <c r="D966" t="s">
        <v>50</v>
      </c>
      <c r="E966" t="s">
        <v>32</v>
      </c>
      <c r="F966" t="s">
        <v>17</v>
      </c>
      <c r="G966" t="s">
        <v>24</v>
      </c>
      <c r="H966">
        <v>42</v>
      </c>
      <c r="I966" s="1">
        <v>40307</v>
      </c>
      <c r="J966" s="9">
        <f>DAY(TBL_Employees[[#This Row],[Hire Date]])</f>
        <v>9</v>
      </c>
      <c r="K966" s="9">
        <f>MONTH(TBL_Employees[[#This Row],[Hire Date]])</f>
        <v>5</v>
      </c>
      <c r="L966" s="9" t="str">
        <f>_xlfn.SWITCH(TBL_Employees[[#This Row],[Month]],1,"JAN",2,"FEB",3,"MAR",4,"APR",5,"MAY",6,"JUN",7,"JUL",8,"AUG",9,"SEP",10,"OCT",11,"NOV",12,"DEC")</f>
        <v>MAY</v>
      </c>
      <c r="M966" s="9">
        <f>YEAR(TBL_Employees[[#This Row],[Hire Date]])</f>
        <v>2010</v>
      </c>
      <c r="N966" s="2">
        <v>67743</v>
      </c>
      <c r="O966" s="2" t="str">
        <f>_xlfn.SWITCH(TRUE(),TBL_Employees[[#This Row],[Annual Salary]]&gt;140000,"HIGH INCOME",AND(TBL_Employees[[#This Row],[Annual Salary]]&gt;=70000,TBL_Employees[[#This Row],[Annual Salary]]&lt;=140000),"MIDLE INCOME",TBL_Employees[[#This Row],[Annual Salary]]&lt;70000,"LOW INCOME")</f>
        <v>LOW INCOME</v>
      </c>
      <c r="P966" s="3">
        <v>0</v>
      </c>
      <c r="Q966" s="11">
        <f>TBL_Employees[[#This Row],[Bonus %]]*TBL_Employees[[#This Row],[Annual Salary]]</f>
        <v>0</v>
      </c>
      <c r="R966" t="s">
        <v>33</v>
      </c>
      <c r="S966" t="s">
        <v>60</v>
      </c>
      <c r="T966" s="1">
        <v>41998</v>
      </c>
      <c r="U966" t="str">
        <f>IF(TBL_Employees[[#This Row],[Exit Date]]="","Employed","Resign")</f>
        <v>Resign</v>
      </c>
    </row>
    <row r="967" spans="1:21">
      <c r="A967" t="s">
        <v>1642</v>
      </c>
      <c r="B967" t="s">
        <v>1345</v>
      </c>
      <c r="C967" t="s">
        <v>49</v>
      </c>
      <c r="D967" t="s">
        <v>50</v>
      </c>
      <c r="E967" t="s">
        <v>44</v>
      </c>
      <c r="F967" t="s">
        <v>17</v>
      </c>
      <c r="G967" t="s">
        <v>47</v>
      </c>
      <c r="H967">
        <v>60</v>
      </c>
      <c r="I967" s="1">
        <v>35641</v>
      </c>
      <c r="J967" s="9">
        <f>DAY(TBL_Employees[[#This Row],[Hire Date]])</f>
        <v>30</v>
      </c>
      <c r="K967" s="9">
        <f>MONTH(TBL_Employees[[#This Row],[Hire Date]])</f>
        <v>7</v>
      </c>
      <c r="L967" s="9" t="str">
        <f>_xlfn.SWITCH(TBL_Employees[[#This Row],[Month]],1,"JAN",2,"FEB",3,"MAR",4,"APR",5,"MAY",6,"JUN",7,"JUL",8,"AUG",9,"SEP",10,"OCT",11,"NOV",12,"DEC")</f>
        <v>JUL</v>
      </c>
      <c r="M967" s="9">
        <f>YEAR(TBL_Employees[[#This Row],[Hire Date]])</f>
        <v>1997</v>
      </c>
      <c r="N967" s="2">
        <v>71677</v>
      </c>
      <c r="O967" s="2" t="str">
        <f>_xlfn.SWITCH(TRUE(),TBL_Employees[[#This Row],[Annual Salary]]&gt;140000,"HIGH INCOME",AND(TBL_Employees[[#This Row],[Annual Salary]]&gt;=70000,TBL_Employees[[#This Row],[Annual Salary]]&lt;=140000),"MIDLE INCOME",TBL_Employees[[#This Row],[Annual Salary]]&lt;70000,"LOW INCOME")</f>
        <v>MIDLE INCOME</v>
      </c>
      <c r="P967" s="3">
        <v>0</v>
      </c>
      <c r="Q967" s="11">
        <f>TBL_Employees[[#This Row],[Bonus %]]*TBL_Employees[[#This Row],[Annual Salary]]</f>
        <v>0</v>
      </c>
      <c r="R967" t="s">
        <v>19</v>
      </c>
      <c r="S967" t="s">
        <v>29</v>
      </c>
      <c r="T967" s="1" t="s">
        <v>21</v>
      </c>
      <c r="U967" t="str">
        <f>IF(TBL_Employees[[#This Row],[Exit Date]]="","Employed","Resign")</f>
        <v>Employed</v>
      </c>
    </row>
    <row r="968" spans="1:21">
      <c r="A968" t="s">
        <v>1659</v>
      </c>
      <c r="B968" t="s">
        <v>1660</v>
      </c>
      <c r="C968" t="s">
        <v>64</v>
      </c>
      <c r="D968" t="s">
        <v>50</v>
      </c>
      <c r="E968" t="s">
        <v>16</v>
      </c>
      <c r="F968" t="s">
        <v>28</v>
      </c>
      <c r="G968" t="s">
        <v>18</v>
      </c>
      <c r="H968">
        <v>37</v>
      </c>
      <c r="I968" s="1">
        <v>40291</v>
      </c>
      <c r="J968" s="9">
        <f>DAY(TBL_Employees[[#This Row],[Hire Date]])</f>
        <v>23</v>
      </c>
      <c r="K968" s="9">
        <f>MONTH(TBL_Employees[[#This Row],[Hire Date]])</f>
        <v>4</v>
      </c>
      <c r="L968" s="9" t="str">
        <f>_xlfn.SWITCH(TBL_Employees[[#This Row],[Month]],1,"JAN",2,"FEB",3,"MAR",4,"APR",5,"MAY",6,"JUN",7,"JUL",8,"AUG",9,"SEP",10,"OCT",11,"NOV",12,"DEC")</f>
        <v>APR</v>
      </c>
      <c r="M968" s="9">
        <f>YEAR(TBL_Employees[[#This Row],[Hire Date]])</f>
        <v>2010</v>
      </c>
      <c r="N968" s="2">
        <v>57531</v>
      </c>
      <c r="O968" s="2" t="str">
        <f>_xlfn.SWITCH(TRUE(),TBL_Employees[[#This Row],[Annual Salary]]&gt;140000,"HIGH INCOME",AND(TBL_Employees[[#This Row],[Annual Salary]]&gt;=70000,TBL_Employees[[#This Row],[Annual Salary]]&lt;=140000),"MIDLE INCOME",TBL_Employees[[#This Row],[Annual Salary]]&lt;70000,"LOW INCOME")</f>
        <v>LOW INCOME</v>
      </c>
      <c r="P968" s="3">
        <v>0</v>
      </c>
      <c r="Q968" s="11">
        <f>TBL_Employees[[#This Row],[Bonus %]]*TBL_Employees[[#This Row],[Annual Salary]]</f>
        <v>0</v>
      </c>
      <c r="R968" t="s">
        <v>19</v>
      </c>
      <c r="S968" t="s">
        <v>20</v>
      </c>
      <c r="T968" s="1" t="s">
        <v>21</v>
      </c>
      <c r="U968" t="str">
        <f>IF(TBL_Employees[[#This Row],[Exit Date]]="","Employed","Resign")</f>
        <v>Employed</v>
      </c>
    </row>
    <row r="969" spans="1:21">
      <c r="A969" t="s">
        <v>1668</v>
      </c>
      <c r="B969" t="s">
        <v>1669</v>
      </c>
      <c r="C969" t="s">
        <v>42</v>
      </c>
      <c r="D969" t="s">
        <v>50</v>
      </c>
      <c r="E969" t="s">
        <v>44</v>
      </c>
      <c r="F969" t="s">
        <v>28</v>
      </c>
      <c r="G969" t="s">
        <v>24</v>
      </c>
      <c r="H969">
        <v>59</v>
      </c>
      <c r="I969" s="1">
        <v>35502</v>
      </c>
      <c r="J969" s="9">
        <f>DAY(TBL_Employees[[#This Row],[Hire Date]])</f>
        <v>13</v>
      </c>
      <c r="K969" s="9">
        <f>MONTH(TBL_Employees[[#This Row],[Hire Date]])</f>
        <v>3</v>
      </c>
      <c r="L969" s="9" t="str">
        <f>_xlfn.SWITCH(TBL_Employees[[#This Row],[Month]],1,"JAN",2,"FEB",3,"MAR",4,"APR",5,"MAY",6,"JUN",7,"JUL",8,"AUG",9,"SEP",10,"OCT",11,"NOV",12,"DEC")</f>
        <v>MAR</v>
      </c>
      <c r="M969" s="9">
        <f>YEAR(TBL_Employees[[#This Row],[Hire Date]])</f>
        <v>1997</v>
      </c>
      <c r="N969" s="2">
        <v>83685</v>
      </c>
      <c r="O969" s="2" t="str">
        <f>_xlfn.SWITCH(TRUE(),TBL_Employees[[#This Row],[Annual Salary]]&gt;140000,"HIGH INCOME",AND(TBL_Employees[[#This Row],[Annual Salary]]&gt;=70000,TBL_Employees[[#This Row],[Annual Salary]]&lt;=140000),"MIDLE INCOME",TBL_Employees[[#This Row],[Annual Salary]]&lt;70000,"LOW INCOME")</f>
        <v>MIDLE INCOME</v>
      </c>
      <c r="P969" s="3">
        <v>0</v>
      </c>
      <c r="Q969" s="11">
        <f>TBL_Employees[[#This Row],[Bonus %]]*TBL_Employees[[#This Row],[Annual Salary]]</f>
        <v>0</v>
      </c>
      <c r="R969" t="s">
        <v>33</v>
      </c>
      <c r="S969" t="s">
        <v>60</v>
      </c>
      <c r="T969" s="1" t="s">
        <v>21</v>
      </c>
      <c r="U969" t="str">
        <f>IF(TBL_Employees[[#This Row],[Exit Date]]="","Employed","Resign")</f>
        <v>Employed</v>
      </c>
    </row>
    <row r="970" spans="1:21">
      <c r="A970" t="s">
        <v>1340</v>
      </c>
      <c r="B970" t="s">
        <v>1681</v>
      </c>
      <c r="C970" t="s">
        <v>40</v>
      </c>
      <c r="D970" t="s">
        <v>50</v>
      </c>
      <c r="E970" t="s">
        <v>16</v>
      </c>
      <c r="F970" t="s">
        <v>28</v>
      </c>
      <c r="G970" t="s">
        <v>24</v>
      </c>
      <c r="H970">
        <v>49</v>
      </c>
      <c r="I970" s="1">
        <v>37092</v>
      </c>
      <c r="J970" s="9">
        <f>DAY(TBL_Employees[[#This Row],[Hire Date]])</f>
        <v>20</v>
      </c>
      <c r="K970" s="9">
        <f>MONTH(TBL_Employees[[#This Row],[Hire Date]])</f>
        <v>7</v>
      </c>
      <c r="L970" s="9" t="str">
        <f>_xlfn.SWITCH(TBL_Employees[[#This Row],[Month]],1,"JAN",2,"FEB",3,"MAR",4,"APR",5,"MAY",6,"JUN",7,"JUL",8,"AUG",9,"SEP",10,"OCT",11,"NOV",12,"DEC")</f>
        <v>JUL</v>
      </c>
      <c r="M970" s="9">
        <f>YEAR(TBL_Employees[[#This Row],[Hire Date]])</f>
        <v>2001</v>
      </c>
      <c r="N970" s="2">
        <v>199176</v>
      </c>
      <c r="O970" s="2" t="str">
        <f>_xlfn.SWITCH(TRUE(),TBL_Employees[[#This Row],[Annual Salary]]&gt;140000,"HIGH INCOME",AND(TBL_Employees[[#This Row],[Annual Salary]]&gt;=70000,TBL_Employees[[#This Row],[Annual Salary]]&lt;=140000),"MIDLE INCOME",TBL_Employees[[#This Row],[Annual Salary]]&lt;70000,"LOW INCOME")</f>
        <v>HIGH INCOME</v>
      </c>
      <c r="P970" s="3">
        <v>0.24</v>
      </c>
      <c r="Q970" s="11">
        <f>TBL_Employees[[#This Row],[Bonus %]]*TBL_Employees[[#This Row],[Annual Salary]]</f>
        <v>47802.239999999998</v>
      </c>
      <c r="R970" t="s">
        <v>19</v>
      </c>
      <c r="S970" t="s">
        <v>39</v>
      </c>
      <c r="T970" s="1" t="s">
        <v>21</v>
      </c>
      <c r="U970" t="str">
        <f>IF(TBL_Employees[[#This Row],[Exit Date]]="","Employed","Resign")</f>
        <v>Employed</v>
      </c>
    </row>
    <row r="971" spans="1:21">
      <c r="A971" t="s">
        <v>314</v>
      </c>
      <c r="B971" t="s">
        <v>1688</v>
      </c>
      <c r="C971" t="s">
        <v>40</v>
      </c>
      <c r="D971" t="s">
        <v>50</v>
      </c>
      <c r="E971" t="s">
        <v>32</v>
      </c>
      <c r="F971" t="s">
        <v>28</v>
      </c>
      <c r="G971" t="s">
        <v>51</v>
      </c>
      <c r="H971">
        <v>52</v>
      </c>
      <c r="I971" s="1">
        <v>44099</v>
      </c>
      <c r="J971" s="9">
        <f>DAY(TBL_Employees[[#This Row],[Hire Date]])</f>
        <v>25</v>
      </c>
      <c r="K971" s="9">
        <f>MONTH(TBL_Employees[[#This Row],[Hire Date]])</f>
        <v>9</v>
      </c>
      <c r="L971" s="9" t="str">
        <f>_xlfn.SWITCH(TBL_Employees[[#This Row],[Month]],1,"JAN",2,"FEB",3,"MAR",4,"APR",5,"MAY",6,"JUN",7,"JUL",8,"AUG",9,"SEP",10,"OCT",11,"NOV",12,"DEC")</f>
        <v>SEP</v>
      </c>
      <c r="M971" s="9">
        <f>YEAR(TBL_Employees[[#This Row],[Hire Date]])</f>
        <v>2020</v>
      </c>
      <c r="N971" s="2">
        <v>163143</v>
      </c>
      <c r="O971" s="2" t="str">
        <f>_xlfn.SWITCH(TRUE(),TBL_Employees[[#This Row],[Annual Salary]]&gt;140000,"HIGH INCOME",AND(TBL_Employees[[#This Row],[Annual Salary]]&gt;=70000,TBL_Employees[[#This Row],[Annual Salary]]&lt;=140000),"MIDLE INCOME",TBL_Employees[[#This Row],[Annual Salary]]&lt;70000,"LOW INCOME")</f>
        <v>HIGH INCOME</v>
      </c>
      <c r="P971" s="3">
        <v>0.28000000000000003</v>
      </c>
      <c r="Q971" s="11">
        <f>TBL_Employees[[#This Row],[Bonus %]]*TBL_Employees[[#This Row],[Annual Salary]]</f>
        <v>45680.04</v>
      </c>
      <c r="R971" t="s">
        <v>52</v>
      </c>
      <c r="S971" t="s">
        <v>53</v>
      </c>
      <c r="T971" s="1" t="s">
        <v>21</v>
      </c>
      <c r="U971" t="str">
        <f>IF(TBL_Employees[[#This Row],[Exit Date]]="","Employed","Resign")</f>
        <v>Employed</v>
      </c>
    </row>
    <row r="972" spans="1:21">
      <c r="A972" t="s">
        <v>1577</v>
      </c>
      <c r="B972" t="s">
        <v>1714</v>
      </c>
      <c r="C972" t="s">
        <v>61</v>
      </c>
      <c r="D972" t="s">
        <v>50</v>
      </c>
      <c r="E972" t="s">
        <v>36</v>
      </c>
      <c r="F972" t="s">
        <v>17</v>
      </c>
      <c r="G972" t="s">
        <v>51</v>
      </c>
      <c r="H972">
        <v>49</v>
      </c>
      <c r="I972" s="1">
        <v>35157</v>
      </c>
      <c r="J972" s="9">
        <f>DAY(TBL_Employees[[#This Row],[Hire Date]])</f>
        <v>2</v>
      </c>
      <c r="K972" s="9">
        <f>MONTH(TBL_Employees[[#This Row],[Hire Date]])</f>
        <v>4</v>
      </c>
      <c r="L972" s="9" t="str">
        <f>_xlfn.SWITCH(TBL_Employees[[#This Row],[Month]],1,"JAN",2,"FEB",3,"MAR",4,"APR",5,"MAY",6,"JUN",7,"JUL",8,"AUG",9,"SEP",10,"OCT",11,"NOV",12,"DEC")</f>
        <v>APR</v>
      </c>
      <c r="M972" s="9">
        <f>YEAR(TBL_Employees[[#This Row],[Hire Date]])</f>
        <v>1996</v>
      </c>
      <c r="N972" s="2">
        <v>157057</v>
      </c>
      <c r="O972" s="2" t="str">
        <f>_xlfn.SWITCH(TRUE(),TBL_Employees[[#This Row],[Annual Salary]]&gt;140000,"HIGH INCOME",AND(TBL_Employees[[#This Row],[Annual Salary]]&gt;=70000,TBL_Employees[[#This Row],[Annual Salary]]&lt;=140000),"MIDLE INCOME",TBL_Employees[[#This Row],[Annual Salary]]&lt;70000,"LOW INCOME")</f>
        <v>HIGH INCOME</v>
      </c>
      <c r="P972" s="3">
        <v>0.12</v>
      </c>
      <c r="Q972" s="11">
        <f>TBL_Employees[[#This Row],[Bonus %]]*TBL_Employees[[#This Row],[Annual Salary]]</f>
        <v>18846.84</v>
      </c>
      <c r="R972" t="s">
        <v>19</v>
      </c>
      <c r="S972" t="s">
        <v>45</v>
      </c>
      <c r="T972" s="1" t="s">
        <v>21</v>
      </c>
      <c r="U972" t="str">
        <f>IF(TBL_Employees[[#This Row],[Exit Date]]="","Employed","Resign")</f>
        <v>Employed</v>
      </c>
    </row>
    <row r="973" spans="1:21">
      <c r="A973" t="s">
        <v>1742</v>
      </c>
      <c r="B973" t="s">
        <v>1743</v>
      </c>
      <c r="C973" t="s">
        <v>61</v>
      </c>
      <c r="D973" t="s">
        <v>50</v>
      </c>
      <c r="E973" t="s">
        <v>32</v>
      </c>
      <c r="F973" t="s">
        <v>17</v>
      </c>
      <c r="G973" t="s">
        <v>51</v>
      </c>
      <c r="H973">
        <v>52</v>
      </c>
      <c r="I973" s="1">
        <v>38995</v>
      </c>
      <c r="J973" s="9">
        <f>DAY(TBL_Employees[[#This Row],[Hire Date]])</f>
        <v>5</v>
      </c>
      <c r="K973" s="9">
        <f>MONTH(TBL_Employees[[#This Row],[Hire Date]])</f>
        <v>10</v>
      </c>
      <c r="L973" s="9" t="str">
        <f>_xlfn.SWITCH(TBL_Employees[[#This Row],[Month]],1,"JAN",2,"FEB",3,"MAR",4,"APR",5,"MAY",6,"JUN",7,"JUL",8,"AUG",9,"SEP",10,"OCT",11,"NOV",12,"DEC")</f>
        <v>OCT</v>
      </c>
      <c r="M973" s="9">
        <f>YEAR(TBL_Employees[[#This Row],[Hire Date]])</f>
        <v>2006</v>
      </c>
      <c r="N973" s="2">
        <v>147966</v>
      </c>
      <c r="O973" s="2" t="str">
        <f>_xlfn.SWITCH(TRUE(),TBL_Employees[[#This Row],[Annual Salary]]&gt;140000,"HIGH INCOME",AND(TBL_Employees[[#This Row],[Annual Salary]]&gt;=70000,TBL_Employees[[#This Row],[Annual Salary]]&lt;=140000),"MIDLE INCOME",TBL_Employees[[#This Row],[Annual Salary]]&lt;70000,"LOW INCOME")</f>
        <v>HIGH INCOME</v>
      </c>
      <c r="P973" s="3">
        <v>0.11</v>
      </c>
      <c r="Q973" s="11">
        <f>TBL_Employees[[#This Row],[Bonus %]]*TBL_Employees[[#This Row],[Annual Salary]]</f>
        <v>16276.26</v>
      </c>
      <c r="R973" t="s">
        <v>52</v>
      </c>
      <c r="S973" t="s">
        <v>66</v>
      </c>
      <c r="T973" s="1">
        <v>43608</v>
      </c>
      <c r="U973" t="str">
        <f>IF(TBL_Employees[[#This Row],[Exit Date]]="","Employed","Resign")</f>
        <v>Resign</v>
      </c>
    </row>
    <row r="974" spans="1:21">
      <c r="A974" t="s">
        <v>1745</v>
      </c>
      <c r="B974" t="s">
        <v>1746</v>
      </c>
      <c r="C974" t="s">
        <v>40</v>
      </c>
      <c r="D974" t="s">
        <v>50</v>
      </c>
      <c r="E974" t="s">
        <v>32</v>
      </c>
      <c r="F974" t="s">
        <v>28</v>
      </c>
      <c r="G974" t="s">
        <v>24</v>
      </c>
      <c r="H974">
        <v>31</v>
      </c>
      <c r="I974" s="1">
        <v>42184</v>
      </c>
      <c r="J974" s="9">
        <f>DAY(TBL_Employees[[#This Row],[Hire Date]])</f>
        <v>29</v>
      </c>
      <c r="K974" s="9">
        <f>MONTH(TBL_Employees[[#This Row],[Hire Date]])</f>
        <v>6</v>
      </c>
      <c r="L974" s="9" t="str">
        <f>_xlfn.SWITCH(TBL_Employees[[#This Row],[Month]],1,"JAN",2,"FEB",3,"MAR",4,"APR",5,"MAY",6,"JUN",7,"JUL",8,"AUG",9,"SEP",10,"OCT",11,"NOV",12,"DEC")</f>
        <v>JUN</v>
      </c>
      <c r="M974" s="9">
        <f>YEAR(TBL_Employees[[#This Row],[Hire Date]])</f>
        <v>2015</v>
      </c>
      <c r="N974" s="2">
        <v>191026</v>
      </c>
      <c r="O974" s="2" t="str">
        <f>_xlfn.SWITCH(TRUE(),TBL_Employees[[#This Row],[Annual Salary]]&gt;140000,"HIGH INCOME",AND(TBL_Employees[[#This Row],[Annual Salary]]&gt;=70000,TBL_Employees[[#This Row],[Annual Salary]]&lt;=140000),"MIDLE INCOME",TBL_Employees[[#This Row],[Annual Salary]]&lt;70000,"LOW INCOME")</f>
        <v>HIGH INCOME</v>
      </c>
      <c r="P974" s="3">
        <v>0.16</v>
      </c>
      <c r="Q974" s="11">
        <f>TBL_Employees[[#This Row],[Bonus %]]*TBL_Employees[[#This Row],[Annual Salary]]</f>
        <v>30564.16</v>
      </c>
      <c r="R974" t="s">
        <v>19</v>
      </c>
      <c r="S974" t="s">
        <v>29</v>
      </c>
      <c r="T974" s="1" t="s">
        <v>21</v>
      </c>
      <c r="U974" t="str">
        <f>IF(TBL_Employees[[#This Row],[Exit Date]]="","Employed","Resign")</f>
        <v>Employed</v>
      </c>
    </row>
    <row r="975" spans="1:21">
      <c r="A975" t="s">
        <v>1753</v>
      </c>
      <c r="B975" t="s">
        <v>1754</v>
      </c>
      <c r="C975" t="s">
        <v>94</v>
      </c>
      <c r="D975" t="s">
        <v>50</v>
      </c>
      <c r="E975" t="s">
        <v>16</v>
      </c>
      <c r="F975" t="s">
        <v>17</v>
      </c>
      <c r="G975" t="s">
        <v>24</v>
      </c>
      <c r="H975">
        <v>54</v>
      </c>
      <c r="I975" s="1">
        <v>44271</v>
      </c>
      <c r="J975" s="9">
        <f>DAY(TBL_Employees[[#This Row],[Hire Date]])</f>
        <v>16</v>
      </c>
      <c r="K975" s="9">
        <f>MONTH(TBL_Employees[[#This Row],[Hire Date]])</f>
        <v>3</v>
      </c>
      <c r="L975" s="9" t="str">
        <f>_xlfn.SWITCH(TBL_Employees[[#This Row],[Month]],1,"JAN",2,"FEB",3,"MAR",4,"APR",5,"MAY",6,"JUN",7,"JUL",8,"AUG",9,"SEP",10,"OCT",11,"NOV",12,"DEC")</f>
        <v>MAR</v>
      </c>
      <c r="M975" s="9">
        <f>YEAR(TBL_Employees[[#This Row],[Hire Date]])</f>
        <v>2021</v>
      </c>
      <c r="N975" s="2">
        <v>56239</v>
      </c>
      <c r="O975" s="2" t="str">
        <f>_xlfn.SWITCH(TRUE(),TBL_Employees[[#This Row],[Annual Salary]]&gt;140000,"HIGH INCOME",AND(TBL_Employees[[#This Row],[Annual Salary]]&gt;=70000,TBL_Employees[[#This Row],[Annual Salary]]&lt;=140000),"MIDLE INCOME",TBL_Employees[[#This Row],[Annual Salary]]&lt;70000,"LOW INCOME")</f>
        <v>LOW INCOME</v>
      </c>
      <c r="P975" s="3">
        <v>0</v>
      </c>
      <c r="Q975" s="11">
        <f>TBL_Employees[[#This Row],[Bonus %]]*TBL_Employees[[#This Row],[Annual Salary]]</f>
        <v>0</v>
      </c>
      <c r="R975" t="s">
        <v>33</v>
      </c>
      <c r="S975" t="s">
        <v>80</v>
      </c>
      <c r="T975" s="1" t="s">
        <v>21</v>
      </c>
      <c r="U975" t="str">
        <f>IF(TBL_Employees[[#This Row],[Exit Date]]="","Employed","Resign")</f>
        <v>Employed</v>
      </c>
    </row>
    <row r="976" spans="1:21">
      <c r="A976" t="s">
        <v>235</v>
      </c>
      <c r="B976" t="s">
        <v>1755</v>
      </c>
      <c r="C976" t="s">
        <v>68</v>
      </c>
      <c r="D976" t="s">
        <v>50</v>
      </c>
      <c r="E976" t="s">
        <v>36</v>
      </c>
      <c r="F976" t="s">
        <v>28</v>
      </c>
      <c r="G976" t="s">
        <v>51</v>
      </c>
      <c r="H976">
        <v>26</v>
      </c>
      <c r="I976" s="1">
        <v>44257</v>
      </c>
      <c r="J976" s="9">
        <f>DAY(TBL_Employees[[#This Row],[Hire Date]])</f>
        <v>2</v>
      </c>
      <c r="K976" s="9">
        <f>MONTH(TBL_Employees[[#This Row],[Hire Date]])</f>
        <v>3</v>
      </c>
      <c r="L976" s="9" t="str">
        <f>_xlfn.SWITCH(TBL_Employees[[#This Row],[Month]],1,"JAN",2,"FEB",3,"MAR",4,"APR",5,"MAY",6,"JUN",7,"JUL",8,"AUG",9,"SEP",10,"OCT",11,"NOV",12,"DEC")</f>
        <v>MAR</v>
      </c>
      <c r="M976" s="9">
        <f>YEAR(TBL_Employees[[#This Row],[Hire Date]])</f>
        <v>2021</v>
      </c>
      <c r="N976" s="2">
        <v>44732</v>
      </c>
      <c r="O976" s="2" t="str">
        <f>_xlfn.SWITCH(TRUE(),TBL_Employees[[#This Row],[Annual Salary]]&gt;140000,"HIGH INCOME",AND(TBL_Employees[[#This Row],[Annual Salary]]&gt;=70000,TBL_Employees[[#This Row],[Annual Salary]]&lt;=140000),"MIDLE INCOME",TBL_Employees[[#This Row],[Annual Salary]]&lt;70000,"LOW INCOME")</f>
        <v>LOW INCOME</v>
      </c>
      <c r="P976" s="3">
        <v>0</v>
      </c>
      <c r="Q976" s="11">
        <f>TBL_Employees[[#This Row],[Bonus %]]*TBL_Employees[[#This Row],[Annual Salary]]</f>
        <v>0</v>
      </c>
      <c r="R976" t="s">
        <v>52</v>
      </c>
      <c r="S976" t="s">
        <v>66</v>
      </c>
      <c r="T976" s="1" t="s">
        <v>21</v>
      </c>
      <c r="U976" t="str">
        <f>IF(TBL_Employees[[#This Row],[Exit Date]]="","Employed","Resign")</f>
        <v>Employed</v>
      </c>
    </row>
    <row r="977" spans="1:21">
      <c r="A977" t="s">
        <v>1773</v>
      </c>
      <c r="B977" t="s">
        <v>1774</v>
      </c>
      <c r="C977" t="s">
        <v>64</v>
      </c>
      <c r="D977" t="s">
        <v>50</v>
      </c>
      <c r="E977" t="s">
        <v>16</v>
      </c>
      <c r="F977" t="s">
        <v>17</v>
      </c>
      <c r="G977" t="s">
        <v>24</v>
      </c>
      <c r="H977">
        <v>45</v>
      </c>
      <c r="I977" s="1">
        <v>43557</v>
      </c>
      <c r="J977" s="9">
        <f>DAY(TBL_Employees[[#This Row],[Hire Date]])</f>
        <v>2</v>
      </c>
      <c r="K977" s="9">
        <f>MONTH(TBL_Employees[[#This Row],[Hire Date]])</f>
        <v>4</v>
      </c>
      <c r="L977" s="9" t="str">
        <f>_xlfn.SWITCH(TBL_Employees[[#This Row],[Month]],1,"JAN",2,"FEB",3,"MAR",4,"APR",5,"MAY",6,"JUN",7,"JUL",8,"AUG",9,"SEP",10,"OCT",11,"NOV",12,"DEC")</f>
        <v>APR</v>
      </c>
      <c r="M977" s="9">
        <f>YEAR(TBL_Employees[[#This Row],[Hire Date]])</f>
        <v>2019</v>
      </c>
      <c r="N977" s="2">
        <v>52621</v>
      </c>
      <c r="O977" s="2" t="str">
        <f>_xlfn.SWITCH(TRUE(),TBL_Employees[[#This Row],[Annual Salary]]&gt;140000,"HIGH INCOME",AND(TBL_Employees[[#This Row],[Annual Salary]]&gt;=70000,TBL_Employees[[#This Row],[Annual Salary]]&lt;=140000),"MIDLE INCOME",TBL_Employees[[#This Row],[Annual Salary]]&lt;70000,"LOW INCOME")</f>
        <v>LOW INCOME</v>
      </c>
      <c r="P977" s="3">
        <v>0</v>
      </c>
      <c r="Q977" s="11">
        <f>TBL_Employees[[#This Row],[Bonus %]]*TBL_Employees[[#This Row],[Annual Salary]]</f>
        <v>0</v>
      </c>
      <c r="R977" t="s">
        <v>33</v>
      </c>
      <c r="S977" t="s">
        <v>60</v>
      </c>
      <c r="T977" s="1" t="s">
        <v>21</v>
      </c>
      <c r="U977" t="str">
        <f>IF(TBL_Employees[[#This Row],[Exit Date]]="","Employed","Resign")</f>
        <v>Employed</v>
      </c>
    </row>
    <row r="978" spans="1:21">
      <c r="A978" t="s">
        <v>249</v>
      </c>
      <c r="B978" t="s">
        <v>140</v>
      </c>
      <c r="C978" t="s">
        <v>40</v>
      </c>
      <c r="D978" t="s">
        <v>50</v>
      </c>
      <c r="E978" t="s">
        <v>32</v>
      </c>
      <c r="F978" t="s">
        <v>28</v>
      </c>
      <c r="G978" t="s">
        <v>24</v>
      </c>
      <c r="H978">
        <v>58</v>
      </c>
      <c r="I978" s="1">
        <v>33682</v>
      </c>
      <c r="J978" s="9">
        <f>DAY(TBL_Employees[[#This Row],[Hire Date]])</f>
        <v>19</v>
      </c>
      <c r="K978" s="9">
        <f>MONTH(TBL_Employees[[#This Row],[Hire Date]])</f>
        <v>3</v>
      </c>
      <c r="L978" s="9" t="str">
        <f>_xlfn.SWITCH(TBL_Employees[[#This Row],[Month]],1,"JAN",2,"FEB",3,"MAR",4,"APR",5,"MAY",6,"JUN",7,"JUL",8,"AUG",9,"SEP",10,"OCT",11,"NOV",12,"DEC")</f>
        <v>MAR</v>
      </c>
      <c r="M978" s="9">
        <f>YEAR(TBL_Employees[[#This Row],[Hire Date]])</f>
        <v>1992</v>
      </c>
      <c r="N978" s="2">
        <v>199848</v>
      </c>
      <c r="O978" s="2" t="str">
        <f>_xlfn.SWITCH(TRUE(),TBL_Employees[[#This Row],[Annual Salary]]&gt;140000,"HIGH INCOME",AND(TBL_Employees[[#This Row],[Annual Salary]]&gt;=70000,TBL_Employees[[#This Row],[Annual Salary]]&lt;=140000),"MIDLE INCOME",TBL_Employees[[#This Row],[Annual Salary]]&lt;70000,"LOW INCOME")</f>
        <v>HIGH INCOME</v>
      </c>
      <c r="P978" s="3">
        <v>0.16</v>
      </c>
      <c r="Q978" s="11">
        <f>TBL_Employees[[#This Row],[Bonus %]]*TBL_Employees[[#This Row],[Annual Salary]]</f>
        <v>31975.68</v>
      </c>
      <c r="R978" t="s">
        <v>33</v>
      </c>
      <c r="S978" t="s">
        <v>80</v>
      </c>
      <c r="T978" s="1" t="s">
        <v>21</v>
      </c>
      <c r="U978" t="str">
        <f>IF(TBL_Employees[[#This Row],[Exit Date]]="","Employed","Resign")</f>
        <v>Employed</v>
      </c>
    </row>
    <row r="979" spans="1:21">
      <c r="A979" t="s">
        <v>1790</v>
      </c>
      <c r="B979" t="s">
        <v>1791</v>
      </c>
      <c r="C979" t="s">
        <v>61</v>
      </c>
      <c r="D979" t="s">
        <v>50</v>
      </c>
      <c r="E979" t="s">
        <v>44</v>
      </c>
      <c r="F979" t="s">
        <v>17</v>
      </c>
      <c r="G979" t="s">
        <v>47</v>
      </c>
      <c r="H979">
        <v>30</v>
      </c>
      <c r="I979" s="1">
        <v>42960</v>
      </c>
      <c r="J979" s="9">
        <f>DAY(TBL_Employees[[#This Row],[Hire Date]])</f>
        <v>13</v>
      </c>
      <c r="K979" s="9">
        <f>MONTH(TBL_Employees[[#This Row],[Hire Date]])</f>
        <v>8</v>
      </c>
      <c r="L979" s="9" t="str">
        <f>_xlfn.SWITCH(TBL_Employees[[#This Row],[Month]],1,"JAN",2,"FEB",3,"MAR",4,"APR",5,"MAY",6,"JUN",7,"JUL",8,"AUG",9,"SEP",10,"OCT",11,"NOV",12,"DEC")</f>
        <v>AUG</v>
      </c>
      <c r="M979" s="9">
        <f>YEAR(TBL_Employees[[#This Row],[Hire Date]])</f>
        <v>2017</v>
      </c>
      <c r="N979" s="2">
        <v>154624</v>
      </c>
      <c r="O979" s="2" t="str">
        <f>_xlfn.SWITCH(TRUE(),TBL_Employees[[#This Row],[Annual Salary]]&gt;140000,"HIGH INCOME",AND(TBL_Employees[[#This Row],[Annual Salary]]&gt;=70000,TBL_Employees[[#This Row],[Annual Salary]]&lt;=140000),"MIDLE INCOME",TBL_Employees[[#This Row],[Annual Salary]]&lt;70000,"LOW INCOME")</f>
        <v>HIGH INCOME</v>
      </c>
      <c r="P979" s="3">
        <v>0.15</v>
      </c>
      <c r="Q979" s="11">
        <f>TBL_Employees[[#This Row],[Bonus %]]*TBL_Employees[[#This Row],[Annual Salary]]</f>
        <v>23193.599999999999</v>
      </c>
      <c r="R979" t="s">
        <v>19</v>
      </c>
      <c r="S979" t="s">
        <v>25</v>
      </c>
      <c r="T979" s="1" t="s">
        <v>21</v>
      </c>
      <c r="U979" t="str">
        <f>IF(TBL_Employees[[#This Row],[Exit Date]]="","Employed","Resign")</f>
        <v>Employed</v>
      </c>
    </row>
    <row r="980" spans="1:21">
      <c r="A980" t="s">
        <v>166</v>
      </c>
      <c r="B980" t="s">
        <v>1794</v>
      </c>
      <c r="C980" t="s">
        <v>42</v>
      </c>
      <c r="D980" t="s">
        <v>50</v>
      </c>
      <c r="E980" t="s">
        <v>36</v>
      </c>
      <c r="F980" t="s">
        <v>28</v>
      </c>
      <c r="G980" t="s">
        <v>51</v>
      </c>
      <c r="H980">
        <v>51</v>
      </c>
      <c r="I980" s="1">
        <v>35852</v>
      </c>
      <c r="J980" s="9">
        <f>DAY(TBL_Employees[[#This Row],[Hire Date]])</f>
        <v>26</v>
      </c>
      <c r="K980" s="9">
        <f>MONTH(TBL_Employees[[#This Row],[Hire Date]])</f>
        <v>2</v>
      </c>
      <c r="L980" s="9" t="str">
        <f>_xlfn.SWITCH(TBL_Employees[[#This Row],[Month]],1,"JAN",2,"FEB",3,"MAR",4,"APR",5,"MAY",6,"JUN",7,"JUL",8,"AUG",9,"SEP",10,"OCT",11,"NOV",12,"DEC")</f>
        <v>FEB</v>
      </c>
      <c r="M980" s="9">
        <f>YEAR(TBL_Employees[[#This Row],[Hire Date]])</f>
        <v>1998</v>
      </c>
      <c r="N980" s="2">
        <v>71111</v>
      </c>
      <c r="O980" s="2" t="str">
        <f>_xlfn.SWITCH(TRUE(),TBL_Employees[[#This Row],[Annual Salary]]&gt;140000,"HIGH INCOME",AND(TBL_Employees[[#This Row],[Annual Salary]]&gt;=70000,TBL_Employees[[#This Row],[Annual Salary]]&lt;=140000),"MIDLE INCOME",TBL_Employees[[#This Row],[Annual Salary]]&lt;70000,"LOW INCOME")</f>
        <v>MIDLE INCOME</v>
      </c>
      <c r="P980" s="3">
        <v>0</v>
      </c>
      <c r="Q980" s="11">
        <f>TBL_Employees[[#This Row],[Bonus %]]*TBL_Employees[[#This Row],[Annual Salary]]</f>
        <v>0</v>
      </c>
      <c r="R980" t="s">
        <v>52</v>
      </c>
      <c r="S980" t="s">
        <v>66</v>
      </c>
      <c r="T980" s="1" t="s">
        <v>21</v>
      </c>
      <c r="U980" t="str">
        <f>IF(TBL_Employees[[#This Row],[Exit Date]]="","Employed","Resign")</f>
        <v>Employed</v>
      </c>
    </row>
    <row r="981" spans="1:21">
      <c r="A981" t="s">
        <v>1795</v>
      </c>
      <c r="B981" t="s">
        <v>1796</v>
      </c>
      <c r="C981" t="s">
        <v>61</v>
      </c>
      <c r="D981" t="s">
        <v>50</v>
      </c>
      <c r="E981" t="s">
        <v>16</v>
      </c>
      <c r="F981" t="s">
        <v>28</v>
      </c>
      <c r="G981" t="s">
        <v>18</v>
      </c>
      <c r="H981">
        <v>53</v>
      </c>
      <c r="I981" s="1">
        <v>41931</v>
      </c>
      <c r="J981" s="9">
        <f>DAY(TBL_Employees[[#This Row],[Hire Date]])</f>
        <v>19</v>
      </c>
      <c r="K981" s="9">
        <f>MONTH(TBL_Employees[[#This Row],[Hire Date]])</f>
        <v>10</v>
      </c>
      <c r="L981" s="9" t="str">
        <f>_xlfn.SWITCH(TBL_Employees[[#This Row],[Month]],1,"JAN",2,"FEB",3,"MAR",4,"APR",5,"MAY",6,"JUN",7,"JUL",8,"AUG",9,"SEP",10,"OCT",11,"NOV",12,"DEC")</f>
        <v>OCT</v>
      </c>
      <c r="M981" s="9">
        <f>YEAR(TBL_Employees[[#This Row],[Hire Date]])</f>
        <v>2014</v>
      </c>
      <c r="N981" s="2">
        <v>159538</v>
      </c>
      <c r="O981" s="2" t="str">
        <f>_xlfn.SWITCH(TRUE(),TBL_Employees[[#This Row],[Annual Salary]]&gt;140000,"HIGH INCOME",AND(TBL_Employees[[#This Row],[Annual Salary]]&gt;=70000,TBL_Employees[[#This Row],[Annual Salary]]&lt;=140000),"MIDLE INCOME",TBL_Employees[[#This Row],[Annual Salary]]&lt;70000,"LOW INCOME")</f>
        <v>HIGH INCOME</v>
      </c>
      <c r="P981" s="3">
        <v>0.11</v>
      </c>
      <c r="Q981" s="11">
        <f>TBL_Employees[[#This Row],[Bonus %]]*TBL_Employees[[#This Row],[Annual Salary]]</f>
        <v>17549.18</v>
      </c>
      <c r="R981" t="s">
        <v>19</v>
      </c>
      <c r="S981" t="s">
        <v>45</v>
      </c>
      <c r="T981" s="1" t="s">
        <v>21</v>
      </c>
      <c r="U981" t="str">
        <f>IF(TBL_Employees[[#This Row],[Exit Date]]="","Employed","Resign")</f>
        <v>Employed</v>
      </c>
    </row>
    <row r="982" spans="1:21">
      <c r="A982" t="s">
        <v>295</v>
      </c>
      <c r="B982" t="s">
        <v>1810</v>
      </c>
      <c r="C982" t="s">
        <v>62</v>
      </c>
      <c r="D982" t="s">
        <v>50</v>
      </c>
      <c r="E982" t="s">
        <v>16</v>
      </c>
      <c r="F982" t="s">
        <v>28</v>
      </c>
      <c r="G982" t="s">
        <v>24</v>
      </c>
      <c r="H982">
        <v>49</v>
      </c>
      <c r="I982" s="1">
        <v>41131</v>
      </c>
      <c r="J982" s="9">
        <f>DAY(TBL_Employees[[#This Row],[Hire Date]])</f>
        <v>10</v>
      </c>
      <c r="K982" s="9">
        <f>MONTH(TBL_Employees[[#This Row],[Hire Date]])</f>
        <v>8</v>
      </c>
      <c r="L982" s="9" t="str">
        <f>_xlfn.SWITCH(TBL_Employees[[#This Row],[Month]],1,"JAN",2,"FEB",3,"MAR",4,"APR",5,"MAY",6,"JUN",7,"JUL",8,"AUG",9,"SEP",10,"OCT",11,"NOV",12,"DEC")</f>
        <v>AUG</v>
      </c>
      <c r="M982" s="9">
        <f>YEAR(TBL_Employees[[#This Row],[Hire Date]])</f>
        <v>2012</v>
      </c>
      <c r="N982" s="2">
        <v>109850</v>
      </c>
      <c r="O982" s="2" t="str">
        <f>_xlfn.SWITCH(TRUE(),TBL_Employees[[#This Row],[Annual Salary]]&gt;140000,"HIGH INCOME",AND(TBL_Employees[[#This Row],[Annual Salary]]&gt;=70000,TBL_Employees[[#This Row],[Annual Salary]]&lt;=140000),"MIDLE INCOME",TBL_Employees[[#This Row],[Annual Salary]]&lt;70000,"LOW INCOME")</f>
        <v>MIDLE INCOME</v>
      </c>
      <c r="P982" s="3">
        <v>7.0000000000000007E-2</v>
      </c>
      <c r="Q982" s="11">
        <f>TBL_Employees[[#This Row],[Bonus %]]*TBL_Employees[[#This Row],[Annual Salary]]</f>
        <v>7689.5000000000009</v>
      </c>
      <c r="R982" t="s">
        <v>33</v>
      </c>
      <c r="S982" t="s">
        <v>60</v>
      </c>
      <c r="T982" s="1">
        <v>43865</v>
      </c>
      <c r="U982" t="str">
        <f>IF(TBL_Employees[[#This Row],[Exit Date]]="","Employed","Resign")</f>
        <v>Resign</v>
      </c>
    </row>
    <row r="983" spans="1:21">
      <c r="A983" t="s">
        <v>168</v>
      </c>
      <c r="B983" t="s">
        <v>1822</v>
      </c>
      <c r="C983" t="s">
        <v>14</v>
      </c>
      <c r="D983" t="s">
        <v>50</v>
      </c>
      <c r="E983" t="s">
        <v>32</v>
      </c>
      <c r="F983" t="s">
        <v>28</v>
      </c>
      <c r="G983" t="s">
        <v>51</v>
      </c>
      <c r="H983">
        <v>48</v>
      </c>
      <c r="I983" s="1">
        <v>36584</v>
      </c>
      <c r="J983" s="9">
        <f>DAY(TBL_Employees[[#This Row],[Hire Date]])</f>
        <v>28</v>
      </c>
      <c r="K983" s="9">
        <f>MONTH(TBL_Employees[[#This Row],[Hire Date]])</f>
        <v>2</v>
      </c>
      <c r="L983" s="9" t="str">
        <f>_xlfn.SWITCH(TBL_Employees[[#This Row],[Month]],1,"JAN",2,"FEB",3,"MAR",4,"APR",5,"MAY",6,"JUN",7,"JUL",8,"AUG",9,"SEP",10,"OCT",11,"NOV",12,"DEC")</f>
        <v>FEB</v>
      </c>
      <c r="M983" s="9">
        <f>YEAR(TBL_Employees[[#This Row],[Hire Date]])</f>
        <v>2000</v>
      </c>
      <c r="N983" s="2">
        <v>258081</v>
      </c>
      <c r="O983" s="2" t="str">
        <f>_xlfn.SWITCH(TRUE(),TBL_Employees[[#This Row],[Annual Salary]]&gt;140000,"HIGH INCOME",AND(TBL_Employees[[#This Row],[Annual Salary]]&gt;=70000,TBL_Employees[[#This Row],[Annual Salary]]&lt;=140000),"MIDLE INCOME",TBL_Employees[[#This Row],[Annual Salary]]&lt;70000,"LOW INCOME")</f>
        <v>HIGH INCOME</v>
      </c>
      <c r="P983" s="3">
        <v>0.3</v>
      </c>
      <c r="Q983" s="11">
        <f>TBL_Employees[[#This Row],[Bonus %]]*TBL_Employees[[#This Row],[Annual Salary]]</f>
        <v>77424.3</v>
      </c>
      <c r="R983" t="s">
        <v>19</v>
      </c>
      <c r="S983" t="s">
        <v>20</v>
      </c>
      <c r="T983" s="1" t="s">
        <v>21</v>
      </c>
      <c r="U983" t="str">
        <f>IF(TBL_Employees[[#This Row],[Exit Date]]="","Employed","Resign")</f>
        <v>Employed</v>
      </c>
    </row>
    <row r="984" spans="1:21">
      <c r="A984" t="s">
        <v>1824</v>
      </c>
      <c r="B984" t="s">
        <v>1825</v>
      </c>
      <c r="C984" t="s">
        <v>68</v>
      </c>
      <c r="D984" t="s">
        <v>50</v>
      </c>
      <c r="E984" t="s">
        <v>36</v>
      </c>
      <c r="F984" t="s">
        <v>28</v>
      </c>
      <c r="G984" t="s">
        <v>18</v>
      </c>
      <c r="H984">
        <v>54</v>
      </c>
      <c r="I984" s="1">
        <v>36062</v>
      </c>
      <c r="J984" s="9">
        <f>DAY(TBL_Employees[[#This Row],[Hire Date]])</f>
        <v>24</v>
      </c>
      <c r="K984" s="9">
        <f>MONTH(TBL_Employees[[#This Row],[Hire Date]])</f>
        <v>9</v>
      </c>
      <c r="L984" s="9" t="str">
        <f>_xlfn.SWITCH(TBL_Employees[[#This Row],[Month]],1,"JAN",2,"FEB",3,"MAR",4,"APR",5,"MAY",6,"JUN",7,"JUL",8,"AUG",9,"SEP",10,"OCT",11,"NOV",12,"DEC")</f>
        <v>SEP</v>
      </c>
      <c r="M984" s="9">
        <f>YEAR(TBL_Employees[[#This Row],[Hire Date]])</f>
        <v>1998</v>
      </c>
      <c r="N984" s="2">
        <v>58006</v>
      </c>
      <c r="O984" s="2" t="str">
        <f>_xlfn.SWITCH(TRUE(),TBL_Employees[[#This Row],[Annual Salary]]&gt;140000,"HIGH INCOME",AND(TBL_Employees[[#This Row],[Annual Salary]]&gt;=70000,TBL_Employees[[#This Row],[Annual Salary]]&lt;=140000),"MIDLE INCOME",TBL_Employees[[#This Row],[Annual Salary]]&lt;70000,"LOW INCOME")</f>
        <v>LOW INCOME</v>
      </c>
      <c r="P984" s="3">
        <v>0</v>
      </c>
      <c r="Q984" s="11">
        <f>TBL_Employees[[#This Row],[Bonus %]]*TBL_Employees[[#This Row],[Annual Salary]]</f>
        <v>0</v>
      </c>
      <c r="R984" t="s">
        <v>19</v>
      </c>
      <c r="S984" t="s">
        <v>63</v>
      </c>
      <c r="T984" s="1" t="s">
        <v>21</v>
      </c>
      <c r="U984" t="str">
        <f>IF(TBL_Employees[[#This Row],[Exit Date]]="","Employed","Resign")</f>
        <v>Employed</v>
      </c>
    </row>
    <row r="985" spans="1:21">
      <c r="A985" t="s">
        <v>171</v>
      </c>
      <c r="B985" t="s">
        <v>1827</v>
      </c>
      <c r="C985" t="s">
        <v>94</v>
      </c>
      <c r="D985" t="s">
        <v>50</v>
      </c>
      <c r="E985" t="s">
        <v>16</v>
      </c>
      <c r="F985" t="s">
        <v>17</v>
      </c>
      <c r="G985" t="s">
        <v>47</v>
      </c>
      <c r="H985">
        <v>40</v>
      </c>
      <c r="I985" s="1">
        <v>39960</v>
      </c>
      <c r="J985" s="9">
        <f>DAY(TBL_Employees[[#This Row],[Hire Date]])</f>
        <v>27</v>
      </c>
      <c r="K985" s="9">
        <f>MONTH(TBL_Employees[[#This Row],[Hire Date]])</f>
        <v>5</v>
      </c>
      <c r="L985" s="9" t="str">
        <f>_xlfn.SWITCH(TBL_Employees[[#This Row],[Month]],1,"JAN",2,"FEB",3,"MAR",4,"APR",5,"MAY",6,"JUN",7,"JUL",8,"AUG",9,"SEP",10,"OCT",11,"NOV",12,"DEC")</f>
        <v>MAY</v>
      </c>
      <c r="M985" s="9">
        <f>YEAR(TBL_Employees[[#This Row],[Hire Date]])</f>
        <v>2009</v>
      </c>
      <c r="N985" s="2">
        <v>62411</v>
      </c>
      <c r="O985" s="2" t="str">
        <f>_xlfn.SWITCH(TRUE(),TBL_Employees[[#This Row],[Annual Salary]]&gt;140000,"HIGH INCOME",AND(TBL_Employees[[#This Row],[Annual Salary]]&gt;=70000,TBL_Employees[[#This Row],[Annual Salary]]&lt;=140000),"MIDLE INCOME",TBL_Employees[[#This Row],[Annual Salary]]&lt;70000,"LOW INCOME")</f>
        <v>LOW INCOME</v>
      </c>
      <c r="P985" s="3">
        <v>0</v>
      </c>
      <c r="Q985" s="11">
        <f>TBL_Employees[[#This Row],[Bonus %]]*TBL_Employees[[#This Row],[Annual Salary]]</f>
        <v>0</v>
      </c>
      <c r="R985" t="s">
        <v>19</v>
      </c>
      <c r="S985" t="s">
        <v>45</v>
      </c>
      <c r="T985" s="1">
        <v>44422</v>
      </c>
      <c r="U985" t="str">
        <f>IF(TBL_Employees[[#This Row],[Exit Date]]="","Employed","Resign")</f>
        <v>Resign</v>
      </c>
    </row>
    <row r="986" spans="1:21">
      <c r="A986" t="s">
        <v>1835</v>
      </c>
      <c r="B986" t="s">
        <v>1836</v>
      </c>
      <c r="C986" t="s">
        <v>64</v>
      </c>
      <c r="D986" t="s">
        <v>50</v>
      </c>
      <c r="E986" t="s">
        <v>36</v>
      </c>
      <c r="F986" t="s">
        <v>17</v>
      </c>
      <c r="G986" t="s">
        <v>18</v>
      </c>
      <c r="H986">
        <v>29</v>
      </c>
      <c r="I986" s="1">
        <v>42691</v>
      </c>
      <c r="J986" s="9">
        <f>DAY(TBL_Employees[[#This Row],[Hire Date]])</f>
        <v>17</v>
      </c>
      <c r="K986" s="9">
        <f>MONTH(TBL_Employees[[#This Row],[Hire Date]])</f>
        <v>11</v>
      </c>
      <c r="L986" s="9" t="str">
        <f>_xlfn.SWITCH(TBL_Employees[[#This Row],[Month]],1,"JAN",2,"FEB",3,"MAR",4,"APR",5,"MAY",6,"JUN",7,"JUL",8,"AUG",9,"SEP",10,"OCT",11,"NOV",12,"DEC")</f>
        <v>NOV</v>
      </c>
      <c r="M986" s="9">
        <f>YEAR(TBL_Employees[[#This Row],[Hire Date]])</f>
        <v>2016</v>
      </c>
      <c r="N986" s="2">
        <v>60930</v>
      </c>
      <c r="O986" s="2" t="str">
        <f>_xlfn.SWITCH(TRUE(),TBL_Employees[[#This Row],[Annual Salary]]&gt;140000,"HIGH INCOME",AND(TBL_Employees[[#This Row],[Annual Salary]]&gt;=70000,TBL_Employees[[#This Row],[Annual Salary]]&lt;=140000),"MIDLE INCOME",TBL_Employees[[#This Row],[Annual Salary]]&lt;70000,"LOW INCOME")</f>
        <v>LOW INCOME</v>
      </c>
      <c r="P986" s="3">
        <v>0</v>
      </c>
      <c r="Q986" s="11">
        <f>TBL_Employees[[#This Row],[Bonus %]]*TBL_Employees[[#This Row],[Annual Salary]]</f>
        <v>0</v>
      </c>
      <c r="R986" t="s">
        <v>19</v>
      </c>
      <c r="S986" t="s">
        <v>25</v>
      </c>
      <c r="T986" s="1" t="s">
        <v>21</v>
      </c>
      <c r="U986" t="str">
        <f>IF(TBL_Employees[[#This Row],[Exit Date]]="","Employed","Resign")</f>
        <v>Employed</v>
      </c>
    </row>
    <row r="987" spans="1:21">
      <c r="A987" t="s">
        <v>1837</v>
      </c>
      <c r="B987" t="s">
        <v>1838</v>
      </c>
      <c r="C987" t="s">
        <v>40</v>
      </c>
      <c r="D987" t="s">
        <v>50</v>
      </c>
      <c r="E987" t="s">
        <v>44</v>
      </c>
      <c r="F987" t="s">
        <v>17</v>
      </c>
      <c r="G987" t="s">
        <v>51</v>
      </c>
      <c r="H987">
        <v>27</v>
      </c>
      <c r="I987" s="1">
        <v>43397</v>
      </c>
      <c r="J987" s="9">
        <f>DAY(TBL_Employees[[#This Row],[Hire Date]])</f>
        <v>24</v>
      </c>
      <c r="K987" s="9">
        <f>MONTH(TBL_Employees[[#This Row],[Hire Date]])</f>
        <v>10</v>
      </c>
      <c r="L987" s="9" t="str">
        <f>_xlfn.SWITCH(TBL_Employees[[#This Row],[Month]],1,"JAN",2,"FEB",3,"MAR",4,"APR",5,"MAY",6,"JUN",7,"JUL",8,"AUG",9,"SEP",10,"OCT",11,"NOV",12,"DEC")</f>
        <v>OCT</v>
      </c>
      <c r="M987" s="9">
        <f>YEAR(TBL_Employees[[#This Row],[Hire Date]])</f>
        <v>2018</v>
      </c>
      <c r="N987" s="2">
        <v>154973</v>
      </c>
      <c r="O987" s="2" t="str">
        <f>_xlfn.SWITCH(TRUE(),TBL_Employees[[#This Row],[Annual Salary]]&gt;140000,"HIGH INCOME",AND(TBL_Employees[[#This Row],[Annual Salary]]&gt;=70000,TBL_Employees[[#This Row],[Annual Salary]]&lt;=140000),"MIDLE INCOME",TBL_Employees[[#This Row],[Annual Salary]]&lt;70000,"LOW INCOME")</f>
        <v>HIGH INCOME</v>
      </c>
      <c r="P987" s="3">
        <v>0.28999999999999998</v>
      </c>
      <c r="Q987" s="11">
        <f>TBL_Employees[[#This Row],[Bonus %]]*TBL_Employees[[#This Row],[Annual Salary]]</f>
        <v>44942.17</v>
      </c>
      <c r="R987" t="s">
        <v>52</v>
      </c>
      <c r="S987" t="s">
        <v>53</v>
      </c>
      <c r="T987" s="1" t="s">
        <v>21</v>
      </c>
      <c r="U987" t="str">
        <f>IF(TBL_Employees[[#This Row],[Exit Date]]="","Employed","Resign")</f>
        <v>Employed</v>
      </c>
    </row>
    <row r="988" spans="1:21">
      <c r="A988" t="s">
        <v>1847</v>
      </c>
      <c r="B988" t="s">
        <v>1848</v>
      </c>
      <c r="C988" t="s">
        <v>49</v>
      </c>
      <c r="D988" t="s">
        <v>50</v>
      </c>
      <c r="E988" t="s">
        <v>32</v>
      </c>
      <c r="F988" t="s">
        <v>28</v>
      </c>
      <c r="G988" t="s">
        <v>24</v>
      </c>
      <c r="H988">
        <v>38</v>
      </c>
      <c r="I988" s="1">
        <v>40875</v>
      </c>
      <c r="J988" s="9">
        <f>DAY(TBL_Employees[[#This Row],[Hire Date]])</f>
        <v>28</v>
      </c>
      <c r="K988" s="9">
        <f>MONTH(TBL_Employees[[#This Row],[Hire Date]])</f>
        <v>11</v>
      </c>
      <c r="L988" s="9" t="str">
        <f>_xlfn.SWITCH(TBL_Employees[[#This Row],[Month]],1,"JAN",2,"FEB",3,"MAR",4,"APR",5,"MAY",6,"JUN",7,"JUL",8,"AUG",9,"SEP",10,"OCT",11,"NOV",12,"DEC")</f>
        <v>NOV</v>
      </c>
      <c r="M988" s="9">
        <f>YEAR(TBL_Employees[[#This Row],[Hire Date]])</f>
        <v>2011</v>
      </c>
      <c r="N988" s="2">
        <v>74010</v>
      </c>
      <c r="O988" s="2" t="str">
        <f>_xlfn.SWITCH(TRUE(),TBL_Employees[[#This Row],[Annual Salary]]&gt;140000,"HIGH INCOME",AND(TBL_Employees[[#This Row],[Annual Salary]]&gt;=70000,TBL_Employees[[#This Row],[Annual Salary]]&lt;=140000),"MIDLE INCOME",TBL_Employees[[#This Row],[Annual Salary]]&lt;70000,"LOW INCOME")</f>
        <v>MIDLE INCOME</v>
      </c>
      <c r="P988" s="3">
        <v>0</v>
      </c>
      <c r="Q988" s="11">
        <f>TBL_Employees[[#This Row],[Bonus %]]*TBL_Employees[[#This Row],[Annual Salary]]</f>
        <v>0</v>
      </c>
      <c r="R988" t="s">
        <v>19</v>
      </c>
      <c r="S988" t="s">
        <v>20</v>
      </c>
      <c r="T988" s="1" t="s">
        <v>21</v>
      </c>
      <c r="U988" t="str">
        <f>IF(TBL_Employees[[#This Row],[Exit Date]]="","Employed","Resign")</f>
        <v>Employed</v>
      </c>
    </row>
    <row r="989" spans="1:21">
      <c r="A989" t="s">
        <v>1849</v>
      </c>
      <c r="B989" t="s">
        <v>1850</v>
      </c>
      <c r="C989" t="s">
        <v>49</v>
      </c>
      <c r="D989" t="s">
        <v>50</v>
      </c>
      <c r="E989" t="s">
        <v>44</v>
      </c>
      <c r="F989" t="s">
        <v>28</v>
      </c>
      <c r="G989" t="s">
        <v>18</v>
      </c>
      <c r="H989">
        <v>32</v>
      </c>
      <c r="I989" s="1">
        <v>43864</v>
      </c>
      <c r="J989" s="9">
        <f>DAY(TBL_Employees[[#This Row],[Hire Date]])</f>
        <v>3</v>
      </c>
      <c r="K989" s="9">
        <f>MONTH(TBL_Employees[[#This Row],[Hire Date]])</f>
        <v>2</v>
      </c>
      <c r="L989" s="9" t="str">
        <f>_xlfn.SWITCH(TBL_Employees[[#This Row],[Month]],1,"JAN",2,"FEB",3,"MAR",4,"APR",5,"MAY",6,"JUN",7,"JUL",8,"AUG",9,"SEP",10,"OCT",11,"NOV",12,"DEC")</f>
        <v>FEB</v>
      </c>
      <c r="M989" s="9">
        <f>YEAR(TBL_Employees[[#This Row],[Hire Date]])</f>
        <v>2020</v>
      </c>
      <c r="N989" s="2">
        <v>96598</v>
      </c>
      <c r="O989" s="2" t="str">
        <f>_xlfn.SWITCH(TRUE(),TBL_Employees[[#This Row],[Annual Salary]]&gt;140000,"HIGH INCOME",AND(TBL_Employees[[#This Row],[Annual Salary]]&gt;=70000,TBL_Employees[[#This Row],[Annual Salary]]&lt;=140000),"MIDLE INCOME",TBL_Employees[[#This Row],[Annual Salary]]&lt;70000,"LOW INCOME")</f>
        <v>MIDLE INCOME</v>
      </c>
      <c r="P989" s="3">
        <v>0</v>
      </c>
      <c r="Q989" s="11">
        <f>TBL_Employees[[#This Row],[Bonus %]]*TBL_Employees[[#This Row],[Annual Salary]]</f>
        <v>0</v>
      </c>
      <c r="R989" t="s">
        <v>19</v>
      </c>
      <c r="S989" t="s">
        <v>39</v>
      </c>
      <c r="T989" s="1" t="s">
        <v>21</v>
      </c>
      <c r="U989" t="str">
        <f>IF(TBL_Employees[[#This Row],[Exit Date]]="","Employed","Resign")</f>
        <v>Employed</v>
      </c>
    </row>
    <row r="990" spans="1:21">
      <c r="A990" t="s">
        <v>1532</v>
      </c>
      <c r="B990" t="s">
        <v>1851</v>
      </c>
      <c r="C990" t="s">
        <v>62</v>
      </c>
      <c r="D990" t="s">
        <v>50</v>
      </c>
      <c r="E990" t="s">
        <v>44</v>
      </c>
      <c r="F990" t="s">
        <v>17</v>
      </c>
      <c r="G990" t="s">
        <v>24</v>
      </c>
      <c r="H990">
        <v>64</v>
      </c>
      <c r="I990" s="1">
        <v>37762</v>
      </c>
      <c r="J990" s="9">
        <f>DAY(TBL_Employees[[#This Row],[Hire Date]])</f>
        <v>21</v>
      </c>
      <c r="K990" s="9">
        <f>MONTH(TBL_Employees[[#This Row],[Hire Date]])</f>
        <v>5</v>
      </c>
      <c r="L990" s="9" t="str">
        <f>_xlfn.SWITCH(TBL_Employees[[#This Row],[Month]],1,"JAN",2,"FEB",3,"MAR",4,"APR",5,"MAY",6,"JUN",7,"JUL",8,"AUG",9,"SEP",10,"OCT",11,"NOV",12,"DEC")</f>
        <v>MAY</v>
      </c>
      <c r="M990" s="9">
        <f>YEAR(TBL_Employees[[#This Row],[Hire Date]])</f>
        <v>2003</v>
      </c>
      <c r="N990" s="2">
        <v>106444</v>
      </c>
      <c r="O990" s="2" t="str">
        <f>_xlfn.SWITCH(TRUE(),TBL_Employees[[#This Row],[Annual Salary]]&gt;140000,"HIGH INCOME",AND(TBL_Employees[[#This Row],[Annual Salary]]&gt;=70000,TBL_Employees[[#This Row],[Annual Salary]]&lt;=140000),"MIDLE INCOME",TBL_Employees[[#This Row],[Annual Salary]]&lt;70000,"LOW INCOME")</f>
        <v>MIDLE INCOME</v>
      </c>
      <c r="P990" s="3">
        <v>0.05</v>
      </c>
      <c r="Q990" s="11">
        <f>TBL_Employees[[#This Row],[Bonus %]]*TBL_Employees[[#This Row],[Annual Salary]]</f>
        <v>5322.2000000000007</v>
      </c>
      <c r="R990" t="s">
        <v>19</v>
      </c>
      <c r="S990" t="s">
        <v>39</v>
      </c>
      <c r="T990" s="1" t="s">
        <v>21</v>
      </c>
      <c r="U990" t="str">
        <f>IF(TBL_Employees[[#This Row],[Exit Date]]="","Employed","Resign")</f>
        <v>Employed</v>
      </c>
    </row>
    <row r="991" spans="1:21">
      <c r="A991" t="s">
        <v>1859</v>
      </c>
      <c r="B991" t="s">
        <v>1860</v>
      </c>
      <c r="C991" t="s">
        <v>61</v>
      </c>
      <c r="D991" t="s">
        <v>50</v>
      </c>
      <c r="E991" t="s">
        <v>32</v>
      </c>
      <c r="F991" t="s">
        <v>17</v>
      </c>
      <c r="G991" t="s">
        <v>51</v>
      </c>
      <c r="H991">
        <v>27</v>
      </c>
      <c r="I991" s="1">
        <v>43721</v>
      </c>
      <c r="J991" s="9">
        <f>DAY(TBL_Employees[[#This Row],[Hire Date]])</f>
        <v>13</v>
      </c>
      <c r="K991" s="9">
        <f>MONTH(TBL_Employees[[#This Row],[Hire Date]])</f>
        <v>9</v>
      </c>
      <c r="L991" s="9" t="str">
        <f>_xlfn.SWITCH(TBL_Employees[[#This Row],[Month]],1,"JAN",2,"FEB",3,"MAR",4,"APR",5,"MAY",6,"JUN",7,"JUL",8,"AUG",9,"SEP",10,"OCT",11,"NOV",12,"DEC")</f>
        <v>SEP</v>
      </c>
      <c r="M991" s="9">
        <f>YEAR(TBL_Employees[[#This Row],[Hire Date]])</f>
        <v>2019</v>
      </c>
      <c r="N991" s="2">
        <v>133297</v>
      </c>
      <c r="O991" s="2" t="str">
        <f>_xlfn.SWITCH(TRUE(),TBL_Employees[[#This Row],[Annual Salary]]&gt;140000,"HIGH INCOME",AND(TBL_Employees[[#This Row],[Annual Salary]]&gt;=70000,TBL_Employees[[#This Row],[Annual Salary]]&lt;=140000),"MIDLE INCOME",TBL_Employees[[#This Row],[Annual Salary]]&lt;70000,"LOW INCOME")</f>
        <v>MIDLE INCOME</v>
      </c>
      <c r="P991" s="3">
        <v>0.13</v>
      </c>
      <c r="Q991" s="11">
        <f>TBL_Employees[[#This Row],[Bonus %]]*TBL_Employees[[#This Row],[Annual Salary]]</f>
        <v>17328.61</v>
      </c>
      <c r="R991" t="s">
        <v>52</v>
      </c>
      <c r="S991" t="s">
        <v>66</v>
      </c>
      <c r="T991" s="1" t="s">
        <v>21</v>
      </c>
      <c r="U991" t="str">
        <f>IF(TBL_Employees[[#This Row],[Exit Date]]="","Employed","Resign")</f>
        <v>Employed</v>
      </c>
    </row>
    <row r="992" spans="1:21">
      <c r="A992" t="s">
        <v>1862</v>
      </c>
      <c r="B992" t="s">
        <v>1863</v>
      </c>
      <c r="C992" t="s">
        <v>42</v>
      </c>
      <c r="D992" t="s">
        <v>50</v>
      </c>
      <c r="E992" t="s">
        <v>44</v>
      </c>
      <c r="F992" t="s">
        <v>28</v>
      </c>
      <c r="G992" t="s">
        <v>18</v>
      </c>
      <c r="H992">
        <v>31</v>
      </c>
      <c r="I992" s="1">
        <v>43325</v>
      </c>
      <c r="J992" s="9">
        <f>DAY(TBL_Employees[[#This Row],[Hire Date]])</f>
        <v>13</v>
      </c>
      <c r="K992" s="9">
        <f>MONTH(TBL_Employees[[#This Row],[Hire Date]])</f>
        <v>8</v>
      </c>
      <c r="L992" s="9" t="str">
        <f>_xlfn.SWITCH(TBL_Employees[[#This Row],[Month]],1,"JAN",2,"FEB",3,"MAR",4,"APR",5,"MAY",6,"JUN",7,"JUL",8,"AUG",9,"SEP",10,"OCT",11,"NOV",12,"DEC")</f>
        <v>AUG</v>
      </c>
      <c r="M992" s="9">
        <f>YEAR(TBL_Employees[[#This Row],[Hire Date]])</f>
        <v>2018</v>
      </c>
      <c r="N992" s="2">
        <v>81828</v>
      </c>
      <c r="O992" s="2" t="str">
        <f>_xlfn.SWITCH(TRUE(),TBL_Employees[[#This Row],[Annual Salary]]&gt;140000,"HIGH INCOME",AND(TBL_Employees[[#This Row],[Annual Salary]]&gt;=70000,TBL_Employees[[#This Row],[Annual Salary]]&lt;=140000),"MIDLE INCOME",TBL_Employees[[#This Row],[Annual Salary]]&lt;70000,"LOW INCOME")</f>
        <v>MIDLE INCOME</v>
      </c>
      <c r="P992" s="3">
        <v>0</v>
      </c>
      <c r="Q992" s="11">
        <f>TBL_Employees[[#This Row],[Bonus %]]*TBL_Employees[[#This Row],[Annual Salary]]</f>
        <v>0</v>
      </c>
      <c r="R992" t="s">
        <v>19</v>
      </c>
      <c r="S992" t="s">
        <v>45</v>
      </c>
      <c r="T992" s="1" t="s">
        <v>21</v>
      </c>
      <c r="U992" t="str">
        <f>IF(TBL_Employees[[#This Row],[Exit Date]]="","Employed","Resign")</f>
        <v>Employed</v>
      </c>
    </row>
    <row r="993" spans="1:21">
      <c r="A993" t="s">
        <v>1866</v>
      </c>
      <c r="B993" t="s">
        <v>1867</v>
      </c>
      <c r="C993" t="s">
        <v>62</v>
      </c>
      <c r="D993" t="s">
        <v>50</v>
      </c>
      <c r="E993" t="s">
        <v>32</v>
      </c>
      <c r="F993" t="s">
        <v>28</v>
      </c>
      <c r="G993" t="s">
        <v>51</v>
      </c>
      <c r="H993">
        <v>50</v>
      </c>
      <c r="I993" s="1">
        <v>41024</v>
      </c>
      <c r="J993" s="9">
        <f>DAY(TBL_Employees[[#This Row],[Hire Date]])</f>
        <v>25</v>
      </c>
      <c r="K993" s="9">
        <f>MONTH(TBL_Employees[[#This Row],[Hire Date]])</f>
        <v>4</v>
      </c>
      <c r="L993" s="9" t="str">
        <f>_xlfn.SWITCH(TBL_Employees[[#This Row],[Month]],1,"JAN",2,"FEB",3,"MAR",4,"APR",5,"MAY",6,"JUN",7,"JUL",8,"AUG",9,"SEP",10,"OCT",11,"NOV",12,"DEC")</f>
        <v>APR</v>
      </c>
      <c r="M993" s="9">
        <f>YEAR(TBL_Employees[[#This Row],[Hire Date]])</f>
        <v>2012</v>
      </c>
      <c r="N993" s="2">
        <v>113269</v>
      </c>
      <c r="O993" s="2" t="str">
        <f>_xlfn.SWITCH(TRUE(),TBL_Employees[[#This Row],[Annual Salary]]&gt;140000,"HIGH INCOME",AND(TBL_Employees[[#This Row],[Annual Salary]]&gt;=70000,TBL_Employees[[#This Row],[Annual Salary]]&lt;=140000),"MIDLE INCOME",TBL_Employees[[#This Row],[Annual Salary]]&lt;70000,"LOW INCOME")</f>
        <v>MIDLE INCOME</v>
      </c>
      <c r="P993" s="3">
        <v>0.09</v>
      </c>
      <c r="Q993" s="11">
        <f>TBL_Employees[[#This Row],[Bonus %]]*TBL_Employees[[#This Row],[Annual Salary]]</f>
        <v>10194.209999999999</v>
      </c>
      <c r="R993" t="s">
        <v>52</v>
      </c>
      <c r="S993" t="s">
        <v>53</v>
      </c>
      <c r="T993" s="1" t="s">
        <v>21</v>
      </c>
      <c r="U993" t="str">
        <f>IF(TBL_Employees[[#This Row],[Exit Date]]="","Employed","Resign")</f>
        <v>Employed</v>
      </c>
    </row>
    <row r="994" spans="1:21">
      <c r="A994" t="s">
        <v>1869</v>
      </c>
      <c r="B994" t="s">
        <v>1870</v>
      </c>
      <c r="C994" t="s">
        <v>61</v>
      </c>
      <c r="D994" t="s">
        <v>50</v>
      </c>
      <c r="E994" t="s">
        <v>44</v>
      </c>
      <c r="F994" t="s">
        <v>28</v>
      </c>
      <c r="G994" t="s">
        <v>51</v>
      </c>
      <c r="H994">
        <v>54</v>
      </c>
      <c r="I994" s="1">
        <v>40836</v>
      </c>
      <c r="J994" s="9">
        <f>DAY(TBL_Employees[[#This Row],[Hire Date]])</f>
        <v>20</v>
      </c>
      <c r="K994" s="9">
        <f>MONTH(TBL_Employees[[#This Row],[Hire Date]])</f>
        <v>10</v>
      </c>
      <c r="L994" s="9" t="str">
        <f>_xlfn.SWITCH(TBL_Employees[[#This Row],[Month]],1,"JAN",2,"FEB",3,"MAR",4,"APR",5,"MAY",6,"JUN",7,"JUL",8,"AUG",9,"SEP",10,"OCT",11,"NOV",12,"DEC")</f>
        <v>OCT</v>
      </c>
      <c r="M994" s="9">
        <f>YEAR(TBL_Employees[[#This Row],[Hire Date]])</f>
        <v>2011</v>
      </c>
      <c r="N994" s="2">
        <v>122644</v>
      </c>
      <c r="O994" s="2" t="str">
        <f>_xlfn.SWITCH(TRUE(),TBL_Employees[[#This Row],[Annual Salary]]&gt;140000,"HIGH INCOME",AND(TBL_Employees[[#This Row],[Annual Salary]]&gt;=70000,TBL_Employees[[#This Row],[Annual Salary]]&lt;=140000),"MIDLE INCOME",TBL_Employees[[#This Row],[Annual Salary]]&lt;70000,"LOW INCOME")</f>
        <v>MIDLE INCOME</v>
      </c>
      <c r="P994" s="3">
        <v>0.12</v>
      </c>
      <c r="Q994" s="11">
        <f>TBL_Employees[[#This Row],[Bonus %]]*TBL_Employees[[#This Row],[Annual Salary]]</f>
        <v>14717.279999999999</v>
      </c>
      <c r="R994" t="s">
        <v>19</v>
      </c>
      <c r="S994" t="s">
        <v>25</v>
      </c>
      <c r="T994" s="1" t="s">
        <v>21</v>
      </c>
      <c r="U994" t="str">
        <f>IF(TBL_Employees[[#This Row],[Exit Date]]="","Employed","Resign")</f>
        <v>Employed</v>
      </c>
    </row>
    <row r="995" spans="1:21">
      <c r="A995" t="s">
        <v>1871</v>
      </c>
      <c r="B995" t="s">
        <v>1872</v>
      </c>
      <c r="C995" t="s">
        <v>62</v>
      </c>
      <c r="D995" t="s">
        <v>50</v>
      </c>
      <c r="E995" t="s">
        <v>16</v>
      </c>
      <c r="F995" t="s">
        <v>17</v>
      </c>
      <c r="G995" t="s">
        <v>24</v>
      </c>
      <c r="H995">
        <v>50</v>
      </c>
      <c r="I995" s="1">
        <v>36653</v>
      </c>
      <c r="J995" s="9">
        <f>DAY(TBL_Employees[[#This Row],[Hire Date]])</f>
        <v>7</v>
      </c>
      <c r="K995" s="9">
        <f>MONTH(TBL_Employees[[#This Row],[Hire Date]])</f>
        <v>5</v>
      </c>
      <c r="L995" s="9" t="str">
        <f>_xlfn.SWITCH(TBL_Employees[[#This Row],[Month]],1,"JAN",2,"FEB",3,"MAR",4,"APR",5,"MAY",6,"JUN",7,"JUL",8,"AUG",9,"SEP",10,"OCT",11,"NOV",12,"DEC")</f>
        <v>MAY</v>
      </c>
      <c r="M995" s="9">
        <f>YEAR(TBL_Employees[[#This Row],[Hire Date]])</f>
        <v>2000</v>
      </c>
      <c r="N995" s="2">
        <v>106428</v>
      </c>
      <c r="O995" s="2" t="str">
        <f>_xlfn.SWITCH(TRUE(),TBL_Employees[[#This Row],[Annual Salary]]&gt;140000,"HIGH INCOME",AND(TBL_Employees[[#This Row],[Annual Salary]]&gt;=70000,TBL_Employees[[#This Row],[Annual Salary]]&lt;=140000),"MIDLE INCOME",TBL_Employees[[#This Row],[Annual Salary]]&lt;70000,"LOW INCOME")</f>
        <v>MIDLE INCOME</v>
      </c>
      <c r="P995" s="3">
        <v>7.0000000000000007E-2</v>
      </c>
      <c r="Q995" s="11">
        <f>TBL_Employees[[#This Row],[Bonus %]]*TBL_Employees[[#This Row],[Annual Salary]]</f>
        <v>7449.9600000000009</v>
      </c>
      <c r="R995" t="s">
        <v>19</v>
      </c>
      <c r="S995" t="s">
        <v>20</v>
      </c>
      <c r="T995" s="1" t="s">
        <v>21</v>
      </c>
      <c r="U995" t="str">
        <f>IF(TBL_Employees[[#This Row],[Exit Date]]="","Employed","Resign")</f>
        <v>Employed</v>
      </c>
    </row>
    <row r="996" spans="1:21">
      <c r="A996" t="s">
        <v>1894</v>
      </c>
      <c r="B996" t="s">
        <v>1895</v>
      </c>
      <c r="C996" t="s">
        <v>64</v>
      </c>
      <c r="D996" t="s">
        <v>50</v>
      </c>
      <c r="E996" t="s">
        <v>36</v>
      </c>
      <c r="F996" t="s">
        <v>28</v>
      </c>
      <c r="G996" t="s">
        <v>51</v>
      </c>
      <c r="H996">
        <v>39</v>
      </c>
      <c r="I996" s="1">
        <v>39229</v>
      </c>
      <c r="J996" s="9">
        <f>DAY(TBL_Employees[[#This Row],[Hire Date]])</f>
        <v>27</v>
      </c>
      <c r="K996" s="9">
        <f>MONTH(TBL_Employees[[#This Row],[Hire Date]])</f>
        <v>5</v>
      </c>
      <c r="L996" s="9" t="str">
        <f>_xlfn.SWITCH(TBL_Employees[[#This Row],[Month]],1,"JAN",2,"FEB",3,"MAR",4,"APR",5,"MAY",6,"JUN",7,"JUL",8,"AUG",9,"SEP",10,"OCT",11,"NOV",12,"DEC")</f>
        <v>MAY</v>
      </c>
      <c r="M996" s="9">
        <f>YEAR(TBL_Employees[[#This Row],[Hire Date]])</f>
        <v>2007</v>
      </c>
      <c r="N996" s="2">
        <v>51234</v>
      </c>
      <c r="O996" s="2" t="str">
        <f>_xlfn.SWITCH(TRUE(),TBL_Employees[[#This Row],[Annual Salary]]&gt;140000,"HIGH INCOME",AND(TBL_Employees[[#This Row],[Annual Salary]]&gt;=70000,TBL_Employees[[#This Row],[Annual Salary]]&lt;=140000),"MIDLE INCOME",TBL_Employees[[#This Row],[Annual Salary]]&lt;70000,"LOW INCOME")</f>
        <v>LOW INCOME</v>
      </c>
      <c r="P996" s="3">
        <v>0</v>
      </c>
      <c r="Q996" s="11">
        <f>TBL_Employees[[#This Row],[Bonus %]]*TBL_Employees[[#This Row],[Annual Salary]]</f>
        <v>0</v>
      </c>
      <c r="R996" t="s">
        <v>19</v>
      </c>
      <c r="S996" t="s">
        <v>63</v>
      </c>
      <c r="T996" s="1" t="s">
        <v>21</v>
      </c>
      <c r="U996" t="str">
        <f>IF(TBL_Employees[[#This Row],[Exit Date]]="","Employed","Resign")</f>
        <v>Employed</v>
      </c>
    </row>
    <row r="997" spans="1:21">
      <c r="A997" t="s">
        <v>282</v>
      </c>
      <c r="B997" t="s">
        <v>1904</v>
      </c>
      <c r="C997" t="s">
        <v>94</v>
      </c>
      <c r="D997" t="s">
        <v>50</v>
      </c>
      <c r="E997" t="s">
        <v>16</v>
      </c>
      <c r="F997" t="s">
        <v>17</v>
      </c>
      <c r="G997" t="s">
        <v>24</v>
      </c>
      <c r="H997">
        <v>33</v>
      </c>
      <c r="I997" s="1">
        <v>44218</v>
      </c>
      <c r="J997" s="9">
        <f>DAY(TBL_Employees[[#This Row],[Hire Date]])</f>
        <v>22</v>
      </c>
      <c r="K997" s="9">
        <f>MONTH(TBL_Employees[[#This Row],[Hire Date]])</f>
        <v>1</v>
      </c>
      <c r="L997" s="9" t="str">
        <f>_xlfn.SWITCH(TBL_Employees[[#This Row],[Month]],1,"JAN",2,"FEB",3,"MAR",4,"APR",5,"MAY",6,"JUN",7,"JUL",8,"AUG",9,"SEP",10,"OCT",11,"NOV",12,"DEC")</f>
        <v>JAN</v>
      </c>
      <c r="M997" s="9">
        <f>YEAR(TBL_Employees[[#This Row],[Hire Date]])</f>
        <v>2021</v>
      </c>
      <c r="N997" s="2">
        <v>56405</v>
      </c>
      <c r="O997" s="2" t="str">
        <f>_xlfn.SWITCH(TRUE(),TBL_Employees[[#This Row],[Annual Salary]]&gt;140000,"HIGH INCOME",AND(TBL_Employees[[#This Row],[Annual Salary]]&gt;=70000,TBL_Employees[[#This Row],[Annual Salary]]&lt;=140000),"MIDLE INCOME",TBL_Employees[[#This Row],[Annual Salary]]&lt;70000,"LOW INCOME")</f>
        <v>LOW INCOME</v>
      </c>
      <c r="P997" s="3">
        <v>0</v>
      </c>
      <c r="Q997" s="11">
        <f>TBL_Employees[[#This Row],[Bonus %]]*TBL_Employees[[#This Row],[Annual Salary]]</f>
        <v>0</v>
      </c>
      <c r="R997" t="s">
        <v>19</v>
      </c>
      <c r="S997" t="s">
        <v>20</v>
      </c>
      <c r="T997" s="1" t="s">
        <v>21</v>
      </c>
      <c r="U997" t="str">
        <f>IF(TBL_Employees[[#This Row],[Exit Date]]="","Employed","Resign")</f>
        <v>Employed</v>
      </c>
    </row>
    <row r="998" spans="1:21">
      <c r="A998" t="s">
        <v>1737</v>
      </c>
      <c r="B998" t="s">
        <v>145</v>
      </c>
      <c r="C998" t="s">
        <v>40</v>
      </c>
      <c r="D998" t="s">
        <v>50</v>
      </c>
      <c r="E998" t="s">
        <v>16</v>
      </c>
      <c r="F998" t="s">
        <v>28</v>
      </c>
      <c r="G998" t="s">
        <v>24</v>
      </c>
      <c r="H998">
        <v>27</v>
      </c>
      <c r="I998" s="1">
        <v>43776</v>
      </c>
      <c r="J998" s="9">
        <f>DAY(TBL_Employees[[#This Row],[Hire Date]])</f>
        <v>7</v>
      </c>
      <c r="K998" s="9">
        <f>MONTH(TBL_Employees[[#This Row],[Hire Date]])</f>
        <v>11</v>
      </c>
      <c r="L998" s="9" t="str">
        <f>_xlfn.SWITCH(TBL_Employees[[#This Row],[Month]],1,"JAN",2,"FEB",3,"MAR",4,"APR",5,"MAY",6,"JUN",7,"JUL",8,"AUG",9,"SEP",10,"OCT",11,"NOV",12,"DEC")</f>
        <v>NOV</v>
      </c>
      <c r="M998" s="9">
        <f>YEAR(TBL_Employees[[#This Row],[Hire Date]])</f>
        <v>2019</v>
      </c>
      <c r="N998" s="2">
        <v>174607</v>
      </c>
      <c r="O998" s="2" t="str">
        <f>_xlfn.SWITCH(TRUE(),TBL_Employees[[#This Row],[Annual Salary]]&gt;140000,"HIGH INCOME",AND(TBL_Employees[[#This Row],[Annual Salary]]&gt;=70000,TBL_Employees[[#This Row],[Annual Salary]]&lt;=140000),"MIDLE INCOME",TBL_Employees[[#This Row],[Annual Salary]]&lt;70000,"LOW INCOME")</f>
        <v>HIGH INCOME</v>
      </c>
      <c r="P998" s="3">
        <v>0.28999999999999998</v>
      </c>
      <c r="Q998" s="11">
        <f>TBL_Employees[[#This Row],[Bonus %]]*TBL_Employees[[#This Row],[Annual Salary]]</f>
        <v>50636.03</v>
      </c>
      <c r="R998" t="s">
        <v>19</v>
      </c>
      <c r="S998" t="s">
        <v>29</v>
      </c>
      <c r="T998" s="1" t="s">
        <v>21</v>
      </c>
      <c r="U998" t="str">
        <f>IF(TBL_Employees[[#This Row],[Exit Date]]="","Employed","Resign")</f>
        <v>Employed</v>
      </c>
    </row>
    <row r="999" spans="1:21">
      <c r="A999" t="s">
        <v>1954</v>
      </c>
      <c r="B999" t="s">
        <v>1955</v>
      </c>
      <c r="C999" t="s">
        <v>40</v>
      </c>
      <c r="D999" t="s">
        <v>50</v>
      </c>
      <c r="E999" t="s">
        <v>32</v>
      </c>
      <c r="F999" t="s">
        <v>17</v>
      </c>
      <c r="G999" t="s">
        <v>24</v>
      </c>
      <c r="H999">
        <v>25</v>
      </c>
      <c r="I999" s="1">
        <v>44549</v>
      </c>
      <c r="J999" s="9">
        <f>DAY(TBL_Employees[[#This Row],[Hire Date]])</f>
        <v>19</v>
      </c>
      <c r="K999" s="9">
        <f>MONTH(TBL_Employees[[#This Row],[Hire Date]])</f>
        <v>12</v>
      </c>
      <c r="L999" s="9" t="str">
        <f>_xlfn.SWITCH(TBL_Employees[[#This Row],[Month]],1,"JAN",2,"FEB",3,"MAR",4,"APR",5,"MAY",6,"JUN",7,"JUL",8,"AUG",9,"SEP",10,"OCT",11,"NOV",12,"DEC")</f>
        <v>DEC</v>
      </c>
      <c r="M999" s="9">
        <f>YEAR(TBL_Employees[[#This Row],[Hire Date]])</f>
        <v>2021</v>
      </c>
      <c r="N999" s="2">
        <v>150666</v>
      </c>
      <c r="O999" s="2" t="str">
        <f>_xlfn.SWITCH(TRUE(),TBL_Employees[[#This Row],[Annual Salary]]&gt;140000,"HIGH INCOME",AND(TBL_Employees[[#This Row],[Annual Salary]]&gt;=70000,TBL_Employees[[#This Row],[Annual Salary]]&lt;=140000),"MIDLE INCOME",TBL_Employees[[#This Row],[Annual Salary]]&lt;70000,"LOW INCOME")</f>
        <v>HIGH INCOME</v>
      </c>
      <c r="P999" s="3">
        <v>0.23</v>
      </c>
      <c r="Q999" s="11">
        <f>TBL_Employees[[#This Row],[Bonus %]]*TBL_Employees[[#This Row],[Annual Salary]]</f>
        <v>34653.18</v>
      </c>
      <c r="R999" t="s">
        <v>33</v>
      </c>
      <c r="S999" t="s">
        <v>34</v>
      </c>
      <c r="T999" s="1" t="s">
        <v>21</v>
      </c>
      <c r="U999" t="str">
        <f>IF(TBL_Employees[[#This Row],[Exit Date]]="","Employed","Resign")</f>
        <v>Employed</v>
      </c>
    </row>
    <row r="1000" spans="1:21">
      <c r="A1000" t="s">
        <v>1961</v>
      </c>
      <c r="B1000" t="s">
        <v>1962</v>
      </c>
      <c r="C1000" t="s">
        <v>40</v>
      </c>
      <c r="D1000" t="s">
        <v>50</v>
      </c>
      <c r="E1000" t="s">
        <v>44</v>
      </c>
      <c r="F1000" t="s">
        <v>17</v>
      </c>
      <c r="G1000" t="s">
        <v>18</v>
      </c>
      <c r="H1000">
        <v>39</v>
      </c>
      <c r="I1000" s="1">
        <v>39201</v>
      </c>
      <c r="J1000" s="9">
        <f>DAY(TBL_Employees[[#This Row],[Hire Date]])</f>
        <v>29</v>
      </c>
      <c r="K1000" s="9">
        <f>MONTH(TBL_Employees[[#This Row],[Hire Date]])</f>
        <v>4</v>
      </c>
      <c r="L1000" s="9" t="str">
        <f>_xlfn.SWITCH(TBL_Employees[[#This Row],[Month]],1,"JAN",2,"FEB",3,"MAR",4,"APR",5,"MAY",6,"JUN",7,"JUL",8,"AUG",9,"SEP",10,"OCT",11,"NOV",12,"DEC")</f>
        <v>APR</v>
      </c>
      <c r="M1000" s="9">
        <f>YEAR(TBL_Employees[[#This Row],[Hire Date]])</f>
        <v>2007</v>
      </c>
      <c r="N1000" s="2">
        <v>171487</v>
      </c>
      <c r="O1000" s="2" t="str">
        <f>_xlfn.SWITCH(TRUE(),TBL_Employees[[#This Row],[Annual Salary]]&gt;140000,"HIGH INCOME",AND(TBL_Employees[[#This Row],[Annual Salary]]&gt;=70000,TBL_Employees[[#This Row],[Annual Salary]]&lt;=140000),"MIDLE INCOME",TBL_Employees[[#This Row],[Annual Salary]]&lt;70000,"LOW INCOME")</f>
        <v>HIGH INCOME</v>
      </c>
      <c r="P1000" s="3">
        <v>0.23</v>
      </c>
      <c r="Q1000" s="11">
        <f>TBL_Employees[[#This Row],[Bonus %]]*TBL_Employees[[#This Row],[Annual Salary]]</f>
        <v>39442.01</v>
      </c>
      <c r="R1000" t="s">
        <v>19</v>
      </c>
      <c r="S1000" t="s">
        <v>39</v>
      </c>
      <c r="T1000" s="1" t="s">
        <v>21</v>
      </c>
      <c r="U1000" t="str">
        <f>IF(TBL_Employees[[#This Row],[Exit Date]]="","Employed","Resign")</f>
        <v>Employed</v>
      </c>
    </row>
    <row r="1001" spans="1:21">
      <c r="A1001" t="s">
        <v>1963</v>
      </c>
      <c r="B1001" t="s">
        <v>1964</v>
      </c>
      <c r="C1001" t="s">
        <v>14</v>
      </c>
      <c r="D1001" t="s">
        <v>50</v>
      </c>
      <c r="E1001" t="s">
        <v>36</v>
      </c>
      <c r="F1001" t="s">
        <v>17</v>
      </c>
      <c r="G1001" t="s">
        <v>51</v>
      </c>
      <c r="H1001">
        <v>43</v>
      </c>
      <c r="I1001" s="1">
        <v>42603</v>
      </c>
      <c r="J1001" s="9">
        <f>DAY(TBL_Employees[[#This Row],[Hire Date]])</f>
        <v>21</v>
      </c>
      <c r="K1001" s="9">
        <f>MONTH(TBL_Employees[[#This Row],[Hire Date]])</f>
        <v>8</v>
      </c>
      <c r="L1001" s="9" t="str">
        <f>_xlfn.SWITCH(TBL_Employees[[#This Row],[Month]],1,"JAN",2,"FEB",3,"MAR",4,"APR",5,"MAY",6,"JUN",7,"JUL",8,"AUG",9,"SEP",10,"OCT",11,"NOV",12,"DEC")</f>
        <v>AUG</v>
      </c>
      <c r="M1001" s="9">
        <f>YEAR(TBL_Employees[[#This Row],[Hire Date]])</f>
        <v>2016</v>
      </c>
      <c r="N1001" s="2">
        <v>258498</v>
      </c>
      <c r="O1001" s="2" t="str">
        <f>_xlfn.SWITCH(TRUE(),TBL_Employees[[#This Row],[Annual Salary]]&gt;140000,"HIGH INCOME",AND(TBL_Employees[[#This Row],[Annual Salary]]&gt;=70000,TBL_Employees[[#This Row],[Annual Salary]]&lt;=140000),"MIDLE INCOME",TBL_Employees[[#This Row],[Annual Salary]]&lt;70000,"LOW INCOME")</f>
        <v>HIGH INCOME</v>
      </c>
      <c r="P1001" s="3">
        <v>0.35</v>
      </c>
      <c r="Q1001" s="11">
        <f>TBL_Employees[[#This Row],[Bonus %]]*TBL_Employees[[#This Row],[Annual Salary]]</f>
        <v>90474.299999999988</v>
      </c>
      <c r="R1001" t="s">
        <v>19</v>
      </c>
      <c r="S1001" t="s">
        <v>29</v>
      </c>
      <c r="T1001" s="1" t="s">
        <v>21</v>
      </c>
      <c r="U1001" t="str">
        <f>IF(TBL_Employees[[#This Row],[Exit Date]]="","Employed","Resign")</f>
        <v>Employed</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35880-E352-480D-8CF2-9BC6E0EF941C}">
  <dimension ref="A1:X113"/>
  <sheetViews>
    <sheetView showGridLines="0" zoomScale="67" zoomScaleNormal="67" workbookViewId="0">
      <selection sqref="A1:X1"/>
    </sheetView>
  </sheetViews>
  <sheetFormatPr defaultRowHeight="15"/>
  <cols>
    <col min="5" max="5" width="26.140625" bestFit="1" customWidth="1"/>
    <col min="6" max="6" width="14.42578125" bestFit="1" customWidth="1"/>
    <col min="7" max="7" width="10" bestFit="1" customWidth="1"/>
    <col min="8" max="8" width="10.42578125" bestFit="1" customWidth="1"/>
    <col min="9" max="9" width="10.140625" bestFit="1" customWidth="1"/>
    <col min="11" max="11" width="22.42578125" bestFit="1" customWidth="1"/>
    <col min="12" max="12" width="14.42578125" bestFit="1" customWidth="1"/>
    <col min="13" max="13" width="10" bestFit="1" customWidth="1"/>
    <col min="14" max="14" width="10.42578125" bestFit="1" customWidth="1"/>
    <col min="15" max="15" width="10.140625" bestFit="1" customWidth="1"/>
    <col min="17" max="17" width="13.42578125" bestFit="1" customWidth="1"/>
    <col min="18" max="18" width="14.42578125" bestFit="1" customWidth="1"/>
    <col min="19" max="19" width="10" bestFit="1" customWidth="1"/>
    <col min="20" max="20" width="10.42578125" bestFit="1" customWidth="1"/>
    <col min="21" max="21" width="15.5703125" bestFit="1" customWidth="1"/>
  </cols>
  <sheetData>
    <row r="1" spans="1:24" ht="17.45" customHeight="1">
      <c r="A1" s="17" t="s">
        <v>2002</v>
      </c>
      <c r="B1" s="17"/>
      <c r="C1" s="17"/>
      <c r="D1" s="17"/>
      <c r="E1" s="17"/>
      <c r="F1" s="17"/>
      <c r="G1" s="17"/>
      <c r="H1" s="17"/>
      <c r="I1" s="17"/>
      <c r="J1" s="17"/>
      <c r="K1" s="17"/>
      <c r="L1" s="17"/>
      <c r="M1" s="17"/>
      <c r="N1" s="17"/>
      <c r="O1" s="17"/>
      <c r="P1" s="17"/>
      <c r="Q1" s="17"/>
      <c r="R1" s="17"/>
      <c r="S1" s="17"/>
      <c r="T1" s="17"/>
      <c r="U1" s="17"/>
      <c r="V1" s="17"/>
      <c r="W1" s="17"/>
      <c r="X1" s="17"/>
    </row>
    <row r="2" spans="1:24" ht="17.45" customHeight="1">
      <c r="A2" s="17" t="s">
        <v>2003</v>
      </c>
      <c r="B2" s="17"/>
      <c r="C2" s="17"/>
      <c r="D2" s="17"/>
      <c r="E2" s="17"/>
      <c r="F2" s="17"/>
      <c r="G2" s="17"/>
      <c r="H2" s="17"/>
      <c r="I2" s="17"/>
      <c r="J2" s="17"/>
      <c r="K2" s="17"/>
      <c r="L2" s="17"/>
      <c r="M2" s="17"/>
      <c r="N2" s="17"/>
      <c r="O2" s="17"/>
      <c r="P2" s="17"/>
      <c r="Q2" s="17"/>
      <c r="R2" s="17"/>
      <c r="S2" s="17"/>
      <c r="T2" s="17"/>
      <c r="U2" s="17"/>
      <c r="V2" s="17"/>
      <c r="W2" s="17"/>
      <c r="X2" s="17"/>
    </row>
    <row r="9" spans="1:24">
      <c r="E9" s="12" t="s">
        <v>1990</v>
      </c>
      <c r="F9" s="9" t="s">
        <v>1996</v>
      </c>
      <c r="G9" s="13" t="s">
        <v>1997</v>
      </c>
      <c r="H9" s="13" t="s">
        <v>1998</v>
      </c>
      <c r="I9" s="13" t="s">
        <v>1999</v>
      </c>
      <c r="K9" s="12" t="s">
        <v>1990</v>
      </c>
      <c r="L9" s="9" t="s">
        <v>1996</v>
      </c>
      <c r="M9" s="13" t="s">
        <v>1997</v>
      </c>
      <c r="N9" s="13" t="s">
        <v>1998</v>
      </c>
      <c r="O9" s="13" t="s">
        <v>1999</v>
      </c>
      <c r="Q9" s="12" t="s">
        <v>1990</v>
      </c>
      <c r="R9" s="9" t="s">
        <v>1996</v>
      </c>
      <c r="S9" s="13" t="s">
        <v>1997</v>
      </c>
      <c r="T9" s="13" t="s">
        <v>1998</v>
      </c>
      <c r="U9" s="13" t="s">
        <v>1999</v>
      </c>
    </row>
    <row r="10" spans="1:24">
      <c r="E10" s="7" t="s">
        <v>40</v>
      </c>
      <c r="F10" s="9">
        <v>121</v>
      </c>
      <c r="G10" s="13">
        <v>171633.85123966943</v>
      </c>
      <c r="H10" s="13">
        <v>199848</v>
      </c>
      <c r="I10" s="13">
        <v>150399</v>
      </c>
      <c r="K10" s="7" t="s">
        <v>32</v>
      </c>
      <c r="L10" s="9">
        <v>237</v>
      </c>
      <c r="M10" s="13">
        <v>120776.15189873418</v>
      </c>
      <c r="N10" s="13">
        <v>258426</v>
      </c>
      <c r="O10" s="13">
        <v>40752</v>
      </c>
      <c r="Q10" s="7" t="s">
        <v>17</v>
      </c>
      <c r="R10" s="9">
        <v>518</v>
      </c>
      <c r="S10" s="13">
        <v>112314.17953667954</v>
      </c>
      <c r="T10" s="13">
        <v>258498</v>
      </c>
      <c r="U10" s="13">
        <v>40124</v>
      </c>
    </row>
    <row r="11" spans="1:24">
      <c r="E11" s="7" t="s">
        <v>61</v>
      </c>
      <c r="F11" s="9">
        <v>110</v>
      </c>
      <c r="G11" s="13">
        <v>141067.76363636364</v>
      </c>
      <c r="H11" s="13">
        <v>159885</v>
      </c>
      <c r="I11" s="13">
        <v>120321</v>
      </c>
      <c r="K11" s="7" t="s">
        <v>36</v>
      </c>
      <c r="L11" s="9">
        <v>269</v>
      </c>
      <c r="M11" s="13">
        <v>103651.3717472119</v>
      </c>
      <c r="N11" s="13">
        <v>258498</v>
      </c>
      <c r="O11" s="13">
        <v>40124</v>
      </c>
      <c r="Q11" s="7" t="s">
        <v>28</v>
      </c>
      <c r="R11" s="9">
        <v>482</v>
      </c>
      <c r="S11" s="13">
        <v>114188.00829875519</v>
      </c>
      <c r="T11" s="13">
        <v>258081</v>
      </c>
      <c r="U11" s="13">
        <v>40063</v>
      </c>
    </row>
    <row r="12" spans="1:24">
      <c r="E12" s="7" t="s">
        <v>14</v>
      </c>
      <c r="F12" s="9">
        <v>105</v>
      </c>
      <c r="G12" s="13">
        <v>222195.17142857143</v>
      </c>
      <c r="H12" s="13">
        <v>258498</v>
      </c>
      <c r="I12" s="13">
        <v>180994</v>
      </c>
      <c r="K12" s="7" t="s">
        <v>16</v>
      </c>
      <c r="L12" s="9">
        <v>229</v>
      </c>
      <c r="M12" s="13">
        <v>112490.20524017468</v>
      </c>
      <c r="N12" s="13">
        <v>256561</v>
      </c>
      <c r="O12" s="13">
        <v>40316</v>
      </c>
      <c r="Q12" s="7" t="s">
        <v>1994</v>
      </c>
      <c r="R12" s="9">
        <v>1000</v>
      </c>
      <c r="S12" s="13">
        <v>113217.36500000001</v>
      </c>
      <c r="T12" s="13">
        <v>258498</v>
      </c>
      <c r="U12" s="13">
        <v>40063</v>
      </c>
    </row>
    <row r="13" spans="1:24">
      <c r="E13" s="7" t="s">
        <v>62</v>
      </c>
      <c r="F13" s="9">
        <v>98</v>
      </c>
      <c r="G13" s="13">
        <v>113275.68367346939</v>
      </c>
      <c r="H13" s="13">
        <v>129708</v>
      </c>
      <c r="I13" s="13">
        <v>100099</v>
      </c>
      <c r="K13" s="7" t="s">
        <v>44</v>
      </c>
      <c r="L13" s="9">
        <v>265</v>
      </c>
      <c r="M13" s="13">
        <v>116796.0037735849</v>
      </c>
      <c r="N13" s="13">
        <v>255230</v>
      </c>
      <c r="O13" s="13">
        <v>40063</v>
      </c>
    </row>
    <row r="14" spans="1:24">
      <c r="E14" s="7" t="s">
        <v>42</v>
      </c>
      <c r="F14" s="9">
        <v>70</v>
      </c>
      <c r="G14" s="13">
        <v>86402.957142857136</v>
      </c>
      <c r="H14" s="13">
        <v>99697</v>
      </c>
      <c r="I14" s="13">
        <v>70165</v>
      </c>
      <c r="K14" s="7" t="s">
        <v>1994</v>
      </c>
      <c r="L14" s="9">
        <v>1000</v>
      </c>
      <c r="M14" s="13">
        <v>113217.36500000001</v>
      </c>
      <c r="N14" s="13">
        <v>258498</v>
      </c>
      <c r="O14" s="13">
        <v>40063</v>
      </c>
    </row>
    <row r="15" spans="1:24">
      <c r="E15" s="7" t="s">
        <v>64</v>
      </c>
      <c r="F15" s="9">
        <v>53</v>
      </c>
      <c r="G15" s="13">
        <v>62647.471698113208</v>
      </c>
      <c r="H15" s="13">
        <v>74655</v>
      </c>
      <c r="I15" s="13">
        <v>50685</v>
      </c>
    </row>
    <row r="16" spans="1:24">
      <c r="E16" s="7" t="s">
        <v>68</v>
      </c>
      <c r="F16" s="9">
        <v>51</v>
      </c>
      <c r="G16" s="13">
        <v>49950.666666666664</v>
      </c>
      <c r="H16" s="13">
        <v>58703</v>
      </c>
      <c r="I16" s="13">
        <v>40752</v>
      </c>
      <c r="K16" s="12" t="s">
        <v>1990</v>
      </c>
      <c r="L16" s="9" t="s">
        <v>1996</v>
      </c>
      <c r="M16" s="13" t="s">
        <v>1997</v>
      </c>
      <c r="N16" s="13" t="s">
        <v>1998</v>
      </c>
      <c r="O16" s="13" t="s">
        <v>1999</v>
      </c>
      <c r="Q16" s="12" t="s">
        <v>1990</v>
      </c>
      <c r="R16" s="9" t="s">
        <v>1996</v>
      </c>
      <c r="S16" s="13" t="s">
        <v>1997</v>
      </c>
      <c r="T16" s="13" t="s">
        <v>1998</v>
      </c>
      <c r="U16" s="13" t="s">
        <v>1999</v>
      </c>
    </row>
    <row r="17" spans="5:21">
      <c r="E17" s="7" t="s">
        <v>129</v>
      </c>
      <c r="F17" s="9">
        <v>21</v>
      </c>
      <c r="G17" s="13">
        <v>78928.952380952382</v>
      </c>
      <c r="H17" s="13">
        <v>97398</v>
      </c>
      <c r="I17" s="13">
        <v>62605</v>
      </c>
      <c r="K17" s="7" t="s">
        <v>65</v>
      </c>
      <c r="L17" s="9">
        <v>96</v>
      </c>
      <c r="M17" s="13">
        <v>123146.94791666667</v>
      </c>
      <c r="N17" s="13">
        <v>258426</v>
      </c>
      <c r="O17" s="13">
        <v>45049</v>
      </c>
      <c r="Q17" s="7" t="s">
        <v>24</v>
      </c>
      <c r="R17" s="9">
        <v>404</v>
      </c>
      <c r="S17" s="13">
        <v>117627.97277227722</v>
      </c>
      <c r="T17" s="13">
        <v>257194</v>
      </c>
      <c r="U17" s="13">
        <v>40063</v>
      </c>
    </row>
    <row r="18" spans="5:21">
      <c r="E18" s="7" t="s">
        <v>94</v>
      </c>
      <c r="F18" s="9">
        <v>21</v>
      </c>
      <c r="G18" s="13">
        <v>62281.619047619046</v>
      </c>
      <c r="H18" s="13">
        <v>73004</v>
      </c>
      <c r="I18" s="13">
        <v>50994</v>
      </c>
      <c r="K18" s="7" t="s">
        <v>31</v>
      </c>
      <c r="L18" s="9">
        <v>158</v>
      </c>
      <c r="M18" s="13">
        <v>109035.20886075949</v>
      </c>
      <c r="N18" s="13">
        <v>255431</v>
      </c>
      <c r="O18" s="13">
        <v>60017</v>
      </c>
      <c r="Q18" s="7" t="s">
        <v>47</v>
      </c>
      <c r="R18" s="9">
        <v>74</v>
      </c>
      <c r="S18" s="13">
        <v>109021.97297297297</v>
      </c>
      <c r="T18" s="13">
        <v>246619</v>
      </c>
      <c r="U18" s="13">
        <v>41336</v>
      </c>
    </row>
    <row r="19" spans="5:21">
      <c r="E19" s="7" t="s">
        <v>56</v>
      </c>
      <c r="F19" s="9">
        <v>21</v>
      </c>
      <c r="G19" s="13">
        <v>80346.809523809527</v>
      </c>
      <c r="H19" s="13">
        <v>99557</v>
      </c>
      <c r="I19" s="13">
        <v>61886</v>
      </c>
      <c r="K19" s="7" t="s">
        <v>15</v>
      </c>
      <c r="L19" s="9">
        <v>120</v>
      </c>
      <c r="M19" s="13">
        <v>122802.89166666666</v>
      </c>
      <c r="N19" s="13">
        <v>255369</v>
      </c>
      <c r="O19" s="13">
        <v>41336</v>
      </c>
      <c r="Q19" s="7" t="s">
        <v>18</v>
      </c>
      <c r="R19" s="9">
        <v>271</v>
      </c>
      <c r="S19" s="13">
        <v>109345.02214022141</v>
      </c>
      <c r="T19" s="13">
        <v>256420</v>
      </c>
      <c r="U19" s="13">
        <v>40124</v>
      </c>
    </row>
    <row r="20" spans="5:21">
      <c r="E20" s="7" t="s">
        <v>30</v>
      </c>
      <c r="F20" s="9">
        <v>20</v>
      </c>
      <c r="G20" s="13">
        <v>83564.399999999994</v>
      </c>
      <c r="H20" s="13">
        <v>98581</v>
      </c>
      <c r="I20" s="13">
        <v>60017</v>
      </c>
      <c r="K20" s="7" t="s">
        <v>23</v>
      </c>
      <c r="L20" s="9">
        <v>125</v>
      </c>
      <c r="M20" s="13">
        <v>118058.44</v>
      </c>
      <c r="N20" s="13">
        <v>250953</v>
      </c>
      <c r="O20" s="13">
        <v>41728</v>
      </c>
      <c r="Q20" s="7" t="s">
        <v>51</v>
      </c>
      <c r="R20" s="9">
        <v>251</v>
      </c>
      <c r="S20" s="13">
        <v>111536.00398406375</v>
      </c>
      <c r="T20" s="13">
        <v>258498</v>
      </c>
      <c r="U20" s="13">
        <v>40316</v>
      </c>
    </row>
    <row r="21" spans="5:21">
      <c r="E21" s="7" t="s">
        <v>97</v>
      </c>
      <c r="F21" s="9">
        <v>20</v>
      </c>
      <c r="G21" s="13">
        <v>101853.8</v>
      </c>
      <c r="H21" s="13">
        <v>116878</v>
      </c>
      <c r="I21" s="13">
        <v>78938</v>
      </c>
      <c r="K21" s="7" t="s">
        <v>27</v>
      </c>
      <c r="L21" s="9">
        <v>241</v>
      </c>
      <c r="M21" s="13">
        <v>97790.452282157683</v>
      </c>
      <c r="N21" s="13">
        <v>256561</v>
      </c>
      <c r="O21" s="13">
        <v>40063</v>
      </c>
      <c r="Q21" s="7" t="s">
        <v>1994</v>
      </c>
      <c r="R21" s="9">
        <v>1000</v>
      </c>
      <c r="S21" s="13">
        <v>113217.36500000001</v>
      </c>
      <c r="T21" s="13">
        <v>258498</v>
      </c>
      <c r="U21" s="13">
        <v>40063</v>
      </c>
    </row>
    <row r="22" spans="5:21">
      <c r="E22" s="7" t="s">
        <v>86</v>
      </c>
      <c r="F22" s="9">
        <v>19</v>
      </c>
      <c r="G22" s="13">
        <v>77889.210526315786</v>
      </c>
      <c r="H22" s="13">
        <v>99091</v>
      </c>
      <c r="I22" s="13">
        <v>60132</v>
      </c>
      <c r="K22" s="7" t="s">
        <v>43</v>
      </c>
      <c r="L22" s="9">
        <v>120</v>
      </c>
      <c r="M22" s="13">
        <v>129663.03333333334</v>
      </c>
      <c r="N22" s="13">
        <v>257194</v>
      </c>
      <c r="O22" s="13">
        <v>40752</v>
      </c>
    </row>
    <row r="23" spans="5:21">
      <c r="E23" s="7" t="s">
        <v>83</v>
      </c>
      <c r="F23" s="9">
        <v>19</v>
      </c>
      <c r="G23" s="13">
        <v>49559.789473684214</v>
      </c>
      <c r="H23" s="13">
        <v>59067</v>
      </c>
      <c r="I23" s="13">
        <v>41728</v>
      </c>
      <c r="K23" s="7" t="s">
        <v>50</v>
      </c>
      <c r="L23" s="9">
        <v>140</v>
      </c>
      <c r="M23" s="13">
        <v>111049.85714285714</v>
      </c>
      <c r="N23" s="13">
        <v>258498</v>
      </c>
      <c r="O23" s="13">
        <v>41429</v>
      </c>
    </row>
    <row r="24" spans="5:21">
      <c r="E24" s="7" t="s">
        <v>26</v>
      </c>
      <c r="F24" s="9">
        <v>18</v>
      </c>
      <c r="G24" s="13">
        <v>84698.666666666672</v>
      </c>
      <c r="H24" s="13">
        <v>99575</v>
      </c>
      <c r="I24" s="13">
        <v>64462</v>
      </c>
      <c r="K24" s="7" t="s">
        <v>1994</v>
      </c>
      <c r="L24" s="9">
        <v>1000</v>
      </c>
      <c r="M24" s="13">
        <v>113217.36500000001</v>
      </c>
      <c r="N24" s="13">
        <v>258498</v>
      </c>
      <c r="O24" s="13">
        <v>40063</v>
      </c>
    </row>
    <row r="25" spans="5:21">
      <c r="E25" s="7" t="s">
        <v>71</v>
      </c>
      <c r="F25" s="9">
        <v>18</v>
      </c>
      <c r="G25" s="13">
        <v>80092.555555555562</v>
      </c>
      <c r="H25" s="13">
        <v>96566</v>
      </c>
      <c r="I25" s="13">
        <v>60985</v>
      </c>
      <c r="Q25" s="12" t="s">
        <v>1989</v>
      </c>
      <c r="R25" t="s">
        <v>2004</v>
      </c>
    </row>
    <row r="26" spans="5:21">
      <c r="E26" s="7" t="s">
        <v>55</v>
      </c>
      <c r="F26" s="9">
        <v>17</v>
      </c>
      <c r="G26" s="13">
        <v>79773.823529411762</v>
      </c>
      <c r="H26" s="13">
        <v>99975</v>
      </c>
      <c r="I26" s="13">
        <v>63411</v>
      </c>
    </row>
    <row r="27" spans="5:21">
      <c r="E27" s="7" t="s">
        <v>77</v>
      </c>
      <c r="F27" s="9">
        <v>17</v>
      </c>
      <c r="G27" s="13">
        <v>85035.352941176476</v>
      </c>
      <c r="H27" s="13">
        <v>95998</v>
      </c>
      <c r="I27" s="13">
        <v>70980</v>
      </c>
      <c r="Q27" s="12" t="s">
        <v>1</v>
      </c>
      <c r="R27" s="12" t="s">
        <v>2</v>
      </c>
      <c r="S27" s="12" t="s">
        <v>3</v>
      </c>
      <c r="T27" s="12" t="s">
        <v>4</v>
      </c>
      <c r="U27" s="12" t="s">
        <v>9</v>
      </c>
    </row>
    <row r="28" spans="5:21">
      <c r="E28" s="7" t="s">
        <v>22</v>
      </c>
      <c r="F28" s="9">
        <v>16</v>
      </c>
      <c r="G28" s="13">
        <v>61760.375</v>
      </c>
      <c r="H28" s="13">
        <v>73854</v>
      </c>
      <c r="I28" s="13">
        <v>50548</v>
      </c>
      <c r="Q28" t="s">
        <v>1951</v>
      </c>
      <c r="R28" t="s">
        <v>14</v>
      </c>
      <c r="S28" t="s">
        <v>27</v>
      </c>
      <c r="T28" t="s">
        <v>44</v>
      </c>
      <c r="U28" s="2">
        <v>246589</v>
      </c>
    </row>
    <row r="29" spans="5:21">
      <c r="E29" s="7" t="s">
        <v>38</v>
      </c>
      <c r="F29" s="9">
        <v>15</v>
      </c>
      <c r="G29" s="13">
        <v>86961.333333333328</v>
      </c>
      <c r="H29" s="13">
        <v>99774</v>
      </c>
      <c r="I29" s="13">
        <v>62335</v>
      </c>
      <c r="Q29" t="s">
        <v>1573</v>
      </c>
      <c r="R29" t="s">
        <v>40</v>
      </c>
      <c r="S29" t="s">
        <v>50</v>
      </c>
      <c r="T29" t="s">
        <v>16</v>
      </c>
      <c r="U29" s="2">
        <v>165756</v>
      </c>
    </row>
    <row r="30" spans="5:21">
      <c r="E30" s="7" t="s">
        <v>98</v>
      </c>
      <c r="F30" s="9">
        <v>15</v>
      </c>
      <c r="G30" s="13">
        <v>79852.666666666672</v>
      </c>
      <c r="H30" s="13">
        <v>96548</v>
      </c>
      <c r="I30" s="13">
        <v>63318</v>
      </c>
      <c r="Q30" t="s">
        <v>901</v>
      </c>
      <c r="R30" t="s">
        <v>40</v>
      </c>
      <c r="S30" t="s">
        <v>15</v>
      </c>
      <c r="T30" t="s">
        <v>44</v>
      </c>
      <c r="U30" s="2">
        <v>168014</v>
      </c>
    </row>
    <row r="31" spans="5:21">
      <c r="E31" s="7" t="s">
        <v>76</v>
      </c>
      <c r="F31" s="9">
        <v>15</v>
      </c>
      <c r="G31" s="13">
        <v>48787.933333333334</v>
      </c>
      <c r="H31" s="13">
        <v>59888</v>
      </c>
      <c r="I31" s="13">
        <v>40316</v>
      </c>
      <c r="Q31" t="s">
        <v>1184</v>
      </c>
      <c r="R31" t="s">
        <v>42</v>
      </c>
      <c r="S31" t="s">
        <v>15</v>
      </c>
      <c r="T31" t="s">
        <v>32</v>
      </c>
      <c r="U31" s="2">
        <v>95499</v>
      </c>
    </row>
    <row r="32" spans="5:21">
      <c r="E32" s="7" t="s">
        <v>84</v>
      </c>
      <c r="F32" s="9">
        <v>15</v>
      </c>
      <c r="G32" s="13">
        <v>99626.133333333331</v>
      </c>
      <c r="H32" s="13">
        <v>124827</v>
      </c>
      <c r="I32" s="13">
        <v>76272</v>
      </c>
      <c r="Q32" t="s">
        <v>1912</v>
      </c>
      <c r="R32" t="s">
        <v>40</v>
      </c>
      <c r="S32" t="s">
        <v>23</v>
      </c>
      <c r="T32" t="s">
        <v>36</v>
      </c>
      <c r="U32" s="2">
        <v>162978</v>
      </c>
    </row>
    <row r="33" spans="5:21">
      <c r="E33" s="7" t="s">
        <v>88</v>
      </c>
      <c r="F33" s="9">
        <v>15</v>
      </c>
      <c r="G33" s="13">
        <v>78163.266666666663</v>
      </c>
      <c r="H33" s="13">
        <v>97807</v>
      </c>
      <c r="I33" s="13">
        <v>62174</v>
      </c>
      <c r="Q33" t="s">
        <v>383</v>
      </c>
      <c r="R33" t="s">
        <v>83</v>
      </c>
      <c r="S33" t="s">
        <v>23</v>
      </c>
      <c r="T33" t="s">
        <v>44</v>
      </c>
      <c r="U33" s="2">
        <v>54051</v>
      </c>
    </row>
    <row r="34" spans="5:21">
      <c r="E34" s="7" t="s">
        <v>58</v>
      </c>
      <c r="F34" s="9">
        <v>12</v>
      </c>
      <c r="G34" s="13">
        <v>74550.833333333328</v>
      </c>
      <c r="H34" s="13">
        <v>96757</v>
      </c>
      <c r="I34" s="13">
        <v>60055</v>
      </c>
      <c r="Q34" t="s">
        <v>1211</v>
      </c>
      <c r="R34" t="s">
        <v>98</v>
      </c>
      <c r="S34" t="s">
        <v>27</v>
      </c>
      <c r="T34" t="s">
        <v>32</v>
      </c>
      <c r="U34" s="2">
        <v>65341</v>
      </c>
    </row>
    <row r="35" spans="5:21">
      <c r="E35" s="7" t="s">
        <v>69</v>
      </c>
      <c r="F35" s="9">
        <v>12</v>
      </c>
      <c r="G35" s="13">
        <v>101135.25</v>
      </c>
      <c r="H35" s="13">
        <v>123588</v>
      </c>
      <c r="I35" s="13">
        <v>77442</v>
      </c>
      <c r="Q35" t="s">
        <v>1590</v>
      </c>
      <c r="R35" t="s">
        <v>40</v>
      </c>
      <c r="S35" t="s">
        <v>31</v>
      </c>
      <c r="T35" t="s">
        <v>44</v>
      </c>
      <c r="U35" s="2">
        <v>155926</v>
      </c>
    </row>
    <row r="36" spans="5:21">
      <c r="E36" s="7" t="s">
        <v>91</v>
      </c>
      <c r="F36" s="9">
        <v>12</v>
      </c>
      <c r="G36" s="13">
        <v>81496.833333333328</v>
      </c>
      <c r="H36" s="13">
        <v>96567</v>
      </c>
      <c r="I36" s="13">
        <v>66819</v>
      </c>
      <c r="Q36" t="s">
        <v>1712</v>
      </c>
      <c r="R36" t="s">
        <v>61</v>
      </c>
      <c r="S36" t="s">
        <v>15</v>
      </c>
      <c r="T36" t="s">
        <v>44</v>
      </c>
      <c r="U36" s="2">
        <v>131183</v>
      </c>
    </row>
    <row r="37" spans="5:21">
      <c r="E37" s="7" t="s">
        <v>73</v>
      </c>
      <c r="F37" s="9">
        <v>11</v>
      </c>
      <c r="G37" s="13">
        <v>48024.454545454544</v>
      </c>
      <c r="H37" s="13">
        <v>57446</v>
      </c>
      <c r="I37" s="13">
        <v>40063</v>
      </c>
      <c r="Q37" t="s">
        <v>1953</v>
      </c>
      <c r="R37" t="s">
        <v>62</v>
      </c>
      <c r="S37" t="s">
        <v>43</v>
      </c>
      <c r="T37" t="s">
        <v>44</v>
      </c>
      <c r="U37" s="2">
        <v>119397</v>
      </c>
    </row>
    <row r="38" spans="5:21">
      <c r="E38" s="7" t="s">
        <v>82</v>
      </c>
      <c r="F38" s="9">
        <v>10</v>
      </c>
      <c r="G38" s="13">
        <v>82329.2</v>
      </c>
      <c r="H38" s="13">
        <v>95963</v>
      </c>
      <c r="I38" s="13">
        <v>64417</v>
      </c>
      <c r="Q38" t="s">
        <v>1478</v>
      </c>
      <c r="R38" t="s">
        <v>94</v>
      </c>
      <c r="S38" t="s">
        <v>50</v>
      </c>
      <c r="T38" t="s">
        <v>36</v>
      </c>
      <c r="U38" s="2">
        <v>72340</v>
      </c>
    </row>
    <row r="39" spans="5:21">
      <c r="E39" s="7" t="s">
        <v>89</v>
      </c>
      <c r="F39" s="9">
        <v>10</v>
      </c>
      <c r="G39" s="13">
        <v>75908.399999999994</v>
      </c>
      <c r="H39" s="13">
        <v>92321</v>
      </c>
      <c r="I39" s="13">
        <v>61310</v>
      </c>
      <c r="Q39" t="s">
        <v>1588</v>
      </c>
      <c r="R39" t="s">
        <v>35</v>
      </c>
      <c r="S39" t="s">
        <v>27</v>
      </c>
      <c r="T39" t="s">
        <v>16</v>
      </c>
      <c r="U39" s="2">
        <v>68987</v>
      </c>
    </row>
    <row r="40" spans="5:21">
      <c r="E40" s="7" t="s">
        <v>49</v>
      </c>
      <c r="F40" s="9">
        <v>9</v>
      </c>
      <c r="G40" s="13">
        <v>84808.222222222219</v>
      </c>
      <c r="H40" s="13">
        <v>96719</v>
      </c>
      <c r="I40" s="13">
        <v>71677</v>
      </c>
      <c r="Q40" t="s">
        <v>835</v>
      </c>
      <c r="R40" t="s">
        <v>83</v>
      </c>
      <c r="S40" t="s">
        <v>23</v>
      </c>
      <c r="T40" t="s">
        <v>36</v>
      </c>
      <c r="U40" s="2">
        <v>49186</v>
      </c>
    </row>
    <row r="41" spans="5:21">
      <c r="E41" s="7" t="s">
        <v>59</v>
      </c>
      <c r="F41" s="9">
        <v>7</v>
      </c>
      <c r="G41" s="13">
        <v>95106.857142857145</v>
      </c>
      <c r="H41" s="13">
        <v>115854</v>
      </c>
      <c r="I41" s="13">
        <v>78237</v>
      </c>
      <c r="Q41" t="s">
        <v>1571</v>
      </c>
      <c r="R41" t="s">
        <v>62</v>
      </c>
      <c r="S41" t="s">
        <v>43</v>
      </c>
      <c r="T41" t="s">
        <v>36</v>
      </c>
      <c r="U41" s="2">
        <v>129541</v>
      </c>
    </row>
    <row r="42" spans="5:21">
      <c r="E42" s="7" t="s">
        <v>35</v>
      </c>
      <c r="F42" s="9">
        <v>7</v>
      </c>
      <c r="G42" s="13">
        <v>74171.71428571429</v>
      </c>
      <c r="H42" s="13">
        <v>97537</v>
      </c>
      <c r="I42" s="13">
        <v>61944</v>
      </c>
      <c r="Q42" t="s">
        <v>1510</v>
      </c>
      <c r="R42" t="s">
        <v>61</v>
      </c>
      <c r="S42" t="s">
        <v>50</v>
      </c>
      <c r="T42" t="s">
        <v>36</v>
      </c>
      <c r="U42" s="2">
        <v>142731</v>
      </c>
    </row>
    <row r="43" spans="5:21">
      <c r="E43" s="7" t="s">
        <v>1994</v>
      </c>
      <c r="F43" s="9">
        <v>1000</v>
      </c>
      <c r="G43" s="13">
        <v>113217.36500000001</v>
      </c>
      <c r="H43" s="13">
        <v>258498</v>
      </c>
      <c r="I43" s="13">
        <v>40063</v>
      </c>
      <c r="Q43" t="s">
        <v>1810</v>
      </c>
      <c r="R43" t="s">
        <v>62</v>
      </c>
      <c r="S43" t="s">
        <v>50</v>
      </c>
      <c r="T43" t="s">
        <v>16</v>
      </c>
      <c r="U43" s="2">
        <v>109850</v>
      </c>
    </row>
    <row r="44" spans="5:21">
      <c r="Q44" t="s">
        <v>579</v>
      </c>
      <c r="R44" t="s">
        <v>64</v>
      </c>
      <c r="S44" t="s">
        <v>65</v>
      </c>
      <c r="T44" t="s">
        <v>44</v>
      </c>
      <c r="U44" s="2">
        <v>52310</v>
      </c>
    </row>
    <row r="45" spans="5:21">
      <c r="Q45" t="s">
        <v>1919</v>
      </c>
      <c r="R45" t="s">
        <v>64</v>
      </c>
      <c r="S45" t="s">
        <v>65</v>
      </c>
      <c r="T45" t="s">
        <v>32</v>
      </c>
      <c r="U45" s="2">
        <v>50883</v>
      </c>
    </row>
    <row r="46" spans="5:21">
      <c r="Q46" t="s">
        <v>1776</v>
      </c>
      <c r="R46" t="s">
        <v>97</v>
      </c>
      <c r="S46" t="s">
        <v>31</v>
      </c>
      <c r="T46" t="s">
        <v>16</v>
      </c>
      <c r="U46" s="2">
        <v>106079</v>
      </c>
    </row>
    <row r="47" spans="5:21">
      <c r="Q47" t="s">
        <v>1580</v>
      </c>
      <c r="R47" t="s">
        <v>89</v>
      </c>
      <c r="S47" t="s">
        <v>27</v>
      </c>
      <c r="T47" t="s">
        <v>16</v>
      </c>
      <c r="U47" s="2">
        <v>76505</v>
      </c>
    </row>
    <row r="48" spans="5:21">
      <c r="Q48" t="s">
        <v>1065</v>
      </c>
      <c r="R48" t="s">
        <v>14</v>
      </c>
      <c r="S48" t="s">
        <v>31</v>
      </c>
      <c r="T48" t="s">
        <v>36</v>
      </c>
      <c r="U48" s="2">
        <v>181801</v>
      </c>
    </row>
    <row r="49" spans="17:21">
      <c r="Q49" t="s">
        <v>1538</v>
      </c>
      <c r="R49" t="s">
        <v>76</v>
      </c>
      <c r="S49" t="s">
        <v>27</v>
      </c>
      <c r="T49" t="s">
        <v>32</v>
      </c>
      <c r="U49" s="2">
        <v>53929</v>
      </c>
    </row>
    <row r="50" spans="17:21">
      <c r="Q50" t="s">
        <v>411</v>
      </c>
      <c r="R50" t="s">
        <v>61</v>
      </c>
      <c r="S50" t="s">
        <v>27</v>
      </c>
      <c r="T50" t="s">
        <v>16</v>
      </c>
      <c r="U50" s="2">
        <v>141604</v>
      </c>
    </row>
    <row r="51" spans="17:21">
      <c r="Q51" t="s">
        <v>544</v>
      </c>
      <c r="R51" t="s">
        <v>40</v>
      </c>
      <c r="S51" t="s">
        <v>31</v>
      </c>
      <c r="T51" t="s">
        <v>16</v>
      </c>
      <c r="U51" s="2">
        <v>189702</v>
      </c>
    </row>
    <row r="52" spans="17:21">
      <c r="Q52" t="s">
        <v>515</v>
      </c>
      <c r="R52" t="s">
        <v>22</v>
      </c>
      <c r="S52" t="s">
        <v>23</v>
      </c>
      <c r="T52" t="s">
        <v>44</v>
      </c>
      <c r="U52" s="2">
        <v>54415</v>
      </c>
    </row>
    <row r="53" spans="17:21">
      <c r="Q53" t="s">
        <v>794</v>
      </c>
      <c r="R53" t="s">
        <v>61</v>
      </c>
      <c r="S53" t="s">
        <v>65</v>
      </c>
      <c r="T53" t="s">
        <v>32</v>
      </c>
      <c r="U53" s="2">
        <v>144231</v>
      </c>
    </row>
    <row r="54" spans="17:21">
      <c r="Q54" t="s">
        <v>621</v>
      </c>
      <c r="R54" t="s">
        <v>61</v>
      </c>
      <c r="S54" t="s">
        <v>27</v>
      </c>
      <c r="T54" t="s">
        <v>36</v>
      </c>
      <c r="U54" s="2">
        <v>128984</v>
      </c>
    </row>
    <row r="55" spans="17:21">
      <c r="Q55" t="s">
        <v>1133</v>
      </c>
      <c r="R55" t="s">
        <v>56</v>
      </c>
      <c r="S55" t="s">
        <v>27</v>
      </c>
      <c r="T55" t="s">
        <v>16</v>
      </c>
      <c r="U55" s="2">
        <v>97433</v>
      </c>
    </row>
    <row r="56" spans="17:21">
      <c r="Q56" t="s">
        <v>1009</v>
      </c>
      <c r="R56" t="s">
        <v>42</v>
      </c>
      <c r="S56" t="s">
        <v>43</v>
      </c>
      <c r="T56" t="s">
        <v>32</v>
      </c>
      <c r="U56" s="2">
        <v>86510</v>
      </c>
    </row>
    <row r="57" spans="17:21">
      <c r="Q57" t="s">
        <v>1558</v>
      </c>
      <c r="R57" t="s">
        <v>88</v>
      </c>
      <c r="S57" t="s">
        <v>27</v>
      </c>
      <c r="T57" t="s">
        <v>32</v>
      </c>
      <c r="U57" s="2">
        <v>63196</v>
      </c>
    </row>
    <row r="58" spans="17:21">
      <c r="Q58" t="s">
        <v>936</v>
      </c>
      <c r="R58" t="s">
        <v>40</v>
      </c>
      <c r="S58" t="s">
        <v>65</v>
      </c>
      <c r="T58" t="s">
        <v>36</v>
      </c>
      <c r="U58" s="2">
        <v>181854</v>
      </c>
    </row>
    <row r="59" spans="17:21">
      <c r="Q59" t="s">
        <v>730</v>
      </c>
      <c r="R59" t="s">
        <v>14</v>
      </c>
      <c r="S59" t="s">
        <v>43</v>
      </c>
      <c r="T59" t="s">
        <v>32</v>
      </c>
      <c r="U59" s="2">
        <v>221217</v>
      </c>
    </row>
    <row r="60" spans="17:21">
      <c r="Q60" t="s">
        <v>1645</v>
      </c>
      <c r="R60" t="s">
        <v>59</v>
      </c>
      <c r="S60" t="s">
        <v>31</v>
      </c>
      <c r="T60" t="s">
        <v>36</v>
      </c>
      <c r="U60" s="2">
        <v>103183</v>
      </c>
    </row>
    <row r="61" spans="17:21">
      <c r="Q61" t="s">
        <v>1404</v>
      </c>
      <c r="R61" t="s">
        <v>69</v>
      </c>
      <c r="S61" t="s">
        <v>31</v>
      </c>
      <c r="T61" t="s">
        <v>32</v>
      </c>
      <c r="U61" s="2">
        <v>115765</v>
      </c>
    </row>
    <row r="62" spans="17:21">
      <c r="Q62" t="s">
        <v>1070</v>
      </c>
      <c r="R62" t="s">
        <v>30</v>
      </c>
      <c r="S62" t="s">
        <v>31</v>
      </c>
      <c r="T62" t="s">
        <v>16</v>
      </c>
      <c r="U62" s="2">
        <v>79388</v>
      </c>
    </row>
    <row r="63" spans="17:21">
      <c r="Q63" t="s">
        <v>1560</v>
      </c>
      <c r="R63" t="s">
        <v>86</v>
      </c>
      <c r="S63" t="s">
        <v>31</v>
      </c>
      <c r="T63" t="s">
        <v>44</v>
      </c>
      <c r="U63" s="2">
        <v>65340</v>
      </c>
    </row>
    <row r="64" spans="17:21">
      <c r="Q64" t="s">
        <v>556</v>
      </c>
      <c r="R64" t="s">
        <v>62</v>
      </c>
      <c r="S64" t="s">
        <v>43</v>
      </c>
      <c r="T64" t="s">
        <v>16</v>
      </c>
      <c r="U64" s="2">
        <v>114441</v>
      </c>
    </row>
    <row r="65" spans="17:21">
      <c r="Q65" t="s">
        <v>800</v>
      </c>
      <c r="R65" t="s">
        <v>40</v>
      </c>
      <c r="S65" t="s">
        <v>31</v>
      </c>
      <c r="T65" t="s">
        <v>16</v>
      </c>
      <c r="U65" s="2">
        <v>189290</v>
      </c>
    </row>
    <row r="66" spans="17:21">
      <c r="Q66" t="s">
        <v>1095</v>
      </c>
      <c r="R66" t="s">
        <v>61</v>
      </c>
      <c r="S66" t="s">
        <v>43</v>
      </c>
      <c r="T66" t="s">
        <v>16</v>
      </c>
      <c r="U66" s="2">
        <v>147752</v>
      </c>
    </row>
    <row r="67" spans="17:21">
      <c r="Q67" t="s">
        <v>1829</v>
      </c>
      <c r="R67" t="s">
        <v>35</v>
      </c>
      <c r="S67" t="s">
        <v>27</v>
      </c>
      <c r="T67" t="s">
        <v>36</v>
      </c>
      <c r="U67" s="2">
        <v>74467</v>
      </c>
    </row>
    <row r="68" spans="17:21">
      <c r="Q68" t="s">
        <v>963</v>
      </c>
      <c r="R68" t="s">
        <v>42</v>
      </c>
      <c r="S68" t="s">
        <v>65</v>
      </c>
      <c r="T68" t="s">
        <v>16</v>
      </c>
      <c r="U68" s="2">
        <v>98769</v>
      </c>
    </row>
    <row r="69" spans="17:21">
      <c r="Q69" t="s">
        <v>1687</v>
      </c>
      <c r="R69" t="s">
        <v>61</v>
      </c>
      <c r="S69" t="s">
        <v>43</v>
      </c>
      <c r="T69" t="s">
        <v>36</v>
      </c>
      <c r="U69" s="2">
        <v>143970</v>
      </c>
    </row>
    <row r="70" spans="17:21">
      <c r="Q70" t="s">
        <v>1721</v>
      </c>
      <c r="R70" t="s">
        <v>98</v>
      </c>
      <c r="S70" t="s">
        <v>27</v>
      </c>
      <c r="T70" t="s">
        <v>36</v>
      </c>
      <c r="U70" s="2">
        <v>75354</v>
      </c>
    </row>
    <row r="71" spans="17:21">
      <c r="Q71" t="s">
        <v>1815</v>
      </c>
      <c r="R71" t="s">
        <v>83</v>
      </c>
      <c r="S71" t="s">
        <v>23</v>
      </c>
      <c r="T71" t="s">
        <v>44</v>
      </c>
      <c r="U71" s="2">
        <v>46727</v>
      </c>
    </row>
    <row r="72" spans="17:21">
      <c r="Q72" t="s">
        <v>776</v>
      </c>
      <c r="R72" t="s">
        <v>97</v>
      </c>
      <c r="S72" t="s">
        <v>31</v>
      </c>
      <c r="T72" t="s">
        <v>32</v>
      </c>
      <c r="U72" s="2">
        <v>95743</v>
      </c>
    </row>
    <row r="73" spans="17:21">
      <c r="Q73" t="s">
        <v>1533</v>
      </c>
      <c r="R73" t="s">
        <v>83</v>
      </c>
      <c r="S73" t="s">
        <v>23</v>
      </c>
      <c r="T73" t="s">
        <v>36</v>
      </c>
      <c r="U73" s="2">
        <v>51404</v>
      </c>
    </row>
    <row r="74" spans="17:21">
      <c r="Q74" t="s">
        <v>1171</v>
      </c>
      <c r="R74" t="s">
        <v>62</v>
      </c>
      <c r="S74" t="s">
        <v>15</v>
      </c>
      <c r="T74" t="s">
        <v>16</v>
      </c>
      <c r="U74" s="2">
        <v>108268</v>
      </c>
    </row>
    <row r="75" spans="17:21">
      <c r="Q75" t="s">
        <v>1967</v>
      </c>
      <c r="R75" t="s">
        <v>77</v>
      </c>
      <c r="S75" t="s">
        <v>23</v>
      </c>
      <c r="T75" t="s">
        <v>16</v>
      </c>
      <c r="U75" s="2">
        <v>85369</v>
      </c>
    </row>
    <row r="76" spans="17:21">
      <c r="Q76" t="s">
        <v>1362</v>
      </c>
      <c r="R76" t="s">
        <v>40</v>
      </c>
      <c r="S76" t="s">
        <v>43</v>
      </c>
      <c r="T76" t="s">
        <v>16</v>
      </c>
      <c r="U76" s="2">
        <v>199783</v>
      </c>
    </row>
    <row r="77" spans="17:21">
      <c r="Q77" t="s">
        <v>1976</v>
      </c>
      <c r="R77" t="s">
        <v>68</v>
      </c>
      <c r="S77" t="s">
        <v>15</v>
      </c>
      <c r="T77" t="s">
        <v>44</v>
      </c>
      <c r="U77" s="2">
        <v>47387</v>
      </c>
    </row>
    <row r="78" spans="17:21">
      <c r="Q78" t="s">
        <v>884</v>
      </c>
      <c r="R78" t="s">
        <v>68</v>
      </c>
      <c r="S78" t="s">
        <v>43</v>
      </c>
      <c r="T78" t="s">
        <v>16</v>
      </c>
      <c r="U78" s="2">
        <v>46833</v>
      </c>
    </row>
    <row r="79" spans="17:21">
      <c r="Q79" t="s">
        <v>1445</v>
      </c>
      <c r="R79" t="s">
        <v>64</v>
      </c>
      <c r="S79" t="s">
        <v>50</v>
      </c>
      <c r="T79" t="s">
        <v>44</v>
      </c>
      <c r="U79" s="2">
        <v>67171</v>
      </c>
    </row>
    <row r="80" spans="17:21">
      <c r="Q80" t="s">
        <v>419</v>
      </c>
      <c r="R80" t="s">
        <v>68</v>
      </c>
      <c r="S80" t="s">
        <v>15</v>
      </c>
      <c r="T80" t="s">
        <v>36</v>
      </c>
      <c r="U80" s="2">
        <v>41336</v>
      </c>
    </row>
    <row r="81" spans="17:21">
      <c r="Q81" t="s">
        <v>1049</v>
      </c>
      <c r="R81" t="s">
        <v>61</v>
      </c>
      <c r="S81" t="s">
        <v>15</v>
      </c>
      <c r="T81" t="s">
        <v>16</v>
      </c>
      <c r="U81" s="2">
        <v>150758</v>
      </c>
    </row>
    <row r="82" spans="17:21">
      <c r="Q82" t="s">
        <v>1827</v>
      </c>
      <c r="R82" t="s">
        <v>94</v>
      </c>
      <c r="S82" t="s">
        <v>50</v>
      </c>
      <c r="T82" t="s">
        <v>16</v>
      </c>
      <c r="U82" s="2">
        <v>62411</v>
      </c>
    </row>
    <row r="83" spans="17:21">
      <c r="Q83" t="s">
        <v>1391</v>
      </c>
      <c r="R83" t="s">
        <v>40</v>
      </c>
      <c r="S83" t="s">
        <v>43</v>
      </c>
      <c r="T83" t="s">
        <v>36</v>
      </c>
      <c r="U83" s="2">
        <v>171426</v>
      </c>
    </row>
    <row r="84" spans="17:21">
      <c r="Q84" t="s">
        <v>896</v>
      </c>
      <c r="R84" t="s">
        <v>91</v>
      </c>
      <c r="S84" t="s">
        <v>27</v>
      </c>
      <c r="T84" t="s">
        <v>32</v>
      </c>
      <c r="U84" s="2">
        <v>82162</v>
      </c>
    </row>
    <row r="85" spans="17:21">
      <c r="Q85" t="s">
        <v>1319</v>
      </c>
      <c r="R85" t="s">
        <v>61</v>
      </c>
      <c r="S85" t="s">
        <v>15</v>
      </c>
      <c r="T85" t="s">
        <v>44</v>
      </c>
      <c r="U85" s="2">
        <v>130133</v>
      </c>
    </row>
    <row r="86" spans="17:21">
      <c r="Q86" t="s">
        <v>1343</v>
      </c>
      <c r="R86" t="s">
        <v>40</v>
      </c>
      <c r="S86" t="s">
        <v>27</v>
      </c>
      <c r="T86" t="s">
        <v>36</v>
      </c>
      <c r="U86" s="2">
        <v>160385</v>
      </c>
    </row>
    <row r="87" spans="17:21">
      <c r="Q87" t="s">
        <v>1470</v>
      </c>
      <c r="R87" t="s">
        <v>84</v>
      </c>
      <c r="S87" t="s">
        <v>31</v>
      </c>
      <c r="T87" t="s">
        <v>32</v>
      </c>
      <c r="U87" s="2">
        <v>76272</v>
      </c>
    </row>
    <row r="88" spans="17:21">
      <c r="Q88" t="s">
        <v>530</v>
      </c>
      <c r="R88" t="s">
        <v>58</v>
      </c>
      <c r="S88" t="s">
        <v>31</v>
      </c>
      <c r="T88" t="s">
        <v>16</v>
      </c>
      <c r="U88" s="2">
        <v>86858</v>
      </c>
    </row>
    <row r="89" spans="17:21">
      <c r="Q89" t="s">
        <v>529</v>
      </c>
      <c r="R89" t="s">
        <v>73</v>
      </c>
      <c r="S89" t="s">
        <v>27</v>
      </c>
      <c r="T89" t="s">
        <v>36</v>
      </c>
      <c r="U89" s="2">
        <v>53215</v>
      </c>
    </row>
    <row r="90" spans="17:21">
      <c r="Q90" t="s">
        <v>508</v>
      </c>
      <c r="R90" t="s">
        <v>42</v>
      </c>
      <c r="S90" t="s">
        <v>65</v>
      </c>
      <c r="T90" t="s">
        <v>36</v>
      </c>
      <c r="U90" s="2">
        <v>74691</v>
      </c>
    </row>
    <row r="91" spans="17:21">
      <c r="Q91" t="s">
        <v>1141</v>
      </c>
      <c r="R91" t="s">
        <v>83</v>
      </c>
      <c r="S91" t="s">
        <v>23</v>
      </c>
      <c r="T91" t="s">
        <v>16</v>
      </c>
      <c r="U91" s="2">
        <v>43336</v>
      </c>
    </row>
    <row r="92" spans="17:21">
      <c r="Q92" t="s">
        <v>1369</v>
      </c>
      <c r="R92" t="s">
        <v>30</v>
      </c>
      <c r="S92" t="s">
        <v>31</v>
      </c>
      <c r="T92" t="s">
        <v>44</v>
      </c>
      <c r="U92" s="2">
        <v>70110</v>
      </c>
    </row>
    <row r="93" spans="17:21">
      <c r="Q93" t="s">
        <v>1234</v>
      </c>
      <c r="R93" t="s">
        <v>64</v>
      </c>
      <c r="S93" t="s">
        <v>43</v>
      </c>
      <c r="T93" t="s">
        <v>36</v>
      </c>
      <c r="U93" s="2">
        <v>68807</v>
      </c>
    </row>
    <row r="94" spans="17:21">
      <c r="Q94" t="s">
        <v>472</v>
      </c>
      <c r="R94" t="s">
        <v>77</v>
      </c>
      <c r="S94" t="s">
        <v>23</v>
      </c>
      <c r="T94" t="s">
        <v>44</v>
      </c>
      <c r="U94" s="2">
        <v>86317</v>
      </c>
    </row>
    <row r="95" spans="17:21">
      <c r="Q95" t="s">
        <v>1439</v>
      </c>
      <c r="R95" t="s">
        <v>55</v>
      </c>
      <c r="S95" t="s">
        <v>27</v>
      </c>
      <c r="T95" t="s">
        <v>32</v>
      </c>
      <c r="U95" s="2">
        <v>76202</v>
      </c>
    </row>
    <row r="96" spans="17:21">
      <c r="Q96" t="s">
        <v>791</v>
      </c>
      <c r="R96" t="s">
        <v>42</v>
      </c>
      <c r="S96" t="s">
        <v>43</v>
      </c>
      <c r="T96" t="s">
        <v>16</v>
      </c>
      <c r="U96" s="2">
        <v>83066</v>
      </c>
    </row>
    <row r="97" spans="17:21">
      <c r="Q97" t="s">
        <v>1641</v>
      </c>
      <c r="R97" t="s">
        <v>64</v>
      </c>
      <c r="S97" t="s">
        <v>50</v>
      </c>
      <c r="T97" t="s">
        <v>32</v>
      </c>
      <c r="U97" s="2">
        <v>67743</v>
      </c>
    </row>
    <row r="98" spans="17:21">
      <c r="Q98" t="s">
        <v>1509</v>
      </c>
      <c r="R98" t="s">
        <v>40</v>
      </c>
      <c r="S98" t="s">
        <v>15</v>
      </c>
      <c r="T98" t="s">
        <v>16</v>
      </c>
      <c r="U98" s="2">
        <v>153628</v>
      </c>
    </row>
    <row r="99" spans="17:21">
      <c r="Q99" t="s">
        <v>431</v>
      </c>
      <c r="R99" t="s">
        <v>42</v>
      </c>
      <c r="S99" t="s">
        <v>65</v>
      </c>
      <c r="T99" t="s">
        <v>44</v>
      </c>
      <c r="U99" s="2">
        <v>97078</v>
      </c>
    </row>
    <row r="100" spans="17:21">
      <c r="Q100" t="s">
        <v>1561</v>
      </c>
      <c r="R100" t="s">
        <v>14</v>
      </c>
      <c r="S100" t="s">
        <v>43</v>
      </c>
      <c r="T100" t="s">
        <v>32</v>
      </c>
      <c r="U100" s="2">
        <v>202680</v>
      </c>
    </row>
    <row r="101" spans="17:21">
      <c r="Q101" t="s">
        <v>1408</v>
      </c>
      <c r="R101" t="s">
        <v>68</v>
      </c>
      <c r="S101" t="s">
        <v>43</v>
      </c>
      <c r="T101" t="s">
        <v>16</v>
      </c>
      <c r="U101" s="2">
        <v>56686</v>
      </c>
    </row>
    <row r="102" spans="17:21">
      <c r="Q102" t="s">
        <v>1584</v>
      </c>
      <c r="R102" t="s">
        <v>42</v>
      </c>
      <c r="S102" t="s">
        <v>50</v>
      </c>
      <c r="T102" t="s">
        <v>44</v>
      </c>
      <c r="U102" s="2">
        <v>75769</v>
      </c>
    </row>
    <row r="103" spans="17:21">
      <c r="Q103" t="s">
        <v>1425</v>
      </c>
      <c r="R103" t="s">
        <v>40</v>
      </c>
      <c r="S103" t="s">
        <v>31</v>
      </c>
      <c r="T103" t="s">
        <v>44</v>
      </c>
      <c r="U103" s="2">
        <v>187205</v>
      </c>
    </row>
    <row r="104" spans="17:21">
      <c r="Q104" t="s">
        <v>1384</v>
      </c>
      <c r="R104" t="s">
        <v>42</v>
      </c>
      <c r="S104" t="s">
        <v>43</v>
      </c>
      <c r="T104" t="s">
        <v>32</v>
      </c>
      <c r="U104" s="2">
        <v>73779</v>
      </c>
    </row>
    <row r="105" spans="17:21">
      <c r="Q105" t="s">
        <v>1592</v>
      </c>
      <c r="R105" t="s">
        <v>22</v>
      </c>
      <c r="S105" t="s">
        <v>23</v>
      </c>
      <c r="T105" t="s">
        <v>16</v>
      </c>
      <c r="U105" s="2">
        <v>69647</v>
      </c>
    </row>
    <row r="106" spans="17:21">
      <c r="Q106" t="s">
        <v>510</v>
      </c>
      <c r="R106" t="s">
        <v>97</v>
      </c>
      <c r="S106" t="s">
        <v>31</v>
      </c>
      <c r="T106" t="s">
        <v>32</v>
      </c>
      <c r="U106" s="2">
        <v>92753</v>
      </c>
    </row>
    <row r="107" spans="17:21">
      <c r="Q107" t="s">
        <v>668</v>
      </c>
      <c r="R107" t="s">
        <v>77</v>
      </c>
      <c r="S107" t="s">
        <v>23</v>
      </c>
      <c r="T107" t="s">
        <v>16</v>
      </c>
      <c r="U107" s="2">
        <v>93102</v>
      </c>
    </row>
    <row r="108" spans="17:21">
      <c r="Q108" t="s">
        <v>927</v>
      </c>
      <c r="R108" t="s">
        <v>69</v>
      </c>
      <c r="S108" t="s">
        <v>31</v>
      </c>
      <c r="T108" t="s">
        <v>32</v>
      </c>
      <c r="U108" s="2">
        <v>80701</v>
      </c>
    </row>
    <row r="109" spans="17:21">
      <c r="Q109" t="s">
        <v>1639</v>
      </c>
      <c r="R109" t="s">
        <v>94</v>
      </c>
      <c r="S109" t="s">
        <v>50</v>
      </c>
      <c r="T109" t="s">
        <v>36</v>
      </c>
      <c r="U109" s="2">
        <v>64204</v>
      </c>
    </row>
    <row r="110" spans="17:21">
      <c r="Q110" t="s">
        <v>1743</v>
      </c>
      <c r="R110" t="s">
        <v>61</v>
      </c>
      <c r="S110" t="s">
        <v>50</v>
      </c>
      <c r="T110" t="s">
        <v>32</v>
      </c>
      <c r="U110" s="2">
        <v>147966</v>
      </c>
    </row>
    <row r="111" spans="17:21">
      <c r="Q111" t="s">
        <v>522</v>
      </c>
      <c r="R111" t="s">
        <v>129</v>
      </c>
      <c r="S111" t="s">
        <v>31</v>
      </c>
      <c r="T111" t="s">
        <v>36</v>
      </c>
      <c r="U111" s="2">
        <v>76354</v>
      </c>
    </row>
    <row r="112" spans="17:21">
      <c r="Q112" t="s">
        <v>1433</v>
      </c>
      <c r="R112" t="s">
        <v>56</v>
      </c>
      <c r="S112" t="s">
        <v>27</v>
      </c>
      <c r="T112" t="s">
        <v>16</v>
      </c>
      <c r="U112" s="2">
        <v>95899</v>
      </c>
    </row>
    <row r="113" spans="17:17">
      <c r="Q113" t="s">
        <v>1994</v>
      </c>
    </row>
  </sheetData>
  <mergeCells count="2">
    <mergeCell ref="A1:X1"/>
    <mergeCell ref="A2:X2"/>
  </mergeCells>
  <conditionalFormatting pivot="1" sqref="F10:F42">
    <cfRule type="dataBar" priority="7">
      <dataBar>
        <cfvo type="min"/>
        <cfvo type="max"/>
        <color rgb="FF008AEF"/>
      </dataBar>
      <extLst>
        <ext xmlns:x14="http://schemas.microsoft.com/office/spreadsheetml/2009/9/main" uri="{B025F937-C7B1-47D3-B67F-A62EFF666E3E}">
          <x14:id>{2ED6C7AC-60DE-4FE0-A642-2D62CC1CA6E4}</x14:id>
        </ext>
      </extLst>
    </cfRule>
  </conditionalFormatting>
  <conditionalFormatting pivot="1" sqref="G10:G42">
    <cfRule type="colorScale" priority="10">
      <colorScale>
        <cfvo type="min"/>
        <cfvo type="max"/>
        <color rgb="FFFCFCFF"/>
        <color rgb="FF63BE7B"/>
      </colorScale>
    </cfRule>
  </conditionalFormatting>
  <conditionalFormatting pivot="1" sqref="H10:H42">
    <cfRule type="colorScale" priority="9">
      <colorScale>
        <cfvo type="min"/>
        <cfvo type="max"/>
        <color rgb="FFFCFCFF"/>
        <color rgb="FF63BE7B"/>
      </colorScale>
    </cfRule>
  </conditionalFormatting>
  <conditionalFormatting pivot="1" sqref="I10:I42">
    <cfRule type="colorScale" priority="8">
      <colorScale>
        <cfvo type="min"/>
        <cfvo type="max"/>
        <color rgb="FFFCFCFF"/>
        <color rgb="FF63BE7B"/>
      </colorScale>
    </cfRule>
  </conditionalFormatting>
  <conditionalFormatting pivot="1" sqref="G10:I42">
    <cfRule type="colorScale" priority="6">
      <colorScale>
        <cfvo type="min"/>
        <cfvo type="percentile" val="50"/>
        <cfvo type="max"/>
        <color rgb="FF5A8AC6"/>
        <color rgb="FFFCFCFF"/>
        <color rgb="FFF8696B"/>
      </colorScale>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2ED6C7AC-60DE-4FE0-A642-2D62CC1CA6E4}">
            <x14:dataBar minLength="0" maxLength="100" border="1" negativeBarBorderColorSameAsPositive="0">
              <x14:cfvo type="autoMin"/>
              <x14:cfvo type="autoMax"/>
              <x14:borderColor rgb="FF008AEF"/>
              <x14:negativeFillColor rgb="FFFF0000"/>
              <x14:negativeBorderColor rgb="FFFF0000"/>
              <x14:axisColor rgb="FF000000"/>
            </x14:dataBar>
          </x14:cfRule>
          <xm:sqref>F10:F42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1F17-8D69-415A-AB5E-D86A5BA1FDA8}">
  <dimension ref="A1:AJ91"/>
  <sheetViews>
    <sheetView showGridLines="0" zoomScale="57" zoomScaleNormal="57" workbookViewId="0">
      <selection sqref="A1:X1"/>
    </sheetView>
  </sheetViews>
  <sheetFormatPr defaultRowHeight="15"/>
  <cols>
    <col min="5" max="5" width="26.140625" bestFit="1" customWidth="1"/>
    <col min="6" max="6" width="14.42578125" bestFit="1" customWidth="1"/>
    <col min="7" max="7" width="10" bestFit="1" customWidth="1"/>
    <col min="8" max="8" width="10.42578125" bestFit="1" customWidth="1"/>
    <col min="9" max="9" width="10.140625" bestFit="1" customWidth="1"/>
    <col min="10" max="10" width="10.140625" customWidth="1"/>
    <col min="11" max="11" width="20.85546875" bestFit="1" customWidth="1"/>
    <col min="12" max="12" width="26.5703125" bestFit="1" customWidth="1"/>
    <col min="13" max="13" width="17.7109375" bestFit="1" customWidth="1"/>
    <col min="14" max="14" width="24.140625" bestFit="1" customWidth="1"/>
    <col min="15" max="15" width="15.5703125" bestFit="1" customWidth="1"/>
    <col min="16" max="16" width="10.140625" customWidth="1"/>
    <col min="17" max="17" width="16" bestFit="1" customWidth="1"/>
    <col min="18" max="18" width="14.42578125" bestFit="1" customWidth="1"/>
    <col min="19" max="19" width="10" bestFit="1" customWidth="1"/>
    <col min="20" max="20" width="10.42578125" bestFit="1" customWidth="1"/>
    <col min="21" max="21" width="10.140625" bestFit="1" customWidth="1"/>
    <col min="23" max="23" width="13.140625" bestFit="1" customWidth="1"/>
    <col min="24" max="24" width="13.85546875" bestFit="1" customWidth="1"/>
    <col min="25" max="25" width="9.28515625" bestFit="1" customWidth="1"/>
    <col min="26" max="26" width="9.85546875" bestFit="1" customWidth="1"/>
    <col min="27" max="27" width="9.5703125" bestFit="1" customWidth="1"/>
    <col min="29" max="29" width="13.42578125" bestFit="1" customWidth="1"/>
    <col min="30" max="30" width="14.42578125" bestFit="1" customWidth="1"/>
    <col min="31" max="31" width="10" bestFit="1" customWidth="1"/>
    <col min="32" max="32" width="10.42578125" bestFit="1" customWidth="1"/>
    <col min="33" max="33" width="10.140625" bestFit="1" customWidth="1"/>
  </cols>
  <sheetData>
    <row r="1" spans="1:36" ht="17.45" customHeight="1">
      <c r="A1" s="17" t="s">
        <v>2002</v>
      </c>
      <c r="B1" s="17"/>
      <c r="C1" s="17"/>
      <c r="D1" s="17"/>
      <c r="E1" s="17"/>
      <c r="F1" s="17"/>
      <c r="G1" s="17"/>
      <c r="H1" s="17"/>
      <c r="I1" s="17"/>
      <c r="J1" s="17"/>
      <c r="K1" s="17"/>
      <c r="L1" s="17"/>
      <c r="M1" s="17"/>
      <c r="N1" s="17"/>
      <c r="O1" s="17"/>
      <c r="P1" s="17"/>
      <c r="Q1" s="17"/>
      <c r="R1" s="17"/>
      <c r="S1" s="17"/>
      <c r="T1" s="17"/>
      <c r="U1" s="17"/>
      <c r="V1" s="17"/>
      <c r="W1" s="17"/>
      <c r="X1" s="17"/>
      <c r="Y1" s="16"/>
      <c r="Z1" s="16"/>
      <c r="AA1" s="16"/>
      <c r="AB1" s="16"/>
      <c r="AC1" s="16"/>
      <c r="AD1" s="16"/>
      <c r="AE1" s="16"/>
      <c r="AF1" s="16"/>
      <c r="AG1" s="16"/>
      <c r="AH1" s="16"/>
      <c r="AI1" s="16"/>
      <c r="AJ1" s="16"/>
    </row>
    <row r="2" spans="1:36" ht="17.45" customHeight="1">
      <c r="A2" s="17" t="s">
        <v>2003</v>
      </c>
      <c r="B2" s="17"/>
      <c r="C2" s="17"/>
      <c r="D2" s="17"/>
      <c r="E2" s="17"/>
      <c r="F2" s="17"/>
      <c r="G2" s="17"/>
      <c r="H2" s="17"/>
      <c r="I2" s="17"/>
      <c r="J2" s="17"/>
      <c r="K2" s="17"/>
      <c r="L2" s="17"/>
      <c r="M2" s="17"/>
      <c r="N2" s="17"/>
      <c r="O2" s="17"/>
      <c r="P2" s="17"/>
      <c r="Q2" s="17"/>
      <c r="R2" s="17"/>
      <c r="S2" s="17"/>
      <c r="T2" s="17"/>
      <c r="U2" s="17"/>
      <c r="V2" s="17"/>
      <c r="W2" s="17"/>
      <c r="X2" s="17"/>
      <c r="Y2" s="16"/>
      <c r="Z2" s="16"/>
      <c r="AA2" s="16"/>
      <c r="AB2" s="16"/>
      <c r="AC2" s="16"/>
      <c r="AD2" s="16"/>
      <c r="AE2" s="16"/>
      <c r="AF2" s="16"/>
      <c r="AG2" s="16"/>
      <c r="AH2" s="16"/>
      <c r="AI2" s="16"/>
      <c r="AJ2" s="16"/>
    </row>
    <row r="3" spans="1:36">
      <c r="E3" s="12" t="s">
        <v>1989</v>
      </c>
      <c r="F3" t="s">
        <v>2001</v>
      </c>
      <c r="K3" s="12" t="s">
        <v>1989</v>
      </c>
      <c r="L3" t="s">
        <v>2004</v>
      </c>
      <c r="Q3" s="12" t="s">
        <v>1989</v>
      </c>
      <c r="R3" t="s">
        <v>2001</v>
      </c>
    </row>
    <row r="5" spans="1:36">
      <c r="E5" s="12" t="s">
        <v>1990</v>
      </c>
      <c r="F5" s="9" t="s">
        <v>1996</v>
      </c>
      <c r="G5" s="13" t="s">
        <v>1997</v>
      </c>
      <c r="H5" s="13" t="s">
        <v>1998</v>
      </c>
      <c r="I5" s="13" t="s">
        <v>1999</v>
      </c>
      <c r="K5" s="12" t="s">
        <v>1</v>
      </c>
      <c r="L5" s="12" t="s">
        <v>2</v>
      </c>
      <c r="M5" s="12" t="s">
        <v>3</v>
      </c>
      <c r="N5" s="12" t="s">
        <v>4</v>
      </c>
      <c r="O5" s="12" t="s">
        <v>9</v>
      </c>
      <c r="Q5" s="12" t="s">
        <v>1990</v>
      </c>
      <c r="R5" s="9" t="s">
        <v>1996</v>
      </c>
      <c r="S5" s="13" t="s">
        <v>1997</v>
      </c>
      <c r="T5" s="13" t="s">
        <v>1998</v>
      </c>
      <c r="U5" s="13" t="s">
        <v>1999</v>
      </c>
    </row>
    <row r="6" spans="1:36">
      <c r="E6" s="7" t="s">
        <v>40</v>
      </c>
      <c r="F6" s="9">
        <v>121</v>
      </c>
      <c r="G6" s="13">
        <v>171633.85123966943</v>
      </c>
      <c r="H6" s="13">
        <v>199848</v>
      </c>
      <c r="I6" s="13">
        <v>150399</v>
      </c>
      <c r="K6" t="s">
        <v>1951</v>
      </c>
      <c r="L6" t="s">
        <v>14</v>
      </c>
      <c r="M6" t="s">
        <v>27</v>
      </c>
      <c r="N6" t="s">
        <v>44</v>
      </c>
      <c r="O6" s="2">
        <v>246589</v>
      </c>
      <c r="Q6" s="7" t="s">
        <v>32</v>
      </c>
      <c r="R6" s="9">
        <v>237</v>
      </c>
      <c r="S6" s="13">
        <v>120776.15189873418</v>
      </c>
      <c r="T6" s="13">
        <v>258426</v>
      </c>
      <c r="U6" s="13">
        <v>40752</v>
      </c>
    </row>
    <row r="7" spans="1:36">
      <c r="E7" s="7" t="s">
        <v>61</v>
      </c>
      <c r="F7" s="9">
        <v>110</v>
      </c>
      <c r="G7" s="13">
        <v>141067.76363636364</v>
      </c>
      <c r="H7" s="13">
        <v>159885</v>
      </c>
      <c r="I7" s="13">
        <v>120321</v>
      </c>
      <c r="K7" t="s">
        <v>1573</v>
      </c>
      <c r="L7" t="s">
        <v>40</v>
      </c>
      <c r="M7" t="s">
        <v>50</v>
      </c>
      <c r="N7" t="s">
        <v>16</v>
      </c>
      <c r="O7" s="2">
        <v>165756</v>
      </c>
      <c r="Q7" s="7" t="s">
        <v>36</v>
      </c>
      <c r="R7" s="9">
        <v>269</v>
      </c>
      <c r="S7" s="13">
        <v>103651.3717472119</v>
      </c>
      <c r="T7" s="13">
        <v>258498</v>
      </c>
      <c r="U7" s="13">
        <v>40124</v>
      </c>
    </row>
    <row r="8" spans="1:36">
      <c r="E8" s="7" t="s">
        <v>14</v>
      </c>
      <c r="F8" s="9">
        <v>105</v>
      </c>
      <c r="G8" s="13">
        <v>222195.17142857143</v>
      </c>
      <c r="H8" s="13">
        <v>258498</v>
      </c>
      <c r="I8" s="13">
        <v>180994</v>
      </c>
      <c r="K8" t="s">
        <v>901</v>
      </c>
      <c r="L8" t="s">
        <v>40</v>
      </c>
      <c r="M8" t="s">
        <v>15</v>
      </c>
      <c r="N8" t="s">
        <v>44</v>
      </c>
      <c r="O8" s="2">
        <v>168014</v>
      </c>
      <c r="Q8" s="7" t="s">
        <v>16</v>
      </c>
      <c r="R8" s="9">
        <v>229</v>
      </c>
      <c r="S8" s="13">
        <v>112490.20524017468</v>
      </c>
      <c r="T8" s="13">
        <v>256561</v>
      </c>
      <c r="U8" s="13">
        <v>40316</v>
      </c>
    </row>
    <row r="9" spans="1:36">
      <c r="E9" s="7" t="s">
        <v>62</v>
      </c>
      <c r="F9" s="9">
        <v>98</v>
      </c>
      <c r="G9" s="13">
        <v>113275.68367346939</v>
      </c>
      <c r="H9" s="13">
        <v>129708</v>
      </c>
      <c r="I9" s="13">
        <v>100099</v>
      </c>
      <c r="J9" s="13"/>
      <c r="K9" t="s">
        <v>1184</v>
      </c>
      <c r="L9" t="s">
        <v>42</v>
      </c>
      <c r="M9" t="s">
        <v>15</v>
      </c>
      <c r="N9" t="s">
        <v>32</v>
      </c>
      <c r="O9" s="2">
        <v>95499</v>
      </c>
      <c r="P9" s="13"/>
      <c r="Q9" s="7" t="s">
        <v>44</v>
      </c>
      <c r="R9" s="9">
        <v>265</v>
      </c>
      <c r="S9" s="13">
        <v>116796.0037735849</v>
      </c>
      <c r="T9" s="13">
        <v>255230</v>
      </c>
      <c r="U9" s="13">
        <v>40063</v>
      </c>
    </row>
    <row r="10" spans="1:36">
      <c r="E10" s="7" t="s">
        <v>42</v>
      </c>
      <c r="F10" s="9">
        <v>70</v>
      </c>
      <c r="G10" s="13">
        <v>86402.957142857136</v>
      </c>
      <c r="H10" s="13">
        <v>99697</v>
      </c>
      <c r="I10" s="13">
        <v>70165</v>
      </c>
      <c r="J10" s="13"/>
      <c r="K10" t="s">
        <v>1912</v>
      </c>
      <c r="L10" t="s">
        <v>40</v>
      </c>
      <c r="M10" t="s">
        <v>23</v>
      </c>
      <c r="N10" t="s">
        <v>36</v>
      </c>
      <c r="O10" s="2">
        <v>162978</v>
      </c>
      <c r="P10" s="13"/>
      <c r="Q10" s="7" t="s">
        <v>1994</v>
      </c>
      <c r="R10" s="9">
        <v>1000</v>
      </c>
      <c r="S10" s="13">
        <v>113217.36500000001</v>
      </c>
      <c r="T10" s="13">
        <v>258498</v>
      </c>
      <c r="U10" s="13">
        <v>40063</v>
      </c>
    </row>
    <row r="11" spans="1:36">
      <c r="E11" s="7" t="s">
        <v>64</v>
      </c>
      <c r="F11" s="9">
        <v>53</v>
      </c>
      <c r="G11" s="13">
        <v>62647.471698113208</v>
      </c>
      <c r="H11" s="13">
        <v>74655</v>
      </c>
      <c r="I11" s="13">
        <v>50685</v>
      </c>
      <c r="J11" s="13"/>
      <c r="K11" t="s">
        <v>383</v>
      </c>
      <c r="L11" t="s">
        <v>83</v>
      </c>
      <c r="M11" t="s">
        <v>23</v>
      </c>
      <c r="N11" t="s">
        <v>44</v>
      </c>
      <c r="O11" s="2">
        <v>54051</v>
      </c>
      <c r="P11" s="13"/>
      <c r="Q11" s="13"/>
      <c r="R11" s="13"/>
      <c r="S11" s="13"/>
      <c r="T11" s="13"/>
      <c r="U11" s="13"/>
    </row>
    <row r="12" spans="1:36">
      <c r="E12" s="7" t="s">
        <v>68</v>
      </c>
      <c r="F12" s="9">
        <v>51</v>
      </c>
      <c r="G12" s="13">
        <v>49950.666666666664</v>
      </c>
      <c r="H12" s="13">
        <v>58703</v>
      </c>
      <c r="I12" s="13">
        <v>40752</v>
      </c>
      <c r="J12" s="13"/>
      <c r="K12" t="s">
        <v>1211</v>
      </c>
      <c r="L12" t="s">
        <v>98</v>
      </c>
      <c r="M12" t="s">
        <v>27</v>
      </c>
      <c r="N12" t="s">
        <v>32</v>
      </c>
      <c r="O12" s="2">
        <v>65341</v>
      </c>
      <c r="P12" s="13"/>
      <c r="Q12" s="12" t="s">
        <v>1989</v>
      </c>
      <c r="R12" t="s">
        <v>2001</v>
      </c>
      <c r="S12" s="13"/>
      <c r="T12" s="13"/>
      <c r="U12" s="13"/>
    </row>
    <row r="13" spans="1:36">
      <c r="E13" s="7" t="s">
        <v>129</v>
      </c>
      <c r="F13" s="9">
        <v>21</v>
      </c>
      <c r="G13" s="13">
        <v>78928.952380952382</v>
      </c>
      <c r="H13" s="13">
        <v>97398</v>
      </c>
      <c r="I13" s="13">
        <v>62605</v>
      </c>
      <c r="J13" s="13"/>
      <c r="K13" t="s">
        <v>1590</v>
      </c>
      <c r="L13" t="s">
        <v>40</v>
      </c>
      <c r="M13" t="s">
        <v>31</v>
      </c>
      <c r="N13" t="s">
        <v>44</v>
      </c>
      <c r="O13" s="2">
        <v>155926</v>
      </c>
      <c r="P13" s="13"/>
      <c r="Q13" s="13"/>
      <c r="R13" s="13"/>
      <c r="S13" s="13"/>
      <c r="T13" s="13"/>
      <c r="U13" s="13"/>
    </row>
    <row r="14" spans="1:36">
      <c r="E14" s="7" t="s">
        <v>94</v>
      </c>
      <c r="F14" s="9">
        <v>21</v>
      </c>
      <c r="G14" s="13">
        <v>62281.619047619046</v>
      </c>
      <c r="H14" s="13">
        <v>73004</v>
      </c>
      <c r="I14" s="13">
        <v>50994</v>
      </c>
      <c r="J14" s="13"/>
      <c r="K14" t="s">
        <v>1712</v>
      </c>
      <c r="L14" t="s">
        <v>61</v>
      </c>
      <c r="M14" t="s">
        <v>15</v>
      </c>
      <c r="N14" t="s">
        <v>44</v>
      </c>
      <c r="O14" s="2">
        <v>131183</v>
      </c>
      <c r="P14" s="13"/>
      <c r="Q14" s="12" t="s">
        <v>1990</v>
      </c>
      <c r="R14" s="9" t="s">
        <v>1996</v>
      </c>
      <c r="S14" s="13" t="s">
        <v>1997</v>
      </c>
      <c r="T14" s="13" t="s">
        <v>1998</v>
      </c>
      <c r="U14" s="13" t="s">
        <v>1999</v>
      </c>
    </row>
    <row r="15" spans="1:36">
      <c r="E15" s="7" t="s">
        <v>56</v>
      </c>
      <c r="F15" s="9">
        <v>21</v>
      </c>
      <c r="G15" s="13">
        <v>80346.809523809527</v>
      </c>
      <c r="H15" s="13">
        <v>99557</v>
      </c>
      <c r="I15" s="13">
        <v>61886</v>
      </c>
      <c r="J15" s="13"/>
      <c r="K15" t="s">
        <v>1953</v>
      </c>
      <c r="L15" t="s">
        <v>62</v>
      </c>
      <c r="M15" t="s">
        <v>43</v>
      </c>
      <c r="N15" t="s">
        <v>44</v>
      </c>
      <c r="O15" s="2">
        <v>119397</v>
      </c>
      <c r="P15" s="13"/>
      <c r="Q15" s="7" t="s">
        <v>65</v>
      </c>
      <c r="R15" s="9">
        <v>96</v>
      </c>
      <c r="S15" s="13">
        <v>123146.94791666667</v>
      </c>
      <c r="T15" s="13">
        <v>258426</v>
      </c>
      <c r="U15" s="13">
        <v>45049</v>
      </c>
    </row>
    <row r="16" spans="1:36">
      <c r="E16" s="7" t="s">
        <v>30</v>
      </c>
      <c r="F16" s="9">
        <v>20</v>
      </c>
      <c r="G16" s="13">
        <v>83564.399999999994</v>
      </c>
      <c r="H16" s="13">
        <v>98581</v>
      </c>
      <c r="I16" s="13">
        <v>60017</v>
      </c>
      <c r="J16" s="13"/>
      <c r="K16" t="s">
        <v>1478</v>
      </c>
      <c r="L16" t="s">
        <v>94</v>
      </c>
      <c r="M16" t="s">
        <v>50</v>
      </c>
      <c r="N16" t="s">
        <v>36</v>
      </c>
      <c r="O16" s="2">
        <v>72340</v>
      </c>
      <c r="P16" s="13"/>
      <c r="Q16" s="7" t="s">
        <v>31</v>
      </c>
      <c r="R16" s="9">
        <v>158</v>
      </c>
      <c r="S16" s="13">
        <v>109035.20886075949</v>
      </c>
      <c r="T16" s="13">
        <v>255431</v>
      </c>
      <c r="U16" s="13">
        <v>60017</v>
      </c>
    </row>
    <row r="17" spans="5:21">
      <c r="E17" s="7" t="s">
        <v>97</v>
      </c>
      <c r="F17" s="9">
        <v>20</v>
      </c>
      <c r="G17" s="13">
        <v>101853.8</v>
      </c>
      <c r="H17" s="13">
        <v>116878</v>
      </c>
      <c r="I17" s="13">
        <v>78938</v>
      </c>
      <c r="J17" s="13"/>
      <c r="K17" t="s">
        <v>1588</v>
      </c>
      <c r="L17" t="s">
        <v>35</v>
      </c>
      <c r="M17" t="s">
        <v>27</v>
      </c>
      <c r="N17" t="s">
        <v>16</v>
      </c>
      <c r="O17" s="2">
        <v>68987</v>
      </c>
      <c r="P17" s="13"/>
      <c r="Q17" s="7" t="s">
        <v>15</v>
      </c>
      <c r="R17" s="9">
        <v>120</v>
      </c>
      <c r="S17" s="13">
        <v>122802.89166666666</v>
      </c>
      <c r="T17" s="13">
        <v>255369</v>
      </c>
      <c r="U17" s="13">
        <v>41336</v>
      </c>
    </row>
    <row r="18" spans="5:21">
      <c r="E18" s="7" t="s">
        <v>86</v>
      </c>
      <c r="F18" s="9">
        <v>19</v>
      </c>
      <c r="G18" s="13">
        <v>77889.210526315786</v>
      </c>
      <c r="H18" s="13">
        <v>99091</v>
      </c>
      <c r="I18" s="13">
        <v>60132</v>
      </c>
      <c r="J18" s="13"/>
      <c r="K18" t="s">
        <v>835</v>
      </c>
      <c r="L18" t="s">
        <v>83</v>
      </c>
      <c r="M18" t="s">
        <v>23</v>
      </c>
      <c r="N18" t="s">
        <v>36</v>
      </c>
      <c r="O18" s="2">
        <v>49186</v>
      </c>
      <c r="P18" s="13"/>
      <c r="Q18" s="7" t="s">
        <v>23</v>
      </c>
      <c r="R18" s="9">
        <v>125</v>
      </c>
      <c r="S18" s="13">
        <v>118058.44</v>
      </c>
      <c r="T18" s="13">
        <v>250953</v>
      </c>
      <c r="U18" s="13">
        <v>41728</v>
      </c>
    </row>
    <row r="19" spans="5:21">
      <c r="E19" s="7" t="s">
        <v>83</v>
      </c>
      <c r="F19" s="9">
        <v>19</v>
      </c>
      <c r="G19" s="13">
        <v>49559.789473684214</v>
      </c>
      <c r="H19" s="13">
        <v>59067</v>
      </c>
      <c r="I19" s="13">
        <v>41728</v>
      </c>
      <c r="J19" s="13"/>
      <c r="K19" t="s">
        <v>1571</v>
      </c>
      <c r="L19" t="s">
        <v>62</v>
      </c>
      <c r="M19" t="s">
        <v>43</v>
      </c>
      <c r="N19" t="s">
        <v>36</v>
      </c>
      <c r="O19" s="2">
        <v>129541</v>
      </c>
      <c r="P19" s="13"/>
      <c r="Q19" s="7" t="s">
        <v>27</v>
      </c>
      <c r="R19" s="9">
        <v>241</v>
      </c>
      <c r="S19" s="13">
        <v>97790.452282157683</v>
      </c>
      <c r="T19" s="13">
        <v>256561</v>
      </c>
      <c r="U19" s="13">
        <v>40063</v>
      </c>
    </row>
    <row r="20" spans="5:21">
      <c r="E20" s="7" t="s">
        <v>26</v>
      </c>
      <c r="F20" s="9">
        <v>18</v>
      </c>
      <c r="G20" s="13">
        <v>84698.666666666672</v>
      </c>
      <c r="H20" s="13">
        <v>99575</v>
      </c>
      <c r="I20" s="13">
        <v>64462</v>
      </c>
      <c r="J20" s="13"/>
      <c r="K20" t="s">
        <v>1510</v>
      </c>
      <c r="L20" t="s">
        <v>61</v>
      </c>
      <c r="M20" t="s">
        <v>50</v>
      </c>
      <c r="N20" t="s">
        <v>36</v>
      </c>
      <c r="O20" s="2">
        <v>142731</v>
      </c>
      <c r="P20" s="13"/>
      <c r="Q20" s="7" t="s">
        <v>43</v>
      </c>
      <c r="R20" s="9">
        <v>120</v>
      </c>
      <c r="S20" s="13">
        <v>129663.03333333334</v>
      </c>
      <c r="T20" s="13">
        <v>257194</v>
      </c>
      <c r="U20" s="13">
        <v>40752</v>
      </c>
    </row>
    <row r="21" spans="5:21">
      <c r="E21" s="7" t="s">
        <v>71</v>
      </c>
      <c r="F21" s="9">
        <v>18</v>
      </c>
      <c r="G21" s="13">
        <v>80092.555555555562</v>
      </c>
      <c r="H21" s="13">
        <v>96566</v>
      </c>
      <c r="I21" s="13">
        <v>60985</v>
      </c>
      <c r="J21" s="13"/>
      <c r="K21" t="s">
        <v>1810</v>
      </c>
      <c r="L21" t="s">
        <v>62</v>
      </c>
      <c r="M21" t="s">
        <v>50</v>
      </c>
      <c r="N21" t="s">
        <v>16</v>
      </c>
      <c r="O21" s="2">
        <v>109850</v>
      </c>
      <c r="P21" s="13"/>
      <c r="Q21" s="7" t="s">
        <v>50</v>
      </c>
      <c r="R21" s="9">
        <v>140</v>
      </c>
      <c r="S21" s="13">
        <v>111049.85714285714</v>
      </c>
      <c r="T21" s="13">
        <v>258498</v>
      </c>
      <c r="U21" s="13">
        <v>41429</v>
      </c>
    </row>
    <row r="22" spans="5:21">
      <c r="E22" s="7" t="s">
        <v>55</v>
      </c>
      <c r="F22" s="9">
        <v>17</v>
      </c>
      <c r="G22" s="13">
        <v>79773.823529411762</v>
      </c>
      <c r="H22" s="13">
        <v>99975</v>
      </c>
      <c r="I22" s="13">
        <v>63411</v>
      </c>
      <c r="J22" s="13"/>
      <c r="K22" t="s">
        <v>579</v>
      </c>
      <c r="L22" t="s">
        <v>64</v>
      </c>
      <c r="M22" t="s">
        <v>65</v>
      </c>
      <c r="N22" t="s">
        <v>44</v>
      </c>
      <c r="O22" s="2">
        <v>52310</v>
      </c>
      <c r="P22" s="13"/>
      <c r="Q22" s="7" t="s">
        <v>1994</v>
      </c>
      <c r="R22" s="9">
        <v>1000</v>
      </c>
      <c r="S22" s="13">
        <v>113217.36500000001</v>
      </c>
      <c r="T22" s="13">
        <v>258498</v>
      </c>
      <c r="U22" s="13">
        <v>40063</v>
      </c>
    </row>
    <row r="23" spans="5:21">
      <c r="E23" s="7" t="s">
        <v>77</v>
      </c>
      <c r="F23" s="9">
        <v>17</v>
      </c>
      <c r="G23" s="13">
        <v>85035.352941176476</v>
      </c>
      <c r="H23" s="13">
        <v>95998</v>
      </c>
      <c r="I23" s="13">
        <v>70980</v>
      </c>
      <c r="J23" s="13"/>
      <c r="K23" t="s">
        <v>1919</v>
      </c>
      <c r="L23" t="s">
        <v>64</v>
      </c>
      <c r="M23" t="s">
        <v>65</v>
      </c>
      <c r="N23" t="s">
        <v>32</v>
      </c>
      <c r="O23" s="2">
        <v>50883</v>
      </c>
      <c r="P23" s="13"/>
      <c r="Q23" s="13"/>
      <c r="R23" s="13"/>
      <c r="S23" s="13"/>
      <c r="T23" s="13"/>
      <c r="U23" s="13"/>
    </row>
    <row r="24" spans="5:21">
      <c r="E24" s="7" t="s">
        <v>22</v>
      </c>
      <c r="F24" s="9">
        <v>16</v>
      </c>
      <c r="G24" s="13">
        <v>61760.375</v>
      </c>
      <c r="H24" s="13">
        <v>73854</v>
      </c>
      <c r="I24" s="13">
        <v>50548</v>
      </c>
      <c r="J24" s="13"/>
      <c r="K24" t="s">
        <v>1776</v>
      </c>
      <c r="L24" t="s">
        <v>97</v>
      </c>
      <c r="M24" t="s">
        <v>31</v>
      </c>
      <c r="N24" t="s">
        <v>16</v>
      </c>
      <c r="O24" s="2">
        <v>106079</v>
      </c>
      <c r="P24" s="13"/>
      <c r="Q24" s="13"/>
      <c r="R24" s="13"/>
      <c r="S24" s="13"/>
      <c r="T24" s="13"/>
      <c r="U24" s="13"/>
    </row>
    <row r="25" spans="5:21">
      <c r="E25" s="7" t="s">
        <v>38</v>
      </c>
      <c r="F25" s="9">
        <v>15</v>
      </c>
      <c r="G25" s="13">
        <v>86961.333333333328</v>
      </c>
      <c r="H25" s="13">
        <v>99774</v>
      </c>
      <c r="I25" s="13">
        <v>62335</v>
      </c>
      <c r="J25" s="13"/>
      <c r="K25" t="s">
        <v>1580</v>
      </c>
      <c r="L25" t="s">
        <v>89</v>
      </c>
      <c r="M25" t="s">
        <v>27</v>
      </c>
      <c r="N25" t="s">
        <v>16</v>
      </c>
      <c r="O25" s="2">
        <v>76505</v>
      </c>
      <c r="P25" s="13"/>
      <c r="Q25" s="13"/>
      <c r="R25" s="13"/>
      <c r="S25" s="13"/>
      <c r="T25" s="13"/>
      <c r="U25" s="13"/>
    </row>
    <row r="26" spans="5:21">
      <c r="E26" s="7" t="s">
        <v>98</v>
      </c>
      <c r="F26" s="9">
        <v>15</v>
      </c>
      <c r="G26" s="13">
        <v>79852.666666666672</v>
      </c>
      <c r="H26" s="13">
        <v>96548</v>
      </c>
      <c r="I26" s="13">
        <v>63318</v>
      </c>
      <c r="J26" s="13"/>
      <c r="K26" t="s">
        <v>1065</v>
      </c>
      <c r="L26" t="s">
        <v>14</v>
      </c>
      <c r="M26" t="s">
        <v>31</v>
      </c>
      <c r="N26" t="s">
        <v>36</v>
      </c>
      <c r="O26" s="2">
        <v>181801</v>
      </c>
      <c r="P26" s="13"/>
      <c r="Q26" s="12" t="s">
        <v>1989</v>
      </c>
      <c r="R26" t="s">
        <v>2001</v>
      </c>
      <c r="S26" s="13"/>
      <c r="T26" s="13"/>
      <c r="U26" s="13"/>
    </row>
    <row r="27" spans="5:21">
      <c r="E27" s="7" t="s">
        <v>76</v>
      </c>
      <c r="F27" s="9">
        <v>15</v>
      </c>
      <c r="G27" s="13">
        <v>48787.933333333334</v>
      </c>
      <c r="H27" s="13">
        <v>59888</v>
      </c>
      <c r="I27" s="13">
        <v>40316</v>
      </c>
      <c r="J27" s="13"/>
      <c r="K27" t="s">
        <v>1538</v>
      </c>
      <c r="L27" t="s">
        <v>76</v>
      </c>
      <c r="M27" t="s">
        <v>27</v>
      </c>
      <c r="N27" t="s">
        <v>32</v>
      </c>
      <c r="O27" s="2">
        <v>53929</v>
      </c>
      <c r="P27" s="13"/>
      <c r="Q27" s="13"/>
      <c r="R27" s="13"/>
      <c r="S27" s="13"/>
      <c r="T27" s="13"/>
      <c r="U27" s="13"/>
    </row>
    <row r="28" spans="5:21">
      <c r="E28" s="7" t="s">
        <v>84</v>
      </c>
      <c r="F28" s="9">
        <v>15</v>
      </c>
      <c r="G28" s="13">
        <v>99626.133333333331</v>
      </c>
      <c r="H28" s="13">
        <v>124827</v>
      </c>
      <c r="I28" s="13">
        <v>76272</v>
      </c>
      <c r="J28" s="13"/>
      <c r="K28" t="s">
        <v>411</v>
      </c>
      <c r="L28" t="s">
        <v>61</v>
      </c>
      <c r="M28" t="s">
        <v>27</v>
      </c>
      <c r="N28" t="s">
        <v>16</v>
      </c>
      <c r="O28" s="2">
        <v>141604</v>
      </c>
      <c r="P28" s="13"/>
      <c r="Q28" s="12" t="s">
        <v>1990</v>
      </c>
      <c r="R28" s="9" t="s">
        <v>1996</v>
      </c>
      <c r="S28" s="13" t="s">
        <v>1997</v>
      </c>
      <c r="T28" s="13" t="s">
        <v>1998</v>
      </c>
      <c r="U28" s="13" t="s">
        <v>1999</v>
      </c>
    </row>
    <row r="29" spans="5:21">
      <c r="E29" s="7" t="s">
        <v>88</v>
      </c>
      <c r="F29" s="9">
        <v>15</v>
      </c>
      <c r="G29" s="13">
        <v>78163.266666666663</v>
      </c>
      <c r="H29" s="13">
        <v>97807</v>
      </c>
      <c r="I29" s="13">
        <v>62174</v>
      </c>
      <c r="J29" s="13"/>
      <c r="K29" t="s">
        <v>544</v>
      </c>
      <c r="L29" t="s">
        <v>40</v>
      </c>
      <c r="M29" t="s">
        <v>31</v>
      </c>
      <c r="N29" t="s">
        <v>16</v>
      </c>
      <c r="O29" s="2">
        <v>189702</v>
      </c>
      <c r="P29" s="13"/>
      <c r="Q29" s="7" t="s">
        <v>17</v>
      </c>
      <c r="R29" s="9">
        <v>518</v>
      </c>
      <c r="S29" s="13">
        <v>112314.17953667954</v>
      </c>
      <c r="T29" s="13">
        <v>258498</v>
      </c>
      <c r="U29" s="13">
        <v>40124</v>
      </c>
    </row>
    <row r="30" spans="5:21">
      <c r="E30" s="7" t="s">
        <v>58</v>
      </c>
      <c r="F30" s="9">
        <v>12</v>
      </c>
      <c r="G30" s="13">
        <v>74550.833333333328</v>
      </c>
      <c r="H30" s="13">
        <v>96757</v>
      </c>
      <c r="I30" s="13">
        <v>60055</v>
      </c>
      <c r="J30" s="13"/>
      <c r="K30" t="s">
        <v>515</v>
      </c>
      <c r="L30" t="s">
        <v>22</v>
      </c>
      <c r="M30" t="s">
        <v>23</v>
      </c>
      <c r="N30" t="s">
        <v>44</v>
      </c>
      <c r="O30" s="2">
        <v>54415</v>
      </c>
      <c r="P30" s="13"/>
      <c r="Q30" s="7" t="s">
        <v>28</v>
      </c>
      <c r="R30" s="9">
        <v>482</v>
      </c>
      <c r="S30" s="13">
        <v>114188.00829875519</v>
      </c>
      <c r="T30" s="13">
        <v>258081</v>
      </c>
      <c r="U30" s="13">
        <v>40063</v>
      </c>
    </row>
    <row r="31" spans="5:21">
      <c r="E31" s="7" t="s">
        <v>69</v>
      </c>
      <c r="F31" s="9">
        <v>12</v>
      </c>
      <c r="G31" s="13">
        <v>101135.25</v>
      </c>
      <c r="H31" s="13">
        <v>123588</v>
      </c>
      <c r="I31" s="13">
        <v>77442</v>
      </c>
      <c r="J31" s="13"/>
      <c r="K31" t="s">
        <v>794</v>
      </c>
      <c r="L31" t="s">
        <v>61</v>
      </c>
      <c r="M31" t="s">
        <v>65</v>
      </c>
      <c r="N31" t="s">
        <v>32</v>
      </c>
      <c r="O31" s="2">
        <v>144231</v>
      </c>
      <c r="P31" s="13"/>
      <c r="Q31" s="7" t="s">
        <v>1994</v>
      </c>
      <c r="R31" s="9">
        <v>1000</v>
      </c>
      <c r="S31" s="13">
        <v>113217.36500000001</v>
      </c>
      <c r="T31" s="13">
        <v>258498</v>
      </c>
      <c r="U31" s="13">
        <v>40063</v>
      </c>
    </row>
    <row r="32" spans="5:21">
      <c r="E32" s="7" t="s">
        <v>91</v>
      </c>
      <c r="F32" s="9">
        <v>12</v>
      </c>
      <c r="G32" s="13">
        <v>81496.833333333328</v>
      </c>
      <c r="H32" s="13">
        <v>96567</v>
      </c>
      <c r="I32" s="13">
        <v>66819</v>
      </c>
      <c r="J32" s="13"/>
      <c r="K32" t="s">
        <v>621</v>
      </c>
      <c r="L32" t="s">
        <v>61</v>
      </c>
      <c r="M32" t="s">
        <v>27</v>
      </c>
      <c r="N32" t="s">
        <v>36</v>
      </c>
      <c r="O32" s="2">
        <v>128984</v>
      </c>
      <c r="P32" s="13"/>
      <c r="Q32" s="13"/>
      <c r="R32" s="13"/>
      <c r="S32" s="13"/>
      <c r="T32" s="13"/>
      <c r="U32" s="13"/>
    </row>
    <row r="33" spans="5:21">
      <c r="E33" s="7" t="s">
        <v>73</v>
      </c>
      <c r="F33" s="9">
        <v>11</v>
      </c>
      <c r="G33" s="13">
        <v>48024.454545454544</v>
      </c>
      <c r="H33" s="13">
        <v>57446</v>
      </c>
      <c r="I33" s="13">
        <v>40063</v>
      </c>
      <c r="J33" s="13"/>
      <c r="K33" t="s">
        <v>1133</v>
      </c>
      <c r="L33" t="s">
        <v>56</v>
      </c>
      <c r="M33" t="s">
        <v>27</v>
      </c>
      <c r="N33" t="s">
        <v>16</v>
      </c>
      <c r="O33" s="2">
        <v>97433</v>
      </c>
      <c r="P33" s="13"/>
      <c r="Q33" s="13"/>
      <c r="R33" s="13"/>
      <c r="S33" s="13"/>
      <c r="T33" s="13"/>
      <c r="U33" s="13"/>
    </row>
    <row r="34" spans="5:21">
      <c r="E34" s="7" t="s">
        <v>82</v>
      </c>
      <c r="F34" s="9">
        <v>10</v>
      </c>
      <c r="G34" s="13">
        <v>82329.2</v>
      </c>
      <c r="H34" s="13">
        <v>95963</v>
      </c>
      <c r="I34" s="13">
        <v>64417</v>
      </c>
      <c r="J34" s="13"/>
      <c r="K34" t="s">
        <v>1009</v>
      </c>
      <c r="L34" t="s">
        <v>42</v>
      </c>
      <c r="M34" t="s">
        <v>43</v>
      </c>
      <c r="N34" t="s">
        <v>32</v>
      </c>
      <c r="O34" s="2">
        <v>86510</v>
      </c>
      <c r="P34" s="13"/>
      <c r="Q34" s="12" t="s">
        <v>1989</v>
      </c>
      <c r="R34" t="s">
        <v>2001</v>
      </c>
      <c r="S34" s="13"/>
      <c r="T34" s="13"/>
      <c r="U34" s="13"/>
    </row>
    <row r="35" spans="5:21">
      <c r="E35" s="7" t="s">
        <v>89</v>
      </c>
      <c r="F35" s="9">
        <v>10</v>
      </c>
      <c r="G35" s="13">
        <v>75908.399999999994</v>
      </c>
      <c r="H35" s="13">
        <v>92321</v>
      </c>
      <c r="I35" s="13">
        <v>61310</v>
      </c>
      <c r="J35" s="13"/>
      <c r="K35" t="s">
        <v>1558</v>
      </c>
      <c r="L35" t="s">
        <v>88</v>
      </c>
      <c r="M35" t="s">
        <v>27</v>
      </c>
      <c r="N35" t="s">
        <v>32</v>
      </c>
      <c r="O35" s="2">
        <v>63196</v>
      </c>
      <c r="P35" s="13"/>
      <c r="Q35" s="13"/>
      <c r="R35" s="13"/>
      <c r="S35" s="13"/>
      <c r="T35" s="13"/>
      <c r="U35" s="13"/>
    </row>
    <row r="36" spans="5:21">
      <c r="E36" s="7" t="s">
        <v>49</v>
      </c>
      <c r="F36" s="9">
        <v>9</v>
      </c>
      <c r="G36" s="13">
        <v>84808.222222222219</v>
      </c>
      <c r="H36" s="13">
        <v>96719</v>
      </c>
      <c r="I36" s="13">
        <v>71677</v>
      </c>
      <c r="J36" s="13"/>
      <c r="K36" t="s">
        <v>936</v>
      </c>
      <c r="L36" t="s">
        <v>40</v>
      </c>
      <c r="M36" t="s">
        <v>65</v>
      </c>
      <c r="N36" t="s">
        <v>36</v>
      </c>
      <c r="O36" s="2">
        <v>181854</v>
      </c>
      <c r="P36" s="13"/>
      <c r="Q36" s="12" t="s">
        <v>1990</v>
      </c>
      <c r="R36" s="9" t="s">
        <v>1996</v>
      </c>
      <c r="S36" s="13" t="s">
        <v>1997</v>
      </c>
      <c r="T36" s="13" t="s">
        <v>1998</v>
      </c>
      <c r="U36" s="13" t="s">
        <v>1999</v>
      </c>
    </row>
    <row r="37" spans="5:21">
      <c r="E37" s="7" t="s">
        <v>59</v>
      </c>
      <c r="F37" s="9">
        <v>7</v>
      </c>
      <c r="G37" s="13">
        <v>95106.857142857145</v>
      </c>
      <c r="H37" s="13">
        <v>115854</v>
      </c>
      <c r="I37" s="13">
        <v>78237</v>
      </c>
      <c r="J37" s="13"/>
      <c r="K37" t="s">
        <v>730</v>
      </c>
      <c r="L37" t="s">
        <v>14</v>
      </c>
      <c r="M37" t="s">
        <v>43</v>
      </c>
      <c r="N37" t="s">
        <v>32</v>
      </c>
      <c r="O37" s="2">
        <v>221217</v>
      </c>
      <c r="P37" s="13"/>
      <c r="Q37" s="7" t="s">
        <v>24</v>
      </c>
      <c r="R37" s="9">
        <v>404</v>
      </c>
      <c r="S37" s="13">
        <v>117627.97277227722</v>
      </c>
      <c r="T37" s="13">
        <v>257194</v>
      </c>
      <c r="U37" s="13">
        <v>40063</v>
      </c>
    </row>
    <row r="38" spans="5:21">
      <c r="E38" s="7" t="s">
        <v>35</v>
      </c>
      <c r="F38" s="9">
        <v>7</v>
      </c>
      <c r="G38" s="13">
        <v>74171.71428571429</v>
      </c>
      <c r="H38" s="13">
        <v>97537</v>
      </c>
      <c r="I38" s="13">
        <v>61944</v>
      </c>
      <c r="J38" s="13"/>
      <c r="K38" t="s">
        <v>1645</v>
      </c>
      <c r="L38" t="s">
        <v>59</v>
      </c>
      <c r="M38" t="s">
        <v>31</v>
      </c>
      <c r="N38" t="s">
        <v>36</v>
      </c>
      <c r="O38" s="2">
        <v>103183</v>
      </c>
      <c r="P38" s="13"/>
      <c r="Q38" s="7" t="s">
        <v>47</v>
      </c>
      <c r="R38" s="9">
        <v>74</v>
      </c>
      <c r="S38" s="13">
        <v>109021.97297297297</v>
      </c>
      <c r="T38" s="13">
        <v>246619</v>
      </c>
      <c r="U38" s="13">
        <v>41336</v>
      </c>
    </row>
    <row r="39" spans="5:21">
      <c r="E39" s="7" t="s">
        <v>1994</v>
      </c>
      <c r="F39" s="9">
        <v>1000</v>
      </c>
      <c r="G39" s="13">
        <v>113217.36500000001</v>
      </c>
      <c r="H39" s="13">
        <v>258498</v>
      </c>
      <c r="I39" s="13">
        <v>40063</v>
      </c>
      <c r="J39" s="13"/>
      <c r="K39" t="s">
        <v>1404</v>
      </c>
      <c r="L39" t="s">
        <v>69</v>
      </c>
      <c r="M39" t="s">
        <v>31</v>
      </c>
      <c r="N39" t="s">
        <v>32</v>
      </c>
      <c r="O39" s="2">
        <v>115765</v>
      </c>
      <c r="P39" s="13"/>
      <c r="Q39" s="7" t="s">
        <v>18</v>
      </c>
      <c r="R39" s="9">
        <v>271</v>
      </c>
      <c r="S39" s="13">
        <v>109345.02214022141</v>
      </c>
      <c r="T39" s="13">
        <v>256420</v>
      </c>
      <c r="U39" s="13">
        <v>40124</v>
      </c>
    </row>
    <row r="40" spans="5:21">
      <c r="J40" s="13"/>
      <c r="K40" t="s">
        <v>1070</v>
      </c>
      <c r="L40" t="s">
        <v>30</v>
      </c>
      <c r="M40" t="s">
        <v>31</v>
      </c>
      <c r="N40" t="s">
        <v>16</v>
      </c>
      <c r="O40" s="2">
        <v>79388</v>
      </c>
      <c r="P40" s="13"/>
      <c r="Q40" s="7" t="s">
        <v>51</v>
      </c>
      <c r="R40" s="9">
        <v>251</v>
      </c>
      <c r="S40" s="13">
        <v>111536.00398406375</v>
      </c>
      <c r="T40" s="13">
        <v>258498</v>
      </c>
      <c r="U40" s="13">
        <v>40316</v>
      </c>
    </row>
    <row r="41" spans="5:21">
      <c r="J41" s="13"/>
      <c r="K41" t="s">
        <v>1560</v>
      </c>
      <c r="L41" t="s">
        <v>86</v>
      </c>
      <c r="M41" t="s">
        <v>31</v>
      </c>
      <c r="N41" t="s">
        <v>44</v>
      </c>
      <c r="O41" s="2">
        <v>65340</v>
      </c>
      <c r="P41" s="13"/>
      <c r="Q41" s="7" t="s">
        <v>1994</v>
      </c>
      <c r="R41" s="9">
        <v>1000</v>
      </c>
      <c r="S41" s="13">
        <v>113217.36500000001</v>
      </c>
      <c r="T41" s="13">
        <v>258498</v>
      </c>
      <c r="U41" s="13">
        <v>40063</v>
      </c>
    </row>
    <row r="42" spans="5:21">
      <c r="J42" s="13"/>
      <c r="K42" t="s">
        <v>556</v>
      </c>
      <c r="L42" t="s">
        <v>62</v>
      </c>
      <c r="M42" t="s">
        <v>43</v>
      </c>
      <c r="N42" t="s">
        <v>16</v>
      </c>
      <c r="O42" s="2">
        <v>114441</v>
      </c>
      <c r="P42" s="13"/>
      <c r="Q42" s="13"/>
      <c r="R42" s="13"/>
      <c r="S42" s="13"/>
      <c r="T42" s="13"/>
      <c r="U42" s="13"/>
    </row>
    <row r="43" spans="5:21">
      <c r="J43" s="13"/>
      <c r="K43" t="s">
        <v>800</v>
      </c>
      <c r="L43" t="s">
        <v>40</v>
      </c>
      <c r="M43" t="s">
        <v>31</v>
      </c>
      <c r="N43" t="s">
        <v>16</v>
      </c>
      <c r="O43" s="2">
        <v>189290</v>
      </c>
      <c r="P43" s="13"/>
      <c r="Q43" s="13"/>
      <c r="R43" s="13"/>
      <c r="S43" s="13"/>
      <c r="T43" s="13"/>
      <c r="U43" s="13"/>
    </row>
    <row r="44" spans="5:21">
      <c r="K44" t="s">
        <v>1095</v>
      </c>
      <c r="L44" t="s">
        <v>61</v>
      </c>
      <c r="M44" t="s">
        <v>43</v>
      </c>
      <c r="N44" t="s">
        <v>16</v>
      </c>
      <c r="O44" s="2">
        <v>147752</v>
      </c>
    </row>
    <row r="45" spans="5:21">
      <c r="K45" t="s">
        <v>1829</v>
      </c>
      <c r="L45" t="s">
        <v>35</v>
      </c>
      <c r="M45" t="s">
        <v>27</v>
      </c>
      <c r="N45" t="s">
        <v>36</v>
      </c>
      <c r="O45" s="2">
        <v>74467</v>
      </c>
    </row>
    <row r="46" spans="5:21">
      <c r="K46" t="s">
        <v>963</v>
      </c>
      <c r="L46" t="s">
        <v>42</v>
      </c>
      <c r="M46" t="s">
        <v>65</v>
      </c>
      <c r="N46" t="s">
        <v>16</v>
      </c>
      <c r="O46" s="2">
        <v>98769</v>
      </c>
    </row>
    <row r="47" spans="5:21">
      <c r="K47" t="s">
        <v>1687</v>
      </c>
      <c r="L47" t="s">
        <v>61</v>
      </c>
      <c r="M47" t="s">
        <v>43</v>
      </c>
      <c r="N47" t="s">
        <v>36</v>
      </c>
      <c r="O47" s="2">
        <v>143970</v>
      </c>
    </row>
    <row r="48" spans="5:21">
      <c r="K48" t="s">
        <v>1721</v>
      </c>
      <c r="L48" t="s">
        <v>98</v>
      </c>
      <c r="M48" t="s">
        <v>27</v>
      </c>
      <c r="N48" t="s">
        <v>36</v>
      </c>
      <c r="O48" s="2">
        <v>75354</v>
      </c>
    </row>
    <row r="49" spans="11:15">
      <c r="K49" t="s">
        <v>1815</v>
      </c>
      <c r="L49" t="s">
        <v>83</v>
      </c>
      <c r="M49" t="s">
        <v>23</v>
      </c>
      <c r="N49" t="s">
        <v>44</v>
      </c>
      <c r="O49" s="2">
        <v>46727</v>
      </c>
    </row>
    <row r="50" spans="11:15">
      <c r="K50" t="s">
        <v>776</v>
      </c>
      <c r="L50" t="s">
        <v>97</v>
      </c>
      <c r="M50" t="s">
        <v>31</v>
      </c>
      <c r="N50" t="s">
        <v>32</v>
      </c>
      <c r="O50" s="2">
        <v>95743</v>
      </c>
    </row>
    <row r="51" spans="11:15">
      <c r="K51" t="s">
        <v>1533</v>
      </c>
      <c r="L51" t="s">
        <v>83</v>
      </c>
      <c r="M51" t="s">
        <v>23</v>
      </c>
      <c r="N51" t="s">
        <v>36</v>
      </c>
      <c r="O51" s="2">
        <v>51404</v>
      </c>
    </row>
    <row r="52" spans="11:15">
      <c r="K52" t="s">
        <v>1171</v>
      </c>
      <c r="L52" t="s">
        <v>62</v>
      </c>
      <c r="M52" t="s">
        <v>15</v>
      </c>
      <c r="N52" t="s">
        <v>16</v>
      </c>
      <c r="O52" s="2">
        <v>108268</v>
      </c>
    </row>
    <row r="53" spans="11:15">
      <c r="K53" t="s">
        <v>1967</v>
      </c>
      <c r="L53" t="s">
        <v>77</v>
      </c>
      <c r="M53" t="s">
        <v>23</v>
      </c>
      <c r="N53" t="s">
        <v>16</v>
      </c>
      <c r="O53" s="2">
        <v>85369</v>
      </c>
    </row>
    <row r="54" spans="11:15">
      <c r="K54" t="s">
        <v>1362</v>
      </c>
      <c r="L54" t="s">
        <v>40</v>
      </c>
      <c r="M54" t="s">
        <v>43</v>
      </c>
      <c r="N54" t="s">
        <v>16</v>
      </c>
      <c r="O54" s="2">
        <v>199783</v>
      </c>
    </row>
    <row r="55" spans="11:15">
      <c r="K55" t="s">
        <v>1976</v>
      </c>
      <c r="L55" t="s">
        <v>68</v>
      </c>
      <c r="M55" t="s">
        <v>15</v>
      </c>
      <c r="N55" t="s">
        <v>44</v>
      </c>
      <c r="O55" s="2">
        <v>47387</v>
      </c>
    </row>
    <row r="56" spans="11:15">
      <c r="K56" t="s">
        <v>884</v>
      </c>
      <c r="L56" t="s">
        <v>68</v>
      </c>
      <c r="M56" t="s">
        <v>43</v>
      </c>
      <c r="N56" t="s">
        <v>16</v>
      </c>
      <c r="O56" s="2">
        <v>46833</v>
      </c>
    </row>
    <row r="57" spans="11:15">
      <c r="K57" t="s">
        <v>1445</v>
      </c>
      <c r="L57" t="s">
        <v>64</v>
      </c>
      <c r="M57" t="s">
        <v>50</v>
      </c>
      <c r="N57" t="s">
        <v>44</v>
      </c>
      <c r="O57" s="2">
        <v>67171</v>
      </c>
    </row>
    <row r="58" spans="11:15">
      <c r="K58" t="s">
        <v>419</v>
      </c>
      <c r="L58" t="s">
        <v>68</v>
      </c>
      <c r="M58" t="s">
        <v>15</v>
      </c>
      <c r="N58" t="s">
        <v>36</v>
      </c>
      <c r="O58" s="2">
        <v>41336</v>
      </c>
    </row>
    <row r="59" spans="11:15">
      <c r="K59" t="s">
        <v>1049</v>
      </c>
      <c r="L59" t="s">
        <v>61</v>
      </c>
      <c r="M59" t="s">
        <v>15</v>
      </c>
      <c r="N59" t="s">
        <v>16</v>
      </c>
      <c r="O59" s="2">
        <v>150758</v>
      </c>
    </row>
    <row r="60" spans="11:15">
      <c r="K60" t="s">
        <v>1827</v>
      </c>
      <c r="L60" t="s">
        <v>94</v>
      </c>
      <c r="M60" t="s">
        <v>50</v>
      </c>
      <c r="N60" t="s">
        <v>16</v>
      </c>
      <c r="O60" s="2">
        <v>62411</v>
      </c>
    </row>
    <row r="61" spans="11:15">
      <c r="K61" t="s">
        <v>1391</v>
      </c>
      <c r="L61" t="s">
        <v>40</v>
      </c>
      <c r="M61" t="s">
        <v>43</v>
      </c>
      <c r="N61" t="s">
        <v>36</v>
      </c>
      <c r="O61" s="2">
        <v>171426</v>
      </c>
    </row>
    <row r="62" spans="11:15">
      <c r="K62" t="s">
        <v>896</v>
      </c>
      <c r="L62" t="s">
        <v>91</v>
      </c>
      <c r="M62" t="s">
        <v>27</v>
      </c>
      <c r="N62" t="s">
        <v>32</v>
      </c>
      <c r="O62" s="2">
        <v>82162</v>
      </c>
    </row>
    <row r="63" spans="11:15">
      <c r="K63" t="s">
        <v>1319</v>
      </c>
      <c r="L63" t="s">
        <v>61</v>
      </c>
      <c r="M63" t="s">
        <v>15</v>
      </c>
      <c r="N63" t="s">
        <v>44</v>
      </c>
      <c r="O63" s="2">
        <v>130133</v>
      </c>
    </row>
    <row r="64" spans="11:15">
      <c r="K64" t="s">
        <v>1343</v>
      </c>
      <c r="L64" t="s">
        <v>40</v>
      </c>
      <c r="M64" t="s">
        <v>27</v>
      </c>
      <c r="N64" t="s">
        <v>36</v>
      </c>
      <c r="O64" s="2">
        <v>160385</v>
      </c>
    </row>
    <row r="65" spans="11:15">
      <c r="K65" t="s">
        <v>1470</v>
      </c>
      <c r="L65" t="s">
        <v>84</v>
      </c>
      <c r="M65" t="s">
        <v>31</v>
      </c>
      <c r="N65" t="s">
        <v>32</v>
      </c>
      <c r="O65" s="2">
        <v>76272</v>
      </c>
    </row>
    <row r="66" spans="11:15">
      <c r="K66" t="s">
        <v>530</v>
      </c>
      <c r="L66" t="s">
        <v>58</v>
      </c>
      <c r="M66" t="s">
        <v>31</v>
      </c>
      <c r="N66" t="s">
        <v>16</v>
      </c>
      <c r="O66" s="2">
        <v>86858</v>
      </c>
    </row>
    <row r="67" spans="11:15">
      <c r="K67" t="s">
        <v>529</v>
      </c>
      <c r="L67" t="s">
        <v>73</v>
      </c>
      <c r="M67" t="s">
        <v>27</v>
      </c>
      <c r="N67" t="s">
        <v>36</v>
      </c>
      <c r="O67" s="2">
        <v>53215</v>
      </c>
    </row>
    <row r="68" spans="11:15">
      <c r="K68" t="s">
        <v>508</v>
      </c>
      <c r="L68" t="s">
        <v>42</v>
      </c>
      <c r="M68" t="s">
        <v>65</v>
      </c>
      <c r="N68" t="s">
        <v>36</v>
      </c>
      <c r="O68" s="2">
        <v>74691</v>
      </c>
    </row>
    <row r="69" spans="11:15">
      <c r="K69" t="s">
        <v>1141</v>
      </c>
      <c r="L69" t="s">
        <v>83</v>
      </c>
      <c r="M69" t="s">
        <v>23</v>
      </c>
      <c r="N69" t="s">
        <v>16</v>
      </c>
      <c r="O69" s="2">
        <v>43336</v>
      </c>
    </row>
    <row r="70" spans="11:15">
      <c r="K70" t="s">
        <v>1369</v>
      </c>
      <c r="L70" t="s">
        <v>30</v>
      </c>
      <c r="M70" t="s">
        <v>31</v>
      </c>
      <c r="N70" t="s">
        <v>44</v>
      </c>
      <c r="O70" s="2">
        <v>70110</v>
      </c>
    </row>
    <row r="71" spans="11:15">
      <c r="K71" t="s">
        <v>1234</v>
      </c>
      <c r="L71" t="s">
        <v>64</v>
      </c>
      <c r="M71" t="s">
        <v>43</v>
      </c>
      <c r="N71" t="s">
        <v>36</v>
      </c>
      <c r="O71" s="2">
        <v>68807</v>
      </c>
    </row>
    <row r="72" spans="11:15">
      <c r="K72" t="s">
        <v>472</v>
      </c>
      <c r="L72" t="s">
        <v>77</v>
      </c>
      <c r="M72" t="s">
        <v>23</v>
      </c>
      <c r="N72" t="s">
        <v>44</v>
      </c>
      <c r="O72" s="2">
        <v>86317</v>
      </c>
    </row>
    <row r="73" spans="11:15">
      <c r="K73" t="s">
        <v>1439</v>
      </c>
      <c r="L73" t="s">
        <v>55</v>
      </c>
      <c r="M73" t="s">
        <v>27</v>
      </c>
      <c r="N73" t="s">
        <v>32</v>
      </c>
      <c r="O73" s="2">
        <v>76202</v>
      </c>
    </row>
    <row r="74" spans="11:15">
      <c r="K74" t="s">
        <v>791</v>
      </c>
      <c r="L74" t="s">
        <v>42</v>
      </c>
      <c r="M74" t="s">
        <v>43</v>
      </c>
      <c r="N74" t="s">
        <v>16</v>
      </c>
      <c r="O74" s="2">
        <v>83066</v>
      </c>
    </row>
    <row r="75" spans="11:15">
      <c r="K75" t="s">
        <v>1641</v>
      </c>
      <c r="L75" t="s">
        <v>64</v>
      </c>
      <c r="M75" t="s">
        <v>50</v>
      </c>
      <c r="N75" t="s">
        <v>32</v>
      </c>
      <c r="O75" s="2">
        <v>67743</v>
      </c>
    </row>
    <row r="76" spans="11:15">
      <c r="K76" t="s">
        <v>1509</v>
      </c>
      <c r="L76" t="s">
        <v>40</v>
      </c>
      <c r="M76" t="s">
        <v>15</v>
      </c>
      <c r="N76" t="s">
        <v>16</v>
      </c>
      <c r="O76" s="2">
        <v>153628</v>
      </c>
    </row>
    <row r="77" spans="11:15">
      <c r="K77" t="s">
        <v>431</v>
      </c>
      <c r="L77" t="s">
        <v>42</v>
      </c>
      <c r="M77" t="s">
        <v>65</v>
      </c>
      <c r="N77" t="s">
        <v>44</v>
      </c>
      <c r="O77" s="2">
        <v>97078</v>
      </c>
    </row>
    <row r="78" spans="11:15">
      <c r="K78" t="s">
        <v>1561</v>
      </c>
      <c r="L78" t="s">
        <v>14</v>
      </c>
      <c r="M78" t="s">
        <v>43</v>
      </c>
      <c r="N78" t="s">
        <v>32</v>
      </c>
      <c r="O78" s="2">
        <v>202680</v>
      </c>
    </row>
    <row r="79" spans="11:15">
      <c r="K79" t="s">
        <v>1408</v>
      </c>
      <c r="L79" t="s">
        <v>68</v>
      </c>
      <c r="M79" t="s">
        <v>43</v>
      </c>
      <c r="N79" t="s">
        <v>16</v>
      </c>
      <c r="O79" s="2">
        <v>56686</v>
      </c>
    </row>
    <row r="80" spans="11:15">
      <c r="K80" t="s">
        <v>1584</v>
      </c>
      <c r="L80" t="s">
        <v>42</v>
      </c>
      <c r="M80" t="s">
        <v>50</v>
      </c>
      <c r="N80" t="s">
        <v>44</v>
      </c>
      <c r="O80" s="2">
        <v>75769</v>
      </c>
    </row>
    <row r="81" spans="11:15">
      <c r="K81" t="s">
        <v>1425</v>
      </c>
      <c r="L81" t="s">
        <v>40</v>
      </c>
      <c r="M81" t="s">
        <v>31</v>
      </c>
      <c r="N81" t="s">
        <v>44</v>
      </c>
      <c r="O81" s="2">
        <v>187205</v>
      </c>
    </row>
    <row r="82" spans="11:15">
      <c r="K82" t="s">
        <v>1384</v>
      </c>
      <c r="L82" t="s">
        <v>42</v>
      </c>
      <c r="M82" t="s">
        <v>43</v>
      </c>
      <c r="N82" t="s">
        <v>32</v>
      </c>
      <c r="O82" s="2">
        <v>73779</v>
      </c>
    </row>
    <row r="83" spans="11:15">
      <c r="K83" t="s">
        <v>1592</v>
      </c>
      <c r="L83" t="s">
        <v>22</v>
      </c>
      <c r="M83" t="s">
        <v>23</v>
      </c>
      <c r="N83" t="s">
        <v>16</v>
      </c>
      <c r="O83" s="2">
        <v>69647</v>
      </c>
    </row>
    <row r="84" spans="11:15">
      <c r="K84" t="s">
        <v>510</v>
      </c>
      <c r="L84" t="s">
        <v>97</v>
      </c>
      <c r="M84" t="s">
        <v>31</v>
      </c>
      <c r="N84" t="s">
        <v>32</v>
      </c>
      <c r="O84" s="2">
        <v>92753</v>
      </c>
    </row>
    <row r="85" spans="11:15">
      <c r="K85" t="s">
        <v>668</v>
      </c>
      <c r="L85" t="s">
        <v>77</v>
      </c>
      <c r="M85" t="s">
        <v>23</v>
      </c>
      <c r="N85" t="s">
        <v>16</v>
      </c>
      <c r="O85" s="2">
        <v>93102</v>
      </c>
    </row>
    <row r="86" spans="11:15">
      <c r="K86" t="s">
        <v>927</v>
      </c>
      <c r="L86" t="s">
        <v>69</v>
      </c>
      <c r="M86" t="s">
        <v>31</v>
      </c>
      <c r="N86" t="s">
        <v>32</v>
      </c>
      <c r="O86" s="2">
        <v>80701</v>
      </c>
    </row>
    <row r="87" spans="11:15">
      <c r="K87" t="s">
        <v>1639</v>
      </c>
      <c r="L87" t="s">
        <v>94</v>
      </c>
      <c r="M87" t="s">
        <v>50</v>
      </c>
      <c r="N87" t="s">
        <v>36</v>
      </c>
      <c r="O87" s="2">
        <v>64204</v>
      </c>
    </row>
    <row r="88" spans="11:15">
      <c r="K88" t="s">
        <v>1743</v>
      </c>
      <c r="L88" t="s">
        <v>61</v>
      </c>
      <c r="M88" t="s">
        <v>50</v>
      </c>
      <c r="N88" t="s">
        <v>32</v>
      </c>
      <c r="O88" s="2">
        <v>147966</v>
      </c>
    </row>
    <row r="89" spans="11:15">
      <c r="K89" t="s">
        <v>522</v>
      </c>
      <c r="L89" t="s">
        <v>129</v>
      </c>
      <c r="M89" t="s">
        <v>31</v>
      </c>
      <c r="N89" t="s">
        <v>36</v>
      </c>
      <c r="O89" s="2">
        <v>76354</v>
      </c>
    </row>
    <row r="90" spans="11:15">
      <c r="K90" t="s">
        <v>1433</v>
      </c>
      <c r="L90" t="s">
        <v>56</v>
      </c>
      <c r="M90" t="s">
        <v>27</v>
      </c>
      <c r="N90" t="s">
        <v>16</v>
      </c>
      <c r="O90" s="2">
        <v>95899</v>
      </c>
    </row>
    <row r="91" spans="11:15">
      <c r="K91" t="s">
        <v>1994</v>
      </c>
    </row>
  </sheetData>
  <mergeCells count="2">
    <mergeCell ref="A1:X1"/>
    <mergeCell ref="A2:X2"/>
  </mergeCells>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 Gaji</vt:lpstr>
      <vt:lpstr>Gender</vt:lpstr>
      <vt:lpstr>Dashboard</vt:lpstr>
      <vt:lpstr>Wilayah</vt:lpstr>
      <vt:lpstr>Data</vt:lpstr>
      <vt:lpstr>Gaji</vt:lpstr>
      <vt:lpstr>Karyawan Resign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Yue</cp:lastModifiedBy>
  <dcterms:created xsi:type="dcterms:W3CDTF">2022-08-29T14:02:56Z</dcterms:created>
  <dcterms:modified xsi:type="dcterms:W3CDTF">2025-07-13T13:16:23Z</dcterms:modified>
</cp:coreProperties>
</file>